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00" yWindow="-15" windowWidth="12045" windowHeight="10095" tabRatio="620" activeTab="1"/>
  </bookViews>
  <sheets>
    <sheet name="COLLECTION" sheetId="1" r:id="rId1"/>
    <sheet name="ROSTER" sheetId="9" r:id="rId2"/>
    <sheet name="GAME STATS" sheetId="7" r:id="rId3"/>
    <sheet name="TOTALS &amp; AVERAGES" sheetId="6" r:id="rId4"/>
    <sheet name="PERFORMANCE" sheetId="8" r:id="rId5"/>
  </sheets>
  <definedNames>
    <definedName name="_xlnm._FilterDatabase" localSheetId="3" hidden="1">'TOTALS &amp; AVERAGES'!$B$7:$BM$56</definedName>
  </definedNames>
  <calcPr calcId="125725"/>
</workbook>
</file>

<file path=xl/calcChain.xml><?xml version="1.0" encoding="utf-8"?>
<calcChain xmlns="http://schemas.openxmlformats.org/spreadsheetml/2006/main">
  <c r="T3144" i="7"/>
  <c r="R3142"/>
  <c r="P3142"/>
  <c r="T3140"/>
  <c r="T3138"/>
  <c r="T3136"/>
  <c r="T3134"/>
  <c r="T3132"/>
  <c r="T3130"/>
  <c r="T3128"/>
  <c r="T3126"/>
  <c r="T3124"/>
  <c r="T3122"/>
  <c r="T3120"/>
  <c r="T3118"/>
  <c r="T3116"/>
  <c r="T3114"/>
  <c r="T3112"/>
  <c r="T3110"/>
  <c r="T3108"/>
  <c r="T3106"/>
  <c r="T3104"/>
  <c r="T3102"/>
  <c r="T3100"/>
  <c r="T3098"/>
  <c r="T3142" s="1"/>
  <c r="T3081"/>
  <c r="R3079"/>
  <c r="P3079"/>
  <c r="T3077"/>
  <c r="T3075"/>
  <c r="T3073"/>
  <c r="T3071"/>
  <c r="T3069"/>
  <c r="T3067"/>
  <c r="T3065"/>
  <c r="T3063"/>
  <c r="T3061"/>
  <c r="T3059"/>
  <c r="T3057"/>
  <c r="T3055"/>
  <c r="T3053"/>
  <c r="T3051"/>
  <c r="T3049"/>
  <c r="T3047"/>
  <c r="T3045"/>
  <c r="T3043"/>
  <c r="T3041"/>
  <c r="T3039"/>
  <c r="T3037"/>
  <c r="T3035"/>
  <c r="T3079" s="1"/>
  <c r="T3018"/>
  <c r="R3016"/>
  <c r="P3016"/>
  <c r="T3014"/>
  <c r="T3012"/>
  <c r="T3010"/>
  <c r="T3008"/>
  <c r="T3006"/>
  <c r="T3004"/>
  <c r="T3002"/>
  <c r="T3000"/>
  <c r="T2998"/>
  <c r="T2996"/>
  <c r="T2994"/>
  <c r="T2992"/>
  <c r="T2990"/>
  <c r="T2988"/>
  <c r="T2986"/>
  <c r="T2984"/>
  <c r="T2982"/>
  <c r="T2980"/>
  <c r="T2978"/>
  <c r="T2976"/>
  <c r="T2974"/>
  <c r="T2972"/>
  <c r="T3016" s="1"/>
  <c r="T2955"/>
  <c r="R2953"/>
  <c r="P2953"/>
  <c r="T2951"/>
  <c r="T2949"/>
  <c r="T2947"/>
  <c r="T2945"/>
  <c r="T2943"/>
  <c r="T2941"/>
  <c r="T2939"/>
  <c r="T2937"/>
  <c r="T2935"/>
  <c r="T2933"/>
  <c r="T2931"/>
  <c r="T2929"/>
  <c r="T2927"/>
  <c r="T2925"/>
  <c r="T2923"/>
  <c r="T2921"/>
  <c r="T2919"/>
  <c r="T2917"/>
  <c r="T2915"/>
  <c r="T2913"/>
  <c r="T2911"/>
  <c r="T2909"/>
  <c r="T2953" s="1"/>
  <c r="T2892"/>
  <c r="R2890"/>
  <c r="P2890"/>
  <c r="T2888"/>
  <c r="T2886"/>
  <c r="T2884"/>
  <c r="T2882"/>
  <c r="T2880"/>
  <c r="T2878"/>
  <c r="T2876"/>
  <c r="T2874"/>
  <c r="T2872"/>
  <c r="T2870"/>
  <c r="T2868"/>
  <c r="T2866"/>
  <c r="T2864"/>
  <c r="T2862"/>
  <c r="T2860"/>
  <c r="T2858"/>
  <c r="T2856"/>
  <c r="T2854"/>
  <c r="T2852"/>
  <c r="T2850"/>
  <c r="T2848"/>
  <c r="T2846"/>
  <c r="T2890" s="1"/>
  <c r="T2829"/>
  <c r="R2827"/>
  <c r="P2827"/>
  <c r="T2825"/>
  <c r="T2823"/>
  <c r="T2821"/>
  <c r="T2819"/>
  <c r="T2817"/>
  <c r="T2815"/>
  <c r="T2813"/>
  <c r="T2811"/>
  <c r="T2809"/>
  <c r="T2807"/>
  <c r="T2805"/>
  <c r="T2803"/>
  <c r="T2801"/>
  <c r="T2799"/>
  <c r="T2797"/>
  <c r="T2795"/>
  <c r="T2793"/>
  <c r="T2791"/>
  <c r="T2789"/>
  <c r="T2787"/>
  <c r="T2785"/>
  <c r="T2783"/>
  <c r="T2827" s="1"/>
  <c r="T2766"/>
  <c r="R2764"/>
  <c r="P2764"/>
  <c r="T2762"/>
  <c r="T2760"/>
  <c r="T2758"/>
  <c r="T2756"/>
  <c r="T2754"/>
  <c r="T2752"/>
  <c r="T2750"/>
  <c r="T2748"/>
  <c r="T2746"/>
  <c r="T2744"/>
  <c r="T2742"/>
  <c r="T2740"/>
  <c r="T2738"/>
  <c r="T2736"/>
  <c r="T2734"/>
  <c r="T2732"/>
  <c r="T2730"/>
  <c r="T2728"/>
  <c r="T2726"/>
  <c r="T2724"/>
  <c r="T2722"/>
  <c r="T2720"/>
  <c r="T2764" s="1"/>
  <c r="T2703"/>
  <c r="R2701"/>
  <c r="P2701"/>
  <c r="T2699"/>
  <c r="T2697"/>
  <c r="T2695"/>
  <c r="T2693"/>
  <c r="T2691"/>
  <c r="T2689"/>
  <c r="T2687"/>
  <c r="T2685"/>
  <c r="T2683"/>
  <c r="T2681"/>
  <c r="T2679"/>
  <c r="T2677"/>
  <c r="T2675"/>
  <c r="T2673"/>
  <c r="T2671"/>
  <c r="T2669"/>
  <c r="T2667"/>
  <c r="T2665"/>
  <c r="T2663"/>
  <c r="T2661"/>
  <c r="T2659"/>
  <c r="T2657"/>
  <c r="T2701" s="1"/>
  <c r="T2640"/>
  <c r="R2638"/>
  <c r="P2638"/>
  <c r="T2636"/>
  <c r="T2634"/>
  <c r="T2632"/>
  <c r="T2630"/>
  <c r="T2628"/>
  <c r="T2626"/>
  <c r="T2624"/>
  <c r="T2622"/>
  <c r="T2620"/>
  <c r="T2618"/>
  <c r="T2616"/>
  <c r="T2614"/>
  <c r="T2612"/>
  <c r="T2610"/>
  <c r="T2608"/>
  <c r="T2606"/>
  <c r="T2604"/>
  <c r="T2602"/>
  <c r="T2600"/>
  <c r="T2598"/>
  <c r="T2596"/>
  <c r="T2594"/>
  <c r="T2638" s="1"/>
  <c r="T2577"/>
  <c r="R2575"/>
  <c r="P2575"/>
  <c r="T2573"/>
  <c r="T2571"/>
  <c r="T2569"/>
  <c r="T2567"/>
  <c r="T2565"/>
  <c r="T2563"/>
  <c r="T2561"/>
  <c r="T2559"/>
  <c r="T2557"/>
  <c r="T2555"/>
  <c r="T2553"/>
  <c r="T2551"/>
  <c r="T2549"/>
  <c r="T2547"/>
  <c r="T2545"/>
  <c r="T2543"/>
  <c r="T2541"/>
  <c r="T2539"/>
  <c r="T2537"/>
  <c r="T2535"/>
  <c r="T2533"/>
  <c r="T2531"/>
  <c r="T2575" s="1"/>
  <c r="T2514"/>
  <c r="R2512"/>
  <c r="P2512"/>
  <c r="T2510"/>
  <c r="T2508"/>
  <c r="T2506"/>
  <c r="T2504"/>
  <c r="T2502"/>
  <c r="T2500"/>
  <c r="T2498"/>
  <c r="T2496"/>
  <c r="T2494"/>
  <c r="T2492"/>
  <c r="T2490"/>
  <c r="T2488"/>
  <c r="T2486"/>
  <c r="T2484"/>
  <c r="T2482"/>
  <c r="T2480"/>
  <c r="T2478"/>
  <c r="T2476"/>
  <c r="T2474"/>
  <c r="T2472"/>
  <c r="T2470"/>
  <c r="T2468"/>
  <c r="T2512" s="1"/>
  <c r="T2451"/>
  <c r="R2449"/>
  <c r="P2449"/>
  <c r="T2447"/>
  <c r="T2445"/>
  <c r="T2443"/>
  <c r="T2441"/>
  <c r="T2439"/>
  <c r="T2437"/>
  <c r="T2435"/>
  <c r="T2433"/>
  <c r="T2431"/>
  <c r="T2429"/>
  <c r="T2427"/>
  <c r="T2425"/>
  <c r="T2423"/>
  <c r="T2421"/>
  <c r="T2419"/>
  <c r="T2417"/>
  <c r="T2415"/>
  <c r="T2413"/>
  <c r="T2411"/>
  <c r="T2409"/>
  <c r="T2407"/>
  <c r="T2405"/>
  <c r="T2449" s="1"/>
  <c r="T2388"/>
  <c r="R2386"/>
  <c r="P2386"/>
  <c r="T2384"/>
  <c r="T2382"/>
  <c r="T2380"/>
  <c r="T2378"/>
  <c r="T2376"/>
  <c r="T2374"/>
  <c r="T2372"/>
  <c r="T2370"/>
  <c r="T2368"/>
  <c r="T2366"/>
  <c r="T2364"/>
  <c r="T2362"/>
  <c r="T2360"/>
  <c r="T2358"/>
  <c r="T2356"/>
  <c r="T2354"/>
  <c r="T2352"/>
  <c r="T2350"/>
  <c r="T2348"/>
  <c r="T2346"/>
  <c r="T2344"/>
  <c r="T2342"/>
  <c r="T2386" s="1"/>
  <c r="T2325"/>
  <c r="R2323"/>
  <c r="P2323"/>
  <c r="T2321"/>
  <c r="T2319"/>
  <c r="T2317"/>
  <c r="T2315"/>
  <c r="T2313"/>
  <c r="T2311"/>
  <c r="T2309"/>
  <c r="T2307"/>
  <c r="T2305"/>
  <c r="T2303"/>
  <c r="T2301"/>
  <c r="T2299"/>
  <c r="T2297"/>
  <c r="T2295"/>
  <c r="T2293"/>
  <c r="T2291"/>
  <c r="T2289"/>
  <c r="T2287"/>
  <c r="T2285"/>
  <c r="T2283"/>
  <c r="T2281"/>
  <c r="T2279"/>
  <c r="T2323" s="1"/>
  <c r="T2262"/>
  <c r="R2260"/>
  <c r="P2260"/>
  <c r="T2258"/>
  <c r="T2256"/>
  <c r="T2254"/>
  <c r="T2252"/>
  <c r="T2250"/>
  <c r="T2248"/>
  <c r="T2246"/>
  <c r="T2244"/>
  <c r="T2242"/>
  <c r="T2240"/>
  <c r="T2238"/>
  <c r="T2236"/>
  <c r="T2234"/>
  <c r="T2232"/>
  <c r="T2230"/>
  <c r="T2228"/>
  <c r="T2226"/>
  <c r="T2224"/>
  <c r="T2222"/>
  <c r="T2220"/>
  <c r="T2218"/>
  <c r="T2216"/>
  <c r="T2260" s="1"/>
  <c r="T2199"/>
  <c r="R2197"/>
  <c r="P2197"/>
  <c r="T2195"/>
  <c r="T2193"/>
  <c r="T2191"/>
  <c r="T2189"/>
  <c r="T2187"/>
  <c r="T2185"/>
  <c r="T2183"/>
  <c r="T2181"/>
  <c r="T2179"/>
  <c r="T2177"/>
  <c r="T2175"/>
  <c r="T2173"/>
  <c r="T2171"/>
  <c r="T2169"/>
  <c r="T2167"/>
  <c r="T2165"/>
  <c r="T2163"/>
  <c r="T2161"/>
  <c r="T2159"/>
  <c r="T2157"/>
  <c r="T2155"/>
  <c r="T2153"/>
  <c r="T2197" s="1"/>
  <c r="T2136"/>
  <c r="R2134"/>
  <c r="P2134"/>
  <c r="T2132"/>
  <c r="T2130"/>
  <c r="T2128"/>
  <c r="T2126"/>
  <c r="T2124"/>
  <c r="T2122"/>
  <c r="T2120"/>
  <c r="T2118"/>
  <c r="T2116"/>
  <c r="T2114"/>
  <c r="T2112"/>
  <c r="T2110"/>
  <c r="T2108"/>
  <c r="T2106"/>
  <c r="T2104"/>
  <c r="T2102"/>
  <c r="T2100"/>
  <c r="T2098"/>
  <c r="T2096"/>
  <c r="T2094"/>
  <c r="T2092"/>
  <c r="T2090"/>
  <c r="T2134" s="1"/>
  <c r="T2073"/>
  <c r="R2071"/>
  <c r="P2071"/>
  <c r="T2069"/>
  <c r="T2067"/>
  <c r="T2065"/>
  <c r="T2063"/>
  <c r="T2061"/>
  <c r="T2059"/>
  <c r="T2057"/>
  <c r="T2055"/>
  <c r="T2053"/>
  <c r="T2051"/>
  <c r="T2049"/>
  <c r="T2047"/>
  <c r="T2045"/>
  <c r="T2043"/>
  <c r="T2041"/>
  <c r="T2039"/>
  <c r="T2037"/>
  <c r="T2035"/>
  <c r="T2033"/>
  <c r="T2031"/>
  <c r="T2029"/>
  <c r="T2027"/>
  <c r="T2071" s="1"/>
  <c r="T2010"/>
  <c r="R2008"/>
  <c r="P2008"/>
  <c r="T2006"/>
  <c r="T2004"/>
  <c r="T2002"/>
  <c r="T2000"/>
  <c r="T1998"/>
  <c r="T1996"/>
  <c r="T1994"/>
  <c r="T1992"/>
  <c r="T1990"/>
  <c r="T1988"/>
  <c r="T1986"/>
  <c r="T1984"/>
  <c r="T1982"/>
  <c r="T1980"/>
  <c r="T1978"/>
  <c r="T1976"/>
  <c r="T1974"/>
  <c r="T1972"/>
  <c r="T1970"/>
  <c r="T1968"/>
  <c r="T1966"/>
  <c r="T1964"/>
  <c r="T2008" s="1"/>
  <c r="T1947"/>
  <c r="R1945"/>
  <c r="P1945"/>
  <c r="T1943"/>
  <c r="T1941"/>
  <c r="T1939"/>
  <c r="T1937"/>
  <c r="T1935"/>
  <c r="T1933"/>
  <c r="T1931"/>
  <c r="T1929"/>
  <c r="T1927"/>
  <c r="T1925"/>
  <c r="T1923"/>
  <c r="T1921"/>
  <c r="T1919"/>
  <c r="T1917"/>
  <c r="T1915"/>
  <c r="T1913"/>
  <c r="T1911"/>
  <c r="T1909"/>
  <c r="T1907"/>
  <c r="T1905"/>
  <c r="T1903"/>
  <c r="T1901"/>
  <c r="T1945" s="1"/>
  <c r="T1884"/>
  <c r="R1882"/>
  <c r="P1882"/>
  <c r="T1880"/>
  <c r="T1878"/>
  <c r="T1876"/>
  <c r="T1874"/>
  <c r="T1872"/>
  <c r="T1870"/>
  <c r="T1868"/>
  <c r="T1866"/>
  <c r="T1864"/>
  <c r="T1862"/>
  <c r="T1860"/>
  <c r="T1858"/>
  <c r="T1856"/>
  <c r="T1854"/>
  <c r="T1852"/>
  <c r="T1850"/>
  <c r="T1848"/>
  <c r="T1846"/>
  <c r="T1844"/>
  <c r="T1842"/>
  <c r="T1840"/>
  <c r="T1838"/>
  <c r="T1882" s="1"/>
  <c r="T1821"/>
  <c r="R1819"/>
  <c r="P1819"/>
  <c r="T1817"/>
  <c r="T1815"/>
  <c r="T1813"/>
  <c r="T1811"/>
  <c r="T1809"/>
  <c r="T1807"/>
  <c r="T1805"/>
  <c r="T1803"/>
  <c r="T1801"/>
  <c r="T1799"/>
  <c r="T1797"/>
  <c r="T1795"/>
  <c r="T1793"/>
  <c r="T1791"/>
  <c r="T1789"/>
  <c r="T1787"/>
  <c r="T1785"/>
  <c r="T1783"/>
  <c r="T1781"/>
  <c r="T1779"/>
  <c r="T1777"/>
  <c r="T1775"/>
  <c r="T1819" s="1"/>
  <c r="T1758"/>
  <c r="R1756"/>
  <c r="P1756"/>
  <c r="T1754"/>
  <c r="T1752"/>
  <c r="T1750"/>
  <c r="T1748"/>
  <c r="T1746"/>
  <c r="T1744"/>
  <c r="T1742"/>
  <c r="T1740"/>
  <c r="T1738"/>
  <c r="T1736"/>
  <c r="T1734"/>
  <c r="T1732"/>
  <c r="T1730"/>
  <c r="T1728"/>
  <c r="T1726"/>
  <c r="T1724"/>
  <c r="T1722"/>
  <c r="T1720"/>
  <c r="T1718"/>
  <c r="T1716"/>
  <c r="T1714"/>
  <c r="T1712"/>
  <c r="T1756" s="1"/>
  <c r="T1695"/>
  <c r="R1693"/>
  <c r="P1693"/>
  <c r="T1691"/>
  <c r="T1689"/>
  <c r="T1687"/>
  <c r="T1685"/>
  <c r="T1683"/>
  <c r="T1681"/>
  <c r="T1679"/>
  <c r="T1677"/>
  <c r="T1675"/>
  <c r="T1673"/>
  <c r="T1671"/>
  <c r="T1669"/>
  <c r="T1667"/>
  <c r="T1665"/>
  <c r="T1663"/>
  <c r="T1661"/>
  <c r="T1659"/>
  <c r="T1657"/>
  <c r="T1655"/>
  <c r="T1653"/>
  <c r="T1651"/>
  <c r="T1649"/>
  <c r="T1693" s="1"/>
  <c r="T1632"/>
  <c r="R1630"/>
  <c r="P1630"/>
  <c r="T1628"/>
  <c r="T1626"/>
  <c r="T1624"/>
  <c r="T1622"/>
  <c r="T1620"/>
  <c r="T1618"/>
  <c r="T1616"/>
  <c r="T1614"/>
  <c r="T1612"/>
  <c r="T1610"/>
  <c r="T1608"/>
  <c r="T1606"/>
  <c r="T1604"/>
  <c r="T1602"/>
  <c r="T1600"/>
  <c r="T1598"/>
  <c r="T1596"/>
  <c r="T1594"/>
  <c r="T1592"/>
  <c r="T1590"/>
  <c r="T1588"/>
  <c r="T1586"/>
  <c r="T1630" s="1"/>
  <c r="T1569"/>
  <c r="R1567"/>
  <c r="P1567"/>
  <c r="T1565"/>
  <c r="T1563"/>
  <c r="T1561"/>
  <c r="T1559"/>
  <c r="T1557"/>
  <c r="T1555"/>
  <c r="T1553"/>
  <c r="T1551"/>
  <c r="T1549"/>
  <c r="T1547"/>
  <c r="T1545"/>
  <c r="T1543"/>
  <c r="T1541"/>
  <c r="T1539"/>
  <c r="T1537"/>
  <c r="T1535"/>
  <c r="T1533"/>
  <c r="T1531"/>
  <c r="T1529"/>
  <c r="T1527"/>
  <c r="T1525"/>
  <c r="T1523"/>
  <c r="T1567" s="1"/>
  <c r="T1506"/>
  <c r="R1504"/>
  <c r="P1504"/>
  <c r="T1502"/>
  <c r="T1500"/>
  <c r="T1498"/>
  <c r="T1496"/>
  <c r="T1494"/>
  <c r="T1492"/>
  <c r="T1490"/>
  <c r="T1488"/>
  <c r="T1486"/>
  <c r="T1484"/>
  <c r="T1482"/>
  <c r="T1480"/>
  <c r="T1478"/>
  <c r="T1476"/>
  <c r="T1474"/>
  <c r="T1472"/>
  <c r="T1470"/>
  <c r="T1468"/>
  <c r="T1466"/>
  <c r="T1464"/>
  <c r="T1462"/>
  <c r="T1460"/>
  <c r="T1504" s="1"/>
  <c r="T1443"/>
  <c r="R1441"/>
  <c r="P1441"/>
  <c r="T1439"/>
  <c r="T1437"/>
  <c r="T1435"/>
  <c r="T1433"/>
  <c r="T1431"/>
  <c r="T1429"/>
  <c r="T1427"/>
  <c r="T1425"/>
  <c r="T1423"/>
  <c r="T1421"/>
  <c r="T1419"/>
  <c r="T1417"/>
  <c r="T1415"/>
  <c r="T1413"/>
  <c r="T1411"/>
  <c r="T1409"/>
  <c r="T1407"/>
  <c r="T1405"/>
  <c r="T1403"/>
  <c r="T1401"/>
  <c r="T1399"/>
  <c r="T1397"/>
  <c r="T1441" s="1"/>
  <c r="T1380"/>
  <c r="R1378"/>
  <c r="P1378"/>
  <c r="T1376"/>
  <c r="T1374"/>
  <c r="T1372"/>
  <c r="T1370"/>
  <c r="T1368"/>
  <c r="T1366"/>
  <c r="T1364"/>
  <c r="T1362"/>
  <c r="T1360"/>
  <c r="T1358"/>
  <c r="T1356"/>
  <c r="T1354"/>
  <c r="T1352"/>
  <c r="T1350"/>
  <c r="T1348"/>
  <c r="T1346"/>
  <c r="T1344"/>
  <c r="T1342"/>
  <c r="T1340"/>
  <c r="T1338"/>
  <c r="T1336"/>
  <c r="T1334"/>
  <c r="T1378" s="1"/>
  <c r="T1317"/>
  <c r="R1315"/>
  <c r="P1315"/>
  <c r="T1313"/>
  <c r="T1311"/>
  <c r="T1309"/>
  <c r="T1307"/>
  <c r="T1305"/>
  <c r="T1303"/>
  <c r="T1301"/>
  <c r="T1299"/>
  <c r="T1297"/>
  <c r="T1295"/>
  <c r="T1293"/>
  <c r="T1291"/>
  <c r="T1289"/>
  <c r="T1287"/>
  <c r="T1285"/>
  <c r="T1283"/>
  <c r="T1281"/>
  <c r="T1279"/>
  <c r="T1277"/>
  <c r="T1275"/>
  <c r="T1273"/>
  <c r="T1271"/>
  <c r="T1315" s="1"/>
  <c r="T1254"/>
  <c r="R1252"/>
  <c r="P1252"/>
  <c r="T1250"/>
  <c r="T1248"/>
  <c r="T1246"/>
  <c r="T1244"/>
  <c r="T1242"/>
  <c r="T1240"/>
  <c r="T1238"/>
  <c r="T1236"/>
  <c r="T1234"/>
  <c r="T1232"/>
  <c r="T1230"/>
  <c r="T1228"/>
  <c r="T1226"/>
  <c r="T1224"/>
  <c r="T1222"/>
  <c r="T1220"/>
  <c r="T1218"/>
  <c r="T1216"/>
  <c r="T1214"/>
  <c r="T1212"/>
  <c r="T1210"/>
  <c r="T1208"/>
  <c r="T1252" s="1"/>
  <c r="T1191"/>
  <c r="R1189"/>
  <c r="P1189"/>
  <c r="T1187"/>
  <c r="T1185"/>
  <c r="T1183"/>
  <c r="T1181"/>
  <c r="T1179"/>
  <c r="T1177"/>
  <c r="T1175"/>
  <c r="T1173"/>
  <c r="T1171"/>
  <c r="T1169"/>
  <c r="T1167"/>
  <c r="T1165"/>
  <c r="T1163"/>
  <c r="T1161"/>
  <c r="T1159"/>
  <c r="T1157"/>
  <c r="T1155"/>
  <c r="T1153"/>
  <c r="T1151"/>
  <c r="T1149"/>
  <c r="T1147"/>
  <c r="T1145"/>
  <c r="T1189" s="1"/>
  <c r="T1128"/>
  <c r="R1126"/>
  <c r="P1126"/>
  <c r="T1124"/>
  <c r="T1122"/>
  <c r="T1120"/>
  <c r="T1118"/>
  <c r="T1116"/>
  <c r="T1114"/>
  <c r="T1112"/>
  <c r="T1110"/>
  <c r="T1108"/>
  <c r="T1106"/>
  <c r="T1104"/>
  <c r="T1102"/>
  <c r="T1100"/>
  <c r="T1098"/>
  <c r="T1096"/>
  <c r="T1094"/>
  <c r="T1092"/>
  <c r="T1090"/>
  <c r="T1088"/>
  <c r="T1086"/>
  <c r="T1084"/>
  <c r="T1082"/>
  <c r="T1126" s="1"/>
  <c r="T1065"/>
  <c r="R1063"/>
  <c r="P1063"/>
  <c r="T1061"/>
  <c r="T1059"/>
  <c r="T1057"/>
  <c r="T1055"/>
  <c r="T1053"/>
  <c r="T1051"/>
  <c r="T1049"/>
  <c r="T1047"/>
  <c r="T1045"/>
  <c r="T1043"/>
  <c r="T1041"/>
  <c r="T1039"/>
  <c r="T1037"/>
  <c r="T1035"/>
  <c r="T1033"/>
  <c r="T1031"/>
  <c r="T1029"/>
  <c r="T1027"/>
  <c r="T1025"/>
  <c r="T1023"/>
  <c r="T1021"/>
  <c r="T1019"/>
  <c r="T1063" s="1"/>
  <c r="T1002"/>
  <c r="R1000"/>
  <c r="P1000"/>
  <c r="T998"/>
  <c r="T996"/>
  <c r="T994"/>
  <c r="T992"/>
  <c r="T990"/>
  <c r="T988"/>
  <c r="T986"/>
  <c r="T984"/>
  <c r="T982"/>
  <c r="T980"/>
  <c r="T978"/>
  <c r="T976"/>
  <c r="T974"/>
  <c r="T972"/>
  <c r="T970"/>
  <c r="T968"/>
  <c r="T966"/>
  <c r="T964"/>
  <c r="T962"/>
  <c r="T960"/>
  <c r="T958"/>
  <c r="T956"/>
  <c r="T1000" s="1"/>
  <c r="T939"/>
  <c r="R937"/>
  <c r="P937"/>
  <c r="T935"/>
  <c r="T933"/>
  <c r="T931"/>
  <c r="T929"/>
  <c r="T927"/>
  <c r="T925"/>
  <c r="T923"/>
  <c r="T921"/>
  <c r="T919"/>
  <c r="T917"/>
  <c r="T915"/>
  <c r="T913"/>
  <c r="T911"/>
  <c r="T909"/>
  <c r="T907"/>
  <c r="T905"/>
  <c r="T903"/>
  <c r="T901"/>
  <c r="T899"/>
  <c r="T897"/>
  <c r="T895"/>
  <c r="T893"/>
  <c r="T937" s="1"/>
  <c r="T876"/>
  <c r="R874"/>
  <c r="P874"/>
  <c r="T872"/>
  <c r="T870"/>
  <c r="T868"/>
  <c r="T866"/>
  <c r="T864"/>
  <c r="T862"/>
  <c r="T860"/>
  <c r="T858"/>
  <c r="T856"/>
  <c r="T854"/>
  <c r="T852"/>
  <c r="T850"/>
  <c r="T848"/>
  <c r="T846"/>
  <c r="T844"/>
  <c r="T842"/>
  <c r="T840"/>
  <c r="T838"/>
  <c r="T836"/>
  <c r="T834"/>
  <c r="T832"/>
  <c r="T830"/>
  <c r="T874" s="1"/>
  <c r="T813"/>
  <c r="R811"/>
  <c r="P811"/>
  <c r="T809"/>
  <c r="T807"/>
  <c r="T805"/>
  <c r="T803"/>
  <c r="T801"/>
  <c r="T799"/>
  <c r="T797"/>
  <c r="T795"/>
  <c r="T793"/>
  <c r="T791"/>
  <c r="T789"/>
  <c r="T787"/>
  <c r="T785"/>
  <c r="T783"/>
  <c r="T781"/>
  <c r="T779"/>
  <c r="T777"/>
  <c r="T775"/>
  <c r="T773"/>
  <c r="T771"/>
  <c r="T769"/>
  <c r="T767"/>
  <c r="T811" s="1"/>
  <c r="T750"/>
  <c r="R748"/>
  <c r="P748"/>
  <c r="T746"/>
  <c r="T744"/>
  <c r="T742"/>
  <c r="T740"/>
  <c r="T738"/>
  <c r="T736"/>
  <c r="T734"/>
  <c r="T732"/>
  <c r="T730"/>
  <c r="T728"/>
  <c r="T726"/>
  <c r="T724"/>
  <c r="T722"/>
  <c r="T720"/>
  <c r="T718"/>
  <c r="T716"/>
  <c r="T714"/>
  <c r="T712"/>
  <c r="T710"/>
  <c r="T708"/>
  <c r="T706"/>
  <c r="T704"/>
  <c r="T748" s="1"/>
  <c r="T687"/>
  <c r="R685"/>
  <c r="P685"/>
  <c r="T683"/>
  <c r="T681"/>
  <c r="T679"/>
  <c r="T677"/>
  <c r="T675"/>
  <c r="T673"/>
  <c r="T671"/>
  <c r="T669"/>
  <c r="T667"/>
  <c r="T665"/>
  <c r="T663"/>
  <c r="T661"/>
  <c r="T659"/>
  <c r="T657"/>
  <c r="T655"/>
  <c r="T653"/>
  <c r="T651"/>
  <c r="T649"/>
  <c r="T647"/>
  <c r="T645"/>
  <c r="T643"/>
  <c r="T641"/>
  <c r="T685" s="1"/>
  <c r="T624"/>
  <c r="R622"/>
  <c r="P622"/>
  <c r="T620"/>
  <c r="T618"/>
  <c r="T616"/>
  <c r="T614"/>
  <c r="T612"/>
  <c r="T610"/>
  <c r="T608"/>
  <c r="T606"/>
  <c r="T604"/>
  <c r="T602"/>
  <c r="T600"/>
  <c r="T598"/>
  <c r="T596"/>
  <c r="T594"/>
  <c r="T592"/>
  <c r="T590"/>
  <c r="T588"/>
  <c r="T586"/>
  <c r="T584"/>
  <c r="T582"/>
  <c r="T580"/>
  <c r="T578"/>
  <c r="T622" s="1"/>
  <c r="T561"/>
  <c r="R559"/>
  <c r="P559"/>
  <c r="T557"/>
  <c r="T555"/>
  <c r="T553"/>
  <c r="T551"/>
  <c r="T549"/>
  <c r="T547"/>
  <c r="T545"/>
  <c r="T543"/>
  <c r="T541"/>
  <c r="T539"/>
  <c r="T537"/>
  <c r="T535"/>
  <c r="T533"/>
  <c r="T531"/>
  <c r="T529"/>
  <c r="T527"/>
  <c r="T525"/>
  <c r="T523"/>
  <c r="T521"/>
  <c r="T519"/>
  <c r="T517"/>
  <c r="T515"/>
  <c r="T559" s="1"/>
  <c r="T498"/>
  <c r="R496"/>
  <c r="P496"/>
  <c r="T494"/>
  <c r="T492"/>
  <c r="T490"/>
  <c r="T488"/>
  <c r="T486"/>
  <c r="T484"/>
  <c r="T482"/>
  <c r="T480"/>
  <c r="T478"/>
  <c r="T476"/>
  <c r="T474"/>
  <c r="T472"/>
  <c r="T470"/>
  <c r="T468"/>
  <c r="T466"/>
  <c r="T464"/>
  <c r="T462"/>
  <c r="T460"/>
  <c r="T458"/>
  <c r="T456"/>
  <c r="T454"/>
  <c r="T452"/>
  <c r="T496" s="1"/>
  <c r="T435"/>
  <c r="R433"/>
  <c r="P433"/>
  <c r="T431"/>
  <c r="T429"/>
  <c r="T427"/>
  <c r="T425"/>
  <c r="T423"/>
  <c r="T421"/>
  <c r="T419"/>
  <c r="T417"/>
  <c r="T415"/>
  <c r="T413"/>
  <c r="T411"/>
  <c r="T409"/>
  <c r="T407"/>
  <c r="T405"/>
  <c r="T403"/>
  <c r="T401"/>
  <c r="T399"/>
  <c r="T397"/>
  <c r="T395"/>
  <c r="T393"/>
  <c r="T391"/>
  <c r="T389"/>
  <c r="T433" s="1"/>
  <c r="T372"/>
  <c r="R370"/>
  <c r="P370"/>
  <c r="T368"/>
  <c r="T366"/>
  <c r="T364"/>
  <c r="T362"/>
  <c r="T360"/>
  <c r="T358"/>
  <c r="T356"/>
  <c r="T354"/>
  <c r="T352"/>
  <c r="T350"/>
  <c r="T348"/>
  <c r="T346"/>
  <c r="T344"/>
  <c r="T342"/>
  <c r="T340"/>
  <c r="T338"/>
  <c r="T336"/>
  <c r="T334"/>
  <c r="T332"/>
  <c r="T330"/>
  <c r="T328"/>
  <c r="T326"/>
  <c r="T370" s="1"/>
  <c r="T309"/>
  <c r="R307"/>
  <c r="P307"/>
  <c r="T305"/>
  <c r="T303"/>
  <c r="T301"/>
  <c r="T299"/>
  <c r="T297"/>
  <c r="T295"/>
  <c r="T293"/>
  <c r="T291"/>
  <c r="T289"/>
  <c r="T287"/>
  <c r="T285"/>
  <c r="T283"/>
  <c r="T281"/>
  <c r="T279"/>
  <c r="T277"/>
  <c r="T275"/>
  <c r="T273"/>
  <c r="T271"/>
  <c r="T269"/>
  <c r="T267"/>
  <c r="T265"/>
  <c r="T263"/>
  <c r="T307" s="1"/>
  <c r="T246"/>
  <c r="R244"/>
  <c r="P244"/>
  <c r="T242"/>
  <c r="T240"/>
  <c r="T238"/>
  <c r="T236"/>
  <c r="T234"/>
  <c r="T232"/>
  <c r="T230"/>
  <c r="T228"/>
  <c r="T226"/>
  <c r="T224"/>
  <c r="T222"/>
  <c r="T220"/>
  <c r="T218"/>
  <c r="T216"/>
  <c r="T214"/>
  <c r="T212"/>
  <c r="T210"/>
  <c r="T208"/>
  <c r="T206"/>
  <c r="T204"/>
  <c r="T202"/>
  <c r="T200"/>
  <c r="T244" s="1"/>
  <c r="T183"/>
  <c r="R181"/>
  <c r="P181"/>
  <c r="T179"/>
  <c r="T177"/>
  <c r="T175"/>
  <c r="T173"/>
  <c r="T171"/>
  <c r="T169"/>
  <c r="T167"/>
  <c r="T165"/>
  <c r="T163"/>
  <c r="T161"/>
  <c r="T159"/>
  <c r="T157"/>
  <c r="T155"/>
  <c r="T153"/>
  <c r="T151"/>
  <c r="T149"/>
  <c r="T147"/>
  <c r="T145"/>
  <c r="T143"/>
  <c r="T141"/>
  <c r="T139"/>
  <c r="T137"/>
  <c r="T181" s="1"/>
  <c r="T120"/>
  <c r="R118"/>
  <c r="P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118" s="1"/>
  <c r="T57"/>
  <c r="T13"/>
  <c r="T15"/>
  <c r="T17"/>
  <c r="T19"/>
  <c r="T21"/>
  <c r="T23"/>
  <c r="T25"/>
  <c r="T27"/>
  <c r="T29"/>
  <c r="T31"/>
  <c r="T33"/>
  <c r="T35"/>
  <c r="T37"/>
  <c r="T39"/>
  <c r="T41"/>
  <c r="T43"/>
  <c r="T45"/>
  <c r="T47"/>
  <c r="T49"/>
  <c r="T51"/>
  <c r="T53"/>
  <c r="T11"/>
  <c r="G5" i="6" l="1"/>
  <c r="B3140" i="7"/>
  <c r="B3138"/>
  <c r="B3136"/>
  <c r="B3077"/>
  <c r="B3075"/>
  <c r="B3073"/>
  <c r="B3014"/>
  <c r="B3012"/>
  <c r="B3010"/>
  <c r="B2951"/>
  <c r="B2949"/>
  <c r="B2947"/>
  <c r="B2888"/>
  <c r="B2886"/>
  <c r="B2884"/>
  <c r="B2825"/>
  <c r="B2823"/>
  <c r="B2821"/>
  <c r="B2762"/>
  <c r="B2760"/>
  <c r="B2758"/>
  <c r="B2699"/>
  <c r="B2697"/>
  <c r="B2695"/>
  <c r="B2636"/>
  <c r="B2634"/>
  <c r="B2632"/>
  <c r="B2573"/>
  <c r="B2571"/>
  <c r="B2569"/>
  <c r="B2510"/>
  <c r="B2508"/>
  <c r="B2506"/>
  <c r="B2447"/>
  <c r="B2445"/>
  <c r="B2443"/>
  <c r="B2384"/>
  <c r="B2382"/>
  <c r="B2380"/>
  <c r="B2321"/>
  <c r="B2319"/>
  <c r="B2317"/>
  <c r="B2258"/>
  <c r="B2256"/>
  <c r="B2254"/>
  <c r="B2195"/>
  <c r="B2193"/>
  <c r="B2191"/>
  <c r="B2132"/>
  <c r="B2130"/>
  <c r="B2128"/>
  <c r="B2069"/>
  <c r="B2067"/>
  <c r="B2065"/>
  <c r="B2006"/>
  <c r="B2004"/>
  <c r="B2002"/>
  <c r="B1943"/>
  <c r="B1941"/>
  <c r="B1939"/>
  <c r="B1880"/>
  <c r="B1878"/>
  <c r="B1876"/>
  <c r="C2574"/>
  <c r="C2573"/>
  <c r="C2572"/>
  <c r="C2571"/>
  <c r="C2570"/>
  <c r="C2569"/>
  <c r="B1874"/>
  <c r="C1874"/>
  <c r="C1875"/>
  <c r="B1813"/>
  <c r="B1815"/>
  <c r="B1817"/>
  <c r="B1750"/>
  <c r="B1752"/>
  <c r="B1754"/>
  <c r="B1687"/>
  <c r="B1689"/>
  <c r="B1691"/>
  <c r="B1624"/>
  <c r="B1626"/>
  <c r="B1628"/>
  <c r="B1561"/>
  <c r="B1563"/>
  <c r="B1565"/>
  <c r="B1498"/>
  <c r="B1500"/>
  <c r="B1502"/>
  <c r="B1435"/>
  <c r="B1437"/>
  <c r="B1439"/>
  <c r="B1372"/>
  <c r="B1374"/>
  <c r="B1376"/>
  <c r="B1309"/>
  <c r="B1311"/>
  <c r="B1313"/>
  <c r="B1246"/>
  <c r="B1248"/>
  <c r="B1250"/>
  <c r="B1183"/>
  <c r="B1185"/>
  <c r="B1187"/>
  <c r="B1120"/>
  <c r="B1122"/>
  <c r="B1124"/>
  <c r="B1057"/>
  <c r="B1059"/>
  <c r="B1061"/>
  <c r="B994"/>
  <c r="B996"/>
  <c r="B998"/>
  <c r="B931"/>
  <c r="B933"/>
  <c r="B935"/>
  <c r="B868"/>
  <c r="B870"/>
  <c r="B872"/>
  <c r="B805"/>
  <c r="B807"/>
  <c r="B809"/>
  <c r="B742"/>
  <c r="B744"/>
  <c r="B746"/>
  <c r="B679"/>
  <c r="B681"/>
  <c r="B683"/>
  <c r="B616"/>
  <c r="B618"/>
  <c r="B620"/>
  <c r="B553"/>
  <c r="B555"/>
  <c r="B557"/>
  <c r="B490"/>
  <c r="B492"/>
  <c r="B494"/>
  <c r="B427"/>
  <c r="B429"/>
  <c r="B431"/>
  <c r="B114"/>
  <c r="B116"/>
  <c r="B49"/>
  <c r="B51"/>
  <c r="B53"/>
  <c r="B2567"/>
  <c r="B2565"/>
  <c r="BD3144"/>
  <c r="AV3144"/>
  <c r="BH3144" s="1"/>
  <c r="AT3144"/>
  <c r="BF3144" s="1"/>
  <c r="BJ3144" s="1"/>
  <c r="AR3144"/>
  <c r="AL3144"/>
  <c r="AF3144"/>
  <c r="N3144"/>
  <c r="BB3142"/>
  <c r="AZ3142"/>
  <c r="AP3142"/>
  <c r="AN3142"/>
  <c r="AR3142" s="1"/>
  <c r="AJ3142"/>
  <c r="AH3142"/>
  <c r="AL3142" s="1"/>
  <c r="AD3142"/>
  <c r="AV3142" s="1"/>
  <c r="BH3142" s="1"/>
  <c r="AB3142"/>
  <c r="AT3142" s="1"/>
  <c r="Z3142"/>
  <c r="X3142"/>
  <c r="V3142"/>
  <c r="L3142"/>
  <c r="L3145" s="1"/>
  <c r="J3142"/>
  <c r="J3145" s="1"/>
  <c r="H3142"/>
  <c r="C3141"/>
  <c r="BL3140"/>
  <c r="BD3140"/>
  <c r="AV3140"/>
  <c r="BH3140" s="1"/>
  <c r="AT3140"/>
  <c r="BF3140" s="1"/>
  <c r="AR3140"/>
  <c r="AL3140"/>
  <c r="N3140"/>
  <c r="G3140"/>
  <c r="F3140"/>
  <c r="C3140"/>
  <c r="C3139"/>
  <c r="BL3138"/>
  <c r="BD3138"/>
  <c r="AV3138"/>
  <c r="BH3138" s="1"/>
  <c r="AT3138"/>
  <c r="BF3138" s="1"/>
  <c r="AR3138"/>
  <c r="AL3138"/>
  <c r="N3138"/>
  <c r="G3138"/>
  <c r="F3138"/>
  <c r="C3138"/>
  <c r="C3137"/>
  <c r="BL3136"/>
  <c r="BD3136"/>
  <c r="AV3136"/>
  <c r="BH3136" s="1"/>
  <c r="AT3136"/>
  <c r="BF3136" s="1"/>
  <c r="AR3136"/>
  <c r="AL3136"/>
  <c r="AF3136"/>
  <c r="N3136"/>
  <c r="BO3136" s="1"/>
  <c r="G3136"/>
  <c r="F3136"/>
  <c r="C3136"/>
  <c r="BD3081"/>
  <c r="AV3081"/>
  <c r="BH3081" s="1"/>
  <c r="AT3081"/>
  <c r="BF3081" s="1"/>
  <c r="BJ3081" s="1"/>
  <c r="AR3081"/>
  <c r="AL3081"/>
  <c r="AF3081"/>
  <c r="N3081"/>
  <c r="BB3079"/>
  <c r="AZ3079"/>
  <c r="AP3079"/>
  <c r="AN3079"/>
  <c r="AR3079" s="1"/>
  <c r="AJ3079"/>
  <c r="AH3079"/>
  <c r="AL3079" s="1"/>
  <c r="AD3079"/>
  <c r="AV3079" s="1"/>
  <c r="BH3079" s="1"/>
  <c r="AB3079"/>
  <c r="AT3079" s="1"/>
  <c r="Z3079"/>
  <c r="X3079"/>
  <c r="V3079"/>
  <c r="L3079"/>
  <c r="L3082" s="1"/>
  <c r="J3079"/>
  <c r="J3082" s="1"/>
  <c r="H3079"/>
  <c r="C3078"/>
  <c r="BL3077"/>
  <c r="BD3077"/>
  <c r="AV3077"/>
  <c r="BH3077" s="1"/>
  <c r="AT3077"/>
  <c r="BF3077" s="1"/>
  <c r="AR3077"/>
  <c r="AL3077"/>
  <c r="N3077"/>
  <c r="G3077"/>
  <c r="F3077"/>
  <c r="C3077"/>
  <c r="C3076"/>
  <c r="BL3075"/>
  <c r="BD3075"/>
  <c r="AV3075"/>
  <c r="BH3075" s="1"/>
  <c r="AT3075"/>
  <c r="BF3075" s="1"/>
  <c r="AR3075"/>
  <c r="AL3075"/>
  <c r="N3075"/>
  <c r="G3075"/>
  <c r="F3075"/>
  <c r="C3075"/>
  <c r="C3074"/>
  <c r="BL3073"/>
  <c r="BD3073"/>
  <c r="AV3073"/>
  <c r="BH3073" s="1"/>
  <c r="AT3073"/>
  <c r="BF3073" s="1"/>
  <c r="AR3073"/>
  <c r="AL3073"/>
  <c r="AF3073"/>
  <c r="N3073"/>
  <c r="BO3073" s="1"/>
  <c r="G3073"/>
  <c r="F3073"/>
  <c r="C3073"/>
  <c r="BD3018"/>
  <c r="AV3018"/>
  <c r="BH3018" s="1"/>
  <c r="AT3018"/>
  <c r="BF3018" s="1"/>
  <c r="BJ3018" s="1"/>
  <c r="AR3018"/>
  <c r="AL3018"/>
  <c r="AF3018"/>
  <c r="N3018"/>
  <c r="BB3016"/>
  <c r="AZ3016"/>
  <c r="AP3016"/>
  <c r="AN3016"/>
  <c r="AR3016" s="1"/>
  <c r="AJ3016"/>
  <c r="AH3016"/>
  <c r="AL3016" s="1"/>
  <c r="AD3016"/>
  <c r="AV3016" s="1"/>
  <c r="BH3016" s="1"/>
  <c r="AB3016"/>
  <c r="AT3016" s="1"/>
  <c r="Z3016"/>
  <c r="X3016"/>
  <c r="V3016"/>
  <c r="L3016"/>
  <c r="L3019" s="1"/>
  <c r="J3016"/>
  <c r="J3019" s="1"/>
  <c r="H3016"/>
  <c r="C3015"/>
  <c r="BL3014"/>
  <c r="BD3014"/>
  <c r="AV3014"/>
  <c r="BH3014" s="1"/>
  <c r="AT3014"/>
  <c r="BF3014" s="1"/>
  <c r="AR3014"/>
  <c r="AL3014"/>
  <c r="N3014"/>
  <c r="BO3014" s="1"/>
  <c r="G3014"/>
  <c r="F3014"/>
  <c r="C3014"/>
  <c r="C3013"/>
  <c r="BL3012"/>
  <c r="BD3012"/>
  <c r="AV3012"/>
  <c r="BH3012" s="1"/>
  <c r="AT3012"/>
  <c r="BF3012" s="1"/>
  <c r="AR3012"/>
  <c r="AL3012"/>
  <c r="N3012"/>
  <c r="G3012"/>
  <c r="F3012"/>
  <c r="C3012"/>
  <c r="C3011"/>
  <c r="BL3010"/>
  <c r="BD3010"/>
  <c r="AV3010"/>
  <c r="BH3010" s="1"/>
  <c r="AT3010"/>
  <c r="BF3010" s="1"/>
  <c r="AR3010"/>
  <c r="AL3010"/>
  <c r="AF3010"/>
  <c r="N3010"/>
  <c r="G3010"/>
  <c r="F3010"/>
  <c r="C3010"/>
  <c r="BD2955"/>
  <c r="AV2955"/>
  <c r="BH2955" s="1"/>
  <c r="AT2955"/>
  <c r="BF2955" s="1"/>
  <c r="BJ2955" s="1"/>
  <c r="AR2955"/>
  <c r="AL2955"/>
  <c r="AF2955"/>
  <c r="N2955"/>
  <c r="BB2953"/>
  <c r="AZ2953"/>
  <c r="AP2953"/>
  <c r="AN2953"/>
  <c r="AR2953" s="1"/>
  <c r="AJ2953"/>
  <c r="AH2953"/>
  <c r="AL2953" s="1"/>
  <c r="AD2953"/>
  <c r="AV2953" s="1"/>
  <c r="BH2953" s="1"/>
  <c r="AB2953"/>
  <c r="AT2953" s="1"/>
  <c r="Z2953"/>
  <c r="X2953"/>
  <c r="V2953"/>
  <c r="L2953"/>
  <c r="L2956" s="1"/>
  <c r="J2953"/>
  <c r="J2956" s="1"/>
  <c r="H2953"/>
  <c r="C2952"/>
  <c r="BL2951"/>
  <c r="BD2951"/>
  <c r="AV2951"/>
  <c r="BH2951" s="1"/>
  <c r="AT2951"/>
  <c r="BF2951" s="1"/>
  <c r="AR2951"/>
  <c r="AL2951"/>
  <c r="N2951"/>
  <c r="BO2951" s="1"/>
  <c r="G2951"/>
  <c r="F2951"/>
  <c r="C2951"/>
  <c r="C2950"/>
  <c r="BL2949"/>
  <c r="BD2949"/>
  <c r="AV2949"/>
  <c r="BH2949" s="1"/>
  <c r="AT2949"/>
  <c r="BF2949" s="1"/>
  <c r="AR2949"/>
  <c r="AL2949"/>
  <c r="N2949"/>
  <c r="BO2949" s="1"/>
  <c r="G2949"/>
  <c r="F2949"/>
  <c r="C2949"/>
  <c r="C2948"/>
  <c r="BL2947"/>
  <c r="BD2947"/>
  <c r="AV2947"/>
  <c r="BH2947" s="1"/>
  <c r="AT2947"/>
  <c r="BF2947" s="1"/>
  <c r="AR2947"/>
  <c r="AL2947"/>
  <c r="AF2947"/>
  <c r="N2947"/>
  <c r="G2947"/>
  <c r="F2947"/>
  <c r="C2947"/>
  <c r="BD2892"/>
  <c r="AV2892"/>
  <c r="BH2892" s="1"/>
  <c r="AT2892"/>
  <c r="BF2892" s="1"/>
  <c r="BJ2892" s="1"/>
  <c r="AR2892"/>
  <c r="AL2892"/>
  <c r="AF2892"/>
  <c r="N2892"/>
  <c r="BB2890"/>
  <c r="AZ2890"/>
  <c r="AP2890"/>
  <c r="AN2890"/>
  <c r="AJ2890"/>
  <c r="AH2890"/>
  <c r="AD2890"/>
  <c r="AV2890" s="1"/>
  <c r="BH2890" s="1"/>
  <c r="AB2890"/>
  <c r="Z2890"/>
  <c r="X2890"/>
  <c r="V2890"/>
  <c r="L2890"/>
  <c r="L2893" s="1"/>
  <c r="J2890"/>
  <c r="H2890"/>
  <c r="C2889"/>
  <c r="BL2888"/>
  <c r="BD2888"/>
  <c r="AV2888"/>
  <c r="BH2888" s="1"/>
  <c r="AT2888"/>
  <c r="BF2888" s="1"/>
  <c r="AR2888"/>
  <c r="AL2888"/>
  <c r="N2888"/>
  <c r="G2888"/>
  <c r="F2888"/>
  <c r="C2888"/>
  <c r="C2887"/>
  <c r="BL2886"/>
  <c r="BD2886"/>
  <c r="AV2886"/>
  <c r="BH2886" s="1"/>
  <c r="AT2886"/>
  <c r="BF2886" s="1"/>
  <c r="AR2886"/>
  <c r="AL2886"/>
  <c r="N2886"/>
  <c r="G2886"/>
  <c r="F2886"/>
  <c r="C2886"/>
  <c r="C2885"/>
  <c r="BL2884"/>
  <c r="BD2884"/>
  <c r="AV2884"/>
  <c r="BH2884" s="1"/>
  <c r="AT2884"/>
  <c r="BF2884" s="1"/>
  <c r="AR2884"/>
  <c r="AL2884"/>
  <c r="AF2884"/>
  <c r="N2884"/>
  <c r="G2884"/>
  <c r="F2884"/>
  <c r="C2884"/>
  <c r="BD2829"/>
  <c r="AV2829"/>
  <c r="BH2829" s="1"/>
  <c r="AT2829"/>
  <c r="BF2829" s="1"/>
  <c r="BJ2829" s="1"/>
  <c r="AR2829"/>
  <c r="AL2829"/>
  <c r="AF2829"/>
  <c r="N2829"/>
  <c r="BB2827"/>
  <c r="AZ2827"/>
  <c r="AP2827"/>
  <c r="AN2827"/>
  <c r="AJ2827"/>
  <c r="AH2827"/>
  <c r="AD2827"/>
  <c r="AV2827" s="1"/>
  <c r="BH2827" s="1"/>
  <c r="AB2827"/>
  <c r="AT2827" s="1"/>
  <c r="Z2827"/>
  <c r="X2827"/>
  <c r="V2827"/>
  <c r="L2827"/>
  <c r="L2830" s="1"/>
  <c r="J2827"/>
  <c r="J2830" s="1"/>
  <c r="H2827"/>
  <c r="C2826"/>
  <c r="BL2825"/>
  <c r="BD2825"/>
  <c r="AV2825"/>
  <c r="BH2825" s="1"/>
  <c r="AT2825"/>
  <c r="BF2825" s="1"/>
  <c r="AR2825"/>
  <c r="AL2825"/>
  <c r="N2825"/>
  <c r="BO2825" s="1"/>
  <c r="G2825"/>
  <c r="F2825"/>
  <c r="C2825"/>
  <c r="C2824"/>
  <c r="BL2823"/>
  <c r="BD2823"/>
  <c r="AV2823"/>
  <c r="BH2823" s="1"/>
  <c r="AT2823"/>
  <c r="BF2823" s="1"/>
  <c r="AR2823"/>
  <c r="AL2823"/>
  <c r="N2823"/>
  <c r="G2823"/>
  <c r="F2823"/>
  <c r="C2823"/>
  <c r="C2822"/>
  <c r="BL2821"/>
  <c r="BD2821"/>
  <c r="AV2821"/>
  <c r="BH2821" s="1"/>
  <c r="AT2821"/>
  <c r="BF2821" s="1"/>
  <c r="AR2821"/>
  <c r="AL2821"/>
  <c r="AF2821"/>
  <c r="N2821"/>
  <c r="G2821"/>
  <c r="F2821"/>
  <c r="C2821"/>
  <c r="BD2766"/>
  <c r="AV2766"/>
  <c r="BH2766" s="1"/>
  <c r="AT2766"/>
  <c r="BF2766" s="1"/>
  <c r="BJ2766" s="1"/>
  <c r="AR2766"/>
  <c r="AL2766"/>
  <c r="AF2766"/>
  <c r="N2766"/>
  <c r="BB2764"/>
  <c r="AZ2764"/>
  <c r="AP2764"/>
  <c r="AN2764"/>
  <c r="AJ2764"/>
  <c r="AH2764"/>
  <c r="AD2764"/>
  <c r="AV2764" s="1"/>
  <c r="BH2764" s="1"/>
  <c r="AB2764"/>
  <c r="AT2764" s="1"/>
  <c r="Z2764"/>
  <c r="X2764"/>
  <c r="V2764"/>
  <c r="L2764"/>
  <c r="L2767" s="1"/>
  <c r="J2764"/>
  <c r="J2767" s="1"/>
  <c r="H2764"/>
  <c r="C2763"/>
  <c r="BL2762"/>
  <c r="BD2762"/>
  <c r="AV2762"/>
  <c r="BH2762" s="1"/>
  <c r="AT2762"/>
  <c r="BF2762" s="1"/>
  <c r="AR2762"/>
  <c r="AL2762"/>
  <c r="N2762"/>
  <c r="G2762"/>
  <c r="F2762"/>
  <c r="C2762"/>
  <c r="C2761"/>
  <c r="BL2760"/>
  <c r="BD2760"/>
  <c r="AV2760"/>
  <c r="BH2760" s="1"/>
  <c r="AT2760"/>
  <c r="BF2760" s="1"/>
  <c r="AR2760"/>
  <c r="AL2760"/>
  <c r="N2760"/>
  <c r="G2760"/>
  <c r="F2760"/>
  <c r="C2760"/>
  <c r="C2759"/>
  <c r="BL2758"/>
  <c r="BD2758"/>
  <c r="AV2758"/>
  <c r="BH2758" s="1"/>
  <c r="AT2758"/>
  <c r="BF2758" s="1"/>
  <c r="AR2758"/>
  <c r="AL2758"/>
  <c r="AF2758"/>
  <c r="N2758"/>
  <c r="G2758"/>
  <c r="F2758"/>
  <c r="C2758"/>
  <c r="BD2703"/>
  <c r="AV2703"/>
  <c r="BH2703" s="1"/>
  <c r="AT2703"/>
  <c r="BF2703" s="1"/>
  <c r="BJ2703" s="1"/>
  <c r="AR2703"/>
  <c r="AL2703"/>
  <c r="AF2703"/>
  <c r="N2703"/>
  <c r="BB2701"/>
  <c r="AZ2701"/>
  <c r="AP2701"/>
  <c r="AN2701"/>
  <c r="AJ2701"/>
  <c r="AH2701"/>
  <c r="AD2701"/>
  <c r="AV2701" s="1"/>
  <c r="BH2701" s="1"/>
  <c r="AB2701"/>
  <c r="AT2701" s="1"/>
  <c r="Z2701"/>
  <c r="X2701"/>
  <c r="V2701"/>
  <c r="L2701"/>
  <c r="L2704" s="1"/>
  <c r="J2701"/>
  <c r="J2704" s="1"/>
  <c r="H2701"/>
  <c r="C2700"/>
  <c r="BL2699"/>
  <c r="BD2699"/>
  <c r="AV2699"/>
  <c r="BH2699" s="1"/>
  <c r="AT2699"/>
  <c r="BF2699" s="1"/>
  <c r="AR2699"/>
  <c r="AL2699"/>
  <c r="N2699"/>
  <c r="BO2699" s="1"/>
  <c r="G2699"/>
  <c r="F2699"/>
  <c r="C2699"/>
  <c r="C2698"/>
  <c r="BL2697"/>
  <c r="BD2697"/>
  <c r="AV2697"/>
  <c r="BH2697" s="1"/>
  <c r="AT2697"/>
  <c r="BF2697" s="1"/>
  <c r="AR2697"/>
  <c r="AL2697"/>
  <c r="N2697"/>
  <c r="G2697"/>
  <c r="F2697"/>
  <c r="C2697"/>
  <c r="C2696"/>
  <c r="BL2695"/>
  <c r="BD2695"/>
  <c r="AV2695"/>
  <c r="BH2695" s="1"/>
  <c r="AT2695"/>
  <c r="BF2695" s="1"/>
  <c r="AR2695"/>
  <c r="AL2695"/>
  <c r="AF2695"/>
  <c r="N2695"/>
  <c r="G2695"/>
  <c r="F2695"/>
  <c r="C2695"/>
  <c r="BD2640"/>
  <c r="AV2640"/>
  <c r="BH2640" s="1"/>
  <c r="AT2640"/>
  <c r="BF2640" s="1"/>
  <c r="BJ2640" s="1"/>
  <c r="AR2640"/>
  <c r="AL2640"/>
  <c r="AF2640"/>
  <c r="N2640"/>
  <c r="BB2638"/>
  <c r="AZ2638"/>
  <c r="AP2638"/>
  <c r="AN2638"/>
  <c r="AJ2638"/>
  <c r="AH2638"/>
  <c r="AD2638"/>
  <c r="AV2638" s="1"/>
  <c r="BH2638" s="1"/>
  <c r="AB2638"/>
  <c r="AT2638" s="1"/>
  <c r="Z2638"/>
  <c r="X2638"/>
  <c r="V2638"/>
  <c r="L2638"/>
  <c r="L2641" s="1"/>
  <c r="J2638"/>
  <c r="J2641" s="1"/>
  <c r="H2638"/>
  <c r="C2637"/>
  <c r="BL2636"/>
  <c r="BD2636"/>
  <c r="AV2636"/>
  <c r="BH2636" s="1"/>
  <c r="AT2636"/>
  <c r="BF2636" s="1"/>
  <c r="AR2636"/>
  <c r="AL2636"/>
  <c r="N2636"/>
  <c r="G2636"/>
  <c r="F2636"/>
  <c r="C2636"/>
  <c r="C2635"/>
  <c r="BL2634"/>
  <c r="BD2634"/>
  <c r="AV2634"/>
  <c r="BH2634" s="1"/>
  <c r="AT2634"/>
  <c r="BF2634" s="1"/>
  <c r="AR2634"/>
  <c r="AL2634"/>
  <c r="N2634"/>
  <c r="G2634"/>
  <c r="F2634"/>
  <c r="C2634"/>
  <c r="C2633"/>
  <c r="BL2632"/>
  <c r="BD2632"/>
  <c r="AV2632"/>
  <c r="BH2632" s="1"/>
  <c r="AT2632"/>
  <c r="BF2632" s="1"/>
  <c r="AR2632"/>
  <c r="AL2632"/>
  <c r="AF2632"/>
  <c r="N2632"/>
  <c r="G2632"/>
  <c r="F2632"/>
  <c r="C2632"/>
  <c r="BD2577"/>
  <c r="AV2577"/>
  <c r="BH2577" s="1"/>
  <c r="AT2577"/>
  <c r="BF2577" s="1"/>
  <c r="BJ2577" s="1"/>
  <c r="AR2577"/>
  <c r="AL2577"/>
  <c r="AF2577"/>
  <c r="N2577"/>
  <c r="BB2575"/>
  <c r="AZ2575"/>
  <c r="AP2575"/>
  <c r="AN2575"/>
  <c r="AJ2575"/>
  <c r="AH2575"/>
  <c r="AD2575"/>
  <c r="AV2575" s="1"/>
  <c r="BH2575" s="1"/>
  <c r="AB2575"/>
  <c r="AT2575" s="1"/>
  <c r="Z2575"/>
  <c r="X2575"/>
  <c r="V2575"/>
  <c r="L2575"/>
  <c r="L2578" s="1"/>
  <c r="J2575"/>
  <c r="J2578" s="1"/>
  <c r="H2575"/>
  <c r="BL2573"/>
  <c r="BD2573"/>
  <c r="AV2573"/>
  <c r="BH2573" s="1"/>
  <c r="AT2573"/>
  <c r="BF2573" s="1"/>
  <c r="AR2573"/>
  <c r="AL2573"/>
  <c r="N2573"/>
  <c r="G2573"/>
  <c r="F2573"/>
  <c r="BL2571"/>
  <c r="BD2571"/>
  <c r="AV2571"/>
  <c r="BH2571" s="1"/>
  <c r="AT2571"/>
  <c r="BF2571" s="1"/>
  <c r="AR2571"/>
  <c r="AL2571"/>
  <c r="N2571"/>
  <c r="G2571"/>
  <c r="F2571"/>
  <c r="BL2569"/>
  <c r="BD2569"/>
  <c r="AV2569"/>
  <c r="BH2569" s="1"/>
  <c r="AT2569"/>
  <c r="BF2569" s="1"/>
  <c r="AR2569"/>
  <c r="AL2569"/>
  <c r="AF2569"/>
  <c r="N2569"/>
  <c r="G2569"/>
  <c r="F2569"/>
  <c r="BD2514"/>
  <c r="AV2514"/>
  <c r="BH2514" s="1"/>
  <c r="AT2514"/>
  <c r="BF2514" s="1"/>
  <c r="BJ2514" s="1"/>
  <c r="AR2514"/>
  <c r="AL2514"/>
  <c r="AF2514"/>
  <c r="N2514"/>
  <c r="BB2512"/>
  <c r="AZ2512"/>
  <c r="AP2512"/>
  <c r="AN2512"/>
  <c r="AJ2512"/>
  <c r="AH2512"/>
  <c r="AD2512"/>
  <c r="AV2512" s="1"/>
  <c r="BH2512" s="1"/>
  <c r="AB2512"/>
  <c r="AT2512" s="1"/>
  <c r="Z2512"/>
  <c r="X2512"/>
  <c r="V2512"/>
  <c r="L2512"/>
  <c r="L2515" s="1"/>
  <c r="J2512"/>
  <c r="J2515" s="1"/>
  <c r="H2512"/>
  <c r="C2511"/>
  <c r="BL2510"/>
  <c r="BD2510"/>
  <c r="AV2510"/>
  <c r="BH2510" s="1"/>
  <c r="AT2510"/>
  <c r="BF2510" s="1"/>
  <c r="AR2510"/>
  <c r="AL2510"/>
  <c r="N2510"/>
  <c r="BO2510" s="1"/>
  <c r="G2510"/>
  <c r="F2510"/>
  <c r="C2510"/>
  <c r="C2509"/>
  <c r="BL2508"/>
  <c r="BD2508"/>
  <c r="AV2508"/>
  <c r="BH2508" s="1"/>
  <c r="AT2508"/>
  <c r="BF2508" s="1"/>
  <c r="AR2508"/>
  <c r="AL2508"/>
  <c r="N2508"/>
  <c r="BO2508" s="1"/>
  <c r="G2508"/>
  <c r="F2508"/>
  <c r="C2508"/>
  <c r="C2507"/>
  <c r="BL2506"/>
  <c r="BD2506"/>
  <c r="AV2506"/>
  <c r="BH2506" s="1"/>
  <c r="AT2506"/>
  <c r="BF2506" s="1"/>
  <c r="AR2506"/>
  <c r="AL2506"/>
  <c r="AF2506"/>
  <c r="N2506"/>
  <c r="BO2506" s="1"/>
  <c r="G2506"/>
  <c r="F2506"/>
  <c r="C2506"/>
  <c r="BD2451"/>
  <c r="AV2451"/>
  <c r="BH2451" s="1"/>
  <c r="AT2451"/>
  <c r="BF2451" s="1"/>
  <c r="BJ2451" s="1"/>
  <c r="AR2451"/>
  <c r="AL2451"/>
  <c r="AF2451"/>
  <c r="N2451"/>
  <c r="BB2449"/>
  <c r="AZ2449"/>
  <c r="AP2449"/>
  <c r="AN2449"/>
  <c r="AR2449" s="1"/>
  <c r="AJ2449"/>
  <c r="AH2449"/>
  <c r="AL2449" s="1"/>
  <c r="AD2449"/>
  <c r="AV2449" s="1"/>
  <c r="BH2449" s="1"/>
  <c r="AB2449"/>
  <c r="AT2449" s="1"/>
  <c r="Z2449"/>
  <c r="X2449"/>
  <c r="V2449"/>
  <c r="L2449"/>
  <c r="L2452" s="1"/>
  <c r="J2449"/>
  <c r="J2452" s="1"/>
  <c r="H2449"/>
  <c r="C2448"/>
  <c r="BL2447"/>
  <c r="BD2447"/>
  <c r="AV2447"/>
  <c r="BH2447" s="1"/>
  <c r="AT2447"/>
  <c r="BF2447" s="1"/>
  <c r="AR2447"/>
  <c r="AL2447"/>
  <c r="N2447"/>
  <c r="G2447"/>
  <c r="F2447"/>
  <c r="C2447"/>
  <c r="C2446"/>
  <c r="BL2445"/>
  <c r="BD2445"/>
  <c r="AV2445"/>
  <c r="BH2445" s="1"/>
  <c r="AT2445"/>
  <c r="BF2445" s="1"/>
  <c r="AR2445"/>
  <c r="AL2445"/>
  <c r="N2445"/>
  <c r="G2445"/>
  <c r="F2445"/>
  <c r="C2445"/>
  <c r="C2444"/>
  <c r="BL2443"/>
  <c r="BD2443"/>
  <c r="AV2443"/>
  <c r="BH2443" s="1"/>
  <c r="AT2443"/>
  <c r="BF2443" s="1"/>
  <c r="AR2443"/>
  <c r="AL2443"/>
  <c r="AF2443"/>
  <c r="N2443"/>
  <c r="BO2443" s="1"/>
  <c r="G2443"/>
  <c r="F2443"/>
  <c r="C2443"/>
  <c r="BD2388"/>
  <c r="AV2388"/>
  <c r="BH2388" s="1"/>
  <c r="AT2388"/>
  <c r="BF2388" s="1"/>
  <c r="BJ2388" s="1"/>
  <c r="AR2388"/>
  <c r="AL2388"/>
  <c r="AF2388"/>
  <c r="N2388"/>
  <c r="BB2386"/>
  <c r="AZ2386"/>
  <c r="AP2386"/>
  <c r="AN2386"/>
  <c r="AR2386" s="1"/>
  <c r="AJ2386"/>
  <c r="AH2386"/>
  <c r="AL2386" s="1"/>
  <c r="AD2386"/>
  <c r="AV2386" s="1"/>
  <c r="BH2386" s="1"/>
  <c r="AB2386"/>
  <c r="AT2386" s="1"/>
  <c r="Z2386"/>
  <c r="X2386"/>
  <c r="V2386"/>
  <c r="L2386"/>
  <c r="L2389" s="1"/>
  <c r="J2386"/>
  <c r="J2389" s="1"/>
  <c r="H2386"/>
  <c r="C2385"/>
  <c r="BL2384"/>
  <c r="BD2384"/>
  <c r="AV2384"/>
  <c r="BH2384" s="1"/>
  <c r="AT2384"/>
  <c r="BF2384" s="1"/>
  <c r="AR2384"/>
  <c r="AL2384"/>
  <c r="N2384"/>
  <c r="BO2384" s="1"/>
  <c r="G2384"/>
  <c r="F2384"/>
  <c r="C2384"/>
  <c r="C2383"/>
  <c r="BL2382"/>
  <c r="BD2382"/>
  <c r="AV2382"/>
  <c r="BH2382" s="1"/>
  <c r="AT2382"/>
  <c r="BF2382" s="1"/>
  <c r="AR2382"/>
  <c r="AL2382"/>
  <c r="N2382"/>
  <c r="BO2382" s="1"/>
  <c r="G2382"/>
  <c r="F2382"/>
  <c r="C2382"/>
  <c r="C2381"/>
  <c r="BL2380"/>
  <c r="BD2380"/>
  <c r="AV2380"/>
  <c r="BH2380" s="1"/>
  <c r="AT2380"/>
  <c r="BF2380" s="1"/>
  <c r="AR2380"/>
  <c r="AL2380"/>
  <c r="AF2380"/>
  <c r="N2380"/>
  <c r="G2380"/>
  <c r="F2380"/>
  <c r="C2380"/>
  <c r="BD2325"/>
  <c r="AV2325"/>
  <c r="BH2325" s="1"/>
  <c r="AT2325"/>
  <c r="BF2325" s="1"/>
  <c r="BJ2325" s="1"/>
  <c r="AR2325"/>
  <c r="AL2325"/>
  <c r="AF2325"/>
  <c r="N2325"/>
  <c r="BB2323"/>
  <c r="AZ2323"/>
  <c r="AP2323"/>
  <c r="AN2323"/>
  <c r="AR2323" s="1"/>
  <c r="AJ2323"/>
  <c r="AH2323"/>
  <c r="AL2323" s="1"/>
  <c r="AD2323"/>
  <c r="AV2323" s="1"/>
  <c r="BH2323" s="1"/>
  <c r="AB2323"/>
  <c r="AT2323" s="1"/>
  <c r="Z2323"/>
  <c r="X2323"/>
  <c r="V2323"/>
  <c r="L2323"/>
  <c r="L2326" s="1"/>
  <c r="J2323"/>
  <c r="J2326" s="1"/>
  <c r="H2323"/>
  <c r="C2322"/>
  <c r="BL2321"/>
  <c r="BD2321"/>
  <c r="AV2321"/>
  <c r="BH2321" s="1"/>
  <c r="AT2321"/>
  <c r="BF2321" s="1"/>
  <c r="AR2321"/>
  <c r="AL2321"/>
  <c r="N2321"/>
  <c r="G2321"/>
  <c r="F2321"/>
  <c r="C2321"/>
  <c r="C2320"/>
  <c r="BL2319"/>
  <c r="BD2319"/>
  <c r="AV2319"/>
  <c r="BH2319" s="1"/>
  <c r="AT2319"/>
  <c r="BF2319" s="1"/>
  <c r="BJ2319" s="1"/>
  <c r="AR2319"/>
  <c r="AL2319"/>
  <c r="N2319"/>
  <c r="G2319"/>
  <c r="F2319"/>
  <c r="C2319"/>
  <c r="C2318"/>
  <c r="BL2317"/>
  <c r="BD2317"/>
  <c r="AV2317"/>
  <c r="BH2317" s="1"/>
  <c r="AT2317"/>
  <c r="BF2317" s="1"/>
  <c r="AR2317"/>
  <c r="AL2317"/>
  <c r="AF2317"/>
  <c r="N2317"/>
  <c r="BO2317" s="1"/>
  <c r="G2317"/>
  <c r="F2317"/>
  <c r="C2317"/>
  <c r="BD2262"/>
  <c r="AV2262"/>
  <c r="BH2262" s="1"/>
  <c r="AT2262"/>
  <c r="BF2262" s="1"/>
  <c r="BJ2262" s="1"/>
  <c r="AR2262"/>
  <c r="AL2262"/>
  <c r="AF2262"/>
  <c r="N2262"/>
  <c r="BB2260"/>
  <c r="AZ2260"/>
  <c r="AP2260"/>
  <c r="AN2260"/>
  <c r="AR2260" s="1"/>
  <c r="AJ2260"/>
  <c r="AH2260"/>
  <c r="AL2260" s="1"/>
  <c r="AD2260"/>
  <c r="AV2260" s="1"/>
  <c r="BH2260" s="1"/>
  <c r="AB2260"/>
  <c r="AT2260" s="1"/>
  <c r="Z2260"/>
  <c r="X2260"/>
  <c r="V2260"/>
  <c r="L2260"/>
  <c r="L2263" s="1"/>
  <c r="J2260"/>
  <c r="J2263" s="1"/>
  <c r="H2260"/>
  <c r="C2259"/>
  <c r="BL2258"/>
  <c r="BD2258"/>
  <c r="AV2258"/>
  <c r="BH2258" s="1"/>
  <c r="AT2258"/>
  <c r="BF2258" s="1"/>
  <c r="AR2258"/>
  <c r="AL2258"/>
  <c r="N2258"/>
  <c r="BO2258" s="1"/>
  <c r="G2258"/>
  <c r="F2258"/>
  <c r="C2258"/>
  <c r="C2257"/>
  <c r="BL2256"/>
  <c r="BD2256"/>
  <c r="AV2256"/>
  <c r="BH2256" s="1"/>
  <c r="AT2256"/>
  <c r="BF2256" s="1"/>
  <c r="AR2256"/>
  <c r="AL2256"/>
  <c r="N2256"/>
  <c r="G2256"/>
  <c r="F2256"/>
  <c r="C2256"/>
  <c r="C2255"/>
  <c r="BL2254"/>
  <c r="BD2254"/>
  <c r="AV2254"/>
  <c r="BH2254" s="1"/>
  <c r="AT2254"/>
  <c r="BF2254" s="1"/>
  <c r="AR2254"/>
  <c r="AL2254"/>
  <c r="AF2254"/>
  <c r="N2254"/>
  <c r="G2254"/>
  <c r="F2254"/>
  <c r="C2254"/>
  <c r="BD2199"/>
  <c r="AV2199"/>
  <c r="BH2199" s="1"/>
  <c r="AT2199"/>
  <c r="BF2199" s="1"/>
  <c r="BJ2199" s="1"/>
  <c r="AR2199"/>
  <c r="AL2199"/>
  <c r="AF2199"/>
  <c r="N2199"/>
  <c r="BB2197"/>
  <c r="AZ2197"/>
  <c r="AP2197"/>
  <c r="AN2197"/>
  <c r="AR2197" s="1"/>
  <c r="AJ2197"/>
  <c r="AH2197"/>
  <c r="AL2197" s="1"/>
  <c r="AD2197"/>
  <c r="AV2197" s="1"/>
  <c r="BH2197" s="1"/>
  <c r="AB2197"/>
  <c r="AT2197" s="1"/>
  <c r="Z2197"/>
  <c r="X2197"/>
  <c r="V2197"/>
  <c r="L2197"/>
  <c r="L2200" s="1"/>
  <c r="J2197"/>
  <c r="J2200" s="1"/>
  <c r="H2197"/>
  <c r="C2196"/>
  <c r="BL2195"/>
  <c r="BD2195"/>
  <c r="AV2195"/>
  <c r="BH2195" s="1"/>
  <c r="AT2195"/>
  <c r="BF2195" s="1"/>
  <c r="AR2195"/>
  <c r="AL2195"/>
  <c r="N2195"/>
  <c r="G2195"/>
  <c r="F2195"/>
  <c r="C2195"/>
  <c r="C2194"/>
  <c r="BL2193"/>
  <c r="BD2193"/>
  <c r="AV2193"/>
  <c r="BH2193" s="1"/>
  <c r="AT2193"/>
  <c r="BF2193" s="1"/>
  <c r="AR2193"/>
  <c r="AL2193"/>
  <c r="N2193"/>
  <c r="G2193"/>
  <c r="F2193"/>
  <c r="C2193"/>
  <c r="C2192"/>
  <c r="BL2191"/>
  <c r="BD2191"/>
  <c r="AV2191"/>
  <c r="BH2191" s="1"/>
  <c r="AT2191"/>
  <c r="BF2191" s="1"/>
  <c r="AR2191"/>
  <c r="AL2191"/>
  <c r="AF2191"/>
  <c r="N2191"/>
  <c r="BO2191" s="1"/>
  <c r="G2191"/>
  <c r="F2191"/>
  <c r="C2191"/>
  <c r="BD2136"/>
  <c r="AV2136"/>
  <c r="BH2136" s="1"/>
  <c r="AT2136"/>
  <c r="BF2136" s="1"/>
  <c r="BJ2136" s="1"/>
  <c r="AR2136"/>
  <c r="AL2136"/>
  <c r="AF2136"/>
  <c r="N2136"/>
  <c r="BB2134"/>
  <c r="AZ2134"/>
  <c r="AP2134"/>
  <c r="AN2134"/>
  <c r="AR2134" s="1"/>
  <c r="AJ2134"/>
  <c r="AH2134"/>
  <c r="AL2134" s="1"/>
  <c r="AD2134"/>
  <c r="AV2134" s="1"/>
  <c r="BH2134" s="1"/>
  <c r="AB2134"/>
  <c r="AT2134" s="1"/>
  <c r="Z2134"/>
  <c r="X2134"/>
  <c r="V2134"/>
  <c r="L2134"/>
  <c r="L2137" s="1"/>
  <c r="J2134"/>
  <c r="J2137" s="1"/>
  <c r="H2134"/>
  <c r="C2133"/>
  <c r="BL2132"/>
  <c r="BD2132"/>
  <c r="AV2132"/>
  <c r="BH2132" s="1"/>
  <c r="AT2132"/>
  <c r="BF2132" s="1"/>
  <c r="AR2132"/>
  <c r="AL2132"/>
  <c r="N2132"/>
  <c r="BO2132" s="1"/>
  <c r="G2132"/>
  <c r="F2132"/>
  <c r="C2132"/>
  <c r="C2131"/>
  <c r="BL2130"/>
  <c r="BD2130"/>
  <c r="AV2130"/>
  <c r="BH2130" s="1"/>
  <c r="AT2130"/>
  <c r="BF2130" s="1"/>
  <c r="AR2130"/>
  <c r="AL2130"/>
  <c r="N2130"/>
  <c r="BO2130" s="1"/>
  <c r="G2130"/>
  <c r="F2130"/>
  <c r="C2130"/>
  <c r="C2129"/>
  <c r="BL2128"/>
  <c r="BD2128"/>
  <c r="AV2128"/>
  <c r="BH2128" s="1"/>
  <c r="AT2128"/>
  <c r="BF2128" s="1"/>
  <c r="AR2128"/>
  <c r="AL2128"/>
  <c r="AF2128"/>
  <c r="N2128"/>
  <c r="G2128"/>
  <c r="F2128"/>
  <c r="C2128"/>
  <c r="BD2073"/>
  <c r="AV2073"/>
  <c r="BH2073" s="1"/>
  <c r="AT2073"/>
  <c r="BF2073" s="1"/>
  <c r="BJ2073" s="1"/>
  <c r="AR2073"/>
  <c r="AL2073"/>
  <c r="AF2073"/>
  <c r="N2073"/>
  <c r="BB2071"/>
  <c r="AZ2071"/>
  <c r="AP2071"/>
  <c r="AN2071"/>
  <c r="AR2071" s="1"/>
  <c r="AJ2071"/>
  <c r="AH2071"/>
  <c r="AL2071" s="1"/>
  <c r="AD2071"/>
  <c r="AV2071" s="1"/>
  <c r="BH2071" s="1"/>
  <c r="AB2071"/>
  <c r="AT2071" s="1"/>
  <c r="Z2071"/>
  <c r="X2071"/>
  <c r="V2071"/>
  <c r="L2071"/>
  <c r="L2074" s="1"/>
  <c r="J2071"/>
  <c r="J2074" s="1"/>
  <c r="H2071"/>
  <c r="C2070"/>
  <c r="BL2069"/>
  <c r="BD2069"/>
  <c r="AV2069"/>
  <c r="BH2069" s="1"/>
  <c r="AT2069"/>
  <c r="BF2069" s="1"/>
  <c r="AR2069"/>
  <c r="AL2069"/>
  <c r="N2069"/>
  <c r="G2069"/>
  <c r="F2069"/>
  <c r="C2069"/>
  <c r="C2068"/>
  <c r="BL2067"/>
  <c r="BD2067"/>
  <c r="AV2067"/>
  <c r="BH2067" s="1"/>
  <c r="AT2067"/>
  <c r="BF2067" s="1"/>
  <c r="AR2067"/>
  <c r="AL2067"/>
  <c r="N2067"/>
  <c r="G2067"/>
  <c r="F2067"/>
  <c r="C2067"/>
  <c r="C2066"/>
  <c r="BL2065"/>
  <c r="BD2065"/>
  <c r="AV2065"/>
  <c r="BH2065" s="1"/>
  <c r="AT2065"/>
  <c r="BF2065" s="1"/>
  <c r="AR2065"/>
  <c r="AL2065"/>
  <c r="AF2065"/>
  <c r="N2065"/>
  <c r="BO2065" s="1"/>
  <c r="G2065"/>
  <c r="F2065"/>
  <c r="C2065"/>
  <c r="BD2010"/>
  <c r="AV2010"/>
  <c r="BH2010" s="1"/>
  <c r="AT2010"/>
  <c r="BF2010" s="1"/>
  <c r="BJ2010" s="1"/>
  <c r="AR2010"/>
  <c r="AL2010"/>
  <c r="AF2010"/>
  <c r="N2010"/>
  <c r="BB2008"/>
  <c r="AZ2008"/>
  <c r="AP2008"/>
  <c r="AN2008"/>
  <c r="AR2008" s="1"/>
  <c r="AJ2008"/>
  <c r="AH2008"/>
  <c r="AL2008" s="1"/>
  <c r="AD2008"/>
  <c r="AV2008" s="1"/>
  <c r="BH2008" s="1"/>
  <c r="AB2008"/>
  <c r="AT2008" s="1"/>
  <c r="Z2008"/>
  <c r="X2008"/>
  <c r="V2008"/>
  <c r="L2008"/>
  <c r="L2011" s="1"/>
  <c r="J2008"/>
  <c r="J2011" s="1"/>
  <c r="H2008"/>
  <c r="C2007"/>
  <c r="BL2006"/>
  <c r="BD2006"/>
  <c r="AV2006"/>
  <c r="BH2006" s="1"/>
  <c r="AT2006"/>
  <c r="BF2006" s="1"/>
  <c r="AR2006"/>
  <c r="AL2006"/>
  <c r="N2006"/>
  <c r="G2006"/>
  <c r="F2006"/>
  <c r="C2006"/>
  <c r="C2005"/>
  <c r="BL2004"/>
  <c r="BD2004"/>
  <c r="AV2004"/>
  <c r="BH2004" s="1"/>
  <c r="AT2004"/>
  <c r="BF2004" s="1"/>
  <c r="AR2004"/>
  <c r="AL2004"/>
  <c r="N2004"/>
  <c r="G2004"/>
  <c r="F2004"/>
  <c r="C2004"/>
  <c r="C2003"/>
  <c r="BL2002"/>
  <c r="BD2002"/>
  <c r="AV2002"/>
  <c r="BH2002" s="1"/>
  <c r="AT2002"/>
  <c r="BF2002" s="1"/>
  <c r="AR2002"/>
  <c r="AL2002"/>
  <c r="AF2002"/>
  <c r="N2002"/>
  <c r="BO2002" s="1"/>
  <c r="G2002"/>
  <c r="F2002"/>
  <c r="C2002"/>
  <c r="BD1947"/>
  <c r="AV1947"/>
  <c r="BH1947" s="1"/>
  <c r="AT1947"/>
  <c r="BF1947" s="1"/>
  <c r="BJ1947" s="1"/>
  <c r="AR1947"/>
  <c r="AL1947"/>
  <c r="AF1947"/>
  <c r="N1947"/>
  <c r="BB1945"/>
  <c r="AZ1945"/>
  <c r="AP1945"/>
  <c r="AN1945"/>
  <c r="AR1945" s="1"/>
  <c r="AJ1945"/>
  <c r="AH1945"/>
  <c r="AD1945"/>
  <c r="AV1945" s="1"/>
  <c r="BH1945" s="1"/>
  <c r="AB1945"/>
  <c r="Z1945"/>
  <c r="X1945"/>
  <c r="V1945"/>
  <c r="L1945"/>
  <c r="L1948" s="1"/>
  <c r="J1945"/>
  <c r="J1948" s="1"/>
  <c r="H1945"/>
  <c r="C1944"/>
  <c r="BL1943"/>
  <c r="BD1943"/>
  <c r="AV1943"/>
  <c r="BH1943" s="1"/>
  <c r="AT1943"/>
  <c r="BP1943" s="1"/>
  <c r="AR1943"/>
  <c r="AL1943"/>
  <c r="N1943"/>
  <c r="G1943"/>
  <c r="F1943"/>
  <c r="C1943"/>
  <c r="C1942"/>
  <c r="BL1941"/>
  <c r="BD1941"/>
  <c r="AV1941"/>
  <c r="BH1941" s="1"/>
  <c r="AT1941"/>
  <c r="AR1941"/>
  <c r="AL1941"/>
  <c r="N1941"/>
  <c r="BO1941" s="1"/>
  <c r="G1941"/>
  <c r="F1941"/>
  <c r="C1941"/>
  <c r="C1940"/>
  <c r="BL1939"/>
  <c r="BD1939"/>
  <c r="AV1939"/>
  <c r="BH1939" s="1"/>
  <c r="AT1939"/>
  <c r="AR1939"/>
  <c r="AL1939"/>
  <c r="AF1939"/>
  <c r="N1939"/>
  <c r="G1939"/>
  <c r="F1939"/>
  <c r="C1939"/>
  <c r="BD1884"/>
  <c r="AV1884"/>
  <c r="BH1884" s="1"/>
  <c r="AT1884"/>
  <c r="BF1884" s="1"/>
  <c r="BJ1884" s="1"/>
  <c r="AR1884"/>
  <c r="AL1884"/>
  <c r="AF1884"/>
  <c r="N1884"/>
  <c r="BB1882"/>
  <c r="AZ1882"/>
  <c r="AP1882"/>
  <c r="AN1882"/>
  <c r="AR1882" s="1"/>
  <c r="AJ1882"/>
  <c r="AH1882"/>
  <c r="AL1882" s="1"/>
  <c r="AD1882"/>
  <c r="AV1882" s="1"/>
  <c r="BH1882" s="1"/>
  <c r="AB1882"/>
  <c r="AT1882" s="1"/>
  <c r="Z1882"/>
  <c r="X1882"/>
  <c r="V1882"/>
  <c r="L1882"/>
  <c r="L1885" s="1"/>
  <c r="J1882"/>
  <c r="J1885" s="1"/>
  <c r="H1882"/>
  <c r="C1881"/>
  <c r="BL1880"/>
  <c r="BD1880"/>
  <c r="AV1880"/>
  <c r="BH1880" s="1"/>
  <c r="AT1880"/>
  <c r="BF1880" s="1"/>
  <c r="AR1880"/>
  <c r="AL1880"/>
  <c r="N1880"/>
  <c r="BO1880" s="1"/>
  <c r="G1880"/>
  <c r="F1880"/>
  <c r="C1880"/>
  <c r="C1879"/>
  <c r="BL1878"/>
  <c r="BD1878"/>
  <c r="AV1878"/>
  <c r="BH1878" s="1"/>
  <c r="AT1878"/>
  <c r="BF1878" s="1"/>
  <c r="BJ1878" s="1"/>
  <c r="AR1878"/>
  <c r="AL1878"/>
  <c r="N1878"/>
  <c r="G1878"/>
  <c r="F1878"/>
  <c r="C1878"/>
  <c r="C1877"/>
  <c r="BL1876"/>
  <c r="BD1876"/>
  <c r="AV1876"/>
  <c r="BH1876" s="1"/>
  <c r="AT1876"/>
  <c r="BF1876" s="1"/>
  <c r="AR1876"/>
  <c r="AL1876"/>
  <c r="AF1876"/>
  <c r="N1876"/>
  <c r="G1876"/>
  <c r="F1876"/>
  <c r="C1876"/>
  <c r="BD1821"/>
  <c r="AV1821"/>
  <c r="BH1821" s="1"/>
  <c r="AT1821"/>
  <c r="BF1821" s="1"/>
  <c r="BJ1821" s="1"/>
  <c r="AR1821"/>
  <c r="AL1821"/>
  <c r="AF1821"/>
  <c r="N1821"/>
  <c r="BB1819"/>
  <c r="AZ1819"/>
  <c r="AP1819"/>
  <c r="AN1819"/>
  <c r="AR1819" s="1"/>
  <c r="AJ1819"/>
  <c r="AH1819"/>
  <c r="AL1819" s="1"/>
  <c r="AD1819"/>
  <c r="AB1819"/>
  <c r="AT1819" s="1"/>
  <c r="Z1819"/>
  <c r="X1819"/>
  <c r="V1819"/>
  <c r="L1819"/>
  <c r="L1822" s="1"/>
  <c r="J1819"/>
  <c r="J1822" s="1"/>
  <c r="H1819"/>
  <c r="C1818"/>
  <c r="BL1817"/>
  <c r="BD1817"/>
  <c r="AV1817"/>
  <c r="BH1817" s="1"/>
  <c r="AT1817"/>
  <c r="BF1817" s="1"/>
  <c r="AR1817"/>
  <c r="AL1817"/>
  <c r="N1817"/>
  <c r="G1817"/>
  <c r="F1817"/>
  <c r="C1817"/>
  <c r="C1816"/>
  <c r="BL1815"/>
  <c r="BD1815"/>
  <c r="AV1815"/>
  <c r="BH1815" s="1"/>
  <c r="AT1815"/>
  <c r="BF1815" s="1"/>
  <c r="AR1815"/>
  <c r="AL1815"/>
  <c r="N1815"/>
  <c r="G1815"/>
  <c r="F1815"/>
  <c r="C1815"/>
  <c r="C1814"/>
  <c r="BL1813"/>
  <c r="BD1813"/>
  <c r="AV1813"/>
  <c r="BH1813" s="1"/>
  <c r="AT1813"/>
  <c r="BF1813" s="1"/>
  <c r="AR1813"/>
  <c r="AL1813"/>
  <c r="AF1813"/>
  <c r="N1813"/>
  <c r="G1813"/>
  <c r="F1813"/>
  <c r="C1813"/>
  <c r="BD1758"/>
  <c r="AV1758"/>
  <c r="BH1758" s="1"/>
  <c r="AT1758"/>
  <c r="BF1758" s="1"/>
  <c r="BJ1758" s="1"/>
  <c r="AR1758"/>
  <c r="AL1758"/>
  <c r="AF1758"/>
  <c r="N1758"/>
  <c r="BB1756"/>
  <c r="AZ1756"/>
  <c r="AP1756"/>
  <c r="AN1756"/>
  <c r="AR1756" s="1"/>
  <c r="AJ1756"/>
  <c r="AH1756"/>
  <c r="AL1756" s="1"/>
  <c r="AD1756"/>
  <c r="AV1756" s="1"/>
  <c r="BH1756" s="1"/>
  <c r="AB1756"/>
  <c r="AT1756" s="1"/>
  <c r="Z1756"/>
  <c r="X1756"/>
  <c r="V1756"/>
  <c r="L1756"/>
  <c r="L1759" s="1"/>
  <c r="J1756"/>
  <c r="J1759" s="1"/>
  <c r="H1756"/>
  <c r="C1755"/>
  <c r="BL1754"/>
  <c r="BD1754"/>
  <c r="AV1754"/>
  <c r="BH1754" s="1"/>
  <c r="AT1754"/>
  <c r="BF1754" s="1"/>
  <c r="AR1754"/>
  <c r="AL1754"/>
  <c r="N1754"/>
  <c r="BO1754" s="1"/>
  <c r="G1754"/>
  <c r="F1754"/>
  <c r="C1754"/>
  <c r="C1753"/>
  <c r="BL1752"/>
  <c r="BD1752"/>
  <c r="AV1752"/>
  <c r="BH1752" s="1"/>
  <c r="AT1752"/>
  <c r="BF1752" s="1"/>
  <c r="BJ1752" s="1"/>
  <c r="AR1752"/>
  <c r="AL1752"/>
  <c r="N1752"/>
  <c r="G1752"/>
  <c r="F1752"/>
  <c r="C1752"/>
  <c r="C1751"/>
  <c r="BL1750"/>
  <c r="BD1750"/>
  <c r="AV1750"/>
  <c r="BH1750" s="1"/>
  <c r="AT1750"/>
  <c r="BF1750" s="1"/>
  <c r="AR1750"/>
  <c r="AL1750"/>
  <c r="AF1750"/>
  <c r="N1750"/>
  <c r="G1750"/>
  <c r="F1750"/>
  <c r="C1750"/>
  <c r="BD1695"/>
  <c r="AV1695"/>
  <c r="BH1695" s="1"/>
  <c r="AT1695"/>
  <c r="BF1695" s="1"/>
  <c r="BJ1695" s="1"/>
  <c r="AR1695"/>
  <c r="AL1695"/>
  <c r="AF1695"/>
  <c r="N1695"/>
  <c r="BB1693"/>
  <c r="AZ1693"/>
  <c r="AP1693"/>
  <c r="AN1693"/>
  <c r="AR1693" s="1"/>
  <c r="AJ1693"/>
  <c r="AH1693"/>
  <c r="AL1693" s="1"/>
  <c r="AD1693"/>
  <c r="AV1693" s="1"/>
  <c r="BH1693" s="1"/>
  <c r="AB1693"/>
  <c r="AT1693" s="1"/>
  <c r="Z1693"/>
  <c r="X1693"/>
  <c r="V1693"/>
  <c r="L1693"/>
  <c r="L1696" s="1"/>
  <c r="J1693"/>
  <c r="J1696" s="1"/>
  <c r="H1693"/>
  <c r="C1692"/>
  <c r="BL1691"/>
  <c r="BD1691"/>
  <c r="AV1691"/>
  <c r="BH1691" s="1"/>
  <c r="AT1691"/>
  <c r="BF1691" s="1"/>
  <c r="AR1691"/>
  <c r="AL1691"/>
  <c r="N1691"/>
  <c r="BO1691" s="1"/>
  <c r="G1691"/>
  <c r="F1691"/>
  <c r="C1691"/>
  <c r="C1690"/>
  <c r="BL1689"/>
  <c r="BD1689"/>
  <c r="AV1689"/>
  <c r="BH1689" s="1"/>
  <c r="AT1689"/>
  <c r="BF1689" s="1"/>
  <c r="BJ1689" s="1"/>
  <c r="AR1689"/>
  <c r="AL1689"/>
  <c r="N1689"/>
  <c r="G1689"/>
  <c r="F1689"/>
  <c r="C1689"/>
  <c r="C1688"/>
  <c r="BL1687"/>
  <c r="BD1687"/>
  <c r="AV1687"/>
  <c r="BH1687" s="1"/>
  <c r="AT1687"/>
  <c r="BF1687" s="1"/>
  <c r="AR1687"/>
  <c r="AL1687"/>
  <c r="AF1687"/>
  <c r="N1687"/>
  <c r="G1687"/>
  <c r="F1687"/>
  <c r="C1687"/>
  <c r="BD1632"/>
  <c r="AV1632"/>
  <c r="BH1632" s="1"/>
  <c r="AT1632"/>
  <c r="BF1632" s="1"/>
  <c r="BJ1632" s="1"/>
  <c r="AR1632"/>
  <c r="AL1632"/>
  <c r="AF1632"/>
  <c r="N1632"/>
  <c r="BB1630"/>
  <c r="AZ1630"/>
  <c r="AP1630"/>
  <c r="AN1630"/>
  <c r="AR1630" s="1"/>
  <c r="AJ1630"/>
  <c r="AH1630"/>
  <c r="AL1630" s="1"/>
  <c r="AD1630"/>
  <c r="AV1630" s="1"/>
  <c r="BH1630" s="1"/>
  <c r="AB1630"/>
  <c r="AT1630" s="1"/>
  <c r="Z1630"/>
  <c r="X1630"/>
  <c r="V1630"/>
  <c r="L1630"/>
  <c r="L1633" s="1"/>
  <c r="J1630"/>
  <c r="J1633" s="1"/>
  <c r="H1630"/>
  <c r="C1629"/>
  <c r="BL1628"/>
  <c r="BD1628"/>
  <c r="AV1628"/>
  <c r="BH1628" s="1"/>
  <c r="AT1628"/>
  <c r="BF1628" s="1"/>
  <c r="AR1628"/>
  <c r="AL1628"/>
  <c r="N1628"/>
  <c r="BO1628" s="1"/>
  <c r="G1628"/>
  <c r="F1628"/>
  <c r="C1628"/>
  <c r="C1627"/>
  <c r="BL1626"/>
  <c r="BD1626"/>
  <c r="AV1626"/>
  <c r="BH1626" s="1"/>
  <c r="AT1626"/>
  <c r="BF1626" s="1"/>
  <c r="BJ1626" s="1"/>
  <c r="AR1626"/>
  <c r="AL1626"/>
  <c r="N1626"/>
  <c r="BO1626" s="1"/>
  <c r="G1626"/>
  <c r="F1626"/>
  <c r="C1626"/>
  <c r="C1625"/>
  <c r="BL1624"/>
  <c r="BD1624"/>
  <c r="AV1624"/>
  <c r="BH1624" s="1"/>
  <c r="AT1624"/>
  <c r="BF1624" s="1"/>
  <c r="AR1624"/>
  <c r="AL1624"/>
  <c r="AF1624"/>
  <c r="N1624"/>
  <c r="G1624"/>
  <c r="F1624"/>
  <c r="C1624"/>
  <c r="BD1569"/>
  <c r="AV1569"/>
  <c r="BH1569" s="1"/>
  <c r="AT1569"/>
  <c r="BF1569" s="1"/>
  <c r="BJ1569" s="1"/>
  <c r="AR1569"/>
  <c r="AL1569"/>
  <c r="AF1569"/>
  <c r="N1569"/>
  <c r="BB1567"/>
  <c r="AZ1567"/>
  <c r="AP1567"/>
  <c r="AN1567"/>
  <c r="AR1567" s="1"/>
  <c r="AJ1567"/>
  <c r="AH1567"/>
  <c r="AL1567" s="1"/>
  <c r="AD1567"/>
  <c r="AV1567" s="1"/>
  <c r="BH1567" s="1"/>
  <c r="AB1567"/>
  <c r="AT1567" s="1"/>
  <c r="Z1567"/>
  <c r="X1567"/>
  <c r="V1567"/>
  <c r="L1567"/>
  <c r="L1570" s="1"/>
  <c r="J1567"/>
  <c r="J1570" s="1"/>
  <c r="H1567"/>
  <c r="C1566"/>
  <c r="BL1565"/>
  <c r="BD1565"/>
  <c r="AV1565"/>
  <c r="BH1565" s="1"/>
  <c r="AT1565"/>
  <c r="BF1565" s="1"/>
  <c r="AR1565"/>
  <c r="AL1565"/>
  <c r="N1565"/>
  <c r="G1565"/>
  <c r="F1565"/>
  <c r="C1565"/>
  <c r="C1564"/>
  <c r="BL1563"/>
  <c r="BD1563"/>
  <c r="AV1563"/>
  <c r="BH1563" s="1"/>
  <c r="AT1563"/>
  <c r="BF1563" s="1"/>
  <c r="AR1563"/>
  <c r="AL1563"/>
  <c r="N1563"/>
  <c r="G1563"/>
  <c r="F1563"/>
  <c r="C1563"/>
  <c r="C1562"/>
  <c r="BL1561"/>
  <c r="BD1561"/>
  <c r="AV1561"/>
  <c r="BH1561" s="1"/>
  <c r="AT1561"/>
  <c r="BF1561" s="1"/>
  <c r="AR1561"/>
  <c r="AL1561"/>
  <c r="AF1561"/>
  <c r="N1561"/>
  <c r="G1561"/>
  <c r="F1561"/>
  <c r="C1561"/>
  <c r="BD1506"/>
  <c r="AV1506"/>
  <c r="BH1506" s="1"/>
  <c r="AT1506"/>
  <c r="BF1506" s="1"/>
  <c r="BJ1506" s="1"/>
  <c r="AR1506"/>
  <c r="AL1506"/>
  <c r="AF1506"/>
  <c r="N1506"/>
  <c r="BB1504"/>
  <c r="AZ1504"/>
  <c r="AP1504"/>
  <c r="AN1504"/>
  <c r="AR1504" s="1"/>
  <c r="AJ1504"/>
  <c r="AH1504"/>
  <c r="AL1504" s="1"/>
  <c r="AD1504"/>
  <c r="AV1504" s="1"/>
  <c r="BH1504" s="1"/>
  <c r="AB1504"/>
  <c r="AT1504" s="1"/>
  <c r="Z1504"/>
  <c r="X1504"/>
  <c r="V1504"/>
  <c r="L1504"/>
  <c r="L1507" s="1"/>
  <c r="J1504"/>
  <c r="J1507" s="1"/>
  <c r="H1504"/>
  <c r="C1503"/>
  <c r="BL1502"/>
  <c r="BD1502"/>
  <c r="AV1502"/>
  <c r="BH1502" s="1"/>
  <c r="AT1502"/>
  <c r="BF1502" s="1"/>
  <c r="AR1502"/>
  <c r="AL1502"/>
  <c r="N1502"/>
  <c r="BO1502" s="1"/>
  <c r="G1502"/>
  <c r="F1502"/>
  <c r="C1502"/>
  <c r="C1501"/>
  <c r="BL1500"/>
  <c r="BD1500"/>
  <c r="AV1500"/>
  <c r="BH1500" s="1"/>
  <c r="AT1500"/>
  <c r="BF1500" s="1"/>
  <c r="BJ1500" s="1"/>
  <c r="AR1500"/>
  <c r="AL1500"/>
  <c r="N1500"/>
  <c r="BO1500" s="1"/>
  <c r="G1500"/>
  <c r="F1500"/>
  <c r="C1500"/>
  <c r="C1499"/>
  <c r="BL1498"/>
  <c r="BD1498"/>
  <c r="AV1498"/>
  <c r="BH1498" s="1"/>
  <c r="AT1498"/>
  <c r="BF1498" s="1"/>
  <c r="AR1498"/>
  <c r="AL1498"/>
  <c r="AF1498"/>
  <c r="N1498"/>
  <c r="G1498"/>
  <c r="F1498"/>
  <c r="C1498"/>
  <c r="BD1443"/>
  <c r="AV1443"/>
  <c r="BH1443" s="1"/>
  <c r="AT1443"/>
  <c r="BF1443" s="1"/>
  <c r="BJ1443" s="1"/>
  <c r="AR1443"/>
  <c r="AL1443"/>
  <c r="AF1443"/>
  <c r="N1443"/>
  <c r="BB1441"/>
  <c r="AZ1441"/>
  <c r="AP1441"/>
  <c r="AN1441"/>
  <c r="AR1441" s="1"/>
  <c r="AJ1441"/>
  <c r="AH1441"/>
  <c r="AL1441" s="1"/>
  <c r="AD1441"/>
  <c r="AV1441" s="1"/>
  <c r="BH1441" s="1"/>
  <c r="AB1441"/>
  <c r="AT1441" s="1"/>
  <c r="Z1441"/>
  <c r="X1441"/>
  <c r="V1441"/>
  <c r="L1441"/>
  <c r="L1444" s="1"/>
  <c r="J1441"/>
  <c r="J1444" s="1"/>
  <c r="H1441"/>
  <c r="C1440"/>
  <c r="BL1439"/>
  <c r="BD1439"/>
  <c r="AV1439"/>
  <c r="BH1439" s="1"/>
  <c r="AT1439"/>
  <c r="BF1439" s="1"/>
  <c r="AR1439"/>
  <c r="AL1439"/>
  <c r="N1439"/>
  <c r="G1439"/>
  <c r="F1439"/>
  <c r="C1439"/>
  <c r="C1438"/>
  <c r="BL1437"/>
  <c r="BD1437"/>
  <c r="AV1437"/>
  <c r="BH1437" s="1"/>
  <c r="AT1437"/>
  <c r="BF1437" s="1"/>
  <c r="AR1437"/>
  <c r="AL1437"/>
  <c r="N1437"/>
  <c r="G1437"/>
  <c r="F1437"/>
  <c r="C1437"/>
  <c r="C1436"/>
  <c r="BL1435"/>
  <c r="BD1435"/>
  <c r="AV1435"/>
  <c r="BH1435" s="1"/>
  <c r="AT1435"/>
  <c r="BF1435" s="1"/>
  <c r="AR1435"/>
  <c r="AL1435"/>
  <c r="AF1435"/>
  <c r="N1435"/>
  <c r="G1435"/>
  <c r="F1435"/>
  <c r="C1435"/>
  <c r="BD1380"/>
  <c r="AV1380"/>
  <c r="BH1380" s="1"/>
  <c r="AT1380"/>
  <c r="BF1380" s="1"/>
  <c r="BJ1380" s="1"/>
  <c r="AR1380"/>
  <c r="AL1380"/>
  <c r="AF1380"/>
  <c r="N1380"/>
  <c r="BB1378"/>
  <c r="AZ1378"/>
  <c r="AP1378"/>
  <c r="AN1378"/>
  <c r="AR1378" s="1"/>
  <c r="AJ1378"/>
  <c r="AH1378"/>
  <c r="AL1378" s="1"/>
  <c r="AD1378"/>
  <c r="AV1378" s="1"/>
  <c r="BH1378" s="1"/>
  <c r="AB1378"/>
  <c r="AT1378" s="1"/>
  <c r="Z1378"/>
  <c r="X1378"/>
  <c r="V1378"/>
  <c r="L1378"/>
  <c r="L1381" s="1"/>
  <c r="J1378"/>
  <c r="J1381" s="1"/>
  <c r="H1378"/>
  <c r="C1377"/>
  <c r="BL1376"/>
  <c r="BD1376"/>
  <c r="AV1376"/>
  <c r="BH1376" s="1"/>
  <c r="AT1376"/>
  <c r="BF1376" s="1"/>
  <c r="AR1376"/>
  <c r="AL1376"/>
  <c r="N1376"/>
  <c r="BO1376" s="1"/>
  <c r="G1376"/>
  <c r="F1376"/>
  <c r="C1376"/>
  <c r="C1375"/>
  <c r="BL1374"/>
  <c r="BD1374"/>
  <c r="AV1374"/>
  <c r="BH1374" s="1"/>
  <c r="AT1374"/>
  <c r="BF1374" s="1"/>
  <c r="AR1374"/>
  <c r="AL1374"/>
  <c r="N1374"/>
  <c r="G1374"/>
  <c r="F1374"/>
  <c r="C1374"/>
  <c r="C1373"/>
  <c r="BL1372"/>
  <c r="BD1372"/>
  <c r="AV1372"/>
  <c r="BH1372" s="1"/>
  <c r="AT1372"/>
  <c r="BF1372" s="1"/>
  <c r="AR1372"/>
  <c r="AL1372"/>
  <c r="AF1372"/>
  <c r="N1372"/>
  <c r="G1372"/>
  <c r="F1372"/>
  <c r="C1372"/>
  <c r="BD1317"/>
  <c r="AV1317"/>
  <c r="BH1317" s="1"/>
  <c r="AT1317"/>
  <c r="BF1317" s="1"/>
  <c r="BJ1317" s="1"/>
  <c r="AR1317"/>
  <c r="AL1317"/>
  <c r="AF1317"/>
  <c r="N1317"/>
  <c r="BB1315"/>
  <c r="AZ1315"/>
  <c r="AP1315"/>
  <c r="AN1315"/>
  <c r="AR1315" s="1"/>
  <c r="AJ1315"/>
  <c r="AH1315"/>
  <c r="AL1315" s="1"/>
  <c r="AD1315"/>
  <c r="AV1315" s="1"/>
  <c r="BH1315" s="1"/>
  <c r="AB1315"/>
  <c r="AT1315" s="1"/>
  <c r="Z1315"/>
  <c r="X1315"/>
  <c r="V1315"/>
  <c r="L1315"/>
  <c r="L1318" s="1"/>
  <c r="J1315"/>
  <c r="J1318" s="1"/>
  <c r="H1315"/>
  <c r="C1314"/>
  <c r="BL1313"/>
  <c r="BD1313"/>
  <c r="AV1313"/>
  <c r="BH1313" s="1"/>
  <c r="AT1313"/>
  <c r="BF1313" s="1"/>
  <c r="AR1313"/>
  <c r="AL1313"/>
  <c r="N1313"/>
  <c r="G1313"/>
  <c r="F1313"/>
  <c r="C1313"/>
  <c r="C1312"/>
  <c r="BL1311"/>
  <c r="BD1311"/>
  <c r="AV1311"/>
  <c r="BH1311" s="1"/>
  <c r="AT1311"/>
  <c r="BF1311" s="1"/>
  <c r="AR1311"/>
  <c r="AL1311"/>
  <c r="N1311"/>
  <c r="G1311"/>
  <c r="F1311"/>
  <c r="C1311"/>
  <c r="C1310"/>
  <c r="BL1309"/>
  <c r="BD1309"/>
  <c r="AV1309"/>
  <c r="BH1309" s="1"/>
  <c r="AT1309"/>
  <c r="BF1309" s="1"/>
  <c r="AR1309"/>
  <c r="AL1309"/>
  <c r="AF1309"/>
  <c r="N1309"/>
  <c r="G1309"/>
  <c r="F1309"/>
  <c r="C1309"/>
  <c r="BD1254"/>
  <c r="AV1254"/>
  <c r="BH1254" s="1"/>
  <c r="AT1254"/>
  <c r="BF1254" s="1"/>
  <c r="BJ1254" s="1"/>
  <c r="AR1254"/>
  <c r="AL1254"/>
  <c r="AF1254"/>
  <c r="N1254"/>
  <c r="BB1252"/>
  <c r="AZ1252"/>
  <c r="AP1252"/>
  <c r="AN1252"/>
  <c r="AR1252" s="1"/>
  <c r="AJ1252"/>
  <c r="AH1252"/>
  <c r="AD1252"/>
  <c r="AV1252" s="1"/>
  <c r="BH1252" s="1"/>
  <c r="AB1252"/>
  <c r="Z1252"/>
  <c r="X1252"/>
  <c r="V1252"/>
  <c r="L1252"/>
  <c r="L1255" s="1"/>
  <c r="J1252"/>
  <c r="J1255" s="1"/>
  <c r="H1252"/>
  <c r="C1251"/>
  <c r="BL1250"/>
  <c r="BD1250"/>
  <c r="AV1250"/>
  <c r="BH1250" s="1"/>
  <c r="AT1250"/>
  <c r="AR1250"/>
  <c r="AL1250"/>
  <c r="N1250"/>
  <c r="G1250"/>
  <c r="F1250"/>
  <c r="C1250"/>
  <c r="C1249"/>
  <c r="BL1248"/>
  <c r="BD1248"/>
  <c r="AV1248"/>
  <c r="BH1248" s="1"/>
  <c r="AT1248"/>
  <c r="AR1248"/>
  <c r="AL1248"/>
  <c r="N1248"/>
  <c r="BO1248" s="1"/>
  <c r="G1248"/>
  <c r="F1248"/>
  <c r="C1248"/>
  <c r="C1247"/>
  <c r="BL1246"/>
  <c r="BD1246"/>
  <c r="AV1246"/>
  <c r="BH1246" s="1"/>
  <c r="AT1246"/>
  <c r="AR1246"/>
  <c r="AL1246"/>
  <c r="AF1246"/>
  <c r="N1246"/>
  <c r="G1246"/>
  <c r="F1246"/>
  <c r="C1246"/>
  <c r="BD1191"/>
  <c r="AV1191"/>
  <c r="BH1191" s="1"/>
  <c r="AT1191"/>
  <c r="BF1191" s="1"/>
  <c r="BJ1191" s="1"/>
  <c r="AR1191"/>
  <c r="AL1191"/>
  <c r="AF1191"/>
  <c r="N1191"/>
  <c r="BB1189"/>
  <c r="AZ1189"/>
  <c r="AP1189"/>
  <c r="AN1189"/>
  <c r="AR1189" s="1"/>
  <c r="AJ1189"/>
  <c r="AH1189"/>
  <c r="AL1189" s="1"/>
  <c r="AD1189"/>
  <c r="AV1189" s="1"/>
  <c r="BH1189" s="1"/>
  <c r="AB1189"/>
  <c r="AT1189" s="1"/>
  <c r="Z1189"/>
  <c r="X1189"/>
  <c r="V1189"/>
  <c r="L1189"/>
  <c r="L1192" s="1"/>
  <c r="J1189"/>
  <c r="J1192" s="1"/>
  <c r="H1189"/>
  <c r="C1188"/>
  <c r="BL1187"/>
  <c r="BD1187"/>
  <c r="AV1187"/>
  <c r="BH1187" s="1"/>
  <c r="AT1187"/>
  <c r="BF1187" s="1"/>
  <c r="AR1187"/>
  <c r="AL1187"/>
  <c r="N1187"/>
  <c r="BO1187" s="1"/>
  <c r="G1187"/>
  <c r="F1187"/>
  <c r="C1187"/>
  <c r="C1186"/>
  <c r="BL1185"/>
  <c r="BD1185"/>
  <c r="AV1185"/>
  <c r="BH1185" s="1"/>
  <c r="AT1185"/>
  <c r="BF1185" s="1"/>
  <c r="AR1185"/>
  <c r="AL1185"/>
  <c r="N1185"/>
  <c r="BO1185" s="1"/>
  <c r="G1185"/>
  <c r="F1185"/>
  <c r="C1185"/>
  <c r="C1184"/>
  <c r="BL1183"/>
  <c r="BD1183"/>
  <c r="AV1183"/>
  <c r="BH1183" s="1"/>
  <c r="AT1183"/>
  <c r="BF1183" s="1"/>
  <c r="AR1183"/>
  <c r="AL1183"/>
  <c r="AF1183"/>
  <c r="N1183"/>
  <c r="BO1183" s="1"/>
  <c r="G1183"/>
  <c r="F1183"/>
  <c r="C1183"/>
  <c r="BD1128"/>
  <c r="AV1128"/>
  <c r="BH1128" s="1"/>
  <c r="AT1128"/>
  <c r="BF1128" s="1"/>
  <c r="BJ1128" s="1"/>
  <c r="AR1128"/>
  <c r="AL1128"/>
  <c r="AF1128"/>
  <c r="N1128"/>
  <c r="BB1126"/>
  <c r="AZ1126"/>
  <c r="AP1126"/>
  <c r="AN1126"/>
  <c r="AR1126" s="1"/>
  <c r="AJ1126"/>
  <c r="AH1126"/>
  <c r="AL1126" s="1"/>
  <c r="AD1126"/>
  <c r="AV1126" s="1"/>
  <c r="BH1126" s="1"/>
  <c r="AB1126"/>
  <c r="AT1126" s="1"/>
  <c r="Z1126"/>
  <c r="X1126"/>
  <c r="V1126"/>
  <c r="L1126"/>
  <c r="L1129" s="1"/>
  <c r="J1126"/>
  <c r="J1129" s="1"/>
  <c r="H1126"/>
  <c r="C1125"/>
  <c r="BL1124"/>
  <c r="BD1124"/>
  <c r="AV1124"/>
  <c r="BH1124" s="1"/>
  <c r="AT1124"/>
  <c r="BF1124" s="1"/>
  <c r="AR1124"/>
  <c r="AL1124"/>
  <c r="N1124"/>
  <c r="G1124"/>
  <c r="F1124"/>
  <c r="C1124"/>
  <c r="C1123"/>
  <c r="BL1122"/>
  <c r="BD1122"/>
  <c r="AV1122"/>
  <c r="BH1122" s="1"/>
  <c r="AT1122"/>
  <c r="BF1122" s="1"/>
  <c r="AR1122"/>
  <c r="AL1122"/>
  <c r="N1122"/>
  <c r="G1122"/>
  <c r="F1122"/>
  <c r="C1122"/>
  <c r="C1121"/>
  <c r="BL1120"/>
  <c r="BD1120"/>
  <c r="AV1120"/>
  <c r="BH1120" s="1"/>
  <c r="AT1120"/>
  <c r="BF1120" s="1"/>
  <c r="AR1120"/>
  <c r="AL1120"/>
  <c r="AF1120"/>
  <c r="N1120"/>
  <c r="BO1120" s="1"/>
  <c r="G1120"/>
  <c r="F1120"/>
  <c r="C1120"/>
  <c r="BD1065"/>
  <c r="AV1065"/>
  <c r="BH1065" s="1"/>
  <c r="AT1065"/>
  <c r="BF1065" s="1"/>
  <c r="BJ1065" s="1"/>
  <c r="AR1065"/>
  <c r="AL1065"/>
  <c r="AF1065"/>
  <c r="N1065"/>
  <c r="BB1063"/>
  <c r="AZ1063"/>
  <c r="AP1063"/>
  <c r="AN1063"/>
  <c r="AR1063" s="1"/>
  <c r="AJ1063"/>
  <c r="AH1063"/>
  <c r="AL1063" s="1"/>
  <c r="AD1063"/>
  <c r="AV1063" s="1"/>
  <c r="BH1063" s="1"/>
  <c r="AB1063"/>
  <c r="AT1063" s="1"/>
  <c r="Z1063"/>
  <c r="X1063"/>
  <c r="V1063"/>
  <c r="L1063"/>
  <c r="L1066" s="1"/>
  <c r="J1063"/>
  <c r="J1066" s="1"/>
  <c r="H1063"/>
  <c r="C1062"/>
  <c r="BL1061"/>
  <c r="BD1061"/>
  <c r="AV1061"/>
  <c r="BH1061" s="1"/>
  <c r="AT1061"/>
  <c r="BF1061" s="1"/>
  <c r="AR1061"/>
  <c r="AL1061"/>
  <c r="N1061"/>
  <c r="G1061"/>
  <c r="F1061"/>
  <c r="C1061"/>
  <c r="C1060"/>
  <c r="BL1059"/>
  <c r="BD1059"/>
  <c r="AV1059"/>
  <c r="BH1059" s="1"/>
  <c r="AT1059"/>
  <c r="BF1059" s="1"/>
  <c r="AR1059"/>
  <c r="AL1059"/>
  <c r="N1059"/>
  <c r="G1059"/>
  <c r="F1059"/>
  <c r="C1059"/>
  <c r="C1058"/>
  <c r="BL1057"/>
  <c r="BD1057"/>
  <c r="AV1057"/>
  <c r="BH1057" s="1"/>
  <c r="AT1057"/>
  <c r="BF1057" s="1"/>
  <c r="AR1057"/>
  <c r="AL1057"/>
  <c r="AF1057"/>
  <c r="N1057"/>
  <c r="BO1057" s="1"/>
  <c r="G1057"/>
  <c r="F1057"/>
  <c r="C1057"/>
  <c r="BD1002"/>
  <c r="AV1002"/>
  <c r="BH1002" s="1"/>
  <c r="AT1002"/>
  <c r="BF1002" s="1"/>
  <c r="BJ1002" s="1"/>
  <c r="AR1002"/>
  <c r="AL1002"/>
  <c r="AF1002"/>
  <c r="N1002"/>
  <c r="BB1000"/>
  <c r="AZ1000"/>
  <c r="AP1000"/>
  <c r="AN1000"/>
  <c r="AR1000" s="1"/>
  <c r="AJ1000"/>
  <c r="AH1000"/>
  <c r="AL1000" s="1"/>
  <c r="AD1000"/>
  <c r="AV1000" s="1"/>
  <c r="BH1000" s="1"/>
  <c r="AB1000"/>
  <c r="AT1000" s="1"/>
  <c r="Z1000"/>
  <c r="X1000"/>
  <c r="V1000"/>
  <c r="L1000"/>
  <c r="L1003" s="1"/>
  <c r="J1000"/>
  <c r="J1003" s="1"/>
  <c r="H1000"/>
  <c r="C999"/>
  <c r="BL998"/>
  <c r="BD998"/>
  <c r="AV998"/>
  <c r="BH998" s="1"/>
  <c r="AT998"/>
  <c r="BF998" s="1"/>
  <c r="AR998"/>
  <c r="AL998"/>
  <c r="N998"/>
  <c r="G998"/>
  <c r="F998"/>
  <c r="C998"/>
  <c r="C997"/>
  <c r="BL996"/>
  <c r="BD996"/>
  <c r="AV996"/>
  <c r="BH996" s="1"/>
  <c r="AT996"/>
  <c r="BF996" s="1"/>
  <c r="AR996"/>
  <c r="AL996"/>
  <c r="N996"/>
  <c r="G996"/>
  <c r="F996"/>
  <c r="C996"/>
  <c r="C995"/>
  <c r="BL994"/>
  <c r="BD994"/>
  <c r="AV994"/>
  <c r="BH994" s="1"/>
  <c r="AT994"/>
  <c r="BF994" s="1"/>
  <c r="AR994"/>
  <c r="AL994"/>
  <c r="AF994"/>
  <c r="N994"/>
  <c r="BO994" s="1"/>
  <c r="G994"/>
  <c r="F994"/>
  <c r="C994"/>
  <c r="BD939"/>
  <c r="AV939"/>
  <c r="BH939" s="1"/>
  <c r="AT939"/>
  <c r="BF939" s="1"/>
  <c r="BJ939" s="1"/>
  <c r="AR939"/>
  <c r="AL939"/>
  <c r="AF939"/>
  <c r="N939"/>
  <c r="BB937"/>
  <c r="AZ937"/>
  <c r="AP937"/>
  <c r="AN937"/>
  <c r="AR937" s="1"/>
  <c r="AJ937"/>
  <c r="AH937"/>
  <c r="AL937" s="1"/>
  <c r="AD937"/>
  <c r="AV937" s="1"/>
  <c r="BH937" s="1"/>
  <c r="AB937"/>
  <c r="AT937" s="1"/>
  <c r="Z937"/>
  <c r="X937"/>
  <c r="V937"/>
  <c r="L937"/>
  <c r="L940" s="1"/>
  <c r="J937"/>
  <c r="J940" s="1"/>
  <c r="H937"/>
  <c r="C936"/>
  <c r="BL935"/>
  <c r="BD935"/>
  <c r="AV935"/>
  <c r="BH935" s="1"/>
  <c r="AT935"/>
  <c r="BF935" s="1"/>
  <c r="AR935"/>
  <c r="AL935"/>
  <c r="N935"/>
  <c r="BO935" s="1"/>
  <c r="G935"/>
  <c r="F935"/>
  <c r="C935"/>
  <c r="C934"/>
  <c r="BL933"/>
  <c r="BD933"/>
  <c r="AV933"/>
  <c r="BH933" s="1"/>
  <c r="AT933"/>
  <c r="BF933" s="1"/>
  <c r="AR933"/>
  <c r="AL933"/>
  <c r="N933"/>
  <c r="G933"/>
  <c r="F933"/>
  <c r="C933"/>
  <c r="C932"/>
  <c r="BL931"/>
  <c r="BD931"/>
  <c r="AV931"/>
  <c r="BH931" s="1"/>
  <c r="AT931"/>
  <c r="BF931" s="1"/>
  <c r="AR931"/>
  <c r="AL931"/>
  <c r="AF931"/>
  <c r="N931"/>
  <c r="G931"/>
  <c r="F931"/>
  <c r="C931"/>
  <c r="BD876"/>
  <c r="AV876"/>
  <c r="BH876" s="1"/>
  <c r="AT876"/>
  <c r="BF876" s="1"/>
  <c r="BJ876" s="1"/>
  <c r="AR876"/>
  <c r="AL876"/>
  <c r="AF876"/>
  <c r="N876"/>
  <c r="BB874"/>
  <c r="AZ874"/>
  <c r="AP874"/>
  <c r="AN874"/>
  <c r="AR874" s="1"/>
  <c r="AJ874"/>
  <c r="AH874"/>
  <c r="AL874" s="1"/>
  <c r="AD874"/>
  <c r="AV874" s="1"/>
  <c r="BH874" s="1"/>
  <c r="AB874"/>
  <c r="AT874" s="1"/>
  <c r="Z874"/>
  <c r="X874"/>
  <c r="V874"/>
  <c r="L874"/>
  <c r="L877" s="1"/>
  <c r="J874"/>
  <c r="J877" s="1"/>
  <c r="H874"/>
  <c r="C873"/>
  <c r="BL872"/>
  <c r="BD872"/>
  <c r="AV872"/>
  <c r="BH872" s="1"/>
  <c r="AT872"/>
  <c r="BF872" s="1"/>
  <c r="AR872"/>
  <c r="AL872"/>
  <c r="N872"/>
  <c r="G872"/>
  <c r="F872"/>
  <c r="C872"/>
  <c r="C871"/>
  <c r="BL870"/>
  <c r="BD870"/>
  <c r="AV870"/>
  <c r="BH870" s="1"/>
  <c r="AT870"/>
  <c r="BF870" s="1"/>
  <c r="AR870"/>
  <c r="AL870"/>
  <c r="N870"/>
  <c r="G870"/>
  <c r="F870"/>
  <c r="C870"/>
  <c r="C869"/>
  <c r="BL868"/>
  <c r="BD868"/>
  <c r="AV868"/>
  <c r="BH868" s="1"/>
  <c r="AT868"/>
  <c r="BF868" s="1"/>
  <c r="AR868"/>
  <c r="AL868"/>
  <c r="AF868"/>
  <c r="N868"/>
  <c r="G868"/>
  <c r="F868"/>
  <c r="C868"/>
  <c r="BD813"/>
  <c r="AV813"/>
  <c r="BH813" s="1"/>
  <c r="AT813"/>
  <c r="BF813" s="1"/>
  <c r="BJ813" s="1"/>
  <c r="AR813"/>
  <c r="AL813"/>
  <c r="AF813"/>
  <c r="N813"/>
  <c r="BB811"/>
  <c r="AZ811"/>
  <c r="AP811"/>
  <c r="AN811"/>
  <c r="AJ811"/>
  <c r="AH811"/>
  <c r="AD811"/>
  <c r="AV811" s="1"/>
  <c r="BH811" s="1"/>
  <c r="AB811"/>
  <c r="AT811" s="1"/>
  <c r="Z811"/>
  <c r="X811"/>
  <c r="V811"/>
  <c r="L811"/>
  <c r="L814" s="1"/>
  <c r="J811"/>
  <c r="J814" s="1"/>
  <c r="H811"/>
  <c r="C810"/>
  <c r="BL809"/>
  <c r="BD809"/>
  <c r="AV809"/>
  <c r="BH809" s="1"/>
  <c r="AT809"/>
  <c r="BF809" s="1"/>
  <c r="AR809"/>
  <c r="AL809"/>
  <c r="N809"/>
  <c r="BO809" s="1"/>
  <c r="G809"/>
  <c r="F809"/>
  <c r="C809"/>
  <c r="C808"/>
  <c r="BL807"/>
  <c r="BD807"/>
  <c r="AV807"/>
  <c r="BH807" s="1"/>
  <c r="AT807"/>
  <c r="BF807" s="1"/>
  <c r="BJ807" s="1"/>
  <c r="AR807"/>
  <c r="AL807"/>
  <c r="N807"/>
  <c r="G807"/>
  <c r="F807"/>
  <c r="C807"/>
  <c r="C806"/>
  <c r="BL805"/>
  <c r="BD805"/>
  <c r="AV805"/>
  <c r="BH805" s="1"/>
  <c r="AT805"/>
  <c r="BF805" s="1"/>
  <c r="AR805"/>
  <c r="AL805"/>
  <c r="AF805"/>
  <c r="N805"/>
  <c r="G805"/>
  <c r="F805"/>
  <c r="C805"/>
  <c r="BD750"/>
  <c r="AV750"/>
  <c r="BH750" s="1"/>
  <c r="AT750"/>
  <c r="BF750" s="1"/>
  <c r="BJ750" s="1"/>
  <c r="AR750"/>
  <c r="AL750"/>
  <c r="AF750"/>
  <c r="N750"/>
  <c r="BB748"/>
  <c r="AZ748"/>
  <c r="AP748"/>
  <c r="AN748"/>
  <c r="AJ748"/>
  <c r="AH748"/>
  <c r="AD748"/>
  <c r="AV748" s="1"/>
  <c r="BH748" s="1"/>
  <c r="AB748"/>
  <c r="AT748" s="1"/>
  <c r="Z748"/>
  <c r="X748"/>
  <c r="V748"/>
  <c r="L748"/>
  <c r="L751" s="1"/>
  <c r="J748"/>
  <c r="J751" s="1"/>
  <c r="H748"/>
  <c r="C747"/>
  <c r="BL746"/>
  <c r="BD746"/>
  <c r="AV746"/>
  <c r="BH746" s="1"/>
  <c r="AT746"/>
  <c r="BF746" s="1"/>
  <c r="AR746"/>
  <c r="AL746"/>
  <c r="N746"/>
  <c r="G746"/>
  <c r="F746"/>
  <c r="C746"/>
  <c r="C745"/>
  <c r="BL744"/>
  <c r="BD744"/>
  <c r="AV744"/>
  <c r="BH744" s="1"/>
  <c r="AT744"/>
  <c r="BF744" s="1"/>
  <c r="BJ744" s="1"/>
  <c r="AR744"/>
  <c r="AL744"/>
  <c r="N744"/>
  <c r="G744"/>
  <c r="F744"/>
  <c r="C744"/>
  <c r="C743"/>
  <c r="BL742"/>
  <c r="BD742"/>
  <c r="AV742"/>
  <c r="BH742" s="1"/>
  <c r="AT742"/>
  <c r="BF742" s="1"/>
  <c r="AR742"/>
  <c r="AL742"/>
  <c r="AF742"/>
  <c r="N742"/>
  <c r="G742"/>
  <c r="F742"/>
  <c r="C742"/>
  <c r="BD687"/>
  <c r="AV687"/>
  <c r="BH687" s="1"/>
  <c r="AT687"/>
  <c r="BF687" s="1"/>
  <c r="BJ687" s="1"/>
  <c r="AR687"/>
  <c r="AL687"/>
  <c r="AF687"/>
  <c r="N687"/>
  <c r="BB685"/>
  <c r="AZ685"/>
  <c r="AP685"/>
  <c r="AN685"/>
  <c r="AJ685"/>
  <c r="AH685"/>
  <c r="AD685"/>
  <c r="AV685" s="1"/>
  <c r="BH685" s="1"/>
  <c r="AB685"/>
  <c r="AT685" s="1"/>
  <c r="Z685"/>
  <c r="X685"/>
  <c r="V685"/>
  <c r="L685"/>
  <c r="L688" s="1"/>
  <c r="J685"/>
  <c r="J688" s="1"/>
  <c r="H685"/>
  <c r="C684"/>
  <c r="BL683"/>
  <c r="BD683"/>
  <c r="AV683"/>
  <c r="BH683" s="1"/>
  <c r="AT683"/>
  <c r="BF683" s="1"/>
  <c r="AR683"/>
  <c r="AL683"/>
  <c r="N683"/>
  <c r="BO683" s="1"/>
  <c r="G683"/>
  <c r="F683"/>
  <c r="C683"/>
  <c r="C682"/>
  <c r="BL681"/>
  <c r="BD681"/>
  <c r="AV681"/>
  <c r="BH681" s="1"/>
  <c r="AT681"/>
  <c r="BF681" s="1"/>
  <c r="AR681"/>
  <c r="AL681"/>
  <c r="N681"/>
  <c r="BO681" s="1"/>
  <c r="G681"/>
  <c r="F681"/>
  <c r="C681"/>
  <c r="C680"/>
  <c r="BL679"/>
  <c r="BD679"/>
  <c r="AV679"/>
  <c r="BH679" s="1"/>
  <c r="AT679"/>
  <c r="BF679" s="1"/>
  <c r="AR679"/>
  <c r="AL679"/>
  <c r="AF679"/>
  <c r="N679"/>
  <c r="G679"/>
  <c r="F679"/>
  <c r="C679"/>
  <c r="BD624"/>
  <c r="AV624"/>
  <c r="BH624" s="1"/>
  <c r="AT624"/>
  <c r="BF624" s="1"/>
  <c r="BJ624" s="1"/>
  <c r="AR624"/>
  <c r="AL624"/>
  <c r="AF624"/>
  <c r="N624"/>
  <c r="BB622"/>
  <c r="AZ622"/>
  <c r="AP622"/>
  <c r="AN622"/>
  <c r="AJ622"/>
  <c r="AH622"/>
  <c r="AD622"/>
  <c r="AV622" s="1"/>
  <c r="BH622" s="1"/>
  <c r="AB622"/>
  <c r="Z622"/>
  <c r="X622"/>
  <c r="V622"/>
  <c r="L622"/>
  <c r="L625" s="1"/>
  <c r="J622"/>
  <c r="J625" s="1"/>
  <c r="H622"/>
  <c r="C621"/>
  <c r="BL620"/>
  <c r="BD620"/>
  <c r="AV620"/>
  <c r="BH620" s="1"/>
  <c r="AT620"/>
  <c r="BF620" s="1"/>
  <c r="AR620"/>
  <c r="AL620"/>
  <c r="N620"/>
  <c r="G620"/>
  <c r="F620"/>
  <c r="C620"/>
  <c r="C619"/>
  <c r="BL618"/>
  <c r="BD618"/>
  <c r="AV618"/>
  <c r="BH618" s="1"/>
  <c r="AT618"/>
  <c r="BF618" s="1"/>
  <c r="AR618"/>
  <c r="AL618"/>
  <c r="N618"/>
  <c r="G618"/>
  <c r="F618"/>
  <c r="C618"/>
  <c r="C617"/>
  <c r="BL616"/>
  <c r="BD616"/>
  <c r="AV616"/>
  <c r="BH616" s="1"/>
  <c r="AT616"/>
  <c r="BF616" s="1"/>
  <c r="AR616"/>
  <c r="AL616"/>
  <c r="AF616"/>
  <c r="N616"/>
  <c r="G616"/>
  <c r="F616"/>
  <c r="C616"/>
  <c r="BD561"/>
  <c r="AV561"/>
  <c r="BH561" s="1"/>
  <c r="AT561"/>
  <c r="BF561" s="1"/>
  <c r="BJ561" s="1"/>
  <c r="AR561"/>
  <c r="AL561"/>
  <c r="AF561"/>
  <c r="N561"/>
  <c r="BB559"/>
  <c r="AZ559"/>
  <c r="AP559"/>
  <c r="AN559"/>
  <c r="AJ559"/>
  <c r="AH559"/>
  <c r="AD559"/>
  <c r="AB559"/>
  <c r="AT559" s="1"/>
  <c r="Z559"/>
  <c r="X559"/>
  <c r="V559"/>
  <c r="L559"/>
  <c r="L562" s="1"/>
  <c r="J559"/>
  <c r="J562" s="1"/>
  <c r="H559"/>
  <c r="C558"/>
  <c r="BL557"/>
  <c r="BD557"/>
  <c r="AV557"/>
  <c r="BP557" s="1"/>
  <c r="AT557"/>
  <c r="BF557" s="1"/>
  <c r="AR557"/>
  <c r="AL557"/>
  <c r="N557"/>
  <c r="G557"/>
  <c r="F557"/>
  <c r="C557"/>
  <c r="C556"/>
  <c r="BL555"/>
  <c r="BD555"/>
  <c r="AV555"/>
  <c r="AT555"/>
  <c r="BF555" s="1"/>
  <c r="AR555"/>
  <c r="AL555"/>
  <c r="N555"/>
  <c r="G555"/>
  <c r="F555"/>
  <c r="C555"/>
  <c r="C554"/>
  <c r="BL553"/>
  <c r="BO553" s="1"/>
  <c r="BD553"/>
  <c r="AV553"/>
  <c r="BP553" s="1"/>
  <c r="AT553"/>
  <c r="BF553" s="1"/>
  <c r="AR553"/>
  <c r="AL553"/>
  <c r="AF553"/>
  <c r="N553"/>
  <c r="G553"/>
  <c r="F553"/>
  <c r="C553"/>
  <c r="BD498"/>
  <c r="AV498"/>
  <c r="BH498" s="1"/>
  <c r="AT498"/>
  <c r="BF498" s="1"/>
  <c r="BJ498" s="1"/>
  <c r="AR498"/>
  <c r="AL498"/>
  <c r="AF498"/>
  <c r="N498"/>
  <c r="BB496"/>
  <c r="AZ496"/>
  <c r="AP496"/>
  <c r="AN496"/>
  <c r="AJ496"/>
  <c r="AH496"/>
  <c r="AD496"/>
  <c r="AV496" s="1"/>
  <c r="BH496" s="1"/>
  <c r="AB496"/>
  <c r="AT496" s="1"/>
  <c r="Z496"/>
  <c r="X496"/>
  <c r="V496"/>
  <c r="L496"/>
  <c r="L499" s="1"/>
  <c r="J496"/>
  <c r="J499" s="1"/>
  <c r="H496"/>
  <c r="C495"/>
  <c r="BL494"/>
  <c r="BD494"/>
  <c r="AV494"/>
  <c r="BH494" s="1"/>
  <c r="AT494"/>
  <c r="BF494" s="1"/>
  <c r="AR494"/>
  <c r="AL494"/>
  <c r="N494"/>
  <c r="G494"/>
  <c r="F494"/>
  <c r="C494"/>
  <c r="C493"/>
  <c r="BL492"/>
  <c r="BD492"/>
  <c r="AV492"/>
  <c r="BH492" s="1"/>
  <c r="AT492"/>
  <c r="BF492" s="1"/>
  <c r="AR492"/>
  <c r="AL492"/>
  <c r="N492"/>
  <c r="G492"/>
  <c r="F492"/>
  <c r="C492"/>
  <c r="C491"/>
  <c r="BL490"/>
  <c r="BD490"/>
  <c r="AV490"/>
  <c r="BH490" s="1"/>
  <c r="AT490"/>
  <c r="BF490" s="1"/>
  <c r="AR490"/>
  <c r="AL490"/>
  <c r="AF490"/>
  <c r="N490"/>
  <c r="G490"/>
  <c r="F490"/>
  <c r="C490"/>
  <c r="BD435"/>
  <c r="AV435"/>
  <c r="BH435" s="1"/>
  <c r="AT435"/>
  <c r="BF435" s="1"/>
  <c r="BJ435" s="1"/>
  <c r="AR435"/>
  <c r="AL435"/>
  <c r="AF435"/>
  <c r="N435"/>
  <c r="BB433"/>
  <c r="AZ433"/>
  <c r="AP433"/>
  <c r="AN433"/>
  <c r="AJ433"/>
  <c r="AH433"/>
  <c r="AD433"/>
  <c r="AV433" s="1"/>
  <c r="BH433" s="1"/>
  <c r="AB433"/>
  <c r="Z433"/>
  <c r="X433"/>
  <c r="V433"/>
  <c r="L433"/>
  <c r="L436" s="1"/>
  <c r="J433"/>
  <c r="J436" s="1"/>
  <c r="H433"/>
  <c r="C432"/>
  <c r="BL431"/>
  <c r="BD431"/>
  <c r="AV431"/>
  <c r="BH431" s="1"/>
  <c r="AT431"/>
  <c r="BF431" s="1"/>
  <c r="AR431"/>
  <c r="AL431"/>
  <c r="N431"/>
  <c r="BO431" s="1"/>
  <c r="G431"/>
  <c r="F431"/>
  <c r="C431"/>
  <c r="C430"/>
  <c r="BL429"/>
  <c r="BD429"/>
  <c r="AV429"/>
  <c r="BH429" s="1"/>
  <c r="AT429"/>
  <c r="BF429" s="1"/>
  <c r="BJ429" s="1"/>
  <c r="AR429"/>
  <c r="AL429"/>
  <c r="N429"/>
  <c r="G429"/>
  <c r="F429"/>
  <c r="C429"/>
  <c r="C428"/>
  <c r="BL427"/>
  <c r="BD427"/>
  <c r="AV427"/>
  <c r="BH427" s="1"/>
  <c r="AT427"/>
  <c r="BF427" s="1"/>
  <c r="AR427"/>
  <c r="AL427"/>
  <c r="AF427"/>
  <c r="N427"/>
  <c r="G427"/>
  <c r="F427"/>
  <c r="C427"/>
  <c r="H370"/>
  <c r="H55"/>
  <c r="H118"/>
  <c r="H181"/>
  <c r="H244"/>
  <c r="H307"/>
  <c r="B175"/>
  <c r="B177"/>
  <c r="B179"/>
  <c r="B238"/>
  <c r="B240"/>
  <c r="B242"/>
  <c r="B301"/>
  <c r="B303"/>
  <c r="B305"/>
  <c r="B364"/>
  <c r="B366"/>
  <c r="B368"/>
  <c r="BD372"/>
  <c r="AV372"/>
  <c r="BH372" s="1"/>
  <c r="AT372"/>
  <c r="BF372" s="1"/>
  <c r="BJ372" s="1"/>
  <c r="AR372"/>
  <c r="AL372"/>
  <c r="AF372"/>
  <c r="N372"/>
  <c r="BB370"/>
  <c r="AZ370"/>
  <c r="AP370"/>
  <c r="AN370"/>
  <c r="AJ370"/>
  <c r="AH370"/>
  <c r="AD370"/>
  <c r="AV370" s="1"/>
  <c r="BH370" s="1"/>
  <c r="AB370"/>
  <c r="AT370" s="1"/>
  <c r="Z370"/>
  <c r="X370"/>
  <c r="V370"/>
  <c r="L370"/>
  <c r="L373" s="1"/>
  <c r="J370"/>
  <c r="J373" s="1"/>
  <c r="C369"/>
  <c r="BL368"/>
  <c r="BD368"/>
  <c r="AV368"/>
  <c r="BH368" s="1"/>
  <c r="AT368"/>
  <c r="BF368" s="1"/>
  <c r="AR368"/>
  <c r="AL368"/>
  <c r="N368"/>
  <c r="G368"/>
  <c r="F368"/>
  <c r="C368"/>
  <c r="C367"/>
  <c r="BL366"/>
  <c r="BD366"/>
  <c r="AV366"/>
  <c r="BH366" s="1"/>
  <c r="AT366"/>
  <c r="BF366" s="1"/>
  <c r="AR366"/>
  <c r="AL366"/>
  <c r="N366"/>
  <c r="G366"/>
  <c r="F366"/>
  <c r="C366"/>
  <c r="C365"/>
  <c r="BL364"/>
  <c r="BD364"/>
  <c r="AV364"/>
  <c r="BH364" s="1"/>
  <c r="AT364"/>
  <c r="BF364" s="1"/>
  <c r="AR364"/>
  <c r="AL364"/>
  <c r="AF364"/>
  <c r="N364"/>
  <c r="G364"/>
  <c r="F364"/>
  <c r="C364"/>
  <c r="BD309"/>
  <c r="AV309"/>
  <c r="BH309" s="1"/>
  <c r="AT309"/>
  <c r="BF309" s="1"/>
  <c r="BJ309" s="1"/>
  <c r="AR309"/>
  <c r="AL309"/>
  <c r="AF309"/>
  <c r="N309"/>
  <c r="BB307"/>
  <c r="AZ307"/>
  <c r="AP307"/>
  <c r="AN307"/>
  <c r="AR307" s="1"/>
  <c r="AJ307"/>
  <c r="AH307"/>
  <c r="AL307" s="1"/>
  <c r="AD307"/>
  <c r="AV307" s="1"/>
  <c r="BH307" s="1"/>
  <c r="AB307"/>
  <c r="AT307" s="1"/>
  <c r="Z307"/>
  <c r="X307"/>
  <c r="V307"/>
  <c r="L307"/>
  <c r="L310" s="1"/>
  <c r="J307"/>
  <c r="J310" s="1"/>
  <c r="C306"/>
  <c r="BL305"/>
  <c r="BD305"/>
  <c r="AV305"/>
  <c r="BH305" s="1"/>
  <c r="AT305"/>
  <c r="BF305" s="1"/>
  <c r="AR305"/>
  <c r="AL305"/>
  <c r="N305"/>
  <c r="G305"/>
  <c r="F305"/>
  <c r="C305"/>
  <c r="C304"/>
  <c r="BL303"/>
  <c r="BD303"/>
  <c r="AV303"/>
  <c r="BH303" s="1"/>
  <c r="AT303"/>
  <c r="BF303" s="1"/>
  <c r="AR303"/>
  <c r="AL303"/>
  <c r="N303"/>
  <c r="G303"/>
  <c r="F303"/>
  <c r="C303"/>
  <c r="C302"/>
  <c r="BL301"/>
  <c r="BD301"/>
  <c r="AV301"/>
  <c r="BH301" s="1"/>
  <c r="AT301"/>
  <c r="BF301" s="1"/>
  <c r="AR301"/>
  <c r="AL301"/>
  <c r="AF301"/>
  <c r="N301"/>
  <c r="G301"/>
  <c r="F301"/>
  <c r="C301"/>
  <c r="BD246"/>
  <c r="AV246"/>
  <c r="BH246" s="1"/>
  <c r="AT246"/>
  <c r="BF246" s="1"/>
  <c r="BJ246" s="1"/>
  <c r="AR246"/>
  <c r="AL246"/>
  <c r="AF246"/>
  <c r="N246"/>
  <c r="BB244"/>
  <c r="AZ244"/>
  <c r="AP244"/>
  <c r="AN244"/>
  <c r="AJ244"/>
  <c r="AH244"/>
  <c r="AD244"/>
  <c r="AV244" s="1"/>
  <c r="BH244" s="1"/>
  <c r="AB244"/>
  <c r="AT244" s="1"/>
  <c r="Z244"/>
  <c r="X244"/>
  <c r="V244"/>
  <c r="L244"/>
  <c r="L247" s="1"/>
  <c r="J244"/>
  <c r="J247" s="1"/>
  <c r="C243"/>
  <c r="BL242"/>
  <c r="BD242"/>
  <c r="AV242"/>
  <c r="BH242" s="1"/>
  <c r="AT242"/>
  <c r="BF242" s="1"/>
  <c r="BJ242" s="1"/>
  <c r="AR242"/>
  <c r="AL242"/>
  <c r="N242"/>
  <c r="G242"/>
  <c r="F242"/>
  <c r="C242"/>
  <c r="C241"/>
  <c r="BL240"/>
  <c r="BD240"/>
  <c r="AV240"/>
  <c r="BH240" s="1"/>
  <c r="AT240"/>
  <c r="BF240" s="1"/>
  <c r="AR240"/>
  <c r="AL240"/>
  <c r="N240"/>
  <c r="G240"/>
  <c r="F240"/>
  <c r="C240"/>
  <c r="C239"/>
  <c r="BL238"/>
  <c r="BD238"/>
  <c r="AV238"/>
  <c r="BH238" s="1"/>
  <c r="AT238"/>
  <c r="BF238" s="1"/>
  <c r="AR238"/>
  <c r="AL238"/>
  <c r="AF238"/>
  <c r="N238"/>
  <c r="BO238" s="1"/>
  <c r="G238"/>
  <c r="F238"/>
  <c r="C238"/>
  <c r="BD183"/>
  <c r="AV183"/>
  <c r="BH183" s="1"/>
  <c r="AT183"/>
  <c r="BF183" s="1"/>
  <c r="BJ183" s="1"/>
  <c r="AR183"/>
  <c r="AL183"/>
  <c r="AF183"/>
  <c r="N183"/>
  <c r="BB181"/>
  <c r="AZ181"/>
  <c r="AP181"/>
  <c r="AN181"/>
  <c r="AR181" s="1"/>
  <c r="AJ181"/>
  <c r="AH181"/>
  <c r="AL181" s="1"/>
  <c r="AD181"/>
  <c r="AV181" s="1"/>
  <c r="BH181" s="1"/>
  <c r="AB181"/>
  <c r="AT181" s="1"/>
  <c r="Z181"/>
  <c r="X181"/>
  <c r="V181"/>
  <c r="L181"/>
  <c r="L184" s="1"/>
  <c r="J181"/>
  <c r="J184" s="1"/>
  <c r="C180"/>
  <c r="BL179"/>
  <c r="BD179"/>
  <c r="AV179"/>
  <c r="BH179" s="1"/>
  <c r="AT179"/>
  <c r="BF179" s="1"/>
  <c r="AR179"/>
  <c r="AL179"/>
  <c r="N179"/>
  <c r="G179"/>
  <c r="F179"/>
  <c r="C179"/>
  <c r="C178"/>
  <c r="BL177"/>
  <c r="BD177"/>
  <c r="AV177"/>
  <c r="BH177" s="1"/>
  <c r="AT177"/>
  <c r="BF177" s="1"/>
  <c r="AR177"/>
  <c r="AL177"/>
  <c r="N177"/>
  <c r="G177"/>
  <c r="F177"/>
  <c r="C177"/>
  <c r="C176"/>
  <c r="BL175"/>
  <c r="BD175"/>
  <c r="AV175"/>
  <c r="BH175" s="1"/>
  <c r="AT175"/>
  <c r="BF175" s="1"/>
  <c r="AR175"/>
  <c r="AL175"/>
  <c r="AF175"/>
  <c r="N175"/>
  <c r="G175"/>
  <c r="F175"/>
  <c r="C175"/>
  <c r="B112"/>
  <c r="B110"/>
  <c r="BD120"/>
  <c r="AV120"/>
  <c r="BH120" s="1"/>
  <c r="AT120"/>
  <c r="BF120" s="1"/>
  <c r="BJ120" s="1"/>
  <c r="AR120"/>
  <c r="AL120"/>
  <c r="AF120"/>
  <c r="N120"/>
  <c r="BB118"/>
  <c r="AZ118"/>
  <c r="AP118"/>
  <c r="AN118"/>
  <c r="AJ118"/>
  <c r="AH118"/>
  <c r="AD118"/>
  <c r="AB118"/>
  <c r="AT118" s="1"/>
  <c r="Z118"/>
  <c r="X118"/>
  <c r="V118"/>
  <c r="L118"/>
  <c r="L121" s="1"/>
  <c r="J118"/>
  <c r="J121" s="1"/>
  <c r="C117"/>
  <c r="BL116"/>
  <c r="BD116"/>
  <c r="AV116"/>
  <c r="BH116" s="1"/>
  <c r="AT116"/>
  <c r="BF116" s="1"/>
  <c r="BJ116" s="1"/>
  <c r="AR116"/>
  <c r="AL116"/>
  <c r="N116"/>
  <c r="G116"/>
  <c r="F116"/>
  <c r="C116"/>
  <c r="C115"/>
  <c r="BL114"/>
  <c r="BD114"/>
  <c r="AV114"/>
  <c r="BH114" s="1"/>
  <c r="AT114"/>
  <c r="BF114" s="1"/>
  <c r="AR114"/>
  <c r="AL114"/>
  <c r="N114"/>
  <c r="G114"/>
  <c r="F114"/>
  <c r="C114"/>
  <c r="C113"/>
  <c r="BL112"/>
  <c r="BD112"/>
  <c r="AV112"/>
  <c r="BH112" s="1"/>
  <c r="AT112"/>
  <c r="BF112" s="1"/>
  <c r="AR112"/>
  <c r="AL112"/>
  <c r="AF112"/>
  <c r="N112"/>
  <c r="G112"/>
  <c r="F112"/>
  <c r="C112"/>
  <c r="BL51"/>
  <c r="BL53"/>
  <c r="BD51"/>
  <c r="BD53"/>
  <c r="AT51"/>
  <c r="BF51" s="1"/>
  <c r="AV51"/>
  <c r="BH51" s="1"/>
  <c r="AT53"/>
  <c r="BF53" s="1"/>
  <c r="AV53"/>
  <c r="BH53" s="1"/>
  <c r="AR51"/>
  <c r="AR53"/>
  <c r="BB55"/>
  <c r="AZ55"/>
  <c r="AP55"/>
  <c r="AN55"/>
  <c r="R55"/>
  <c r="T55"/>
  <c r="V55"/>
  <c r="X55"/>
  <c r="Z55"/>
  <c r="AB55"/>
  <c r="AD55"/>
  <c r="AH55"/>
  <c r="AJ55"/>
  <c r="P55"/>
  <c r="L55"/>
  <c r="J55"/>
  <c r="Y53" i="6"/>
  <c r="G51" i="7"/>
  <c r="G53"/>
  <c r="F51"/>
  <c r="F53"/>
  <c r="AL51"/>
  <c r="AL53"/>
  <c r="N51"/>
  <c r="N53"/>
  <c r="AY49" i="6"/>
  <c r="BA49"/>
  <c r="AY51"/>
  <c r="BA51"/>
  <c r="AM49"/>
  <c r="AO49"/>
  <c r="AM51"/>
  <c r="AO51"/>
  <c r="AI49"/>
  <c r="AI51"/>
  <c r="AG49"/>
  <c r="AK49" s="1"/>
  <c r="AG51"/>
  <c r="Y49"/>
  <c r="Y51"/>
  <c r="X49"/>
  <c r="X51"/>
  <c r="W49"/>
  <c r="W51"/>
  <c r="Q49"/>
  <c r="S49"/>
  <c r="U49" s="1"/>
  <c r="Q51"/>
  <c r="S51"/>
  <c r="U51" s="1"/>
  <c r="K49"/>
  <c r="M49"/>
  <c r="K51"/>
  <c r="M51"/>
  <c r="J49"/>
  <c r="J51"/>
  <c r="C112"/>
  <c r="C111"/>
  <c r="C110"/>
  <c r="C109"/>
  <c r="C113"/>
  <c r="C114"/>
  <c r="B109"/>
  <c r="B111"/>
  <c r="B113"/>
  <c r="C52"/>
  <c r="C51"/>
  <c r="C50"/>
  <c r="C49"/>
  <c r="C48"/>
  <c r="C47"/>
  <c r="B47"/>
  <c r="B49"/>
  <c r="B51"/>
  <c r="C52" i="7"/>
  <c r="C51"/>
  <c r="C50"/>
  <c r="C49"/>
  <c r="C53"/>
  <c r="C54"/>
  <c r="BJ312"/>
  <c r="F51" i="6"/>
  <c r="E3091" i="7"/>
  <c r="E3028"/>
  <c r="E2965"/>
  <c r="E2902"/>
  <c r="E2839"/>
  <c r="E2776"/>
  <c r="E2713"/>
  <c r="E2650"/>
  <c r="E2587"/>
  <c r="E2524"/>
  <c r="E2461"/>
  <c r="E2398"/>
  <c r="E2335"/>
  <c r="E2272"/>
  <c r="E2209"/>
  <c r="E2146"/>
  <c r="E2083"/>
  <c r="E2020"/>
  <c r="E1957"/>
  <c r="E1894"/>
  <c r="E1831"/>
  <c r="E1768"/>
  <c r="E1705"/>
  <c r="E1642"/>
  <c r="E1579"/>
  <c r="E1516"/>
  <c r="E1453"/>
  <c r="E1390"/>
  <c r="E1327"/>
  <c r="E1264"/>
  <c r="E1201"/>
  <c r="E1138"/>
  <c r="E1075"/>
  <c r="E1012"/>
  <c r="E949"/>
  <c r="E886"/>
  <c r="E823"/>
  <c r="E760"/>
  <c r="E697"/>
  <c r="E634"/>
  <c r="E571"/>
  <c r="E508"/>
  <c r="E445"/>
  <c r="E382"/>
  <c r="E319"/>
  <c r="E256"/>
  <c r="E193"/>
  <c r="E130"/>
  <c r="E67"/>
  <c r="E4"/>
  <c r="BO2569" l="1"/>
  <c r="BO2380"/>
  <c r="BJ2193"/>
  <c r="BO2128"/>
  <c r="BJ2004"/>
  <c r="AV1819"/>
  <c r="BH1819" s="1"/>
  <c r="BO1813"/>
  <c r="BJ1815"/>
  <c r="BO1750"/>
  <c r="BO1624"/>
  <c r="BO1561"/>
  <c r="BJ1561"/>
  <c r="BO1498"/>
  <c r="BO1435"/>
  <c r="BJ1439"/>
  <c r="BO1372"/>
  <c r="BO1309"/>
  <c r="AT622"/>
  <c r="BJ618"/>
  <c r="AT433"/>
  <c r="BO364"/>
  <c r="F49" i="6"/>
  <c r="AO111" s="1"/>
  <c r="BJ368" i="7"/>
  <c r="BO3140"/>
  <c r="BO931"/>
  <c r="BJ998"/>
  <c r="BJ1124"/>
  <c r="BJ1187"/>
  <c r="BP1250"/>
  <c r="BJ1372"/>
  <c r="BO1687"/>
  <c r="BO1876"/>
  <c r="BO2254"/>
  <c r="BO3010"/>
  <c r="BJ3077"/>
  <c r="BO3138"/>
  <c r="BJ933"/>
  <c r="BO998"/>
  <c r="BJ1059"/>
  <c r="BO1061"/>
  <c r="BO1124"/>
  <c r="BP1248"/>
  <c r="BO1250"/>
  <c r="BO1313"/>
  <c r="BJ1374"/>
  <c r="BO1439"/>
  <c r="BO1565"/>
  <c r="BO1817"/>
  <c r="BP1941"/>
  <c r="BO1943"/>
  <c r="BO2006"/>
  <c r="BO2069"/>
  <c r="BO2195"/>
  <c r="BO2321"/>
  <c r="BO2447"/>
  <c r="BO2571"/>
  <c r="BO2636"/>
  <c r="BO2762"/>
  <c r="BO2888"/>
  <c r="BJ3012"/>
  <c r="BO3077"/>
  <c r="BJ3140"/>
  <c r="BO179"/>
  <c r="BO240"/>
  <c r="BO305"/>
  <c r="BO366"/>
  <c r="BO494"/>
  <c r="BO620"/>
  <c r="BO746"/>
  <c r="BO872"/>
  <c r="BJ114"/>
  <c r="AL118"/>
  <c r="AR118"/>
  <c r="BD118"/>
  <c r="BO175"/>
  <c r="BJ175"/>
  <c r="BO177"/>
  <c r="BO242"/>
  <c r="AL244"/>
  <c r="AR244"/>
  <c r="BO301"/>
  <c r="BO303"/>
  <c r="BJ305"/>
  <c r="BO368"/>
  <c r="AL370"/>
  <c r="AR370"/>
  <c r="BO427"/>
  <c r="BO429"/>
  <c r="AL433"/>
  <c r="AR433"/>
  <c r="BO490"/>
  <c r="BO492"/>
  <c r="BJ494"/>
  <c r="AL496"/>
  <c r="AR496"/>
  <c r="AL559"/>
  <c r="AR559"/>
  <c r="BO616"/>
  <c r="BO618"/>
  <c r="AL622"/>
  <c r="AR622"/>
  <c r="BO679"/>
  <c r="BJ683"/>
  <c r="AL685"/>
  <c r="AR685"/>
  <c r="BO742"/>
  <c r="BJ742"/>
  <c r="BO744"/>
  <c r="AL748"/>
  <c r="AR748"/>
  <c r="BO805"/>
  <c r="BO807"/>
  <c r="AL811"/>
  <c r="AR811"/>
  <c r="BO868"/>
  <c r="BO870"/>
  <c r="BJ872"/>
  <c r="BO933"/>
  <c r="BO996"/>
  <c r="BO1059"/>
  <c r="BO1122"/>
  <c r="BO1311"/>
  <c r="BO1374"/>
  <c r="BO1437"/>
  <c r="BO1563"/>
  <c r="BO1689"/>
  <c r="BO1752"/>
  <c r="BO1815"/>
  <c r="BO1878"/>
  <c r="BO2004"/>
  <c r="BO2067"/>
  <c r="BJ2069"/>
  <c r="BJ2132"/>
  <c r="BO2193"/>
  <c r="BO2256"/>
  <c r="BJ2258"/>
  <c r="BO2319"/>
  <c r="BJ2384"/>
  <c r="BO2445"/>
  <c r="BJ2447"/>
  <c r="BJ2510"/>
  <c r="AL2512"/>
  <c r="AR2512"/>
  <c r="BO2573"/>
  <c r="AL2575"/>
  <c r="AR2575"/>
  <c r="BO2632"/>
  <c r="BO2634"/>
  <c r="AL2638"/>
  <c r="AR2638"/>
  <c r="BO2695"/>
  <c r="BO2697"/>
  <c r="BJ2699"/>
  <c r="AL2701"/>
  <c r="AR2701"/>
  <c r="BO2758"/>
  <c r="BO2760"/>
  <c r="BJ2762"/>
  <c r="AL2764"/>
  <c r="AR2764"/>
  <c r="BO2821"/>
  <c r="BO2823"/>
  <c r="BJ2825"/>
  <c r="AL2827"/>
  <c r="AR2827"/>
  <c r="BO2884"/>
  <c r="BO2886"/>
  <c r="N2890"/>
  <c r="N2893" s="1"/>
  <c r="AR2890"/>
  <c r="BO2947"/>
  <c r="BJ2951"/>
  <c r="BO3012"/>
  <c r="BO3075"/>
  <c r="BJ53"/>
  <c r="BJ51"/>
  <c r="AX53"/>
  <c r="BJ177"/>
  <c r="BO557"/>
  <c r="AV559"/>
  <c r="BH559" s="1"/>
  <c r="BJ805"/>
  <c r="BJ931"/>
  <c r="BO1246"/>
  <c r="BP1246"/>
  <c r="AT1252"/>
  <c r="BF1252" s="1"/>
  <c r="BJ1252" s="1"/>
  <c r="BJ1311"/>
  <c r="BJ1563"/>
  <c r="BJ2571"/>
  <c r="AT2890"/>
  <c r="AX2890" s="1"/>
  <c r="AX51"/>
  <c r="BJ112"/>
  <c r="AV118"/>
  <c r="BH118" s="1"/>
  <c r="BP555"/>
  <c r="BO555"/>
  <c r="H49" i="6"/>
  <c r="BJ1876" i="7"/>
  <c r="BO1939"/>
  <c r="BP1939"/>
  <c r="AT1945"/>
  <c r="BF1945" s="1"/>
  <c r="BJ1945" s="1"/>
  <c r="BJ2634"/>
  <c r="BJ2886"/>
  <c r="BJ3010"/>
  <c r="BF3142"/>
  <c r="BJ3142" s="1"/>
  <c r="AX3142"/>
  <c r="BJ3136"/>
  <c r="BJ3138"/>
  <c r="BP3142"/>
  <c r="BP3136"/>
  <c r="BP3138"/>
  <c r="BP3140"/>
  <c r="BD3142"/>
  <c r="AX3136"/>
  <c r="AX3138"/>
  <c r="AX3140"/>
  <c r="N3142"/>
  <c r="N3145" s="1"/>
  <c r="AX3144"/>
  <c r="BF3079"/>
  <c r="BJ3079" s="1"/>
  <c r="AX3079"/>
  <c r="BJ3073"/>
  <c r="BJ3075"/>
  <c r="BP3079"/>
  <c r="BP3073"/>
  <c r="BP3075"/>
  <c r="BP3077"/>
  <c r="BD3079"/>
  <c r="AX3073"/>
  <c r="AX3075"/>
  <c r="AX3077"/>
  <c r="N3079"/>
  <c r="N3082" s="1"/>
  <c r="AX3081"/>
  <c r="BF3016"/>
  <c r="BJ3016" s="1"/>
  <c r="AX3016"/>
  <c r="BP3016"/>
  <c r="BJ3014"/>
  <c r="BP3010"/>
  <c r="BP3012"/>
  <c r="BP3014"/>
  <c r="BD3016"/>
  <c r="AX3010"/>
  <c r="AX3012"/>
  <c r="AX3014"/>
  <c r="N3016"/>
  <c r="N3019" s="1"/>
  <c r="AX3018"/>
  <c r="BF2953"/>
  <c r="BJ2953" s="1"/>
  <c r="AX2953"/>
  <c r="BJ2947"/>
  <c r="BJ2949"/>
  <c r="BP2953"/>
  <c r="BP2947"/>
  <c r="BP2949"/>
  <c r="BP2951"/>
  <c r="BD2953"/>
  <c r="AX2947"/>
  <c r="AX2949"/>
  <c r="AX2951"/>
  <c r="N2953"/>
  <c r="N2956" s="1"/>
  <c r="AX2955"/>
  <c r="BJ2888"/>
  <c r="BF2890"/>
  <c r="BJ2890" s="1"/>
  <c r="BJ2884"/>
  <c r="H51" i="6"/>
  <c r="H113" s="1"/>
  <c r="BP2884" i="7"/>
  <c r="BP2886"/>
  <c r="BP2888"/>
  <c r="BD2890"/>
  <c r="J2893"/>
  <c r="AX2884"/>
  <c r="AX2886"/>
  <c r="AX2888"/>
  <c r="AL2890"/>
  <c r="AX2892"/>
  <c r="BF2827"/>
  <c r="BJ2827" s="1"/>
  <c r="AX2827"/>
  <c r="BJ2821"/>
  <c r="BJ2823"/>
  <c r="BP2827"/>
  <c r="BP2821"/>
  <c r="BP2823"/>
  <c r="BP2825"/>
  <c r="BD2827"/>
  <c r="AX2821"/>
  <c r="AX2823"/>
  <c r="AX2825"/>
  <c r="N2827"/>
  <c r="N2830" s="1"/>
  <c r="AX2829"/>
  <c r="BF2764"/>
  <c r="BJ2764" s="1"/>
  <c r="AX2764"/>
  <c r="BJ2758"/>
  <c r="BJ2760"/>
  <c r="BP2764"/>
  <c r="BP2758"/>
  <c r="BP2760"/>
  <c r="BP2762"/>
  <c r="BD2764"/>
  <c r="AX2758"/>
  <c r="AX2760"/>
  <c r="AX2762"/>
  <c r="N2764"/>
  <c r="N2767" s="1"/>
  <c r="AX2766"/>
  <c r="BF2701"/>
  <c r="BJ2701" s="1"/>
  <c r="AX2701"/>
  <c r="BJ2695"/>
  <c r="BJ2697"/>
  <c r="BP2701"/>
  <c r="BP2695"/>
  <c r="BP2697"/>
  <c r="BP2699"/>
  <c r="BD2701"/>
  <c r="AX2695"/>
  <c r="AX2697"/>
  <c r="AX2699"/>
  <c r="N2701"/>
  <c r="N2704" s="1"/>
  <c r="AX2703"/>
  <c r="BF2638"/>
  <c r="BJ2638" s="1"/>
  <c r="AX2638"/>
  <c r="BJ2632"/>
  <c r="BP2638"/>
  <c r="BJ2636"/>
  <c r="BP2632"/>
  <c r="BP2634"/>
  <c r="BP2636"/>
  <c r="BD2638"/>
  <c r="AX2632"/>
  <c r="AX2634"/>
  <c r="AX2636"/>
  <c r="N2638"/>
  <c r="N2641" s="1"/>
  <c r="AX2640"/>
  <c r="BF2575"/>
  <c r="BJ2575" s="1"/>
  <c r="AX2575"/>
  <c r="BJ2569"/>
  <c r="BP2575"/>
  <c r="BJ2573"/>
  <c r="BP2569"/>
  <c r="BP2571"/>
  <c r="BP2573"/>
  <c r="BD2575"/>
  <c r="AX2569"/>
  <c r="AX2571"/>
  <c r="AX2573"/>
  <c r="N2575"/>
  <c r="N2578" s="1"/>
  <c r="AX2577"/>
  <c r="BF2512"/>
  <c r="BJ2512" s="1"/>
  <c r="AX2512"/>
  <c r="BJ2506"/>
  <c r="BJ2508"/>
  <c r="BP2512"/>
  <c r="BP2506"/>
  <c r="BP2508"/>
  <c r="BP2510"/>
  <c r="BD2512"/>
  <c r="AX2506"/>
  <c r="AX2508"/>
  <c r="AX2510"/>
  <c r="N2512"/>
  <c r="N2515" s="1"/>
  <c r="AX2514"/>
  <c r="BF2449"/>
  <c r="BJ2449" s="1"/>
  <c r="AX2449"/>
  <c r="BJ2443"/>
  <c r="BJ2445"/>
  <c r="BP2449"/>
  <c r="BP2443"/>
  <c r="BP2445"/>
  <c r="BP2447"/>
  <c r="BD2449"/>
  <c r="AX2443"/>
  <c r="AX2445"/>
  <c r="AX2447"/>
  <c r="N2449"/>
  <c r="N2452" s="1"/>
  <c r="AX2451"/>
  <c r="BF2386"/>
  <c r="BJ2386" s="1"/>
  <c r="AX2386"/>
  <c r="BJ2380"/>
  <c r="BJ2382"/>
  <c r="BP2386"/>
  <c r="BP2380"/>
  <c r="BP2382"/>
  <c r="BP2384"/>
  <c r="BD2386"/>
  <c r="AX2380"/>
  <c r="AX2382"/>
  <c r="AX2384"/>
  <c r="N2386"/>
  <c r="N2389" s="1"/>
  <c r="AX2388"/>
  <c r="BF2323"/>
  <c r="BJ2323" s="1"/>
  <c r="AX2323"/>
  <c r="BJ2317"/>
  <c r="BP2323"/>
  <c r="BJ2321"/>
  <c r="BP2317"/>
  <c r="BP2319"/>
  <c r="BP2321"/>
  <c r="BD2323"/>
  <c r="AX2317"/>
  <c r="AX2319"/>
  <c r="AX2321"/>
  <c r="N2323"/>
  <c r="N2326" s="1"/>
  <c r="AX2325"/>
  <c r="BF2260"/>
  <c r="BJ2260" s="1"/>
  <c r="AX2260"/>
  <c r="BJ2254"/>
  <c r="BJ2256"/>
  <c r="BP2260"/>
  <c r="BP2254"/>
  <c r="BP2256"/>
  <c r="BP2258"/>
  <c r="BD2260"/>
  <c r="AX2254"/>
  <c r="AX2256"/>
  <c r="AX2258"/>
  <c r="N2260"/>
  <c r="N2263" s="1"/>
  <c r="AX2262"/>
  <c r="BF2197"/>
  <c r="BJ2197" s="1"/>
  <c r="AX2197"/>
  <c r="BJ2191"/>
  <c r="BP2197"/>
  <c r="BJ2195"/>
  <c r="BP2191"/>
  <c r="BP2193"/>
  <c r="BP2195"/>
  <c r="BD2197"/>
  <c r="AX2191"/>
  <c r="AX2193"/>
  <c r="AX2195"/>
  <c r="N2197"/>
  <c r="N2200" s="1"/>
  <c r="AX2199"/>
  <c r="BF2134"/>
  <c r="BJ2134" s="1"/>
  <c r="AX2134"/>
  <c r="BJ2128"/>
  <c r="BJ2130"/>
  <c r="BP2134"/>
  <c r="BP2128"/>
  <c r="BP2130"/>
  <c r="BP2132"/>
  <c r="BD2134"/>
  <c r="AX2128"/>
  <c r="AX2130"/>
  <c r="AX2132"/>
  <c r="N2134"/>
  <c r="N2137" s="1"/>
  <c r="AX2136"/>
  <c r="BF2071"/>
  <c r="BJ2071" s="1"/>
  <c r="AX2071"/>
  <c r="BJ2065"/>
  <c r="BJ2067"/>
  <c r="BP2071"/>
  <c r="BP2065"/>
  <c r="BP2067"/>
  <c r="BP2069"/>
  <c r="BD2071"/>
  <c r="AX2065"/>
  <c r="AX2067"/>
  <c r="AX2069"/>
  <c r="N2071"/>
  <c r="N2074" s="1"/>
  <c r="AX2073"/>
  <c r="BF2008"/>
  <c r="BJ2008" s="1"/>
  <c r="AX2008"/>
  <c r="BJ2002"/>
  <c r="BP2008"/>
  <c r="BJ2006"/>
  <c r="BP2002"/>
  <c r="BP2004"/>
  <c r="BP2006"/>
  <c r="BD2008"/>
  <c r="AX2002"/>
  <c r="AX2004"/>
  <c r="AX2006"/>
  <c r="N2008"/>
  <c r="N2011" s="1"/>
  <c r="AX2010"/>
  <c r="AX1945"/>
  <c r="AX1939"/>
  <c r="BF1939"/>
  <c r="BJ1939" s="1"/>
  <c r="AX1941"/>
  <c r="BF1941"/>
  <c r="BJ1941" s="1"/>
  <c r="AX1943"/>
  <c r="BF1943"/>
  <c r="BJ1943" s="1"/>
  <c r="N1945"/>
  <c r="N1948" s="1"/>
  <c r="AL1945"/>
  <c r="AX1947"/>
  <c r="BD1945"/>
  <c r="BF1882"/>
  <c r="BJ1882" s="1"/>
  <c r="AX1882"/>
  <c r="BP1882"/>
  <c r="BJ1880"/>
  <c r="BP1876"/>
  <c r="BP1878"/>
  <c r="BP1880"/>
  <c r="BD1882"/>
  <c r="AX1876"/>
  <c r="AX1878"/>
  <c r="AX1880"/>
  <c r="N1882"/>
  <c r="N1885" s="1"/>
  <c r="AX1884"/>
  <c r="BF1819"/>
  <c r="BJ1819" s="1"/>
  <c r="AX1819"/>
  <c r="BJ1813"/>
  <c r="BP1819"/>
  <c r="BJ1817"/>
  <c r="BP1813"/>
  <c r="BP1815"/>
  <c r="BP1817"/>
  <c r="BD1819"/>
  <c r="AX1813"/>
  <c r="AX1815"/>
  <c r="AX1817"/>
  <c r="N1819"/>
  <c r="N1822" s="1"/>
  <c r="AX1821"/>
  <c r="BF1756"/>
  <c r="BJ1756" s="1"/>
  <c r="AX1756"/>
  <c r="BJ1750"/>
  <c r="BP1756"/>
  <c r="BJ1754"/>
  <c r="BP1750"/>
  <c r="BP1752"/>
  <c r="BP1754"/>
  <c r="BD1756"/>
  <c r="AX1750"/>
  <c r="AX1752"/>
  <c r="AX1754"/>
  <c r="N1756"/>
  <c r="N1759" s="1"/>
  <c r="AX1758"/>
  <c r="BF1693"/>
  <c r="BJ1693" s="1"/>
  <c r="AX1693"/>
  <c r="BJ1687"/>
  <c r="BP1693"/>
  <c r="BJ1691"/>
  <c r="BP1687"/>
  <c r="BP1689"/>
  <c r="BP1691"/>
  <c r="BD1693"/>
  <c r="AX1687"/>
  <c r="AX1689"/>
  <c r="AX1691"/>
  <c r="N1693"/>
  <c r="N1696" s="1"/>
  <c r="AX1695"/>
  <c r="BF1630"/>
  <c r="BJ1630" s="1"/>
  <c r="AX1630"/>
  <c r="BJ1624"/>
  <c r="BP1630"/>
  <c r="BJ1628"/>
  <c r="BP1624"/>
  <c r="BP1626"/>
  <c r="BP1628"/>
  <c r="BD1630"/>
  <c r="AX1624"/>
  <c r="AX1626"/>
  <c r="AX1628"/>
  <c r="N1630"/>
  <c r="N1633" s="1"/>
  <c r="AX1632"/>
  <c r="BF1567"/>
  <c r="BJ1567" s="1"/>
  <c r="AX1567"/>
  <c r="BP1567"/>
  <c r="BJ1565"/>
  <c r="BP1561"/>
  <c r="BP1563"/>
  <c r="BP1565"/>
  <c r="BD1567"/>
  <c r="AX1561"/>
  <c r="AX1563"/>
  <c r="AX1565"/>
  <c r="N1567"/>
  <c r="N1570" s="1"/>
  <c r="AX1569"/>
  <c r="BF1504"/>
  <c r="BJ1504" s="1"/>
  <c r="AX1504"/>
  <c r="BJ1498"/>
  <c r="BP1504"/>
  <c r="BJ1502"/>
  <c r="BP1498"/>
  <c r="BP1500"/>
  <c r="BP1502"/>
  <c r="BD1504"/>
  <c r="AX1498"/>
  <c r="AX1500"/>
  <c r="AX1502"/>
  <c r="N1504"/>
  <c r="N1507" s="1"/>
  <c r="AX1506"/>
  <c r="BF1441"/>
  <c r="BJ1441" s="1"/>
  <c r="AX1441"/>
  <c r="BJ1435"/>
  <c r="BJ1437"/>
  <c r="BP1441"/>
  <c r="BP1435"/>
  <c r="BP1437"/>
  <c r="BP1439"/>
  <c r="BD1441"/>
  <c r="AX1435"/>
  <c r="AX1437"/>
  <c r="AX1439"/>
  <c r="N1441"/>
  <c r="N1444" s="1"/>
  <c r="AX1443"/>
  <c r="BF1378"/>
  <c r="BJ1378" s="1"/>
  <c r="AX1378"/>
  <c r="BP1378"/>
  <c r="BJ1376"/>
  <c r="BP1372"/>
  <c r="BP1374"/>
  <c r="BP1376"/>
  <c r="BD1378"/>
  <c r="AX1372"/>
  <c r="AX1374"/>
  <c r="AX1376"/>
  <c r="N1378"/>
  <c r="N1381" s="1"/>
  <c r="AX1380"/>
  <c r="BF1315"/>
  <c r="BJ1315" s="1"/>
  <c r="AX1315"/>
  <c r="BJ1309"/>
  <c r="BP1315"/>
  <c r="BJ1313"/>
  <c r="BP1309"/>
  <c r="BP1311"/>
  <c r="BP1313"/>
  <c r="BD1315"/>
  <c r="AX1309"/>
  <c r="AX1311"/>
  <c r="AX1313"/>
  <c r="N1315"/>
  <c r="N1318" s="1"/>
  <c r="AX1317"/>
  <c r="AX1252"/>
  <c r="AX1246"/>
  <c r="BF1246"/>
  <c r="BJ1246" s="1"/>
  <c r="AX1248"/>
  <c r="BF1248"/>
  <c r="BJ1248" s="1"/>
  <c r="AX1250"/>
  <c r="BF1250"/>
  <c r="BJ1250" s="1"/>
  <c r="N1252"/>
  <c r="N1255" s="1"/>
  <c r="AL1252"/>
  <c r="AX1254"/>
  <c r="BD1252"/>
  <c r="BF1189"/>
  <c r="BJ1189" s="1"/>
  <c r="AX1189"/>
  <c r="BJ1183"/>
  <c r="BJ1185"/>
  <c r="BP1189"/>
  <c r="BP1183"/>
  <c r="BP1185"/>
  <c r="BP1187"/>
  <c r="BD1189"/>
  <c r="AX1183"/>
  <c r="AX1185"/>
  <c r="AX1187"/>
  <c r="N1189"/>
  <c r="N1192" s="1"/>
  <c r="AX1191"/>
  <c r="BF1126"/>
  <c r="BJ1126" s="1"/>
  <c r="AX1126"/>
  <c r="BJ1120"/>
  <c r="BJ1122"/>
  <c r="BP1126"/>
  <c r="BP1120"/>
  <c r="BP1122"/>
  <c r="BP1124"/>
  <c r="BD1126"/>
  <c r="AX1120"/>
  <c r="AX1122"/>
  <c r="AX1124"/>
  <c r="N1126"/>
  <c r="N1129" s="1"/>
  <c r="AX1128"/>
  <c r="BF1063"/>
  <c r="BJ1063" s="1"/>
  <c r="AX1063"/>
  <c r="BJ1057"/>
  <c r="BP1063"/>
  <c r="BJ1061"/>
  <c r="BP1057"/>
  <c r="BP1059"/>
  <c r="BP1061"/>
  <c r="BD1063"/>
  <c r="AX1057"/>
  <c r="AX1059"/>
  <c r="AX1061"/>
  <c r="N1063"/>
  <c r="N1066" s="1"/>
  <c r="AX1065"/>
  <c r="BF1000"/>
  <c r="BJ1000" s="1"/>
  <c r="AX1000"/>
  <c r="BJ994"/>
  <c r="BJ996"/>
  <c r="BP1000"/>
  <c r="BP994"/>
  <c r="BP996"/>
  <c r="BP998"/>
  <c r="BD1000"/>
  <c r="AX994"/>
  <c r="AX996"/>
  <c r="AX998"/>
  <c r="N1000"/>
  <c r="N1003" s="1"/>
  <c r="AX1002"/>
  <c r="BF937"/>
  <c r="BJ937" s="1"/>
  <c r="AX937"/>
  <c r="BP937"/>
  <c r="BJ935"/>
  <c r="BP931"/>
  <c r="BP933"/>
  <c r="BP935"/>
  <c r="BD937"/>
  <c r="AX931"/>
  <c r="AX933"/>
  <c r="AX935"/>
  <c r="N937"/>
  <c r="N940" s="1"/>
  <c r="AX939"/>
  <c r="BF874"/>
  <c r="BJ874" s="1"/>
  <c r="AX874"/>
  <c r="BJ868"/>
  <c r="BJ870"/>
  <c r="BP874"/>
  <c r="BP868"/>
  <c r="BP870"/>
  <c r="BP872"/>
  <c r="BD874"/>
  <c r="AX868"/>
  <c r="AX870"/>
  <c r="AX872"/>
  <c r="N874"/>
  <c r="N877" s="1"/>
  <c r="AX876"/>
  <c r="BF811"/>
  <c r="BJ811" s="1"/>
  <c r="AX811"/>
  <c r="BP811"/>
  <c r="BJ809"/>
  <c r="BP805"/>
  <c r="BP807"/>
  <c r="BP809"/>
  <c r="BD811"/>
  <c r="AX805"/>
  <c r="AX807"/>
  <c r="AX809"/>
  <c r="N811"/>
  <c r="N814" s="1"/>
  <c r="AX813"/>
  <c r="BF748"/>
  <c r="BJ748" s="1"/>
  <c r="AX748"/>
  <c r="BP748"/>
  <c r="BJ746"/>
  <c r="BP742"/>
  <c r="BP744"/>
  <c r="BP746"/>
  <c r="BD748"/>
  <c r="AX742"/>
  <c r="AX744"/>
  <c r="AX746"/>
  <c r="N748"/>
  <c r="N751" s="1"/>
  <c r="AX750"/>
  <c r="BF685"/>
  <c r="BJ685" s="1"/>
  <c r="AX685"/>
  <c r="BJ679"/>
  <c r="BJ681"/>
  <c r="BP685"/>
  <c r="BP679"/>
  <c r="BP681"/>
  <c r="BP683"/>
  <c r="BD685"/>
  <c r="AX679"/>
  <c r="AX681"/>
  <c r="AX683"/>
  <c r="N685"/>
  <c r="N688" s="1"/>
  <c r="AX687"/>
  <c r="BF622"/>
  <c r="BJ622" s="1"/>
  <c r="AX622"/>
  <c r="BJ616"/>
  <c r="BP622"/>
  <c r="BJ620"/>
  <c r="BP616"/>
  <c r="BP618"/>
  <c r="BP620"/>
  <c r="BD622"/>
  <c r="AX616"/>
  <c r="AX618"/>
  <c r="AX620"/>
  <c r="N622"/>
  <c r="N625" s="1"/>
  <c r="AX624"/>
  <c r="BF559"/>
  <c r="BJ559" s="1"/>
  <c r="AX559"/>
  <c r="BP559"/>
  <c r="BH553"/>
  <c r="BJ553" s="1"/>
  <c r="BH555"/>
  <c r="BJ555" s="1"/>
  <c r="BH557"/>
  <c r="BJ557" s="1"/>
  <c r="BD559"/>
  <c r="AX553"/>
  <c r="AX555"/>
  <c r="AX557"/>
  <c r="N559"/>
  <c r="N562" s="1"/>
  <c r="AX561"/>
  <c r="BF496"/>
  <c r="BJ496" s="1"/>
  <c r="AX496"/>
  <c r="BJ490"/>
  <c r="BJ492"/>
  <c r="BP496"/>
  <c r="BP490"/>
  <c r="BP492"/>
  <c r="BP494"/>
  <c r="BD496"/>
  <c r="AX490"/>
  <c r="AX492"/>
  <c r="AX494"/>
  <c r="N496"/>
  <c r="N499" s="1"/>
  <c r="AX498"/>
  <c r="BF433"/>
  <c r="BJ433" s="1"/>
  <c r="AX433"/>
  <c r="BJ427"/>
  <c r="BP433"/>
  <c r="BJ431"/>
  <c r="BP427"/>
  <c r="BP429"/>
  <c r="BP431"/>
  <c r="BD433"/>
  <c r="AX427"/>
  <c r="AX429"/>
  <c r="AX431"/>
  <c r="N433"/>
  <c r="N436" s="1"/>
  <c r="AX435"/>
  <c r="BF370"/>
  <c r="BJ370" s="1"/>
  <c r="AX370"/>
  <c r="BJ364"/>
  <c r="BJ366"/>
  <c r="BP370"/>
  <c r="BP364"/>
  <c r="BP366"/>
  <c r="BP368"/>
  <c r="BD370"/>
  <c r="AX364"/>
  <c r="AX366"/>
  <c r="AX368"/>
  <c r="N370"/>
  <c r="N373" s="1"/>
  <c r="AX372"/>
  <c r="BF307"/>
  <c r="BJ307" s="1"/>
  <c r="AX307"/>
  <c r="BJ301"/>
  <c r="BJ303"/>
  <c r="BP307"/>
  <c r="BP301"/>
  <c r="BP303"/>
  <c r="BP305"/>
  <c r="BD307"/>
  <c r="AX301"/>
  <c r="AX303"/>
  <c r="AX305"/>
  <c r="N307"/>
  <c r="N310" s="1"/>
  <c r="AX309"/>
  <c r="BF244"/>
  <c r="BJ244" s="1"/>
  <c r="AX244"/>
  <c r="BJ238"/>
  <c r="BJ240"/>
  <c r="BP244"/>
  <c r="BP238"/>
  <c r="BP240"/>
  <c r="BP242"/>
  <c r="BD244"/>
  <c r="AX238"/>
  <c r="AX240"/>
  <c r="AX242"/>
  <c r="N244"/>
  <c r="N247" s="1"/>
  <c r="AX246"/>
  <c r="BF181"/>
  <c r="BJ181" s="1"/>
  <c r="AX181"/>
  <c r="BP181"/>
  <c r="BJ179"/>
  <c r="BP175"/>
  <c r="BP177"/>
  <c r="BP179"/>
  <c r="BD181"/>
  <c r="AX175"/>
  <c r="AX177"/>
  <c r="AX179"/>
  <c r="N181"/>
  <c r="N184" s="1"/>
  <c r="AX183"/>
  <c r="BF118"/>
  <c r="BJ118" s="1"/>
  <c r="AX118"/>
  <c r="AX112"/>
  <c r="AX114"/>
  <c r="AX116"/>
  <c r="N118"/>
  <c r="N121" s="1"/>
  <c r="AX120"/>
  <c r="BG49" i="6"/>
  <c r="BC51"/>
  <c r="BC49"/>
  <c r="AQ51"/>
  <c r="AU49"/>
  <c r="BK49"/>
  <c r="AQ49"/>
  <c r="AS49"/>
  <c r="BE49"/>
  <c r="BI49" s="1"/>
  <c r="AU51"/>
  <c r="BG51"/>
  <c r="BK51"/>
  <c r="AS51"/>
  <c r="BE51"/>
  <c r="AK51"/>
  <c r="O51"/>
  <c r="O49"/>
  <c r="AY113"/>
  <c r="BA113"/>
  <c r="Q113"/>
  <c r="F113"/>
  <c r="AM113"/>
  <c r="AG113"/>
  <c r="W113"/>
  <c r="M113"/>
  <c r="J113"/>
  <c r="K113"/>
  <c r="S113"/>
  <c r="U113"/>
  <c r="X113"/>
  <c r="AI113"/>
  <c r="AO113"/>
  <c r="Y113"/>
  <c r="X55"/>
  <c r="F3" i="8"/>
  <c r="C3"/>
  <c r="C108" i="6"/>
  <c r="C107"/>
  <c r="B107"/>
  <c r="C106"/>
  <c r="C105"/>
  <c r="B105"/>
  <c r="C104"/>
  <c r="C103"/>
  <c r="B103"/>
  <c r="C102"/>
  <c r="C101"/>
  <c r="B101"/>
  <c r="C100"/>
  <c r="C99"/>
  <c r="B99"/>
  <c r="C98"/>
  <c r="C97"/>
  <c r="B97"/>
  <c r="C96"/>
  <c r="C95"/>
  <c r="B95"/>
  <c r="C94"/>
  <c r="C93"/>
  <c r="B93"/>
  <c r="C92"/>
  <c r="C91"/>
  <c r="B91"/>
  <c r="C90"/>
  <c r="C89"/>
  <c r="B89"/>
  <c r="C88"/>
  <c r="C87"/>
  <c r="B87"/>
  <c r="C86"/>
  <c r="C85"/>
  <c r="B85"/>
  <c r="C84"/>
  <c r="C83"/>
  <c r="B83"/>
  <c r="C82"/>
  <c r="C81"/>
  <c r="B81"/>
  <c r="C80"/>
  <c r="C79"/>
  <c r="B79"/>
  <c r="C78"/>
  <c r="C77"/>
  <c r="B77"/>
  <c r="C76"/>
  <c r="C75"/>
  <c r="B75"/>
  <c r="C74"/>
  <c r="C73"/>
  <c r="B73"/>
  <c r="C72"/>
  <c r="C71"/>
  <c r="B71"/>
  <c r="C46"/>
  <c r="C45"/>
  <c r="B45"/>
  <c r="C44"/>
  <c r="C43"/>
  <c r="B43"/>
  <c r="C42"/>
  <c r="C41"/>
  <c r="B41"/>
  <c r="C40"/>
  <c r="C39"/>
  <c r="B39"/>
  <c r="C38"/>
  <c r="C37"/>
  <c r="B37"/>
  <c r="C36"/>
  <c r="C35"/>
  <c r="B35"/>
  <c r="C34"/>
  <c r="C33"/>
  <c r="B33"/>
  <c r="C32"/>
  <c r="C31"/>
  <c r="B31"/>
  <c r="C30"/>
  <c r="C29"/>
  <c r="B29"/>
  <c r="C28"/>
  <c r="C27"/>
  <c r="B27"/>
  <c r="C26"/>
  <c r="C25"/>
  <c r="B25"/>
  <c r="C24"/>
  <c r="C23"/>
  <c r="B23"/>
  <c r="C22"/>
  <c r="C21"/>
  <c r="B21"/>
  <c r="C20"/>
  <c r="C19"/>
  <c r="B19"/>
  <c r="C18"/>
  <c r="C17"/>
  <c r="B17"/>
  <c r="C16"/>
  <c r="C15"/>
  <c r="B15"/>
  <c r="C14"/>
  <c r="C13"/>
  <c r="B13"/>
  <c r="C12"/>
  <c r="C11"/>
  <c r="B11"/>
  <c r="C10"/>
  <c r="AN5"/>
  <c r="C9"/>
  <c r="B9"/>
  <c r="C94" i="7"/>
  <c r="B108"/>
  <c r="B106"/>
  <c r="B104"/>
  <c r="B102"/>
  <c r="B100"/>
  <c r="B98"/>
  <c r="B96"/>
  <c r="B94"/>
  <c r="B92"/>
  <c r="B90"/>
  <c r="B88"/>
  <c r="B86"/>
  <c r="B84"/>
  <c r="B82"/>
  <c r="B80"/>
  <c r="B78"/>
  <c r="C3135"/>
  <c r="C3134"/>
  <c r="B3134"/>
  <c r="C3133"/>
  <c r="C3132"/>
  <c r="B3132"/>
  <c r="C3131"/>
  <c r="C3130"/>
  <c r="B3130"/>
  <c r="C3129"/>
  <c r="C3128"/>
  <c r="B3128"/>
  <c r="C3127"/>
  <c r="C3126"/>
  <c r="B3126"/>
  <c r="C3125"/>
  <c r="C3124"/>
  <c r="B3124"/>
  <c r="C3123"/>
  <c r="C3122"/>
  <c r="B3122"/>
  <c r="C3121"/>
  <c r="C3120"/>
  <c r="B3120"/>
  <c r="C3119"/>
  <c r="C3118"/>
  <c r="B3118"/>
  <c r="C3117"/>
  <c r="C3116"/>
  <c r="B3116"/>
  <c r="C3115"/>
  <c r="C3114"/>
  <c r="B3114"/>
  <c r="C3113"/>
  <c r="C3112"/>
  <c r="B3112"/>
  <c r="C3111"/>
  <c r="C3110"/>
  <c r="B3110"/>
  <c r="C3109"/>
  <c r="C3108"/>
  <c r="B3108"/>
  <c r="C3107"/>
  <c r="C3106"/>
  <c r="B3106"/>
  <c r="C3105"/>
  <c r="C3104"/>
  <c r="B3104"/>
  <c r="C3103"/>
  <c r="C3102"/>
  <c r="B3102"/>
  <c r="C3101"/>
  <c r="C3100"/>
  <c r="B3100"/>
  <c r="C3099"/>
  <c r="C3098"/>
  <c r="B3098"/>
  <c r="C3072"/>
  <c r="C3071"/>
  <c r="B3071"/>
  <c r="C3070"/>
  <c r="C3069"/>
  <c r="B3069"/>
  <c r="C3068"/>
  <c r="C3067"/>
  <c r="B3067"/>
  <c r="C3066"/>
  <c r="C3065"/>
  <c r="B3065"/>
  <c r="C3064"/>
  <c r="C3063"/>
  <c r="B3063"/>
  <c r="C3062"/>
  <c r="C3061"/>
  <c r="B3061"/>
  <c r="C3060"/>
  <c r="C3059"/>
  <c r="B3059"/>
  <c r="C3058"/>
  <c r="C3057"/>
  <c r="B3057"/>
  <c r="C3056"/>
  <c r="C3055"/>
  <c r="B3055"/>
  <c r="C3054"/>
  <c r="C3053"/>
  <c r="B3053"/>
  <c r="C3052"/>
  <c r="C3051"/>
  <c r="B3051"/>
  <c r="C3050"/>
  <c r="C3049"/>
  <c r="B3049"/>
  <c r="C3048"/>
  <c r="C3047"/>
  <c r="B3047"/>
  <c r="C3046"/>
  <c r="C3045"/>
  <c r="B3045"/>
  <c r="C3044"/>
  <c r="C3043"/>
  <c r="B3043"/>
  <c r="C3042"/>
  <c r="C3041"/>
  <c r="B3041"/>
  <c r="C3040"/>
  <c r="C3039"/>
  <c r="B3039"/>
  <c r="C3038"/>
  <c r="C3037"/>
  <c r="B3037"/>
  <c r="C3036"/>
  <c r="C3035"/>
  <c r="B3035"/>
  <c r="C3009"/>
  <c r="C3008"/>
  <c r="B3008"/>
  <c r="C3007"/>
  <c r="C3006"/>
  <c r="B3006"/>
  <c r="C3005"/>
  <c r="C3004"/>
  <c r="B3004"/>
  <c r="C3003"/>
  <c r="C3002"/>
  <c r="B3002"/>
  <c r="C3001"/>
  <c r="C3000"/>
  <c r="B3000"/>
  <c r="C2999"/>
  <c r="C2998"/>
  <c r="B2998"/>
  <c r="C2997"/>
  <c r="C2996"/>
  <c r="B2996"/>
  <c r="C2995"/>
  <c r="C2994"/>
  <c r="B2994"/>
  <c r="C2993"/>
  <c r="C2992"/>
  <c r="B2992"/>
  <c r="C2991"/>
  <c r="C2990"/>
  <c r="B2990"/>
  <c r="C2989"/>
  <c r="C2988"/>
  <c r="B2988"/>
  <c r="C2987"/>
  <c r="C2986"/>
  <c r="B2986"/>
  <c r="C2985"/>
  <c r="C2984"/>
  <c r="B2984"/>
  <c r="C2983"/>
  <c r="C2982"/>
  <c r="B2982"/>
  <c r="C2981"/>
  <c r="C2980"/>
  <c r="B2980"/>
  <c r="C2979"/>
  <c r="C2978"/>
  <c r="B2978"/>
  <c r="C2977"/>
  <c r="C2976"/>
  <c r="B2976"/>
  <c r="C2975"/>
  <c r="C2974"/>
  <c r="B2974"/>
  <c r="C2973"/>
  <c r="C2972"/>
  <c r="B2972"/>
  <c r="C2946"/>
  <c r="C2945"/>
  <c r="B2945"/>
  <c r="C2944"/>
  <c r="C2943"/>
  <c r="B2943"/>
  <c r="C2942"/>
  <c r="C2941"/>
  <c r="B2941"/>
  <c r="C2940"/>
  <c r="C2939"/>
  <c r="B2939"/>
  <c r="C2938"/>
  <c r="C2937"/>
  <c r="B2937"/>
  <c r="C2936"/>
  <c r="C2935"/>
  <c r="B2935"/>
  <c r="C2934"/>
  <c r="C2933"/>
  <c r="B2933"/>
  <c r="C2932"/>
  <c r="C2931"/>
  <c r="B2931"/>
  <c r="C2930"/>
  <c r="C2929"/>
  <c r="B2929"/>
  <c r="C2928"/>
  <c r="C2927"/>
  <c r="B2927"/>
  <c r="C2926"/>
  <c r="C2925"/>
  <c r="B2925"/>
  <c r="C2924"/>
  <c r="C2923"/>
  <c r="B2923"/>
  <c r="C2922"/>
  <c r="C2921"/>
  <c r="B2921"/>
  <c r="C2920"/>
  <c r="C2919"/>
  <c r="B2919"/>
  <c r="C2918"/>
  <c r="C2917"/>
  <c r="B2917"/>
  <c r="C2916"/>
  <c r="C2915"/>
  <c r="B2915"/>
  <c r="C2914"/>
  <c r="C2913"/>
  <c r="B2913"/>
  <c r="C2912"/>
  <c r="C2911"/>
  <c r="B2911"/>
  <c r="C2910"/>
  <c r="C2909"/>
  <c r="B2909"/>
  <c r="C2883"/>
  <c r="C2882"/>
  <c r="B2882"/>
  <c r="C2881"/>
  <c r="C2880"/>
  <c r="B2880"/>
  <c r="C2879"/>
  <c r="C2878"/>
  <c r="B2878"/>
  <c r="C2877"/>
  <c r="C2876"/>
  <c r="B2876"/>
  <c r="C2875"/>
  <c r="C2874"/>
  <c r="B2874"/>
  <c r="C2873"/>
  <c r="C2872"/>
  <c r="B2872"/>
  <c r="C2871"/>
  <c r="C2870"/>
  <c r="B2870"/>
  <c r="C2869"/>
  <c r="C2868"/>
  <c r="B2868"/>
  <c r="C2867"/>
  <c r="C2866"/>
  <c r="B2866"/>
  <c r="C2865"/>
  <c r="C2864"/>
  <c r="B2864"/>
  <c r="C2863"/>
  <c r="C2862"/>
  <c r="B2862"/>
  <c r="C2861"/>
  <c r="C2860"/>
  <c r="B2860"/>
  <c r="C2859"/>
  <c r="C2858"/>
  <c r="B2858"/>
  <c r="C2857"/>
  <c r="C2856"/>
  <c r="B2856"/>
  <c r="C2855"/>
  <c r="C2854"/>
  <c r="B2854"/>
  <c r="C2853"/>
  <c r="C2852"/>
  <c r="B2852"/>
  <c r="C2851"/>
  <c r="C2850"/>
  <c r="B2850"/>
  <c r="C2849"/>
  <c r="C2848"/>
  <c r="B2848"/>
  <c r="C2847"/>
  <c r="C2846"/>
  <c r="B2846"/>
  <c r="C2820"/>
  <c r="C2819"/>
  <c r="B2819"/>
  <c r="C2818"/>
  <c r="C2817"/>
  <c r="B2817"/>
  <c r="C2816"/>
  <c r="C2815"/>
  <c r="B2815"/>
  <c r="C2814"/>
  <c r="C2813"/>
  <c r="B2813"/>
  <c r="C2812"/>
  <c r="C2811"/>
  <c r="B2811"/>
  <c r="C2810"/>
  <c r="C2809"/>
  <c r="B2809"/>
  <c r="C2808"/>
  <c r="C2807"/>
  <c r="B2807"/>
  <c r="C2806"/>
  <c r="C2805"/>
  <c r="B2805"/>
  <c r="C2804"/>
  <c r="C2803"/>
  <c r="B2803"/>
  <c r="C2802"/>
  <c r="C2801"/>
  <c r="B2801"/>
  <c r="C2800"/>
  <c r="C2799"/>
  <c r="B2799"/>
  <c r="C2798"/>
  <c r="C2797"/>
  <c r="B2797"/>
  <c r="C2796"/>
  <c r="C2795"/>
  <c r="B2795"/>
  <c r="C2794"/>
  <c r="C2793"/>
  <c r="B2793"/>
  <c r="C2792"/>
  <c r="C2791"/>
  <c r="B2791"/>
  <c r="C2790"/>
  <c r="C2789"/>
  <c r="B2789"/>
  <c r="C2788"/>
  <c r="C2787"/>
  <c r="B2787"/>
  <c r="C2786"/>
  <c r="C2785"/>
  <c r="B2785"/>
  <c r="C2784"/>
  <c r="C2783"/>
  <c r="B2783"/>
  <c r="C2757"/>
  <c r="C2756"/>
  <c r="B2756"/>
  <c r="C2755"/>
  <c r="C2754"/>
  <c r="B2754"/>
  <c r="C2753"/>
  <c r="C2752"/>
  <c r="B2752"/>
  <c r="C2751"/>
  <c r="C2750"/>
  <c r="B2750"/>
  <c r="C2749"/>
  <c r="C2748"/>
  <c r="B2748"/>
  <c r="C2747"/>
  <c r="C2746"/>
  <c r="B2746"/>
  <c r="C2745"/>
  <c r="C2744"/>
  <c r="B2744"/>
  <c r="C2743"/>
  <c r="C2742"/>
  <c r="B2742"/>
  <c r="C2741"/>
  <c r="C2740"/>
  <c r="B2740"/>
  <c r="C2739"/>
  <c r="C2738"/>
  <c r="B2738"/>
  <c r="C2737"/>
  <c r="C2736"/>
  <c r="B2736"/>
  <c r="C2735"/>
  <c r="C2734"/>
  <c r="B2734"/>
  <c r="C2733"/>
  <c r="C2732"/>
  <c r="B2732"/>
  <c r="C2731"/>
  <c r="C2730"/>
  <c r="B2730"/>
  <c r="C2729"/>
  <c r="C2728"/>
  <c r="B2728"/>
  <c r="C2727"/>
  <c r="C2726"/>
  <c r="B2726"/>
  <c r="C2725"/>
  <c r="C2724"/>
  <c r="B2724"/>
  <c r="C2723"/>
  <c r="C2722"/>
  <c r="B2722"/>
  <c r="C2721"/>
  <c r="C2720"/>
  <c r="B2720"/>
  <c r="C2694"/>
  <c r="C2693"/>
  <c r="B2693"/>
  <c r="C2692"/>
  <c r="C2691"/>
  <c r="B2691"/>
  <c r="C2690"/>
  <c r="C2689"/>
  <c r="B2689"/>
  <c r="C2688"/>
  <c r="C2687"/>
  <c r="B2687"/>
  <c r="C2686"/>
  <c r="C2685"/>
  <c r="B2685"/>
  <c r="C2684"/>
  <c r="C2683"/>
  <c r="B2683"/>
  <c r="C2682"/>
  <c r="C2681"/>
  <c r="B2681"/>
  <c r="C2680"/>
  <c r="C2679"/>
  <c r="B2679"/>
  <c r="C2678"/>
  <c r="C2677"/>
  <c r="B2677"/>
  <c r="C2676"/>
  <c r="C2675"/>
  <c r="B2675"/>
  <c r="C2674"/>
  <c r="C2673"/>
  <c r="B2673"/>
  <c r="C2672"/>
  <c r="C2671"/>
  <c r="B2671"/>
  <c r="C2670"/>
  <c r="C2669"/>
  <c r="B2669"/>
  <c r="C2668"/>
  <c r="C2667"/>
  <c r="B2667"/>
  <c r="C2666"/>
  <c r="C2665"/>
  <c r="B2665"/>
  <c r="C2664"/>
  <c r="C2663"/>
  <c r="B2663"/>
  <c r="C2662"/>
  <c r="C2661"/>
  <c r="B2661"/>
  <c r="C2660"/>
  <c r="C2659"/>
  <c r="B2659"/>
  <c r="C2658"/>
  <c r="C2657"/>
  <c r="B2657"/>
  <c r="C2631"/>
  <c r="C2630"/>
  <c r="B2630"/>
  <c r="C2629"/>
  <c r="C2628"/>
  <c r="B2628"/>
  <c r="C2627"/>
  <c r="C2626"/>
  <c r="B2626"/>
  <c r="C2625"/>
  <c r="C2624"/>
  <c r="B2624"/>
  <c r="C2623"/>
  <c r="C2622"/>
  <c r="B2622"/>
  <c r="C2621"/>
  <c r="C2620"/>
  <c r="B2620"/>
  <c r="C2619"/>
  <c r="C2618"/>
  <c r="B2618"/>
  <c r="C2617"/>
  <c r="C2616"/>
  <c r="B2616"/>
  <c r="C2615"/>
  <c r="C2614"/>
  <c r="B2614"/>
  <c r="C2613"/>
  <c r="C2612"/>
  <c r="B2612"/>
  <c r="C2611"/>
  <c r="C2610"/>
  <c r="B2610"/>
  <c r="C2609"/>
  <c r="C2608"/>
  <c r="B2608"/>
  <c r="C2607"/>
  <c r="C2606"/>
  <c r="B2606"/>
  <c r="C2605"/>
  <c r="C2604"/>
  <c r="B2604"/>
  <c r="C2603"/>
  <c r="C2602"/>
  <c r="B2602"/>
  <c r="C2601"/>
  <c r="C2600"/>
  <c r="B2600"/>
  <c r="C2599"/>
  <c r="C2598"/>
  <c r="B2598"/>
  <c r="C2597"/>
  <c r="C2596"/>
  <c r="B2596"/>
  <c r="C2595"/>
  <c r="C2594"/>
  <c r="B2594"/>
  <c r="C2568"/>
  <c r="C2567"/>
  <c r="C2566"/>
  <c r="C2565"/>
  <c r="C2564"/>
  <c r="C2563"/>
  <c r="B2563"/>
  <c r="C2562"/>
  <c r="C2561"/>
  <c r="B2561"/>
  <c r="C2560"/>
  <c r="C2559"/>
  <c r="B2559"/>
  <c r="C2558"/>
  <c r="C2557"/>
  <c r="B2557"/>
  <c r="C2556"/>
  <c r="C2555"/>
  <c r="B2555"/>
  <c r="C2554"/>
  <c r="C2553"/>
  <c r="B2553"/>
  <c r="C2552"/>
  <c r="C2551"/>
  <c r="B2551"/>
  <c r="C2550"/>
  <c r="C2549"/>
  <c r="B2549"/>
  <c r="C2548"/>
  <c r="C2547"/>
  <c r="B2547"/>
  <c r="C2546"/>
  <c r="C2545"/>
  <c r="B2545"/>
  <c r="C2544"/>
  <c r="C2543"/>
  <c r="B2543"/>
  <c r="C2542"/>
  <c r="C2541"/>
  <c r="B2541"/>
  <c r="C2540"/>
  <c r="C2539"/>
  <c r="B2539"/>
  <c r="C2538"/>
  <c r="C2537"/>
  <c r="B2537"/>
  <c r="C2536"/>
  <c r="C2535"/>
  <c r="B2535"/>
  <c r="C2534"/>
  <c r="C2533"/>
  <c r="B2533"/>
  <c r="C2532"/>
  <c r="C2531"/>
  <c r="B2531"/>
  <c r="C2505"/>
  <c r="C2504"/>
  <c r="B2504"/>
  <c r="C2503"/>
  <c r="C2502"/>
  <c r="B2502"/>
  <c r="C2501"/>
  <c r="C2500"/>
  <c r="B2500"/>
  <c r="C2499"/>
  <c r="C2498"/>
  <c r="B2498"/>
  <c r="C2497"/>
  <c r="C2496"/>
  <c r="B2496"/>
  <c r="C2495"/>
  <c r="C2494"/>
  <c r="B2494"/>
  <c r="C2493"/>
  <c r="C2492"/>
  <c r="B2492"/>
  <c r="C2491"/>
  <c r="C2490"/>
  <c r="B2490"/>
  <c r="C2489"/>
  <c r="C2488"/>
  <c r="B2488"/>
  <c r="C2487"/>
  <c r="C2486"/>
  <c r="B2486"/>
  <c r="C2485"/>
  <c r="C2484"/>
  <c r="B2484"/>
  <c r="C2483"/>
  <c r="C2482"/>
  <c r="B2482"/>
  <c r="C2481"/>
  <c r="C2480"/>
  <c r="B2480"/>
  <c r="C2479"/>
  <c r="C2478"/>
  <c r="B2478"/>
  <c r="C2477"/>
  <c r="C2476"/>
  <c r="B2476"/>
  <c r="C2475"/>
  <c r="C2474"/>
  <c r="B2474"/>
  <c r="C2473"/>
  <c r="C2472"/>
  <c r="B2472"/>
  <c r="C2471"/>
  <c r="C2470"/>
  <c r="B2470"/>
  <c r="C2469"/>
  <c r="C2468"/>
  <c r="B2468"/>
  <c r="C2442"/>
  <c r="C2441"/>
  <c r="B2441"/>
  <c r="C2440"/>
  <c r="C2439"/>
  <c r="B2439"/>
  <c r="C2438"/>
  <c r="C2437"/>
  <c r="B2437"/>
  <c r="C2436"/>
  <c r="C2435"/>
  <c r="B2435"/>
  <c r="C2434"/>
  <c r="C2433"/>
  <c r="B2433"/>
  <c r="C2432"/>
  <c r="C2431"/>
  <c r="B2431"/>
  <c r="C2430"/>
  <c r="C2429"/>
  <c r="B2429"/>
  <c r="C2428"/>
  <c r="C2427"/>
  <c r="B2427"/>
  <c r="C2426"/>
  <c r="C2425"/>
  <c r="B2425"/>
  <c r="C2424"/>
  <c r="C2423"/>
  <c r="B2423"/>
  <c r="C2422"/>
  <c r="C2421"/>
  <c r="B2421"/>
  <c r="C2420"/>
  <c r="C2419"/>
  <c r="B2419"/>
  <c r="C2418"/>
  <c r="C2417"/>
  <c r="B2417"/>
  <c r="C2416"/>
  <c r="C2415"/>
  <c r="B2415"/>
  <c r="C2414"/>
  <c r="C2413"/>
  <c r="B2413"/>
  <c r="C2412"/>
  <c r="C2411"/>
  <c r="B2411"/>
  <c r="C2410"/>
  <c r="C2409"/>
  <c r="B2409"/>
  <c r="C2408"/>
  <c r="C2407"/>
  <c r="B2407"/>
  <c r="C2406"/>
  <c r="C2405"/>
  <c r="B2405"/>
  <c r="C2379"/>
  <c r="C2378"/>
  <c r="B2378"/>
  <c r="C2377"/>
  <c r="C2376"/>
  <c r="B2376"/>
  <c r="C2375"/>
  <c r="C2374"/>
  <c r="B2374"/>
  <c r="C2373"/>
  <c r="C2372"/>
  <c r="B2372"/>
  <c r="C2371"/>
  <c r="C2370"/>
  <c r="B2370"/>
  <c r="C2369"/>
  <c r="C2368"/>
  <c r="B2368"/>
  <c r="C2367"/>
  <c r="C2366"/>
  <c r="B2366"/>
  <c r="C2365"/>
  <c r="C2364"/>
  <c r="B2364"/>
  <c r="C2363"/>
  <c r="C2362"/>
  <c r="B2362"/>
  <c r="C2361"/>
  <c r="C2360"/>
  <c r="B2360"/>
  <c r="C2359"/>
  <c r="C2358"/>
  <c r="B2358"/>
  <c r="C2357"/>
  <c r="C2356"/>
  <c r="B2356"/>
  <c r="C2355"/>
  <c r="C2354"/>
  <c r="B2354"/>
  <c r="C2353"/>
  <c r="C2352"/>
  <c r="B2352"/>
  <c r="C2351"/>
  <c r="C2350"/>
  <c r="B2350"/>
  <c r="C2349"/>
  <c r="C2348"/>
  <c r="B2348"/>
  <c r="C2347"/>
  <c r="C2346"/>
  <c r="B2346"/>
  <c r="C2345"/>
  <c r="C2344"/>
  <c r="B2344"/>
  <c r="C2343"/>
  <c r="C2342"/>
  <c r="B2342"/>
  <c r="C2316"/>
  <c r="C2315"/>
  <c r="B2315"/>
  <c r="C2314"/>
  <c r="C2313"/>
  <c r="B2313"/>
  <c r="C2312"/>
  <c r="C2311"/>
  <c r="B2311"/>
  <c r="C2310"/>
  <c r="C2309"/>
  <c r="B2309"/>
  <c r="C2308"/>
  <c r="C2307"/>
  <c r="B2307"/>
  <c r="C2306"/>
  <c r="C2305"/>
  <c r="B2305"/>
  <c r="C2304"/>
  <c r="C2303"/>
  <c r="B2303"/>
  <c r="C2302"/>
  <c r="C2301"/>
  <c r="B2301"/>
  <c r="C2300"/>
  <c r="C2299"/>
  <c r="B2299"/>
  <c r="C2298"/>
  <c r="C2297"/>
  <c r="B2297"/>
  <c r="C2296"/>
  <c r="C2295"/>
  <c r="B2295"/>
  <c r="C2294"/>
  <c r="C2293"/>
  <c r="B2293"/>
  <c r="C2292"/>
  <c r="C2291"/>
  <c r="B2291"/>
  <c r="C2290"/>
  <c r="C2289"/>
  <c r="B2289"/>
  <c r="C2288"/>
  <c r="C2287"/>
  <c r="B2287"/>
  <c r="C2286"/>
  <c r="C2285"/>
  <c r="B2285"/>
  <c r="C2284"/>
  <c r="C2283"/>
  <c r="B2283"/>
  <c r="C2282"/>
  <c r="C2281"/>
  <c r="B2281"/>
  <c r="C2280"/>
  <c r="C2279"/>
  <c r="B2279"/>
  <c r="C2253"/>
  <c r="C2252"/>
  <c r="B2252"/>
  <c r="C2251"/>
  <c r="C2250"/>
  <c r="B2250"/>
  <c r="C2249"/>
  <c r="C2248"/>
  <c r="B2248"/>
  <c r="C2247"/>
  <c r="C2246"/>
  <c r="B2246"/>
  <c r="C2245"/>
  <c r="C2244"/>
  <c r="B2244"/>
  <c r="C2243"/>
  <c r="C2242"/>
  <c r="B2242"/>
  <c r="C2241"/>
  <c r="C2240"/>
  <c r="B2240"/>
  <c r="C2239"/>
  <c r="C2238"/>
  <c r="B2238"/>
  <c r="C2237"/>
  <c r="C2236"/>
  <c r="B2236"/>
  <c r="C2235"/>
  <c r="C2234"/>
  <c r="B2234"/>
  <c r="C2233"/>
  <c r="C2232"/>
  <c r="B2232"/>
  <c r="C2231"/>
  <c r="C2230"/>
  <c r="B2230"/>
  <c r="C2229"/>
  <c r="C2228"/>
  <c r="B2228"/>
  <c r="C2227"/>
  <c r="C2226"/>
  <c r="B2226"/>
  <c r="C2225"/>
  <c r="C2224"/>
  <c r="B2224"/>
  <c r="C2223"/>
  <c r="C2222"/>
  <c r="B2222"/>
  <c r="C2221"/>
  <c r="C2220"/>
  <c r="B2220"/>
  <c r="C2219"/>
  <c r="C2218"/>
  <c r="B2218"/>
  <c r="C2217"/>
  <c r="C2216"/>
  <c r="B2216"/>
  <c r="C2190"/>
  <c r="C2189"/>
  <c r="B2189"/>
  <c r="C2188"/>
  <c r="C2187"/>
  <c r="B2187"/>
  <c r="C2186"/>
  <c r="C2185"/>
  <c r="B2185"/>
  <c r="C2184"/>
  <c r="C2183"/>
  <c r="B2183"/>
  <c r="C2182"/>
  <c r="C2181"/>
  <c r="B2181"/>
  <c r="C2180"/>
  <c r="C2179"/>
  <c r="B2179"/>
  <c r="C2178"/>
  <c r="C2177"/>
  <c r="B2177"/>
  <c r="C2176"/>
  <c r="C2175"/>
  <c r="B2175"/>
  <c r="C2174"/>
  <c r="C2173"/>
  <c r="B2173"/>
  <c r="C2172"/>
  <c r="C2171"/>
  <c r="B2171"/>
  <c r="C2170"/>
  <c r="C2169"/>
  <c r="B2169"/>
  <c r="C2168"/>
  <c r="C2167"/>
  <c r="B2167"/>
  <c r="C2166"/>
  <c r="C2165"/>
  <c r="B2165"/>
  <c r="C2164"/>
  <c r="C2163"/>
  <c r="B2163"/>
  <c r="C2162"/>
  <c r="C2161"/>
  <c r="B2161"/>
  <c r="C2160"/>
  <c r="C2159"/>
  <c r="B2159"/>
  <c r="C2158"/>
  <c r="C2157"/>
  <c r="B2157"/>
  <c r="C2156"/>
  <c r="C2155"/>
  <c r="B2155"/>
  <c r="C2154"/>
  <c r="C2153"/>
  <c r="B2153"/>
  <c r="C2127"/>
  <c r="C2126"/>
  <c r="B2126"/>
  <c r="C2125"/>
  <c r="C2124"/>
  <c r="B2124"/>
  <c r="C2123"/>
  <c r="C2122"/>
  <c r="B2122"/>
  <c r="C2121"/>
  <c r="C2120"/>
  <c r="B2120"/>
  <c r="C2119"/>
  <c r="C2118"/>
  <c r="B2118"/>
  <c r="C2117"/>
  <c r="C2116"/>
  <c r="B2116"/>
  <c r="C2115"/>
  <c r="C2114"/>
  <c r="B2114"/>
  <c r="C2113"/>
  <c r="C2112"/>
  <c r="B2112"/>
  <c r="C2111"/>
  <c r="C2110"/>
  <c r="B2110"/>
  <c r="C2109"/>
  <c r="C2108"/>
  <c r="B2108"/>
  <c r="C2107"/>
  <c r="C2106"/>
  <c r="B2106"/>
  <c r="C2105"/>
  <c r="C2104"/>
  <c r="B2104"/>
  <c r="C2103"/>
  <c r="C2102"/>
  <c r="B2102"/>
  <c r="C2101"/>
  <c r="C2100"/>
  <c r="B2100"/>
  <c r="C2099"/>
  <c r="C2098"/>
  <c r="B2098"/>
  <c r="C2097"/>
  <c r="C2096"/>
  <c r="B2096"/>
  <c r="C2095"/>
  <c r="C2094"/>
  <c r="B2094"/>
  <c r="C2093"/>
  <c r="C2092"/>
  <c r="B2092"/>
  <c r="C2091"/>
  <c r="C2090"/>
  <c r="B2090"/>
  <c r="C2064"/>
  <c r="C2063"/>
  <c r="B2063"/>
  <c r="C2062"/>
  <c r="C2061"/>
  <c r="B2061"/>
  <c r="C2060"/>
  <c r="C2059"/>
  <c r="B2059"/>
  <c r="C2058"/>
  <c r="C2057"/>
  <c r="B2057"/>
  <c r="C2056"/>
  <c r="C2055"/>
  <c r="B2055"/>
  <c r="C2054"/>
  <c r="C2053"/>
  <c r="B2053"/>
  <c r="C2052"/>
  <c r="C2051"/>
  <c r="B2051"/>
  <c r="C2050"/>
  <c r="C2049"/>
  <c r="B2049"/>
  <c r="C2048"/>
  <c r="C2047"/>
  <c r="B2047"/>
  <c r="C2046"/>
  <c r="C2045"/>
  <c r="B2045"/>
  <c r="C2044"/>
  <c r="C2043"/>
  <c r="B2043"/>
  <c r="C2042"/>
  <c r="C2041"/>
  <c r="B2041"/>
  <c r="C2040"/>
  <c r="C2039"/>
  <c r="B2039"/>
  <c r="C2038"/>
  <c r="C2037"/>
  <c r="B2037"/>
  <c r="C2036"/>
  <c r="C2035"/>
  <c r="B2035"/>
  <c r="C2034"/>
  <c r="C2033"/>
  <c r="B2033"/>
  <c r="C2032"/>
  <c r="C2031"/>
  <c r="B2031"/>
  <c r="C2030"/>
  <c r="C2029"/>
  <c r="B2029"/>
  <c r="C2028"/>
  <c r="C2027"/>
  <c r="B2027"/>
  <c r="C2001"/>
  <c r="C2000"/>
  <c r="B2000"/>
  <c r="C1999"/>
  <c r="C1998"/>
  <c r="B1998"/>
  <c r="C1997"/>
  <c r="C1996"/>
  <c r="B1996"/>
  <c r="C1995"/>
  <c r="C1994"/>
  <c r="B1994"/>
  <c r="C1993"/>
  <c r="C1992"/>
  <c r="B1992"/>
  <c r="C1991"/>
  <c r="C1990"/>
  <c r="B1990"/>
  <c r="C1989"/>
  <c r="C1988"/>
  <c r="B1988"/>
  <c r="C1987"/>
  <c r="C1986"/>
  <c r="B1986"/>
  <c r="C1985"/>
  <c r="C1984"/>
  <c r="B1984"/>
  <c r="C1983"/>
  <c r="C1982"/>
  <c r="B1982"/>
  <c r="C1981"/>
  <c r="C1980"/>
  <c r="B1980"/>
  <c r="C1979"/>
  <c r="C1978"/>
  <c r="B1978"/>
  <c r="C1977"/>
  <c r="C1976"/>
  <c r="B1976"/>
  <c r="C1975"/>
  <c r="C1974"/>
  <c r="B1974"/>
  <c r="C1973"/>
  <c r="C1972"/>
  <c r="B1972"/>
  <c r="C1971"/>
  <c r="C1970"/>
  <c r="B1970"/>
  <c r="C1969"/>
  <c r="C1968"/>
  <c r="B1968"/>
  <c r="C1967"/>
  <c r="C1966"/>
  <c r="B1966"/>
  <c r="C1965"/>
  <c r="C1964"/>
  <c r="B1964"/>
  <c r="C1938"/>
  <c r="C1937"/>
  <c r="B1937"/>
  <c r="C1936"/>
  <c r="C1935"/>
  <c r="B1935"/>
  <c r="C1934"/>
  <c r="C1933"/>
  <c r="B1933"/>
  <c r="C1932"/>
  <c r="C1931"/>
  <c r="B1931"/>
  <c r="C1930"/>
  <c r="C1929"/>
  <c r="B1929"/>
  <c r="C1928"/>
  <c r="C1927"/>
  <c r="B1927"/>
  <c r="C1926"/>
  <c r="C1925"/>
  <c r="B1925"/>
  <c r="C1924"/>
  <c r="C1923"/>
  <c r="B1923"/>
  <c r="C1922"/>
  <c r="C1921"/>
  <c r="B1921"/>
  <c r="C1920"/>
  <c r="C1919"/>
  <c r="B1919"/>
  <c r="C1918"/>
  <c r="C1917"/>
  <c r="B1917"/>
  <c r="C1916"/>
  <c r="C1915"/>
  <c r="B1915"/>
  <c r="C1914"/>
  <c r="C1913"/>
  <c r="B1913"/>
  <c r="C1912"/>
  <c r="C1911"/>
  <c r="B1911"/>
  <c r="C1910"/>
  <c r="C1909"/>
  <c r="B1909"/>
  <c r="C1908"/>
  <c r="C1907"/>
  <c r="B1907"/>
  <c r="C1906"/>
  <c r="C1905"/>
  <c r="B1905"/>
  <c r="C1904"/>
  <c r="C1903"/>
  <c r="B1903"/>
  <c r="C1902"/>
  <c r="C1901"/>
  <c r="B1901"/>
  <c r="C1873"/>
  <c r="C1872"/>
  <c r="B1872"/>
  <c r="C1871"/>
  <c r="C1870"/>
  <c r="B1870"/>
  <c r="C1869"/>
  <c r="C1868"/>
  <c r="B1868"/>
  <c r="C1867"/>
  <c r="C1866"/>
  <c r="B1866"/>
  <c r="C1865"/>
  <c r="C1864"/>
  <c r="B1864"/>
  <c r="C1863"/>
  <c r="C1862"/>
  <c r="B1862"/>
  <c r="C1861"/>
  <c r="C1860"/>
  <c r="B1860"/>
  <c r="C1859"/>
  <c r="C1858"/>
  <c r="B1858"/>
  <c r="C1857"/>
  <c r="C1856"/>
  <c r="B1856"/>
  <c r="C1855"/>
  <c r="C1854"/>
  <c r="B1854"/>
  <c r="C1853"/>
  <c r="C1852"/>
  <c r="B1852"/>
  <c r="C1851"/>
  <c r="C1850"/>
  <c r="B1850"/>
  <c r="C1849"/>
  <c r="C1848"/>
  <c r="B1848"/>
  <c r="C1847"/>
  <c r="C1846"/>
  <c r="B1846"/>
  <c r="C1845"/>
  <c r="C1844"/>
  <c r="B1844"/>
  <c r="C1843"/>
  <c r="C1842"/>
  <c r="B1842"/>
  <c r="C1841"/>
  <c r="C1840"/>
  <c r="B1840"/>
  <c r="C1839"/>
  <c r="C1838"/>
  <c r="B1838"/>
  <c r="C1812"/>
  <c r="C1811"/>
  <c r="B1811"/>
  <c r="C1810"/>
  <c r="C1809"/>
  <c r="B1809"/>
  <c r="C1808"/>
  <c r="C1807"/>
  <c r="B1807"/>
  <c r="C1806"/>
  <c r="C1805"/>
  <c r="B1805"/>
  <c r="C1804"/>
  <c r="C1803"/>
  <c r="B1803"/>
  <c r="C1802"/>
  <c r="C1801"/>
  <c r="B1801"/>
  <c r="C1800"/>
  <c r="C1799"/>
  <c r="B1799"/>
  <c r="C1798"/>
  <c r="C1797"/>
  <c r="B1797"/>
  <c r="C1796"/>
  <c r="C1795"/>
  <c r="B1795"/>
  <c r="C1794"/>
  <c r="C1793"/>
  <c r="B1793"/>
  <c r="C1792"/>
  <c r="C1791"/>
  <c r="B1791"/>
  <c r="C1790"/>
  <c r="C1789"/>
  <c r="B1789"/>
  <c r="C1788"/>
  <c r="C1787"/>
  <c r="B1787"/>
  <c r="C1786"/>
  <c r="C1785"/>
  <c r="B1785"/>
  <c r="C1784"/>
  <c r="C1783"/>
  <c r="B1783"/>
  <c r="C1782"/>
  <c r="C1781"/>
  <c r="B1781"/>
  <c r="C1780"/>
  <c r="C1779"/>
  <c r="B1779"/>
  <c r="C1778"/>
  <c r="C1777"/>
  <c r="B1777"/>
  <c r="C1776"/>
  <c r="C1775"/>
  <c r="B1775"/>
  <c r="C1749"/>
  <c r="C1748"/>
  <c r="B1748"/>
  <c r="C1747"/>
  <c r="C1746"/>
  <c r="B1746"/>
  <c r="C1745"/>
  <c r="C1744"/>
  <c r="B1744"/>
  <c r="C1743"/>
  <c r="C1742"/>
  <c r="B1742"/>
  <c r="C1741"/>
  <c r="C1740"/>
  <c r="B1740"/>
  <c r="C1739"/>
  <c r="C1738"/>
  <c r="B1738"/>
  <c r="C1737"/>
  <c r="C1736"/>
  <c r="B1736"/>
  <c r="C1735"/>
  <c r="C1734"/>
  <c r="B1734"/>
  <c r="C1733"/>
  <c r="C1732"/>
  <c r="B1732"/>
  <c r="C1731"/>
  <c r="C1730"/>
  <c r="B1730"/>
  <c r="C1729"/>
  <c r="C1728"/>
  <c r="B1728"/>
  <c r="C1727"/>
  <c r="C1726"/>
  <c r="B1726"/>
  <c r="C1725"/>
  <c r="C1724"/>
  <c r="B1724"/>
  <c r="C1723"/>
  <c r="C1722"/>
  <c r="B1722"/>
  <c r="C1721"/>
  <c r="C1720"/>
  <c r="B1720"/>
  <c r="C1719"/>
  <c r="C1718"/>
  <c r="B1718"/>
  <c r="C1717"/>
  <c r="C1716"/>
  <c r="B1716"/>
  <c r="C1715"/>
  <c r="C1714"/>
  <c r="B1714"/>
  <c r="C1713"/>
  <c r="C1712"/>
  <c r="B1712"/>
  <c r="C1686"/>
  <c r="C1685"/>
  <c r="B1685"/>
  <c r="C1684"/>
  <c r="C1683"/>
  <c r="B1683"/>
  <c r="C1682"/>
  <c r="C1681"/>
  <c r="B1681"/>
  <c r="C1680"/>
  <c r="C1679"/>
  <c r="B1679"/>
  <c r="C1678"/>
  <c r="C1677"/>
  <c r="B1677"/>
  <c r="C1676"/>
  <c r="C1675"/>
  <c r="B1675"/>
  <c r="C1674"/>
  <c r="C1673"/>
  <c r="B1673"/>
  <c r="C1672"/>
  <c r="C1671"/>
  <c r="B1671"/>
  <c r="C1670"/>
  <c r="C1669"/>
  <c r="B1669"/>
  <c r="C1668"/>
  <c r="C1667"/>
  <c r="B1667"/>
  <c r="C1666"/>
  <c r="C1665"/>
  <c r="B1665"/>
  <c r="C1664"/>
  <c r="C1663"/>
  <c r="B1663"/>
  <c r="C1662"/>
  <c r="C1661"/>
  <c r="B1661"/>
  <c r="C1660"/>
  <c r="C1659"/>
  <c r="B1659"/>
  <c r="C1658"/>
  <c r="C1657"/>
  <c r="B1657"/>
  <c r="C1656"/>
  <c r="C1655"/>
  <c r="B1655"/>
  <c r="C1654"/>
  <c r="C1653"/>
  <c r="B1653"/>
  <c r="C1652"/>
  <c r="C1651"/>
  <c r="B1651"/>
  <c r="C1650"/>
  <c r="C1649"/>
  <c r="B1649"/>
  <c r="C1623"/>
  <c r="C1622"/>
  <c r="B1622"/>
  <c r="C1621"/>
  <c r="C1620"/>
  <c r="B1620"/>
  <c r="C1619"/>
  <c r="C1618"/>
  <c r="B1618"/>
  <c r="C1617"/>
  <c r="C1616"/>
  <c r="B1616"/>
  <c r="C1615"/>
  <c r="C1614"/>
  <c r="B1614"/>
  <c r="C1613"/>
  <c r="C1612"/>
  <c r="B1612"/>
  <c r="C1611"/>
  <c r="C1610"/>
  <c r="B1610"/>
  <c r="C1609"/>
  <c r="C1608"/>
  <c r="B1608"/>
  <c r="C1607"/>
  <c r="C1606"/>
  <c r="B1606"/>
  <c r="C1605"/>
  <c r="C1604"/>
  <c r="B1604"/>
  <c r="C1603"/>
  <c r="C1602"/>
  <c r="B1602"/>
  <c r="C1601"/>
  <c r="C1600"/>
  <c r="B1600"/>
  <c r="C1599"/>
  <c r="C1598"/>
  <c r="B1598"/>
  <c r="C1597"/>
  <c r="C1596"/>
  <c r="B1596"/>
  <c r="C1595"/>
  <c r="C1594"/>
  <c r="B1594"/>
  <c r="C1593"/>
  <c r="C1592"/>
  <c r="B1592"/>
  <c r="C1591"/>
  <c r="C1590"/>
  <c r="B1590"/>
  <c r="C1589"/>
  <c r="C1588"/>
  <c r="B1588"/>
  <c r="C1587"/>
  <c r="C1586"/>
  <c r="B1586"/>
  <c r="C1560"/>
  <c r="C1559"/>
  <c r="B1559"/>
  <c r="C1558"/>
  <c r="C1557"/>
  <c r="B1557"/>
  <c r="C1556"/>
  <c r="C1555"/>
  <c r="B1555"/>
  <c r="C1554"/>
  <c r="C1553"/>
  <c r="B1553"/>
  <c r="C1552"/>
  <c r="C1551"/>
  <c r="B1551"/>
  <c r="C1550"/>
  <c r="C1549"/>
  <c r="B1549"/>
  <c r="C1548"/>
  <c r="C1547"/>
  <c r="B1547"/>
  <c r="C1546"/>
  <c r="C1545"/>
  <c r="B1545"/>
  <c r="C1544"/>
  <c r="C1543"/>
  <c r="B1543"/>
  <c r="C1542"/>
  <c r="C1541"/>
  <c r="B1541"/>
  <c r="C1540"/>
  <c r="C1539"/>
  <c r="B1539"/>
  <c r="C1538"/>
  <c r="C1537"/>
  <c r="B1537"/>
  <c r="C1536"/>
  <c r="C1535"/>
  <c r="B1535"/>
  <c r="C1534"/>
  <c r="C1533"/>
  <c r="B1533"/>
  <c r="C1532"/>
  <c r="C1531"/>
  <c r="B1531"/>
  <c r="C1530"/>
  <c r="C1529"/>
  <c r="B1529"/>
  <c r="C1528"/>
  <c r="C1527"/>
  <c r="B1527"/>
  <c r="C1526"/>
  <c r="C1525"/>
  <c r="B1525"/>
  <c r="C1524"/>
  <c r="C1523"/>
  <c r="B1523"/>
  <c r="C1497"/>
  <c r="C1496"/>
  <c r="B1496"/>
  <c r="C1495"/>
  <c r="C1494"/>
  <c r="B1494"/>
  <c r="C1493"/>
  <c r="C1492"/>
  <c r="B1492"/>
  <c r="C1491"/>
  <c r="C1490"/>
  <c r="B1490"/>
  <c r="C1489"/>
  <c r="C1488"/>
  <c r="B1488"/>
  <c r="C1487"/>
  <c r="C1486"/>
  <c r="B1486"/>
  <c r="C1485"/>
  <c r="C1484"/>
  <c r="B1484"/>
  <c r="C1483"/>
  <c r="C1482"/>
  <c r="B1482"/>
  <c r="C1481"/>
  <c r="C1480"/>
  <c r="B1480"/>
  <c r="C1479"/>
  <c r="C1478"/>
  <c r="B1478"/>
  <c r="C1477"/>
  <c r="C1476"/>
  <c r="B1476"/>
  <c r="C1475"/>
  <c r="C1474"/>
  <c r="B1474"/>
  <c r="C1473"/>
  <c r="C1472"/>
  <c r="B1472"/>
  <c r="C1471"/>
  <c r="C1470"/>
  <c r="B1470"/>
  <c r="C1469"/>
  <c r="C1468"/>
  <c r="B1468"/>
  <c r="C1467"/>
  <c r="C1466"/>
  <c r="B1466"/>
  <c r="C1465"/>
  <c r="C1464"/>
  <c r="B1464"/>
  <c r="C1463"/>
  <c r="C1462"/>
  <c r="B1462"/>
  <c r="C1461"/>
  <c r="C1460"/>
  <c r="B1460"/>
  <c r="C1434"/>
  <c r="C1433"/>
  <c r="B1433"/>
  <c r="C1432"/>
  <c r="C1431"/>
  <c r="B1431"/>
  <c r="C1430"/>
  <c r="C1429"/>
  <c r="B1429"/>
  <c r="C1428"/>
  <c r="C1427"/>
  <c r="B1427"/>
  <c r="C1426"/>
  <c r="C1425"/>
  <c r="B1425"/>
  <c r="C1424"/>
  <c r="C1423"/>
  <c r="B1423"/>
  <c r="C1422"/>
  <c r="C1421"/>
  <c r="B1421"/>
  <c r="C1420"/>
  <c r="C1419"/>
  <c r="B1419"/>
  <c r="C1418"/>
  <c r="C1417"/>
  <c r="B1417"/>
  <c r="C1416"/>
  <c r="C1415"/>
  <c r="B1415"/>
  <c r="C1414"/>
  <c r="C1413"/>
  <c r="B1413"/>
  <c r="C1412"/>
  <c r="C1411"/>
  <c r="B1411"/>
  <c r="C1410"/>
  <c r="C1409"/>
  <c r="B1409"/>
  <c r="C1408"/>
  <c r="C1407"/>
  <c r="B1407"/>
  <c r="C1406"/>
  <c r="C1405"/>
  <c r="B1405"/>
  <c r="C1404"/>
  <c r="C1403"/>
  <c r="B1403"/>
  <c r="C1402"/>
  <c r="C1401"/>
  <c r="B1401"/>
  <c r="C1400"/>
  <c r="C1399"/>
  <c r="B1399"/>
  <c r="C1398"/>
  <c r="C1397"/>
  <c r="B1397"/>
  <c r="C1371"/>
  <c r="C1370"/>
  <c r="B1370"/>
  <c r="C1369"/>
  <c r="C1368"/>
  <c r="B1368"/>
  <c r="C1367"/>
  <c r="C1366"/>
  <c r="B1366"/>
  <c r="C1365"/>
  <c r="C1364"/>
  <c r="B1364"/>
  <c r="C1363"/>
  <c r="C1362"/>
  <c r="B1362"/>
  <c r="C1361"/>
  <c r="C1360"/>
  <c r="B1360"/>
  <c r="C1359"/>
  <c r="C1358"/>
  <c r="B1358"/>
  <c r="C1357"/>
  <c r="C1356"/>
  <c r="B1356"/>
  <c r="C1355"/>
  <c r="C1354"/>
  <c r="B1354"/>
  <c r="C1353"/>
  <c r="C1352"/>
  <c r="B1352"/>
  <c r="C1351"/>
  <c r="C1350"/>
  <c r="B1350"/>
  <c r="C1349"/>
  <c r="C1348"/>
  <c r="B1348"/>
  <c r="C1347"/>
  <c r="C1346"/>
  <c r="B1346"/>
  <c r="C1345"/>
  <c r="C1344"/>
  <c r="B1344"/>
  <c r="C1343"/>
  <c r="C1342"/>
  <c r="B1342"/>
  <c r="C1341"/>
  <c r="C1340"/>
  <c r="B1340"/>
  <c r="C1339"/>
  <c r="C1338"/>
  <c r="B1338"/>
  <c r="C1337"/>
  <c r="C1336"/>
  <c r="B1336"/>
  <c r="C1335"/>
  <c r="C1334"/>
  <c r="B1334"/>
  <c r="C1308"/>
  <c r="C1307"/>
  <c r="B1307"/>
  <c r="C1306"/>
  <c r="C1305"/>
  <c r="B1305"/>
  <c r="C1304"/>
  <c r="C1303"/>
  <c r="B1303"/>
  <c r="C1302"/>
  <c r="C1301"/>
  <c r="B1301"/>
  <c r="C1300"/>
  <c r="C1299"/>
  <c r="B1299"/>
  <c r="C1298"/>
  <c r="C1297"/>
  <c r="B1297"/>
  <c r="C1296"/>
  <c r="C1295"/>
  <c r="B1295"/>
  <c r="C1294"/>
  <c r="C1293"/>
  <c r="B1293"/>
  <c r="C1292"/>
  <c r="C1291"/>
  <c r="B1291"/>
  <c r="C1290"/>
  <c r="C1289"/>
  <c r="B1289"/>
  <c r="C1288"/>
  <c r="C1287"/>
  <c r="B1287"/>
  <c r="C1286"/>
  <c r="C1285"/>
  <c r="B1285"/>
  <c r="C1284"/>
  <c r="C1283"/>
  <c r="B1283"/>
  <c r="C1282"/>
  <c r="C1281"/>
  <c r="B1281"/>
  <c r="C1280"/>
  <c r="C1279"/>
  <c r="B1279"/>
  <c r="C1278"/>
  <c r="C1277"/>
  <c r="B1277"/>
  <c r="C1276"/>
  <c r="C1275"/>
  <c r="B1275"/>
  <c r="C1274"/>
  <c r="C1273"/>
  <c r="B1273"/>
  <c r="C1272"/>
  <c r="C1271"/>
  <c r="B1271"/>
  <c r="C1245"/>
  <c r="C1244"/>
  <c r="B1244"/>
  <c r="C1243"/>
  <c r="C1242"/>
  <c r="B1242"/>
  <c r="C1241"/>
  <c r="C1240"/>
  <c r="B1240"/>
  <c r="C1239"/>
  <c r="C1238"/>
  <c r="B1238"/>
  <c r="C1237"/>
  <c r="C1236"/>
  <c r="B1236"/>
  <c r="C1235"/>
  <c r="C1234"/>
  <c r="B1234"/>
  <c r="C1233"/>
  <c r="C1232"/>
  <c r="B1232"/>
  <c r="C1231"/>
  <c r="C1230"/>
  <c r="B1230"/>
  <c r="C1229"/>
  <c r="C1228"/>
  <c r="B1228"/>
  <c r="C1227"/>
  <c r="C1226"/>
  <c r="B1226"/>
  <c r="C1225"/>
  <c r="C1224"/>
  <c r="B1224"/>
  <c r="C1223"/>
  <c r="C1222"/>
  <c r="B1222"/>
  <c r="C1221"/>
  <c r="C1220"/>
  <c r="B1220"/>
  <c r="C1219"/>
  <c r="C1218"/>
  <c r="B1218"/>
  <c r="C1217"/>
  <c r="C1216"/>
  <c r="B1216"/>
  <c r="C1215"/>
  <c r="C1214"/>
  <c r="B1214"/>
  <c r="C1213"/>
  <c r="C1212"/>
  <c r="B1212"/>
  <c r="C1211"/>
  <c r="C1210"/>
  <c r="B1210"/>
  <c r="C1209"/>
  <c r="C1208"/>
  <c r="B1208"/>
  <c r="C1182"/>
  <c r="C1181"/>
  <c r="B1181"/>
  <c r="C1180"/>
  <c r="C1179"/>
  <c r="B1179"/>
  <c r="C1178"/>
  <c r="C1177"/>
  <c r="B1177"/>
  <c r="C1176"/>
  <c r="C1175"/>
  <c r="B1175"/>
  <c r="C1174"/>
  <c r="C1173"/>
  <c r="B1173"/>
  <c r="C1172"/>
  <c r="C1171"/>
  <c r="B1171"/>
  <c r="C1170"/>
  <c r="C1169"/>
  <c r="B1169"/>
  <c r="C1168"/>
  <c r="C1167"/>
  <c r="B1167"/>
  <c r="C1166"/>
  <c r="C1165"/>
  <c r="B1165"/>
  <c r="C1164"/>
  <c r="C1163"/>
  <c r="B1163"/>
  <c r="C1162"/>
  <c r="C1161"/>
  <c r="B1161"/>
  <c r="C1160"/>
  <c r="C1159"/>
  <c r="B1159"/>
  <c r="C1158"/>
  <c r="C1157"/>
  <c r="B1157"/>
  <c r="C1156"/>
  <c r="C1155"/>
  <c r="B1155"/>
  <c r="C1154"/>
  <c r="C1153"/>
  <c r="B1153"/>
  <c r="C1152"/>
  <c r="C1151"/>
  <c r="B1151"/>
  <c r="C1150"/>
  <c r="C1149"/>
  <c r="B1149"/>
  <c r="C1148"/>
  <c r="C1147"/>
  <c r="B1147"/>
  <c r="C1146"/>
  <c r="C1145"/>
  <c r="B1145"/>
  <c r="C1119"/>
  <c r="C1118"/>
  <c r="B1118"/>
  <c r="C1117"/>
  <c r="C1116"/>
  <c r="B1116"/>
  <c r="C1115"/>
  <c r="C1114"/>
  <c r="B1114"/>
  <c r="C1113"/>
  <c r="C1112"/>
  <c r="B1112"/>
  <c r="C1111"/>
  <c r="C1110"/>
  <c r="B1110"/>
  <c r="C1109"/>
  <c r="C1108"/>
  <c r="B1108"/>
  <c r="C1107"/>
  <c r="C1106"/>
  <c r="B1106"/>
  <c r="C1105"/>
  <c r="C1104"/>
  <c r="B1104"/>
  <c r="C1103"/>
  <c r="C1102"/>
  <c r="B1102"/>
  <c r="C1101"/>
  <c r="C1100"/>
  <c r="B1100"/>
  <c r="C1099"/>
  <c r="C1098"/>
  <c r="B1098"/>
  <c r="C1097"/>
  <c r="C1096"/>
  <c r="B1096"/>
  <c r="C1095"/>
  <c r="C1094"/>
  <c r="B1094"/>
  <c r="C1093"/>
  <c r="C1092"/>
  <c r="B1092"/>
  <c r="C1091"/>
  <c r="C1090"/>
  <c r="B1090"/>
  <c r="C1089"/>
  <c r="C1088"/>
  <c r="B1088"/>
  <c r="C1087"/>
  <c r="C1086"/>
  <c r="B1086"/>
  <c r="C1085"/>
  <c r="C1084"/>
  <c r="B1084"/>
  <c r="C1083"/>
  <c r="C1082"/>
  <c r="B1082"/>
  <c r="C1056"/>
  <c r="C1055"/>
  <c r="B1055"/>
  <c r="C1054"/>
  <c r="C1053"/>
  <c r="B1053"/>
  <c r="C1052"/>
  <c r="C1051"/>
  <c r="B1051"/>
  <c r="C1050"/>
  <c r="C1049"/>
  <c r="B1049"/>
  <c r="C1048"/>
  <c r="C1047"/>
  <c r="B1047"/>
  <c r="C1046"/>
  <c r="C1045"/>
  <c r="B1045"/>
  <c r="C1044"/>
  <c r="C1043"/>
  <c r="B1043"/>
  <c r="C1042"/>
  <c r="C1041"/>
  <c r="B1041"/>
  <c r="C1040"/>
  <c r="C1039"/>
  <c r="B1039"/>
  <c r="C1038"/>
  <c r="C1037"/>
  <c r="B1037"/>
  <c r="C1036"/>
  <c r="C1035"/>
  <c r="B1035"/>
  <c r="C1034"/>
  <c r="C1033"/>
  <c r="B1033"/>
  <c r="C1032"/>
  <c r="C1031"/>
  <c r="B1031"/>
  <c r="C1030"/>
  <c r="C1029"/>
  <c r="B1029"/>
  <c r="C1028"/>
  <c r="C1027"/>
  <c r="B1027"/>
  <c r="C1026"/>
  <c r="C1025"/>
  <c r="B1025"/>
  <c r="C1024"/>
  <c r="C1023"/>
  <c r="B1023"/>
  <c r="C1022"/>
  <c r="C1021"/>
  <c r="B1021"/>
  <c r="C1020"/>
  <c r="C1019"/>
  <c r="B1019"/>
  <c r="C993"/>
  <c r="C992"/>
  <c r="B992"/>
  <c r="C991"/>
  <c r="C990"/>
  <c r="B990"/>
  <c r="C989"/>
  <c r="C988"/>
  <c r="B988"/>
  <c r="C987"/>
  <c r="C986"/>
  <c r="B986"/>
  <c r="C985"/>
  <c r="C984"/>
  <c r="B984"/>
  <c r="C983"/>
  <c r="C982"/>
  <c r="B982"/>
  <c r="C981"/>
  <c r="C980"/>
  <c r="B980"/>
  <c r="C979"/>
  <c r="C978"/>
  <c r="B978"/>
  <c r="C977"/>
  <c r="C976"/>
  <c r="B976"/>
  <c r="C975"/>
  <c r="C974"/>
  <c r="B974"/>
  <c r="C973"/>
  <c r="C972"/>
  <c r="B972"/>
  <c r="C971"/>
  <c r="C970"/>
  <c r="B970"/>
  <c r="C969"/>
  <c r="C968"/>
  <c r="B968"/>
  <c r="C967"/>
  <c r="C966"/>
  <c r="B966"/>
  <c r="C965"/>
  <c r="C964"/>
  <c r="B964"/>
  <c r="C963"/>
  <c r="C962"/>
  <c r="B962"/>
  <c r="C961"/>
  <c r="C960"/>
  <c r="B960"/>
  <c r="C959"/>
  <c r="C958"/>
  <c r="B958"/>
  <c r="C957"/>
  <c r="C956"/>
  <c r="B956"/>
  <c r="C930"/>
  <c r="C929"/>
  <c r="B929"/>
  <c r="C928"/>
  <c r="C927"/>
  <c r="B927"/>
  <c r="C926"/>
  <c r="C925"/>
  <c r="B925"/>
  <c r="C924"/>
  <c r="C923"/>
  <c r="B923"/>
  <c r="C922"/>
  <c r="C921"/>
  <c r="B921"/>
  <c r="C920"/>
  <c r="C919"/>
  <c r="B919"/>
  <c r="C918"/>
  <c r="C917"/>
  <c r="B917"/>
  <c r="C916"/>
  <c r="C915"/>
  <c r="B915"/>
  <c r="C914"/>
  <c r="C913"/>
  <c r="B913"/>
  <c r="C912"/>
  <c r="C911"/>
  <c r="B911"/>
  <c r="C910"/>
  <c r="C909"/>
  <c r="B909"/>
  <c r="C908"/>
  <c r="C907"/>
  <c r="B907"/>
  <c r="C906"/>
  <c r="C905"/>
  <c r="B905"/>
  <c r="C904"/>
  <c r="C903"/>
  <c r="B903"/>
  <c r="C902"/>
  <c r="C901"/>
  <c r="B901"/>
  <c r="C900"/>
  <c r="C899"/>
  <c r="B899"/>
  <c r="C898"/>
  <c r="C897"/>
  <c r="B897"/>
  <c r="C896"/>
  <c r="C895"/>
  <c r="B895"/>
  <c r="C894"/>
  <c r="C893"/>
  <c r="B893"/>
  <c r="C867"/>
  <c r="C866"/>
  <c r="B866"/>
  <c r="C865"/>
  <c r="C864"/>
  <c r="B864"/>
  <c r="C863"/>
  <c r="C862"/>
  <c r="B862"/>
  <c r="C861"/>
  <c r="C860"/>
  <c r="B860"/>
  <c r="C859"/>
  <c r="C858"/>
  <c r="B858"/>
  <c r="C857"/>
  <c r="C856"/>
  <c r="B856"/>
  <c r="C855"/>
  <c r="C854"/>
  <c r="B854"/>
  <c r="C853"/>
  <c r="C852"/>
  <c r="B852"/>
  <c r="C851"/>
  <c r="C850"/>
  <c r="B850"/>
  <c r="C849"/>
  <c r="C848"/>
  <c r="B848"/>
  <c r="C847"/>
  <c r="C846"/>
  <c r="B846"/>
  <c r="C845"/>
  <c r="C844"/>
  <c r="B844"/>
  <c r="C843"/>
  <c r="C842"/>
  <c r="B842"/>
  <c r="C841"/>
  <c r="C840"/>
  <c r="B840"/>
  <c r="C839"/>
  <c r="C838"/>
  <c r="B838"/>
  <c r="C837"/>
  <c r="C836"/>
  <c r="B836"/>
  <c r="C835"/>
  <c r="C834"/>
  <c r="B834"/>
  <c r="C833"/>
  <c r="C832"/>
  <c r="B832"/>
  <c r="C831"/>
  <c r="C830"/>
  <c r="B830"/>
  <c r="C804"/>
  <c r="C803"/>
  <c r="B803"/>
  <c r="C802"/>
  <c r="C801"/>
  <c r="B801"/>
  <c r="C800"/>
  <c r="C799"/>
  <c r="B799"/>
  <c r="C798"/>
  <c r="C797"/>
  <c r="B797"/>
  <c r="C796"/>
  <c r="C795"/>
  <c r="B795"/>
  <c r="C794"/>
  <c r="C793"/>
  <c r="B793"/>
  <c r="C792"/>
  <c r="C791"/>
  <c r="B791"/>
  <c r="C790"/>
  <c r="C789"/>
  <c r="B789"/>
  <c r="C788"/>
  <c r="C787"/>
  <c r="B787"/>
  <c r="C786"/>
  <c r="C785"/>
  <c r="B785"/>
  <c r="C784"/>
  <c r="C783"/>
  <c r="B783"/>
  <c r="C782"/>
  <c r="C781"/>
  <c r="B781"/>
  <c r="C780"/>
  <c r="C779"/>
  <c r="B779"/>
  <c r="C778"/>
  <c r="C777"/>
  <c r="B777"/>
  <c r="C776"/>
  <c r="C775"/>
  <c r="B775"/>
  <c r="C774"/>
  <c r="C773"/>
  <c r="B773"/>
  <c r="C772"/>
  <c r="C771"/>
  <c r="B771"/>
  <c r="C770"/>
  <c r="C769"/>
  <c r="B769"/>
  <c r="C768"/>
  <c r="C767"/>
  <c r="B767"/>
  <c r="C741"/>
  <c r="C740"/>
  <c r="B740"/>
  <c r="C739"/>
  <c r="C738"/>
  <c r="B738"/>
  <c r="C737"/>
  <c r="C736"/>
  <c r="B736"/>
  <c r="C735"/>
  <c r="C734"/>
  <c r="B734"/>
  <c r="C733"/>
  <c r="C732"/>
  <c r="B732"/>
  <c r="C731"/>
  <c r="C730"/>
  <c r="B730"/>
  <c r="C729"/>
  <c r="C728"/>
  <c r="B728"/>
  <c r="C727"/>
  <c r="C726"/>
  <c r="B726"/>
  <c r="C725"/>
  <c r="C724"/>
  <c r="B724"/>
  <c r="C723"/>
  <c r="C722"/>
  <c r="B722"/>
  <c r="C721"/>
  <c r="C720"/>
  <c r="B720"/>
  <c r="C719"/>
  <c r="C718"/>
  <c r="B718"/>
  <c r="C717"/>
  <c r="C716"/>
  <c r="B716"/>
  <c r="C715"/>
  <c r="C714"/>
  <c r="B714"/>
  <c r="C713"/>
  <c r="C712"/>
  <c r="B712"/>
  <c r="C711"/>
  <c r="C710"/>
  <c r="B710"/>
  <c r="C709"/>
  <c r="C708"/>
  <c r="B708"/>
  <c r="C707"/>
  <c r="C706"/>
  <c r="B706"/>
  <c r="C705"/>
  <c r="C704"/>
  <c r="B704"/>
  <c r="C678"/>
  <c r="C677"/>
  <c r="B677"/>
  <c r="C676"/>
  <c r="C675"/>
  <c r="B675"/>
  <c r="C674"/>
  <c r="C673"/>
  <c r="B673"/>
  <c r="C672"/>
  <c r="C671"/>
  <c r="B671"/>
  <c r="C670"/>
  <c r="C669"/>
  <c r="B669"/>
  <c r="C668"/>
  <c r="C667"/>
  <c r="B667"/>
  <c r="C666"/>
  <c r="C665"/>
  <c r="B665"/>
  <c r="C664"/>
  <c r="C663"/>
  <c r="B663"/>
  <c r="C662"/>
  <c r="C661"/>
  <c r="B661"/>
  <c r="C660"/>
  <c r="C659"/>
  <c r="B659"/>
  <c r="C658"/>
  <c r="C657"/>
  <c r="B657"/>
  <c r="C656"/>
  <c r="C655"/>
  <c r="B655"/>
  <c r="C654"/>
  <c r="C653"/>
  <c r="B653"/>
  <c r="C652"/>
  <c r="C651"/>
  <c r="B651"/>
  <c r="C650"/>
  <c r="C649"/>
  <c r="B649"/>
  <c r="C648"/>
  <c r="C647"/>
  <c r="B647"/>
  <c r="C646"/>
  <c r="C645"/>
  <c r="B645"/>
  <c r="C644"/>
  <c r="C643"/>
  <c r="B643"/>
  <c r="C642"/>
  <c r="C641"/>
  <c r="B641"/>
  <c r="C615"/>
  <c r="C614"/>
  <c r="B614"/>
  <c r="C613"/>
  <c r="C612"/>
  <c r="B612"/>
  <c r="C611"/>
  <c r="C610"/>
  <c r="B610"/>
  <c r="C609"/>
  <c r="C608"/>
  <c r="B608"/>
  <c r="C607"/>
  <c r="C606"/>
  <c r="B606"/>
  <c r="C605"/>
  <c r="C604"/>
  <c r="B604"/>
  <c r="C603"/>
  <c r="C602"/>
  <c r="B602"/>
  <c r="C601"/>
  <c r="C600"/>
  <c r="B600"/>
  <c r="C599"/>
  <c r="C598"/>
  <c r="B598"/>
  <c r="C597"/>
  <c r="C596"/>
  <c r="B596"/>
  <c r="C595"/>
  <c r="C594"/>
  <c r="B594"/>
  <c r="C593"/>
  <c r="C592"/>
  <c r="B592"/>
  <c r="C591"/>
  <c r="C590"/>
  <c r="B590"/>
  <c r="C589"/>
  <c r="C588"/>
  <c r="B588"/>
  <c r="C587"/>
  <c r="C586"/>
  <c r="B586"/>
  <c r="C585"/>
  <c r="C584"/>
  <c r="B584"/>
  <c r="C583"/>
  <c r="C582"/>
  <c r="B582"/>
  <c r="C581"/>
  <c r="C580"/>
  <c r="B580"/>
  <c r="C579"/>
  <c r="C578"/>
  <c r="B578"/>
  <c r="C552"/>
  <c r="C551"/>
  <c r="B551"/>
  <c r="C550"/>
  <c r="C549"/>
  <c r="B549"/>
  <c r="C548"/>
  <c r="C547"/>
  <c r="B547"/>
  <c r="C546"/>
  <c r="C545"/>
  <c r="B545"/>
  <c r="C544"/>
  <c r="C543"/>
  <c r="B543"/>
  <c r="C542"/>
  <c r="C541"/>
  <c r="B541"/>
  <c r="C540"/>
  <c r="C539"/>
  <c r="B539"/>
  <c r="C538"/>
  <c r="C537"/>
  <c r="B537"/>
  <c r="C536"/>
  <c r="C535"/>
  <c r="B535"/>
  <c r="C534"/>
  <c r="C533"/>
  <c r="B533"/>
  <c r="C532"/>
  <c r="C531"/>
  <c r="B531"/>
  <c r="C530"/>
  <c r="C529"/>
  <c r="B529"/>
  <c r="C528"/>
  <c r="C527"/>
  <c r="B527"/>
  <c r="C526"/>
  <c r="C525"/>
  <c r="B525"/>
  <c r="C524"/>
  <c r="C523"/>
  <c r="B523"/>
  <c r="C522"/>
  <c r="C521"/>
  <c r="B521"/>
  <c r="C520"/>
  <c r="C519"/>
  <c r="B519"/>
  <c r="C518"/>
  <c r="C517"/>
  <c r="B517"/>
  <c r="C516"/>
  <c r="C515"/>
  <c r="B515"/>
  <c r="C489"/>
  <c r="C488"/>
  <c r="B488"/>
  <c r="C487"/>
  <c r="C486"/>
  <c r="B486"/>
  <c r="C485"/>
  <c r="C484"/>
  <c r="B484"/>
  <c r="C483"/>
  <c r="C482"/>
  <c r="B482"/>
  <c r="C481"/>
  <c r="C480"/>
  <c r="B480"/>
  <c r="C479"/>
  <c r="C478"/>
  <c r="B478"/>
  <c r="C477"/>
  <c r="C476"/>
  <c r="B476"/>
  <c r="C475"/>
  <c r="C474"/>
  <c r="B474"/>
  <c r="C473"/>
  <c r="C472"/>
  <c r="B472"/>
  <c r="C471"/>
  <c r="C470"/>
  <c r="B470"/>
  <c r="C469"/>
  <c r="C468"/>
  <c r="B468"/>
  <c r="C467"/>
  <c r="C466"/>
  <c r="B466"/>
  <c r="C465"/>
  <c r="C464"/>
  <c r="B464"/>
  <c r="C463"/>
  <c r="C462"/>
  <c r="B462"/>
  <c r="C461"/>
  <c r="C460"/>
  <c r="B460"/>
  <c r="C459"/>
  <c r="C458"/>
  <c r="B458"/>
  <c r="C457"/>
  <c r="C456"/>
  <c r="B456"/>
  <c r="C455"/>
  <c r="C454"/>
  <c r="B454"/>
  <c r="C453"/>
  <c r="C452"/>
  <c r="B452"/>
  <c r="C426"/>
  <c r="C425"/>
  <c r="B425"/>
  <c r="C424"/>
  <c r="C423"/>
  <c r="B423"/>
  <c r="C422"/>
  <c r="C421"/>
  <c r="B421"/>
  <c r="C420"/>
  <c r="C419"/>
  <c r="B419"/>
  <c r="C418"/>
  <c r="C417"/>
  <c r="B417"/>
  <c r="C416"/>
  <c r="C415"/>
  <c r="B415"/>
  <c r="C414"/>
  <c r="C413"/>
  <c r="B413"/>
  <c r="C412"/>
  <c r="C411"/>
  <c r="B411"/>
  <c r="C410"/>
  <c r="C409"/>
  <c r="B409"/>
  <c r="C408"/>
  <c r="C407"/>
  <c r="B407"/>
  <c r="C406"/>
  <c r="C405"/>
  <c r="B405"/>
  <c r="C404"/>
  <c r="C403"/>
  <c r="B403"/>
  <c r="C402"/>
  <c r="C401"/>
  <c r="B401"/>
  <c r="C400"/>
  <c r="C399"/>
  <c r="B399"/>
  <c r="C398"/>
  <c r="C397"/>
  <c r="B397"/>
  <c r="C396"/>
  <c r="C395"/>
  <c r="B395"/>
  <c r="C394"/>
  <c r="C393"/>
  <c r="B393"/>
  <c r="C392"/>
  <c r="C391"/>
  <c r="B391"/>
  <c r="C390"/>
  <c r="C389"/>
  <c r="B389"/>
  <c r="C363"/>
  <c r="C362"/>
  <c r="B362"/>
  <c r="C361"/>
  <c r="C360"/>
  <c r="B360"/>
  <c r="C359"/>
  <c r="C358"/>
  <c r="B358"/>
  <c r="C357"/>
  <c r="C356"/>
  <c r="B356"/>
  <c r="C355"/>
  <c r="C354"/>
  <c r="B354"/>
  <c r="C353"/>
  <c r="C352"/>
  <c r="B352"/>
  <c r="C351"/>
  <c r="C350"/>
  <c r="B350"/>
  <c r="C349"/>
  <c r="C348"/>
  <c r="B348"/>
  <c r="C347"/>
  <c r="C346"/>
  <c r="B346"/>
  <c r="C345"/>
  <c r="C344"/>
  <c r="B344"/>
  <c r="C343"/>
  <c r="C342"/>
  <c r="B342"/>
  <c r="C341"/>
  <c r="C340"/>
  <c r="B340"/>
  <c r="C339"/>
  <c r="C338"/>
  <c r="B338"/>
  <c r="C337"/>
  <c r="C336"/>
  <c r="B336"/>
  <c r="C335"/>
  <c r="C334"/>
  <c r="B334"/>
  <c r="C333"/>
  <c r="C332"/>
  <c r="B332"/>
  <c r="C331"/>
  <c r="C330"/>
  <c r="B330"/>
  <c r="C329"/>
  <c r="C328"/>
  <c r="B328"/>
  <c r="C327"/>
  <c r="C326"/>
  <c r="B326"/>
  <c r="C300"/>
  <c r="C299"/>
  <c r="B299"/>
  <c r="C298"/>
  <c r="C297"/>
  <c r="B297"/>
  <c r="C296"/>
  <c r="C295"/>
  <c r="B295"/>
  <c r="C294"/>
  <c r="C293"/>
  <c r="B293"/>
  <c r="C292"/>
  <c r="C291"/>
  <c r="B291"/>
  <c r="C290"/>
  <c r="C289"/>
  <c r="B289"/>
  <c r="C288"/>
  <c r="C287"/>
  <c r="B287"/>
  <c r="C286"/>
  <c r="C285"/>
  <c r="B285"/>
  <c r="C284"/>
  <c r="C283"/>
  <c r="B283"/>
  <c r="C282"/>
  <c r="C281"/>
  <c r="B281"/>
  <c r="C280"/>
  <c r="C279"/>
  <c r="B279"/>
  <c r="C278"/>
  <c r="C277"/>
  <c r="B277"/>
  <c r="C276"/>
  <c r="C275"/>
  <c r="B275"/>
  <c r="C274"/>
  <c r="C273"/>
  <c r="B273"/>
  <c r="C272"/>
  <c r="C271"/>
  <c r="B271"/>
  <c r="C270"/>
  <c r="C269"/>
  <c r="B269"/>
  <c r="C268"/>
  <c r="C267"/>
  <c r="B267"/>
  <c r="C266"/>
  <c r="C265"/>
  <c r="B265"/>
  <c r="C264"/>
  <c r="C263"/>
  <c r="B263"/>
  <c r="C237"/>
  <c r="C236"/>
  <c r="B236"/>
  <c r="C235"/>
  <c r="C234"/>
  <c r="B234"/>
  <c r="C233"/>
  <c r="C232"/>
  <c r="B232"/>
  <c r="C231"/>
  <c r="C230"/>
  <c r="B230"/>
  <c r="C229"/>
  <c r="C228"/>
  <c r="B228"/>
  <c r="C227"/>
  <c r="C226"/>
  <c r="B226"/>
  <c r="C225"/>
  <c r="C224"/>
  <c r="B224"/>
  <c r="C223"/>
  <c r="C222"/>
  <c r="B222"/>
  <c r="C221"/>
  <c r="C220"/>
  <c r="B220"/>
  <c r="C219"/>
  <c r="C218"/>
  <c r="B218"/>
  <c r="C217"/>
  <c r="C216"/>
  <c r="B216"/>
  <c r="C215"/>
  <c r="C214"/>
  <c r="B214"/>
  <c r="C213"/>
  <c r="C212"/>
  <c r="B212"/>
  <c r="C211"/>
  <c r="C210"/>
  <c r="B210"/>
  <c r="C209"/>
  <c r="C208"/>
  <c r="B208"/>
  <c r="C207"/>
  <c r="C206"/>
  <c r="B206"/>
  <c r="C205"/>
  <c r="C204"/>
  <c r="B204"/>
  <c r="C203"/>
  <c r="C202"/>
  <c r="B202"/>
  <c r="C201"/>
  <c r="C200"/>
  <c r="B200"/>
  <c r="C174"/>
  <c r="C173"/>
  <c r="B173"/>
  <c r="C172"/>
  <c r="C171"/>
  <c r="B171"/>
  <c r="C170"/>
  <c r="C169"/>
  <c r="B169"/>
  <c r="C168"/>
  <c r="C167"/>
  <c r="B167"/>
  <c r="C166"/>
  <c r="C165"/>
  <c r="B165"/>
  <c r="C164"/>
  <c r="C163"/>
  <c r="B163"/>
  <c r="C162"/>
  <c r="C161"/>
  <c r="B161"/>
  <c r="C160"/>
  <c r="C159"/>
  <c r="B159"/>
  <c r="C158"/>
  <c r="C157"/>
  <c r="B157"/>
  <c r="C156"/>
  <c r="C155"/>
  <c r="B155"/>
  <c r="C154"/>
  <c r="C153"/>
  <c r="B153"/>
  <c r="C152"/>
  <c r="C151"/>
  <c r="B151"/>
  <c r="C150"/>
  <c r="C149"/>
  <c r="B149"/>
  <c r="C148"/>
  <c r="C147"/>
  <c r="B147"/>
  <c r="C146"/>
  <c r="C145"/>
  <c r="B145"/>
  <c r="C144"/>
  <c r="C143"/>
  <c r="B143"/>
  <c r="C142"/>
  <c r="C141"/>
  <c r="B141"/>
  <c r="C140"/>
  <c r="C139"/>
  <c r="B139"/>
  <c r="C138"/>
  <c r="C137"/>
  <c r="B137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B76"/>
  <c r="C75"/>
  <c r="C74"/>
  <c r="B74"/>
  <c r="C48"/>
  <c r="C47"/>
  <c r="B47"/>
  <c r="C46"/>
  <c r="C45"/>
  <c r="B45"/>
  <c r="C44"/>
  <c r="C43"/>
  <c r="B43"/>
  <c r="C42"/>
  <c r="C41"/>
  <c r="B41"/>
  <c r="C40"/>
  <c r="C39"/>
  <c r="B39"/>
  <c r="C38"/>
  <c r="C37"/>
  <c r="B37"/>
  <c r="C36"/>
  <c r="C35"/>
  <c r="B35"/>
  <c r="C34"/>
  <c r="C33"/>
  <c r="B33"/>
  <c r="C32"/>
  <c r="C31"/>
  <c r="B31"/>
  <c r="C30"/>
  <c r="C29"/>
  <c r="B29"/>
  <c r="C28"/>
  <c r="C27"/>
  <c r="B27"/>
  <c r="C26"/>
  <c r="C25"/>
  <c r="B25"/>
  <c r="C24"/>
  <c r="C23"/>
  <c r="B23"/>
  <c r="C22"/>
  <c r="C21"/>
  <c r="B21"/>
  <c r="C20"/>
  <c r="C19"/>
  <c r="B19"/>
  <c r="C18"/>
  <c r="C17"/>
  <c r="B17"/>
  <c r="C16"/>
  <c r="C15"/>
  <c r="B15"/>
  <c r="C14"/>
  <c r="C13"/>
  <c r="B13"/>
  <c r="C12"/>
  <c r="B11"/>
  <c r="C11"/>
  <c r="BA45" i="6"/>
  <c r="BA47"/>
  <c r="S55"/>
  <c r="Q55"/>
  <c r="BL3134" i="7"/>
  <c r="BD3134"/>
  <c r="AV3134"/>
  <c r="BH3134" s="1"/>
  <c r="AT3134"/>
  <c r="BF3134" s="1"/>
  <c r="BJ3134" s="1"/>
  <c r="AR3134"/>
  <c r="AL3134"/>
  <c r="AF3134"/>
  <c r="N3134"/>
  <c r="G3134"/>
  <c r="F3134"/>
  <c r="BL3132"/>
  <c r="BD3132"/>
  <c r="AV3132"/>
  <c r="BH3132" s="1"/>
  <c r="AT3132"/>
  <c r="BF3132" s="1"/>
  <c r="BJ3132" s="1"/>
  <c r="AR3132"/>
  <c r="AL3132"/>
  <c r="AF3132"/>
  <c r="N3132"/>
  <c r="G3132"/>
  <c r="F3132"/>
  <c r="BL3130"/>
  <c r="BD3130"/>
  <c r="AV3130"/>
  <c r="BH3130" s="1"/>
  <c r="AT3130"/>
  <c r="BF3130" s="1"/>
  <c r="BJ3130" s="1"/>
  <c r="AR3130"/>
  <c r="AL3130"/>
  <c r="AF3130"/>
  <c r="N3130"/>
  <c r="G3130"/>
  <c r="F3130"/>
  <c r="BL3128"/>
  <c r="BD3128"/>
  <c r="AV3128"/>
  <c r="BH3128" s="1"/>
  <c r="AT3128"/>
  <c r="BF3128" s="1"/>
  <c r="BJ3128" s="1"/>
  <c r="AR3128"/>
  <c r="AL3128"/>
  <c r="AF3128"/>
  <c r="N3128"/>
  <c r="G3128"/>
  <c r="F3128"/>
  <c r="BL3126"/>
  <c r="BD3126"/>
  <c r="AV3126"/>
  <c r="BH3126" s="1"/>
  <c r="AT3126"/>
  <c r="BF3126" s="1"/>
  <c r="BJ3126" s="1"/>
  <c r="AR3126"/>
  <c r="AL3126"/>
  <c r="AF3126"/>
  <c r="N3126"/>
  <c r="G3126"/>
  <c r="F3126"/>
  <c r="BL3124"/>
  <c r="BD3124"/>
  <c r="AV3124"/>
  <c r="BH3124" s="1"/>
  <c r="AT3124"/>
  <c r="BF3124" s="1"/>
  <c r="BJ3124" s="1"/>
  <c r="AR3124"/>
  <c r="AL3124"/>
  <c r="AF3124"/>
  <c r="N3124"/>
  <c r="G3124"/>
  <c r="F3124"/>
  <c r="BL3122"/>
  <c r="BD3122"/>
  <c r="AV3122"/>
  <c r="BH3122" s="1"/>
  <c r="AT3122"/>
  <c r="BF3122" s="1"/>
  <c r="BJ3122" s="1"/>
  <c r="AR3122"/>
  <c r="AL3122"/>
  <c r="AF3122"/>
  <c r="N3122"/>
  <c r="G3122"/>
  <c r="F3122"/>
  <c r="BL3120"/>
  <c r="BD3120"/>
  <c r="AV3120"/>
  <c r="BH3120" s="1"/>
  <c r="AT3120"/>
  <c r="BF3120" s="1"/>
  <c r="AR3120"/>
  <c r="AL3120"/>
  <c r="AF3120"/>
  <c r="N3120"/>
  <c r="G3120"/>
  <c r="F3120"/>
  <c r="BL3118"/>
  <c r="BD3118"/>
  <c r="AV3118"/>
  <c r="BH3118" s="1"/>
  <c r="AT3118"/>
  <c r="BF3118" s="1"/>
  <c r="BJ3118" s="1"/>
  <c r="AR3118"/>
  <c r="AL3118"/>
  <c r="AF3118"/>
  <c r="N3118"/>
  <c r="G3118"/>
  <c r="F3118"/>
  <c r="BL3116"/>
  <c r="BD3116"/>
  <c r="AV3116"/>
  <c r="BH3116" s="1"/>
  <c r="AT3116"/>
  <c r="BF3116" s="1"/>
  <c r="BJ3116" s="1"/>
  <c r="AR3116"/>
  <c r="AL3116"/>
  <c r="AF3116"/>
  <c r="N3116"/>
  <c r="G3116"/>
  <c r="F3116"/>
  <c r="BL3114"/>
  <c r="BD3114"/>
  <c r="AV3114"/>
  <c r="BH3114" s="1"/>
  <c r="AT3114"/>
  <c r="BF3114" s="1"/>
  <c r="BJ3114" s="1"/>
  <c r="AR3114"/>
  <c r="AL3114"/>
  <c r="AF3114"/>
  <c r="N3114"/>
  <c r="G3114"/>
  <c r="F3114"/>
  <c r="BL3112"/>
  <c r="BD3112"/>
  <c r="AV3112"/>
  <c r="BH3112" s="1"/>
  <c r="AT3112"/>
  <c r="BF3112" s="1"/>
  <c r="BJ3112" s="1"/>
  <c r="AR3112"/>
  <c r="AL3112"/>
  <c r="AF3112"/>
  <c r="N3112"/>
  <c r="G3112"/>
  <c r="F3112"/>
  <c r="BL3110"/>
  <c r="BD3110"/>
  <c r="AV3110"/>
  <c r="BH3110" s="1"/>
  <c r="AT3110"/>
  <c r="BF3110" s="1"/>
  <c r="BJ3110" s="1"/>
  <c r="AR3110"/>
  <c r="AL3110"/>
  <c r="AF3110"/>
  <c r="N3110"/>
  <c r="G3110"/>
  <c r="F3110"/>
  <c r="BL3108"/>
  <c r="BD3108"/>
  <c r="AV3108"/>
  <c r="BH3108" s="1"/>
  <c r="AT3108"/>
  <c r="BF3108" s="1"/>
  <c r="AR3108"/>
  <c r="AL3108"/>
  <c r="AF3108"/>
  <c r="N3108"/>
  <c r="G3108"/>
  <c r="F3108"/>
  <c r="BL3106"/>
  <c r="BD3106"/>
  <c r="AV3106"/>
  <c r="BH3106" s="1"/>
  <c r="AT3106"/>
  <c r="BF3106" s="1"/>
  <c r="BJ3106" s="1"/>
  <c r="AR3106"/>
  <c r="AL3106"/>
  <c r="AF3106"/>
  <c r="N3106"/>
  <c r="G3106"/>
  <c r="F3106"/>
  <c r="BL3104"/>
  <c r="BD3104"/>
  <c r="AV3104"/>
  <c r="BH3104" s="1"/>
  <c r="AT3104"/>
  <c r="BF3104" s="1"/>
  <c r="BJ3104" s="1"/>
  <c r="AR3104"/>
  <c r="AL3104"/>
  <c r="AF3104"/>
  <c r="N3104"/>
  <c r="G3104"/>
  <c r="F3104"/>
  <c r="BL3102"/>
  <c r="BD3102"/>
  <c r="AV3102"/>
  <c r="BH3102" s="1"/>
  <c r="AT3102"/>
  <c r="BF3102" s="1"/>
  <c r="BJ3102" s="1"/>
  <c r="AR3102"/>
  <c r="AL3102"/>
  <c r="AF3102"/>
  <c r="N3102"/>
  <c r="G3102"/>
  <c r="F3102"/>
  <c r="BL3100"/>
  <c r="BD3100"/>
  <c r="AV3100"/>
  <c r="BH3100" s="1"/>
  <c r="AT3100"/>
  <c r="BF3100" s="1"/>
  <c r="BJ3100" s="1"/>
  <c r="AR3100"/>
  <c r="AL3100"/>
  <c r="AF3100"/>
  <c r="N3100"/>
  <c r="G3100"/>
  <c r="F3100"/>
  <c r="BL3098"/>
  <c r="BL3142" s="1"/>
  <c r="BD3098"/>
  <c r="AV3098"/>
  <c r="BH3098" s="1"/>
  <c r="AT3098"/>
  <c r="BF3098" s="1"/>
  <c r="BJ3098" s="1"/>
  <c r="AR3098"/>
  <c r="AL3098"/>
  <c r="AF3098"/>
  <c r="AF3142" s="1"/>
  <c r="N3098"/>
  <c r="G3098"/>
  <c r="F3098"/>
  <c r="BL3071"/>
  <c r="BD3071"/>
  <c r="AV3071"/>
  <c r="BH3071" s="1"/>
  <c r="AT3071"/>
  <c r="BF3071" s="1"/>
  <c r="BJ3071" s="1"/>
  <c r="AR3071"/>
  <c r="AL3071"/>
  <c r="AF3071"/>
  <c r="N3071"/>
  <c r="G3071"/>
  <c r="F3071"/>
  <c r="BL3069"/>
  <c r="BD3069"/>
  <c r="AV3069"/>
  <c r="BH3069" s="1"/>
  <c r="AT3069"/>
  <c r="BF3069" s="1"/>
  <c r="BJ3069" s="1"/>
  <c r="AR3069"/>
  <c r="AL3069"/>
  <c r="AF3069"/>
  <c r="N3069"/>
  <c r="G3069"/>
  <c r="F3069"/>
  <c r="BL3067"/>
  <c r="BD3067"/>
  <c r="AV3067"/>
  <c r="BH3067" s="1"/>
  <c r="AT3067"/>
  <c r="BF3067" s="1"/>
  <c r="BJ3067" s="1"/>
  <c r="AR3067"/>
  <c r="AL3067"/>
  <c r="AF3067"/>
  <c r="N3067"/>
  <c r="G3067"/>
  <c r="F3067"/>
  <c r="BL3065"/>
  <c r="BD3065"/>
  <c r="AV3065"/>
  <c r="BH3065" s="1"/>
  <c r="AT3065"/>
  <c r="BF3065" s="1"/>
  <c r="BJ3065" s="1"/>
  <c r="AR3065"/>
  <c r="AL3065"/>
  <c r="AF3065"/>
  <c r="N3065"/>
  <c r="G3065"/>
  <c r="F3065"/>
  <c r="BL3063"/>
  <c r="BD3063"/>
  <c r="AV3063"/>
  <c r="BH3063" s="1"/>
  <c r="AT3063"/>
  <c r="BF3063" s="1"/>
  <c r="BJ3063" s="1"/>
  <c r="AR3063"/>
  <c r="AL3063"/>
  <c r="AF3063"/>
  <c r="N3063"/>
  <c r="G3063"/>
  <c r="F3063"/>
  <c r="BL3061"/>
  <c r="BD3061"/>
  <c r="AV3061"/>
  <c r="BH3061" s="1"/>
  <c r="AT3061"/>
  <c r="BF3061" s="1"/>
  <c r="BJ3061" s="1"/>
  <c r="AR3061"/>
  <c r="AL3061"/>
  <c r="AF3061"/>
  <c r="N3061"/>
  <c r="G3061"/>
  <c r="F3061"/>
  <c r="BL3059"/>
  <c r="BD3059"/>
  <c r="AV3059"/>
  <c r="BH3059" s="1"/>
  <c r="AT3059"/>
  <c r="BF3059" s="1"/>
  <c r="BJ3059" s="1"/>
  <c r="AR3059"/>
  <c r="AL3059"/>
  <c r="AF3059"/>
  <c r="N3059"/>
  <c r="G3059"/>
  <c r="F3059"/>
  <c r="BL3057"/>
  <c r="BD3057"/>
  <c r="AV3057"/>
  <c r="BH3057" s="1"/>
  <c r="AT3057"/>
  <c r="BF3057" s="1"/>
  <c r="BJ3057" s="1"/>
  <c r="AR3057"/>
  <c r="AL3057"/>
  <c r="AF3057"/>
  <c r="N3057"/>
  <c r="G3057"/>
  <c r="F3057"/>
  <c r="BL3055"/>
  <c r="BD3055"/>
  <c r="AV3055"/>
  <c r="BH3055" s="1"/>
  <c r="AT3055"/>
  <c r="BF3055" s="1"/>
  <c r="BJ3055" s="1"/>
  <c r="AR3055"/>
  <c r="AL3055"/>
  <c r="AF3055"/>
  <c r="N3055"/>
  <c r="G3055"/>
  <c r="F3055"/>
  <c r="BL3053"/>
  <c r="BD3053"/>
  <c r="AV3053"/>
  <c r="BH3053" s="1"/>
  <c r="AT3053"/>
  <c r="BF3053" s="1"/>
  <c r="BJ3053" s="1"/>
  <c r="AR3053"/>
  <c r="AL3053"/>
  <c r="AF3053"/>
  <c r="N3053"/>
  <c r="G3053"/>
  <c r="F3053"/>
  <c r="BL3051"/>
  <c r="BD3051"/>
  <c r="AV3051"/>
  <c r="BH3051" s="1"/>
  <c r="AT3051"/>
  <c r="BF3051" s="1"/>
  <c r="BJ3051" s="1"/>
  <c r="AR3051"/>
  <c r="AL3051"/>
  <c r="AF3051"/>
  <c r="N3051"/>
  <c r="G3051"/>
  <c r="F3051"/>
  <c r="BL3049"/>
  <c r="BD3049"/>
  <c r="AV3049"/>
  <c r="BH3049" s="1"/>
  <c r="AT3049"/>
  <c r="BF3049" s="1"/>
  <c r="BJ3049" s="1"/>
  <c r="AR3049"/>
  <c r="AL3049"/>
  <c r="AF3049"/>
  <c r="N3049"/>
  <c r="G3049"/>
  <c r="F3049"/>
  <c r="BL3047"/>
  <c r="BD3047"/>
  <c r="AV3047"/>
  <c r="BH3047" s="1"/>
  <c r="AT3047"/>
  <c r="BF3047" s="1"/>
  <c r="BJ3047" s="1"/>
  <c r="AR3047"/>
  <c r="AL3047"/>
  <c r="AF3047"/>
  <c r="N3047"/>
  <c r="G3047"/>
  <c r="F3047"/>
  <c r="BL3045"/>
  <c r="BD3045"/>
  <c r="AV3045"/>
  <c r="BH3045" s="1"/>
  <c r="AT3045"/>
  <c r="BF3045" s="1"/>
  <c r="AR3045"/>
  <c r="AL3045"/>
  <c r="AF3045"/>
  <c r="N3045"/>
  <c r="G3045"/>
  <c r="F3045"/>
  <c r="BL3043"/>
  <c r="BD3043"/>
  <c r="AV3043"/>
  <c r="BH3043" s="1"/>
  <c r="AT3043"/>
  <c r="BF3043" s="1"/>
  <c r="BJ3043" s="1"/>
  <c r="AR3043"/>
  <c r="AL3043"/>
  <c r="AF3043"/>
  <c r="N3043"/>
  <c r="G3043"/>
  <c r="F3043"/>
  <c r="BL3041"/>
  <c r="BD3041"/>
  <c r="AV3041"/>
  <c r="BH3041" s="1"/>
  <c r="AT3041"/>
  <c r="BF3041" s="1"/>
  <c r="BJ3041" s="1"/>
  <c r="AR3041"/>
  <c r="AL3041"/>
  <c r="AF3041"/>
  <c r="N3041"/>
  <c r="G3041"/>
  <c r="F3041"/>
  <c r="BL3039"/>
  <c r="BD3039"/>
  <c r="AV3039"/>
  <c r="BH3039" s="1"/>
  <c r="AT3039"/>
  <c r="BF3039" s="1"/>
  <c r="BJ3039" s="1"/>
  <c r="AR3039"/>
  <c r="AL3039"/>
  <c r="AF3039"/>
  <c r="N3039"/>
  <c r="G3039"/>
  <c r="F3039"/>
  <c r="BL3037"/>
  <c r="BD3037"/>
  <c r="AV3037"/>
  <c r="BH3037" s="1"/>
  <c r="AT3037"/>
  <c r="BF3037" s="1"/>
  <c r="BJ3037" s="1"/>
  <c r="AR3037"/>
  <c r="AL3037"/>
  <c r="AF3037"/>
  <c r="N3037"/>
  <c r="G3037"/>
  <c r="F3037"/>
  <c r="BL3035"/>
  <c r="BL3079" s="1"/>
  <c r="BD3035"/>
  <c r="AV3035"/>
  <c r="BH3035" s="1"/>
  <c r="AT3035"/>
  <c r="BF3035" s="1"/>
  <c r="AR3035"/>
  <c r="AL3035"/>
  <c r="AF3035"/>
  <c r="AF3079" s="1"/>
  <c r="N3035"/>
  <c r="G3035"/>
  <c r="F3035"/>
  <c r="BL3008"/>
  <c r="BD3008"/>
  <c r="AV3008"/>
  <c r="BH3008" s="1"/>
  <c r="AT3008"/>
  <c r="BF3008" s="1"/>
  <c r="BJ3008" s="1"/>
  <c r="AR3008"/>
  <c r="AL3008"/>
  <c r="AF3008"/>
  <c r="N3008"/>
  <c r="G3008"/>
  <c r="F3008"/>
  <c r="BL3006"/>
  <c r="BD3006"/>
  <c r="AV3006"/>
  <c r="BH3006" s="1"/>
  <c r="AT3006"/>
  <c r="BF3006" s="1"/>
  <c r="BJ3006" s="1"/>
  <c r="AR3006"/>
  <c r="AL3006"/>
  <c r="AF3006"/>
  <c r="N3006"/>
  <c r="G3006"/>
  <c r="F3006"/>
  <c r="BL3004"/>
  <c r="BD3004"/>
  <c r="AV3004"/>
  <c r="BH3004" s="1"/>
  <c r="AT3004"/>
  <c r="BF3004" s="1"/>
  <c r="BJ3004" s="1"/>
  <c r="AR3004"/>
  <c r="AL3004"/>
  <c r="AF3004"/>
  <c r="N3004"/>
  <c r="G3004"/>
  <c r="F3004"/>
  <c r="BL3002"/>
  <c r="BD3002"/>
  <c r="AV3002"/>
  <c r="BH3002" s="1"/>
  <c r="AT3002"/>
  <c r="BF3002" s="1"/>
  <c r="BJ3002"/>
  <c r="AR3002"/>
  <c r="AL3002"/>
  <c r="AF3002"/>
  <c r="N3002"/>
  <c r="G3002"/>
  <c r="F3002"/>
  <c r="BL3000"/>
  <c r="BD3000"/>
  <c r="AV3000"/>
  <c r="BH3000" s="1"/>
  <c r="AT3000"/>
  <c r="BF3000" s="1"/>
  <c r="BJ3000" s="1"/>
  <c r="AR3000"/>
  <c r="AL3000"/>
  <c r="AF3000"/>
  <c r="N3000"/>
  <c r="G3000"/>
  <c r="F3000"/>
  <c r="BL2998"/>
  <c r="BD2998"/>
  <c r="AV2998"/>
  <c r="BH2998" s="1"/>
  <c r="AT2998"/>
  <c r="BF2998" s="1"/>
  <c r="BJ2998" s="1"/>
  <c r="AR2998"/>
  <c r="AL2998"/>
  <c r="AF2998"/>
  <c r="N2998"/>
  <c r="G2998"/>
  <c r="F2998"/>
  <c r="BL2996"/>
  <c r="BD2996"/>
  <c r="AV2996"/>
  <c r="BH2996" s="1"/>
  <c r="AT2996"/>
  <c r="BF2996" s="1"/>
  <c r="BJ2996" s="1"/>
  <c r="AR2996"/>
  <c r="AL2996"/>
  <c r="AF2996"/>
  <c r="N2996"/>
  <c r="G2996"/>
  <c r="F2996"/>
  <c r="BL2994"/>
  <c r="BD2994"/>
  <c r="AV2994"/>
  <c r="BH2994" s="1"/>
  <c r="AT2994"/>
  <c r="BF2994" s="1"/>
  <c r="AR2994"/>
  <c r="AL2994"/>
  <c r="AF2994"/>
  <c r="N2994"/>
  <c r="G2994"/>
  <c r="F2994"/>
  <c r="BL2992"/>
  <c r="BD2992"/>
  <c r="AV2992"/>
  <c r="BH2992" s="1"/>
  <c r="AT2992"/>
  <c r="BF2992" s="1"/>
  <c r="BJ2992" s="1"/>
  <c r="AR2992"/>
  <c r="AL2992"/>
  <c r="AF2992"/>
  <c r="N2992"/>
  <c r="G2992"/>
  <c r="F2992"/>
  <c r="BL2990"/>
  <c r="BD2990"/>
  <c r="AV2990"/>
  <c r="BH2990" s="1"/>
  <c r="AT2990"/>
  <c r="BF2990" s="1"/>
  <c r="BJ2990" s="1"/>
  <c r="AR2990"/>
  <c r="AL2990"/>
  <c r="AF2990"/>
  <c r="N2990"/>
  <c r="G2990"/>
  <c r="F2990"/>
  <c r="BL2988"/>
  <c r="BD2988"/>
  <c r="AV2988"/>
  <c r="BH2988" s="1"/>
  <c r="AT2988"/>
  <c r="BF2988" s="1"/>
  <c r="BJ2988" s="1"/>
  <c r="AR2988"/>
  <c r="AL2988"/>
  <c r="AF2988"/>
  <c r="N2988"/>
  <c r="G2988"/>
  <c r="F2988"/>
  <c r="BL2986"/>
  <c r="BD2986"/>
  <c r="AV2986"/>
  <c r="BH2986" s="1"/>
  <c r="AT2986"/>
  <c r="BF2986" s="1"/>
  <c r="BJ2986" s="1"/>
  <c r="AR2986"/>
  <c r="AL2986"/>
  <c r="AF2986"/>
  <c r="N2986"/>
  <c r="G2986"/>
  <c r="F2986"/>
  <c r="BL2984"/>
  <c r="BD2984"/>
  <c r="AV2984"/>
  <c r="BH2984" s="1"/>
  <c r="AT2984"/>
  <c r="BF2984" s="1"/>
  <c r="BJ2984" s="1"/>
  <c r="AR2984"/>
  <c r="AL2984"/>
  <c r="AF2984"/>
  <c r="N2984"/>
  <c r="G2984"/>
  <c r="F2984"/>
  <c r="BL2982"/>
  <c r="BD2982"/>
  <c r="AV2982"/>
  <c r="BH2982" s="1"/>
  <c r="AT2982"/>
  <c r="BF2982" s="1"/>
  <c r="AR2982"/>
  <c r="AL2982"/>
  <c r="AF2982"/>
  <c r="N2982"/>
  <c r="G2982"/>
  <c r="F2982"/>
  <c r="BL2980"/>
  <c r="BD2980"/>
  <c r="AV2980"/>
  <c r="BH2980" s="1"/>
  <c r="AT2980"/>
  <c r="BF2980" s="1"/>
  <c r="BJ2980" s="1"/>
  <c r="AR2980"/>
  <c r="AL2980"/>
  <c r="AF2980"/>
  <c r="N2980"/>
  <c r="G2980"/>
  <c r="F2980"/>
  <c r="BL2978"/>
  <c r="BD2978"/>
  <c r="AV2978"/>
  <c r="BH2978" s="1"/>
  <c r="AT2978"/>
  <c r="BF2978" s="1"/>
  <c r="BJ2978" s="1"/>
  <c r="AR2978"/>
  <c r="AL2978"/>
  <c r="AF2978"/>
  <c r="N2978"/>
  <c r="G2978"/>
  <c r="F2978"/>
  <c r="BL2976"/>
  <c r="BD2976"/>
  <c r="AV2976"/>
  <c r="BH2976" s="1"/>
  <c r="AT2976"/>
  <c r="BF2976" s="1"/>
  <c r="BJ2976" s="1"/>
  <c r="AR2976"/>
  <c r="AL2976"/>
  <c r="AF2976"/>
  <c r="N2976"/>
  <c r="G2976"/>
  <c r="F2976"/>
  <c r="BL2974"/>
  <c r="BD2974"/>
  <c r="AV2974"/>
  <c r="BH2974" s="1"/>
  <c r="AT2974"/>
  <c r="BF2974" s="1"/>
  <c r="BJ2974" s="1"/>
  <c r="AR2974"/>
  <c r="AL2974"/>
  <c r="AF2974"/>
  <c r="N2974"/>
  <c r="G2974"/>
  <c r="F2974"/>
  <c r="BL2972"/>
  <c r="BL3016" s="1"/>
  <c r="BD2972"/>
  <c r="AV2972"/>
  <c r="BH2972" s="1"/>
  <c r="AT2972"/>
  <c r="BF2972" s="1"/>
  <c r="AR2972"/>
  <c r="AL2972"/>
  <c r="AF2972"/>
  <c r="AF3016" s="1"/>
  <c r="N2972"/>
  <c r="G2972"/>
  <c r="F2972"/>
  <c r="BL2945"/>
  <c r="BD2945"/>
  <c r="AV2945"/>
  <c r="BH2945" s="1"/>
  <c r="AT2945"/>
  <c r="BF2945" s="1"/>
  <c r="BJ2945" s="1"/>
  <c r="AR2945"/>
  <c r="AL2945"/>
  <c r="AF2945"/>
  <c r="N2945"/>
  <c r="G2945"/>
  <c r="F2945"/>
  <c r="BL2943"/>
  <c r="BD2943"/>
  <c r="AV2943"/>
  <c r="BH2943" s="1"/>
  <c r="AT2943"/>
  <c r="BF2943" s="1"/>
  <c r="BJ2943" s="1"/>
  <c r="AR2943"/>
  <c r="AL2943"/>
  <c r="AF2943"/>
  <c r="N2943"/>
  <c r="G2943"/>
  <c r="F2943"/>
  <c r="BL2941"/>
  <c r="BD2941"/>
  <c r="AV2941"/>
  <c r="BH2941" s="1"/>
  <c r="AT2941"/>
  <c r="BF2941" s="1"/>
  <c r="BJ2941" s="1"/>
  <c r="AR2941"/>
  <c r="AL2941"/>
  <c r="AF2941"/>
  <c r="N2941"/>
  <c r="G2941"/>
  <c r="F2941"/>
  <c r="BL2939"/>
  <c r="BD2939"/>
  <c r="AV2939"/>
  <c r="BH2939" s="1"/>
  <c r="AT2939"/>
  <c r="BF2939" s="1"/>
  <c r="BJ2939" s="1"/>
  <c r="AR2939"/>
  <c r="AL2939"/>
  <c r="AF2939"/>
  <c r="N2939"/>
  <c r="G2939"/>
  <c r="F2939"/>
  <c r="BL2937"/>
  <c r="BD2937"/>
  <c r="AV2937"/>
  <c r="BH2937" s="1"/>
  <c r="AT2937"/>
  <c r="BF2937" s="1"/>
  <c r="BJ2937" s="1"/>
  <c r="AR2937"/>
  <c r="AL2937"/>
  <c r="AF2937"/>
  <c r="N2937"/>
  <c r="G2937"/>
  <c r="F2937"/>
  <c r="BL2935"/>
  <c r="BD2935"/>
  <c r="AV2935"/>
  <c r="BH2935" s="1"/>
  <c r="AT2935"/>
  <c r="BF2935" s="1"/>
  <c r="BJ2935" s="1"/>
  <c r="AR2935"/>
  <c r="AL2935"/>
  <c r="AF2935"/>
  <c r="N2935"/>
  <c r="G2935"/>
  <c r="F2935"/>
  <c r="BL2933"/>
  <c r="BD2933"/>
  <c r="AV2933"/>
  <c r="BH2933" s="1"/>
  <c r="AT2933"/>
  <c r="BF2933" s="1"/>
  <c r="BJ2933"/>
  <c r="AR2933"/>
  <c r="AL2933"/>
  <c r="AF2933"/>
  <c r="N2933"/>
  <c r="G2933"/>
  <c r="F2933"/>
  <c r="BL2931"/>
  <c r="BD2931"/>
  <c r="AV2931"/>
  <c r="BH2931" s="1"/>
  <c r="AT2931"/>
  <c r="BF2931" s="1"/>
  <c r="AR2931"/>
  <c r="AL2931"/>
  <c r="AF2931"/>
  <c r="N2931"/>
  <c r="G2931"/>
  <c r="F2931"/>
  <c r="BL2929"/>
  <c r="BD2929"/>
  <c r="AV2929"/>
  <c r="BH2929" s="1"/>
  <c r="AT2929"/>
  <c r="BF2929" s="1"/>
  <c r="BJ2929" s="1"/>
  <c r="AR2929"/>
  <c r="AL2929"/>
  <c r="AF2929"/>
  <c r="N2929"/>
  <c r="G2929"/>
  <c r="F2929"/>
  <c r="BL2927"/>
  <c r="BD2927"/>
  <c r="AV2927"/>
  <c r="BH2927" s="1"/>
  <c r="AT2927"/>
  <c r="BF2927" s="1"/>
  <c r="BJ2927" s="1"/>
  <c r="AR2927"/>
  <c r="AL2927"/>
  <c r="AF2927"/>
  <c r="N2927"/>
  <c r="G2927"/>
  <c r="F2927"/>
  <c r="BL2925"/>
  <c r="BD2925"/>
  <c r="AV2925"/>
  <c r="BH2925" s="1"/>
  <c r="AT2925"/>
  <c r="BF2925" s="1"/>
  <c r="BJ2925" s="1"/>
  <c r="AR2925"/>
  <c r="AL2925"/>
  <c r="AF2925"/>
  <c r="N2925"/>
  <c r="G2925"/>
  <c r="F2925"/>
  <c r="BL2923"/>
  <c r="BD2923"/>
  <c r="AV2923"/>
  <c r="BH2923" s="1"/>
  <c r="AT2923"/>
  <c r="BF2923" s="1"/>
  <c r="BJ2923" s="1"/>
  <c r="AR2923"/>
  <c r="AL2923"/>
  <c r="AF2923"/>
  <c r="N2923"/>
  <c r="G2923"/>
  <c r="F2923"/>
  <c r="BL2921"/>
  <c r="BD2921"/>
  <c r="AV2921"/>
  <c r="BH2921" s="1"/>
  <c r="AT2921"/>
  <c r="BF2921" s="1"/>
  <c r="BJ2921" s="1"/>
  <c r="AR2921"/>
  <c r="AL2921"/>
  <c r="AF2921"/>
  <c r="N2921"/>
  <c r="G2921"/>
  <c r="F2921"/>
  <c r="BL2919"/>
  <c r="BD2919"/>
  <c r="AV2919"/>
  <c r="BH2919" s="1"/>
  <c r="AT2919"/>
  <c r="BF2919" s="1"/>
  <c r="AR2919"/>
  <c r="AL2919"/>
  <c r="AF2919"/>
  <c r="N2919"/>
  <c r="G2919"/>
  <c r="F2919"/>
  <c r="BL2917"/>
  <c r="BD2917"/>
  <c r="AV2917"/>
  <c r="BH2917" s="1"/>
  <c r="AT2917"/>
  <c r="BF2917" s="1"/>
  <c r="BJ2917" s="1"/>
  <c r="AR2917"/>
  <c r="AL2917"/>
  <c r="AF2917"/>
  <c r="N2917"/>
  <c r="G2917"/>
  <c r="F2917"/>
  <c r="BL2915"/>
  <c r="BD2915"/>
  <c r="AV2915"/>
  <c r="BH2915" s="1"/>
  <c r="AT2915"/>
  <c r="BF2915" s="1"/>
  <c r="BJ2915" s="1"/>
  <c r="AR2915"/>
  <c r="AL2915"/>
  <c r="AF2915"/>
  <c r="N2915"/>
  <c r="G2915"/>
  <c r="F2915"/>
  <c r="BL2913"/>
  <c r="BD2913"/>
  <c r="AV2913"/>
  <c r="BH2913" s="1"/>
  <c r="AT2913"/>
  <c r="BF2913" s="1"/>
  <c r="BJ2913" s="1"/>
  <c r="AR2913"/>
  <c r="AL2913"/>
  <c r="AF2913"/>
  <c r="N2913"/>
  <c r="G2913"/>
  <c r="F2913"/>
  <c r="BL2911"/>
  <c r="BD2911"/>
  <c r="AV2911"/>
  <c r="BH2911" s="1"/>
  <c r="AT2911"/>
  <c r="BF2911" s="1"/>
  <c r="BJ2911" s="1"/>
  <c r="AR2911"/>
  <c r="AL2911"/>
  <c r="AF2911"/>
  <c r="N2911"/>
  <c r="G2911"/>
  <c r="F2911"/>
  <c r="BL2909"/>
  <c r="BD2909"/>
  <c r="AV2909"/>
  <c r="BH2909" s="1"/>
  <c r="AT2909"/>
  <c r="BF2909" s="1"/>
  <c r="AR2909"/>
  <c r="AL2909"/>
  <c r="AF2909"/>
  <c r="N2909"/>
  <c r="G2909"/>
  <c r="F2909"/>
  <c r="BL2882"/>
  <c r="BD2882"/>
  <c r="AV2882"/>
  <c r="BH2882" s="1"/>
  <c r="AT2882"/>
  <c r="BF2882" s="1"/>
  <c r="BJ2882" s="1"/>
  <c r="AR2882"/>
  <c r="AL2882"/>
  <c r="AF2882"/>
  <c r="N2882"/>
  <c r="G2882"/>
  <c r="F2882"/>
  <c r="BL2880"/>
  <c r="BD2880"/>
  <c r="AV2880"/>
  <c r="BH2880" s="1"/>
  <c r="AT2880"/>
  <c r="BF2880" s="1"/>
  <c r="BJ2880" s="1"/>
  <c r="AR2880"/>
  <c r="AL2880"/>
  <c r="AF2880"/>
  <c r="N2880"/>
  <c r="G2880"/>
  <c r="F2880"/>
  <c r="BL2878"/>
  <c r="BD2878"/>
  <c r="AV2878"/>
  <c r="BH2878" s="1"/>
  <c r="AT2878"/>
  <c r="BF2878" s="1"/>
  <c r="BJ2878" s="1"/>
  <c r="AR2878"/>
  <c r="AL2878"/>
  <c r="AF2878"/>
  <c r="N2878"/>
  <c r="G2878"/>
  <c r="F2878"/>
  <c r="BL2876"/>
  <c r="BD2876"/>
  <c r="AV2876"/>
  <c r="BH2876" s="1"/>
  <c r="AT2876"/>
  <c r="BF2876" s="1"/>
  <c r="BJ2876" s="1"/>
  <c r="AR2876"/>
  <c r="AL2876"/>
  <c r="AF2876"/>
  <c r="N2876"/>
  <c r="G2876"/>
  <c r="F2876"/>
  <c r="BL2874"/>
  <c r="BD2874"/>
  <c r="AV2874"/>
  <c r="BH2874" s="1"/>
  <c r="AT2874"/>
  <c r="BF2874" s="1"/>
  <c r="BJ2874" s="1"/>
  <c r="AR2874"/>
  <c r="AL2874"/>
  <c r="AF2874"/>
  <c r="N2874"/>
  <c r="G2874"/>
  <c r="F2874"/>
  <c r="BL2872"/>
  <c r="BD2872"/>
  <c r="AV2872"/>
  <c r="BH2872" s="1"/>
  <c r="AT2872"/>
  <c r="BF2872" s="1"/>
  <c r="BJ2872" s="1"/>
  <c r="AR2872"/>
  <c r="AL2872"/>
  <c r="AF2872"/>
  <c r="N2872"/>
  <c r="G2872"/>
  <c r="F2872"/>
  <c r="BL2870"/>
  <c r="BD2870"/>
  <c r="AV2870"/>
  <c r="BH2870" s="1"/>
  <c r="AT2870"/>
  <c r="BF2870" s="1"/>
  <c r="BJ2870" s="1"/>
  <c r="AR2870"/>
  <c r="AL2870"/>
  <c r="AF2870"/>
  <c r="N2870"/>
  <c r="G2870"/>
  <c r="F2870"/>
  <c r="BL2868"/>
  <c r="BD2868"/>
  <c r="AV2868"/>
  <c r="BH2868" s="1"/>
  <c r="AT2868"/>
  <c r="BF2868" s="1"/>
  <c r="AR2868"/>
  <c r="AL2868"/>
  <c r="AF2868"/>
  <c r="N2868"/>
  <c r="G2868"/>
  <c r="F2868"/>
  <c r="BL2866"/>
  <c r="BD2866"/>
  <c r="AV2866"/>
  <c r="BH2866" s="1"/>
  <c r="AT2866"/>
  <c r="BF2866" s="1"/>
  <c r="BJ2866" s="1"/>
  <c r="AR2866"/>
  <c r="AL2866"/>
  <c r="AF2866"/>
  <c r="N2866"/>
  <c r="G2866"/>
  <c r="F2866"/>
  <c r="BL2864"/>
  <c r="BD2864"/>
  <c r="AV2864"/>
  <c r="BH2864" s="1"/>
  <c r="AT2864"/>
  <c r="BF2864" s="1"/>
  <c r="BJ2864" s="1"/>
  <c r="AR2864"/>
  <c r="AL2864"/>
  <c r="AF2864"/>
  <c r="N2864"/>
  <c r="G2864"/>
  <c r="F2864"/>
  <c r="BL2862"/>
  <c r="BD2862"/>
  <c r="AV2862"/>
  <c r="BH2862" s="1"/>
  <c r="AT2862"/>
  <c r="BF2862" s="1"/>
  <c r="BJ2862" s="1"/>
  <c r="AR2862"/>
  <c r="AL2862"/>
  <c r="AF2862"/>
  <c r="N2862"/>
  <c r="G2862"/>
  <c r="F2862"/>
  <c r="BL2860"/>
  <c r="BD2860"/>
  <c r="AV2860"/>
  <c r="BH2860" s="1"/>
  <c r="AT2860"/>
  <c r="BF2860" s="1"/>
  <c r="BJ2860" s="1"/>
  <c r="AR2860"/>
  <c r="AL2860"/>
  <c r="AF2860"/>
  <c r="N2860"/>
  <c r="G2860"/>
  <c r="F2860"/>
  <c r="BL2858"/>
  <c r="BD2858"/>
  <c r="AV2858"/>
  <c r="BH2858" s="1"/>
  <c r="AT2858"/>
  <c r="BF2858" s="1"/>
  <c r="BJ2858" s="1"/>
  <c r="AR2858"/>
  <c r="AL2858"/>
  <c r="AF2858"/>
  <c r="N2858"/>
  <c r="G2858"/>
  <c r="F2858"/>
  <c r="BL2856"/>
  <c r="BD2856"/>
  <c r="AV2856"/>
  <c r="BH2856" s="1"/>
  <c r="AT2856"/>
  <c r="BF2856" s="1"/>
  <c r="AR2856"/>
  <c r="AL2856"/>
  <c r="AF2856"/>
  <c r="N2856"/>
  <c r="G2856"/>
  <c r="F2856"/>
  <c r="BL2854"/>
  <c r="BD2854"/>
  <c r="AV2854"/>
  <c r="BH2854" s="1"/>
  <c r="AT2854"/>
  <c r="BF2854" s="1"/>
  <c r="BJ2854" s="1"/>
  <c r="AR2854"/>
  <c r="AL2854"/>
  <c r="AF2854"/>
  <c r="N2854"/>
  <c r="G2854"/>
  <c r="F2854"/>
  <c r="BL2852"/>
  <c r="BD2852"/>
  <c r="AV2852"/>
  <c r="BH2852" s="1"/>
  <c r="AT2852"/>
  <c r="BF2852" s="1"/>
  <c r="BJ2852" s="1"/>
  <c r="AR2852"/>
  <c r="AL2852"/>
  <c r="AF2852"/>
  <c r="N2852"/>
  <c r="G2852"/>
  <c r="F2852"/>
  <c r="BL2850"/>
  <c r="BD2850"/>
  <c r="AV2850"/>
  <c r="BH2850" s="1"/>
  <c r="AT2850"/>
  <c r="BF2850" s="1"/>
  <c r="BJ2850" s="1"/>
  <c r="AR2850"/>
  <c r="AL2850"/>
  <c r="AF2850"/>
  <c r="N2850"/>
  <c r="G2850"/>
  <c r="F2850"/>
  <c r="BL2848"/>
  <c r="BD2848"/>
  <c r="AV2848"/>
  <c r="BH2848" s="1"/>
  <c r="AT2848"/>
  <c r="BF2848" s="1"/>
  <c r="BJ2848" s="1"/>
  <c r="AR2848"/>
  <c r="AL2848"/>
  <c r="AF2848"/>
  <c r="N2848"/>
  <c r="G2848"/>
  <c r="F2848"/>
  <c r="BL2846"/>
  <c r="BD2846"/>
  <c r="AV2846"/>
  <c r="BH2846" s="1"/>
  <c r="AT2846"/>
  <c r="BF2846" s="1"/>
  <c r="BJ2846" s="1"/>
  <c r="AR2846"/>
  <c r="AL2846"/>
  <c r="AF2846"/>
  <c r="N2846"/>
  <c r="G2846"/>
  <c r="F2846"/>
  <c r="BL2819"/>
  <c r="BD2819"/>
  <c r="AV2819"/>
  <c r="BH2819" s="1"/>
  <c r="AT2819"/>
  <c r="BF2819" s="1"/>
  <c r="BJ2819" s="1"/>
  <c r="AR2819"/>
  <c r="AL2819"/>
  <c r="AF2819"/>
  <c r="N2819"/>
  <c r="G2819"/>
  <c r="F2819"/>
  <c r="BL2817"/>
  <c r="BD2817"/>
  <c r="AV2817"/>
  <c r="BH2817" s="1"/>
  <c r="AT2817"/>
  <c r="BF2817" s="1"/>
  <c r="BJ2817" s="1"/>
  <c r="AR2817"/>
  <c r="AL2817"/>
  <c r="AF2817"/>
  <c r="N2817"/>
  <c r="G2817"/>
  <c r="F2817"/>
  <c r="BL2815"/>
  <c r="BD2815"/>
  <c r="AV2815"/>
  <c r="BH2815" s="1"/>
  <c r="AT2815"/>
  <c r="BF2815" s="1"/>
  <c r="BJ2815" s="1"/>
  <c r="AR2815"/>
  <c r="AL2815"/>
  <c r="AF2815"/>
  <c r="N2815"/>
  <c r="G2815"/>
  <c r="F2815"/>
  <c r="BL2813"/>
  <c r="BD2813"/>
  <c r="AV2813"/>
  <c r="BH2813" s="1"/>
  <c r="AT2813"/>
  <c r="BF2813" s="1"/>
  <c r="BJ2813" s="1"/>
  <c r="AR2813"/>
  <c r="AL2813"/>
  <c r="AF2813"/>
  <c r="N2813"/>
  <c r="G2813"/>
  <c r="F2813"/>
  <c r="BL2811"/>
  <c r="BD2811"/>
  <c r="AV2811"/>
  <c r="BH2811" s="1"/>
  <c r="AT2811"/>
  <c r="BF2811" s="1"/>
  <c r="BJ2811" s="1"/>
  <c r="AR2811"/>
  <c r="AL2811"/>
  <c r="AF2811"/>
  <c r="N2811"/>
  <c r="G2811"/>
  <c r="F2811"/>
  <c r="BL2809"/>
  <c r="BD2809"/>
  <c r="AV2809"/>
  <c r="BH2809" s="1"/>
  <c r="AT2809"/>
  <c r="BF2809" s="1"/>
  <c r="BJ2809" s="1"/>
  <c r="AR2809"/>
  <c r="AL2809"/>
  <c r="AF2809"/>
  <c r="N2809"/>
  <c r="G2809"/>
  <c r="F2809"/>
  <c r="BL2807"/>
  <c r="BD2807"/>
  <c r="AV2807"/>
  <c r="BH2807" s="1"/>
  <c r="AT2807"/>
  <c r="BF2807" s="1"/>
  <c r="BJ2807" s="1"/>
  <c r="AR2807"/>
  <c r="AL2807"/>
  <c r="AF2807"/>
  <c r="N2807"/>
  <c r="G2807"/>
  <c r="F2807"/>
  <c r="BL2805"/>
  <c r="BD2805"/>
  <c r="AV2805"/>
  <c r="BH2805" s="1"/>
  <c r="AT2805"/>
  <c r="BF2805" s="1"/>
  <c r="BJ2805" s="1"/>
  <c r="AR2805"/>
  <c r="AL2805"/>
  <c r="AF2805"/>
  <c r="N2805"/>
  <c r="G2805"/>
  <c r="F2805"/>
  <c r="BL2803"/>
  <c r="BD2803"/>
  <c r="AV2803"/>
  <c r="BH2803" s="1"/>
  <c r="AT2803"/>
  <c r="BF2803" s="1"/>
  <c r="BJ2803" s="1"/>
  <c r="AR2803"/>
  <c r="AL2803"/>
  <c r="AF2803"/>
  <c r="N2803"/>
  <c r="G2803"/>
  <c r="F2803"/>
  <c r="BL2801"/>
  <c r="BD2801"/>
  <c r="AV2801"/>
  <c r="BH2801" s="1"/>
  <c r="AT2801"/>
  <c r="BF2801" s="1"/>
  <c r="BJ2801" s="1"/>
  <c r="AR2801"/>
  <c r="AL2801"/>
  <c r="AF2801"/>
  <c r="N2801"/>
  <c r="G2801"/>
  <c r="F2801"/>
  <c r="BL2799"/>
  <c r="BD2799"/>
  <c r="AV2799"/>
  <c r="BH2799" s="1"/>
  <c r="AT2799"/>
  <c r="BF2799" s="1"/>
  <c r="BJ2799" s="1"/>
  <c r="AR2799"/>
  <c r="AL2799"/>
  <c r="AF2799"/>
  <c r="N2799"/>
  <c r="G2799"/>
  <c r="F2799"/>
  <c r="BL2797"/>
  <c r="BD2797"/>
  <c r="AV2797"/>
  <c r="BH2797" s="1"/>
  <c r="AT2797"/>
  <c r="BF2797" s="1"/>
  <c r="BJ2797" s="1"/>
  <c r="AR2797"/>
  <c r="AL2797"/>
  <c r="AF2797"/>
  <c r="N2797"/>
  <c r="G2797"/>
  <c r="F2797"/>
  <c r="BL2795"/>
  <c r="BD2795"/>
  <c r="AV2795"/>
  <c r="BH2795" s="1"/>
  <c r="AT2795"/>
  <c r="BF2795" s="1"/>
  <c r="BJ2795" s="1"/>
  <c r="AR2795"/>
  <c r="AL2795"/>
  <c r="AF2795"/>
  <c r="N2795"/>
  <c r="G2795"/>
  <c r="F2795"/>
  <c r="BL2793"/>
  <c r="BD2793"/>
  <c r="AV2793"/>
  <c r="BH2793" s="1"/>
  <c r="AT2793"/>
  <c r="BF2793" s="1"/>
  <c r="AR2793"/>
  <c r="AL2793"/>
  <c r="AF2793"/>
  <c r="N2793"/>
  <c r="G2793"/>
  <c r="F2793"/>
  <c r="BL2791"/>
  <c r="BD2791"/>
  <c r="AV2791"/>
  <c r="BH2791" s="1"/>
  <c r="AT2791"/>
  <c r="BF2791" s="1"/>
  <c r="BJ2791" s="1"/>
  <c r="AR2791"/>
  <c r="AL2791"/>
  <c r="AF2791"/>
  <c r="N2791"/>
  <c r="G2791"/>
  <c r="F2791"/>
  <c r="BL2789"/>
  <c r="BD2789"/>
  <c r="AV2789"/>
  <c r="BH2789" s="1"/>
  <c r="AT2789"/>
  <c r="BF2789" s="1"/>
  <c r="BJ2789" s="1"/>
  <c r="AR2789"/>
  <c r="AL2789"/>
  <c r="AF2789"/>
  <c r="N2789"/>
  <c r="G2789"/>
  <c r="F2789"/>
  <c r="BL2787"/>
  <c r="BD2787"/>
  <c r="AV2787"/>
  <c r="BH2787" s="1"/>
  <c r="AT2787"/>
  <c r="BF2787" s="1"/>
  <c r="BJ2787" s="1"/>
  <c r="AR2787"/>
  <c r="AL2787"/>
  <c r="AF2787"/>
  <c r="N2787"/>
  <c r="G2787"/>
  <c r="F2787"/>
  <c r="BL2785"/>
  <c r="BD2785"/>
  <c r="AV2785"/>
  <c r="BH2785" s="1"/>
  <c r="AT2785"/>
  <c r="BF2785" s="1"/>
  <c r="BJ2785" s="1"/>
  <c r="AR2785"/>
  <c r="AL2785"/>
  <c r="AF2785"/>
  <c r="N2785"/>
  <c r="G2785"/>
  <c r="F2785"/>
  <c r="BL2783"/>
  <c r="BD2783"/>
  <c r="AV2783"/>
  <c r="BH2783" s="1"/>
  <c r="AT2783"/>
  <c r="BF2783" s="1"/>
  <c r="AR2783"/>
  <c r="AL2783"/>
  <c r="AF2783"/>
  <c r="N2783"/>
  <c r="G2783"/>
  <c r="F2783"/>
  <c r="BL2756"/>
  <c r="BD2756"/>
  <c r="AV2756"/>
  <c r="BH2756" s="1"/>
  <c r="AT2756"/>
  <c r="BF2756" s="1"/>
  <c r="BJ2756" s="1"/>
  <c r="AR2756"/>
  <c r="AL2756"/>
  <c r="AF2756"/>
  <c r="N2756"/>
  <c r="G2756"/>
  <c r="F2756"/>
  <c r="BL2754"/>
  <c r="BD2754"/>
  <c r="AV2754"/>
  <c r="BH2754" s="1"/>
  <c r="AT2754"/>
  <c r="BF2754" s="1"/>
  <c r="BJ2754" s="1"/>
  <c r="AR2754"/>
  <c r="AL2754"/>
  <c r="AF2754"/>
  <c r="N2754"/>
  <c r="G2754"/>
  <c r="F2754"/>
  <c r="BL2752"/>
  <c r="BD2752"/>
  <c r="AV2752"/>
  <c r="BH2752" s="1"/>
  <c r="AT2752"/>
  <c r="BF2752" s="1"/>
  <c r="BJ2752" s="1"/>
  <c r="AR2752"/>
  <c r="AL2752"/>
  <c r="AF2752"/>
  <c r="N2752"/>
  <c r="G2752"/>
  <c r="F2752"/>
  <c r="BL2750"/>
  <c r="BD2750"/>
  <c r="AV2750"/>
  <c r="BH2750" s="1"/>
  <c r="AT2750"/>
  <c r="BF2750" s="1"/>
  <c r="BJ2750" s="1"/>
  <c r="AR2750"/>
  <c r="AL2750"/>
  <c r="AF2750"/>
  <c r="N2750"/>
  <c r="G2750"/>
  <c r="F2750"/>
  <c r="BL2748"/>
  <c r="BD2748"/>
  <c r="AV2748"/>
  <c r="BH2748" s="1"/>
  <c r="AT2748"/>
  <c r="BF2748" s="1"/>
  <c r="BJ2748" s="1"/>
  <c r="AR2748"/>
  <c r="AL2748"/>
  <c r="AF2748"/>
  <c r="N2748"/>
  <c r="G2748"/>
  <c r="F2748"/>
  <c r="BL2746"/>
  <c r="BD2746"/>
  <c r="AV2746"/>
  <c r="BH2746" s="1"/>
  <c r="AT2746"/>
  <c r="BF2746" s="1"/>
  <c r="BJ2746" s="1"/>
  <c r="AR2746"/>
  <c r="AL2746"/>
  <c r="AF2746"/>
  <c r="N2746"/>
  <c r="G2746"/>
  <c r="F2746"/>
  <c r="BL2744"/>
  <c r="BD2744"/>
  <c r="AV2744"/>
  <c r="BH2744" s="1"/>
  <c r="AT2744"/>
  <c r="BF2744" s="1"/>
  <c r="BJ2744" s="1"/>
  <c r="AR2744"/>
  <c r="AL2744"/>
  <c r="AF2744"/>
  <c r="N2744"/>
  <c r="G2744"/>
  <c r="F2744"/>
  <c r="BL2742"/>
  <c r="BD2742"/>
  <c r="AV2742"/>
  <c r="BH2742" s="1"/>
  <c r="AT2742"/>
  <c r="BF2742" s="1"/>
  <c r="BJ2742" s="1"/>
  <c r="AR2742"/>
  <c r="AL2742"/>
  <c r="AF2742"/>
  <c r="N2742"/>
  <c r="G2742"/>
  <c r="F2742"/>
  <c r="BL2740"/>
  <c r="BD2740"/>
  <c r="AV2740"/>
  <c r="BH2740" s="1"/>
  <c r="AT2740"/>
  <c r="BF2740" s="1"/>
  <c r="BJ2740" s="1"/>
  <c r="AR2740"/>
  <c r="AL2740"/>
  <c r="AF2740"/>
  <c r="N2740"/>
  <c r="G2740"/>
  <c r="F2740"/>
  <c r="BL2738"/>
  <c r="BD2738"/>
  <c r="AV2738"/>
  <c r="BH2738" s="1"/>
  <c r="AT2738"/>
  <c r="BF2738" s="1"/>
  <c r="BJ2738" s="1"/>
  <c r="AR2738"/>
  <c r="AL2738"/>
  <c r="AF2738"/>
  <c r="N2738"/>
  <c r="G2738"/>
  <c r="F2738"/>
  <c r="BL2736"/>
  <c r="BD2736"/>
  <c r="AV2736"/>
  <c r="BH2736" s="1"/>
  <c r="AT2736"/>
  <c r="BF2736" s="1"/>
  <c r="BJ2736" s="1"/>
  <c r="AR2736"/>
  <c r="AL2736"/>
  <c r="AF2736"/>
  <c r="N2736"/>
  <c r="G2736"/>
  <c r="F2736"/>
  <c r="BL2734"/>
  <c r="BD2734"/>
  <c r="AV2734"/>
  <c r="BH2734" s="1"/>
  <c r="AT2734"/>
  <c r="BF2734" s="1"/>
  <c r="BJ2734" s="1"/>
  <c r="AR2734"/>
  <c r="AL2734"/>
  <c r="AF2734"/>
  <c r="N2734"/>
  <c r="G2734"/>
  <c r="F2734"/>
  <c r="BL2732"/>
  <c r="BD2732"/>
  <c r="AV2732"/>
  <c r="BH2732" s="1"/>
  <c r="AT2732"/>
  <c r="BF2732" s="1"/>
  <c r="BJ2732" s="1"/>
  <c r="AR2732"/>
  <c r="AL2732"/>
  <c r="AF2732"/>
  <c r="N2732"/>
  <c r="G2732"/>
  <c r="F2732"/>
  <c r="BL2730"/>
  <c r="BD2730"/>
  <c r="AV2730"/>
  <c r="BH2730" s="1"/>
  <c r="AT2730"/>
  <c r="BF2730" s="1"/>
  <c r="BJ2730" s="1"/>
  <c r="AR2730"/>
  <c r="AL2730"/>
  <c r="AF2730"/>
  <c r="N2730"/>
  <c r="G2730"/>
  <c r="F2730"/>
  <c r="BL2728"/>
  <c r="BD2728"/>
  <c r="AV2728"/>
  <c r="BH2728" s="1"/>
  <c r="AT2728"/>
  <c r="BF2728" s="1"/>
  <c r="BJ2728" s="1"/>
  <c r="AR2728"/>
  <c r="AL2728"/>
  <c r="AF2728"/>
  <c r="N2728"/>
  <c r="G2728"/>
  <c r="F2728"/>
  <c r="BL2726"/>
  <c r="BD2726"/>
  <c r="AV2726"/>
  <c r="BH2726" s="1"/>
  <c r="AT2726"/>
  <c r="BF2726" s="1"/>
  <c r="BJ2726" s="1"/>
  <c r="AR2726"/>
  <c r="AL2726"/>
  <c r="AF2726"/>
  <c r="N2726"/>
  <c r="G2726"/>
  <c r="F2726"/>
  <c r="BL2724"/>
  <c r="BD2724"/>
  <c r="AV2724"/>
  <c r="BH2724" s="1"/>
  <c r="AT2724"/>
  <c r="BF2724" s="1"/>
  <c r="BJ2724" s="1"/>
  <c r="AR2724"/>
  <c r="AL2724"/>
  <c r="AF2724"/>
  <c r="N2724"/>
  <c r="G2724"/>
  <c r="F2724"/>
  <c r="BL2722"/>
  <c r="BD2722"/>
  <c r="AV2722"/>
  <c r="BH2722" s="1"/>
  <c r="AT2722"/>
  <c r="BF2722" s="1"/>
  <c r="BJ2722" s="1"/>
  <c r="AR2722"/>
  <c r="AL2722"/>
  <c r="AF2722"/>
  <c r="N2722"/>
  <c r="G2722"/>
  <c r="F2722"/>
  <c r="BL2720"/>
  <c r="BL2764" s="1"/>
  <c r="BD2720"/>
  <c r="AV2720"/>
  <c r="BH2720" s="1"/>
  <c r="AT2720"/>
  <c r="BF2720" s="1"/>
  <c r="AR2720"/>
  <c r="AL2720"/>
  <c r="AF2720"/>
  <c r="AF2764" s="1"/>
  <c r="N2720"/>
  <c r="G2720"/>
  <c r="F2720"/>
  <c r="BL2693"/>
  <c r="BD2693"/>
  <c r="AV2693"/>
  <c r="BH2693" s="1"/>
  <c r="AT2693"/>
  <c r="BF2693" s="1"/>
  <c r="BJ2693" s="1"/>
  <c r="AR2693"/>
  <c r="AL2693"/>
  <c r="AF2693"/>
  <c r="N2693"/>
  <c r="G2693"/>
  <c r="F2693"/>
  <c r="BL2691"/>
  <c r="BD2691"/>
  <c r="AV2691"/>
  <c r="BH2691" s="1"/>
  <c r="AT2691"/>
  <c r="BF2691" s="1"/>
  <c r="BJ2691" s="1"/>
  <c r="AR2691"/>
  <c r="AL2691"/>
  <c r="AF2691"/>
  <c r="N2691"/>
  <c r="G2691"/>
  <c r="F2691"/>
  <c r="BL2689"/>
  <c r="BD2689"/>
  <c r="AV2689"/>
  <c r="BH2689" s="1"/>
  <c r="AT2689"/>
  <c r="BF2689" s="1"/>
  <c r="BJ2689" s="1"/>
  <c r="AR2689"/>
  <c r="AL2689"/>
  <c r="AF2689"/>
  <c r="N2689"/>
  <c r="G2689"/>
  <c r="F2689"/>
  <c r="BL2687"/>
  <c r="BD2687"/>
  <c r="AV2687"/>
  <c r="BH2687" s="1"/>
  <c r="AT2687"/>
  <c r="BF2687" s="1"/>
  <c r="BJ2687" s="1"/>
  <c r="AR2687"/>
  <c r="AL2687"/>
  <c r="AF2687"/>
  <c r="N2687"/>
  <c r="G2687"/>
  <c r="F2687"/>
  <c r="BL2685"/>
  <c r="BD2685"/>
  <c r="AV2685"/>
  <c r="BH2685" s="1"/>
  <c r="AT2685"/>
  <c r="BF2685" s="1"/>
  <c r="BJ2685" s="1"/>
  <c r="AR2685"/>
  <c r="AL2685"/>
  <c r="AF2685"/>
  <c r="N2685"/>
  <c r="G2685"/>
  <c r="F2685"/>
  <c r="BL2683"/>
  <c r="BD2683"/>
  <c r="AV2683"/>
  <c r="BH2683" s="1"/>
  <c r="AT2683"/>
  <c r="BF2683" s="1"/>
  <c r="BJ2683" s="1"/>
  <c r="AR2683"/>
  <c r="AL2683"/>
  <c r="AF2683"/>
  <c r="N2683"/>
  <c r="G2683"/>
  <c r="F2683"/>
  <c r="BL2681"/>
  <c r="BD2681"/>
  <c r="AV2681"/>
  <c r="BH2681" s="1"/>
  <c r="AT2681"/>
  <c r="BF2681" s="1"/>
  <c r="BJ2681" s="1"/>
  <c r="AR2681"/>
  <c r="AL2681"/>
  <c r="AF2681"/>
  <c r="N2681"/>
  <c r="G2681"/>
  <c r="F2681"/>
  <c r="BL2679"/>
  <c r="BD2679"/>
  <c r="AV2679"/>
  <c r="BH2679" s="1"/>
  <c r="AT2679"/>
  <c r="BF2679" s="1"/>
  <c r="BJ2679" s="1"/>
  <c r="AR2679"/>
  <c r="AL2679"/>
  <c r="AF2679"/>
  <c r="N2679"/>
  <c r="G2679"/>
  <c r="F2679"/>
  <c r="BL2677"/>
  <c r="BD2677"/>
  <c r="AV2677"/>
  <c r="BH2677" s="1"/>
  <c r="AT2677"/>
  <c r="BF2677" s="1"/>
  <c r="BJ2677" s="1"/>
  <c r="AR2677"/>
  <c r="AL2677"/>
  <c r="AF2677"/>
  <c r="N2677"/>
  <c r="G2677"/>
  <c r="F2677"/>
  <c r="BL2675"/>
  <c r="BD2675"/>
  <c r="AV2675"/>
  <c r="BH2675" s="1"/>
  <c r="AT2675"/>
  <c r="BF2675" s="1"/>
  <c r="BJ2675" s="1"/>
  <c r="AR2675"/>
  <c r="AL2675"/>
  <c r="AF2675"/>
  <c r="N2675"/>
  <c r="G2675"/>
  <c r="F2675"/>
  <c r="BL2673"/>
  <c r="BD2673"/>
  <c r="AV2673"/>
  <c r="BH2673" s="1"/>
  <c r="AT2673"/>
  <c r="BF2673" s="1"/>
  <c r="BJ2673" s="1"/>
  <c r="AR2673"/>
  <c r="AL2673"/>
  <c r="AF2673"/>
  <c r="N2673"/>
  <c r="G2673"/>
  <c r="F2673"/>
  <c r="BL2671"/>
  <c r="BD2671"/>
  <c r="AV2671"/>
  <c r="BH2671" s="1"/>
  <c r="AT2671"/>
  <c r="BF2671" s="1"/>
  <c r="BJ2671" s="1"/>
  <c r="AR2671"/>
  <c r="AL2671"/>
  <c r="AF2671"/>
  <c r="N2671"/>
  <c r="G2671"/>
  <c r="F2671"/>
  <c r="BL2669"/>
  <c r="BD2669"/>
  <c r="AV2669"/>
  <c r="BH2669" s="1"/>
  <c r="AT2669"/>
  <c r="BF2669" s="1"/>
  <c r="BJ2669" s="1"/>
  <c r="AR2669"/>
  <c r="AL2669"/>
  <c r="AF2669"/>
  <c r="N2669"/>
  <c r="G2669"/>
  <c r="F2669"/>
  <c r="BL2667"/>
  <c r="BD2667"/>
  <c r="AV2667"/>
  <c r="BH2667" s="1"/>
  <c r="AT2667"/>
  <c r="BF2667" s="1"/>
  <c r="BJ2667" s="1"/>
  <c r="AR2667"/>
  <c r="AL2667"/>
  <c r="AF2667"/>
  <c r="N2667"/>
  <c r="G2667"/>
  <c r="F2667"/>
  <c r="BL2665"/>
  <c r="BD2665"/>
  <c r="AV2665"/>
  <c r="BH2665" s="1"/>
  <c r="AT2665"/>
  <c r="BF2665" s="1"/>
  <c r="BJ2665" s="1"/>
  <c r="AR2665"/>
  <c r="AL2665"/>
  <c r="AF2665"/>
  <c r="N2665"/>
  <c r="G2665"/>
  <c r="F2665"/>
  <c r="BL2663"/>
  <c r="BD2663"/>
  <c r="AV2663"/>
  <c r="BH2663" s="1"/>
  <c r="AT2663"/>
  <c r="BF2663" s="1"/>
  <c r="BJ2663" s="1"/>
  <c r="AR2663"/>
  <c r="AL2663"/>
  <c r="AF2663"/>
  <c r="N2663"/>
  <c r="G2663"/>
  <c r="F2663"/>
  <c r="BL2661"/>
  <c r="BD2661"/>
  <c r="AV2661"/>
  <c r="BH2661" s="1"/>
  <c r="AT2661"/>
  <c r="BF2661" s="1"/>
  <c r="BJ2661" s="1"/>
  <c r="AR2661"/>
  <c r="AL2661"/>
  <c r="AF2661"/>
  <c r="N2661"/>
  <c r="G2661"/>
  <c r="F2661"/>
  <c r="BL2659"/>
  <c r="BD2659"/>
  <c r="AV2659"/>
  <c r="BH2659" s="1"/>
  <c r="AT2659"/>
  <c r="BF2659" s="1"/>
  <c r="BJ2659" s="1"/>
  <c r="AR2659"/>
  <c r="AL2659"/>
  <c r="AF2659"/>
  <c r="N2659"/>
  <c r="G2659"/>
  <c r="F2659"/>
  <c r="BL2657"/>
  <c r="BD2657"/>
  <c r="AV2657"/>
  <c r="BH2657" s="1"/>
  <c r="AT2657"/>
  <c r="BF2657" s="1"/>
  <c r="AR2657"/>
  <c r="AL2657"/>
  <c r="AF2657"/>
  <c r="N2657"/>
  <c r="G2657"/>
  <c r="F2657"/>
  <c r="BL2630"/>
  <c r="BD2630"/>
  <c r="AV2630"/>
  <c r="BH2630" s="1"/>
  <c r="AT2630"/>
  <c r="BF2630" s="1"/>
  <c r="BJ2630" s="1"/>
  <c r="AR2630"/>
  <c r="AL2630"/>
  <c r="AF2630"/>
  <c r="N2630"/>
  <c r="G2630"/>
  <c r="F2630"/>
  <c r="BL2628"/>
  <c r="BD2628"/>
  <c r="AV2628"/>
  <c r="BH2628" s="1"/>
  <c r="AT2628"/>
  <c r="BF2628" s="1"/>
  <c r="BJ2628" s="1"/>
  <c r="AR2628"/>
  <c r="AL2628"/>
  <c r="AF2628"/>
  <c r="N2628"/>
  <c r="G2628"/>
  <c r="F2628"/>
  <c r="BL2626"/>
  <c r="BD2626"/>
  <c r="AV2626"/>
  <c r="BH2626" s="1"/>
  <c r="AT2626"/>
  <c r="BF2626" s="1"/>
  <c r="BJ2626" s="1"/>
  <c r="AR2626"/>
  <c r="AL2626"/>
  <c r="AF2626"/>
  <c r="N2626"/>
  <c r="G2626"/>
  <c r="F2626"/>
  <c r="BL2624"/>
  <c r="BD2624"/>
  <c r="AV2624"/>
  <c r="BH2624" s="1"/>
  <c r="AT2624"/>
  <c r="BF2624" s="1"/>
  <c r="BJ2624" s="1"/>
  <c r="AR2624"/>
  <c r="AL2624"/>
  <c r="AF2624"/>
  <c r="N2624"/>
  <c r="G2624"/>
  <c r="F2624"/>
  <c r="BL2622"/>
  <c r="BD2622"/>
  <c r="AV2622"/>
  <c r="BH2622" s="1"/>
  <c r="AT2622"/>
  <c r="BF2622" s="1"/>
  <c r="BJ2622" s="1"/>
  <c r="AR2622"/>
  <c r="AL2622"/>
  <c r="AF2622"/>
  <c r="N2622"/>
  <c r="G2622"/>
  <c r="F2622"/>
  <c r="BL2620"/>
  <c r="BD2620"/>
  <c r="AV2620"/>
  <c r="BH2620" s="1"/>
  <c r="AT2620"/>
  <c r="BF2620" s="1"/>
  <c r="BJ2620" s="1"/>
  <c r="AR2620"/>
  <c r="AL2620"/>
  <c r="AF2620"/>
  <c r="N2620"/>
  <c r="G2620"/>
  <c r="F2620"/>
  <c r="BL2618"/>
  <c r="BD2618"/>
  <c r="AV2618"/>
  <c r="BH2618" s="1"/>
  <c r="AT2618"/>
  <c r="BF2618" s="1"/>
  <c r="BJ2618" s="1"/>
  <c r="AR2618"/>
  <c r="AL2618"/>
  <c r="AF2618"/>
  <c r="N2618"/>
  <c r="G2618"/>
  <c r="F2618"/>
  <c r="BL2616"/>
  <c r="BD2616"/>
  <c r="AV2616"/>
  <c r="BH2616" s="1"/>
  <c r="AT2616"/>
  <c r="BF2616" s="1"/>
  <c r="BJ2616" s="1"/>
  <c r="AR2616"/>
  <c r="AL2616"/>
  <c r="AF2616"/>
  <c r="N2616"/>
  <c r="G2616"/>
  <c r="F2616"/>
  <c r="BL2614"/>
  <c r="BD2614"/>
  <c r="AV2614"/>
  <c r="BH2614" s="1"/>
  <c r="AT2614"/>
  <c r="BF2614" s="1"/>
  <c r="BJ2614" s="1"/>
  <c r="AR2614"/>
  <c r="AL2614"/>
  <c r="AF2614"/>
  <c r="N2614"/>
  <c r="G2614"/>
  <c r="F2614"/>
  <c r="BL2612"/>
  <c r="BD2612"/>
  <c r="AV2612"/>
  <c r="BH2612" s="1"/>
  <c r="AT2612"/>
  <c r="BF2612" s="1"/>
  <c r="BJ2612" s="1"/>
  <c r="AR2612"/>
  <c r="AL2612"/>
  <c r="AF2612"/>
  <c r="N2612"/>
  <c r="G2612"/>
  <c r="F2612"/>
  <c r="BL2610"/>
  <c r="BD2610"/>
  <c r="AV2610"/>
  <c r="BH2610" s="1"/>
  <c r="AT2610"/>
  <c r="BF2610" s="1"/>
  <c r="BJ2610" s="1"/>
  <c r="AR2610"/>
  <c r="AL2610"/>
  <c r="AF2610"/>
  <c r="N2610"/>
  <c r="G2610"/>
  <c r="F2610"/>
  <c r="BL2608"/>
  <c r="BD2608"/>
  <c r="AV2608"/>
  <c r="BH2608" s="1"/>
  <c r="AT2608"/>
  <c r="BF2608" s="1"/>
  <c r="BJ2608" s="1"/>
  <c r="AR2608"/>
  <c r="AL2608"/>
  <c r="AF2608"/>
  <c r="N2608"/>
  <c r="G2608"/>
  <c r="F2608"/>
  <c r="BL2606"/>
  <c r="BD2606"/>
  <c r="AV2606"/>
  <c r="BH2606" s="1"/>
  <c r="AT2606"/>
  <c r="BF2606" s="1"/>
  <c r="BJ2606" s="1"/>
  <c r="AR2606"/>
  <c r="AL2606"/>
  <c r="AF2606"/>
  <c r="N2606"/>
  <c r="G2606"/>
  <c r="F2606"/>
  <c r="BL2604"/>
  <c r="BD2604"/>
  <c r="AV2604"/>
  <c r="BH2604" s="1"/>
  <c r="AT2604"/>
  <c r="BF2604" s="1"/>
  <c r="BJ2604" s="1"/>
  <c r="AR2604"/>
  <c r="AL2604"/>
  <c r="AF2604"/>
  <c r="N2604"/>
  <c r="G2604"/>
  <c r="F2604"/>
  <c r="BL2602"/>
  <c r="BD2602"/>
  <c r="AV2602"/>
  <c r="BH2602" s="1"/>
  <c r="AT2602"/>
  <c r="BF2602" s="1"/>
  <c r="BJ2602" s="1"/>
  <c r="AR2602"/>
  <c r="AL2602"/>
  <c r="AF2602"/>
  <c r="N2602"/>
  <c r="G2602"/>
  <c r="F2602"/>
  <c r="BL2600"/>
  <c r="BD2600"/>
  <c r="AV2600"/>
  <c r="BH2600" s="1"/>
  <c r="AT2600"/>
  <c r="BF2600" s="1"/>
  <c r="BJ2600" s="1"/>
  <c r="AR2600"/>
  <c r="AL2600"/>
  <c r="AF2600"/>
  <c r="N2600"/>
  <c r="G2600"/>
  <c r="F2600"/>
  <c r="BL2598"/>
  <c r="BD2598"/>
  <c r="AV2598"/>
  <c r="BH2598" s="1"/>
  <c r="AT2598"/>
  <c r="BF2598" s="1"/>
  <c r="BJ2598" s="1"/>
  <c r="AR2598"/>
  <c r="AL2598"/>
  <c r="AF2598"/>
  <c r="N2598"/>
  <c r="G2598"/>
  <c r="F2598"/>
  <c r="BL2596"/>
  <c r="BD2596"/>
  <c r="AV2596"/>
  <c r="BH2596" s="1"/>
  <c r="AT2596"/>
  <c r="BF2596" s="1"/>
  <c r="BJ2596" s="1"/>
  <c r="AR2596"/>
  <c r="AL2596"/>
  <c r="AF2596"/>
  <c r="N2596"/>
  <c r="G2596"/>
  <c r="F2596"/>
  <c r="BL2594"/>
  <c r="BD2594"/>
  <c r="AV2594"/>
  <c r="BH2594" s="1"/>
  <c r="AT2594"/>
  <c r="BF2594" s="1"/>
  <c r="AR2594"/>
  <c r="AL2594"/>
  <c r="AF2594"/>
  <c r="AF2638" s="1"/>
  <c r="N2594"/>
  <c r="G2594"/>
  <c r="F2594"/>
  <c r="BL2567"/>
  <c r="BD2567"/>
  <c r="AV2567"/>
  <c r="BH2567" s="1"/>
  <c r="AT2567"/>
  <c r="BF2567" s="1"/>
  <c r="BJ2567" s="1"/>
  <c r="AR2567"/>
  <c r="AL2567"/>
  <c r="AF2567"/>
  <c r="N2567"/>
  <c r="G2567"/>
  <c r="F2567"/>
  <c r="BL2565"/>
  <c r="BD2565"/>
  <c r="AV2565"/>
  <c r="BH2565" s="1"/>
  <c r="AT2565"/>
  <c r="BF2565" s="1"/>
  <c r="BJ2565" s="1"/>
  <c r="AR2565"/>
  <c r="AL2565"/>
  <c r="AF2565"/>
  <c r="N2565"/>
  <c r="G2565"/>
  <c r="F2565"/>
  <c r="BL2563"/>
  <c r="BD2563"/>
  <c r="AV2563"/>
  <c r="BH2563" s="1"/>
  <c r="AT2563"/>
  <c r="BF2563" s="1"/>
  <c r="BJ2563" s="1"/>
  <c r="AR2563"/>
  <c r="AL2563"/>
  <c r="AF2563"/>
  <c r="N2563"/>
  <c r="G2563"/>
  <c r="F2563"/>
  <c r="BL2561"/>
  <c r="BD2561"/>
  <c r="AV2561"/>
  <c r="BH2561" s="1"/>
  <c r="AT2561"/>
  <c r="BF2561" s="1"/>
  <c r="BJ2561" s="1"/>
  <c r="AR2561"/>
  <c r="AL2561"/>
  <c r="AF2561"/>
  <c r="N2561"/>
  <c r="G2561"/>
  <c r="F2561"/>
  <c r="BL2559"/>
  <c r="BD2559"/>
  <c r="AV2559"/>
  <c r="BH2559" s="1"/>
  <c r="AT2559"/>
  <c r="BF2559" s="1"/>
  <c r="BJ2559" s="1"/>
  <c r="AR2559"/>
  <c r="AL2559"/>
  <c r="AF2559"/>
  <c r="N2559"/>
  <c r="G2559"/>
  <c r="F2559"/>
  <c r="BL2557"/>
  <c r="BD2557"/>
  <c r="AV2557"/>
  <c r="BH2557" s="1"/>
  <c r="AT2557"/>
  <c r="BF2557" s="1"/>
  <c r="BJ2557" s="1"/>
  <c r="AR2557"/>
  <c r="AL2557"/>
  <c r="AF2557"/>
  <c r="N2557"/>
  <c r="G2557"/>
  <c r="F2557"/>
  <c r="BL2555"/>
  <c r="BD2555"/>
  <c r="AV2555"/>
  <c r="BH2555" s="1"/>
  <c r="AT2555"/>
  <c r="BF2555" s="1"/>
  <c r="BJ2555" s="1"/>
  <c r="AR2555"/>
  <c r="AL2555"/>
  <c r="AF2555"/>
  <c r="N2555"/>
  <c r="G2555"/>
  <c r="F2555"/>
  <c r="BL2553"/>
  <c r="BD2553"/>
  <c r="AV2553"/>
  <c r="BH2553" s="1"/>
  <c r="AT2553"/>
  <c r="BF2553" s="1"/>
  <c r="AR2553"/>
  <c r="AL2553"/>
  <c r="AF2553"/>
  <c r="N2553"/>
  <c r="G2553"/>
  <c r="F2553"/>
  <c r="BL2551"/>
  <c r="BD2551"/>
  <c r="AV2551"/>
  <c r="BH2551" s="1"/>
  <c r="AT2551"/>
  <c r="BF2551" s="1"/>
  <c r="BJ2551" s="1"/>
  <c r="AR2551"/>
  <c r="AL2551"/>
  <c r="AF2551"/>
  <c r="N2551"/>
  <c r="G2551"/>
  <c r="F2551"/>
  <c r="BL2549"/>
  <c r="BD2549"/>
  <c r="AV2549"/>
  <c r="BH2549" s="1"/>
  <c r="AT2549"/>
  <c r="BF2549" s="1"/>
  <c r="BJ2549" s="1"/>
  <c r="AR2549"/>
  <c r="AL2549"/>
  <c r="AF2549"/>
  <c r="N2549"/>
  <c r="G2549"/>
  <c r="F2549"/>
  <c r="BL2547"/>
  <c r="BD2547"/>
  <c r="AV2547"/>
  <c r="BH2547" s="1"/>
  <c r="AT2547"/>
  <c r="BF2547" s="1"/>
  <c r="BJ2547" s="1"/>
  <c r="AR2547"/>
  <c r="AL2547"/>
  <c r="AF2547"/>
  <c r="N2547"/>
  <c r="G2547"/>
  <c r="F2547"/>
  <c r="BL2545"/>
  <c r="BD2545"/>
  <c r="AV2545"/>
  <c r="BH2545" s="1"/>
  <c r="AT2545"/>
  <c r="BF2545" s="1"/>
  <c r="BJ2545" s="1"/>
  <c r="AR2545"/>
  <c r="AL2545"/>
  <c r="AF2545"/>
  <c r="N2545"/>
  <c r="G2545"/>
  <c r="F2545"/>
  <c r="BL2543"/>
  <c r="BD2543"/>
  <c r="AV2543"/>
  <c r="BH2543" s="1"/>
  <c r="AT2543"/>
  <c r="BF2543" s="1"/>
  <c r="BJ2543" s="1"/>
  <c r="AR2543"/>
  <c r="AL2543"/>
  <c r="AF2543"/>
  <c r="N2543"/>
  <c r="G2543"/>
  <c r="F2543"/>
  <c r="BL2541"/>
  <c r="BD2541"/>
  <c r="AV2541"/>
  <c r="BH2541" s="1"/>
  <c r="AT2541"/>
  <c r="BF2541" s="1"/>
  <c r="BJ2541" s="1"/>
  <c r="AR2541"/>
  <c r="AL2541"/>
  <c r="AF2541"/>
  <c r="N2541"/>
  <c r="G2541"/>
  <c r="F2541"/>
  <c r="BL2539"/>
  <c r="BD2539"/>
  <c r="AV2539"/>
  <c r="BH2539" s="1"/>
  <c r="AT2539"/>
  <c r="BF2539" s="1"/>
  <c r="BJ2539" s="1"/>
  <c r="AR2539"/>
  <c r="AL2539"/>
  <c r="AF2539"/>
  <c r="N2539"/>
  <c r="G2539"/>
  <c r="F2539"/>
  <c r="BL2537"/>
  <c r="BD2537"/>
  <c r="AV2537"/>
  <c r="BH2537" s="1"/>
  <c r="AT2537"/>
  <c r="BF2537" s="1"/>
  <c r="BJ2537" s="1"/>
  <c r="AR2537"/>
  <c r="AL2537"/>
  <c r="AF2537"/>
  <c r="N2537"/>
  <c r="G2537"/>
  <c r="F2537"/>
  <c r="BL2535"/>
  <c r="BD2535"/>
  <c r="AV2535"/>
  <c r="BH2535" s="1"/>
  <c r="AT2535"/>
  <c r="BF2535" s="1"/>
  <c r="BJ2535" s="1"/>
  <c r="AR2535"/>
  <c r="AL2535"/>
  <c r="AF2535"/>
  <c r="N2535"/>
  <c r="G2535"/>
  <c r="F2535"/>
  <c r="BL2533"/>
  <c r="BD2533"/>
  <c r="AV2533"/>
  <c r="BH2533" s="1"/>
  <c r="AT2533"/>
  <c r="BF2533" s="1"/>
  <c r="BJ2533" s="1"/>
  <c r="AR2533"/>
  <c r="AL2533"/>
  <c r="AF2533"/>
  <c r="N2533"/>
  <c r="G2533"/>
  <c r="F2533"/>
  <c r="BL2531"/>
  <c r="BD2531"/>
  <c r="AV2531"/>
  <c r="BH2531" s="1"/>
  <c r="AT2531"/>
  <c r="BF2531" s="1"/>
  <c r="AR2531"/>
  <c r="AL2531"/>
  <c r="AF2531"/>
  <c r="N2531"/>
  <c r="G2531"/>
  <c r="F2531"/>
  <c r="BL2504"/>
  <c r="BD2504"/>
  <c r="AV2504"/>
  <c r="BH2504" s="1"/>
  <c r="AT2504"/>
  <c r="BF2504" s="1"/>
  <c r="BJ2504" s="1"/>
  <c r="AR2504"/>
  <c r="AL2504"/>
  <c r="AF2504"/>
  <c r="N2504"/>
  <c r="G2504"/>
  <c r="F2504"/>
  <c r="BL2502"/>
  <c r="BD2502"/>
  <c r="AV2502"/>
  <c r="BH2502" s="1"/>
  <c r="AT2502"/>
  <c r="BF2502" s="1"/>
  <c r="BJ2502" s="1"/>
  <c r="AR2502"/>
  <c r="AL2502"/>
  <c r="AF2502"/>
  <c r="N2502"/>
  <c r="G2502"/>
  <c r="F2502"/>
  <c r="BL2500"/>
  <c r="BD2500"/>
  <c r="AV2500"/>
  <c r="BH2500" s="1"/>
  <c r="AT2500"/>
  <c r="BF2500" s="1"/>
  <c r="BJ2500" s="1"/>
  <c r="AR2500"/>
  <c r="AL2500"/>
  <c r="AF2500"/>
  <c r="N2500"/>
  <c r="G2500"/>
  <c r="F2500"/>
  <c r="BL2498"/>
  <c r="BD2498"/>
  <c r="AV2498"/>
  <c r="BH2498" s="1"/>
  <c r="AT2498"/>
  <c r="BF2498" s="1"/>
  <c r="BJ2498" s="1"/>
  <c r="AR2498"/>
  <c r="AL2498"/>
  <c r="AF2498"/>
  <c r="N2498"/>
  <c r="G2498"/>
  <c r="F2498"/>
  <c r="BL2496"/>
  <c r="BD2496"/>
  <c r="AV2496"/>
  <c r="BH2496" s="1"/>
  <c r="AT2496"/>
  <c r="BF2496" s="1"/>
  <c r="BJ2496" s="1"/>
  <c r="AR2496"/>
  <c r="AL2496"/>
  <c r="AF2496"/>
  <c r="N2496"/>
  <c r="G2496"/>
  <c r="F2496"/>
  <c r="BL2494"/>
  <c r="BD2494"/>
  <c r="AV2494"/>
  <c r="BH2494" s="1"/>
  <c r="AT2494"/>
  <c r="BF2494" s="1"/>
  <c r="BJ2494" s="1"/>
  <c r="AR2494"/>
  <c r="AL2494"/>
  <c r="AF2494"/>
  <c r="N2494"/>
  <c r="G2494"/>
  <c r="F2494"/>
  <c r="BL2492"/>
  <c r="BD2492"/>
  <c r="AV2492"/>
  <c r="BH2492" s="1"/>
  <c r="AT2492"/>
  <c r="BF2492" s="1"/>
  <c r="BJ2492" s="1"/>
  <c r="AR2492"/>
  <c r="AL2492"/>
  <c r="AF2492"/>
  <c r="N2492"/>
  <c r="G2492"/>
  <c r="F2492"/>
  <c r="BL2490"/>
  <c r="BD2490"/>
  <c r="AV2490"/>
  <c r="BH2490" s="1"/>
  <c r="AT2490"/>
  <c r="BF2490" s="1"/>
  <c r="BJ2490" s="1"/>
  <c r="AR2490"/>
  <c r="AL2490"/>
  <c r="AF2490"/>
  <c r="N2490"/>
  <c r="G2490"/>
  <c r="F2490"/>
  <c r="BL2488"/>
  <c r="BD2488"/>
  <c r="AV2488"/>
  <c r="BH2488" s="1"/>
  <c r="AT2488"/>
  <c r="BF2488" s="1"/>
  <c r="BJ2488"/>
  <c r="AR2488"/>
  <c r="AL2488"/>
  <c r="AF2488"/>
  <c r="N2488"/>
  <c r="G2488"/>
  <c r="F2488"/>
  <c r="BL2486"/>
  <c r="BD2486"/>
  <c r="AV2486"/>
  <c r="BH2486" s="1"/>
  <c r="AT2486"/>
  <c r="BF2486" s="1"/>
  <c r="BJ2486" s="1"/>
  <c r="AR2486"/>
  <c r="AL2486"/>
  <c r="AF2486"/>
  <c r="N2486"/>
  <c r="G2486"/>
  <c r="F2486"/>
  <c r="BL2484"/>
  <c r="BD2484"/>
  <c r="AV2484"/>
  <c r="BH2484" s="1"/>
  <c r="AT2484"/>
  <c r="BF2484" s="1"/>
  <c r="BJ2484" s="1"/>
  <c r="AR2484"/>
  <c r="AL2484"/>
  <c r="AF2484"/>
  <c r="N2484"/>
  <c r="G2484"/>
  <c r="F2484"/>
  <c r="BL2482"/>
  <c r="BD2482"/>
  <c r="AV2482"/>
  <c r="BH2482" s="1"/>
  <c r="AT2482"/>
  <c r="BF2482" s="1"/>
  <c r="BJ2482" s="1"/>
  <c r="AR2482"/>
  <c r="AL2482"/>
  <c r="AF2482"/>
  <c r="N2482"/>
  <c r="G2482"/>
  <c r="F2482"/>
  <c r="BL2480"/>
  <c r="BD2480"/>
  <c r="AV2480"/>
  <c r="BH2480" s="1"/>
  <c r="AT2480"/>
  <c r="BF2480" s="1"/>
  <c r="BJ2480" s="1"/>
  <c r="AR2480"/>
  <c r="AL2480"/>
  <c r="AF2480"/>
  <c r="N2480"/>
  <c r="G2480"/>
  <c r="F2480"/>
  <c r="BL2478"/>
  <c r="BD2478"/>
  <c r="AV2478"/>
  <c r="BH2478" s="1"/>
  <c r="AT2478"/>
  <c r="BF2478" s="1"/>
  <c r="BJ2478" s="1"/>
  <c r="AR2478"/>
  <c r="AL2478"/>
  <c r="AF2478"/>
  <c r="N2478"/>
  <c r="G2478"/>
  <c r="F2478"/>
  <c r="BL2476"/>
  <c r="BD2476"/>
  <c r="AV2476"/>
  <c r="BH2476" s="1"/>
  <c r="AT2476"/>
  <c r="BF2476" s="1"/>
  <c r="BJ2476" s="1"/>
  <c r="AR2476"/>
  <c r="AL2476"/>
  <c r="AF2476"/>
  <c r="N2476"/>
  <c r="G2476"/>
  <c r="F2476"/>
  <c r="BL2474"/>
  <c r="BD2474"/>
  <c r="AV2474"/>
  <c r="BH2474" s="1"/>
  <c r="AT2474"/>
  <c r="BF2474" s="1"/>
  <c r="BJ2474" s="1"/>
  <c r="AR2474"/>
  <c r="AL2474"/>
  <c r="AF2474"/>
  <c r="N2474"/>
  <c r="G2474"/>
  <c r="F2474"/>
  <c r="BL2472"/>
  <c r="BD2472"/>
  <c r="AV2472"/>
  <c r="BH2472" s="1"/>
  <c r="AT2472"/>
  <c r="BF2472" s="1"/>
  <c r="BJ2472" s="1"/>
  <c r="AR2472"/>
  <c r="AL2472"/>
  <c r="AF2472"/>
  <c r="N2472"/>
  <c r="G2472"/>
  <c r="F2472"/>
  <c r="BL2470"/>
  <c r="BD2470"/>
  <c r="AV2470"/>
  <c r="BH2470" s="1"/>
  <c r="AT2470"/>
  <c r="BF2470" s="1"/>
  <c r="BJ2470" s="1"/>
  <c r="AR2470"/>
  <c r="AL2470"/>
  <c r="AF2470"/>
  <c r="N2470"/>
  <c r="G2470"/>
  <c r="F2470"/>
  <c r="BL2468"/>
  <c r="BD2468"/>
  <c r="AV2468"/>
  <c r="BH2468" s="1"/>
  <c r="AT2468"/>
  <c r="BF2468" s="1"/>
  <c r="AR2468"/>
  <c r="AL2468"/>
  <c r="AF2468"/>
  <c r="N2468"/>
  <c r="G2468"/>
  <c r="F2468"/>
  <c r="BL2441"/>
  <c r="BD2441"/>
  <c r="AV2441"/>
  <c r="BH2441" s="1"/>
  <c r="AT2441"/>
  <c r="BF2441" s="1"/>
  <c r="BJ2441" s="1"/>
  <c r="AR2441"/>
  <c r="AL2441"/>
  <c r="AF2441"/>
  <c r="N2441"/>
  <c r="G2441"/>
  <c r="F2441"/>
  <c r="BL2439"/>
  <c r="BD2439"/>
  <c r="AV2439"/>
  <c r="BH2439" s="1"/>
  <c r="AT2439"/>
  <c r="BF2439" s="1"/>
  <c r="BJ2439" s="1"/>
  <c r="AR2439"/>
  <c r="AL2439"/>
  <c r="AF2439"/>
  <c r="N2439"/>
  <c r="G2439"/>
  <c r="F2439"/>
  <c r="BL2437"/>
  <c r="BD2437"/>
  <c r="AV2437"/>
  <c r="BH2437" s="1"/>
  <c r="AT2437"/>
  <c r="BF2437" s="1"/>
  <c r="BJ2437" s="1"/>
  <c r="AR2437"/>
  <c r="AL2437"/>
  <c r="AF2437"/>
  <c r="N2437"/>
  <c r="G2437"/>
  <c r="F2437"/>
  <c r="BL2435"/>
  <c r="BD2435"/>
  <c r="AV2435"/>
  <c r="BH2435" s="1"/>
  <c r="AT2435"/>
  <c r="BF2435" s="1"/>
  <c r="BJ2435" s="1"/>
  <c r="AR2435"/>
  <c r="AL2435"/>
  <c r="AF2435"/>
  <c r="N2435"/>
  <c r="G2435"/>
  <c r="F2435"/>
  <c r="BL2433"/>
  <c r="BD2433"/>
  <c r="AV2433"/>
  <c r="BH2433" s="1"/>
  <c r="AT2433"/>
  <c r="BF2433" s="1"/>
  <c r="BJ2433" s="1"/>
  <c r="AR2433"/>
  <c r="AL2433"/>
  <c r="AF2433"/>
  <c r="N2433"/>
  <c r="G2433"/>
  <c r="F2433"/>
  <c r="BL2431"/>
  <c r="BD2431"/>
  <c r="AV2431"/>
  <c r="BH2431" s="1"/>
  <c r="AT2431"/>
  <c r="BF2431" s="1"/>
  <c r="BJ2431" s="1"/>
  <c r="AR2431"/>
  <c r="AL2431"/>
  <c r="AF2431"/>
  <c r="N2431"/>
  <c r="G2431"/>
  <c r="F2431"/>
  <c r="BL2429"/>
  <c r="BD2429"/>
  <c r="AV2429"/>
  <c r="BH2429" s="1"/>
  <c r="AT2429"/>
  <c r="BF2429" s="1"/>
  <c r="BJ2429" s="1"/>
  <c r="AR2429"/>
  <c r="AL2429"/>
  <c r="AF2429"/>
  <c r="N2429"/>
  <c r="G2429"/>
  <c r="F2429"/>
  <c r="BL2427"/>
  <c r="BD2427"/>
  <c r="AV2427"/>
  <c r="BH2427" s="1"/>
  <c r="AT2427"/>
  <c r="BF2427" s="1"/>
  <c r="AR2427"/>
  <c r="AL2427"/>
  <c r="AF2427"/>
  <c r="N2427"/>
  <c r="G2427"/>
  <c r="F2427"/>
  <c r="BL2425"/>
  <c r="BD2425"/>
  <c r="AV2425"/>
  <c r="BH2425" s="1"/>
  <c r="AT2425"/>
  <c r="BF2425" s="1"/>
  <c r="BJ2425" s="1"/>
  <c r="AR2425"/>
  <c r="AL2425"/>
  <c r="AF2425"/>
  <c r="N2425"/>
  <c r="G2425"/>
  <c r="F2425"/>
  <c r="BL2423"/>
  <c r="BD2423"/>
  <c r="AV2423"/>
  <c r="BH2423" s="1"/>
  <c r="AT2423"/>
  <c r="BF2423" s="1"/>
  <c r="BJ2423" s="1"/>
  <c r="AR2423"/>
  <c r="AL2423"/>
  <c r="AF2423"/>
  <c r="N2423"/>
  <c r="G2423"/>
  <c r="F2423"/>
  <c r="BL2421"/>
  <c r="BD2421"/>
  <c r="AV2421"/>
  <c r="BH2421" s="1"/>
  <c r="AT2421"/>
  <c r="BF2421" s="1"/>
  <c r="BJ2421" s="1"/>
  <c r="AR2421"/>
  <c r="AL2421"/>
  <c r="AF2421"/>
  <c r="N2421"/>
  <c r="G2421"/>
  <c r="F2421"/>
  <c r="BL2419"/>
  <c r="BD2419"/>
  <c r="AV2419"/>
  <c r="BH2419" s="1"/>
  <c r="AT2419"/>
  <c r="BF2419" s="1"/>
  <c r="BJ2419" s="1"/>
  <c r="AR2419"/>
  <c r="AL2419"/>
  <c r="AF2419"/>
  <c r="N2419"/>
  <c r="G2419"/>
  <c r="F2419"/>
  <c r="BL2417"/>
  <c r="BD2417"/>
  <c r="AV2417"/>
  <c r="BH2417" s="1"/>
  <c r="AT2417"/>
  <c r="BF2417" s="1"/>
  <c r="BJ2417" s="1"/>
  <c r="AR2417"/>
  <c r="AL2417"/>
  <c r="AF2417"/>
  <c r="N2417"/>
  <c r="G2417"/>
  <c r="F2417"/>
  <c r="BL2415"/>
  <c r="BD2415"/>
  <c r="AV2415"/>
  <c r="BH2415" s="1"/>
  <c r="AT2415"/>
  <c r="BF2415" s="1"/>
  <c r="BJ2415" s="1"/>
  <c r="AR2415"/>
  <c r="AL2415"/>
  <c r="AF2415"/>
  <c r="N2415"/>
  <c r="G2415"/>
  <c r="F2415"/>
  <c r="BL2413"/>
  <c r="BD2413"/>
  <c r="AV2413"/>
  <c r="BH2413" s="1"/>
  <c r="AT2413"/>
  <c r="BF2413" s="1"/>
  <c r="BJ2413" s="1"/>
  <c r="AR2413"/>
  <c r="AL2413"/>
  <c r="AF2413"/>
  <c r="N2413"/>
  <c r="G2413"/>
  <c r="F2413"/>
  <c r="BL2411"/>
  <c r="BD2411"/>
  <c r="AV2411"/>
  <c r="BH2411" s="1"/>
  <c r="AT2411"/>
  <c r="BF2411" s="1"/>
  <c r="BJ2411" s="1"/>
  <c r="AR2411"/>
  <c r="AL2411"/>
  <c r="AF2411"/>
  <c r="N2411"/>
  <c r="G2411"/>
  <c r="F2411"/>
  <c r="BL2409"/>
  <c r="BD2409"/>
  <c r="AV2409"/>
  <c r="BH2409" s="1"/>
  <c r="AT2409"/>
  <c r="BF2409" s="1"/>
  <c r="BJ2409" s="1"/>
  <c r="AR2409"/>
  <c r="AL2409"/>
  <c r="AF2409"/>
  <c r="N2409"/>
  <c r="G2409"/>
  <c r="F2409"/>
  <c r="BL2407"/>
  <c r="BD2407"/>
  <c r="AV2407"/>
  <c r="BH2407" s="1"/>
  <c r="AT2407"/>
  <c r="BF2407" s="1"/>
  <c r="BJ2407" s="1"/>
  <c r="AR2407"/>
  <c r="AL2407"/>
  <c r="AF2407"/>
  <c r="N2407"/>
  <c r="G2407"/>
  <c r="F2407"/>
  <c r="BL2405"/>
  <c r="BL2449" s="1"/>
  <c r="BF2454" s="1"/>
  <c r="BF2456" s="1"/>
  <c r="BD2405"/>
  <c r="AV2405"/>
  <c r="BH2405" s="1"/>
  <c r="AT2405"/>
  <c r="BF2405" s="1"/>
  <c r="AR2405"/>
  <c r="AL2405"/>
  <c r="AF2405"/>
  <c r="AF2449" s="1"/>
  <c r="N2405"/>
  <c r="G2405"/>
  <c r="F2405"/>
  <c r="BL2378"/>
  <c r="BD2378"/>
  <c r="AV2378"/>
  <c r="BH2378" s="1"/>
  <c r="AT2378"/>
  <c r="BF2378" s="1"/>
  <c r="BJ2378" s="1"/>
  <c r="AR2378"/>
  <c r="AL2378"/>
  <c r="AF2378"/>
  <c r="N2378"/>
  <c r="G2378"/>
  <c r="F2378"/>
  <c r="BL2376"/>
  <c r="BD2376"/>
  <c r="AV2376"/>
  <c r="BH2376" s="1"/>
  <c r="AT2376"/>
  <c r="BF2376" s="1"/>
  <c r="BJ2376" s="1"/>
  <c r="AR2376"/>
  <c r="AL2376"/>
  <c r="AF2376"/>
  <c r="N2376"/>
  <c r="G2376"/>
  <c r="F2376"/>
  <c r="BL2374"/>
  <c r="BD2374"/>
  <c r="AV2374"/>
  <c r="BH2374" s="1"/>
  <c r="AT2374"/>
  <c r="BF2374" s="1"/>
  <c r="BJ2374" s="1"/>
  <c r="AR2374"/>
  <c r="AL2374"/>
  <c r="AF2374"/>
  <c r="N2374"/>
  <c r="G2374"/>
  <c r="F2374"/>
  <c r="BL2372"/>
  <c r="BD2372"/>
  <c r="AV2372"/>
  <c r="BH2372" s="1"/>
  <c r="AT2372"/>
  <c r="BF2372" s="1"/>
  <c r="BJ2372" s="1"/>
  <c r="AR2372"/>
  <c r="AL2372"/>
  <c r="AF2372"/>
  <c r="N2372"/>
  <c r="G2372"/>
  <c r="F2372"/>
  <c r="BL2370"/>
  <c r="BD2370"/>
  <c r="AV2370"/>
  <c r="BH2370" s="1"/>
  <c r="AT2370"/>
  <c r="BF2370" s="1"/>
  <c r="BJ2370" s="1"/>
  <c r="AR2370"/>
  <c r="AL2370"/>
  <c r="AF2370"/>
  <c r="N2370"/>
  <c r="G2370"/>
  <c r="F2370"/>
  <c r="BL2368"/>
  <c r="BD2368"/>
  <c r="AV2368"/>
  <c r="BH2368" s="1"/>
  <c r="AT2368"/>
  <c r="BF2368" s="1"/>
  <c r="BJ2368" s="1"/>
  <c r="AR2368"/>
  <c r="AL2368"/>
  <c r="AF2368"/>
  <c r="N2368"/>
  <c r="G2368"/>
  <c r="F2368"/>
  <c r="BL2366"/>
  <c r="BD2366"/>
  <c r="AV2366"/>
  <c r="BH2366" s="1"/>
  <c r="AT2366"/>
  <c r="BF2366" s="1"/>
  <c r="BJ2366" s="1"/>
  <c r="AR2366"/>
  <c r="AL2366"/>
  <c r="AF2366"/>
  <c r="N2366"/>
  <c r="G2366"/>
  <c r="F2366"/>
  <c r="BL2364"/>
  <c r="BD2364"/>
  <c r="AV2364"/>
  <c r="BH2364" s="1"/>
  <c r="AT2364"/>
  <c r="BF2364" s="1"/>
  <c r="BJ2364" s="1"/>
  <c r="AR2364"/>
  <c r="AL2364"/>
  <c r="AF2364"/>
  <c r="N2364"/>
  <c r="G2364"/>
  <c r="F2364"/>
  <c r="BL2362"/>
  <c r="BD2362"/>
  <c r="AV2362"/>
  <c r="BH2362" s="1"/>
  <c r="AT2362"/>
  <c r="BF2362" s="1"/>
  <c r="BJ2362" s="1"/>
  <c r="AR2362"/>
  <c r="AL2362"/>
  <c r="AF2362"/>
  <c r="N2362"/>
  <c r="G2362"/>
  <c r="F2362"/>
  <c r="BL2360"/>
  <c r="BD2360"/>
  <c r="AV2360"/>
  <c r="BH2360" s="1"/>
  <c r="AT2360"/>
  <c r="BF2360" s="1"/>
  <c r="BJ2360" s="1"/>
  <c r="AR2360"/>
  <c r="AL2360"/>
  <c r="AF2360"/>
  <c r="N2360"/>
  <c r="G2360"/>
  <c r="F2360"/>
  <c r="BL2358"/>
  <c r="BD2358"/>
  <c r="AV2358"/>
  <c r="BH2358" s="1"/>
  <c r="AT2358"/>
  <c r="BF2358" s="1"/>
  <c r="BJ2358" s="1"/>
  <c r="AR2358"/>
  <c r="AL2358"/>
  <c r="AF2358"/>
  <c r="N2358"/>
  <c r="G2358"/>
  <c r="F2358"/>
  <c r="BL2356"/>
  <c r="BD2356"/>
  <c r="AV2356"/>
  <c r="BH2356" s="1"/>
  <c r="AT2356"/>
  <c r="BF2356" s="1"/>
  <c r="BJ2356" s="1"/>
  <c r="AR2356"/>
  <c r="AL2356"/>
  <c r="AF2356"/>
  <c r="N2356"/>
  <c r="G2356"/>
  <c r="F2356"/>
  <c r="BL2354"/>
  <c r="BD2354"/>
  <c r="AV2354"/>
  <c r="BH2354" s="1"/>
  <c r="AT2354"/>
  <c r="BF2354" s="1"/>
  <c r="BJ2354" s="1"/>
  <c r="AR2354"/>
  <c r="AL2354"/>
  <c r="AF2354"/>
  <c r="N2354"/>
  <c r="G2354"/>
  <c r="F2354"/>
  <c r="BL2352"/>
  <c r="BD2352"/>
  <c r="AV2352"/>
  <c r="BH2352" s="1"/>
  <c r="AT2352"/>
  <c r="BF2352" s="1"/>
  <c r="AR2352"/>
  <c r="AL2352"/>
  <c r="AF2352"/>
  <c r="N2352"/>
  <c r="G2352"/>
  <c r="F2352"/>
  <c r="BL2350"/>
  <c r="BD2350"/>
  <c r="AV2350"/>
  <c r="BH2350" s="1"/>
  <c r="AT2350"/>
  <c r="BF2350" s="1"/>
  <c r="BJ2350" s="1"/>
  <c r="AR2350"/>
  <c r="AL2350"/>
  <c r="AF2350"/>
  <c r="N2350"/>
  <c r="G2350"/>
  <c r="F2350"/>
  <c r="BL2348"/>
  <c r="BD2348"/>
  <c r="AV2348"/>
  <c r="BH2348" s="1"/>
  <c r="AT2348"/>
  <c r="BF2348" s="1"/>
  <c r="BJ2348" s="1"/>
  <c r="AR2348"/>
  <c r="AL2348"/>
  <c r="AF2348"/>
  <c r="N2348"/>
  <c r="G2348"/>
  <c r="F2348"/>
  <c r="BL2346"/>
  <c r="BD2346"/>
  <c r="AV2346"/>
  <c r="BH2346" s="1"/>
  <c r="AT2346"/>
  <c r="BF2346" s="1"/>
  <c r="BJ2346" s="1"/>
  <c r="AR2346"/>
  <c r="AL2346"/>
  <c r="AF2346"/>
  <c r="N2346"/>
  <c r="G2346"/>
  <c r="F2346"/>
  <c r="BL2344"/>
  <c r="BD2344"/>
  <c r="AV2344"/>
  <c r="BH2344" s="1"/>
  <c r="AT2344"/>
  <c r="BF2344" s="1"/>
  <c r="BJ2344" s="1"/>
  <c r="AR2344"/>
  <c r="AL2344"/>
  <c r="AF2344"/>
  <c r="N2344"/>
  <c r="G2344"/>
  <c r="F2344"/>
  <c r="BL2342"/>
  <c r="BL2386" s="1"/>
  <c r="BD2342"/>
  <c r="AV2342"/>
  <c r="BH2342" s="1"/>
  <c r="AT2342"/>
  <c r="BF2342" s="1"/>
  <c r="AR2342"/>
  <c r="AL2342"/>
  <c r="AF2342"/>
  <c r="AF2386" s="1"/>
  <c r="N2342"/>
  <c r="G2342"/>
  <c r="F2342"/>
  <c r="BL2315"/>
  <c r="BD2315"/>
  <c r="AV2315"/>
  <c r="BH2315" s="1"/>
  <c r="AT2315"/>
  <c r="BF2315" s="1"/>
  <c r="BJ2315" s="1"/>
  <c r="AR2315"/>
  <c r="AL2315"/>
  <c r="AF2315"/>
  <c r="N2315"/>
  <c r="G2315"/>
  <c r="F2315"/>
  <c r="BL2313"/>
  <c r="BD2313"/>
  <c r="AV2313"/>
  <c r="BH2313" s="1"/>
  <c r="AT2313"/>
  <c r="BF2313" s="1"/>
  <c r="BJ2313" s="1"/>
  <c r="AR2313"/>
  <c r="AL2313"/>
  <c r="AF2313"/>
  <c r="N2313"/>
  <c r="G2313"/>
  <c r="F2313"/>
  <c r="BL2311"/>
  <c r="BD2311"/>
  <c r="AV2311"/>
  <c r="BH2311" s="1"/>
  <c r="AT2311"/>
  <c r="BF2311" s="1"/>
  <c r="BJ2311" s="1"/>
  <c r="AR2311"/>
  <c r="AL2311"/>
  <c r="AF2311"/>
  <c r="N2311"/>
  <c r="G2311"/>
  <c r="F2311"/>
  <c r="BL2309"/>
  <c r="BD2309"/>
  <c r="AV2309"/>
  <c r="BH2309" s="1"/>
  <c r="AT2309"/>
  <c r="BF2309" s="1"/>
  <c r="BJ2309" s="1"/>
  <c r="AR2309"/>
  <c r="AL2309"/>
  <c r="AF2309"/>
  <c r="N2309"/>
  <c r="G2309"/>
  <c r="F2309"/>
  <c r="BL2307"/>
  <c r="BD2307"/>
  <c r="AV2307"/>
  <c r="BH2307" s="1"/>
  <c r="AT2307"/>
  <c r="BF2307" s="1"/>
  <c r="BJ2307" s="1"/>
  <c r="AR2307"/>
  <c r="AL2307"/>
  <c r="AF2307"/>
  <c r="N2307"/>
  <c r="G2307"/>
  <c r="F2307"/>
  <c r="BL2305"/>
  <c r="BD2305"/>
  <c r="AV2305"/>
  <c r="BH2305" s="1"/>
  <c r="AT2305"/>
  <c r="BF2305" s="1"/>
  <c r="BJ2305" s="1"/>
  <c r="AR2305"/>
  <c r="AL2305"/>
  <c r="AF2305"/>
  <c r="N2305"/>
  <c r="G2305"/>
  <c r="F2305"/>
  <c r="BL2303"/>
  <c r="BD2303"/>
  <c r="AV2303"/>
  <c r="BH2303" s="1"/>
  <c r="AT2303"/>
  <c r="BF2303" s="1"/>
  <c r="BJ2303" s="1"/>
  <c r="AR2303"/>
  <c r="AL2303"/>
  <c r="AF2303"/>
  <c r="N2303"/>
  <c r="G2303"/>
  <c r="F2303"/>
  <c r="BL2301"/>
  <c r="BD2301"/>
  <c r="AV2301"/>
  <c r="BH2301" s="1"/>
  <c r="AT2301"/>
  <c r="BF2301" s="1"/>
  <c r="AR2301"/>
  <c r="AL2301"/>
  <c r="AF2301"/>
  <c r="N2301"/>
  <c r="G2301"/>
  <c r="F2301"/>
  <c r="BL2299"/>
  <c r="BD2299"/>
  <c r="AV2299"/>
  <c r="BH2299" s="1"/>
  <c r="AT2299"/>
  <c r="BF2299" s="1"/>
  <c r="BJ2299" s="1"/>
  <c r="AR2299"/>
  <c r="AL2299"/>
  <c r="AF2299"/>
  <c r="N2299"/>
  <c r="G2299"/>
  <c r="F2299"/>
  <c r="BL2297"/>
  <c r="BD2297"/>
  <c r="AV2297"/>
  <c r="BH2297" s="1"/>
  <c r="AT2297"/>
  <c r="BF2297" s="1"/>
  <c r="BJ2297" s="1"/>
  <c r="AR2297"/>
  <c r="AL2297"/>
  <c r="AF2297"/>
  <c r="N2297"/>
  <c r="G2297"/>
  <c r="F2297"/>
  <c r="BL2295"/>
  <c r="BD2295"/>
  <c r="AV2295"/>
  <c r="BH2295" s="1"/>
  <c r="AT2295"/>
  <c r="BF2295" s="1"/>
  <c r="BJ2295" s="1"/>
  <c r="AR2295"/>
  <c r="AL2295"/>
  <c r="AF2295"/>
  <c r="N2295"/>
  <c r="G2295"/>
  <c r="F2295"/>
  <c r="BL2293"/>
  <c r="BD2293"/>
  <c r="AV2293"/>
  <c r="BH2293" s="1"/>
  <c r="AT2293"/>
  <c r="BF2293" s="1"/>
  <c r="BJ2293" s="1"/>
  <c r="AR2293"/>
  <c r="AL2293"/>
  <c r="AF2293"/>
  <c r="N2293"/>
  <c r="G2293"/>
  <c r="F2293"/>
  <c r="BL2291"/>
  <c r="BD2291"/>
  <c r="AV2291"/>
  <c r="BH2291" s="1"/>
  <c r="AT2291"/>
  <c r="BF2291" s="1"/>
  <c r="BJ2291" s="1"/>
  <c r="AR2291"/>
  <c r="AL2291"/>
  <c r="AF2291"/>
  <c r="N2291"/>
  <c r="G2291"/>
  <c r="F2291"/>
  <c r="BL2289"/>
  <c r="BD2289"/>
  <c r="AV2289"/>
  <c r="BH2289" s="1"/>
  <c r="AT2289"/>
  <c r="BF2289" s="1"/>
  <c r="BJ2289" s="1"/>
  <c r="AR2289"/>
  <c r="AL2289"/>
  <c r="AF2289"/>
  <c r="N2289"/>
  <c r="G2289"/>
  <c r="F2289"/>
  <c r="BL2287"/>
  <c r="BD2287"/>
  <c r="AV2287"/>
  <c r="BH2287" s="1"/>
  <c r="AT2287"/>
  <c r="BF2287" s="1"/>
  <c r="BJ2287" s="1"/>
  <c r="AR2287"/>
  <c r="AL2287"/>
  <c r="AF2287"/>
  <c r="N2287"/>
  <c r="G2287"/>
  <c r="F2287"/>
  <c r="BL2285"/>
  <c r="BD2285"/>
  <c r="AV2285"/>
  <c r="BH2285" s="1"/>
  <c r="AT2285"/>
  <c r="BF2285" s="1"/>
  <c r="BJ2285" s="1"/>
  <c r="AR2285"/>
  <c r="AL2285"/>
  <c r="AF2285"/>
  <c r="N2285"/>
  <c r="G2285"/>
  <c r="F2285"/>
  <c r="BL2283"/>
  <c r="BD2283"/>
  <c r="AV2283"/>
  <c r="BH2283" s="1"/>
  <c r="AT2283"/>
  <c r="BF2283" s="1"/>
  <c r="BJ2283" s="1"/>
  <c r="AR2283"/>
  <c r="AL2283"/>
  <c r="AF2283"/>
  <c r="N2283"/>
  <c r="G2283"/>
  <c r="F2283"/>
  <c r="BL2281"/>
  <c r="BD2281"/>
  <c r="AV2281"/>
  <c r="BH2281" s="1"/>
  <c r="AT2281"/>
  <c r="BF2281" s="1"/>
  <c r="BJ2281" s="1"/>
  <c r="AR2281"/>
  <c r="AL2281"/>
  <c r="AF2281"/>
  <c r="N2281"/>
  <c r="G2281"/>
  <c r="F2281"/>
  <c r="BL2279"/>
  <c r="BL2323" s="1"/>
  <c r="BD2279"/>
  <c r="AV2279"/>
  <c r="BH2279" s="1"/>
  <c r="AT2279"/>
  <c r="BF2279" s="1"/>
  <c r="AR2279"/>
  <c r="AL2279"/>
  <c r="AF2279"/>
  <c r="AF2323" s="1"/>
  <c r="N2279"/>
  <c r="G2279"/>
  <c r="F2279"/>
  <c r="BL2252"/>
  <c r="BD2252"/>
  <c r="AV2252"/>
  <c r="BH2252" s="1"/>
  <c r="AT2252"/>
  <c r="BF2252" s="1"/>
  <c r="BJ2252" s="1"/>
  <c r="AR2252"/>
  <c r="AL2252"/>
  <c r="AF2252"/>
  <c r="N2252"/>
  <c r="G2252"/>
  <c r="F2252"/>
  <c r="BL2250"/>
  <c r="BD2250"/>
  <c r="AV2250"/>
  <c r="BH2250" s="1"/>
  <c r="AT2250"/>
  <c r="BF2250" s="1"/>
  <c r="BJ2250" s="1"/>
  <c r="AR2250"/>
  <c r="AL2250"/>
  <c r="AF2250"/>
  <c r="N2250"/>
  <c r="G2250"/>
  <c r="F2250"/>
  <c r="BL2248"/>
  <c r="BD2248"/>
  <c r="AV2248"/>
  <c r="BH2248" s="1"/>
  <c r="AT2248"/>
  <c r="BF2248" s="1"/>
  <c r="BJ2248" s="1"/>
  <c r="AR2248"/>
  <c r="AL2248"/>
  <c r="AF2248"/>
  <c r="N2248"/>
  <c r="G2248"/>
  <c r="F2248"/>
  <c r="BL2246"/>
  <c r="BD2246"/>
  <c r="AV2246"/>
  <c r="BH2246" s="1"/>
  <c r="AT2246"/>
  <c r="BF2246" s="1"/>
  <c r="BJ2246" s="1"/>
  <c r="AR2246"/>
  <c r="AL2246"/>
  <c r="AF2246"/>
  <c r="N2246"/>
  <c r="G2246"/>
  <c r="F2246"/>
  <c r="BL2244"/>
  <c r="BD2244"/>
  <c r="AV2244"/>
  <c r="BH2244" s="1"/>
  <c r="AT2244"/>
  <c r="BF2244" s="1"/>
  <c r="BJ2244" s="1"/>
  <c r="AR2244"/>
  <c r="AL2244"/>
  <c r="AF2244"/>
  <c r="N2244"/>
  <c r="G2244"/>
  <c r="F2244"/>
  <c r="BL2242"/>
  <c r="BD2242"/>
  <c r="AV2242"/>
  <c r="BH2242" s="1"/>
  <c r="AT2242"/>
  <c r="BF2242" s="1"/>
  <c r="BJ2242" s="1"/>
  <c r="AR2242"/>
  <c r="AL2242"/>
  <c r="AF2242"/>
  <c r="N2242"/>
  <c r="G2242"/>
  <c r="F2242"/>
  <c r="BL2240"/>
  <c r="BD2240"/>
  <c r="AV2240"/>
  <c r="BH2240" s="1"/>
  <c r="AT2240"/>
  <c r="BF2240" s="1"/>
  <c r="BJ2240" s="1"/>
  <c r="AR2240"/>
  <c r="AL2240"/>
  <c r="AF2240"/>
  <c r="N2240"/>
  <c r="G2240"/>
  <c r="F2240"/>
  <c r="BL2238"/>
  <c r="BD2238"/>
  <c r="AV2238"/>
  <c r="BH2238" s="1"/>
  <c r="AT2238"/>
  <c r="BF2238" s="1"/>
  <c r="AR2238"/>
  <c r="AL2238"/>
  <c r="AF2238"/>
  <c r="N2238"/>
  <c r="G2238"/>
  <c r="F2238"/>
  <c r="BL2236"/>
  <c r="BD2236"/>
  <c r="AV2236"/>
  <c r="BH2236" s="1"/>
  <c r="AT2236"/>
  <c r="BF2236" s="1"/>
  <c r="BJ2236" s="1"/>
  <c r="AR2236"/>
  <c r="AL2236"/>
  <c r="AF2236"/>
  <c r="N2236"/>
  <c r="G2236"/>
  <c r="F2236"/>
  <c r="BL2234"/>
  <c r="BD2234"/>
  <c r="AV2234"/>
  <c r="BH2234" s="1"/>
  <c r="AT2234"/>
  <c r="BF2234" s="1"/>
  <c r="BJ2234" s="1"/>
  <c r="AR2234"/>
  <c r="AL2234"/>
  <c r="AF2234"/>
  <c r="N2234"/>
  <c r="G2234"/>
  <c r="F2234"/>
  <c r="BL2232"/>
  <c r="BD2232"/>
  <c r="AV2232"/>
  <c r="BH2232" s="1"/>
  <c r="AT2232"/>
  <c r="BF2232" s="1"/>
  <c r="BJ2232" s="1"/>
  <c r="AR2232"/>
  <c r="AL2232"/>
  <c r="AF2232"/>
  <c r="N2232"/>
  <c r="G2232"/>
  <c r="F2232"/>
  <c r="BL2230"/>
  <c r="BD2230"/>
  <c r="AV2230"/>
  <c r="BH2230" s="1"/>
  <c r="AT2230"/>
  <c r="BF2230" s="1"/>
  <c r="BJ2230" s="1"/>
  <c r="AR2230"/>
  <c r="AL2230"/>
  <c r="AF2230"/>
  <c r="N2230"/>
  <c r="G2230"/>
  <c r="F2230"/>
  <c r="BL2228"/>
  <c r="BD2228"/>
  <c r="AV2228"/>
  <c r="BH2228" s="1"/>
  <c r="AT2228"/>
  <c r="BF2228" s="1"/>
  <c r="BJ2228" s="1"/>
  <c r="AR2228"/>
  <c r="AL2228"/>
  <c r="AF2228"/>
  <c r="N2228"/>
  <c r="G2228"/>
  <c r="F2228"/>
  <c r="BL2226"/>
  <c r="BD2226"/>
  <c r="AV2226"/>
  <c r="BH2226" s="1"/>
  <c r="AT2226"/>
  <c r="BF2226" s="1"/>
  <c r="BJ2226" s="1"/>
  <c r="AR2226"/>
  <c r="AL2226"/>
  <c r="AF2226"/>
  <c r="N2226"/>
  <c r="G2226"/>
  <c r="F2226"/>
  <c r="BL2224"/>
  <c r="BD2224"/>
  <c r="AV2224"/>
  <c r="BH2224" s="1"/>
  <c r="AT2224"/>
  <c r="BF2224" s="1"/>
  <c r="BJ2224" s="1"/>
  <c r="AR2224"/>
  <c r="AL2224"/>
  <c r="AF2224"/>
  <c r="N2224"/>
  <c r="G2224"/>
  <c r="F2224"/>
  <c r="BL2222"/>
  <c r="BD2222"/>
  <c r="AV2222"/>
  <c r="BH2222" s="1"/>
  <c r="AT2222"/>
  <c r="BF2222" s="1"/>
  <c r="BJ2222" s="1"/>
  <c r="AR2222"/>
  <c r="AL2222"/>
  <c r="AF2222"/>
  <c r="N2222"/>
  <c r="G2222"/>
  <c r="F2222"/>
  <c r="BL2220"/>
  <c r="BD2220"/>
  <c r="AV2220"/>
  <c r="BH2220" s="1"/>
  <c r="AT2220"/>
  <c r="BF2220" s="1"/>
  <c r="BJ2220" s="1"/>
  <c r="AR2220"/>
  <c r="AL2220"/>
  <c r="AF2220"/>
  <c r="N2220"/>
  <c r="G2220"/>
  <c r="F2220"/>
  <c r="BL2218"/>
  <c r="BD2218"/>
  <c r="AV2218"/>
  <c r="BH2218" s="1"/>
  <c r="AT2218"/>
  <c r="BF2218" s="1"/>
  <c r="BJ2218" s="1"/>
  <c r="AR2218"/>
  <c r="AL2218"/>
  <c r="AF2218"/>
  <c r="N2218"/>
  <c r="G2218"/>
  <c r="F2218"/>
  <c r="BL2216"/>
  <c r="BL2260" s="1"/>
  <c r="BD2216"/>
  <c r="AV2216"/>
  <c r="BH2216" s="1"/>
  <c r="AT2216"/>
  <c r="BF2216" s="1"/>
  <c r="AR2216"/>
  <c r="AL2216"/>
  <c r="AF2216"/>
  <c r="AF2260" s="1"/>
  <c r="N2216"/>
  <c r="G2216"/>
  <c r="F2216"/>
  <c r="BL2189"/>
  <c r="BD2189"/>
  <c r="AV2189"/>
  <c r="BH2189" s="1"/>
  <c r="AT2189"/>
  <c r="BF2189" s="1"/>
  <c r="BJ2189" s="1"/>
  <c r="AR2189"/>
  <c r="AL2189"/>
  <c r="AF2189"/>
  <c r="N2189"/>
  <c r="G2189"/>
  <c r="F2189"/>
  <c r="BL2187"/>
  <c r="BD2187"/>
  <c r="AV2187"/>
  <c r="BH2187" s="1"/>
  <c r="AT2187"/>
  <c r="BF2187" s="1"/>
  <c r="BJ2187" s="1"/>
  <c r="AR2187"/>
  <c r="AL2187"/>
  <c r="AF2187"/>
  <c r="N2187"/>
  <c r="G2187"/>
  <c r="F2187"/>
  <c r="BL2185"/>
  <c r="BD2185"/>
  <c r="AV2185"/>
  <c r="BH2185" s="1"/>
  <c r="AT2185"/>
  <c r="BF2185" s="1"/>
  <c r="BJ2185" s="1"/>
  <c r="AR2185"/>
  <c r="AL2185"/>
  <c r="AF2185"/>
  <c r="N2185"/>
  <c r="G2185"/>
  <c r="F2185"/>
  <c r="BL2183"/>
  <c r="BD2183"/>
  <c r="AV2183"/>
  <c r="BH2183" s="1"/>
  <c r="AT2183"/>
  <c r="BF2183" s="1"/>
  <c r="BJ2183" s="1"/>
  <c r="AR2183"/>
  <c r="AL2183"/>
  <c r="AF2183"/>
  <c r="N2183"/>
  <c r="G2183"/>
  <c r="F2183"/>
  <c r="BL2181"/>
  <c r="BD2181"/>
  <c r="AV2181"/>
  <c r="BH2181" s="1"/>
  <c r="AT2181"/>
  <c r="BF2181" s="1"/>
  <c r="BJ2181" s="1"/>
  <c r="AR2181"/>
  <c r="AL2181"/>
  <c r="AF2181"/>
  <c r="N2181"/>
  <c r="G2181"/>
  <c r="F2181"/>
  <c r="BL2179"/>
  <c r="BD2179"/>
  <c r="AV2179"/>
  <c r="BH2179" s="1"/>
  <c r="AT2179"/>
  <c r="BF2179" s="1"/>
  <c r="BJ2179" s="1"/>
  <c r="AR2179"/>
  <c r="AL2179"/>
  <c r="AF2179"/>
  <c r="N2179"/>
  <c r="G2179"/>
  <c r="F2179"/>
  <c r="BL2177"/>
  <c r="BD2177"/>
  <c r="AV2177"/>
  <c r="BH2177" s="1"/>
  <c r="AT2177"/>
  <c r="BF2177" s="1"/>
  <c r="BJ2177" s="1"/>
  <c r="AR2177"/>
  <c r="AL2177"/>
  <c r="AF2177"/>
  <c r="N2177"/>
  <c r="G2177"/>
  <c r="F2177"/>
  <c r="BL2175"/>
  <c r="BD2175"/>
  <c r="AV2175"/>
  <c r="BH2175" s="1"/>
  <c r="AT2175"/>
  <c r="BF2175" s="1"/>
  <c r="AR2175"/>
  <c r="AL2175"/>
  <c r="AF2175"/>
  <c r="N2175"/>
  <c r="G2175"/>
  <c r="F2175"/>
  <c r="BL2173"/>
  <c r="BD2173"/>
  <c r="AV2173"/>
  <c r="BH2173" s="1"/>
  <c r="AT2173"/>
  <c r="BF2173" s="1"/>
  <c r="BJ2173" s="1"/>
  <c r="AR2173"/>
  <c r="AL2173"/>
  <c r="AF2173"/>
  <c r="N2173"/>
  <c r="G2173"/>
  <c r="F2173"/>
  <c r="BL2171"/>
  <c r="BD2171"/>
  <c r="AV2171"/>
  <c r="BH2171" s="1"/>
  <c r="AT2171"/>
  <c r="BF2171" s="1"/>
  <c r="BJ2171" s="1"/>
  <c r="AR2171"/>
  <c r="AL2171"/>
  <c r="AF2171"/>
  <c r="N2171"/>
  <c r="G2171"/>
  <c r="F2171"/>
  <c r="BL2169"/>
  <c r="BD2169"/>
  <c r="AV2169"/>
  <c r="BH2169" s="1"/>
  <c r="AT2169"/>
  <c r="BF2169" s="1"/>
  <c r="BJ2169" s="1"/>
  <c r="AR2169"/>
  <c r="AL2169"/>
  <c r="AF2169"/>
  <c r="N2169"/>
  <c r="G2169"/>
  <c r="F2169"/>
  <c r="BL2167"/>
  <c r="BD2167"/>
  <c r="AV2167"/>
  <c r="BH2167" s="1"/>
  <c r="AT2167"/>
  <c r="BF2167" s="1"/>
  <c r="BJ2167" s="1"/>
  <c r="AR2167"/>
  <c r="AL2167"/>
  <c r="AF2167"/>
  <c r="N2167"/>
  <c r="G2167"/>
  <c r="F2167"/>
  <c r="BL2165"/>
  <c r="BD2165"/>
  <c r="AV2165"/>
  <c r="BH2165" s="1"/>
  <c r="AT2165"/>
  <c r="BF2165" s="1"/>
  <c r="BJ2165" s="1"/>
  <c r="AR2165"/>
  <c r="AL2165"/>
  <c r="AF2165"/>
  <c r="N2165"/>
  <c r="G2165"/>
  <c r="F2165"/>
  <c r="BL2163"/>
  <c r="BD2163"/>
  <c r="AV2163"/>
  <c r="BH2163" s="1"/>
  <c r="AT2163"/>
  <c r="BF2163" s="1"/>
  <c r="AR2163"/>
  <c r="AL2163"/>
  <c r="AF2163"/>
  <c r="N2163"/>
  <c r="G2163"/>
  <c r="F2163"/>
  <c r="BL2161"/>
  <c r="BD2161"/>
  <c r="AV2161"/>
  <c r="BH2161" s="1"/>
  <c r="AT2161"/>
  <c r="BF2161" s="1"/>
  <c r="BJ2161" s="1"/>
  <c r="AR2161"/>
  <c r="AL2161"/>
  <c r="AF2161"/>
  <c r="N2161"/>
  <c r="G2161"/>
  <c r="F2161"/>
  <c r="BL2159"/>
  <c r="BD2159"/>
  <c r="AV2159"/>
  <c r="BH2159" s="1"/>
  <c r="AT2159"/>
  <c r="BF2159" s="1"/>
  <c r="BJ2159" s="1"/>
  <c r="AR2159"/>
  <c r="AL2159"/>
  <c r="AF2159"/>
  <c r="N2159"/>
  <c r="G2159"/>
  <c r="F2159"/>
  <c r="BL2157"/>
  <c r="BD2157"/>
  <c r="AV2157"/>
  <c r="BH2157" s="1"/>
  <c r="AT2157"/>
  <c r="BF2157" s="1"/>
  <c r="BJ2157" s="1"/>
  <c r="AR2157"/>
  <c r="AL2157"/>
  <c r="AF2157"/>
  <c r="N2157"/>
  <c r="G2157"/>
  <c r="F2157"/>
  <c r="BL2155"/>
  <c r="BD2155"/>
  <c r="AV2155"/>
  <c r="BH2155" s="1"/>
  <c r="AT2155"/>
  <c r="BF2155" s="1"/>
  <c r="BJ2155" s="1"/>
  <c r="AR2155"/>
  <c r="AL2155"/>
  <c r="AF2155"/>
  <c r="N2155"/>
  <c r="G2155"/>
  <c r="F2155"/>
  <c r="BL2153"/>
  <c r="BL2197" s="1"/>
  <c r="BD2153"/>
  <c r="AV2153"/>
  <c r="BH2153" s="1"/>
  <c r="AT2153"/>
  <c r="BF2153" s="1"/>
  <c r="AR2153"/>
  <c r="AL2153"/>
  <c r="AF2153"/>
  <c r="AF2197" s="1"/>
  <c r="N2153"/>
  <c r="G2153"/>
  <c r="F2153"/>
  <c r="BL2126"/>
  <c r="BD2126"/>
  <c r="AV2126"/>
  <c r="BH2126" s="1"/>
  <c r="AT2126"/>
  <c r="BF2126" s="1"/>
  <c r="BJ2126" s="1"/>
  <c r="AR2126"/>
  <c r="AL2126"/>
  <c r="AF2126"/>
  <c r="N2126"/>
  <c r="G2126"/>
  <c r="F2126"/>
  <c r="BL2124"/>
  <c r="BD2124"/>
  <c r="AV2124"/>
  <c r="BH2124" s="1"/>
  <c r="AT2124"/>
  <c r="BF2124" s="1"/>
  <c r="BJ2124"/>
  <c r="AR2124"/>
  <c r="AL2124"/>
  <c r="AF2124"/>
  <c r="N2124"/>
  <c r="G2124"/>
  <c r="F2124"/>
  <c r="BL2122"/>
  <c r="BD2122"/>
  <c r="AV2122"/>
  <c r="BH2122" s="1"/>
  <c r="AT2122"/>
  <c r="BF2122" s="1"/>
  <c r="BJ2122" s="1"/>
  <c r="AR2122"/>
  <c r="AL2122"/>
  <c r="AF2122"/>
  <c r="N2122"/>
  <c r="G2122"/>
  <c r="F2122"/>
  <c r="BL2120"/>
  <c r="BD2120"/>
  <c r="AV2120"/>
  <c r="BH2120" s="1"/>
  <c r="AT2120"/>
  <c r="BF2120" s="1"/>
  <c r="BJ2120" s="1"/>
  <c r="AR2120"/>
  <c r="AL2120"/>
  <c r="AF2120"/>
  <c r="N2120"/>
  <c r="G2120"/>
  <c r="F2120"/>
  <c r="BL2118"/>
  <c r="BD2118"/>
  <c r="AV2118"/>
  <c r="BH2118" s="1"/>
  <c r="AT2118"/>
  <c r="BF2118" s="1"/>
  <c r="BJ2118" s="1"/>
  <c r="AR2118"/>
  <c r="AL2118"/>
  <c r="AF2118"/>
  <c r="N2118"/>
  <c r="G2118"/>
  <c r="F2118"/>
  <c r="BL2116"/>
  <c r="BD2116"/>
  <c r="AV2116"/>
  <c r="BH2116" s="1"/>
  <c r="AT2116"/>
  <c r="BF2116" s="1"/>
  <c r="BJ2116" s="1"/>
  <c r="AR2116"/>
  <c r="AL2116"/>
  <c r="AF2116"/>
  <c r="N2116"/>
  <c r="G2116"/>
  <c r="F2116"/>
  <c r="BL2114"/>
  <c r="BD2114"/>
  <c r="AV2114"/>
  <c r="BH2114" s="1"/>
  <c r="AT2114"/>
  <c r="BF2114" s="1"/>
  <c r="BJ2114" s="1"/>
  <c r="AR2114"/>
  <c r="AL2114"/>
  <c r="AF2114"/>
  <c r="N2114"/>
  <c r="G2114"/>
  <c r="F2114"/>
  <c r="BL2112"/>
  <c r="BD2112"/>
  <c r="AV2112"/>
  <c r="BH2112" s="1"/>
  <c r="AT2112"/>
  <c r="BF2112" s="1"/>
  <c r="BJ2112" s="1"/>
  <c r="AR2112"/>
  <c r="AL2112"/>
  <c r="AF2112"/>
  <c r="N2112"/>
  <c r="G2112"/>
  <c r="F2112"/>
  <c r="BL2110"/>
  <c r="BD2110"/>
  <c r="AV2110"/>
  <c r="BH2110" s="1"/>
  <c r="AT2110"/>
  <c r="BF2110" s="1"/>
  <c r="BJ2110" s="1"/>
  <c r="AR2110"/>
  <c r="AL2110"/>
  <c r="AF2110"/>
  <c r="N2110"/>
  <c r="G2110"/>
  <c r="F2110"/>
  <c r="BL2108"/>
  <c r="BD2108"/>
  <c r="AV2108"/>
  <c r="BH2108" s="1"/>
  <c r="AT2108"/>
  <c r="BF2108" s="1"/>
  <c r="BJ2108" s="1"/>
  <c r="AR2108"/>
  <c r="AL2108"/>
  <c r="AF2108"/>
  <c r="N2108"/>
  <c r="G2108"/>
  <c r="F2108"/>
  <c r="BL2106"/>
  <c r="BD2106"/>
  <c r="AV2106"/>
  <c r="BH2106" s="1"/>
  <c r="AT2106"/>
  <c r="BF2106" s="1"/>
  <c r="BJ2106" s="1"/>
  <c r="AR2106"/>
  <c r="AL2106"/>
  <c r="AF2106"/>
  <c r="N2106"/>
  <c r="G2106"/>
  <c r="F2106"/>
  <c r="BL2104"/>
  <c r="BD2104"/>
  <c r="AV2104"/>
  <c r="BH2104" s="1"/>
  <c r="AT2104"/>
  <c r="BF2104" s="1"/>
  <c r="BJ2104" s="1"/>
  <c r="AR2104"/>
  <c r="AL2104"/>
  <c r="AF2104"/>
  <c r="N2104"/>
  <c r="G2104"/>
  <c r="F2104"/>
  <c r="BL2102"/>
  <c r="BD2102"/>
  <c r="AV2102"/>
  <c r="BH2102" s="1"/>
  <c r="AT2102"/>
  <c r="BF2102" s="1"/>
  <c r="BJ2102" s="1"/>
  <c r="AR2102"/>
  <c r="AL2102"/>
  <c r="AF2102"/>
  <c r="N2102"/>
  <c r="G2102"/>
  <c r="F2102"/>
  <c r="BL2100"/>
  <c r="BD2100"/>
  <c r="AV2100"/>
  <c r="BH2100" s="1"/>
  <c r="AT2100"/>
  <c r="BF2100" s="1"/>
  <c r="BJ2100" s="1"/>
  <c r="AR2100"/>
  <c r="AL2100"/>
  <c r="AF2100"/>
  <c r="N2100"/>
  <c r="G2100"/>
  <c r="F2100"/>
  <c r="BL2098"/>
  <c r="BD2098"/>
  <c r="AV2098"/>
  <c r="BH2098" s="1"/>
  <c r="AT2098"/>
  <c r="BF2098" s="1"/>
  <c r="BJ2098" s="1"/>
  <c r="AR2098"/>
  <c r="AL2098"/>
  <c r="AF2098"/>
  <c r="N2098"/>
  <c r="G2098"/>
  <c r="F2098"/>
  <c r="BL2096"/>
  <c r="BD2096"/>
  <c r="AV2096"/>
  <c r="BH2096" s="1"/>
  <c r="AT2096"/>
  <c r="BF2096" s="1"/>
  <c r="BJ2096" s="1"/>
  <c r="AR2096"/>
  <c r="AL2096"/>
  <c r="AF2096"/>
  <c r="N2096"/>
  <c r="G2096"/>
  <c r="F2096"/>
  <c r="BL2094"/>
  <c r="BD2094"/>
  <c r="AV2094"/>
  <c r="BH2094" s="1"/>
  <c r="AT2094"/>
  <c r="BF2094" s="1"/>
  <c r="BJ2094" s="1"/>
  <c r="AR2094"/>
  <c r="AL2094"/>
  <c r="AF2094"/>
  <c r="N2094"/>
  <c r="G2094"/>
  <c r="F2094"/>
  <c r="BL2092"/>
  <c r="BD2092"/>
  <c r="AV2092"/>
  <c r="BH2092" s="1"/>
  <c r="AT2092"/>
  <c r="BF2092" s="1"/>
  <c r="BJ2092" s="1"/>
  <c r="AR2092"/>
  <c r="AL2092"/>
  <c r="AF2092"/>
  <c r="N2092"/>
  <c r="G2092"/>
  <c r="F2092"/>
  <c r="BL2090"/>
  <c r="BL2134" s="1"/>
  <c r="BD2090"/>
  <c r="AV2090"/>
  <c r="BH2090" s="1"/>
  <c r="AT2090"/>
  <c r="BF2090" s="1"/>
  <c r="BJ2090" s="1"/>
  <c r="AR2090"/>
  <c r="AL2090"/>
  <c r="AF2090"/>
  <c r="AF2134" s="1"/>
  <c r="N2090"/>
  <c r="G2090"/>
  <c r="F2090"/>
  <c r="BL2063"/>
  <c r="BD2063"/>
  <c r="AV2063"/>
  <c r="BH2063" s="1"/>
  <c r="AT2063"/>
  <c r="BF2063" s="1"/>
  <c r="BJ2063" s="1"/>
  <c r="AR2063"/>
  <c r="AL2063"/>
  <c r="AF2063"/>
  <c r="N2063"/>
  <c r="G2063"/>
  <c r="F2063"/>
  <c r="BL2061"/>
  <c r="BD2061"/>
  <c r="AV2061"/>
  <c r="BH2061" s="1"/>
  <c r="AT2061"/>
  <c r="BF2061" s="1"/>
  <c r="BJ2061" s="1"/>
  <c r="AR2061"/>
  <c r="AL2061"/>
  <c r="AF2061"/>
  <c r="N2061"/>
  <c r="G2061"/>
  <c r="F2061"/>
  <c r="BL2059"/>
  <c r="BD2059"/>
  <c r="AV2059"/>
  <c r="BH2059" s="1"/>
  <c r="AT2059"/>
  <c r="BF2059" s="1"/>
  <c r="BJ2059" s="1"/>
  <c r="AR2059"/>
  <c r="AL2059"/>
  <c r="AF2059"/>
  <c r="N2059"/>
  <c r="G2059"/>
  <c r="F2059"/>
  <c r="BL2057"/>
  <c r="BD2057"/>
  <c r="AV2057"/>
  <c r="BH2057" s="1"/>
  <c r="AT2057"/>
  <c r="BF2057" s="1"/>
  <c r="BJ2057" s="1"/>
  <c r="AR2057"/>
  <c r="AL2057"/>
  <c r="AF2057"/>
  <c r="N2057"/>
  <c r="G2057"/>
  <c r="F2057"/>
  <c r="BL2055"/>
  <c r="BD2055"/>
  <c r="AV2055"/>
  <c r="BH2055" s="1"/>
  <c r="AT2055"/>
  <c r="BF2055" s="1"/>
  <c r="BJ2055" s="1"/>
  <c r="AR2055"/>
  <c r="AL2055"/>
  <c r="AF2055"/>
  <c r="N2055"/>
  <c r="G2055"/>
  <c r="F2055"/>
  <c r="BL2053"/>
  <c r="BD2053"/>
  <c r="AV2053"/>
  <c r="BH2053" s="1"/>
  <c r="AT2053"/>
  <c r="BF2053" s="1"/>
  <c r="BJ2053" s="1"/>
  <c r="AR2053"/>
  <c r="AL2053"/>
  <c r="AF2053"/>
  <c r="N2053"/>
  <c r="G2053"/>
  <c r="F2053"/>
  <c r="BL2051"/>
  <c r="BD2051"/>
  <c r="AV2051"/>
  <c r="BH2051" s="1"/>
  <c r="AT2051"/>
  <c r="BF2051" s="1"/>
  <c r="BJ2051" s="1"/>
  <c r="AR2051"/>
  <c r="AL2051"/>
  <c r="AF2051"/>
  <c r="N2051"/>
  <c r="G2051"/>
  <c r="F2051"/>
  <c r="BL2049"/>
  <c r="BD2049"/>
  <c r="AV2049"/>
  <c r="BH2049" s="1"/>
  <c r="AT2049"/>
  <c r="BF2049" s="1"/>
  <c r="AR2049"/>
  <c r="AL2049"/>
  <c r="AF2049"/>
  <c r="N2049"/>
  <c r="G2049"/>
  <c r="F2049"/>
  <c r="BL2047"/>
  <c r="BD2047"/>
  <c r="AV2047"/>
  <c r="BH2047" s="1"/>
  <c r="AT2047"/>
  <c r="BF2047" s="1"/>
  <c r="BJ2047" s="1"/>
  <c r="AR2047"/>
  <c r="AL2047"/>
  <c r="AF2047"/>
  <c r="N2047"/>
  <c r="G2047"/>
  <c r="F2047"/>
  <c r="BL2045"/>
  <c r="BD2045"/>
  <c r="AV2045"/>
  <c r="BH2045" s="1"/>
  <c r="AT2045"/>
  <c r="BF2045" s="1"/>
  <c r="BJ2045" s="1"/>
  <c r="AR2045"/>
  <c r="AL2045"/>
  <c r="AF2045"/>
  <c r="N2045"/>
  <c r="G2045"/>
  <c r="F2045"/>
  <c r="BL2043"/>
  <c r="BD2043"/>
  <c r="AV2043"/>
  <c r="BH2043" s="1"/>
  <c r="AT2043"/>
  <c r="BF2043" s="1"/>
  <c r="BJ2043" s="1"/>
  <c r="AR2043"/>
  <c r="AL2043"/>
  <c r="AF2043"/>
  <c r="N2043"/>
  <c r="G2043"/>
  <c r="F2043"/>
  <c r="BL2041"/>
  <c r="BD2041"/>
  <c r="AV2041"/>
  <c r="BH2041" s="1"/>
  <c r="AT2041"/>
  <c r="BF2041" s="1"/>
  <c r="BJ2041" s="1"/>
  <c r="AR2041"/>
  <c r="AL2041"/>
  <c r="AF2041"/>
  <c r="N2041"/>
  <c r="G2041"/>
  <c r="F2041"/>
  <c r="BL2039"/>
  <c r="BD2039"/>
  <c r="AV2039"/>
  <c r="BH2039" s="1"/>
  <c r="AT2039"/>
  <c r="BF2039" s="1"/>
  <c r="BJ2039" s="1"/>
  <c r="AR2039"/>
  <c r="AL2039"/>
  <c r="AF2039"/>
  <c r="N2039"/>
  <c r="G2039"/>
  <c r="F2039"/>
  <c r="BL2037"/>
  <c r="BD2037"/>
  <c r="AV2037"/>
  <c r="BH2037" s="1"/>
  <c r="AT2037"/>
  <c r="BF2037" s="1"/>
  <c r="AR2037"/>
  <c r="AL2037"/>
  <c r="AF2037"/>
  <c r="N2037"/>
  <c r="G2037"/>
  <c r="F2037"/>
  <c r="BL2035"/>
  <c r="BD2035"/>
  <c r="AV2035"/>
  <c r="BH2035" s="1"/>
  <c r="AT2035"/>
  <c r="BF2035" s="1"/>
  <c r="BJ2035" s="1"/>
  <c r="AR2035"/>
  <c r="AL2035"/>
  <c r="AF2035"/>
  <c r="N2035"/>
  <c r="G2035"/>
  <c r="F2035"/>
  <c r="BL2033"/>
  <c r="BD2033"/>
  <c r="AV2033"/>
  <c r="BH2033" s="1"/>
  <c r="AT2033"/>
  <c r="BF2033" s="1"/>
  <c r="BJ2033" s="1"/>
  <c r="AR2033"/>
  <c r="AL2033"/>
  <c r="AF2033"/>
  <c r="N2033"/>
  <c r="G2033"/>
  <c r="F2033"/>
  <c r="BL2031"/>
  <c r="BD2031"/>
  <c r="AV2031"/>
  <c r="BH2031" s="1"/>
  <c r="AT2031"/>
  <c r="BF2031" s="1"/>
  <c r="BJ2031" s="1"/>
  <c r="AR2031"/>
  <c r="AL2031"/>
  <c r="AF2031"/>
  <c r="N2031"/>
  <c r="G2031"/>
  <c r="F2031"/>
  <c r="BL2029"/>
  <c r="BD2029"/>
  <c r="AV2029"/>
  <c r="BH2029" s="1"/>
  <c r="AT2029"/>
  <c r="BF2029" s="1"/>
  <c r="BJ2029" s="1"/>
  <c r="AR2029"/>
  <c r="AL2029"/>
  <c r="AF2029"/>
  <c r="N2029"/>
  <c r="G2029"/>
  <c r="F2029"/>
  <c r="BL2027"/>
  <c r="BL2071" s="1"/>
  <c r="BD2027"/>
  <c r="AV2027"/>
  <c r="BH2027" s="1"/>
  <c r="AT2027"/>
  <c r="BF2027" s="1"/>
  <c r="AR2027"/>
  <c r="AL2027"/>
  <c r="AF2027"/>
  <c r="AF2071" s="1"/>
  <c r="N2027"/>
  <c r="G2027"/>
  <c r="F2027"/>
  <c r="BL2000"/>
  <c r="BD2000"/>
  <c r="AV2000"/>
  <c r="BH2000" s="1"/>
  <c r="AT2000"/>
  <c r="BF2000" s="1"/>
  <c r="BJ2000" s="1"/>
  <c r="AR2000"/>
  <c r="AL2000"/>
  <c r="AF2000"/>
  <c r="N2000"/>
  <c r="G2000"/>
  <c r="F2000"/>
  <c r="BL1998"/>
  <c r="BD1998"/>
  <c r="AV1998"/>
  <c r="BH1998" s="1"/>
  <c r="AT1998"/>
  <c r="BF1998" s="1"/>
  <c r="BJ1998" s="1"/>
  <c r="AR1998"/>
  <c r="AL1998"/>
  <c r="AF1998"/>
  <c r="N1998"/>
  <c r="G1998"/>
  <c r="F1998"/>
  <c r="BL1996"/>
  <c r="BD1996"/>
  <c r="AV1996"/>
  <c r="BH1996" s="1"/>
  <c r="AT1996"/>
  <c r="BF1996" s="1"/>
  <c r="BJ1996" s="1"/>
  <c r="AR1996"/>
  <c r="AL1996"/>
  <c r="AF1996"/>
  <c r="N1996"/>
  <c r="G1996"/>
  <c r="F1996"/>
  <c r="BL1994"/>
  <c r="BD1994"/>
  <c r="AV1994"/>
  <c r="BH1994" s="1"/>
  <c r="AT1994"/>
  <c r="BF1994" s="1"/>
  <c r="BJ1994" s="1"/>
  <c r="AR1994"/>
  <c r="AL1994"/>
  <c r="AF1994"/>
  <c r="N1994"/>
  <c r="G1994"/>
  <c r="F1994"/>
  <c r="BL1992"/>
  <c r="BD1992"/>
  <c r="AV1992"/>
  <c r="BH1992" s="1"/>
  <c r="AT1992"/>
  <c r="BF1992" s="1"/>
  <c r="BJ1992" s="1"/>
  <c r="AR1992"/>
  <c r="AL1992"/>
  <c r="AF1992"/>
  <c r="N1992"/>
  <c r="G1992"/>
  <c r="F1992"/>
  <c r="BL1990"/>
  <c r="BD1990"/>
  <c r="AV1990"/>
  <c r="BH1990" s="1"/>
  <c r="AT1990"/>
  <c r="BF1990" s="1"/>
  <c r="BJ1990" s="1"/>
  <c r="AR1990"/>
  <c r="AL1990"/>
  <c r="AF1990"/>
  <c r="N1990"/>
  <c r="G1990"/>
  <c r="F1990"/>
  <c r="BL1988"/>
  <c r="BD1988"/>
  <c r="AV1988"/>
  <c r="BH1988" s="1"/>
  <c r="AT1988"/>
  <c r="BF1988" s="1"/>
  <c r="BJ1988" s="1"/>
  <c r="AR1988"/>
  <c r="AL1988"/>
  <c r="AF1988"/>
  <c r="N1988"/>
  <c r="G1988"/>
  <c r="F1988"/>
  <c r="BL1986"/>
  <c r="BD1986"/>
  <c r="AV1986"/>
  <c r="BH1986" s="1"/>
  <c r="AT1986"/>
  <c r="BF1986" s="1"/>
  <c r="BJ1986" s="1"/>
  <c r="AR1986"/>
  <c r="AL1986"/>
  <c r="AF1986"/>
  <c r="N1986"/>
  <c r="G1986"/>
  <c r="F1986"/>
  <c r="BL1984"/>
  <c r="BD1984"/>
  <c r="AV1984"/>
  <c r="BH1984" s="1"/>
  <c r="AT1984"/>
  <c r="BF1984" s="1"/>
  <c r="BJ1984" s="1"/>
  <c r="AR1984"/>
  <c r="AL1984"/>
  <c r="AF1984"/>
  <c r="N1984"/>
  <c r="G1984"/>
  <c r="F1984"/>
  <c r="BL1982"/>
  <c r="BD1982"/>
  <c r="AV1982"/>
  <c r="BH1982" s="1"/>
  <c r="AT1982"/>
  <c r="BF1982" s="1"/>
  <c r="BJ1982" s="1"/>
  <c r="AR1982"/>
  <c r="AL1982"/>
  <c r="AF1982"/>
  <c r="N1982"/>
  <c r="G1982"/>
  <c r="F1982"/>
  <c r="BL1980"/>
  <c r="BD1980"/>
  <c r="AV1980"/>
  <c r="BH1980" s="1"/>
  <c r="AT1980"/>
  <c r="BF1980" s="1"/>
  <c r="BJ1980" s="1"/>
  <c r="AR1980"/>
  <c r="AL1980"/>
  <c r="AF1980"/>
  <c r="N1980"/>
  <c r="G1980"/>
  <c r="F1980"/>
  <c r="BL1978"/>
  <c r="BD1978"/>
  <c r="AV1978"/>
  <c r="BH1978" s="1"/>
  <c r="AT1978"/>
  <c r="BF1978" s="1"/>
  <c r="BJ1978" s="1"/>
  <c r="AR1978"/>
  <c r="AL1978"/>
  <c r="AF1978"/>
  <c r="N1978"/>
  <c r="G1978"/>
  <c r="F1978"/>
  <c r="BL1976"/>
  <c r="BD1976"/>
  <c r="AV1976"/>
  <c r="BH1976" s="1"/>
  <c r="AT1976"/>
  <c r="BF1976" s="1"/>
  <c r="BJ1976" s="1"/>
  <c r="AR1976"/>
  <c r="AL1976"/>
  <c r="AF1976"/>
  <c r="N1976"/>
  <c r="G1976"/>
  <c r="F1976"/>
  <c r="BL1974"/>
  <c r="BD1974"/>
  <c r="AV1974"/>
  <c r="BH1974" s="1"/>
  <c r="AT1974"/>
  <c r="BF1974" s="1"/>
  <c r="BJ1974" s="1"/>
  <c r="AR1974"/>
  <c r="AL1974"/>
  <c r="AF1974"/>
  <c r="N1974"/>
  <c r="G1974"/>
  <c r="F1974"/>
  <c r="BL1972"/>
  <c r="BD1972"/>
  <c r="AV1972"/>
  <c r="BH1972" s="1"/>
  <c r="AT1972"/>
  <c r="BF1972" s="1"/>
  <c r="BJ1972" s="1"/>
  <c r="AR1972"/>
  <c r="AL1972"/>
  <c r="AF1972"/>
  <c r="N1972"/>
  <c r="G1972"/>
  <c r="F1972"/>
  <c r="BL1970"/>
  <c r="BD1970"/>
  <c r="AV1970"/>
  <c r="BH1970" s="1"/>
  <c r="AT1970"/>
  <c r="BF1970" s="1"/>
  <c r="BJ1970" s="1"/>
  <c r="AR1970"/>
  <c r="AL1970"/>
  <c r="AF1970"/>
  <c r="N1970"/>
  <c r="G1970"/>
  <c r="F1970"/>
  <c r="BL1968"/>
  <c r="BD1968"/>
  <c r="AV1968"/>
  <c r="BH1968" s="1"/>
  <c r="AT1968"/>
  <c r="BF1968" s="1"/>
  <c r="BJ1968" s="1"/>
  <c r="AR1968"/>
  <c r="AL1968"/>
  <c r="AF1968"/>
  <c r="N1968"/>
  <c r="G1968"/>
  <c r="F1968"/>
  <c r="BL1966"/>
  <c r="BD1966"/>
  <c r="AV1966"/>
  <c r="BH1966" s="1"/>
  <c r="AT1966"/>
  <c r="BF1966" s="1"/>
  <c r="BJ1966" s="1"/>
  <c r="AR1966"/>
  <c r="AL1966"/>
  <c r="AF1966"/>
  <c r="N1966"/>
  <c r="G1966"/>
  <c r="F1966"/>
  <c r="BL1964"/>
  <c r="BL2008" s="1"/>
  <c r="BD1964"/>
  <c r="AV1964"/>
  <c r="BH1964" s="1"/>
  <c r="AT1964"/>
  <c r="BF1964" s="1"/>
  <c r="BJ1964" s="1"/>
  <c r="AR1964"/>
  <c r="AL1964"/>
  <c r="AF1964"/>
  <c r="AF2008" s="1"/>
  <c r="N1964"/>
  <c r="G1964"/>
  <c r="F1964"/>
  <c r="BL1937"/>
  <c r="BD1937"/>
  <c r="AV1937"/>
  <c r="BH1937" s="1"/>
  <c r="AT1937"/>
  <c r="BF1937" s="1"/>
  <c r="BJ1937" s="1"/>
  <c r="AR1937"/>
  <c r="AL1937"/>
  <c r="AF1937"/>
  <c r="N1937"/>
  <c r="G1937"/>
  <c r="F1937"/>
  <c r="BL1935"/>
  <c r="BD1935"/>
  <c r="AV1935"/>
  <c r="BH1935" s="1"/>
  <c r="AT1935"/>
  <c r="BF1935" s="1"/>
  <c r="BJ1935" s="1"/>
  <c r="AR1935"/>
  <c r="AL1935"/>
  <c r="AF1935"/>
  <c r="N1935"/>
  <c r="G1935"/>
  <c r="F1935"/>
  <c r="BL1933"/>
  <c r="BD1933"/>
  <c r="AV1933"/>
  <c r="BH1933" s="1"/>
  <c r="AT1933"/>
  <c r="BF1933" s="1"/>
  <c r="BJ1933" s="1"/>
  <c r="AR1933"/>
  <c r="AL1933"/>
  <c r="AF1933"/>
  <c r="N1933"/>
  <c r="G1933"/>
  <c r="F1933"/>
  <c r="BL1931"/>
  <c r="BD1931"/>
  <c r="AV1931"/>
  <c r="BH1931" s="1"/>
  <c r="AT1931"/>
  <c r="BF1931" s="1"/>
  <c r="BJ1931" s="1"/>
  <c r="AR1931"/>
  <c r="AL1931"/>
  <c r="AF1931"/>
  <c r="N1931"/>
  <c r="G1931"/>
  <c r="F1931"/>
  <c r="BL1929"/>
  <c r="BD1929"/>
  <c r="AV1929"/>
  <c r="BH1929" s="1"/>
  <c r="AT1929"/>
  <c r="BF1929" s="1"/>
  <c r="BJ1929" s="1"/>
  <c r="AR1929"/>
  <c r="AL1929"/>
  <c r="AF1929"/>
  <c r="N1929"/>
  <c r="G1929"/>
  <c r="F1929"/>
  <c r="BL1927"/>
  <c r="BD1927"/>
  <c r="AV1927"/>
  <c r="BH1927" s="1"/>
  <c r="AT1927"/>
  <c r="BF1927" s="1"/>
  <c r="BJ1927" s="1"/>
  <c r="AR1927"/>
  <c r="AL1927"/>
  <c r="AF1927"/>
  <c r="N1927"/>
  <c r="G1927"/>
  <c r="F1927"/>
  <c r="BL1925"/>
  <c r="BD1925"/>
  <c r="AV1925"/>
  <c r="BH1925" s="1"/>
  <c r="AT1925"/>
  <c r="BF1925" s="1"/>
  <c r="BJ1925" s="1"/>
  <c r="AR1925"/>
  <c r="AL1925"/>
  <c r="AF1925"/>
  <c r="N1925"/>
  <c r="G1925"/>
  <c r="F1925"/>
  <c r="BL1923"/>
  <c r="BD1923"/>
  <c r="AV1923"/>
  <c r="BH1923" s="1"/>
  <c r="AT1923"/>
  <c r="BF1923" s="1"/>
  <c r="AR1923"/>
  <c r="AL1923"/>
  <c r="AF1923"/>
  <c r="N1923"/>
  <c r="G1923"/>
  <c r="F1923"/>
  <c r="BL1921"/>
  <c r="BD1921"/>
  <c r="AV1921"/>
  <c r="BH1921" s="1"/>
  <c r="AT1921"/>
  <c r="BF1921" s="1"/>
  <c r="BJ1921" s="1"/>
  <c r="AR1921"/>
  <c r="AL1921"/>
  <c r="AF1921"/>
  <c r="N1921"/>
  <c r="G1921"/>
  <c r="F1921"/>
  <c r="BL1919"/>
  <c r="BD1919"/>
  <c r="AV1919"/>
  <c r="BH1919" s="1"/>
  <c r="AT1919"/>
  <c r="BF1919" s="1"/>
  <c r="BJ1919" s="1"/>
  <c r="AR1919"/>
  <c r="AL1919"/>
  <c r="AF1919"/>
  <c r="N1919"/>
  <c r="G1919"/>
  <c r="F1919"/>
  <c r="BL1917"/>
  <c r="BD1917"/>
  <c r="AV1917"/>
  <c r="BH1917" s="1"/>
  <c r="AT1917"/>
  <c r="BF1917" s="1"/>
  <c r="BJ1917" s="1"/>
  <c r="AR1917"/>
  <c r="AL1917"/>
  <c r="AF1917"/>
  <c r="N1917"/>
  <c r="G1917"/>
  <c r="F1917"/>
  <c r="BL1915"/>
  <c r="BD1915"/>
  <c r="AV1915"/>
  <c r="BH1915" s="1"/>
  <c r="AT1915"/>
  <c r="BF1915" s="1"/>
  <c r="BJ1915" s="1"/>
  <c r="AR1915"/>
  <c r="AL1915"/>
  <c r="AF1915"/>
  <c r="N1915"/>
  <c r="G1915"/>
  <c r="F1915"/>
  <c r="BL1913"/>
  <c r="BD1913"/>
  <c r="AV1913"/>
  <c r="BH1913" s="1"/>
  <c r="AT1913"/>
  <c r="BF1913" s="1"/>
  <c r="BJ1913" s="1"/>
  <c r="AR1913"/>
  <c r="AL1913"/>
  <c r="AF1913"/>
  <c r="N1913"/>
  <c r="G1913"/>
  <c r="F1913"/>
  <c r="BL1911"/>
  <c r="BD1911"/>
  <c r="AV1911"/>
  <c r="BH1911" s="1"/>
  <c r="AT1911"/>
  <c r="BF1911" s="1"/>
  <c r="AR1911"/>
  <c r="AL1911"/>
  <c r="AF1911"/>
  <c r="N1911"/>
  <c r="G1911"/>
  <c r="F1911"/>
  <c r="BL1909"/>
  <c r="BD1909"/>
  <c r="AV1909"/>
  <c r="BH1909" s="1"/>
  <c r="AT1909"/>
  <c r="BF1909" s="1"/>
  <c r="BJ1909" s="1"/>
  <c r="AR1909"/>
  <c r="AL1909"/>
  <c r="AF1909"/>
  <c r="N1909"/>
  <c r="G1909"/>
  <c r="F1909"/>
  <c r="BL1907"/>
  <c r="BD1907"/>
  <c r="AV1907"/>
  <c r="BH1907" s="1"/>
  <c r="AT1907"/>
  <c r="BF1907" s="1"/>
  <c r="BJ1907" s="1"/>
  <c r="AR1907"/>
  <c r="AL1907"/>
  <c r="AF1907"/>
  <c r="N1907"/>
  <c r="G1907"/>
  <c r="F1907"/>
  <c r="BL1905"/>
  <c r="BD1905"/>
  <c r="AV1905"/>
  <c r="BH1905" s="1"/>
  <c r="AT1905"/>
  <c r="BF1905" s="1"/>
  <c r="BJ1905" s="1"/>
  <c r="AR1905"/>
  <c r="AL1905"/>
  <c r="AF1905"/>
  <c r="N1905"/>
  <c r="G1905"/>
  <c r="F1905"/>
  <c r="BL1903"/>
  <c r="BD1903"/>
  <c r="AV1903"/>
  <c r="BH1903" s="1"/>
  <c r="AT1903"/>
  <c r="BF1903" s="1"/>
  <c r="BJ1903" s="1"/>
  <c r="AR1903"/>
  <c r="AL1903"/>
  <c r="AF1903"/>
  <c r="N1903"/>
  <c r="G1903"/>
  <c r="F1903"/>
  <c r="BL1901"/>
  <c r="BL1945" s="1"/>
  <c r="BD1901"/>
  <c r="AV1901"/>
  <c r="BH1901" s="1"/>
  <c r="AT1901"/>
  <c r="BF1901" s="1"/>
  <c r="AR1901"/>
  <c r="AL1901"/>
  <c r="AF1901"/>
  <c r="AF1945" s="1"/>
  <c r="N1901"/>
  <c r="G1901"/>
  <c r="F1901"/>
  <c r="BL1874"/>
  <c r="BD1874"/>
  <c r="AV1874"/>
  <c r="BH1874" s="1"/>
  <c r="AT1874"/>
  <c r="BF1874" s="1"/>
  <c r="BJ1874" s="1"/>
  <c r="AR1874"/>
  <c r="AL1874"/>
  <c r="AF1874"/>
  <c r="N1874"/>
  <c r="G1874"/>
  <c r="F1874"/>
  <c r="BL1872"/>
  <c r="BD1872"/>
  <c r="AV1872"/>
  <c r="BH1872" s="1"/>
  <c r="AT1872"/>
  <c r="BF1872" s="1"/>
  <c r="BJ1872" s="1"/>
  <c r="AR1872"/>
  <c r="AL1872"/>
  <c r="AF1872"/>
  <c r="N1872"/>
  <c r="G1872"/>
  <c r="F1872"/>
  <c r="BL1870"/>
  <c r="BD1870"/>
  <c r="AV1870"/>
  <c r="BH1870" s="1"/>
  <c r="AT1870"/>
  <c r="BF1870" s="1"/>
  <c r="BJ1870" s="1"/>
  <c r="AR1870"/>
  <c r="AL1870"/>
  <c r="AF1870"/>
  <c r="N1870"/>
  <c r="G1870"/>
  <c r="F1870"/>
  <c r="BL1868"/>
  <c r="BD1868"/>
  <c r="AV1868"/>
  <c r="BH1868" s="1"/>
  <c r="AT1868"/>
  <c r="BF1868" s="1"/>
  <c r="BJ1868" s="1"/>
  <c r="AR1868"/>
  <c r="AL1868"/>
  <c r="AF1868"/>
  <c r="N1868"/>
  <c r="G1868"/>
  <c r="F1868"/>
  <c r="BL1866"/>
  <c r="BD1866"/>
  <c r="AV1866"/>
  <c r="BH1866" s="1"/>
  <c r="AT1866"/>
  <c r="BF1866" s="1"/>
  <c r="BJ1866" s="1"/>
  <c r="AR1866"/>
  <c r="AL1866"/>
  <c r="AF1866"/>
  <c r="N1866"/>
  <c r="G1866"/>
  <c r="F1866"/>
  <c r="BL1864"/>
  <c r="BD1864"/>
  <c r="AV1864"/>
  <c r="BH1864" s="1"/>
  <c r="AT1864"/>
  <c r="BF1864" s="1"/>
  <c r="BJ1864" s="1"/>
  <c r="AR1864"/>
  <c r="AL1864"/>
  <c r="AF1864"/>
  <c r="N1864"/>
  <c r="G1864"/>
  <c r="F1864"/>
  <c r="BL1862"/>
  <c r="BD1862"/>
  <c r="AV1862"/>
  <c r="BH1862" s="1"/>
  <c r="AT1862"/>
  <c r="BF1862" s="1"/>
  <c r="BJ1862" s="1"/>
  <c r="AR1862"/>
  <c r="AL1862"/>
  <c r="AF1862"/>
  <c r="N1862"/>
  <c r="G1862"/>
  <c r="F1862"/>
  <c r="BL1860"/>
  <c r="BD1860"/>
  <c r="AV1860"/>
  <c r="BH1860" s="1"/>
  <c r="AT1860"/>
  <c r="BF1860" s="1"/>
  <c r="AR1860"/>
  <c r="AL1860"/>
  <c r="AF1860"/>
  <c r="N1860"/>
  <c r="G1860"/>
  <c r="F1860"/>
  <c r="BL1858"/>
  <c r="BD1858"/>
  <c r="AV1858"/>
  <c r="BH1858" s="1"/>
  <c r="AT1858"/>
  <c r="BF1858" s="1"/>
  <c r="BJ1858" s="1"/>
  <c r="AR1858"/>
  <c r="AL1858"/>
  <c r="AF1858"/>
  <c r="N1858"/>
  <c r="G1858"/>
  <c r="F1858"/>
  <c r="BL1856"/>
  <c r="BD1856"/>
  <c r="AV1856"/>
  <c r="BH1856" s="1"/>
  <c r="AT1856"/>
  <c r="BF1856" s="1"/>
  <c r="BJ1856" s="1"/>
  <c r="AR1856"/>
  <c r="AL1856"/>
  <c r="AF1856"/>
  <c r="N1856"/>
  <c r="G1856"/>
  <c r="F1856"/>
  <c r="BL1854"/>
  <c r="BD1854"/>
  <c r="AV1854"/>
  <c r="BH1854" s="1"/>
  <c r="AT1854"/>
  <c r="BF1854" s="1"/>
  <c r="BJ1854" s="1"/>
  <c r="AR1854"/>
  <c r="AL1854"/>
  <c r="AF1854"/>
  <c r="N1854"/>
  <c r="G1854"/>
  <c r="F1854"/>
  <c r="BL1852"/>
  <c r="BD1852"/>
  <c r="AV1852"/>
  <c r="BH1852" s="1"/>
  <c r="AT1852"/>
  <c r="BF1852" s="1"/>
  <c r="BJ1852" s="1"/>
  <c r="AR1852"/>
  <c r="AL1852"/>
  <c r="AF1852"/>
  <c r="N1852"/>
  <c r="G1852"/>
  <c r="F1852"/>
  <c r="BL1850"/>
  <c r="BD1850"/>
  <c r="AV1850"/>
  <c r="BH1850" s="1"/>
  <c r="AT1850"/>
  <c r="BF1850" s="1"/>
  <c r="BJ1850" s="1"/>
  <c r="AR1850"/>
  <c r="AL1850"/>
  <c r="AF1850"/>
  <c r="N1850"/>
  <c r="G1850"/>
  <c r="F1850"/>
  <c r="BL1848"/>
  <c r="BD1848"/>
  <c r="AV1848"/>
  <c r="BH1848" s="1"/>
  <c r="AT1848"/>
  <c r="BF1848" s="1"/>
  <c r="BJ1848" s="1"/>
  <c r="AR1848"/>
  <c r="AL1848"/>
  <c r="AF1848"/>
  <c r="N1848"/>
  <c r="G1848"/>
  <c r="F1848"/>
  <c r="BL1846"/>
  <c r="BD1846"/>
  <c r="AV1846"/>
  <c r="BH1846" s="1"/>
  <c r="AT1846"/>
  <c r="BF1846" s="1"/>
  <c r="BJ1846" s="1"/>
  <c r="AR1846"/>
  <c r="AL1846"/>
  <c r="AF1846"/>
  <c r="N1846"/>
  <c r="G1846"/>
  <c r="F1846"/>
  <c r="BL1844"/>
  <c r="BD1844"/>
  <c r="AV1844"/>
  <c r="BH1844" s="1"/>
  <c r="AT1844"/>
  <c r="BF1844" s="1"/>
  <c r="BJ1844" s="1"/>
  <c r="AR1844"/>
  <c r="AL1844"/>
  <c r="AF1844"/>
  <c r="N1844"/>
  <c r="G1844"/>
  <c r="F1844"/>
  <c r="BL1842"/>
  <c r="BD1842"/>
  <c r="AV1842"/>
  <c r="BH1842" s="1"/>
  <c r="AT1842"/>
  <c r="BF1842" s="1"/>
  <c r="BJ1842" s="1"/>
  <c r="AR1842"/>
  <c r="AL1842"/>
  <c r="AF1842"/>
  <c r="N1842"/>
  <c r="G1842"/>
  <c r="F1842"/>
  <c r="BL1840"/>
  <c r="BD1840"/>
  <c r="AV1840"/>
  <c r="BH1840" s="1"/>
  <c r="AT1840"/>
  <c r="BF1840" s="1"/>
  <c r="BJ1840" s="1"/>
  <c r="AR1840"/>
  <c r="AL1840"/>
  <c r="AF1840"/>
  <c r="N1840"/>
  <c r="G1840"/>
  <c r="F1840"/>
  <c r="BL1838"/>
  <c r="BL1882" s="1"/>
  <c r="BD1838"/>
  <c r="AV1838"/>
  <c r="BH1838" s="1"/>
  <c r="AT1838"/>
  <c r="BF1838" s="1"/>
  <c r="AR1838"/>
  <c r="AL1838"/>
  <c r="AF1838"/>
  <c r="AF1882" s="1"/>
  <c r="N1838"/>
  <c r="G1838"/>
  <c r="F1838"/>
  <c r="BL1811"/>
  <c r="BD1811"/>
  <c r="AV1811"/>
  <c r="BH1811" s="1"/>
  <c r="AT1811"/>
  <c r="BF1811" s="1"/>
  <c r="BJ1811" s="1"/>
  <c r="AR1811"/>
  <c r="AL1811"/>
  <c r="AF1811"/>
  <c r="N1811"/>
  <c r="G1811"/>
  <c r="F1811"/>
  <c r="BL1809"/>
  <c r="BD1809"/>
  <c r="AV1809"/>
  <c r="BH1809" s="1"/>
  <c r="AT1809"/>
  <c r="BF1809" s="1"/>
  <c r="BJ1809" s="1"/>
  <c r="AR1809"/>
  <c r="AL1809"/>
  <c r="AF1809"/>
  <c r="N1809"/>
  <c r="G1809"/>
  <c r="F1809"/>
  <c r="BL1807"/>
  <c r="BD1807"/>
  <c r="AV1807"/>
  <c r="BH1807" s="1"/>
  <c r="AT1807"/>
  <c r="BF1807" s="1"/>
  <c r="BJ1807" s="1"/>
  <c r="AR1807"/>
  <c r="AL1807"/>
  <c r="AF1807"/>
  <c r="N1807"/>
  <c r="G1807"/>
  <c r="F1807"/>
  <c r="BL1805"/>
  <c r="BD1805"/>
  <c r="AV1805"/>
  <c r="BH1805" s="1"/>
  <c r="AT1805"/>
  <c r="BF1805" s="1"/>
  <c r="BJ1805" s="1"/>
  <c r="AR1805"/>
  <c r="AL1805"/>
  <c r="AF1805"/>
  <c r="N1805"/>
  <c r="G1805"/>
  <c r="F1805"/>
  <c r="BL1803"/>
  <c r="BD1803"/>
  <c r="AV1803"/>
  <c r="BH1803" s="1"/>
  <c r="AT1803"/>
  <c r="BF1803" s="1"/>
  <c r="BJ1803" s="1"/>
  <c r="AR1803"/>
  <c r="AL1803"/>
  <c r="AF1803"/>
  <c r="N1803"/>
  <c r="G1803"/>
  <c r="F1803"/>
  <c r="BL1801"/>
  <c r="BD1801"/>
  <c r="AV1801"/>
  <c r="BH1801" s="1"/>
  <c r="AT1801"/>
  <c r="BF1801" s="1"/>
  <c r="BJ1801" s="1"/>
  <c r="AR1801"/>
  <c r="AL1801"/>
  <c r="AF1801"/>
  <c r="N1801"/>
  <c r="G1801"/>
  <c r="F1801"/>
  <c r="BL1799"/>
  <c r="BD1799"/>
  <c r="AV1799"/>
  <c r="BH1799" s="1"/>
  <c r="AT1799"/>
  <c r="BF1799" s="1"/>
  <c r="BJ1799" s="1"/>
  <c r="AR1799"/>
  <c r="AL1799"/>
  <c r="AF1799"/>
  <c r="N1799"/>
  <c r="G1799"/>
  <c r="F1799"/>
  <c r="BL1797"/>
  <c r="BD1797"/>
  <c r="AV1797"/>
  <c r="BH1797" s="1"/>
  <c r="AT1797"/>
  <c r="BF1797" s="1"/>
  <c r="AR1797"/>
  <c r="AL1797"/>
  <c r="AF1797"/>
  <c r="N1797"/>
  <c r="G1797"/>
  <c r="F1797"/>
  <c r="BL1795"/>
  <c r="BD1795"/>
  <c r="AV1795"/>
  <c r="BH1795" s="1"/>
  <c r="AT1795"/>
  <c r="BF1795" s="1"/>
  <c r="BJ1795" s="1"/>
  <c r="AR1795"/>
  <c r="AL1795"/>
  <c r="AF1795"/>
  <c r="N1795"/>
  <c r="G1795"/>
  <c r="F1795"/>
  <c r="BL1793"/>
  <c r="BD1793"/>
  <c r="AV1793"/>
  <c r="BH1793" s="1"/>
  <c r="AT1793"/>
  <c r="BF1793" s="1"/>
  <c r="BJ1793" s="1"/>
  <c r="AR1793"/>
  <c r="AL1793"/>
  <c r="AF1793"/>
  <c r="N1793"/>
  <c r="G1793"/>
  <c r="F1793"/>
  <c r="BL1791"/>
  <c r="BD1791"/>
  <c r="AV1791"/>
  <c r="BH1791" s="1"/>
  <c r="AT1791"/>
  <c r="BF1791" s="1"/>
  <c r="BJ1791" s="1"/>
  <c r="AR1791"/>
  <c r="AL1791"/>
  <c r="AF1791"/>
  <c r="N1791"/>
  <c r="G1791"/>
  <c r="F1791"/>
  <c r="BL1789"/>
  <c r="BD1789"/>
  <c r="AV1789"/>
  <c r="BH1789" s="1"/>
  <c r="AT1789"/>
  <c r="BF1789" s="1"/>
  <c r="BJ1789" s="1"/>
  <c r="AR1789"/>
  <c r="AL1789"/>
  <c r="AF1789"/>
  <c r="N1789"/>
  <c r="G1789"/>
  <c r="F1789"/>
  <c r="BL1787"/>
  <c r="BD1787"/>
  <c r="AV1787"/>
  <c r="BH1787" s="1"/>
  <c r="AT1787"/>
  <c r="BF1787" s="1"/>
  <c r="BJ1787" s="1"/>
  <c r="AR1787"/>
  <c r="AL1787"/>
  <c r="AF1787"/>
  <c r="N1787"/>
  <c r="G1787"/>
  <c r="F1787"/>
  <c r="BL1785"/>
  <c r="BD1785"/>
  <c r="AV1785"/>
  <c r="BH1785" s="1"/>
  <c r="AT1785"/>
  <c r="BF1785" s="1"/>
  <c r="AR1785"/>
  <c r="AL1785"/>
  <c r="AF1785"/>
  <c r="N1785"/>
  <c r="G1785"/>
  <c r="F1785"/>
  <c r="BL1783"/>
  <c r="BD1783"/>
  <c r="AV1783"/>
  <c r="BH1783" s="1"/>
  <c r="AT1783"/>
  <c r="BF1783" s="1"/>
  <c r="BJ1783" s="1"/>
  <c r="AR1783"/>
  <c r="AL1783"/>
  <c r="AF1783"/>
  <c r="N1783"/>
  <c r="G1783"/>
  <c r="F1783"/>
  <c r="BL1781"/>
  <c r="BD1781"/>
  <c r="AV1781"/>
  <c r="BH1781" s="1"/>
  <c r="AT1781"/>
  <c r="BF1781" s="1"/>
  <c r="BJ1781" s="1"/>
  <c r="AR1781"/>
  <c r="AL1781"/>
  <c r="AF1781"/>
  <c r="N1781"/>
  <c r="G1781"/>
  <c r="F1781"/>
  <c r="BL1779"/>
  <c r="BD1779"/>
  <c r="AV1779"/>
  <c r="BH1779" s="1"/>
  <c r="AT1779"/>
  <c r="BF1779" s="1"/>
  <c r="BJ1779" s="1"/>
  <c r="AR1779"/>
  <c r="AL1779"/>
  <c r="AF1779"/>
  <c r="N1779"/>
  <c r="G1779"/>
  <c r="F1779"/>
  <c r="BL1777"/>
  <c r="BD1777"/>
  <c r="AV1777"/>
  <c r="BH1777" s="1"/>
  <c r="AT1777"/>
  <c r="BF1777" s="1"/>
  <c r="BJ1777" s="1"/>
  <c r="AR1777"/>
  <c r="AL1777"/>
  <c r="AF1777"/>
  <c r="N1777"/>
  <c r="G1777"/>
  <c r="F1777"/>
  <c r="BL1775"/>
  <c r="BL1819" s="1"/>
  <c r="BD1775"/>
  <c r="AV1775"/>
  <c r="BH1775" s="1"/>
  <c r="AT1775"/>
  <c r="BF1775" s="1"/>
  <c r="AR1775"/>
  <c r="AL1775"/>
  <c r="AF1775"/>
  <c r="AF1819" s="1"/>
  <c r="N1775"/>
  <c r="G1775"/>
  <c r="F1775"/>
  <c r="BL1748"/>
  <c r="BD1748"/>
  <c r="AV1748"/>
  <c r="BH1748" s="1"/>
  <c r="AT1748"/>
  <c r="BF1748" s="1"/>
  <c r="BJ1748" s="1"/>
  <c r="AR1748"/>
  <c r="AL1748"/>
  <c r="AF1748"/>
  <c r="N1748"/>
  <c r="G1748"/>
  <c r="F1748"/>
  <c r="BL1746"/>
  <c r="BD1746"/>
  <c r="AV1746"/>
  <c r="BH1746" s="1"/>
  <c r="AT1746"/>
  <c r="BF1746" s="1"/>
  <c r="BJ1746" s="1"/>
  <c r="AR1746"/>
  <c r="AL1746"/>
  <c r="AF1746"/>
  <c r="N1746"/>
  <c r="G1746"/>
  <c r="F1746"/>
  <c r="BL1744"/>
  <c r="BD1744"/>
  <c r="AV1744"/>
  <c r="BH1744" s="1"/>
  <c r="AT1744"/>
  <c r="BF1744" s="1"/>
  <c r="BJ1744" s="1"/>
  <c r="AR1744"/>
  <c r="AL1744"/>
  <c r="AF1744"/>
  <c r="N1744"/>
  <c r="G1744"/>
  <c r="F1744"/>
  <c r="BL1742"/>
  <c r="BD1742"/>
  <c r="AV1742"/>
  <c r="BH1742" s="1"/>
  <c r="AT1742"/>
  <c r="BF1742" s="1"/>
  <c r="BJ1742" s="1"/>
  <c r="AR1742"/>
  <c r="AL1742"/>
  <c r="AF1742"/>
  <c r="N1742"/>
  <c r="G1742"/>
  <c r="F1742"/>
  <c r="BL1740"/>
  <c r="BD1740"/>
  <c r="AV1740"/>
  <c r="BH1740" s="1"/>
  <c r="AT1740"/>
  <c r="BF1740" s="1"/>
  <c r="BJ1740" s="1"/>
  <c r="AR1740"/>
  <c r="AL1740"/>
  <c r="AF1740"/>
  <c r="N1740"/>
  <c r="G1740"/>
  <c r="F1740"/>
  <c r="BL1738"/>
  <c r="BD1738"/>
  <c r="AV1738"/>
  <c r="BH1738" s="1"/>
  <c r="AT1738"/>
  <c r="BF1738" s="1"/>
  <c r="BJ1738" s="1"/>
  <c r="AR1738"/>
  <c r="AL1738"/>
  <c r="AF1738"/>
  <c r="N1738"/>
  <c r="G1738"/>
  <c r="F1738"/>
  <c r="BL1736"/>
  <c r="BD1736"/>
  <c r="AV1736"/>
  <c r="BH1736" s="1"/>
  <c r="AT1736"/>
  <c r="BF1736" s="1"/>
  <c r="BJ1736" s="1"/>
  <c r="AR1736"/>
  <c r="AL1736"/>
  <c r="AF1736"/>
  <c r="N1736"/>
  <c r="G1736"/>
  <c r="F1736"/>
  <c r="BL1734"/>
  <c r="BD1734"/>
  <c r="AV1734"/>
  <c r="BH1734" s="1"/>
  <c r="AT1734"/>
  <c r="BF1734" s="1"/>
  <c r="BJ1734" s="1"/>
  <c r="AR1734"/>
  <c r="AL1734"/>
  <c r="AF1734"/>
  <c r="N1734"/>
  <c r="G1734"/>
  <c r="F1734"/>
  <c r="BL1732"/>
  <c r="BD1732"/>
  <c r="AV1732"/>
  <c r="BH1732" s="1"/>
  <c r="AT1732"/>
  <c r="BF1732" s="1"/>
  <c r="BJ1732" s="1"/>
  <c r="AR1732"/>
  <c r="AL1732"/>
  <c r="AF1732"/>
  <c r="N1732"/>
  <c r="G1732"/>
  <c r="F1732"/>
  <c r="BL1730"/>
  <c r="BD1730"/>
  <c r="AV1730"/>
  <c r="BH1730" s="1"/>
  <c r="AT1730"/>
  <c r="BF1730" s="1"/>
  <c r="BJ1730" s="1"/>
  <c r="AR1730"/>
  <c r="AL1730"/>
  <c r="AF1730"/>
  <c r="N1730"/>
  <c r="G1730"/>
  <c r="F1730"/>
  <c r="BL1728"/>
  <c r="BD1728"/>
  <c r="AV1728"/>
  <c r="BH1728" s="1"/>
  <c r="AT1728"/>
  <c r="BF1728" s="1"/>
  <c r="BJ1728" s="1"/>
  <c r="AR1728"/>
  <c r="AL1728"/>
  <c r="AF1728"/>
  <c r="N1728"/>
  <c r="G1728"/>
  <c r="F1728"/>
  <c r="BL1726"/>
  <c r="BD1726"/>
  <c r="AV1726"/>
  <c r="BH1726" s="1"/>
  <c r="AT1726"/>
  <c r="BF1726" s="1"/>
  <c r="BJ1726" s="1"/>
  <c r="AR1726"/>
  <c r="AL1726"/>
  <c r="AF1726"/>
  <c r="N1726"/>
  <c r="G1726"/>
  <c r="F1726"/>
  <c r="BL1724"/>
  <c r="BD1724"/>
  <c r="AV1724"/>
  <c r="BH1724" s="1"/>
  <c r="AT1724"/>
  <c r="BF1724" s="1"/>
  <c r="BJ1724" s="1"/>
  <c r="AR1724"/>
  <c r="AL1724"/>
  <c r="AF1724"/>
  <c r="N1724"/>
  <c r="G1724"/>
  <c r="F1724"/>
  <c r="BL1722"/>
  <c r="BD1722"/>
  <c r="AV1722"/>
  <c r="BH1722" s="1"/>
  <c r="AT1722"/>
  <c r="BF1722" s="1"/>
  <c r="AR1722"/>
  <c r="AL1722"/>
  <c r="AF1722"/>
  <c r="N1722"/>
  <c r="G1722"/>
  <c r="F1722"/>
  <c r="BL1720"/>
  <c r="BD1720"/>
  <c r="AV1720"/>
  <c r="BH1720" s="1"/>
  <c r="AT1720"/>
  <c r="BF1720" s="1"/>
  <c r="BJ1720" s="1"/>
  <c r="AR1720"/>
  <c r="AL1720"/>
  <c r="AF1720"/>
  <c r="N1720"/>
  <c r="G1720"/>
  <c r="F1720"/>
  <c r="BL1718"/>
  <c r="BD1718"/>
  <c r="AV1718"/>
  <c r="BH1718" s="1"/>
  <c r="AT1718"/>
  <c r="BF1718" s="1"/>
  <c r="BJ1718" s="1"/>
  <c r="AR1718"/>
  <c r="AL1718"/>
  <c r="AF1718"/>
  <c r="N1718"/>
  <c r="G1718"/>
  <c r="F1718"/>
  <c r="BL1716"/>
  <c r="BD1716"/>
  <c r="AV1716"/>
  <c r="BH1716" s="1"/>
  <c r="AT1716"/>
  <c r="BF1716" s="1"/>
  <c r="BJ1716" s="1"/>
  <c r="AR1716"/>
  <c r="AL1716"/>
  <c r="AF1716"/>
  <c r="N1716"/>
  <c r="G1716"/>
  <c r="F1716"/>
  <c r="BL1714"/>
  <c r="BD1714"/>
  <c r="AV1714"/>
  <c r="BH1714" s="1"/>
  <c r="AT1714"/>
  <c r="BF1714" s="1"/>
  <c r="BJ1714" s="1"/>
  <c r="AR1714"/>
  <c r="AL1714"/>
  <c r="AF1714"/>
  <c r="N1714"/>
  <c r="G1714"/>
  <c r="F1714"/>
  <c r="BL1712"/>
  <c r="BL1756" s="1"/>
  <c r="BD1712"/>
  <c r="AV1712"/>
  <c r="BH1712" s="1"/>
  <c r="AT1712"/>
  <c r="BF1712" s="1"/>
  <c r="BJ1712" s="1"/>
  <c r="AR1712"/>
  <c r="AL1712"/>
  <c r="AF1712"/>
  <c r="AF1756" s="1"/>
  <c r="N1712"/>
  <c r="G1712"/>
  <c r="F1712"/>
  <c r="BL1685"/>
  <c r="BD1685"/>
  <c r="AV1685"/>
  <c r="BH1685" s="1"/>
  <c r="AT1685"/>
  <c r="BF1685" s="1"/>
  <c r="BJ1685" s="1"/>
  <c r="AR1685"/>
  <c r="AL1685"/>
  <c r="AF1685"/>
  <c r="N1685"/>
  <c r="G1685"/>
  <c r="F1685"/>
  <c r="BL1683"/>
  <c r="BD1683"/>
  <c r="AV1683"/>
  <c r="BH1683" s="1"/>
  <c r="AT1683"/>
  <c r="AR1683"/>
  <c r="AL1683"/>
  <c r="AF1683"/>
  <c r="N1683"/>
  <c r="G1683"/>
  <c r="F1683"/>
  <c r="BL1681"/>
  <c r="BD1681"/>
  <c r="AV1681"/>
  <c r="BH1681" s="1"/>
  <c r="AT1681"/>
  <c r="BF1681" s="1"/>
  <c r="BJ1681" s="1"/>
  <c r="AR1681"/>
  <c r="AL1681"/>
  <c r="AF1681"/>
  <c r="N1681"/>
  <c r="G1681"/>
  <c r="F1681"/>
  <c r="BL1679"/>
  <c r="BD1679"/>
  <c r="AV1679"/>
  <c r="BH1679" s="1"/>
  <c r="AT1679"/>
  <c r="AR1679"/>
  <c r="AL1679"/>
  <c r="AF1679"/>
  <c r="N1679"/>
  <c r="G1679"/>
  <c r="F1679"/>
  <c r="BL1677"/>
  <c r="BD1677"/>
  <c r="AV1677"/>
  <c r="BH1677" s="1"/>
  <c r="AT1677"/>
  <c r="BF1677" s="1"/>
  <c r="BJ1677" s="1"/>
  <c r="AR1677"/>
  <c r="AL1677"/>
  <c r="AF1677"/>
  <c r="N1677"/>
  <c r="G1677"/>
  <c r="F1677"/>
  <c r="BL1675"/>
  <c r="BD1675"/>
  <c r="AV1675"/>
  <c r="BH1675" s="1"/>
  <c r="AT1675"/>
  <c r="AR1675"/>
  <c r="AL1675"/>
  <c r="AF1675"/>
  <c r="N1675"/>
  <c r="G1675"/>
  <c r="F1675"/>
  <c r="BL1673"/>
  <c r="BD1673"/>
  <c r="AV1673"/>
  <c r="BH1673" s="1"/>
  <c r="AT1673"/>
  <c r="BF1673" s="1"/>
  <c r="BJ1673" s="1"/>
  <c r="AR1673"/>
  <c r="AL1673"/>
  <c r="AF1673"/>
  <c r="N1673"/>
  <c r="G1673"/>
  <c r="F1673"/>
  <c r="BL1671"/>
  <c r="BD1671"/>
  <c r="AV1671"/>
  <c r="BH1671" s="1"/>
  <c r="AT1671"/>
  <c r="AR1671"/>
  <c r="AL1671"/>
  <c r="AF1671"/>
  <c r="N1671"/>
  <c r="G1671"/>
  <c r="F1671"/>
  <c r="BL1669"/>
  <c r="BD1669"/>
  <c r="AV1669"/>
  <c r="BH1669" s="1"/>
  <c r="AT1669"/>
  <c r="BF1669" s="1"/>
  <c r="BJ1669" s="1"/>
  <c r="AR1669"/>
  <c r="AL1669"/>
  <c r="AF1669"/>
  <c r="N1669"/>
  <c r="G1669"/>
  <c r="F1669"/>
  <c r="BL1667"/>
  <c r="BD1667"/>
  <c r="AV1667"/>
  <c r="BH1667" s="1"/>
  <c r="AT1667"/>
  <c r="AR1667"/>
  <c r="AL1667"/>
  <c r="AF1667"/>
  <c r="N1667"/>
  <c r="G1667"/>
  <c r="F1667"/>
  <c r="BL1665"/>
  <c r="BD1665"/>
  <c r="AV1665"/>
  <c r="BH1665" s="1"/>
  <c r="AT1665"/>
  <c r="BF1665" s="1"/>
  <c r="BJ1665" s="1"/>
  <c r="AR1665"/>
  <c r="AL1665"/>
  <c r="AF1665"/>
  <c r="N1665"/>
  <c r="G1665"/>
  <c r="F1665"/>
  <c r="BL1663"/>
  <c r="BD1663"/>
  <c r="AV1663"/>
  <c r="BH1663" s="1"/>
  <c r="AT1663"/>
  <c r="AR1663"/>
  <c r="AL1663"/>
  <c r="AF1663"/>
  <c r="N1663"/>
  <c r="G1663"/>
  <c r="F1663"/>
  <c r="BL1661"/>
  <c r="BD1661"/>
  <c r="AV1661"/>
  <c r="BH1661" s="1"/>
  <c r="AT1661"/>
  <c r="BF1661" s="1"/>
  <c r="BJ1661" s="1"/>
  <c r="AR1661"/>
  <c r="AL1661"/>
  <c r="AF1661"/>
  <c r="N1661"/>
  <c r="G1661"/>
  <c r="F1661"/>
  <c r="BL1659"/>
  <c r="BD1659"/>
  <c r="AV1659"/>
  <c r="BH1659" s="1"/>
  <c r="AT1659"/>
  <c r="AR1659"/>
  <c r="AL1659"/>
  <c r="AF1659"/>
  <c r="N1659"/>
  <c r="G1659"/>
  <c r="F1659"/>
  <c r="BL1657"/>
  <c r="BD1657"/>
  <c r="AV1657"/>
  <c r="BH1657" s="1"/>
  <c r="AT1657"/>
  <c r="BF1657" s="1"/>
  <c r="BJ1657" s="1"/>
  <c r="AR1657"/>
  <c r="AL1657"/>
  <c r="AF1657"/>
  <c r="N1657"/>
  <c r="G1657"/>
  <c r="F1657"/>
  <c r="BL1655"/>
  <c r="BD1655"/>
  <c r="AV1655"/>
  <c r="BH1655" s="1"/>
  <c r="AT1655"/>
  <c r="AR1655"/>
  <c r="AL1655"/>
  <c r="AF1655"/>
  <c r="N1655"/>
  <c r="G1655"/>
  <c r="F1655"/>
  <c r="BL1653"/>
  <c r="BD1653"/>
  <c r="AV1653"/>
  <c r="BH1653" s="1"/>
  <c r="AT1653"/>
  <c r="BF1653" s="1"/>
  <c r="BJ1653" s="1"/>
  <c r="AR1653"/>
  <c r="AL1653"/>
  <c r="AF1653"/>
  <c r="N1653"/>
  <c r="G1653"/>
  <c r="F1653"/>
  <c r="BL1651"/>
  <c r="BD1651"/>
  <c r="AV1651"/>
  <c r="BH1651" s="1"/>
  <c r="AT1651"/>
  <c r="AR1651"/>
  <c r="AL1651"/>
  <c r="AF1651"/>
  <c r="N1651"/>
  <c r="G1651"/>
  <c r="F1651"/>
  <c r="BL1649"/>
  <c r="BL1693" s="1"/>
  <c r="BD1649"/>
  <c r="AV1649"/>
  <c r="BH1649" s="1"/>
  <c r="AT1649"/>
  <c r="BF1649" s="1"/>
  <c r="AR1649"/>
  <c r="AL1649"/>
  <c r="AF1649"/>
  <c r="AF1693" s="1"/>
  <c r="N1649"/>
  <c r="G1649"/>
  <c r="F1649"/>
  <c r="BL1622"/>
  <c r="BD1622"/>
  <c r="AV1622"/>
  <c r="BH1622" s="1"/>
  <c r="AT1622"/>
  <c r="BF1622" s="1"/>
  <c r="BJ1622" s="1"/>
  <c r="AR1622"/>
  <c r="AL1622"/>
  <c r="AF1622"/>
  <c r="N1622"/>
  <c r="G1622"/>
  <c r="F1622"/>
  <c r="BL1620"/>
  <c r="BD1620"/>
  <c r="AV1620"/>
  <c r="BH1620" s="1"/>
  <c r="AT1620"/>
  <c r="BF1620" s="1"/>
  <c r="BJ1620" s="1"/>
  <c r="AR1620"/>
  <c r="AL1620"/>
  <c r="AF1620"/>
  <c r="N1620"/>
  <c r="G1620"/>
  <c r="F1620"/>
  <c r="BL1618"/>
  <c r="BD1618"/>
  <c r="AV1618"/>
  <c r="BH1618" s="1"/>
  <c r="AT1618"/>
  <c r="BF1618" s="1"/>
  <c r="BJ1618" s="1"/>
  <c r="AR1618"/>
  <c r="AL1618"/>
  <c r="AF1618"/>
  <c r="N1618"/>
  <c r="G1618"/>
  <c r="F1618"/>
  <c r="BL1616"/>
  <c r="BD1616"/>
  <c r="AV1616"/>
  <c r="BH1616" s="1"/>
  <c r="AT1616"/>
  <c r="BF1616" s="1"/>
  <c r="BJ1616" s="1"/>
  <c r="AR1616"/>
  <c r="AL1616"/>
  <c r="AF1616"/>
  <c r="N1616"/>
  <c r="G1616"/>
  <c r="F1616"/>
  <c r="BL1614"/>
  <c r="BD1614"/>
  <c r="AV1614"/>
  <c r="BH1614" s="1"/>
  <c r="AT1614"/>
  <c r="BF1614" s="1"/>
  <c r="BJ1614" s="1"/>
  <c r="AR1614"/>
  <c r="AL1614"/>
  <c r="AF1614"/>
  <c r="N1614"/>
  <c r="G1614"/>
  <c r="F1614"/>
  <c r="BL1612"/>
  <c r="BD1612"/>
  <c r="AV1612"/>
  <c r="BH1612" s="1"/>
  <c r="AT1612"/>
  <c r="BF1612" s="1"/>
  <c r="BJ1612" s="1"/>
  <c r="AR1612"/>
  <c r="AL1612"/>
  <c r="AF1612"/>
  <c r="N1612"/>
  <c r="G1612"/>
  <c r="F1612"/>
  <c r="BL1610"/>
  <c r="BD1610"/>
  <c r="AV1610"/>
  <c r="BH1610" s="1"/>
  <c r="AT1610"/>
  <c r="BF1610" s="1"/>
  <c r="BJ1610" s="1"/>
  <c r="AR1610"/>
  <c r="AL1610"/>
  <c r="AF1610"/>
  <c r="N1610"/>
  <c r="G1610"/>
  <c r="F1610"/>
  <c r="BL1608"/>
  <c r="BD1608"/>
  <c r="AV1608"/>
  <c r="BH1608" s="1"/>
  <c r="AT1608"/>
  <c r="BF1608" s="1"/>
  <c r="BJ1608" s="1"/>
  <c r="AR1608"/>
  <c r="AL1608"/>
  <c r="AF1608"/>
  <c r="N1608"/>
  <c r="G1608"/>
  <c r="F1608"/>
  <c r="BL1606"/>
  <c r="BD1606"/>
  <c r="AV1606"/>
  <c r="BH1606" s="1"/>
  <c r="AT1606"/>
  <c r="BF1606" s="1"/>
  <c r="BJ1606" s="1"/>
  <c r="AR1606"/>
  <c r="AL1606"/>
  <c r="AF1606"/>
  <c r="N1606"/>
  <c r="G1606"/>
  <c r="F1606"/>
  <c r="BL1604"/>
  <c r="BD1604"/>
  <c r="AV1604"/>
  <c r="BH1604" s="1"/>
  <c r="AT1604"/>
  <c r="BF1604" s="1"/>
  <c r="BJ1604" s="1"/>
  <c r="AR1604"/>
  <c r="AL1604"/>
  <c r="AF1604"/>
  <c r="N1604"/>
  <c r="G1604"/>
  <c r="F1604"/>
  <c r="BL1602"/>
  <c r="BD1602"/>
  <c r="AV1602"/>
  <c r="BH1602" s="1"/>
  <c r="AT1602"/>
  <c r="BF1602" s="1"/>
  <c r="BJ1602" s="1"/>
  <c r="AR1602"/>
  <c r="AL1602"/>
  <c r="AF1602"/>
  <c r="N1602"/>
  <c r="G1602"/>
  <c r="F1602"/>
  <c r="BL1600"/>
  <c r="BD1600"/>
  <c r="AV1600"/>
  <c r="BH1600" s="1"/>
  <c r="AT1600"/>
  <c r="BF1600" s="1"/>
  <c r="BJ1600" s="1"/>
  <c r="AR1600"/>
  <c r="AL1600"/>
  <c r="AF1600"/>
  <c r="N1600"/>
  <c r="G1600"/>
  <c r="F1600"/>
  <c r="BL1598"/>
  <c r="BD1598"/>
  <c r="AV1598"/>
  <c r="BH1598" s="1"/>
  <c r="AT1598"/>
  <c r="BF1598" s="1"/>
  <c r="BJ1598" s="1"/>
  <c r="AR1598"/>
  <c r="AL1598"/>
  <c r="AF1598"/>
  <c r="N1598"/>
  <c r="G1598"/>
  <c r="F1598"/>
  <c r="BL1596"/>
  <c r="BD1596"/>
  <c r="AV1596"/>
  <c r="BH1596" s="1"/>
  <c r="AT1596"/>
  <c r="BF1596" s="1"/>
  <c r="AR1596"/>
  <c r="AL1596"/>
  <c r="AF1596"/>
  <c r="N1596"/>
  <c r="G1596"/>
  <c r="F1596"/>
  <c r="BL1594"/>
  <c r="BD1594"/>
  <c r="AV1594"/>
  <c r="BH1594" s="1"/>
  <c r="AT1594"/>
  <c r="BF1594" s="1"/>
  <c r="BJ1594" s="1"/>
  <c r="AR1594"/>
  <c r="AL1594"/>
  <c r="AF1594"/>
  <c r="N1594"/>
  <c r="G1594"/>
  <c r="F1594"/>
  <c r="BL1592"/>
  <c r="BD1592"/>
  <c r="AV1592"/>
  <c r="BH1592" s="1"/>
  <c r="AT1592"/>
  <c r="BF1592" s="1"/>
  <c r="BJ1592" s="1"/>
  <c r="AR1592"/>
  <c r="AL1592"/>
  <c r="AF1592"/>
  <c r="N1592"/>
  <c r="G1592"/>
  <c r="F1592"/>
  <c r="BL1590"/>
  <c r="BD1590"/>
  <c r="AV1590"/>
  <c r="BH1590" s="1"/>
  <c r="AT1590"/>
  <c r="BF1590" s="1"/>
  <c r="BJ1590" s="1"/>
  <c r="AR1590"/>
  <c r="AL1590"/>
  <c r="AF1590"/>
  <c r="N1590"/>
  <c r="G1590"/>
  <c r="F1590"/>
  <c r="BL1588"/>
  <c r="BD1588"/>
  <c r="AV1588"/>
  <c r="BH1588" s="1"/>
  <c r="AT1588"/>
  <c r="BF1588" s="1"/>
  <c r="BJ1588" s="1"/>
  <c r="AR1588"/>
  <c r="AL1588"/>
  <c r="AF1588"/>
  <c r="N1588"/>
  <c r="G1588"/>
  <c r="F1588"/>
  <c r="BL1586"/>
  <c r="BL1630" s="1"/>
  <c r="BD1586"/>
  <c r="AV1586"/>
  <c r="BH1586" s="1"/>
  <c r="AT1586"/>
  <c r="BF1586" s="1"/>
  <c r="AR1586"/>
  <c r="AL1586"/>
  <c r="AF1586"/>
  <c r="AF1630" s="1"/>
  <c r="N1586"/>
  <c r="G1586"/>
  <c r="F1586"/>
  <c r="BL1559"/>
  <c r="BD1559"/>
  <c r="AV1559"/>
  <c r="BH1559" s="1"/>
  <c r="AT1559"/>
  <c r="BF1559" s="1"/>
  <c r="BJ1559" s="1"/>
  <c r="AR1559"/>
  <c r="AL1559"/>
  <c r="AF1559"/>
  <c r="N1559"/>
  <c r="G1559"/>
  <c r="F1559"/>
  <c r="BL1557"/>
  <c r="BD1557"/>
  <c r="AV1557"/>
  <c r="BH1557" s="1"/>
  <c r="AT1557"/>
  <c r="BF1557" s="1"/>
  <c r="BJ1557" s="1"/>
  <c r="AR1557"/>
  <c r="AL1557"/>
  <c r="AF1557"/>
  <c r="N1557"/>
  <c r="G1557"/>
  <c r="F1557"/>
  <c r="BL1555"/>
  <c r="BD1555"/>
  <c r="AV1555"/>
  <c r="BH1555" s="1"/>
  <c r="AT1555"/>
  <c r="BF1555" s="1"/>
  <c r="BJ1555" s="1"/>
  <c r="AR1555"/>
  <c r="AL1555"/>
  <c r="AF1555"/>
  <c r="N1555"/>
  <c r="G1555"/>
  <c r="F1555"/>
  <c r="BL1553"/>
  <c r="BD1553"/>
  <c r="AV1553"/>
  <c r="BH1553" s="1"/>
  <c r="AT1553"/>
  <c r="BF1553" s="1"/>
  <c r="BJ1553" s="1"/>
  <c r="AR1553"/>
  <c r="AL1553"/>
  <c r="AF1553"/>
  <c r="N1553"/>
  <c r="G1553"/>
  <c r="F1553"/>
  <c r="BL1551"/>
  <c r="BD1551"/>
  <c r="AV1551"/>
  <c r="BH1551" s="1"/>
  <c r="AT1551"/>
  <c r="BF1551" s="1"/>
  <c r="BJ1551" s="1"/>
  <c r="AR1551"/>
  <c r="AL1551"/>
  <c r="AF1551"/>
  <c r="N1551"/>
  <c r="G1551"/>
  <c r="F1551"/>
  <c r="BL1549"/>
  <c r="BD1549"/>
  <c r="AV1549"/>
  <c r="BH1549" s="1"/>
  <c r="AT1549"/>
  <c r="BF1549" s="1"/>
  <c r="BJ1549" s="1"/>
  <c r="AR1549"/>
  <c r="AL1549"/>
  <c r="AF1549"/>
  <c r="N1549"/>
  <c r="G1549"/>
  <c r="F1549"/>
  <c r="BL1547"/>
  <c r="BD1547"/>
  <c r="AV1547"/>
  <c r="BH1547" s="1"/>
  <c r="AT1547"/>
  <c r="BF1547" s="1"/>
  <c r="BJ1547" s="1"/>
  <c r="AR1547"/>
  <c r="AL1547"/>
  <c r="AF1547"/>
  <c r="N1547"/>
  <c r="G1547"/>
  <c r="F1547"/>
  <c r="BL1545"/>
  <c r="BD1545"/>
  <c r="AV1545"/>
  <c r="BH1545" s="1"/>
  <c r="AT1545"/>
  <c r="BF1545" s="1"/>
  <c r="AR1545"/>
  <c r="AL1545"/>
  <c r="AF1545"/>
  <c r="N1545"/>
  <c r="G1545"/>
  <c r="F1545"/>
  <c r="BL1543"/>
  <c r="BD1543"/>
  <c r="AV1543"/>
  <c r="BH1543" s="1"/>
  <c r="AT1543"/>
  <c r="BF1543" s="1"/>
  <c r="BJ1543" s="1"/>
  <c r="AR1543"/>
  <c r="AL1543"/>
  <c r="AF1543"/>
  <c r="N1543"/>
  <c r="G1543"/>
  <c r="F1543"/>
  <c r="BL1541"/>
  <c r="BD1541"/>
  <c r="AV1541"/>
  <c r="BH1541" s="1"/>
  <c r="AT1541"/>
  <c r="BF1541" s="1"/>
  <c r="BJ1541" s="1"/>
  <c r="AR1541"/>
  <c r="AL1541"/>
  <c r="AF1541"/>
  <c r="N1541"/>
  <c r="G1541"/>
  <c r="F1541"/>
  <c r="BL1539"/>
  <c r="BD1539"/>
  <c r="AV1539"/>
  <c r="BH1539" s="1"/>
  <c r="AT1539"/>
  <c r="BF1539" s="1"/>
  <c r="BJ1539" s="1"/>
  <c r="AR1539"/>
  <c r="AL1539"/>
  <c r="AF1539"/>
  <c r="N1539"/>
  <c r="G1539"/>
  <c r="F1539"/>
  <c r="BL1537"/>
  <c r="BD1537"/>
  <c r="AV1537"/>
  <c r="BH1537" s="1"/>
  <c r="AT1537"/>
  <c r="BF1537" s="1"/>
  <c r="BJ1537" s="1"/>
  <c r="AR1537"/>
  <c r="AL1537"/>
  <c r="AF1537"/>
  <c r="N1537"/>
  <c r="G1537"/>
  <c r="F1537"/>
  <c r="BL1535"/>
  <c r="BD1535"/>
  <c r="AV1535"/>
  <c r="BH1535" s="1"/>
  <c r="AT1535"/>
  <c r="BF1535" s="1"/>
  <c r="BJ1535" s="1"/>
  <c r="AR1535"/>
  <c r="AL1535"/>
  <c r="AF1535"/>
  <c r="N1535"/>
  <c r="G1535"/>
  <c r="F1535"/>
  <c r="BL1533"/>
  <c r="BD1533"/>
  <c r="AV1533"/>
  <c r="BH1533" s="1"/>
  <c r="AT1533"/>
  <c r="BF1533" s="1"/>
  <c r="AR1533"/>
  <c r="AL1533"/>
  <c r="AF1533"/>
  <c r="N1533"/>
  <c r="G1533"/>
  <c r="F1533"/>
  <c r="BL1531"/>
  <c r="BD1531"/>
  <c r="AV1531"/>
  <c r="BH1531" s="1"/>
  <c r="AT1531"/>
  <c r="BF1531" s="1"/>
  <c r="BJ1531" s="1"/>
  <c r="AR1531"/>
  <c r="AL1531"/>
  <c r="AF1531"/>
  <c r="N1531"/>
  <c r="G1531"/>
  <c r="F1531"/>
  <c r="BL1529"/>
  <c r="BD1529"/>
  <c r="AV1529"/>
  <c r="BH1529" s="1"/>
  <c r="AT1529"/>
  <c r="BF1529" s="1"/>
  <c r="BJ1529" s="1"/>
  <c r="AR1529"/>
  <c r="AL1529"/>
  <c r="AF1529"/>
  <c r="N1529"/>
  <c r="G1529"/>
  <c r="F1529"/>
  <c r="BL1527"/>
  <c r="BD1527"/>
  <c r="AV1527"/>
  <c r="BH1527" s="1"/>
  <c r="AT1527"/>
  <c r="BF1527" s="1"/>
  <c r="BJ1527" s="1"/>
  <c r="AR1527"/>
  <c r="AL1527"/>
  <c r="AF1527"/>
  <c r="N1527"/>
  <c r="G1527"/>
  <c r="F1527"/>
  <c r="BL1525"/>
  <c r="BD1525"/>
  <c r="AV1525"/>
  <c r="BH1525" s="1"/>
  <c r="AT1525"/>
  <c r="BF1525" s="1"/>
  <c r="BJ1525" s="1"/>
  <c r="AR1525"/>
  <c r="AL1525"/>
  <c r="AF1525"/>
  <c r="N1525"/>
  <c r="G1525"/>
  <c r="F1525"/>
  <c r="BL1523"/>
  <c r="BL1567" s="1"/>
  <c r="BD1523"/>
  <c r="AV1523"/>
  <c r="BH1523" s="1"/>
  <c r="AT1523"/>
  <c r="BF1523" s="1"/>
  <c r="AR1523"/>
  <c r="AL1523"/>
  <c r="AF1523"/>
  <c r="AF1567" s="1"/>
  <c r="N1523"/>
  <c r="G1523"/>
  <c r="F1523"/>
  <c r="BL1496"/>
  <c r="BD1496"/>
  <c r="AV1496"/>
  <c r="BH1496" s="1"/>
  <c r="AT1496"/>
  <c r="BF1496" s="1"/>
  <c r="BJ1496" s="1"/>
  <c r="AR1496"/>
  <c r="AL1496"/>
  <c r="AF1496"/>
  <c r="N1496"/>
  <c r="G1496"/>
  <c r="F1496"/>
  <c r="BL1494"/>
  <c r="BD1494"/>
  <c r="AV1494"/>
  <c r="BH1494" s="1"/>
  <c r="AT1494"/>
  <c r="BF1494" s="1"/>
  <c r="BJ1494" s="1"/>
  <c r="AR1494"/>
  <c r="AL1494"/>
  <c r="AF1494"/>
  <c r="N1494"/>
  <c r="G1494"/>
  <c r="F1494"/>
  <c r="BL1492"/>
  <c r="BD1492"/>
  <c r="AV1492"/>
  <c r="BH1492" s="1"/>
  <c r="AT1492"/>
  <c r="BF1492" s="1"/>
  <c r="BJ1492" s="1"/>
  <c r="AR1492"/>
  <c r="AL1492"/>
  <c r="AF1492"/>
  <c r="N1492"/>
  <c r="G1492"/>
  <c r="F1492"/>
  <c r="BL1490"/>
  <c r="BD1490"/>
  <c r="AV1490"/>
  <c r="BH1490" s="1"/>
  <c r="AT1490"/>
  <c r="BF1490" s="1"/>
  <c r="BJ1490" s="1"/>
  <c r="AR1490"/>
  <c r="AL1490"/>
  <c r="AF1490"/>
  <c r="N1490"/>
  <c r="G1490"/>
  <c r="F1490"/>
  <c r="BL1488"/>
  <c r="BD1488"/>
  <c r="AV1488"/>
  <c r="BH1488" s="1"/>
  <c r="AT1488"/>
  <c r="BF1488" s="1"/>
  <c r="BJ1488" s="1"/>
  <c r="AR1488"/>
  <c r="AL1488"/>
  <c r="AF1488"/>
  <c r="N1488"/>
  <c r="G1488"/>
  <c r="F1488"/>
  <c r="BL1486"/>
  <c r="BD1486"/>
  <c r="AV1486"/>
  <c r="BH1486" s="1"/>
  <c r="AT1486"/>
  <c r="BF1486" s="1"/>
  <c r="BJ1486" s="1"/>
  <c r="AR1486"/>
  <c r="AL1486"/>
  <c r="AF1486"/>
  <c r="N1486"/>
  <c r="G1486"/>
  <c r="F1486"/>
  <c r="BL1484"/>
  <c r="BD1484"/>
  <c r="AV1484"/>
  <c r="BH1484" s="1"/>
  <c r="AT1484"/>
  <c r="BF1484" s="1"/>
  <c r="BJ1484" s="1"/>
  <c r="AR1484"/>
  <c r="AL1484"/>
  <c r="AF1484"/>
  <c r="N1484"/>
  <c r="G1484"/>
  <c r="F1484"/>
  <c r="BL1482"/>
  <c r="BD1482"/>
  <c r="AV1482"/>
  <c r="BH1482" s="1"/>
  <c r="AT1482"/>
  <c r="BF1482" s="1"/>
  <c r="AR1482"/>
  <c r="AL1482"/>
  <c r="AF1482"/>
  <c r="N1482"/>
  <c r="G1482"/>
  <c r="F1482"/>
  <c r="BL1480"/>
  <c r="BD1480"/>
  <c r="AV1480"/>
  <c r="BH1480" s="1"/>
  <c r="AT1480"/>
  <c r="BF1480" s="1"/>
  <c r="BJ1480" s="1"/>
  <c r="AR1480"/>
  <c r="AL1480"/>
  <c r="AF1480"/>
  <c r="N1480"/>
  <c r="G1480"/>
  <c r="F1480"/>
  <c r="BL1478"/>
  <c r="BD1478"/>
  <c r="AV1478"/>
  <c r="BH1478" s="1"/>
  <c r="AT1478"/>
  <c r="BF1478" s="1"/>
  <c r="BJ1478" s="1"/>
  <c r="AR1478"/>
  <c r="AL1478"/>
  <c r="AF1478"/>
  <c r="N1478"/>
  <c r="G1478"/>
  <c r="F1478"/>
  <c r="BL1476"/>
  <c r="BD1476"/>
  <c r="AV1476"/>
  <c r="BH1476" s="1"/>
  <c r="AT1476"/>
  <c r="BF1476" s="1"/>
  <c r="BJ1476" s="1"/>
  <c r="AR1476"/>
  <c r="AL1476"/>
  <c r="AF1476"/>
  <c r="N1476"/>
  <c r="G1476"/>
  <c r="F1476"/>
  <c r="BL1474"/>
  <c r="BD1474"/>
  <c r="AV1474"/>
  <c r="BH1474" s="1"/>
  <c r="AT1474"/>
  <c r="BF1474" s="1"/>
  <c r="BJ1474" s="1"/>
  <c r="AR1474"/>
  <c r="AL1474"/>
  <c r="AF1474"/>
  <c r="N1474"/>
  <c r="G1474"/>
  <c r="F1474"/>
  <c r="BL1472"/>
  <c r="BD1472"/>
  <c r="AV1472"/>
  <c r="BH1472" s="1"/>
  <c r="AT1472"/>
  <c r="BF1472" s="1"/>
  <c r="BJ1472" s="1"/>
  <c r="AR1472"/>
  <c r="AL1472"/>
  <c r="AF1472"/>
  <c r="N1472"/>
  <c r="G1472"/>
  <c r="F1472"/>
  <c r="BL1470"/>
  <c r="BD1470"/>
  <c r="AV1470"/>
  <c r="BH1470" s="1"/>
  <c r="AT1470"/>
  <c r="BF1470" s="1"/>
  <c r="BJ1470" s="1"/>
  <c r="AR1470"/>
  <c r="AL1470"/>
  <c r="AF1470"/>
  <c r="N1470"/>
  <c r="G1470"/>
  <c r="F1470"/>
  <c r="BL1468"/>
  <c r="BD1468"/>
  <c r="AV1468"/>
  <c r="BH1468" s="1"/>
  <c r="AT1468"/>
  <c r="BF1468" s="1"/>
  <c r="BJ1468" s="1"/>
  <c r="AR1468"/>
  <c r="AL1468"/>
  <c r="AF1468"/>
  <c r="N1468"/>
  <c r="G1468"/>
  <c r="F1468"/>
  <c r="BL1466"/>
  <c r="BD1466"/>
  <c r="AV1466"/>
  <c r="BH1466" s="1"/>
  <c r="AT1466"/>
  <c r="BF1466" s="1"/>
  <c r="BJ1466" s="1"/>
  <c r="AR1466"/>
  <c r="AL1466"/>
  <c r="AF1466"/>
  <c r="N1466"/>
  <c r="G1466"/>
  <c r="F1466"/>
  <c r="BL1464"/>
  <c r="BD1464"/>
  <c r="AV1464"/>
  <c r="BH1464" s="1"/>
  <c r="AT1464"/>
  <c r="BF1464" s="1"/>
  <c r="BJ1464" s="1"/>
  <c r="AR1464"/>
  <c r="AL1464"/>
  <c r="AF1464"/>
  <c r="N1464"/>
  <c r="G1464"/>
  <c r="F1464"/>
  <c r="BL1462"/>
  <c r="BD1462"/>
  <c r="AV1462"/>
  <c r="BH1462" s="1"/>
  <c r="AT1462"/>
  <c r="BF1462" s="1"/>
  <c r="BJ1462" s="1"/>
  <c r="AR1462"/>
  <c r="AL1462"/>
  <c r="AF1462"/>
  <c r="N1462"/>
  <c r="G1462"/>
  <c r="F1462"/>
  <c r="BL1460"/>
  <c r="BL1504" s="1"/>
  <c r="BD1460"/>
  <c r="AV1460"/>
  <c r="BH1460" s="1"/>
  <c r="AT1460"/>
  <c r="BF1460" s="1"/>
  <c r="BJ1460" s="1"/>
  <c r="AR1460"/>
  <c r="AL1460"/>
  <c r="AF1460"/>
  <c r="AF1504" s="1"/>
  <c r="N1460"/>
  <c r="G1460"/>
  <c r="F1460"/>
  <c r="BL1433"/>
  <c r="BD1433"/>
  <c r="AV1433"/>
  <c r="BH1433" s="1"/>
  <c r="AT1433"/>
  <c r="BF1433" s="1"/>
  <c r="BJ1433" s="1"/>
  <c r="AR1433"/>
  <c r="AL1433"/>
  <c r="AF1433"/>
  <c r="N1433"/>
  <c r="G1433"/>
  <c r="F1433"/>
  <c r="BL1431"/>
  <c r="BD1431"/>
  <c r="AV1431"/>
  <c r="BH1431" s="1"/>
  <c r="AT1431"/>
  <c r="BF1431" s="1"/>
  <c r="BJ1431" s="1"/>
  <c r="AR1431"/>
  <c r="AL1431"/>
  <c r="AF1431"/>
  <c r="N1431"/>
  <c r="G1431"/>
  <c r="F1431"/>
  <c r="BL1429"/>
  <c r="BD1429"/>
  <c r="AV1429"/>
  <c r="BH1429" s="1"/>
  <c r="AT1429"/>
  <c r="BF1429" s="1"/>
  <c r="BJ1429" s="1"/>
  <c r="AR1429"/>
  <c r="AL1429"/>
  <c r="AF1429"/>
  <c r="N1429"/>
  <c r="G1429"/>
  <c r="F1429"/>
  <c r="BL1427"/>
  <c r="BD1427"/>
  <c r="AV1427"/>
  <c r="BH1427" s="1"/>
  <c r="AT1427"/>
  <c r="BF1427" s="1"/>
  <c r="BJ1427" s="1"/>
  <c r="AR1427"/>
  <c r="AL1427"/>
  <c r="AF1427"/>
  <c r="N1427"/>
  <c r="G1427"/>
  <c r="F1427"/>
  <c r="BL1425"/>
  <c r="BD1425"/>
  <c r="AV1425"/>
  <c r="BH1425" s="1"/>
  <c r="AT1425"/>
  <c r="BF1425" s="1"/>
  <c r="BJ1425" s="1"/>
  <c r="AR1425"/>
  <c r="AL1425"/>
  <c r="AF1425"/>
  <c r="N1425"/>
  <c r="G1425"/>
  <c r="F1425"/>
  <c r="BL1423"/>
  <c r="BD1423"/>
  <c r="AV1423"/>
  <c r="BH1423" s="1"/>
  <c r="AT1423"/>
  <c r="BF1423" s="1"/>
  <c r="BJ1423" s="1"/>
  <c r="AR1423"/>
  <c r="AL1423"/>
  <c r="AF1423"/>
  <c r="N1423"/>
  <c r="G1423"/>
  <c r="F1423"/>
  <c r="BL1421"/>
  <c r="BD1421"/>
  <c r="AV1421"/>
  <c r="BH1421" s="1"/>
  <c r="AT1421"/>
  <c r="BF1421" s="1"/>
  <c r="BJ1421" s="1"/>
  <c r="AR1421"/>
  <c r="AL1421"/>
  <c r="AF1421"/>
  <c r="N1421"/>
  <c r="G1421"/>
  <c r="F1421"/>
  <c r="BL1419"/>
  <c r="BD1419"/>
  <c r="AV1419"/>
  <c r="BH1419" s="1"/>
  <c r="AT1419"/>
  <c r="BF1419" s="1"/>
  <c r="BJ1419" s="1"/>
  <c r="AR1419"/>
  <c r="AL1419"/>
  <c r="AF1419"/>
  <c r="N1419"/>
  <c r="G1419"/>
  <c r="F1419"/>
  <c r="BL1417"/>
  <c r="BD1417"/>
  <c r="AV1417"/>
  <c r="BH1417" s="1"/>
  <c r="AT1417"/>
  <c r="BF1417" s="1"/>
  <c r="BJ1417" s="1"/>
  <c r="AR1417"/>
  <c r="AL1417"/>
  <c r="AF1417"/>
  <c r="N1417"/>
  <c r="G1417"/>
  <c r="F1417"/>
  <c r="BL1415"/>
  <c r="BD1415"/>
  <c r="AV1415"/>
  <c r="BH1415" s="1"/>
  <c r="AT1415"/>
  <c r="BF1415" s="1"/>
  <c r="BJ1415" s="1"/>
  <c r="AR1415"/>
  <c r="AL1415"/>
  <c r="AF1415"/>
  <c r="N1415"/>
  <c r="G1415"/>
  <c r="F1415"/>
  <c r="BL1413"/>
  <c r="BD1413"/>
  <c r="AV1413"/>
  <c r="BH1413" s="1"/>
  <c r="AT1413"/>
  <c r="BF1413" s="1"/>
  <c r="BJ1413" s="1"/>
  <c r="AR1413"/>
  <c r="AL1413"/>
  <c r="AF1413"/>
  <c r="N1413"/>
  <c r="G1413"/>
  <c r="F1413"/>
  <c r="BL1411"/>
  <c r="BD1411"/>
  <c r="AV1411"/>
  <c r="BH1411" s="1"/>
  <c r="AT1411"/>
  <c r="BF1411" s="1"/>
  <c r="BJ1411" s="1"/>
  <c r="AR1411"/>
  <c r="AL1411"/>
  <c r="AF1411"/>
  <c r="N1411"/>
  <c r="G1411"/>
  <c r="F1411"/>
  <c r="BL1409"/>
  <c r="BD1409"/>
  <c r="AV1409"/>
  <c r="BH1409" s="1"/>
  <c r="AT1409"/>
  <c r="BF1409" s="1"/>
  <c r="BJ1409" s="1"/>
  <c r="AR1409"/>
  <c r="AL1409"/>
  <c r="AF1409"/>
  <c r="N1409"/>
  <c r="G1409"/>
  <c r="F1409"/>
  <c r="BL1407"/>
  <c r="BD1407"/>
  <c r="AV1407"/>
  <c r="BH1407" s="1"/>
  <c r="AT1407"/>
  <c r="BF1407" s="1"/>
  <c r="BJ1407" s="1"/>
  <c r="AR1407"/>
  <c r="AL1407"/>
  <c r="AF1407"/>
  <c r="N1407"/>
  <c r="G1407"/>
  <c r="F1407"/>
  <c r="BL1405"/>
  <c r="BD1405"/>
  <c r="AV1405"/>
  <c r="BH1405" s="1"/>
  <c r="AT1405"/>
  <c r="BF1405" s="1"/>
  <c r="BJ1405" s="1"/>
  <c r="AR1405"/>
  <c r="AL1405"/>
  <c r="AF1405"/>
  <c r="N1405"/>
  <c r="G1405"/>
  <c r="F1405"/>
  <c r="BL1403"/>
  <c r="BD1403"/>
  <c r="AV1403"/>
  <c r="BH1403" s="1"/>
  <c r="AT1403"/>
  <c r="BF1403" s="1"/>
  <c r="BJ1403" s="1"/>
  <c r="AR1403"/>
  <c r="AL1403"/>
  <c r="AF1403"/>
  <c r="N1403"/>
  <c r="G1403"/>
  <c r="F1403"/>
  <c r="BL1401"/>
  <c r="BD1401"/>
  <c r="AV1401"/>
  <c r="BH1401" s="1"/>
  <c r="AT1401"/>
  <c r="BF1401" s="1"/>
  <c r="BJ1401" s="1"/>
  <c r="AR1401"/>
  <c r="AL1401"/>
  <c r="AF1401"/>
  <c r="N1401"/>
  <c r="G1401"/>
  <c r="F1401"/>
  <c r="BL1399"/>
  <c r="BD1399"/>
  <c r="AV1399"/>
  <c r="BH1399" s="1"/>
  <c r="AT1399"/>
  <c r="BF1399" s="1"/>
  <c r="BJ1399" s="1"/>
  <c r="AR1399"/>
  <c r="AL1399"/>
  <c r="AF1399"/>
  <c r="N1399"/>
  <c r="G1399"/>
  <c r="F1399"/>
  <c r="BL1397"/>
  <c r="BL1441" s="1"/>
  <c r="BD1397"/>
  <c r="AV1397"/>
  <c r="BH1397" s="1"/>
  <c r="AT1397"/>
  <c r="BF1397" s="1"/>
  <c r="AR1397"/>
  <c r="AL1397"/>
  <c r="AF1397"/>
  <c r="AF1441" s="1"/>
  <c r="N1397"/>
  <c r="G1397"/>
  <c r="F1397"/>
  <c r="BL1370"/>
  <c r="BD1370"/>
  <c r="AV1370"/>
  <c r="BH1370" s="1"/>
  <c r="AT1370"/>
  <c r="BF1370" s="1"/>
  <c r="BJ1370" s="1"/>
  <c r="AR1370"/>
  <c r="AL1370"/>
  <c r="AF1370"/>
  <c r="N1370"/>
  <c r="G1370"/>
  <c r="F1370"/>
  <c r="BL1368"/>
  <c r="BD1368"/>
  <c r="AV1368"/>
  <c r="BH1368" s="1"/>
  <c r="AT1368"/>
  <c r="BF1368" s="1"/>
  <c r="BJ1368" s="1"/>
  <c r="AR1368"/>
  <c r="AL1368"/>
  <c r="AF1368"/>
  <c r="N1368"/>
  <c r="G1368"/>
  <c r="F1368"/>
  <c r="BL1366"/>
  <c r="BD1366"/>
  <c r="AV1366"/>
  <c r="BH1366" s="1"/>
  <c r="AT1366"/>
  <c r="BF1366" s="1"/>
  <c r="BJ1366" s="1"/>
  <c r="AR1366"/>
  <c r="AL1366"/>
  <c r="AF1366"/>
  <c r="N1366"/>
  <c r="G1366"/>
  <c r="F1366"/>
  <c r="BL1364"/>
  <c r="BD1364"/>
  <c r="AV1364"/>
  <c r="BH1364" s="1"/>
  <c r="AT1364"/>
  <c r="BF1364" s="1"/>
  <c r="BJ1364" s="1"/>
  <c r="AR1364"/>
  <c r="AL1364"/>
  <c r="AF1364"/>
  <c r="N1364"/>
  <c r="G1364"/>
  <c r="F1364"/>
  <c r="BL1362"/>
  <c r="BD1362"/>
  <c r="AV1362"/>
  <c r="BH1362" s="1"/>
  <c r="AT1362"/>
  <c r="BF1362" s="1"/>
  <c r="BJ1362" s="1"/>
  <c r="AR1362"/>
  <c r="AL1362"/>
  <c r="AF1362"/>
  <c r="N1362"/>
  <c r="G1362"/>
  <c r="F1362"/>
  <c r="BL1360"/>
  <c r="BD1360"/>
  <c r="AV1360"/>
  <c r="BH1360" s="1"/>
  <c r="AT1360"/>
  <c r="BF1360" s="1"/>
  <c r="BJ1360" s="1"/>
  <c r="AR1360"/>
  <c r="AL1360"/>
  <c r="AF1360"/>
  <c r="N1360"/>
  <c r="G1360"/>
  <c r="F1360"/>
  <c r="BL1358"/>
  <c r="BD1358"/>
  <c r="AV1358"/>
  <c r="BH1358" s="1"/>
  <c r="AT1358"/>
  <c r="BF1358" s="1"/>
  <c r="BJ1358" s="1"/>
  <c r="AR1358"/>
  <c r="AL1358"/>
  <c r="AF1358"/>
  <c r="N1358"/>
  <c r="G1358"/>
  <c r="F1358"/>
  <c r="BL1356"/>
  <c r="BD1356"/>
  <c r="AV1356"/>
  <c r="BH1356" s="1"/>
  <c r="AT1356"/>
  <c r="BF1356" s="1"/>
  <c r="BJ1356" s="1"/>
  <c r="AR1356"/>
  <c r="AL1356"/>
  <c r="AF1356"/>
  <c r="N1356"/>
  <c r="G1356"/>
  <c r="F1356"/>
  <c r="BL1354"/>
  <c r="BD1354"/>
  <c r="AV1354"/>
  <c r="BH1354" s="1"/>
  <c r="AT1354"/>
  <c r="BF1354" s="1"/>
  <c r="BJ1354" s="1"/>
  <c r="AR1354"/>
  <c r="AL1354"/>
  <c r="AF1354"/>
  <c r="N1354"/>
  <c r="G1354"/>
  <c r="F1354"/>
  <c r="BL1352"/>
  <c r="BD1352"/>
  <c r="AV1352"/>
  <c r="BH1352" s="1"/>
  <c r="AT1352"/>
  <c r="BF1352" s="1"/>
  <c r="BJ1352" s="1"/>
  <c r="AR1352"/>
  <c r="AL1352"/>
  <c r="AF1352"/>
  <c r="N1352"/>
  <c r="G1352"/>
  <c r="F1352"/>
  <c r="BL1350"/>
  <c r="BD1350"/>
  <c r="AV1350"/>
  <c r="BH1350" s="1"/>
  <c r="AT1350"/>
  <c r="BF1350" s="1"/>
  <c r="BJ1350" s="1"/>
  <c r="AR1350"/>
  <c r="AL1350"/>
  <c r="AF1350"/>
  <c r="N1350"/>
  <c r="G1350"/>
  <c r="F1350"/>
  <c r="BL1348"/>
  <c r="BD1348"/>
  <c r="AV1348"/>
  <c r="BH1348" s="1"/>
  <c r="AT1348"/>
  <c r="BF1348" s="1"/>
  <c r="BJ1348" s="1"/>
  <c r="AR1348"/>
  <c r="AL1348"/>
  <c r="AF1348"/>
  <c r="N1348"/>
  <c r="G1348"/>
  <c r="F1348"/>
  <c r="BL1346"/>
  <c r="BD1346"/>
  <c r="AV1346"/>
  <c r="BH1346" s="1"/>
  <c r="AT1346"/>
  <c r="BF1346" s="1"/>
  <c r="BJ1346" s="1"/>
  <c r="AR1346"/>
  <c r="AL1346"/>
  <c r="AF1346"/>
  <c r="N1346"/>
  <c r="G1346"/>
  <c r="F1346"/>
  <c r="BL1344"/>
  <c r="BD1344"/>
  <c r="AV1344"/>
  <c r="BH1344" s="1"/>
  <c r="AT1344"/>
  <c r="BF1344" s="1"/>
  <c r="AR1344"/>
  <c r="AL1344"/>
  <c r="AF1344"/>
  <c r="N1344"/>
  <c r="G1344"/>
  <c r="F1344"/>
  <c r="BL1342"/>
  <c r="BD1342"/>
  <c r="AV1342"/>
  <c r="BH1342" s="1"/>
  <c r="AT1342"/>
  <c r="BF1342" s="1"/>
  <c r="BJ1342" s="1"/>
  <c r="AR1342"/>
  <c r="AL1342"/>
  <c r="AF1342"/>
  <c r="N1342"/>
  <c r="G1342"/>
  <c r="F1342"/>
  <c r="BL1340"/>
  <c r="BD1340"/>
  <c r="AV1340"/>
  <c r="BH1340" s="1"/>
  <c r="AT1340"/>
  <c r="BF1340" s="1"/>
  <c r="BJ1340" s="1"/>
  <c r="AR1340"/>
  <c r="AL1340"/>
  <c r="AF1340"/>
  <c r="N1340"/>
  <c r="G1340"/>
  <c r="F1340"/>
  <c r="BL1338"/>
  <c r="BD1338"/>
  <c r="AV1338"/>
  <c r="BH1338" s="1"/>
  <c r="AT1338"/>
  <c r="BF1338" s="1"/>
  <c r="BJ1338" s="1"/>
  <c r="AR1338"/>
  <c r="AL1338"/>
  <c r="AF1338"/>
  <c r="N1338"/>
  <c r="G1338"/>
  <c r="F1338"/>
  <c r="BL1336"/>
  <c r="BD1336"/>
  <c r="AV1336"/>
  <c r="BH1336" s="1"/>
  <c r="AT1336"/>
  <c r="BF1336" s="1"/>
  <c r="BJ1336" s="1"/>
  <c r="AR1336"/>
  <c r="AL1336"/>
  <c r="AF1336"/>
  <c r="N1336"/>
  <c r="G1336"/>
  <c r="F1336"/>
  <c r="BL1334"/>
  <c r="BL1378" s="1"/>
  <c r="BD1334"/>
  <c r="AV1334"/>
  <c r="BH1334" s="1"/>
  <c r="AT1334"/>
  <c r="BF1334" s="1"/>
  <c r="AR1334"/>
  <c r="AL1334"/>
  <c r="AF1334"/>
  <c r="AF1378" s="1"/>
  <c r="N1334"/>
  <c r="G1334"/>
  <c r="F1334"/>
  <c r="BL1307"/>
  <c r="BD1307"/>
  <c r="AV1307"/>
  <c r="BH1307" s="1"/>
  <c r="AT1307"/>
  <c r="BF1307" s="1"/>
  <c r="BJ1307" s="1"/>
  <c r="AR1307"/>
  <c r="AL1307"/>
  <c r="AF1307"/>
  <c r="N1307"/>
  <c r="G1307"/>
  <c r="F1307"/>
  <c r="BL1305"/>
  <c r="BD1305"/>
  <c r="AV1305"/>
  <c r="BH1305" s="1"/>
  <c r="AT1305"/>
  <c r="BF1305" s="1"/>
  <c r="BJ1305" s="1"/>
  <c r="AR1305"/>
  <c r="AL1305"/>
  <c r="AF1305"/>
  <c r="N1305"/>
  <c r="G1305"/>
  <c r="F1305"/>
  <c r="BL1303"/>
  <c r="BD1303"/>
  <c r="AV1303"/>
  <c r="BH1303" s="1"/>
  <c r="AT1303"/>
  <c r="BF1303" s="1"/>
  <c r="BJ1303" s="1"/>
  <c r="AR1303"/>
  <c r="AL1303"/>
  <c r="AF1303"/>
  <c r="N1303"/>
  <c r="G1303"/>
  <c r="F1303"/>
  <c r="BL1301"/>
  <c r="BD1301"/>
  <c r="AV1301"/>
  <c r="BH1301" s="1"/>
  <c r="AT1301"/>
  <c r="BF1301" s="1"/>
  <c r="BJ1301" s="1"/>
  <c r="AR1301"/>
  <c r="AL1301"/>
  <c r="AF1301"/>
  <c r="N1301"/>
  <c r="G1301"/>
  <c r="F1301"/>
  <c r="BL1299"/>
  <c r="BD1299"/>
  <c r="AV1299"/>
  <c r="BH1299" s="1"/>
  <c r="AT1299"/>
  <c r="BF1299" s="1"/>
  <c r="BJ1299" s="1"/>
  <c r="AR1299"/>
  <c r="AL1299"/>
  <c r="AF1299"/>
  <c r="N1299"/>
  <c r="G1299"/>
  <c r="F1299"/>
  <c r="BL1297"/>
  <c r="BD1297"/>
  <c r="AV1297"/>
  <c r="BH1297" s="1"/>
  <c r="AT1297"/>
  <c r="BF1297" s="1"/>
  <c r="BJ1297" s="1"/>
  <c r="AR1297"/>
  <c r="AL1297"/>
  <c r="AF1297"/>
  <c r="N1297"/>
  <c r="G1297"/>
  <c r="F1297"/>
  <c r="BL1295"/>
  <c r="BD1295"/>
  <c r="AV1295"/>
  <c r="BH1295" s="1"/>
  <c r="AT1295"/>
  <c r="BF1295" s="1"/>
  <c r="BJ1295" s="1"/>
  <c r="AR1295"/>
  <c r="AL1295"/>
  <c r="AF1295"/>
  <c r="N1295"/>
  <c r="G1295"/>
  <c r="F1295"/>
  <c r="BL1293"/>
  <c r="BD1293"/>
  <c r="AV1293"/>
  <c r="BH1293" s="1"/>
  <c r="AT1293"/>
  <c r="BF1293" s="1"/>
  <c r="AR1293"/>
  <c r="AL1293"/>
  <c r="AF1293"/>
  <c r="N1293"/>
  <c r="G1293"/>
  <c r="F1293"/>
  <c r="BL1291"/>
  <c r="BD1291"/>
  <c r="AV1291"/>
  <c r="BH1291" s="1"/>
  <c r="AT1291"/>
  <c r="BF1291" s="1"/>
  <c r="BJ1291" s="1"/>
  <c r="AR1291"/>
  <c r="AL1291"/>
  <c r="AF1291"/>
  <c r="N1291"/>
  <c r="G1291"/>
  <c r="F1291"/>
  <c r="BL1289"/>
  <c r="BD1289"/>
  <c r="AV1289"/>
  <c r="BH1289" s="1"/>
  <c r="AT1289"/>
  <c r="BF1289" s="1"/>
  <c r="BJ1289" s="1"/>
  <c r="AR1289"/>
  <c r="AL1289"/>
  <c r="AF1289"/>
  <c r="N1289"/>
  <c r="G1289"/>
  <c r="F1289"/>
  <c r="BL1287"/>
  <c r="BD1287"/>
  <c r="AV1287"/>
  <c r="BH1287" s="1"/>
  <c r="AT1287"/>
  <c r="BF1287" s="1"/>
  <c r="BJ1287" s="1"/>
  <c r="AR1287"/>
  <c r="AL1287"/>
  <c r="AF1287"/>
  <c r="N1287"/>
  <c r="G1287"/>
  <c r="F1287"/>
  <c r="BL1285"/>
  <c r="BD1285"/>
  <c r="AV1285"/>
  <c r="BH1285" s="1"/>
  <c r="AT1285"/>
  <c r="BF1285" s="1"/>
  <c r="BJ1285" s="1"/>
  <c r="AR1285"/>
  <c r="AL1285"/>
  <c r="AF1285"/>
  <c r="N1285"/>
  <c r="G1285"/>
  <c r="F1285"/>
  <c r="BL1283"/>
  <c r="BD1283"/>
  <c r="AV1283"/>
  <c r="BH1283" s="1"/>
  <c r="AT1283"/>
  <c r="BF1283" s="1"/>
  <c r="BJ1283" s="1"/>
  <c r="AR1283"/>
  <c r="AL1283"/>
  <c r="AF1283"/>
  <c r="N1283"/>
  <c r="G1283"/>
  <c r="F1283"/>
  <c r="BL1281"/>
  <c r="BD1281"/>
  <c r="AV1281"/>
  <c r="BH1281" s="1"/>
  <c r="AT1281"/>
  <c r="BF1281" s="1"/>
  <c r="AR1281"/>
  <c r="AL1281"/>
  <c r="AF1281"/>
  <c r="N1281"/>
  <c r="G1281"/>
  <c r="F1281"/>
  <c r="BL1279"/>
  <c r="BD1279"/>
  <c r="AV1279"/>
  <c r="BH1279" s="1"/>
  <c r="AT1279"/>
  <c r="BF1279" s="1"/>
  <c r="BJ1279" s="1"/>
  <c r="AR1279"/>
  <c r="AL1279"/>
  <c r="AF1279"/>
  <c r="N1279"/>
  <c r="G1279"/>
  <c r="F1279"/>
  <c r="BL1277"/>
  <c r="BD1277"/>
  <c r="AV1277"/>
  <c r="BH1277" s="1"/>
  <c r="AT1277"/>
  <c r="BF1277" s="1"/>
  <c r="BJ1277" s="1"/>
  <c r="AR1277"/>
  <c r="AL1277"/>
  <c r="AF1277"/>
  <c r="N1277"/>
  <c r="G1277"/>
  <c r="F1277"/>
  <c r="BL1275"/>
  <c r="BD1275"/>
  <c r="AV1275"/>
  <c r="BH1275" s="1"/>
  <c r="AT1275"/>
  <c r="BF1275" s="1"/>
  <c r="BJ1275" s="1"/>
  <c r="AR1275"/>
  <c r="AL1275"/>
  <c r="AF1275"/>
  <c r="N1275"/>
  <c r="G1275"/>
  <c r="F1275"/>
  <c r="BL1273"/>
  <c r="BD1273"/>
  <c r="AV1273"/>
  <c r="BH1273" s="1"/>
  <c r="AT1273"/>
  <c r="BF1273" s="1"/>
  <c r="BJ1273" s="1"/>
  <c r="AR1273"/>
  <c r="AL1273"/>
  <c r="AF1273"/>
  <c r="N1273"/>
  <c r="G1273"/>
  <c r="F1273"/>
  <c r="BL1271"/>
  <c r="BL1315" s="1"/>
  <c r="BD1271"/>
  <c r="AV1271"/>
  <c r="BH1271" s="1"/>
  <c r="AT1271"/>
  <c r="BF1271" s="1"/>
  <c r="BJ1271" s="1"/>
  <c r="AR1271"/>
  <c r="AL1271"/>
  <c r="AF1271"/>
  <c r="AF1315" s="1"/>
  <c r="N1271"/>
  <c r="G1271"/>
  <c r="F1271"/>
  <c r="BL1244"/>
  <c r="BD1244"/>
  <c r="AV1244"/>
  <c r="BH1244" s="1"/>
  <c r="AT1244"/>
  <c r="BF1244" s="1"/>
  <c r="BJ1244" s="1"/>
  <c r="AR1244"/>
  <c r="AL1244"/>
  <c r="AF1244"/>
  <c r="N1244"/>
  <c r="G1244"/>
  <c r="F1244"/>
  <c r="BL1242"/>
  <c r="BD1242"/>
  <c r="AV1242"/>
  <c r="BH1242" s="1"/>
  <c r="AT1242"/>
  <c r="BF1242" s="1"/>
  <c r="BJ1242" s="1"/>
  <c r="AR1242"/>
  <c r="AL1242"/>
  <c r="AF1242"/>
  <c r="N1242"/>
  <c r="G1242"/>
  <c r="F1242"/>
  <c r="BL1240"/>
  <c r="BD1240"/>
  <c r="AV1240"/>
  <c r="BH1240" s="1"/>
  <c r="AT1240"/>
  <c r="BF1240" s="1"/>
  <c r="BJ1240" s="1"/>
  <c r="AR1240"/>
  <c r="AL1240"/>
  <c r="AF1240"/>
  <c r="N1240"/>
  <c r="G1240"/>
  <c r="F1240"/>
  <c r="BL1238"/>
  <c r="BD1238"/>
  <c r="AV1238"/>
  <c r="BH1238" s="1"/>
  <c r="AT1238"/>
  <c r="BF1238" s="1"/>
  <c r="BJ1238" s="1"/>
  <c r="AR1238"/>
  <c r="AL1238"/>
  <c r="AF1238"/>
  <c r="N1238"/>
  <c r="G1238"/>
  <c r="F1238"/>
  <c r="BL1236"/>
  <c r="BD1236"/>
  <c r="AV1236"/>
  <c r="BH1236" s="1"/>
  <c r="AT1236"/>
  <c r="BF1236" s="1"/>
  <c r="BJ1236" s="1"/>
  <c r="AR1236"/>
  <c r="AL1236"/>
  <c r="AF1236"/>
  <c r="N1236"/>
  <c r="G1236"/>
  <c r="F1236"/>
  <c r="BL1234"/>
  <c r="BD1234"/>
  <c r="AV1234"/>
  <c r="BH1234" s="1"/>
  <c r="AT1234"/>
  <c r="BF1234" s="1"/>
  <c r="BJ1234" s="1"/>
  <c r="AR1234"/>
  <c r="AL1234"/>
  <c r="AF1234"/>
  <c r="N1234"/>
  <c r="G1234"/>
  <c r="F1234"/>
  <c r="BL1232"/>
  <c r="BD1232"/>
  <c r="AV1232"/>
  <c r="BH1232" s="1"/>
  <c r="AT1232"/>
  <c r="BF1232" s="1"/>
  <c r="BJ1232" s="1"/>
  <c r="AR1232"/>
  <c r="AL1232"/>
  <c r="AF1232"/>
  <c r="N1232"/>
  <c r="G1232"/>
  <c r="F1232"/>
  <c r="BL1230"/>
  <c r="BD1230"/>
  <c r="AV1230"/>
  <c r="BH1230" s="1"/>
  <c r="AT1230"/>
  <c r="BF1230" s="1"/>
  <c r="AR1230"/>
  <c r="AL1230"/>
  <c r="AF1230"/>
  <c r="N1230"/>
  <c r="G1230"/>
  <c r="F1230"/>
  <c r="BL1228"/>
  <c r="BD1228"/>
  <c r="AV1228"/>
  <c r="BH1228" s="1"/>
  <c r="AT1228"/>
  <c r="BF1228" s="1"/>
  <c r="BJ1228" s="1"/>
  <c r="AR1228"/>
  <c r="AL1228"/>
  <c r="AF1228"/>
  <c r="N1228"/>
  <c r="G1228"/>
  <c r="F1228"/>
  <c r="BL1226"/>
  <c r="BD1226"/>
  <c r="AV1226"/>
  <c r="BH1226" s="1"/>
  <c r="AT1226"/>
  <c r="BF1226" s="1"/>
  <c r="BJ1226" s="1"/>
  <c r="AR1226"/>
  <c r="AL1226"/>
  <c r="AF1226"/>
  <c r="N1226"/>
  <c r="G1226"/>
  <c r="F1226"/>
  <c r="BL1224"/>
  <c r="BD1224"/>
  <c r="AV1224"/>
  <c r="BH1224" s="1"/>
  <c r="AT1224"/>
  <c r="BF1224" s="1"/>
  <c r="BJ1224" s="1"/>
  <c r="AR1224"/>
  <c r="AL1224"/>
  <c r="AF1224"/>
  <c r="N1224"/>
  <c r="G1224"/>
  <c r="F1224"/>
  <c r="BL1222"/>
  <c r="BD1222"/>
  <c r="AV1222"/>
  <c r="BH1222" s="1"/>
  <c r="AT1222"/>
  <c r="BF1222" s="1"/>
  <c r="BJ1222" s="1"/>
  <c r="AR1222"/>
  <c r="AL1222"/>
  <c r="AF1222"/>
  <c r="N1222"/>
  <c r="G1222"/>
  <c r="F1222"/>
  <c r="BL1220"/>
  <c r="BD1220"/>
  <c r="AV1220"/>
  <c r="BH1220" s="1"/>
  <c r="AT1220"/>
  <c r="BF1220" s="1"/>
  <c r="BJ1220" s="1"/>
  <c r="AR1220"/>
  <c r="AL1220"/>
  <c r="AF1220"/>
  <c r="N1220"/>
  <c r="G1220"/>
  <c r="F1220"/>
  <c r="BL1218"/>
  <c r="BD1218"/>
  <c r="AV1218"/>
  <c r="BH1218" s="1"/>
  <c r="AT1218"/>
  <c r="BF1218" s="1"/>
  <c r="AR1218"/>
  <c r="AL1218"/>
  <c r="AF1218"/>
  <c r="N1218"/>
  <c r="G1218"/>
  <c r="F1218"/>
  <c r="BL1216"/>
  <c r="BD1216"/>
  <c r="AV1216"/>
  <c r="BH1216" s="1"/>
  <c r="AT1216"/>
  <c r="BF1216" s="1"/>
  <c r="BJ1216" s="1"/>
  <c r="AR1216"/>
  <c r="AL1216"/>
  <c r="AF1216"/>
  <c r="N1216"/>
  <c r="G1216"/>
  <c r="F1216"/>
  <c r="BL1214"/>
  <c r="BD1214"/>
  <c r="AV1214"/>
  <c r="BH1214" s="1"/>
  <c r="AT1214"/>
  <c r="BF1214" s="1"/>
  <c r="BJ1214" s="1"/>
  <c r="AR1214"/>
  <c r="AL1214"/>
  <c r="AF1214"/>
  <c r="N1214"/>
  <c r="G1214"/>
  <c r="F1214"/>
  <c r="BL1212"/>
  <c r="BD1212"/>
  <c r="AV1212"/>
  <c r="BH1212" s="1"/>
  <c r="AT1212"/>
  <c r="BF1212" s="1"/>
  <c r="BJ1212" s="1"/>
  <c r="AR1212"/>
  <c r="AL1212"/>
  <c r="AF1212"/>
  <c r="N1212"/>
  <c r="G1212"/>
  <c r="F1212"/>
  <c r="BL1210"/>
  <c r="BD1210"/>
  <c r="AV1210"/>
  <c r="BH1210" s="1"/>
  <c r="AT1210"/>
  <c r="BF1210" s="1"/>
  <c r="BJ1210" s="1"/>
  <c r="AR1210"/>
  <c r="AL1210"/>
  <c r="AF1210"/>
  <c r="N1210"/>
  <c r="G1210"/>
  <c r="F1210"/>
  <c r="BL1208"/>
  <c r="BL1252" s="1"/>
  <c r="BD1208"/>
  <c r="AV1208"/>
  <c r="BH1208" s="1"/>
  <c r="AT1208"/>
  <c r="BF1208" s="1"/>
  <c r="AR1208"/>
  <c r="AL1208"/>
  <c r="AF1208"/>
  <c r="AF1252" s="1"/>
  <c r="N1208"/>
  <c r="G1208"/>
  <c r="F1208"/>
  <c r="BL1181"/>
  <c r="BD1181"/>
  <c r="AV1181"/>
  <c r="BH1181" s="1"/>
  <c r="AT1181"/>
  <c r="BF1181" s="1"/>
  <c r="BJ1181" s="1"/>
  <c r="AR1181"/>
  <c r="AL1181"/>
  <c r="AF1181"/>
  <c r="N1181"/>
  <c r="G1181"/>
  <c r="F1181"/>
  <c r="BL1179"/>
  <c r="BD1179"/>
  <c r="AV1179"/>
  <c r="BH1179" s="1"/>
  <c r="AT1179"/>
  <c r="BF1179" s="1"/>
  <c r="BJ1179" s="1"/>
  <c r="AR1179"/>
  <c r="AL1179"/>
  <c r="AF1179"/>
  <c r="N1179"/>
  <c r="G1179"/>
  <c r="F1179"/>
  <c r="BL1177"/>
  <c r="BD1177"/>
  <c r="AV1177"/>
  <c r="BH1177" s="1"/>
  <c r="AT1177"/>
  <c r="BF1177" s="1"/>
  <c r="BJ1177" s="1"/>
  <c r="AR1177"/>
  <c r="AL1177"/>
  <c r="AF1177"/>
  <c r="N1177"/>
  <c r="G1177"/>
  <c r="F1177"/>
  <c r="BL1175"/>
  <c r="BD1175"/>
  <c r="AV1175"/>
  <c r="BH1175" s="1"/>
  <c r="AT1175"/>
  <c r="BF1175" s="1"/>
  <c r="BJ1175" s="1"/>
  <c r="AR1175"/>
  <c r="AL1175"/>
  <c r="AF1175"/>
  <c r="N1175"/>
  <c r="G1175"/>
  <c r="F1175"/>
  <c r="BL1173"/>
  <c r="BD1173"/>
  <c r="AV1173"/>
  <c r="BH1173" s="1"/>
  <c r="AT1173"/>
  <c r="BF1173" s="1"/>
  <c r="BJ1173" s="1"/>
  <c r="AR1173"/>
  <c r="AL1173"/>
  <c r="AF1173"/>
  <c r="N1173"/>
  <c r="G1173"/>
  <c r="F1173"/>
  <c r="BL1171"/>
  <c r="BD1171"/>
  <c r="AV1171"/>
  <c r="BH1171" s="1"/>
  <c r="AT1171"/>
  <c r="BF1171" s="1"/>
  <c r="BJ1171" s="1"/>
  <c r="AR1171"/>
  <c r="AL1171"/>
  <c r="AF1171"/>
  <c r="N1171"/>
  <c r="G1171"/>
  <c r="F1171"/>
  <c r="BL1169"/>
  <c r="BD1169"/>
  <c r="AV1169"/>
  <c r="BH1169" s="1"/>
  <c r="AT1169"/>
  <c r="BF1169" s="1"/>
  <c r="BJ1169" s="1"/>
  <c r="AR1169"/>
  <c r="AL1169"/>
  <c r="AF1169"/>
  <c r="N1169"/>
  <c r="G1169"/>
  <c r="F1169"/>
  <c r="BL1167"/>
  <c r="BD1167"/>
  <c r="AV1167"/>
  <c r="BH1167" s="1"/>
  <c r="AT1167"/>
  <c r="BF1167" s="1"/>
  <c r="AR1167"/>
  <c r="AL1167"/>
  <c r="AF1167"/>
  <c r="N1167"/>
  <c r="G1167"/>
  <c r="F1167"/>
  <c r="BL1165"/>
  <c r="BD1165"/>
  <c r="AV1165"/>
  <c r="BH1165" s="1"/>
  <c r="AT1165"/>
  <c r="BF1165" s="1"/>
  <c r="BJ1165" s="1"/>
  <c r="AR1165"/>
  <c r="AL1165"/>
  <c r="AF1165"/>
  <c r="N1165"/>
  <c r="G1165"/>
  <c r="F1165"/>
  <c r="BL1163"/>
  <c r="BD1163"/>
  <c r="AV1163"/>
  <c r="BH1163" s="1"/>
  <c r="AT1163"/>
  <c r="BF1163" s="1"/>
  <c r="BJ1163" s="1"/>
  <c r="AR1163"/>
  <c r="AL1163"/>
  <c r="AF1163"/>
  <c r="N1163"/>
  <c r="G1163"/>
  <c r="F1163"/>
  <c r="BL1161"/>
  <c r="BD1161"/>
  <c r="AV1161"/>
  <c r="BH1161" s="1"/>
  <c r="AT1161"/>
  <c r="BF1161" s="1"/>
  <c r="BJ1161" s="1"/>
  <c r="AR1161"/>
  <c r="AL1161"/>
  <c r="AF1161"/>
  <c r="N1161"/>
  <c r="G1161"/>
  <c r="F1161"/>
  <c r="BL1159"/>
  <c r="BD1159"/>
  <c r="AV1159"/>
  <c r="BH1159" s="1"/>
  <c r="AT1159"/>
  <c r="BF1159" s="1"/>
  <c r="BJ1159" s="1"/>
  <c r="AR1159"/>
  <c r="AL1159"/>
  <c r="AF1159"/>
  <c r="N1159"/>
  <c r="G1159"/>
  <c r="F1159"/>
  <c r="BL1157"/>
  <c r="BD1157"/>
  <c r="AV1157"/>
  <c r="BH1157" s="1"/>
  <c r="AT1157"/>
  <c r="BF1157" s="1"/>
  <c r="BJ1157" s="1"/>
  <c r="AR1157"/>
  <c r="AL1157"/>
  <c r="AF1157"/>
  <c r="N1157"/>
  <c r="G1157"/>
  <c r="F1157"/>
  <c r="BL1155"/>
  <c r="BD1155"/>
  <c r="AV1155"/>
  <c r="BH1155" s="1"/>
  <c r="AT1155"/>
  <c r="BF1155" s="1"/>
  <c r="AR1155"/>
  <c r="AL1155"/>
  <c r="AF1155"/>
  <c r="N1155"/>
  <c r="G1155"/>
  <c r="F1155"/>
  <c r="BL1153"/>
  <c r="BD1153"/>
  <c r="AV1153"/>
  <c r="BH1153" s="1"/>
  <c r="AT1153"/>
  <c r="BF1153" s="1"/>
  <c r="BJ1153" s="1"/>
  <c r="AR1153"/>
  <c r="AL1153"/>
  <c r="AF1153"/>
  <c r="N1153"/>
  <c r="G1153"/>
  <c r="F1153"/>
  <c r="BL1151"/>
  <c r="BD1151"/>
  <c r="AV1151"/>
  <c r="BH1151" s="1"/>
  <c r="AT1151"/>
  <c r="BF1151" s="1"/>
  <c r="BJ1151" s="1"/>
  <c r="AR1151"/>
  <c r="AL1151"/>
  <c r="AF1151"/>
  <c r="N1151"/>
  <c r="G1151"/>
  <c r="F1151"/>
  <c r="BL1149"/>
  <c r="BD1149"/>
  <c r="AV1149"/>
  <c r="BH1149" s="1"/>
  <c r="AT1149"/>
  <c r="BF1149" s="1"/>
  <c r="BJ1149" s="1"/>
  <c r="AR1149"/>
  <c r="AL1149"/>
  <c r="AF1149"/>
  <c r="N1149"/>
  <c r="G1149"/>
  <c r="F1149"/>
  <c r="BL1147"/>
  <c r="BD1147"/>
  <c r="AV1147"/>
  <c r="BH1147" s="1"/>
  <c r="AT1147"/>
  <c r="BF1147" s="1"/>
  <c r="BJ1147" s="1"/>
  <c r="AR1147"/>
  <c r="AL1147"/>
  <c r="AF1147"/>
  <c r="N1147"/>
  <c r="G1147"/>
  <c r="F1147"/>
  <c r="BL1145"/>
  <c r="BL1189" s="1"/>
  <c r="BD1145"/>
  <c r="AV1145"/>
  <c r="BH1145" s="1"/>
  <c r="AT1145"/>
  <c r="BF1145" s="1"/>
  <c r="BJ1145" s="1"/>
  <c r="AR1145"/>
  <c r="AL1145"/>
  <c r="AF1145"/>
  <c r="AF1189" s="1"/>
  <c r="N1145"/>
  <c r="G1145"/>
  <c r="F1145"/>
  <c r="BL1118"/>
  <c r="BD1118"/>
  <c r="AV1118"/>
  <c r="BH1118" s="1"/>
  <c r="AT1118"/>
  <c r="BF1118" s="1"/>
  <c r="BJ1118" s="1"/>
  <c r="AR1118"/>
  <c r="AL1118"/>
  <c r="AF1118"/>
  <c r="N1118"/>
  <c r="G1118"/>
  <c r="F1118"/>
  <c r="BL1116"/>
  <c r="BD1116"/>
  <c r="AV1116"/>
  <c r="BH1116" s="1"/>
  <c r="AT1116"/>
  <c r="BF1116" s="1"/>
  <c r="BJ1116" s="1"/>
  <c r="AR1116"/>
  <c r="AL1116"/>
  <c r="AF1116"/>
  <c r="N1116"/>
  <c r="G1116"/>
  <c r="F1116"/>
  <c r="BL1114"/>
  <c r="BD1114"/>
  <c r="AV1114"/>
  <c r="BH1114" s="1"/>
  <c r="AT1114"/>
  <c r="BF1114" s="1"/>
  <c r="BJ1114" s="1"/>
  <c r="AR1114"/>
  <c r="AL1114"/>
  <c r="AF1114"/>
  <c r="N1114"/>
  <c r="G1114"/>
  <c r="F1114"/>
  <c r="BL1112"/>
  <c r="BD1112"/>
  <c r="AV1112"/>
  <c r="BH1112" s="1"/>
  <c r="AT1112"/>
  <c r="BF1112" s="1"/>
  <c r="BJ1112" s="1"/>
  <c r="AR1112"/>
  <c r="AL1112"/>
  <c r="AF1112"/>
  <c r="N1112"/>
  <c r="G1112"/>
  <c r="F1112"/>
  <c r="BL1110"/>
  <c r="BD1110"/>
  <c r="AV1110"/>
  <c r="BH1110" s="1"/>
  <c r="AT1110"/>
  <c r="BF1110" s="1"/>
  <c r="BJ1110" s="1"/>
  <c r="AR1110"/>
  <c r="AL1110"/>
  <c r="AF1110"/>
  <c r="N1110"/>
  <c r="G1110"/>
  <c r="F1110"/>
  <c r="BL1108"/>
  <c r="BD1108"/>
  <c r="AV1108"/>
  <c r="BH1108" s="1"/>
  <c r="AT1108"/>
  <c r="BF1108" s="1"/>
  <c r="BJ1108" s="1"/>
  <c r="AR1108"/>
  <c r="AL1108"/>
  <c r="AF1108"/>
  <c r="N1108"/>
  <c r="G1108"/>
  <c r="F1108"/>
  <c r="BL1106"/>
  <c r="BD1106"/>
  <c r="AV1106"/>
  <c r="BH1106" s="1"/>
  <c r="AT1106"/>
  <c r="BF1106" s="1"/>
  <c r="BJ1106" s="1"/>
  <c r="AR1106"/>
  <c r="AL1106"/>
  <c r="AF1106"/>
  <c r="N1106"/>
  <c r="G1106"/>
  <c r="F1106"/>
  <c r="BL1104"/>
  <c r="BD1104"/>
  <c r="AV1104"/>
  <c r="BH1104" s="1"/>
  <c r="AT1104"/>
  <c r="BF1104" s="1"/>
  <c r="BJ1104" s="1"/>
  <c r="AR1104"/>
  <c r="AL1104"/>
  <c r="AF1104"/>
  <c r="N1104"/>
  <c r="G1104"/>
  <c r="F1104"/>
  <c r="BL1102"/>
  <c r="BD1102"/>
  <c r="AV1102"/>
  <c r="BH1102" s="1"/>
  <c r="AT1102"/>
  <c r="BF1102" s="1"/>
  <c r="BJ1102" s="1"/>
  <c r="AR1102"/>
  <c r="AL1102"/>
  <c r="AF1102"/>
  <c r="N1102"/>
  <c r="G1102"/>
  <c r="F1102"/>
  <c r="BL1100"/>
  <c r="BD1100"/>
  <c r="AV1100"/>
  <c r="BH1100" s="1"/>
  <c r="AT1100"/>
  <c r="BF1100" s="1"/>
  <c r="BJ1100" s="1"/>
  <c r="AR1100"/>
  <c r="AL1100"/>
  <c r="AF1100"/>
  <c r="N1100"/>
  <c r="G1100"/>
  <c r="F1100"/>
  <c r="BL1098"/>
  <c r="BD1098"/>
  <c r="AV1098"/>
  <c r="BH1098" s="1"/>
  <c r="AT1098"/>
  <c r="BF1098" s="1"/>
  <c r="BJ1098" s="1"/>
  <c r="AR1098"/>
  <c r="AL1098"/>
  <c r="AF1098"/>
  <c r="N1098"/>
  <c r="G1098"/>
  <c r="F1098"/>
  <c r="BL1096"/>
  <c r="BD1096"/>
  <c r="AV1096"/>
  <c r="BH1096" s="1"/>
  <c r="AT1096"/>
  <c r="BF1096" s="1"/>
  <c r="BJ1096" s="1"/>
  <c r="AR1096"/>
  <c r="AL1096"/>
  <c r="AF1096"/>
  <c r="N1096"/>
  <c r="G1096"/>
  <c r="F1096"/>
  <c r="BL1094"/>
  <c r="BD1094"/>
  <c r="AV1094"/>
  <c r="BH1094" s="1"/>
  <c r="AT1094"/>
  <c r="BF1094" s="1"/>
  <c r="BJ1094" s="1"/>
  <c r="AR1094"/>
  <c r="AL1094"/>
  <c r="AF1094"/>
  <c r="N1094"/>
  <c r="G1094"/>
  <c r="F1094"/>
  <c r="BL1092"/>
  <c r="BD1092"/>
  <c r="AV1092"/>
  <c r="BH1092" s="1"/>
  <c r="AT1092"/>
  <c r="BF1092" s="1"/>
  <c r="AR1092"/>
  <c r="AL1092"/>
  <c r="AF1092"/>
  <c r="N1092"/>
  <c r="G1092"/>
  <c r="F1092"/>
  <c r="BL1090"/>
  <c r="BD1090"/>
  <c r="AV1090"/>
  <c r="BH1090" s="1"/>
  <c r="AT1090"/>
  <c r="BF1090" s="1"/>
  <c r="BJ1090" s="1"/>
  <c r="AR1090"/>
  <c r="AL1090"/>
  <c r="AF1090"/>
  <c r="N1090"/>
  <c r="G1090"/>
  <c r="F1090"/>
  <c r="BL1088"/>
  <c r="BD1088"/>
  <c r="AV1088"/>
  <c r="BH1088" s="1"/>
  <c r="AT1088"/>
  <c r="BF1088" s="1"/>
  <c r="BJ1088" s="1"/>
  <c r="AR1088"/>
  <c r="AL1088"/>
  <c r="AF1088"/>
  <c r="N1088"/>
  <c r="G1088"/>
  <c r="F1088"/>
  <c r="BL1086"/>
  <c r="BD1086"/>
  <c r="AV1086"/>
  <c r="BH1086" s="1"/>
  <c r="AT1086"/>
  <c r="BF1086" s="1"/>
  <c r="BJ1086" s="1"/>
  <c r="AR1086"/>
  <c r="AL1086"/>
  <c r="AF1086"/>
  <c r="N1086"/>
  <c r="G1086"/>
  <c r="F1086"/>
  <c r="BL1084"/>
  <c r="BD1084"/>
  <c r="AV1084"/>
  <c r="BH1084" s="1"/>
  <c r="AT1084"/>
  <c r="BF1084" s="1"/>
  <c r="BJ1084" s="1"/>
  <c r="AR1084"/>
  <c r="AL1084"/>
  <c r="AF1084"/>
  <c r="N1084"/>
  <c r="G1084"/>
  <c r="F1084"/>
  <c r="BL1082"/>
  <c r="BL1126" s="1"/>
  <c r="BD1082"/>
  <c r="AV1082"/>
  <c r="BH1082" s="1"/>
  <c r="AT1082"/>
  <c r="BF1082" s="1"/>
  <c r="AR1082"/>
  <c r="AL1082"/>
  <c r="AF1082"/>
  <c r="AF1126" s="1"/>
  <c r="N1082"/>
  <c r="G1082"/>
  <c r="F1082"/>
  <c r="BL1055"/>
  <c r="BD1055"/>
  <c r="AV1055"/>
  <c r="BH1055" s="1"/>
  <c r="AT1055"/>
  <c r="BF1055" s="1"/>
  <c r="BJ1055" s="1"/>
  <c r="AR1055"/>
  <c r="AL1055"/>
  <c r="AF1055"/>
  <c r="N1055"/>
  <c r="G1055"/>
  <c r="F1055"/>
  <c r="BL1053"/>
  <c r="BD1053"/>
  <c r="AV1053"/>
  <c r="BH1053" s="1"/>
  <c r="AT1053"/>
  <c r="BF1053" s="1"/>
  <c r="BJ1053" s="1"/>
  <c r="AR1053"/>
  <c r="AL1053"/>
  <c r="AF1053"/>
  <c r="N1053"/>
  <c r="G1053"/>
  <c r="F1053"/>
  <c r="BL1051"/>
  <c r="BD1051"/>
  <c r="AV1051"/>
  <c r="BH1051" s="1"/>
  <c r="AT1051"/>
  <c r="BF1051" s="1"/>
  <c r="BJ1051" s="1"/>
  <c r="AR1051"/>
  <c r="AL1051"/>
  <c r="AF1051"/>
  <c r="N1051"/>
  <c r="G1051"/>
  <c r="F1051"/>
  <c r="BL1049"/>
  <c r="BD1049"/>
  <c r="AV1049"/>
  <c r="BH1049" s="1"/>
  <c r="AT1049"/>
  <c r="BF1049" s="1"/>
  <c r="BJ1049" s="1"/>
  <c r="AR1049"/>
  <c r="AL1049"/>
  <c r="AF1049"/>
  <c r="N1049"/>
  <c r="G1049"/>
  <c r="F1049"/>
  <c r="BL1047"/>
  <c r="BD1047"/>
  <c r="AV1047"/>
  <c r="BH1047" s="1"/>
  <c r="AT1047"/>
  <c r="BF1047" s="1"/>
  <c r="BJ1047" s="1"/>
  <c r="AR1047"/>
  <c r="AL1047"/>
  <c r="AF1047"/>
  <c r="N1047"/>
  <c r="G1047"/>
  <c r="F1047"/>
  <c r="BL1045"/>
  <c r="BD1045"/>
  <c r="AV1045"/>
  <c r="BH1045" s="1"/>
  <c r="AT1045"/>
  <c r="BF1045" s="1"/>
  <c r="BJ1045" s="1"/>
  <c r="AR1045"/>
  <c r="AL1045"/>
  <c r="AF1045"/>
  <c r="N1045"/>
  <c r="G1045"/>
  <c r="F1045"/>
  <c r="BL1043"/>
  <c r="BD1043"/>
  <c r="AV1043"/>
  <c r="BH1043" s="1"/>
  <c r="AT1043"/>
  <c r="BF1043" s="1"/>
  <c r="BJ1043" s="1"/>
  <c r="AR1043"/>
  <c r="AL1043"/>
  <c r="AF1043"/>
  <c r="N1043"/>
  <c r="G1043"/>
  <c r="F1043"/>
  <c r="BL1041"/>
  <c r="BD1041"/>
  <c r="AV1041"/>
  <c r="BH1041" s="1"/>
  <c r="AT1041"/>
  <c r="BF1041" s="1"/>
  <c r="AR1041"/>
  <c r="AL1041"/>
  <c r="AF1041"/>
  <c r="N1041"/>
  <c r="G1041"/>
  <c r="F1041"/>
  <c r="BL1039"/>
  <c r="BD1039"/>
  <c r="AV1039"/>
  <c r="BH1039" s="1"/>
  <c r="AT1039"/>
  <c r="BF1039" s="1"/>
  <c r="BJ1039" s="1"/>
  <c r="AR1039"/>
  <c r="AL1039"/>
  <c r="AF1039"/>
  <c r="N1039"/>
  <c r="G1039"/>
  <c r="F1039"/>
  <c r="BL1037"/>
  <c r="BD1037"/>
  <c r="AV1037"/>
  <c r="BH1037" s="1"/>
  <c r="AT1037"/>
  <c r="BF1037" s="1"/>
  <c r="BJ1037" s="1"/>
  <c r="AR1037"/>
  <c r="AL1037"/>
  <c r="AF1037"/>
  <c r="N1037"/>
  <c r="G1037"/>
  <c r="F1037"/>
  <c r="BL1035"/>
  <c r="BD1035"/>
  <c r="AV1035"/>
  <c r="BH1035" s="1"/>
  <c r="AT1035"/>
  <c r="BF1035" s="1"/>
  <c r="BJ1035" s="1"/>
  <c r="AR1035"/>
  <c r="AL1035"/>
  <c r="AF1035"/>
  <c r="N1035"/>
  <c r="G1035"/>
  <c r="F1035"/>
  <c r="BL1033"/>
  <c r="BD1033"/>
  <c r="AV1033"/>
  <c r="BH1033" s="1"/>
  <c r="AT1033"/>
  <c r="BF1033" s="1"/>
  <c r="BJ1033" s="1"/>
  <c r="AR1033"/>
  <c r="AL1033"/>
  <c r="AF1033"/>
  <c r="N1033"/>
  <c r="G1033"/>
  <c r="F1033"/>
  <c r="BL1031"/>
  <c r="BD1031"/>
  <c r="AV1031"/>
  <c r="BH1031" s="1"/>
  <c r="AT1031"/>
  <c r="BF1031" s="1"/>
  <c r="BJ1031" s="1"/>
  <c r="AR1031"/>
  <c r="AL1031"/>
  <c r="AF1031"/>
  <c r="N1031"/>
  <c r="G1031"/>
  <c r="F1031"/>
  <c r="BL1029"/>
  <c r="BD1029"/>
  <c r="AV1029"/>
  <c r="BH1029" s="1"/>
  <c r="AT1029"/>
  <c r="BF1029" s="1"/>
  <c r="BJ1029" s="1"/>
  <c r="AR1029"/>
  <c r="AL1029"/>
  <c r="AF1029"/>
  <c r="N1029"/>
  <c r="G1029"/>
  <c r="F1029"/>
  <c r="BL1027"/>
  <c r="BD1027"/>
  <c r="AV1027"/>
  <c r="BH1027" s="1"/>
  <c r="AT1027"/>
  <c r="BF1027" s="1"/>
  <c r="BJ1027" s="1"/>
  <c r="AR1027"/>
  <c r="AL1027"/>
  <c r="AF1027"/>
  <c r="N1027"/>
  <c r="G1027"/>
  <c r="F1027"/>
  <c r="BL1025"/>
  <c r="BD1025"/>
  <c r="AV1025"/>
  <c r="BH1025" s="1"/>
  <c r="AT1025"/>
  <c r="BF1025" s="1"/>
  <c r="BJ1025" s="1"/>
  <c r="AR1025"/>
  <c r="AL1025"/>
  <c r="AF1025"/>
  <c r="N1025"/>
  <c r="G1025"/>
  <c r="F1025"/>
  <c r="BL1023"/>
  <c r="BD1023"/>
  <c r="AV1023"/>
  <c r="BH1023" s="1"/>
  <c r="AT1023"/>
  <c r="BF1023" s="1"/>
  <c r="BJ1023" s="1"/>
  <c r="AR1023"/>
  <c r="AL1023"/>
  <c r="AF1023"/>
  <c r="N1023"/>
  <c r="G1023"/>
  <c r="F1023"/>
  <c r="BL1021"/>
  <c r="BD1021"/>
  <c r="AV1021"/>
  <c r="BH1021" s="1"/>
  <c r="AT1021"/>
  <c r="BF1021" s="1"/>
  <c r="BJ1021" s="1"/>
  <c r="AR1021"/>
  <c r="AL1021"/>
  <c r="AF1021"/>
  <c r="N1021"/>
  <c r="G1021"/>
  <c r="F1021"/>
  <c r="BL1019"/>
  <c r="BL1063" s="1"/>
  <c r="BD1019"/>
  <c r="AV1019"/>
  <c r="BH1019" s="1"/>
  <c r="AT1019"/>
  <c r="BF1019" s="1"/>
  <c r="BJ1019" s="1"/>
  <c r="AR1019"/>
  <c r="AL1019"/>
  <c r="AF1019"/>
  <c r="AF1063" s="1"/>
  <c r="N1019"/>
  <c r="G1019"/>
  <c r="F1019"/>
  <c r="BL992"/>
  <c r="BD992"/>
  <c r="AV992"/>
  <c r="BH992" s="1"/>
  <c r="AT992"/>
  <c r="BF992" s="1"/>
  <c r="BJ992" s="1"/>
  <c r="AR992"/>
  <c r="AL992"/>
  <c r="AF992"/>
  <c r="N992"/>
  <c r="G992"/>
  <c r="F992"/>
  <c r="BL990"/>
  <c r="BD990"/>
  <c r="AV990"/>
  <c r="BH990" s="1"/>
  <c r="AT990"/>
  <c r="BF990" s="1"/>
  <c r="BJ990" s="1"/>
  <c r="AR990"/>
  <c r="AL990"/>
  <c r="AF990"/>
  <c r="N990"/>
  <c r="G990"/>
  <c r="F990"/>
  <c r="BL988"/>
  <c r="BD988"/>
  <c r="AV988"/>
  <c r="BH988" s="1"/>
  <c r="AT988"/>
  <c r="BF988" s="1"/>
  <c r="BJ988" s="1"/>
  <c r="AR988"/>
  <c r="AL988"/>
  <c r="AF988"/>
  <c r="N988"/>
  <c r="G988"/>
  <c r="F988"/>
  <c r="BL986"/>
  <c r="BD986"/>
  <c r="AV986"/>
  <c r="BH986" s="1"/>
  <c r="AT986"/>
  <c r="BF986" s="1"/>
  <c r="BJ986" s="1"/>
  <c r="AR986"/>
  <c r="AL986"/>
  <c r="AF986"/>
  <c r="N986"/>
  <c r="G986"/>
  <c r="F986"/>
  <c r="BL984"/>
  <c r="BD984"/>
  <c r="AV984"/>
  <c r="BH984" s="1"/>
  <c r="AT984"/>
  <c r="BF984" s="1"/>
  <c r="BJ984" s="1"/>
  <c r="AR984"/>
  <c r="AL984"/>
  <c r="AF984"/>
  <c r="N984"/>
  <c r="G984"/>
  <c r="F984"/>
  <c r="BL982"/>
  <c r="BD982"/>
  <c r="AV982"/>
  <c r="BH982" s="1"/>
  <c r="AT982"/>
  <c r="BF982" s="1"/>
  <c r="BJ982" s="1"/>
  <c r="AR982"/>
  <c r="AL982"/>
  <c r="AF982"/>
  <c r="N982"/>
  <c r="G982"/>
  <c r="F982"/>
  <c r="BL980"/>
  <c r="BD980"/>
  <c r="AV980"/>
  <c r="BH980" s="1"/>
  <c r="AT980"/>
  <c r="BF980" s="1"/>
  <c r="BJ980" s="1"/>
  <c r="AR980"/>
  <c r="AL980"/>
  <c r="AF980"/>
  <c r="N980"/>
  <c r="G980"/>
  <c r="F980"/>
  <c r="BL978"/>
  <c r="BD978"/>
  <c r="AV978"/>
  <c r="BH978" s="1"/>
  <c r="AT978"/>
  <c r="BF978" s="1"/>
  <c r="BJ978" s="1"/>
  <c r="AR978"/>
  <c r="AL978"/>
  <c r="AF978"/>
  <c r="N978"/>
  <c r="G978"/>
  <c r="F978"/>
  <c r="BL976"/>
  <c r="BD976"/>
  <c r="AV976"/>
  <c r="BH976" s="1"/>
  <c r="AT976"/>
  <c r="BF976" s="1"/>
  <c r="BJ976" s="1"/>
  <c r="AR976"/>
  <c r="AL976"/>
  <c r="AF976"/>
  <c r="N976"/>
  <c r="G976"/>
  <c r="F976"/>
  <c r="BL974"/>
  <c r="BD974"/>
  <c r="AV974"/>
  <c r="BH974" s="1"/>
  <c r="AT974"/>
  <c r="BF974" s="1"/>
  <c r="BJ974" s="1"/>
  <c r="AR974"/>
  <c r="AL974"/>
  <c r="AF974"/>
  <c r="N974"/>
  <c r="G974"/>
  <c r="F974"/>
  <c r="BL972"/>
  <c r="BD972"/>
  <c r="AV972"/>
  <c r="BH972" s="1"/>
  <c r="AT972"/>
  <c r="BF972" s="1"/>
  <c r="BJ972" s="1"/>
  <c r="AR972"/>
  <c r="AL972"/>
  <c r="AF972"/>
  <c r="N972"/>
  <c r="G972"/>
  <c r="F972"/>
  <c r="BL970"/>
  <c r="BD970"/>
  <c r="AV970"/>
  <c r="BH970" s="1"/>
  <c r="AT970"/>
  <c r="BF970" s="1"/>
  <c r="BJ970" s="1"/>
  <c r="AR970"/>
  <c r="AL970"/>
  <c r="AF970"/>
  <c r="N970"/>
  <c r="G970"/>
  <c r="F970"/>
  <c r="BL968"/>
  <c r="BD968"/>
  <c r="AV968"/>
  <c r="BH968" s="1"/>
  <c r="AT968"/>
  <c r="BF968" s="1"/>
  <c r="BJ968" s="1"/>
  <c r="AR968"/>
  <c r="AL968"/>
  <c r="AF968"/>
  <c r="N968"/>
  <c r="G968"/>
  <c r="F968"/>
  <c r="BL966"/>
  <c r="BD966"/>
  <c r="AV966"/>
  <c r="BH966" s="1"/>
  <c r="AT966"/>
  <c r="BF966" s="1"/>
  <c r="BJ966" s="1"/>
  <c r="AR966"/>
  <c r="AL966"/>
  <c r="AF966"/>
  <c r="N966"/>
  <c r="G966"/>
  <c r="F966"/>
  <c r="BL964"/>
  <c r="BD964"/>
  <c r="AV964"/>
  <c r="BH964" s="1"/>
  <c r="AT964"/>
  <c r="BF964" s="1"/>
  <c r="BJ964" s="1"/>
  <c r="AR964"/>
  <c r="AL964"/>
  <c r="AF964"/>
  <c r="N964"/>
  <c r="G964"/>
  <c r="F964"/>
  <c r="BL962"/>
  <c r="BD962"/>
  <c r="AV962"/>
  <c r="BH962" s="1"/>
  <c r="AT962"/>
  <c r="BF962" s="1"/>
  <c r="BJ962" s="1"/>
  <c r="AR962"/>
  <c r="AL962"/>
  <c r="AF962"/>
  <c r="N962"/>
  <c r="G962"/>
  <c r="F962"/>
  <c r="BL960"/>
  <c r="BD960"/>
  <c r="AV960"/>
  <c r="BH960" s="1"/>
  <c r="AT960"/>
  <c r="BF960" s="1"/>
  <c r="BJ960" s="1"/>
  <c r="AR960"/>
  <c r="AL960"/>
  <c r="AF960"/>
  <c r="N960"/>
  <c r="G960"/>
  <c r="F960"/>
  <c r="BL958"/>
  <c r="BD958"/>
  <c r="AV958"/>
  <c r="BH958" s="1"/>
  <c r="AT958"/>
  <c r="BF958" s="1"/>
  <c r="BJ958" s="1"/>
  <c r="AR958"/>
  <c r="AL958"/>
  <c r="AF958"/>
  <c r="N958"/>
  <c r="G958"/>
  <c r="F958"/>
  <c r="BL956"/>
  <c r="BL1000" s="1"/>
  <c r="BD956"/>
  <c r="AV956"/>
  <c r="BH956" s="1"/>
  <c r="AT956"/>
  <c r="BF956" s="1"/>
  <c r="BJ956" s="1"/>
  <c r="AR956"/>
  <c r="AL956"/>
  <c r="AF956"/>
  <c r="AF1000" s="1"/>
  <c r="N956"/>
  <c r="G956"/>
  <c r="F956"/>
  <c r="BL929"/>
  <c r="BD929"/>
  <c r="AV929"/>
  <c r="BH929" s="1"/>
  <c r="AT929"/>
  <c r="BF929" s="1"/>
  <c r="BJ929" s="1"/>
  <c r="AR929"/>
  <c r="AL929"/>
  <c r="AF929"/>
  <c r="N929"/>
  <c r="G929"/>
  <c r="F929"/>
  <c r="BL927"/>
  <c r="BD927"/>
  <c r="AV927"/>
  <c r="BH927" s="1"/>
  <c r="AT927"/>
  <c r="BF927" s="1"/>
  <c r="BJ927" s="1"/>
  <c r="AR927"/>
  <c r="AL927"/>
  <c r="AF927"/>
  <c r="N927"/>
  <c r="G927"/>
  <c r="F927"/>
  <c r="BL925"/>
  <c r="BD925"/>
  <c r="AV925"/>
  <c r="BH925" s="1"/>
  <c r="AT925"/>
  <c r="BF925" s="1"/>
  <c r="BJ925" s="1"/>
  <c r="AR925"/>
  <c r="AL925"/>
  <c r="AF925"/>
  <c r="N925"/>
  <c r="G925"/>
  <c r="F925"/>
  <c r="BL923"/>
  <c r="BD923"/>
  <c r="AV923"/>
  <c r="BH923" s="1"/>
  <c r="AT923"/>
  <c r="BF923" s="1"/>
  <c r="BJ923" s="1"/>
  <c r="AR923"/>
  <c r="AL923"/>
  <c r="AF923"/>
  <c r="N923"/>
  <c r="G923"/>
  <c r="F923"/>
  <c r="BL921"/>
  <c r="BD921"/>
  <c r="AV921"/>
  <c r="BH921" s="1"/>
  <c r="AT921"/>
  <c r="BF921" s="1"/>
  <c r="BJ921" s="1"/>
  <c r="AR921"/>
  <c r="AL921"/>
  <c r="AF921"/>
  <c r="N921"/>
  <c r="G921"/>
  <c r="F921"/>
  <c r="BL919"/>
  <c r="BD919"/>
  <c r="AV919"/>
  <c r="BH919" s="1"/>
  <c r="AT919"/>
  <c r="BF919" s="1"/>
  <c r="BJ919" s="1"/>
  <c r="AR919"/>
  <c r="AL919"/>
  <c r="AF919"/>
  <c r="N919"/>
  <c r="G919"/>
  <c r="F919"/>
  <c r="BL917"/>
  <c r="BD917"/>
  <c r="AV917"/>
  <c r="BH917" s="1"/>
  <c r="AT917"/>
  <c r="BF917" s="1"/>
  <c r="BJ917" s="1"/>
  <c r="AR917"/>
  <c r="AL917"/>
  <c r="AF917"/>
  <c r="N917"/>
  <c r="G917"/>
  <c r="F917"/>
  <c r="BL915"/>
  <c r="BD915"/>
  <c r="AV915"/>
  <c r="BH915" s="1"/>
  <c r="AT915"/>
  <c r="BF915" s="1"/>
  <c r="BJ915" s="1"/>
  <c r="AR915"/>
  <c r="AL915"/>
  <c r="AF915"/>
  <c r="N915"/>
  <c r="G915"/>
  <c r="F915"/>
  <c r="BL913"/>
  <c r="BD913"/>
  <c r="AV913"/>
  <c r="BH913" s="1"/>
  <c r="AT913"/>
  <c r="BF913" s="1"/>
  <c r="BJ913" s="1"/>
  <c r="AR913"/>
  <c r="AL913"/>
  <c r="AF913"/>
  <c r="N913"/>
  <c r="G913"/>
  <c r="F913"/>
  <c r="BL911"/>
  <c r="BD911"/>
  <c r="AV911"/>
  <c r="BH911" s="1"/>
  <c r="AT911"/>
  <c r="BF911" s="1"/>
  <c r="BJ911" s="1"/>
  <c r="AR911"/>
  <c r="AL911"/>
  <c r="AF911"/>
  <c r="N911"/>
  <c r="G911"/>
  <c r="F911"/>
  <c r="BL909"/>
  <c r="BD909"/>
  <c r="AV909"/>
  <c r="BH909" s="1"/>
  <c r="AT909"/>
  <c r="BF909" s="1"/>
  <c r="BJ909" s="1"/>
  <c r="AR909"/>
  <c r="AL909"/>
  <c r="AF909"/>
  <c r="N909"/>
  <c r="G909"/>
  <c r="F909"/>
  <c r="BL907"/>
  <c r="BD907"/>
  <c r="AV907"/>
  <c r="BH907" s="1"/>
  <c r="AT907"/>
  <c r="BF907" s="1"/>
  <c r="BJ907" s="1"/>
  <c r="AR907"/>
  <c r="AL907"/>
  <c r="AF907"/>
  <c r="N907"/>
  <c r="G907"/>
  <c r="F907"/>
  <c r="BL905"/>
  <c r="BD905"/>
  <c r="AV905"/>
  <c r="BH905" s="1"/>
  <c r="AT905"/>
  <c r="BF905" s="1"/>
  <c r="BJ905" s="1"/>
  <c r="AR905"/>
  <c r="AL905"/>
  <c r="AF905"/>
  <c r="N905"/>
  <c r="G905"/>
  <c r="F905"/>
  <c r="BL903"/>
  <c r="BD903"/>
  <c r="AV903"/>
  <c r="BH903" s="1"/>
  <c r="AT903"/>
  <c r="BF903" s="1"/>
  <c r="AR903"/>
  <c r="AL903"/>
  <c r="AF903"/>
  <c r="N903"/>
  <c r="G903"/>
  <c r="F903"/>
  <c r="BL901"/>
  <c r="BD901"/>
  <c r="AV901"/>
  <c r="BH901" s="1"/>
  <c r="AT901"/>
  <c r="BF901" s="1"/>
  <c r="BJ901" s="1"/>
  <c r="AR901"/>
  <c r="AL901"/>
  <c r="AF901"/>
  <c r="N901"/>
  <c r="G901"/>
  <c r="F901"/>
  <c r="BL899"/>
  <c r="BD899"/>
  <c r="AV899"/>
  <c r="BH899" s="1"/>
  <c r="AT899"/>
  <c r="BF899" s="1"/>
  <c r="BJ899" s="1"/>
  <c r="AR899"/>
  <c r="AL899"/>
  <c r="AF899"/>
  <c r="N899"/>
  <c r="G899"/>
  <c r="F899"/>
  <c r="BL897"/>
  <c r="BD897"/>
  <c r="AV897"/>
  <c r="BH897" s="1"/>
  <c r="AT897"/>
  <c r="BF897" s="1"/>
  <c r="BJ897" s="1"/>
  <c r="AR897"/>
  <c r="AL897"/>
  <c r="AF897"/>
  <c r="N897"/>
  <c r="G897"/>
  <c r="F897"/>
  <c r="BL895"/>
  <c r="BD895"/>
  <c r="AV895"/>
  <c r="BH895" s="1"/>
  <c r="AT895"/>
  <c r="BF895" s="1"/>
  <c r="BJ895" s="1"/>
  <c r="AR895"/>
  <c r="AL895"/>
  <c r="AF895"/>
  <c r="N895"/>
  <c r="G895"/>
  <c r="F895"/>
  <c r="BL893"/>
  <c r="BL937" s="1"/>
  <c r="BD893"/>
  <c r="AV893"/>
  <c r="BH893" s="1"/>
  <c r="AT893"/>
  <c r="BF893" s="1"/>
  <c r="AR893"/>
  <c r="AL893"/>
  <c r="AF893"/>
  <c r="AF937" s="1"/>
  <c r="N893"/>
  <c r="G893"/>
  <c r="F893"/>
  <c r="BL866"/>
  <c r="BD866"/>
  <c r="AV866"/>
  <c r="BH866" s="1"/>
  <c r="AT866"/>
  <c r="BF866" s="1"/>
  <c r="BJ866" s="1"/>
  <c r="AR866"/>
  <c r="AL866"/>
  <c r="AF866"/>
  <c r="N866"/>
  <c r="G866"/>
  <c r="F866"/>
  <c r="BL864"/>
  <c r="BD864"/>
  <c r="AV864"/>
  <c r="BH864" s="1"/>
  <c r="AT864"/>
  <c r="BF864" s="1"/>
  <c r="BJ864" s="1"/>
  <c r="AR864"/>
  <c r="AL864"/>
  <c r="AF864"/>
  <c r="N864"/>
  <c r="G864"/>
  <c r="F864"/>
  <c r="BL862"/>
  <c r="BD862"/>
  <c r="AV862"/>
  <c r="BH862" s="1"/>
  <c r="AT862"/>
  <c r="BF862" s="1"/>
  <c r="BJ862" s="1"/>
  <c r="AR862"/>
  <c r="AL862"/>
  <c r="AF862"/>
  <c r="N862"/>
  <c r="G862"/>
  <c r="F862"/>
  <c r="BL860"/>
  <c r="BD860"/>
  <c r="AV860"/>
  <c r="BH860" s="1"/>
  <c r="AT860"/>
  <c r="BF860" s="1"/>
  <c r="BJ860" s="1"/>
  <c r="AR860"/>
  <c r="AL860"/>
  <c r="AF860"/>
  <c r="N860"/>
  <c r="G860"/>
  <c r="F860"/>
  <c r="BL858"/>
  <c r="BD858"/>
  <c r="AV858"/>
  <c r="BH858" s="1"/>
  <c r="AT858"/>
  <c r="BF858" s="1"/>
  <c r="BJ858" s="1"/>
  <c r="AR858"/>
  <c r="AL858"/>
  <c r="AF858"/>
  <c r="N858"/>
  <c r="G858"/>
  <c r="F858"/>
  <c r="BL856"/>
  <c r="BD856"/>
  <c r="AV856"/>
  <c r="BH856" s="1"/>
  <c r="AT856"/>
  <c r="BF856" s="1"/>
  <c r="BJ856" s="1"/>
  <c r="AR856"/>
  <c r="AL856"/>
  <c r="AF856"/>
  <c r="N856"/>
  <c r="G856"/>
  <c r="F856"/>
  <c r="BL854"/>
  <c r="BD854"/>
  <c r="AV854"/>
  <c r="BH854" s="1"/>
  <c r="AT854"/>
  <c r="BF854" s="1"/>
  <c r="BJ854" s="1"/>
  <c r="AR854"/>
  <c r="AL854"/>
  <c r="AF854"/>
  <c r="N854"/>
  <c r="G854"/>
  <c r="F854"/>
  <c r="BL852"/>
  <c r="BD852"/>
  <c r="AV852"/>
  <c r="BH852" s="1"/>
  <c r="AT852"/>
  <c r="BF852" s="1"/>
  <c r="AR852"/>
  <c r="AL852"/>
  <c r="AF852"/>
  <c r="N852"/>
  <c r="G852"/>
  <c r="F852"/>
  <c r="BL850"/>
  <c r="BD850"/>
  <c r="AV850"/>
  <c r="BH850" s="1"/>
  <c r="AT850"/>
  <c r="BF850" s="1"/>
  <c r="BJ850" s="1"/>
  <c r="AR850"/>
  <c r="AL850"/>
  <c r="AF850"/>
  <c r="N850"/>
  <c r="G850"/>
  <c r="F850"/>
  <c r="BL848"/>
  <c r="BD848"/>
  <c r="AV848"/>
  <c r="BH848" s="1"/>
  <c r="AT848"/>
  <c r="BF848" s="1"/>
  <c r="BJ848" s="1"/>
  <c r="AR848"/>
  <c r="AL848"/>
  <c r="AF848"/>
  <c r="N848"/>
  <c r="G848"/>
  <c r="F848"/>
  <c r="BL846"/>
  <c r="BD846"/>
  <c r="AV846"/>
  <c r="BH846" s="1"/>
  <c r="AT846"/>
  <c r="BF846" s="1"/>
  <c r="BJ846" s="1"/>
  <c r="AR846"/>
  <c r="AL846"/>
  <c r="AF846"/>
  <c r="N846"/>
  <c r="G846"/>
  <c r="F846"/>
  <c r="BL844"/>
  <c r="BD844"/>
  <c r="AV844"/>
  <c r="BH844" s="1"/>
  <c r="AT844"/>
  <c r="BF844" s="1"/>
  <c r="BJ844" s="1"/>
  <c r="AR844"/>
  <c r="AL844"/>
  <c r="AF844"/>
  <c r="N844"/>
  <c r="G844"/>
  <c r="F844"/>
  <c r="BL842"/>
  <c r="BD842"/>
  <c r="AV842"/>
  <c r="BH842" s="1"/>
  <c r="AT842"/>
  <c r="BF842" s="1"/>
  <c r="BJ842" s="1"/>
  <c r="AR842"/>
  <c r="AL842"/>
  <c r="AF842"/>
  <c r="N842"/>
  <c r="G842"/>
  <c r="F842"/>
  <c r="BL840"/>
  <c r="BD840"/>
  <c r="AV840"/>
  <c r="BH840" s="1"/>
  <c r="AT840"/>
  <c r="BF840" s="1"/>
  <c r="BJ840" s="1"/>
  <c r="AR840"/>
  <c r="AL840"/>
  <c r="AF840"/>
  <c r="N840"/>
  <c r="G840"/>
  <c r="F840"/>
  <c r="BL838"/>
  <c r="BD838"/>
  <c r="AV838"/>
  <c r="BH838" s="1"/>
  <c r="AT838"/>
  <c r="BF838" s="1"/>
  <c r="BJ838" s="1"/>
  <c r="AR838"/>
  <c r="AL838"/>
  <c r="AF838"/>
  <c r="N838"/>
  <c r="G838"/>
  <c r="F838"/>
  <c r="BL836"/>
  <c r="BD836"/>
  <c r="AV836"/>
  <c r="BH836" s="1"/>
  <c r="AT836"/>
  <c r="BF836" s="1"/>
  <c r="BJ836" s="1"/>
  <c r="AR836"/>
  <c r="AL836"/>
  <c r="AF836"/>
  <c r="N836"/>
  <c r="G836"/>
  <c r="F836"/>
  <c r="BL834"/>
  <c r="BD834"/>
  <c r="AV834"/>
  <c r="BH834" s="1"/>
  <c r="AT834"/>
  <c r="BF834" s="1"/>
  <c r="BJ834" s="1"/>
  <c r="AR834"/>
  <c r="AL834"/>
  <c r="AF834"/>
  <c r="N834"/>
  <c r="G834"/>
  <c r="F834"/>
  <c r="BL832"/>
  <c r="BD832"/>
  <c r="AV832"/>
  <c r="BH832" s="1"/>
  <c r="AT832"/>
  <c r="BF832" s="1"/>
  <c r="BJ832" s="1"/>
  <c r="AR832"/>
  <c r="AL832"/>
  <c r="AF832"/>
  <c r="N832"/>
  <c r="G832"/>
  <c r="F832"/>
  <c r="BL830"/>
  <c r="BL874" s="1"/>
  <c r="BD830"/>
  <c r="AV830"/>
  <c r="BH830" s="1"/>
  <c r="AT830"/>
  <c r="BF830" s="1"/>
  <c r="AR830"/>
  <c r="AL830"/>
  <c r="AF830"/>
  <c r="AF874" s="1"/>
  <c r="N830"/>
  <c r="G830"/>
  <c r="F830"/>
  <c r="BL803"/>
  <c r="BD803"/>
  <c r="AV803"/>
  <c r="BH803" s="1"/>
  <c r="AT803"/>
  <c r="BF803" s="1"/>
  <c r="BJ803" s="1"/>
  <c r="AR803"/>
  <c r="AL803"/>
  <c r="AF803"/>
  <c r="N803"/>
  <c r="G803"/>
  <c r="F803"/>
  <c r="BL801"/>
  <c r="BD801"/>
  <c r="AV801"/>
  <c r="BH801" s="1"/>
  <c r="AT801"/>
  <c r="BF801" s="1"/>
  <c r="BJ801" s="1"/>
  <c r="AR801"/>
  <c r="AL801"/>
  <c r="AF801"/>
  <c r="N801"/>
  <c r="G801"/>
  <c r="F801"/>
  <c r="BL799"/>
  <c r="BD799"/>
  <c r="AV799"/>
  <c r="BH799" s="1"/>
  <c r="AT799"/>
  <c r="BF799" s="1"/>
  <c r="BJ799" s="1"/>
  <c r="AR799"/>
  <c r="AL799"/>
  <c r="AF799"/>
  <c r="N799"/>
  <c r="G799"/>
  <c r="F799"/>
  <c r="BL797"/>
  <c r="BD797"/>
  <c r="AV797"/>
  <c r="BH797" s="1"/>
  <c r="AT797"/>
  <c r="BF797" s="1"/>
  <c r="BJ797" s="1"/>
  <c r="AR797"/>
  <c r="AL797"/>
  <c r="AF797"/>
  <c r="N797"/>
  <c r="G797"/>
  <c r="F797"/>
  <c r="BL795"/>
  <c r="BD795"/>
  <c r="AV795"/>
  <c r="BH795" s="1"/>
  <c r="AT795"/>
  <c r="BF795" s="1"/>
  <c r="BJ795" s="1"/>
  <c r="AR795"/>
  <c r="AL795"/>
  <c r="AF795"/>
  <c r="N795"/>
  <c r="G795"/>
  <c r="F795"/>
  <c r="BL793"/>
  <c r="BD793"/>
  <c r="AV793"/>
  <c r="BH793" s="1"/>
  <c r="AT793"/>
  <c r="BF793" s="1"/>
  <c r="BJ793" s="1"/>
  <c r="AR793"/>
  <c r="AL793"/>
  <c r="AF793"/>
  <c r="N793"/>
  <c r="G793"/>
  <c r="F793"/>
  <c r="BL791"/>
  <c r="BD791"/>
  <c r="AV791"/>
  <c r="BH791" s="1"/>
  <c r="AT791"/>
  <c r="BF791" s="1"/>
  <c r="BJ791" s="1"/>
  <c r="AR791"/>
  <c r="AL791"/>
  <c r="AF791"/>
  <c r="N791"/>
  <c r="G791"/>
  <c r="F791"/>
  <c r="BL789"/>
  <c r="BD789"/>
  <c r="AV789"/>
  <c r="BH789" s="1"/>
  <c r="AT789"/>
  <c r="BF789" s="1"/>
  <c r="AR789"/>
  <c r="AL789"/>
  <c r="AF789"/>
  <c r="N789"/>
  <c r="G789"/>
  <c r="F789"/>
  <c r="BL787"/>
  <c r="BD787"/>
  <c r="AV787"/>
  <c r="BH787" s="1"/>
  <c r="AT787"/>
  <c r="BF787" s="1"/>
  <c r="BJ787" s="1"/>
  <c r="AR787"/>
  <c r="AL787"/>
  <c r="AF787"/>
  <c r="N787"/>
  <c r="G787"/>
  <c r="F787"/>
  <c r="BL785"/>
  <c r="BD785"/>
  <c r="AV785"/>
  <c r="BH785" s="1"/>
  <c r="AT785"/>
  <c r="BF785" s="1"/>
  <c r="BJ785" s="1"/>
  <c r="AR785"/>
  <c r="AL785"/>
  <c r="AF785"/>
  <c r="N785"/>
  <c r="G785"/>
  <c r="F785"/>
  <c r="BL783"/>
  <c r="BD783"/>
  <c r="AV783"/>
  <c r="BH783" s="1"/>
  <c r="AT783"/>
  <c r="BF783" s="1"/>
  <c r="BJ783" s="1"/>
  <c r="AR783"/>
  <c r="AL783"/>
  <c r="AF783"/>
  <c r="N783"/>
  <c r="G783"/>
  <c r="F783"/>
  <c r="BL781"/>
  <c r="BD781"/>
  <c r="AV781"/>
  <c r="BH781" s="1"/>
  <c r="AT781"/>
  <c r="BF781" s="1"/>
  <c r="BJ781" s="1"/>
  <c r="AR781"/>
  <c r="AL781"/>
  <c r="AF781"/>
  <c r="N781"/>
  <c r="G781"/>
  <c r="F781"/>
  <c r="BL779"/>
  <c r="BD779"/>
  <c r="AV779"/>
  <c r="BH779" s="1"/>
  <c r="AT779"/>
  <c r="BF779" s="1"/>
  <c r="BJ779" s="1"/>
  <c r="AR779"/>
  <c r="AL779"/>
  <c r="AF779"/>
  <c r="N779"/>
  <c r="G779"/>
  <c r="F779"/>
  <c r="BL777"/>
  <c r="BD777"/>
  <c r="AV777"/>
  <c r="BH777" s="1"/>
  <c r="AT777"/>
  <c r="BF777" s="1"/>
  <c r="BJ777" s="1"/>
  <c r="AR777"/>
  <c r="AL777"/>
  <c r="AF777"/>
  <c r="N777"/>
  <c r="G777"/>
  <c r="F777"/>
  <c r="BL775"/>
  <c r="BD775"/>
  <c r="AV775"/>
  <c r="BH775" s="1"/>
  <c r="AT775"/>
  <c r="BF775" s="1"/>
  <c r="BJ775" s="1"/>
  <c r="AR775"/>
  <c r="AL775"/>
  <c r="AF775"/>
  <c r="N775"/>
  <c r="G775"/>
  <c r="F775"/>
  <c r="BL773"/>
  <c r="BD773"/>
  <c r="AV773"/>
  <c r="BH773" s="1"/>
  <c r="AT773"/>
  <c r="BF773" s="1"/>
  <c r="BJ773" s="1"/>
  <c r="AR773"/>
  <c r="AL773"/>
  <c r="AF773"/>
  <c r="N773"/>
  <c r="G773"/>
  <c r="F773"/>
  <c r="BL771"/>
  <c r="BD771"/>
  <c r="AV771"/>
  <c r="BH771" s="1"/>
  <c r="AT771"/>
  <c r="BF771" s="1"/>
  <c r="BJ771" s="1"/>
  <c r="AR771"/>
  <c r="AL771"/>
  <c r="AF771"/>
  <c r="N771"/>
  <c r="G771"/>
  <c r="F771"/>
  <c r="BL769"/>
  <c r="BD769"/>
  <c r="AV769"/>
  <c r="BH769" s="1"/>
  <c r="AT769"/>
  <c r="BF769" s="1"/>
  <c r="BJ769" s="1"/>
  <c r="AR769"/>
  <c r="AL769"/>
  <c r="AF769"/>
  <c r="N769"/>
  <c r="G769"/>
  <c r="F769"/>
  <c r="BL767"/>
  <c r="BL811" s="1"/>
  <c r="BD767"/>
  <c r="AV767"/>
  <c r="BH767" s="1"/>
  <c r="AT767"/>
  <c r="BF767" s="1"/>
  <c r="AR767"/>
  <c r="AL767"/>
  <c r="AF767"/>
  <c r="AF811" s="1"/>
  <c r="N767"/>
  <c r="G767"/>
  <c r="F767"/>
  <c r="BL740"/>
  <c r="BD740"/>
  <c r="AV740"/>
  <c r="BH740" s="1"/>
  <c r="AT740"/>
  <c r="BF740" s="1"/>
  <c r="BJ740" s="1"/>
  <c r="AR740"/>
  <c r="AL740"/>
  <c r="AF740"/>
  <c r="N740"/>
  <c r="G740"/>
  <c r="F740"/>
  <c r="BL738"/>
  <c r="BD738"/>
  <c r="AV738"/>
  <c r="BH738" s="1"/>
  <c r="AT738"/>
  <c r="BF738" s="1"/>
  <c r="BJ738" s="1"/>
  <c r="AR738"/>
  <c r="AL738"/>
  <c r="AF738"/>
  <c r="N738"/>
  <c r="G738"/>
  <c r="F738"/>
  <c r="BL736"/>
  <c r="BD736"/>
  <c r="AV736"/>
  <c r="BH736" s="1"/>
  <c r="AT736"/>
  <c r="BF736" s="1"/>
  <c r="BJ736" s="1"/>
  <c r="AR736"/>
  <c r="AL736"/>
  <c r="AF736"/>
  <c r="N736"/>
  <c r="G736"/>
  <c r="F736"/>
  <c r="BL734"/>
  <c r="BD734"/>
  <c r="AV734"/>
  <c r="BH734" s="1"/>
  <c r="AT734"/>
  <c r="BF734" s="1"/>
  <c r="BJ734" s="1"/>
  <c r="AR734"/>
  <c r="AL734"/>
  <c r="AF734"/>
  <c r="N734"/>
  <c r="G734"/>
  <c r="F734"/>
  <c r="BL732"/>
  <c r="BD732"/>
  <c r="AV732"/>
  <c r="BH732" s="1"/>
  <c r="AT732"/>
  <c r="BF732" s="1"/>
  <c r="BJ732" s="1"/>
  <c r="AR732"/>
  <c r="AL732"/>
  <c r="AF732"/>
  <c r="N732"/>
  <c r="G732"/>
  <c r="F732"/>
  <c r="BL730"/>
  <c r="BD730"/>
  <c r="AV730"/>
  <c r="BH730" s="1"/>
  <c r="AT730"/>
  <c r="BF730" s="1"/>
  <c r="BJ730" s="1"/>
  <c r="AR730"/>
  <c r="AL730"/>
  <c r="AF730"/>
  <c r="N730"/>
  <c r="G730"/>
  <c r="F730"/>
  <c r="BL728"/>
  <c r="BD728"/>
  <c r="AV728"/>
  <c r="BH728" s="1"/>
  <c r="AT728"/>
  <c r="BF728" s="1"/>
  <c r="BJ728" s="1"/>
  <c r="AR728"/>
  <c r="AL728"/>
  <c r="AF728"/>
  <c r="N728"/>
  <c r="G728"/>
  <c r="F728"/>
  <c r="BL726"/>
  <c r="BD726"/>
  <c r="AV726"/>
  <c r="BH726" s="1"/>
  <c r="AT726"/>
  <c r="BF726" s="1"/>
  <c r="BJ726" s="1"/>
  <c r="AR726"/>
  <c r="AL726"/>
  <c r="AF726"/>
  <c r="N726"/>
  <c r="G726"/>
  <c r="F726"/>
  <c r="BL724"/>
  <c r="BD724"/>
  <c r="AV724"/>
  <c r="BH724" s="1"/>
  <c r="AT724"/>
  <c r="BF724" s="1"/>
  <c r="BJ724" s="1"/>
  <c r="AR724"/>
  <c r="AL724"/>
  <c r="AF724"/>
  <c r="N724"/>
  <c r="G724"/>
  <c r="F724"/>
  <c r="BL722"/>
  <c r="BD722"/>
  <c r="AV722"/>
  <c r="BH722" s="1"/>
  <c r="AT722"/>
  <c r="BF722" s="1"/>
  <c r="BJ722" s="1"/>
  <c r="AR722"/>
  <c r="AL722"/>
  <c r="AF722"/>
  <c r="N722"/>
  <c r="G722"/>
  <c r="F722"/>
  <c r="BL720"/>
  <c r="BD720"/>
  <c r="AV720"/>
  <c r="BH720" s="1"/>
  <c r="AT720"/>
  <c r="BF720" s="1"/>
  <c r="BJ720" s="1"/>
  <c r="AR720"/>
  <c r="AL720"/>
  <c r="AF720"/>
  <c r="N720"/>
  <c r="G720"/>
  <c r="F720"/>
  <c r="BL718"/>
  <c r="BD718"/>
  <c r="AV718"/>
  <c r="BH718" s="1"/>
  <c r="AT718"/>
  <c r="BF718" s="1"/>
  <c r="BJ718" s="1"/>
  <c r="AR718"/>
  <c r="AL718"/>
  <c r="AF718"/>
  <c r="N718"/>
  <c r="G718"/>
  <c r="F718"/>
  <c r="BL716"/>
  <c r="BD716"/>
  <c r="AV716"/>
  <c r="BH716" s="1"/>
  <c r="AT716"/>
  <c r="BF716" s="1"/>
  <c r="BJ716" s="1"/>
  <c r="AR716"/>
  <c r="AL716"/>
  <c r="AF716"/>
  <c r="N716"/>
  <c r="G716"/>
  <c r="F716"/>
  <c r="BL714"/>
  <c r="BD714"/>
  <c r="AV714"/>
  <c r="BH714" s="1"/>
  <c r="AT714"/>
  <c r="BF714" s="1"/>
  <c r="BJ714" s="1"/>
  <c r="AR714"/>
  <c r="AL714"/>
  <c r="AF714"/>
  <c r="N714"/>
  <c r="G714"/>
  <c r="F714"/>
  <c r="BL712"/>
  <c r="BD712"/>
  <c r="AV712"/>
  <c r="BH712" s="1"/>
  <c r="AT712"/>
  <c r="BF712" s="1"/>
  <c r="BJ712" s="1"/>
  <c r="AR712"/>
  <c r="AL712"/>
  <c r="AF712"/>
  <c r="N712"/>
  <c r="G712"/>
  <c r="F712"/>
  <c r="BL710"/>
  <c r="BD710"/>
  <c r="AV710"/>
  <c r="BH710" s="1"/>
  <c r="AT710"/>
  <c r="BF710" s="1"/>
  <c r="BJ710" s="1"/>
  <c r="AR710"/>
  <c r="AL710"/>
  <c r="AF710"/>
  <c r="N710"/>
  <c r="G710"/>
  <c r="F710"/>
  <c r="BL708"/>
  <c r="BD708"/>
  <c r="AV708"/>
  <c r="BH708" s="1"/>
  <c r="AT708"/>
  <c r="BF708" s="1"/>
  <c r="BJ708" s="1"/>
  <c r="AR708"/>
  <c r="AL708"/>
  <c r="AF708"/>
  <c r="N708"/>
  <c r="G708"/>
  <c r="F708"/>
  <c r="BL706"/>
  <c r="BD706"/>
  <c r="AV706"/>
  <c r="BH706" s="1"/>
  <c r="AT706"/>
  <c r="BF706" s="1"/>
  <c r="BJ706" s="1"/>
  <c r="AR706"/>
  <c r="AL706"/>
  <c r="AF706"/>
  <c r="N706"/>
  <c r="G706"/>
  <c r="F706"/>
  <c r="BL704"/>
  <c r="BL748" s="1"/>
  <c r="BD704"/>
  <c r="AV704"/>
  <c r="BH704" s="1"/>
  <c r="AT704"/>
  <c r="BF704" s="1"/>
  <c r="AR704"/>
  <c r="AL704"/>
  <c r="AF704"/>
  <c r="AF748" s="1"/>
  <c r="N704"/>
  <c r="G704"/>
  <c r="F704"/>
  <c r="BL677"/>
  <c r="BD677"/>
  <c r="AV677"/>
  <c r="BH677" s="1"/>
  <c r="AT677"/>
  <c r="BF677" s="1"/>
  <c r="BJ677" s="1"/>
  <c r="AR677"/>
  <c r="AL677"/>
  <c r="AF677"/>
  <c r="N677"/>
  <c r="G677"/>
  <c r="F677"/>
  <c r="BL675"/>
  <c r="BD675"/>
  <c r="AV675"/>
  <c r="BH675" s="1"/>
  <c r="AT675"/>
  <c r="BF675" s="1"/>
  <c r="BJ675" s="1"/>
  <c r="AR675"/>
  <c r="AL675"/>
  <c r="AF675"/>
  <c r="N675"/>
  <c r="G675"/>
  <c r="F675"/>
  <c r="BL673"/>
  <c r="BD673"/>
  <c r="AV673"/>
  <c r="BH673" s="1"/>
  <c r="AT673"/>
  <c r="BF673" s="1"/>
  <c r="BJ673" s="1"/>
  <c r="AR673"/>
  <c r="AL673"/>
  <c r="AF673"/>
  <c r="N673"/>
  <c r="G673"/>
  <c r="F673"/>
  <c r="BL671"/>
  <c r="BD671"/>
  <c r="AV671"/>
  <c r="BH671" s="1"/>
  <c r="AT671"/>
  <c r="BF671" s="1"/>
  <c r="BJ671" s="1"/>
  <c r="AR671"/>
  <c r="AL671"/>
  <c r="AF671"/>
  <c r="N671"/>
  <c r="G671"/>
  <c r="F671"/>
  <c r="BL669"/>
  <c r="BD669"/>
  <c r="AV669"/>
  <c r="BH669" s="1"/>
  <c r="AT669"/>
  <c r="BF669" s="1"/>
  <c r="BJ669" s="1"/>
  <c r="AR669"/>
  <c r="AL669"/>
  <c r="AF669"/>
  <c r="N669"/>
  <c r="G669"/>
  <c r="F669"/>
  <c r="BL667"/>
  <c r="BD667"/>
  <c r="AV667"/>
  <c r="BH667" s="1"/>
  <c r="AT667"/>
  <c r="BF667" s="1"/>
  <c r="BJ667" s="1"/>
  <c r="AR667"/>
  <c r="AL667"/>
  <c r="AF667"/>
  <c r="N667"/>
  <c r="G667"/>
  <c r="F667"/>
  <c r="BL665"/>
  <c r="BD665"/>
  <c r="AV665"/>
  <c r="BH665" s="1"/>
  <c r="AT665"/>
  <c r="BF665" s="1"/>
  <c r="BJ665" s="1"/>
  <c r="AR665"/>
  <c r="AL665"/>
  <c r="AF665"/>
  <c r="N665"/>
  <c r="G665"/>
  <c r="F665"/>
  <c r="BL663"/>
  <c r="BD663"/>
  <c r="AV663"/>
  <c r="BH663" s="1"/>
  <c r="AT663"/>
  <c r="BF663" s="1"/>
  <c r="BJ663" s="1"/>
  <c r="AR663"/>
  <c r="AL663"/>
  <c r="AF663"/>
  <c r="N663"/>
  <c r="G663"/>
  <c r="F663"/>
  <c r="BL661"/>
  <c r="BD661"/>
  <c r="AV661"/>
  <c r="BH661" s="1"/>
  <c r="AT661"/>
  <c r="BF661" s="1"/>
  <c r="BJ661" s="1"/>
  <c r="AR661"/>
  <c r="AL661"/>
  <c r="AF661"/>
  <c r="N661"/>
  <c r="G661"/>
  <c r="F661"/>
  <c r="BL659"/>
  <c r="BD659"/>
  <c r="AV659"/>
  <c r="BH659" s="1"/>
  <c r="AT659"/>
  <c r="BF659" s="1"/>
  <c r="BJ659" s="1"/>
  <c r="AR659"/>
  <c r="AL659"/>
  <c r="AF659"/>
  <c r="N659"/>
  <c r="G659"/>
  <c r="F659"/>
  <c r="BL657"/>
  <c r="BD657"/>
  <c r="AV657"/>
  <c r="BH657" s="1"/>
  <c r="AT657"/>
  <c r="BF657" s="1"/>
  <c r="BJ657" s="1"/>
  <c r="AR657"/>
  <c r="AL657"/>
  <c r="AF657"/>
  <c r="N657"/>
  <c r="G657"/>
  <c r="F657"/>
  <c r="BL655"/>
  <c r="BD655"/>
  <c r="AV655"/>
  <c r="BH655" s="1"/>
  <c r="AT655"/>
  <c r="BF655" s="1"/>
  <c r="BJ655" s="1"/>
  <c r="AR655"/>
  <c r="AL655"/>
  <c r="AF655"/>
  <c r="N655"/>
  <c r="G655"/>
  <c r="F655"/>
  <c r="BL653"/>
  <c r="BD653"/>
  <c r="AV653"/>
  <c r="BH653" s="1"/>
  <c r="AT653"/>
  <c r="BF653" s="1"/>
  <c r="BJ653" s="1"/>
  <c r="AR653"/>
  <c r="AL653"/>
  <c r="AF653"/>
  <c r="N653"/>
  <c r="G653"/>
  <c r="F653"/>
  <c r="BL651"/>
  <c r="BD651"/>
  <c r="AV651"/>
  <c r="BH651" s="1"/>
  <c r="AT651"/>
  <c r="BF651" s="1"/>
  <c r="BJ651" s="1"/>
  <c r="AR651"/>
  <c r="AL651"/>
  <c r="AF651"/>
  <c r="N651"/>
  <c r="G651"/>
  <c r="F651"/>
  <c r="BL649"/>
  <c r="BD649"/>
  <c r="AV649"/>
  <c r="BH649" s="1"/>
  <c r="AT649"/>
  <c r="BF649" s="1"/>
  <c r="BJ649" s="1"/>
  <c r="AR649"/>
  <c r="AL649"/>
  <c r="AF649"/>
  <c r="N649"/>
  <c r="G649"/>
  <c r="F649"/>
  <c r="BL647"/>
  <c r="BD647"/>
  <c r="AV647"/>
  <c r="BH647" s="1"/>
  <c r="AT647"/>
  <c r="BF647" s="1"/>
  <c r="BJ647" s="1"/>
  <c r="AR647"/>
  <c r="AL647"/>
  <c r="AF647"/>
  <c r="N647"/>
  <c r="G647"/>
  <c r="F647"/>
  <c r="BL645"/>
  <c r="BD645"/>
  <c r="AV645"/>
  <c r="BH645" s="1"/>
  <c r="AT645"/>
  <c r="BF645" s="1"/>
  <c r="BJ645" s="1"/>
  <c r="AR645"/>
  <c r="AL645"/>
  <c r="AF645"/>
  <c r="N645"/>
  <c r="G645"/>
  <c r="F645"/>
  <c r="BL643"/>
  <c r="BD643"/>
  <c r="AV643"/>
  <c r="BH643" s="1"/>
  <c r="AT643"/>
  <c r="BF643" s="1"/>
  <c r="BJ643" s="1"/>
  <c r="AR643"/>
  <c r="AL643"/>
  <c r="AF643"/>
  <c r="N643"/>
  <c r="G643"/>
  <c r="F643"/>
  <c r="BL641"/>
  <c r="BL685" s="1"/>
  <c r="BD641"/>
  <c r="AV641"/>
  <c r="BH641" s="1"/>
  <c r="AT641"/>
  <c r="BF641" s="1"/>
  <c r="BJ641" s="1"/>
  <c r="AR641"/>
  <c r="AL641"/>
  <c r="AF641"/>
  <c r="AF685" s="1"/>
  <c r="N641"/>
  <c r="G641"/>
  <c r="F641"/>
  <c r="BL614"/>
  <c r="BD614"/>
  <c r="AV614"/>
  <c r="BH614" s="1"/>
  <c r="AT614"/>
  <c r="BF614" s="1"/>
  <c r="BJ614" s="1"/>
  <c r="AR614"/>
  <c r="AL614"/>
  <c r="AF614"/>
  <c r="N614"/>
  <c r="G614"/>
  <c r="F614"/>
  <c r="BL612"/>
  <c r="BD612"/>
  <c r="AV612"/>
  <c r="BH612" s="1"/>
  <c r="AT612"/>
  <c r="BF612" s="1"/>
  <c r="BJ612" s="1"/>
  <c r="AR612"/>
  <c r="AL612"/>
  <c r="AF612"/>
  <c r="N612"/>
  <c r="G612"/>
  <c r="F612"/>
  <c r="BL610"/>
  <c r="BD610"/>
  <c r="AV610"/>
  <c r="BH610" s="1"/>
  <c r="AT610"/>
  <c r="BF610" s="1"/>
  <c r="BJ610" s="1"/>
  <c r="AR610"/>
  <c r="AL610"/>
  <c r="AF610"/>
  <c r="N610"/>
  <c r="G610"/>
  <c r="F610"/>
  <c r="BL608"/>
  <c r="BD608"/>
  <c r="AV608"/>
  <c r="BH608" s="1"/>
  <c r="AT608"/>
  <c r="BF608" s="1"/>
  <c r="BJ608" s="1"/>
  <c r="AR608"/>
  <c r="AL608"/>
  <c r="AF608"/>
  <c r="N608"/>
  <c r="G608"/>
  <c r="F608"/>
  <c r="BL606"/>
  <c r="BD606"/>
  <c r="AV606"/>
  <c r="BH606" s="1"/>
  <c r="AT606"/>
  <c r="BF606" s="1"/>
  <c r="BJ606" s="1"/>
  <c r="AR606"/>
  <c r="AL606"/>
  <c r="AF606"/>
  <c r="N606"/>
  <c r="G606"/>
  <c r="F606"/>
  <c r="BL604"/>
  <c r="BD604"/>
  <c r="AV604"/>
  <c r="BH604" s="1"/>
  <c r="AT604"/>
  <c r="BF604" s="1"/>
  <c r="BJ604" s="1"/>
  <c r="AR604"/>
  <c r="AL604"/>
  <c r="AF604"/>
  <c r="N604"/>
  <c r="G604"/>
  <c r="F604"/>
  <c r="BL602"/>
  <c r="BD602"/>
  <c r="AV602"/>
  <c r="BH602" s="1"/>
  <c r="AT602"/>
  <c r="BF602" s="1"/>
  <c r="BJ602" s="1"/>
  <c r="AR602"/>
  <c r="AL602"/>
  <c r="AF602"/>
  <c r="N602"/>
  <c r="G602"/>
  <c r="F602"/>
  <c r="BL600"/>
  <c r="BD600"/>
  <c r="AV600"/>
  <c r="BH600" s="1"/>
  <c r="AT600"/>
  <c r="BF600" s="1"/>
  <c r="AR600"/>
  <c r="AL600"/>
  <c r="AF600"/>
  <c r="N600"/>
  <c r="G600"/>
  <c r="F600"/>
  <c r="BL598"/>
  <c r="BD598"/>
  <c r="AV598"/>
  <c r="BH598" s="1"/>
  <c r="AT598"/>
  <c r="BF598" s="1"/>
  <c r="BJ598" s="1"/>
  <c r="AR598"/>
  <c r="AL598"/>
  <c r="AF598"/>
  <c r="N598"/>
  <c r="G598"/>
  <c r="F598"/>
  <c r="BL596"/>
  <c r="BD596"/>
  <c r="AV596"/>
  <c r="BH596" s="1"/>
  <c r="AT596"/>
  <c r="BF596" s="1"/>
  <c r="BJ596" s="1"/>
  <c r="AR596"/>
  <c r="AL596"/>
  <c r="AF596"/>
  <c r="N596"/>
  <c r="G596"/>
  <c r="F596"/>
  <c r="BL594"/>
  <c r="BD594"/>
  <c r="AV594"/>
  <c r="BH594" s="1"/>
  <c r="AT594"/>
  <c r="BF594" s="1"/>
  <c r="BJ594" s="1"/>
  <c r="AR594"/>
  <c r="AL594"/>
  <c r="AF594"/>
  <c r="N594"/>
  <c r="G594"/>
  <c r="F594"/>
  <c r="BL592"/>
  <c r="BD592"/>
  <c r="AV592"/>
  <c r="BH592" s="1"/>
  <c r="AT592"/>
  <c r="BF592" s="1"/>
  <c r="BJ592" s="1"/>
  <c r="AR592"/>
  <c r="AL592"/>
  <c r="AF592"/>
  <c r="N592"/>
  <c r="G592"/>
  <c r="F592"/>
  <c r="BL590"/>
  <c r="BD590"/>
  <c r="AV590"/>
  <c r="BH590" s="1"/>
  <c r="AT590"/>
  <c r="BF590" s="1"/>
  <c r="BJ590" s="1"/>
  <c r="AR590"/>
  <c r="AL590"/>
  <c r="AF590"/>
  <c r="N590"/>
  <c r="G590"/>
  <c r="F590"/>
  <c r="BL588"/>
  <c r="BD588"/>
  <c r="AV588"/>
  <c r="BH588" s="1"/>
  <c r="AT588"/>
  <c r="BF588" s="1"/>
  <c r="BJ588" s="1"/>
  <c r="AR588"/>
  <c r="AL588"/>
  <c r="AF588"/>
  <c r="N588"/>
  <c r="G588"/>
  <c r="F588"/>
  <c r="BL586"/>
  <c r="BD586"/>
  <c r="AV586"/>
  <c r="BH586" s="1"/>
  <c r="AT586"/>
  <c r="BF586" s="1"/>
  <c r="BJ586" s="1"/>
  <c r="AR586"/>
  <c r="AL586"/>
  <c r="AF586"/>
  <c r="N586"/>
  <c r="G586"/>
  <c r="F586"/>
  <c r="BL584"/>
  <c r="BD584"/>
  <c r="AV584"/>
  <c r="BH584" s="1"/>
  <c r="AT584"/>
  <c r="BF584" s="1"/>
  <c r="BJ584" s="1"/>
  <c r="AR584"/>
  <c r="AL584"/>
  <c r="AF584"/>
  <c r="N584"/>
  <c r="G584"/>
  <c r="F584"/>
  <c r="BL582"/>
  <c r="BD582"/>
  <c r="AV582"/>
  <c r="BH582" s="1"/>
  <c r="AT582"/>
  <c r="BF582" s="1"/>
  <c r="BJ582" s="1"/>
  <c r="AR582"/>
  <c r="AL582"/>
  <c r="AF582"/>
  <c r="N582"/>
  <c r="G582"/>
  <c r="F582"/>
  <c r="BL580"/>
  <c r="BD580"/>
  <c r="AV580"/>
  <c r="BH580" s="1"/>
  <c r="AT580"/>
  <c r="BF580" s="1"/>
  <c r="BJ580" s="1"/>
  <c r="AR580"/>
  <c r="AL580"/>
  <c r="AF580"/>
  <c r="N580"/>
  <c r="G580"/>
  <c r="F580"/>
  <c r="BL578"/>
  <c r="BL622" s="1"/>
  <c r="BD578"/>
  <c r="AV578"/>
  <c r="BH578" s="1"/>
  <c r="AT578"/>
  <c r="BF578" s="1"/>
  <c r="BJ578" s="1"/>
  <c r="AR578"/>
  <c r="AL578"/>
  <c r="AF578"/>
  <c r="AF622" s="1"/>
  <c r="N578"/>
  <c r="G578"/>
  <c r="F578"/>
  <c r="BL551"/>
  <c r="BD551"/>
  <c r="AV551"/>
  <c r="BH551" s="1"/>
  <c r="AT551"/>
  <c r="BF551" s="1"/>
  <c r="BJ551" s="1"/>
  <c r="AR551"/>
  <c r="AL551"/>
  <c r="AF551"/>
  <c r="N551"/>
  <c r="G551"/>
  <c r="F551"/>
  <c r="BL549"/>
  <c r="BD549"/>
  <c r="AV549"/>
  <c r="BH549" s="1"/>
  <c r="AT549"/>
  <c r="BF549" s="1"/>
  <c r="BJ549" s="1"/>
  <c r="AR549"/>
  <c r="AL549"/>
  <c r="AF549"/>
  <c r="N549"/>
  <c r="G549"/>
  <c r="F549"/>
  <c r="BL547"/>
  <c r="BD547"/>
  <c r="AV547"/>
  <c r="BH547" s="1"/>
  <c r="AT547"/>
  <c r="BF547" s="1"/>
  <c r="BJ547" s="1"/>
  <c r="AR547"/>
  <c r="AL547"/>
  <c r="AF547"/>
  <c r="N547"/>
  <c r="G547"/>
  <c r="F547"/>
  <c r="BL545"/>
  <c r="BD545"/>
  <c r="AV545"/>
  <c r="BH545" s="1"/>
  <c r="AT545"/>
  <c r="BF545" s="1"/>
  <c r="BJ545" s="1"/>
  <c r="AR545"/>
  <c r="AL545"/>
  <c r="AF545"/>
  <c r="N545"/>
  <c r="G545"/>
  <c r="F545"/>
  <c r="BL543"/>
  <c r="BD543"/>
  <c r="AV543"/>
  <c r="BH543" s="1"/>
  <c r="AT543"/>
  <c r="BF543" s="1"/>
  <c r="BJ543" s="1"/>
  <c r="AR543"/>
  <c r="AL543"/>
  <c r="AF543"/>
  <c r="N543"/>
  <c r="G543"/>
  <c r="F543"/>
  <c r="BL541"/>
  <c r="BD541"/>
  <c r="AV541"/>
  <c r="BH541" s="1"/>
  <c r="AT541"/>
  <c r="BF541" s="1"/>
  <c r="BJ541" s="1"/>
  <c r="AR541"/>
  <c r="AL541"/>
  <c r="AF541"/>
  <c r="N541"/>
  <c r="G541"/>
  <c r="F541"/>
  <c r="BL539"/>
  <c r="BD539"/>
  <c r="AV539"/>
  <c r="BH539" s="1"/>
  <c r="AT539"/>
  <c r="BF539" s="1"/>
  <c r="BJ539" s="1"/>
  <c r="AR539"/>
  <c r="AL539"/>
  <c r="AF539"/>
  <c r="N539"/>
  <c r="G539"/>
  <c r="F539"/>
  <c r="BL537"/>
  <c r="BD537"/>
  <c r="AV537"/>
  <c r="BH537" s="1"/>
  <c r="AT537"/>
  <c r="BF537" s="1"/>
  <c r="BJ537" s="1"/>
  <c r="AR537"/>
  <c r="AL537"/>
  <c r="AF537"/>
  <c r="N537"/>
  <c r="G537"/>
  <c r="F537"/>
  <c r="BL535"/>
  <c r="BD535"/>
  <c r="AV535"/>
  <c r="BH535" s="1"/>
  <c r="AT535"/>
  <c r="BF535" s="1"/>
  <c r="BJ535" s="1"/>
  <c r="AR535"/>
  <c r="AL535"/>
  <c r="AF535"/>
  <c r="N535"/>
  <c r="G535"/>
  <c r="F535"/>
  <c r="BL533"/>
  <c r="BD533"/>
  <c r="AV533"/>
  <c r="BH533" s="1"/>
  <c r="AT533"/>
  <c r="BF533" s="1"/>
  <c r="BJ533" s="1"/>
  <c r="AR533"/>
  <c r="AL533"/>
  <c r="AF533"/>
  <c r="N533"/>
  <c r="G533"/>
  <c r="F533"/>
  <c r="BL531"/>
  <c r="BD531"/>
  <c r="AV531"/>
  <c r="BH531" s="1"/>
  <c r="AT531"/>
  <c r="BF531" s="1"/>
  <c r="BJ531" s="1"/>
  <c r="AR531"/>
  <c r="AL531"/>
  <c r="AF531"/>
  <c r="N531"/>
  <c r="G531"/>
  <c r="F531"/>
  <c r="BL529"/>
  <c r="BD529"/>
  <c r="AV529"/>
  <c r="BH529" s="1"/>
  <c r="AT529"/>
  <c r="BF529" s="1"/>
  <c r="BJ529" s="1"/>
  <c r="AR529"/>
  <c r="AL529"/>
  <c r="AF529"/>
  <c r="N529"/>
  <c r="G529"/>
  <c r="F529"/>
  <c r="BL527"/>
  <c r="BD527"/>
  <c r="AV527"/>
  <c r="BH527" s="1"/>
  <c r="AT527"/>
  <c r="BF527" s="1"/>
  <c r="BJ527" s="1"/>
  <c r="AR527"/>
  <c r="AL527"/>
  <c r="AF527"/>
  <c r="N527"/>
  <c r="G527"/>
  <c r="F527"/>
  <c r="BL525"/>
  <c r="BD525"/>
  <c r="AV525"/>
  <c r="BH525" s="1"/>
  <c r="AT525"/>
  <c r="BF525" s="1"/>
  <c r="BJ525" s="1"/>
  <c r="AR525"/>
  <c r="AL525"/>
  <c r="AF525"/>
  <c r="N525"/>
  <c r="G525"/>
  <c r="F525"/>
  <c r="BL523"/>
  <c r="BD523"/>
  <c r="AV523"/>
  <c r="BH523" s="1"/>
  <c r="AT523"/>
  <c r="BF523" s="1"/>
  <c r="BJ523" s="1"/>
  <c r="AR523"/>
  <c r="AL523"/>
  <c r="AF523"/>
  <c r="N523"/>
  <c r="G523"/>
  <c r="F523"/>
  <c r="BL521"/>
  <c r="BD521"/>
  <c r="AV521"/>
  <c r="BH521" s="1"/>
  <c r="AT521"/>
  <c r="BF521" s="1"/>
  <c r="BJ521" s="1"/>
  <c r="AR521"/>
  <c r="AL521"/>
  <c r="AF521"/>
  <c r="N521"/>
  <c r="G521"/>
  <c r="F521"/>
  <c r="BL519"/>
  <c r="BD519"/>
  <c r="AV519"/>
  <c r="BH519" s="1"/>
  <c r="AT519"/>
  <c r="BF519" s="1"/>
  <c r="BJ519" s="1"/>
  <c r="AR519"/>
  <c r="AL519"/>
  <c r="AF519"/>
  <c r="N519"/>
  <c r="G519"/>
  <c r="F519"/>
  <c r="BL517"/>
  <c r="BD517"/>
  <c r="AV517"/>
  <c r="BH517" s="1"/>
  <c r="AT517"/>
  <c r="BF517" s="1"/>
  <c r="BJ517" s="1"/>
  <c r="AR517"/>
  <c r="AL517"/>
  <c r="AF517"/>
  <c r="N517"/>
  <c r="G517"/>
  <c r="F517"/>
  <c r="BL515"/>
  <c r="BL559" s="1"/>
  <c r="BD515"/>
  <c r="AV515"/>
  <c r="BH515" s="1"/>
  <c r="AT515"/>
  <c r="BF515" s="1"/>
  <c r="BJ515" s="1"/>
  <c r="AR515"/>
  <c r="AL515"/>
  <c r="AF515"/>
  <c r="AF559" s="1"/>
  <c r="N515"/>
  <c r="G515"/>
  <c r="F515"/>
  <c r="BL488"/>
  <c r="BD488"/>
  <c r="AV488"/>
  <c r="BH488" s="1"/>
  <c r="AT488"/>
  <c r="BF488" s="1"/>
  <c r="BJ488" s="1"/>
  <c r="AR488"/>
  <c r="AL488"/>
  <c r="AF488"/>
  <c r="N488"/>
  <c r="G488"/>
  <c r="F488"/>
  <c r="BL486"/>
  <c r="BD486"/>
  <c r="AV486"/>
  <c r="BH486" s="1"/>
  <c r="AT486"/>
  <c r="BF486" s="1"/>
  <c r="BJ486" s="1"/>
  <c r="AR486"/>
  <c r="AL486"/>
  <c r="AF486"/>
  <c r="N486"/>
  <c r="G486"/>
  <c r="F486"/>
  <c r="BL484"/>
  <c r="BD484"/>
  <c r="AV484"/>
  <c r="BH484" s="1"/>
  <c r="AT484"/>
  <c r="BF484" s="1"/>
  <c r="BJ484" s="1"/>
  <c r="AR484"/>
  <c r="AL484"/>
  <c r="AF484"/>
  <c r="N484"/>
  <c r="G484"/>
  <c r="F484"/>
  <c r="BL482"/>
  <c r="BD482"/>
  <c r="AV482"/>
  <c r="BH482" s="1"/>
  <c r="AT482"/>
  <c r="BF482" s="1"/>
  <c r="BJ482" s="1"/>
  <c r="AR482"/>
  <c r="AL482"/>
  <c r="AF482"/>
  <c r="N482"/>
  <c r="G482"/>
  <c r="F482"/>
  <c r="BL480"/>
  <c r="BD480"/>
  <c r="AV480"/>
  <c r="BH480" s="1"/>
  <c r="AT480"/>
  <c r="BF480" s="1"/>
  <c r="BJ480" s="1"/>
  <c r="AR480"/>
  <c r="AL480"/>
  <c r="AF480"/>
  <c r="N480"/>
  <c r="G480"/>
  <c r="F480"/>
  <c r="BL478"/>
  <c r="BD478"/>
  <c r="AV478"/>
  <c r="BH478" s="1"/>
  <c r="AT478"/>
  <c r="BF478" s="1"/>
  <c r="BJ478" s="1"/>
  <c r="AR478"/>
  <c r="AL478"/>
  <c r="AF478"/>
  <c r="N478"/>
  <c r="G478"/>
  <c r="F478"/>
  <c r="BL476"/>
  <c r="BD476"/>
  <c r="AV476"/>
  <c r="BH476" s="1"/>
  <c r="AT476"/>
  <c r="BF476" s="1"/>
  <c r="BJ476" s="1"/>
  <c r="AR476"/>
  <c r="AL476"/>
  <c r="AF476"/>
  <c r="N476"/>
  <c r="G476"/>
  <c r="F476"/>
  <c r="BL474"/>
  <c r="BD474"/>
  <c r="AV474"/>
  <c r="BH474" s="1"/>
  <c r="AT474"/>
  <c r="BF474" s="1"/>
  <c r="BJ474" s="1"/>
  <c r="AR474"/>
  <c r="AL474"/>
  <c r="AF474"/>
  <c r="N474"/>
  <c r="G474"/>
  <c r="F474"/>
  <c r="BL472"/>
  <c r="BD472"/>
  <c r="AV472"/>
  <c r="BH472" s="1"/>
  <c r="AT472"/>
  <c r="BF472" s="1"/>
  <c r="BJ472" s="1"/>
  <c r="AR472"/>
  <c r="AL472"/>
  <c r="AF472"/>
  <c r="N472"/>
  <c r="G472"/>
  <c r="F472"/>
  <c r="BL470"/>
  <c r="BD470"/>
  <c r="AV470"/>
  <c r="BH470" s="1"/>
  <c r="AT470"/>
  <c r="BF470" s="1"/>
  <c r="BJ470" s="1"/>
  <c r="AR470"/>
  <c r="AL470"/>
  <c r="AF470"/>
  <c r="N470"/>
  <c r="G470"/>
  <c r="F470"/>
  <c r="BL468"/>
  <c r="BD468"/>
  <c r="AV468"/>
  <c r="BH468" s="1"/>
  <c r="AT468"/>
  <c r="BF468" s="1"/>
  <c r="BJ468" s="1"/>
  <c r="AR468"/>
  <c r="AL468"/>
  <c r="AF468"/>
  <c r="N468"/>
  <c r="G468"/>
  <c r="F468"/>
  <c r="BL466"/>
  <c r="BD466"/>
  <c r="AV466"/>
  <c r="BH466" s="1"/>
  <c r="AT466"/>
  <c r="BF466" s="1"/>
  <c r="BJ466" s="1"/>
  <c r="AR466"/>
  <c r="AL466"/>
  <c r="AF466"/>
  <c r="N466"/>
  <c r="G466"/>
  <c r="F466"/>
  <c r="BL464"/>
  <c r="BD464"/>
  <c r="AV464"/>
  <c r="BH464" s="1"/>
  <c r="AT464"/>
  <c r="BF464" s="1"/>
  <c r="BJ464" s="1"/>
  <c r="AR464"/>
  <c r="AL464"/>
  <c r="AF464"/>
  <c r="N464"/>
  <c r="G464"/>
  <c r="F464"/>
  <c r="BL462"/>
  <c r="BD462"/>
  <c r="AV462"/>
  <c r="BH462" s="1"/>
  <c r="AT462"/>
  <c r="BF462" s="1"/>
  <c r="BJ462" s="1"/>
  <c r="AR462"/>
  <c r="AL462"/>
  <c r="AF462"/>
  <c r="N462"/>
  <c r="G462"/>
  <c r="F462"/>
  <c r="BL460"/>
  <c r="BD460"/>
  <c r="AV460"/>
  <c r="BH460" s="1"/>
  <c r="AT460"/>
  <c r="BF460" s="1"/>
  <c r="BJ460" s="1"/>
  <c r="AR460"/>
  <c r="AL460"/>
  <c r="AF460"/>
  <c r="N460"/>
  <c r="G460"/>
  <c r="F460"/>
  <c r="BL458"/>
  <c r="BD458"/>
  <c r="AV458"/>
  <c r="BH458" s="1"/>
  <c r="AT458"/>
  <c r="BF458" s="1"/>
  <c r="BJ458" s="1"/>
  <c r="AR458"/>
  <c r="AL458"/>
  <c r="AF458"/>
  <c r="N458"/>
  <c r="G458"/>
  <c r="F458"/>
  <c r="BL456"/>
  <c r="BD456"/>
  <c r="AV456"/>
  <c r="BH456" s="1"/>
  <c r="AT456"/>
  <c r="BF456" s="1"/>
  <c r="BJ456" s="1"/>
  <c r="AR456"/>
  <c r="AL456"/>
  <c r="AF456"/>
  <c r="N456"/>
  <c r="G456"/>
  <c r="F456"/>
  <c r="BL454"/>
  <c r="BD454"/>
  <c r="AV454"/>
  <c r="BH454" s="1"/>
  <c r="AT454"/>
  <c r="BF454" s="1"/>
  <c r="BJ454" s="1"/>
  <c r="AR454"/>
  <c r="AL454"/>
  <c r="AF454"/>
  <c r="N454"/>
  <c r="G454"/>
  <c r="F454"/>
  <c r="BL452"/>
  <c r="BL496" s="1"/>
  <c r="BD452"/>
  <c r="AV452"/>
  <c r="BH452" s="1"/>
  <c r="AT452"/>
  <c r="BF452" s="1"/>
  <c r="BJ452" s="1"/>
  <c r="AR452"/>
  <c r="AL452"/>
  <c r="AF452"/>
  <c r="AF496" s="1"/>
  <c r="N452"/>
  <c r="G452"/>
  <c r="F452"/>
  <c r="BL425"/>
  <c r="BD425"/>
  <c r="AV425"/>
  <c r="BH425" s="1"/>
  <c r="AT425"/>
  <c r="BF425" s="1"/>
  <c r="BJ425" s="1"/>
  <c r="AR425"/>
  <c r="AL425"/>
  <c r="AF425"/>
  <c r="N425"/>
  <c r="G425"/>
  <c r="F425"/>
  <c r="BL423"/>
  <c r="BD423"/>
  <c r="AV423"/>
  <c r="BH423" s="1"/>
  <c r="AT423"/>
  <c r="BF423" s="1"/>
  <c r="BJ423" s="1"/>
  <c r="AR423"/>
  <c r="AL423"/>
  <c r="AF423"/>
  <c r="N423"/>
  <c r="G423"/>
  <c r="F423"/>
  <c r="BL421"/>
  <c r="BD421"/>
  <c r="AV421"/>
  <c r="BH421" s="1"/>
  <c r="AT421"/>
  <c r="BF421" s="1"/>
  <c r="BJ421" s="1"/>
  <c r="AR421"/>
  <c r="AL421"/>
  <c r="AF421"/>
  <c r="N421"/>
  <c r="G421"/>
  <c r="F421"/>
  <c r="BL419"/>
  <c r="BD419"/>
  <c r="AV419"/>
  <c r="BH419" s="1"/>
  <c r="AT419"/>
  <c r="BF419" s="1"/>
  <c r="BJ419" s="1"/>
  <c r="AR419"/>
  <c r="AL419"/>
  <c r="AF419"/>
  <c r="N419"/>
  <c r="G419"/>
  <c r="F419"/>
  <c r="BL417"/>
  <c r="BD417"/>
  <c r="AV417"/>
  <c r="BH417" s="1"/>
  <c r="AT417"/>
  <c r="BF417" s="1"/>
  <c r="BJ417" s="1"/>
  <c r="AR417"/>
  <c r="AL417"/>
  <c r="AF417"/>
  <c r="N417"/>
  <c r="G417"/>
  <c r="F417"/>
  <c r="BL415"/>
  <c r="BD415"/>
  <c r="AV415"/>
  <c r="BH415" s="1"/>
  <c r="AT415"/>
  <c r="BF415" s="1"/>
  <c r="BJ415" s="1"/>
  <c r="AR415"/>
  <c r="AL415"/>
  <c r="AF415"/>
  <c r="N415"/>
  <c r="G415"/>
  <c r="F415"/>
  <c r="BL413"/>
  <c r="BD413"/>
  <c r="AV413"/>
  <c r="BH413" s="1"/>
  <c r="AT413"/>
  <c r="BF413" s="1"/>
  <c r="BJ413" s="1"/>
  <c r="AR413"/>
  <c r="AL413"/>
  <c r="AF413"/>
  <c r="N413"/>
  <c r="G413"/>
  <c r="F413"/>
  <c r="BL411"/>
  <c r="BD411"/>
  <c r="AV411"/>
  <c r="BH411" s="1"/>
  <c r="AT411"/>
  <c r="BF411" s="1"/>
  <c r="BJ411" s="1"/>
  <c r="AR411"/>
  <c r="AL411"/>
  <c r="AF411"/>
  <c r="N411"/>
  <c r="G411"/>
  <c r="F411"/>
  <c r="BL409"/>
  <c r="BD409"/>
  <c r="AV409"/>
  <c r="BH409" s="1"/>
  <c r="AT409"/>
  <c r="BF409" s="1"/>
  <c r="BJ409" s="1"/>
  <c r="AR409"/>
  <c r="AL409"/>
  <c r="AF409"/>
  <c r="N409"/>
  <c r="G409"/>
  <c r="F409"/>
  <c r="BL407"/>
  <c r="BD407"/>
  <c r="AV407"/>
  <c r="BH407" s="1"/>
  <c r="AT407"/>
  <c r="BF407" s="1"/>
  <c r="BJ407" s="1"/>
  <c r="AR407"/>
  <c r="AL407"/>
  <c r="AF407"/>
  <c r="N407"/>
  <c r="G407"/>
  <c r="F407"/>
  <c r="BL405"/>
  <c r="BD405"/>
  <c r="AV405"/>
  <c r="BH405" s="1"/>
  <c r="AT405"/>
  <c r="BF405" s="1"/>
  <c r="BJ405" s="1"/>
  <c r="AR405"/>
  <c r="AL405"/>
  <c r="AF405"/>
  <c r="N405"/>
  <c r="G405"/>
  <c r="F405"/>
  <c r="BL403"/>
  <c r="BD403"/>
  <c r="AV403"/>
  <c r="BH403" s="1"/>
  <c r="AT403"/>
  <c r="BF403" s="1"/>
  <c r="BJ403" s="1"/>
  <c r="AR403"/>
  <c r="AL403"/>
  <c r="AF403"/>
  <c r="N403"/>
  <c r="G403"/>
  <c r="F403"/>
  <c r="BL401"/>
  <c r="BD401"/>
  <c r="AV401"/>
  <c r="BH401" s="1"/>
  <c r="AT401"/>
  <c r="BF401" s="1"/>
  <c r="BJ401" s="1"/>
  <c r="AR401"/>
  <c r="AL401"/>
  <c r="AF401"/>
  <c r="N401"/>
  <c r="G401"/>
  <c r="F401"/>
  <c r="BL399"/>
  <c r="BD399"/>
  <c r="AV399"/>
  <c r="BH399" s="1"/>
  <c r="AT399"/>
  <c r="BF399" s="1"/>
  <c r="BJ399" s="1"/>
  <c r="AR399"/>
  <c r="AL399"/>
  <c r="AF399"/>
  <c r="N399"/>
  <c r="G399"/>
  <c r="F399"/>
  <c r="BL397"/>
  <c r="BD397"/>
  <c r="AV397"/>
  <c r="BH397" s="1"/>
  <c r="AT397"/>
  <c r="BF397" s="1"/>
  <c r="BJ397" s="1"/>
  <c r="AR397"/>
  <c r="AL397"/>
  <c r="AF397"/>
  <c r="N397"/>
  <c r="G397"/>
  <c r="F397"/>
  <c r="BL395"/>
  <c r="BD395"/>
  <c r="AV395"/>
  <c r="BH395" s="1"/>
  <c r="AT395"/>
  <c r="BF395" s="1"/>
  <c r="BJ395" s="1"/>
  <c r="AR395"/>
  <c r="AL395"/>
  <c r="AF395"/>
  <c r="N395"/>
  <c r="G395"/>
  <c r="F395"/>
  <c r="BL393"/>
  <c r="BD393"/>
  <c r="AV393"/>
  <c r="BH393" s="1"/>
  <c r="AT393"/>
  <c r="BF393" s="1"/>
  <c r="BJ393" s="1"/>
  <c r="AR393"/>
  <c r="AL393"/>
  <c r="AF393"/>
  <c r="N393"/>
  <c r="G393"/>
  <c r="F393"/>
  <c r="BL391"/>
  <c r="BD391"/>
  <c r="AV391"/>
  <c r="BH391" s="1"/>
  <c r="AT391"/>
  <c r="BF391" s="1"/>
  <c r="BJ391" s="1"/>
  <c r="AR391"/>
  <c r="AL391"/>
  <c r="AF391"/>
  <c r="N391"/>
  <c r="G391"/>
  <c r="F391"/>
  <c r="BL389"/>
  <c r="BL433" s="1"/>
  <c r="BD389"/>
  <c r="AV389"/>
  <c r="BH389" s="1"/>
  <c r="AT389"/>
  <c r="BF389" s="1"/>
  <c r="BJ389" s="1"/>
  <c r="AR389"/>
  <c r="AL389"/>
  <c r="AF389"/>
  <c r="AF433" s="1"/>
  <c r="N389"/>
  <c r="G389"/>
  <c r="F389"/>
  <c r="BL362"/>
  <c r="BD362"/>
  <c r="AV362"/>
  <c r="BH362" s="1"/>
  <c r="AT362"/>
  <c r="BF362" s="1"/>
  <c r="BJ362" s="1"/>
  <c r="AR362"/>
  <c r="AL362"/>
  <c r="AF362"/>
  <c r="N362"/>
  <c r="G362"/>
  <c r="F362"/>
  <c r="BL360"/>
  <c r="BD360"/>
  <c r="AV360"/>
  <c r="BH360" s="1"/>
  <c r="AT360"/>
  <c r="BF360" s="1"/>
  <c r="BJ360" s="1"/>
  <c r="AR360"/>
  <c r="AL360"/>
  <c r="AF360"/>
  <c r="N360"/>
  <c r="G360"/>
  <c r="F360"/>
  <c r="BL358"/>
  <c r="BD358"/>
  <c r="AV358"/>
  <c r="BH358" s="1"/>
  <c r="AT358"/>
  <c r="BF358" s="1"/>
  <c r="BJ358" s="1"/>
  <c r="AR358"/>
  <c r="AL358"/>
  <c r="AF358"/>
  <c r="N358"/>
  <c r="G358"/>
  <c r="F358"/>
  <c r="BL356"/>
  <c r="BD356"/>
  <c r="AV356"/>
  <c r="BH356" s="1"/>
  <c r="AT356"/>
  <c r="BF356" s="1"/>
  <c r="BJ356" s="1"/>
  <c r="AR356"/>
  <c r="AL356"/>
  <c r="AF356"/>
  <c r="N356"/>
  <c r="G356"/>
  <c r="F356"/>
  <c r="BL354"/>
  <c r="BD354"/>
  <c r="AV354"/>
  <c r="BH354" s="1"/>
  <c r="AT354"/>
  <c r="BF354" s="1"/>
  <c r="BJ354" s="1"/>
  <c r="AR354"/>
  <c r="AL354"/>
  <c r="AF354"/>
  <c r="N354"/>
  <c r="G354"/>
  <c r="F354"/>
  <c r="BL352"/>
  <c r="BD352"/>
  <c r="AV352"/>
  <c r="BH352" s="1"/>
  <c r="AT352"/>
  <c r="BF352" s="1"/>
  <c r="BJ352" s="1"/>
  <c r="AR352"/>
  <c r="AL352"/>
  <c r="AF352"/>
  <c r="N352"/>
  <c r="G352"/>
  <c r="F352"/>
  <c r="BL350"/>
  <c r="BD350"/>
  <c r="AV350"/>
  <c r="BH350" s="1"/>
  <c r="AT350"/>
  <c r="BF350" s="1"/>
  <c r="BJ350" s="1"/>
  <c r="AR350"/>
  <c r="AL350"/>
  <c r="AF350"/>
  <c r="N350"/>
  <c r="G350"/>
  <c r="F350"/>
  <c r="BL348"/>
  <c r="BD348"/>
  <c r="AV348"/>
  <c r="BH348" s="1"/>
  <c r="AT348"/>
  <c r="BF348" s="1"/>
  <c r="BJ348" s="1"/>
  <c r="AR348"/>
  <c r="AL348"/>
  <c r="AF348"/>
  <c r="N348"/>
  <c r="G348"/>
  <c r="F348"/>
  <c r="BL346"/>
  <c r="BD346"/>
  <c r="AV346"/>
  <c r="BH346" s="1"/>
  <c r="AT346"/>
  <c r="BF346" s="1"/>
  <c r="BJ346" s="1"/>
  <c r="AR346"/>
  <c r="AL346"/>
  <c r="AF346"/>
  <c r="N346"/>
  <c r="G346"/>
  <c r="F346"/>
  <c r="BL344"/>
  <c r="BD344"/>
  <c r="AV344"/>
  <c r="BH344" s="1"/>
  <c r="AT344"/>
  <c r="BF344" s="1"/>
  <c r="BJ344" s="1"/>
  <c r="AR344"/>
  <c r="AL344"/>
  <c r="AF344"/>
  <c r="N344"/>
  <c r="G344"/>
  <c r="F344"/>
  <c r="BL342"/>
  <c r="BD342"/>
  <c r="AV342"/>
  <c r="BH342" s="1"/>
  <c r="AT342"/>
  <c r="BF342" s="1"/>
  <c r="BJ342" s="1"/>
  <c r="AR342"/>
  <c r="AL342"/>
  <c r="AF342"/>
  <c r="N342"/>
  <c r="G342"/>
  <c r="F342"/>
  <c r="BL340"/>
  <c r="BD340"/>
  <c r="AV340"/>
  <c r="BH340" s="1"/>
  <c r="AT340"/>
  <c r="BF340" s="1"/>
  <c r="BJ340" s="1"/>
  <c r="AR340"/>
  <c r="AL340"/>
  <c r="AF340"/>
  <c r="N340"/>
  <c r="G340"/>
  <c r="F340"/>
  <c r="BL338"/>
  <c r="BD338"/>
  <c r="AV338"/>
  <c r="BH338" s="1"/>
  <c r="AT338"/>
  <c r="BF338" s="1"/>
  <c r="BJ338" s="1"/>
  <c r="AR338"/>
  <c r="AL338"/>
  <c r="AF338"/>
  <c r="N338"/>
  <c r="G338"/>
  <c r="F338"/>
  <c r="BL336"/>
  <c r="BD336"/>
  <c r="AV336"/>
  <c r="BH336" s="1"/>
  <c r="AT336"/>
  <c r="BF336" s="1"/>
  <c r="AR336"/>
  <c r="AL336"/>
  <c r="AF336"/>
  <c r="N336"/>
  <c r="G336"/>
  <c r="F336"/>
  <c r="BL334"/>
  <c r="BD334"/>
  <c r="AV334"/>
  <c r="BH334" s="1"/>
  <c r="AT334"/>
  <c r="BF334" s="1"/>
  <c r="BJ334" s="1"/>
  <c r="AR334"/>
  <c r="AL334"/>
  <c r="AF334"/>
  <c r="N334"/>
  <c r="G334"/>
  <c r="F334"/>
  <c r="BL332"/>
  <c r="BD332"/>
  <c r="AV332"/>
  <c r="BH332" s="1"/>
  <c r="AT332"/>
  <c r="BF332" s="1"/>
  <c r="BJ332" s="1"/>
  <c r="AR332"/>
  <c r="AL332"/>
  <c r="AF332"/>
  <c r="N332"/>
  <c r="G332"/>
  <c r="F332"/>
  <c r="BL330"/>
  <c r="BD330"/>
  <c r="AV330"/>
  <c r="BH330" s="1"/>
  <c r="AT330"/>
  <c r="BF330" s="1"/>
  <c r="BJ330" s="1"/>
  <c r="AR330"/>
  <c r="AL330"/>
  <c r="AF330"/>
  <c r="N330"/>
  <c r="G330"/>
  <c r="F330"/>
  <c r="BL328"/>
  <c r="BD328"/>
  <c r="AV328"/>
  <c r="BH328" s="1"/>
  <c r="AT328"/>
  <c r="BF328" s="1"/>
  <c r="BJ328" s="1"/>
  <c r="AR328"/>
  <c r="AL328"/>
  <c r="AF328"/>
  <c r="N328"/>
  <c r="G328"/>
  <c r="F328"/>
  <c r="BL326"/>
  <c r="BL370" s="1"/>
  <c r="BD326"/>
  <c r="AV326"/>
  <c r="BH326" s="1"/>
  <c r="AT326"/>
  <c r="BF326" s="1"/>
  <c r="BJ326" s="1"/>
  <c r="AR326"/>
  <c r="AL326"/>
  <c r="AF326"/>
  <c r="AF370" s="1"/>
  <c r="N326"/>
  <c r="G326"/>
  <c r="F326"/>
  <c r="BL299"/>
  <c r="BD299"/>
  <c r="AV299"/>
  <c r="BH299" s="1"/>
  <c r="AT299"/>
  <c r="BF299" s="1"/>
  <c r="BJ299" s="1"/>
  <c r="AR299"/>
  <c r="AL299"/>
  <c r="AF299"/>
  <c r="N299"/>
  <c r="G299"/>
  <c r="F299"/>
  <c r="BL297"/>
  <c r="BD297"/>
  <c r="AV297"/>
  <c r="BH297" s="1"/>
  <c r="AT297"/>
  <c r="BF297" s="1"/>
  <c r="BJ297" s="1"/>
  <c r="AR297"/>
  <c r="AL297"/>
  <c r="AF297"/>
  <c r="N297"/>
  <c r="G297"/>
  <c r="F297"/>
  <c r="BL295"/>
  <c r="BD295"/>
  <c r="AV295"/>
  <c r="BH295" s="1"/>
  <c r="AT295"/>
  <c r="BF295" s="1"/>
  <c r="BJ295" s="1"/>
  <c r="AR295"/>
  <c r="AL295"/>
  <c r="AF295"/>
  <c r="N295"/>
  <c r="G295"/>
  <c r="F295"/>
  <c r="BL293"/>
  <c r="BD293"/>
  <c r="AV293"/>
  <c r="BH293" s="1"/>
  <c r="AT293"/>
  <c r="BF293" s="1"/>
  <c r="BJ293" s="1"/>
  <c r="AR293"/>
  <c r="AL293"/>
  <c r="AF293"/>
  <c r="N293"/>
  <c r="G293"/>
  <c r="F293"/>
  <c r="BL291"/>
  <c r="BD291"/>
  <c r="AV291"/>
  <c r="BH291" s="1"/>
  <c r="AT291"/>
  <c r="BF291" s="1"/>
  <c r="BJ291" s="1"/>
  <c r="AR291"/>
  <c r="AL291"/>
  <c r="AF291"/>
  <c r="N291"/>
  <c r="G291"/>
  <c r="F291"/>
  <c r="BL289"/>
  <c r="BD289"/>
  <c r="AV289"/>
  <c r="BH289" s="1"/>
  <c r="AT289"/>
  <c r="BF289" s="1"/>
  <c r="BJ289" s="1"/>
  <c r="AR289"/>
  <c r="AL289"/>
  <c r="AF289"/>
  <c r="N289"/>
  <c r="G289"/>
  <c r="F289"/>
  <c r="BL287"/>
  <c r="BD287"/>
  <c r="AV287"/>
  <c r="BH287" s="1"/>
  <c r="AT287"/>
  <c r="BF287" s="1"/>
  <c r="BJ287" s="1"/>
  <c r="AR287"/>
  <c r="AL287"/>
  <c r="AF287"/>
  <c r="N287"/>
  <c r="G287"/>
  <c r="F287"/>
  <c r="BL285"/>
  <c r="BD285"/>
  <c r="AV285"/>
  <c r="BH285" s="1"/>
  <c r="AT285"/>
  <c r="BF285" s="1"/>
  <c r="BJ285" s="1"/>
  <c r="AR285"/>
  <c r="AL285"/>
  <c r="AF285"/>
  <c r="N285"/>
  <c r="G285"/>
  <c r="F285"/>
  <c r="BL283"/>
  <c r="BD283"/>
  <c r="AV283"/>
  <c r="BH283" s="1"/>
  <c r="AT283"/>
  <c r="BF283" s="1"/>
  <c r="BJ283" s="1"/>
  <c r="AR283"/>
  <c r="AL283"/>
  <c r="AF283"/>
  <c r="N283"/>
  <c r="G283"/>
  <c r="F283"/>
  <c r="BL281"/>
  <c r="BD281"/>
  <c r="AV281"/>
  <c r="BH281" s="1"/>
  <c r="AT281"/>
  <c r="BF281" s="1"/>
  <c r="BJ281" s="1"/>
  <c r="AR281"/>
  <c r="AL281"/>
  <c r="AF281"/>
  <c r="N281"/>
  <c r="G281"/>
  <c r="F281"/>
  <c r="BL279"/>
  <c r="BD279"/>
  <c r="AV279"/>
  <c r="BH279" s="1"/>
  <c r="AT279"/>
  <c r="BF279" s="1"/>
  <c r="BJ279" s="1"/>
  <c r="AR279"/>
  <c r="AL279"/>
  <c r="AF279"/>
  <c r="N279"/>
  <c r="G279"/>
  <c r="F279"/>
  <c r="BL277"/>
  <c r="BD277"/>
  <c r="AV277"/>
  <c r="BH277" s="1"/>
  <c r="AT277"/>
  <c r="BF277" s="1"/>
  <c r="BJ277" s="1"/>
  <c r="AR277"/>
  <c r="AL277"/>
  <c r="AF277"/>
  <c r="N277"/>
  <c r="G277"/>
  <c r="F277"/>
  <c r="BL275"/>
  <c r="BD275"/>
  <c r="AV275"/>
  <c r="BH275" s="1"/>
  <c r="AT275"/>
  <c r="BF275" s="1"/>
  <c r="BJ275" s="1"/>
  <c r="AR275"/>
  <c r="AL275"/>
  <c r="AF275"/>
  <c r="N275"/>
  <c r="G275"/>
  <c r="F275"/>
  <c r="BL273"/>
  <c r="BD273"/>
  <c r="AV273"/>
  <c r="BH273" s="1"/>
  <c r="AT273"/>
  <c r="BF273" s="1"/>
  <c r="BJ273" s="1"/>
  <c r="AR273"/>
  <c r="AL273"/>
  <c r="AF273"/>
  <c r="N273"/>
  <c r="G273"/>
  <c r="F273"/>
  <c r="BL271"/>
  <c r="BD271"/>
  <c r="AV271"/>
  <c r="BH271" s="1"/>
  <c r="AT271"/>
  <c r="BF271" s="1"/>
  <c r="BJ271" s="1"/>
  <c r="AR271"/>
  <c r="AL271"/>
  <c r="AF271"/>
  <c r="N271"/>
  <c r="G271"/>
  <c r="F271"/>
  <c r="BL269"/>
  <c r="BD269"/>
  <c r="AV269"/>
  <c r="BH269" s="1"/>
  <c r="AT269"/>
  <c r="BF269" s="1"/>
  <c r="BJ269" s="1"/>
  <c r="AR269"/>
  <c r="AL269"/>
  <c r="AF269"/>
  <c r="N269"/>
  <c r="G269"/>
  <c r="F269"/>
  <c r="BL267"/>
  <c r="BD267"/>
  <c r="AV267"/>
  <c r="BH267" s="1"/>
  <c r="AT267"/>
  <c r="BF267" s="1"/>
  <c r="BJ267" s="1"/>
  <c r="AR267"/>
  <c r="AL267"/>
  <c r="AF267"/>
  <c r="N267"/>
  <c r="G267"/>
  <c r="F267"/>
  <c r="BL265"/>
  <c r="BD265"/>
  <c r="AV265"/>
  <c r="BH265" s="1"/>
  <c r="AT265"/>
  <c r="BF265" s="1"/>
  <c r="BJ265" s="1"/>
  <c r="AR265"/>
  <c r="AL265"/>
  <c r="AF265"/>
  <c r="N265"/>
  <c r="G265"/>
  <c r="F265"/>
  <c r="BL263"/>
  <c r="BL307" s="1"/>
  <c r="H12" i="8" s="1"/>
  <c r="C12" s="1"/>
  <c r="BD263" i="7"/>
  <c r="AV263"/>
  <c r="BH263" s="1"/>
  <c r="AT263"/>
  <c r="BF263" s="1"/>
  <c r="BJ263" s="1"/>
  <c r="AR263"/>
  <c r="AL263"/>
  <c r="AF263"/>
  <c r="AF307" s="1"/>
  <c r="N263"/>
  <c r="G263"/>
  <c r="F263"/>
  <c r="BL236"/>
  <c r="BD236"/>
  <c r="AV236"/>
  <c r="BH236" s="1"/>
  <c r="AT236"/>
  <c r="BF236" s="1"/>
  <c r="BJ236" s="1"/>
  <c r="AR236"/>
  <c r="AL236"/>
  <c r="AF236"/>
  <c r="N236"/>
  <c r="G236"/>
  <c r="F236"/>
  <c r="BL234"/>
  <c r="BD234"/>
  <c r="AV234"/>
  <c r="BH234" s="1"/>
  <c r="AT234"/>
  <c r="BF234" s="1"/>
  <c r="BJ234" s="1"/>
  <c r="AR234"/>
  <c r="AL234"/>
  <c r="AF234"/>
  <c r="N234"/>
  <c r="G234"/>
  <c r="F234"/>
  <c r="BL232"/>
  <c r="BD232"/>
  <c r="AV232"/>
  <c r="BH232" s="1"/>
  <c r="AT232"/>
  <c r="BF232" s="1"/>
  <c r="BJ232" s="1"/>
  <c r="AR232"/>
  <c r="AL232"/>
  <c r="AF232"/>
  <c r="N232"/>
  <c r="G232"/>
  <c r="F232"/>
  <c r="BL230"/>
  <c r="BD230"/>
  <c r="AV230"/>
  <c r="BH230" s="1"/>
  <c r="AT230"/>
  <c r="BF230" s="1"/>
  <c r="BJ230" s="1"/>
  <c r="AR230"/>
  <c r="AL230"/>
  <c r="AF230"/>
  <c r="N230"/>
  <c r="G230"/>
  <c r="F230"/>
  <c r="BL228"/>
  <c r="BD228"/>
  <c r="AV228"/>
  <c r="BH228" s="1"/>
  <c r="AT228"/>
  <c r="BF228" s="1"/>
  <c r="BJ228" s="1"/>
  <c r="AR228"/>
  <c r="AL228"/>
  <c r="AF228"/>
  <c r="N228"/>
  <c r="G228"/>
  <c r="F228"/>
  <c r="BL226"/>
  <c r="BD226"/>
  <c r="AV226"/>
  <c r="BH226" s="1"/>
  <c r="AT226"/>
  <c r="BF226" s="1"/>
  <c r="BJ226" s="1"/>
  <c r="AR226"/>
  <c r="AL226"/>
  <c r="AF226"/>
  <c r="N226"/>
  <c r="G226"/>
  <c r="F226"/>
  <c r="BL224"/>
  <c r="BD224"/>
  <c r="AV224"/>
  <c r="BH224" s="1"/>
  <c r="AT224"/>
  <c r="BF224" s="1"/>
  <c r="BJ224" s="1"/>
  <c r="AR224"/>
  <c r="AL224"/>
  <c r="AF224"/>
  <c r="N224"/>
  <c r="G224"/>
  <c r="F224"/>
  <c r="BL222"/>
  <c r="BD222"/>
  <c r="AV222"/>
  <c r="BH222" s="1"/>
  <c r="AT222"/>
  <c r="BF222" s="1"/>
  <c r="BJ222" s="1"/>
  <c r="AR222"/>
  <c r="AL222"/>
  <c r="AF222"/>
  <c r="N222"/>
  <c r="G222"/>
  <c r="F222"/>
  <c r="BL220"/>
  <c r="BD220"/>
  <c r="AV220"/>
  <c r="BH220" s="1"/>
  <c r="AT220"/>
  <c r="BF220" s="1"/>
  <c r="BJ220" s="1"/>
  <c r="AR220"/>
  <c r="AL220"/>
  <c r="AF220"/>
  <c r="N220"/>
  <c r="G220"/>
  <c r="F220"/>
  <c r="BL218"/>
  <c r="BD218"/>
  <c r="AV218"/>
  <c r="BH218" s="1"/>
  <c r="AT218"/>
  <c r="BF218" s="1"/>
  <c r="BJ218" s="1"/>
  <c r="AR218"/>
  <c r="AL218"/>
  <c r="AF218"/>
  <c r="N218"/>
  <c r="G218"/>
  <c r="F218"/>
  <c r="BL216"/>
  <c r="BD216"/>
  <c r="AV216"/>
  <c r="BH216" s="1"/>
  <c r="AT216"/>
  <c r="BF216" s="1"/>
  <c r="BJ216" s="1"/>
  <c r="AR216"/>
  <c r="AL216"/>
  <c r="AF216"/>
  <c r="N216"/>
  <c r="G216"/>
  <c r="F216"/>
  <c r="BL214"/>
  <c r="BD214"/>
  <c r="AV214"/>
  <c r="BH214" s="1"/>
  <c r="AT214"/>
  <c r="BF214" s="1"/>
  <c r="BJ214" s="1"/>
  <c r="AR214"/>
  <c r="AL214"/>
  <c r="AF214"/>
  <c r="N214"/>
  <c r="G214"/>
  <c r="F214"/>
  <c r="BL212"/>
  <c r="BD212"/>
  <c r="AV212"/>
  <c r="BH212" s="1"/>
  <c r="AT212"/>
  <c r="BF212" s="1"/>
  <c r="BJ212" s="1"/>
  <c r="AR212"/>
  <c r="AL212"/>
  <c r="AF212"/>
  <c r="N212"/>
  <c r="G212"/>
  <c r="F212"/>
  <c r="BL210"/>
  <c r="BD210"/>
  <c r="AV210"/>
  <c r="BH210" s="1"/>
  <c r="AT210"/>
  <c r="BF210" s="1"/>
  <c r="BJ210" s="1"/>
  <c r="AR210"/>
  <c r="AL210"/>
  <c r="AF210"/>
  <c r="N210"/>
  <c r="G210"/>
  <c r="F210"/>
  <c r="BL208"/>
  <c r="BD208"/>
  <c r="AV208"/>
  <c r="BH208" s="1"/>
  <c r="AT208"/>
  <c r="BF208" s="1"/>
  <c r="BJ208" s="1"/>
  <c r="AR208"/>
  <c r="AL208"/>
  <c r="AF208"/>
  <c r="N208"/>
  <c r="G208"/>
  <c r="F208"/>
  <c r="BL206"/>
  <c r="BD206"/>
  <c r="AV206"/>
  <c r="BH206" s="1"/>
  <c r="AT206"/>
  <c r="BF206" s="1"/>
  <c r="BJ206" s="1"/>
  <c r="AR206"/>
  <c r="AL206"/>
  <c r="AF206"/>
  <c r="N206"/>
  <c r="G206"/>
  <c r="F206"/>
  <c r="BL204"/>
  <c r="BD204"/>
  <c r="AV204"/>
  <c r="BH204" s="1"/>
  <c r="AT204"/>
  <c r="BF204" s="1"/>
  <c r="BJ204" s="1"/>
  <c r="AR204"/>
  <c r="AL204"/>
  <c r="AF204"/>
  <c r="N204"/>
  <c r="G204"/>
  <c r="F204"/>
  <c r="BL202"/>
  <c r="BD202"/>
  <c r="AV202"/>
  <c r="BH202" s="1"/>
  <c r="AT202"/>
  <c r="BF202" s="1"/>
  <c r="BJ202" s="1"/>
  <c r="AR202"/>
  <c r="AL202"/>
  <c r="AF202"/>
  <c r="N202"/>
  <c r="G202"/>
  <c r="F202"/>
  <c r="BL200"/>
  <c r="BL244" s="1"/>
  <c r="BD200"/>
  <c r="AV200"/>
  <c r="BH200" s="1"/>
  <c r="AT200"/>
  <c r="BF200" s="1"/>
  <c r="BJ200" s="1"/>
  <c r="AR200"/>
  <c r="AL200"/>
  <c r="AF200"/>
  <c r="AF244" s="1"/>
  <c r="N200"/>
  <c r="G200"/>
  <c r="F200"/>
  <c r="BL173"/>
  <c r="BD173"/>
  <c r="AV173"/>
  <c r="BH173" s="1"/>
  <c r="AT173"/>
  <c r="BF173" s="1"/>
  <c r="BJ173" s="1"/>
  <c r="AR173"/>
  <c r="AL173"/>
  <c r="AF173"/>
  <c r="N173"/>
  <c r="G173"/>
  <c r="F173"/>
  <c r="BL171"/>
  <c r="BD171"/>
  <c r="AV171"/>
  <c r="BH171" s="1"/>
  <c r="AT171"/>
  <c r="BF171" s="1"/>
  <c r="BJ171" s="1"/>
  <c r="AR171"/>
  <c r="AL171"/>
  <c r="AF171"/>
  <c r="N171"/>
  <c r="G171"/>
  <c r="F171"/>
  <c r="BL169"/>
  <c r="BD169"/>
  <c r="AV169"/>
  <c r="BH169" s="1"/>
  <c r="AT169"/>
  <c r="BF169" s="1"/>
  <c r="BJ169" s="1"/>
  <c r="AR169"/>
  <c r="AL169"/>
  <c r="AF169"/>
  <c r="N169"/>
  <c r="G169"/>
  <c r="F169"/>
  <c r="BL167"/>
  <c r="BD167"/>
  <c r="AV167"/>
  <c r="BH167" s="1"/>
  <c r="AT167"/>
  <c r="BF167" s="1"/>
  <c r="BJ167" s="1"/>
  <c r="AR167"/>
  <c r="AL167"/>
  <c r="AF167"/>
  <c r="N167"/>
  <c r="G167"/>
  <c r="F167"/>
  <c r="BL165"/>
  <c r="BD165"/>
  <c r="AV165"/>
  <c r="BH165" s="1"/>
  <c r="AT165"/>
  <c r="BF165" s="1"/>
  <c r="BJ165" s="1"/>
  <c r="AR165"/>
  <c r="AL165"/>
  <c r="AF165"/>
  <c r="N165"/>
  <c r="G165"/>
  <c r="F165"/>
  <c r="BL163"/>
  <c r="BD163"/>
  <c r="AV163"/>
  <c r="BH163" s="1"/>
  <c r="AT163"/>
  <c r="BF163" s="1"/>
  <c r="BJ163" s="1"/>
  <c r="AR163"/>
  <c r="AL163"/>
  <c r="AF163"/>
  <c r="N163"/>
  <c r="G163"/>
  <c r="F163"/>
  <c r="BL161"/>
  <c r="BD161"/>
  <c r="AV161"/>
  <c r="BH161" s="1"/>
  <c r="AT161"/>
  <c r="BF161" s="1"/>
  <c r="BJ161" s="1"/>
  <c r="AR161"/>
  <c r="AL161"/>
  <c r="AF161"/>
  <c r="N161"/>
  <c r="G161"/>
  <c r="F161"/>
  <c r="BL159"/>
  <c r="BD159"/>
  <c r="AV159"/>
  <c r="BH159" s="1"/>
  <c r="AT159"/>
  <c r="BF159" s="1"/>
  <c r="BJ159" s="1"/>
  <c r="AR159"/>
  <c r="AL159"/>
  <c r="AF159"/>
  <c r="N159"/>
  <c r="G159"/>
  <c r="F159"/>
  <c r="BL157"/>
  <c r="BD157"/>
  <c r="AV157"/>
  <c r="BH157" s="1"/>
  <c r="AT157"/>
  <c r="BF157" s="1"/>
  <c r="BJ157" s="1"/>
  <c r="AR157"/>
  <c r="AL157"/>
  <c r="AF157"/>
  <c r="N157"/>
  <c r="G157"/>
  <c r="F157"/>
  <c r="BL155"/>
  <c r="BD155"/>
  <c r="AV155"/>
  <c r="BH155" s="1"/>
  <c r="AT155"/>
  <c r="BF155" s="1"/>
  <c r="BJ155" s="1"/>
  <c r="AR155"/>
  <c r="AL155"/>
  <c r="AF155"/>
  <c r="N155"/>
  <c r="G155"/>
  <c r="F155"/>
  <c r="BL153"/>
  <c r="BD153"/>
  <c r="AV153"/>
  <c r="BH153" s="1"/>
  <c r="AT153"/>
  <c r="BF153" s="1"/>
  <c r="BJ153" s="1"/>
  <c r="AR153"/>
  <c r="AL153"/>
  <c r="AF153"/>
  <c r="N153"/>
  <c r="G153"/>
  <c r="F153"/>
  <c r="BL151"/>
  <c r="BD151"/>
  <c r="AV151"/>
  <c r="BH151" s="1"/>
  <c r="AT151"/>
  <c r="BF151" s="1"/>
  <c r="BJ151" s="1"/>
  <c r="AR151"/>
  <c r="AL151"/>
  <c r="AF151"/>
  <c r="N151"/>
  <c r="G151"/>
  <c r="F151"/>
  <c r="BL149"/>
  <c r="BD149"/>
  <c r="AV149"/>
  <c r="BH149" s="1"/>
  <c r="AT149"/>
  <c r="BF149" s="1"/>
  <c r="BJ149" s="1"/>
  <c r="AR149"/>
  <c r="AL149"/>
  <c r="AF149"/>
  <c r="N149"/>
  <c r="G149"/>
  <c r="F149"/>
  <c r="BL147"/>
  <c r="BD147"/>
  <c r="AV147"/>
  <c r="BH147" s="1"/>
  <c r="AT147"/>
  <c r="BF147" s="1"/>
  <c r="BJ147" s="1"/>
  <c r="AR147"/>
  <c r="AL147"/>
  <c r="AF147"/>
  <c r="N147"/>
  <c r="G147"/>
  <c r="F147"/>
  <c r="BL145"/>
  <c r="BD145"/>
  <c r="AV145"/>
  <c r="BH145" s="1"/>
  <c r="AT145"/>
  <c r="BF145" s="1"/>
  <c r="BJ145" s="1"/>
  <c r="AR145"/>
  <c r="AL145"/>
  <c r="AF145"/>
  <c r="N145"/>
  <c r="G145"/>
  <c r="F145"/>
  <c r="BL143"/>
  <c r="BD143"/>
  <c r="AV143"/>
  <c r="BH143" s="1"/>
  <c r="AT143"/>
  <c r="BF143" s="1"/>
  <c r="BJ143" s="1"/>
  <c r="AR143"/>
  <c r="AL143"/>
  <c r="AF143"/>
  <c r="N143"/>
  <c r="G143"/>
  <c r="F143"/>
  <c r="BL141"/>
  <c r="BD141"/>
  <c r="AV141"/>
  <c r="BH141" s="1"/>
  <c r="AT141"/>
  <c r="BF141" s="1"/>
  <c r="BJ141" s="1"/>
  <c r="AR141"/>
  <c r="AL141"/>
  <c r="AF141"/>
  <c r="N141"/>
  <c r="G141"/>
  <c r="F141"/>
  <c r="BL139"/>
  <c r="BD139"/>
  <c r="AV139"/>
  <c r="BH139" s="1"/>
  <c r="AT139"/>
  <c r="BF139" s="1"/>
  <c r="BJ139" s="1"/>
  <c r="AR139"/>
  <c r="AL139"/>
  <c r="AF139"/>
  <c r="N139"/>
  <c r="G139"/>
  <c r="F139"/>
  <c r="BL137"/>
  <c r="BL181" s="1"/>
  <c r="BD137"/>
  <c r="AV137"/>
  <c r="BH137" s="1"/>
  <c r="AT137"/>
  <c r="BF137" s="1"/>
  <c r="BJ137" s="1"/>
  <c r="AR137"/>
  <c r="AL137"/>
  <c r="AF137"/>
  <c r="AF181" s="1"/>
  <c r="N137"/>
  <c r="G137"/>
  <c r="F137"/>
  <c r="AQ58" i="6"/>
  <c r="AM58"/>
  <c r="AG58"/>
  <c r="X58"/>
  <c r="S58"/>
  <c r="O58"/>
  <c r="F58"/>
  <c r="J58"/>
  <c r="AY3149" i="7"/>
  <c r="AU3149"/>
  <c r="AN3149"/>
  <c r="AJ3149"/>
  <c r="W3149"/>
  <c r="S3149"/>
  <c r="L3149"/>
  <c r="H3149"/>
  <c r="BJ3147"/>
  <c r="BJ3149" s="1"/>
  <c r="AY3086"/>
  <c r="AU3086"/>
  <c r="AN3086"/>
  <c r="AJ3086"/>
  <c r="W3086"/>
  <c r="S3086"/>
  <c r="L3086"/>
  <c r="H3086"/>
  <c r="BJ3084"/>
  <c r="BJ3086" s="1"/>
  <c r="AY3023"/>
  <c r="AU3023"/>
  <c r="AN3023"/>
  <c r="AJ3023"/>
  <c r="W3023"/>
  <c r="S3023"/>
  <c r="L3023"/>
  <c r="H3023"/>
  <c r="BJ3021"/>
  <c r="BJ3023" s="1"/>
  <c r="AY2960"/>
  <c r="AU2960"/>
  <c r="AN2960"/>
  <c r="AJ2960"/>
  <c r="W2960"/>
  <c r="S2960"/>
  <c r="L2960"/>
  <c r="H2960"/>
  <c r="BJ2958"/>
  <c r="BJ2960" s="1"/>
  <c r="AY2897"/>
  <c r="AU2897"/>
  <c r="AN2897"/>
  <c r="AJ2897"/>
  <c r="W2897"/>
  <c r="S2897"/>
  <c r="L2897"/>
  <c r="H2897"/>
  <c r="BJ2895"/>
  <c r="BJ2897" s="1"/>
  <c r="AY2834"/>
  <c r="AU2834"/>
  <c r="AN2834"/>
  <c r="AJ2834"/>
  <c r="W2834"/>
  <c r="S2834"/>
  <c r="L2834"/>
  <c r="H2834"/>
  <c r="BJ2832"/>
  <c r="BJ2834" s="1"/>
  <c r="AY2771"/>
  <c r="AU2771"/>
  <c r="AN2771"/>
  <c r="AJ2771"/>
  <c r="W2771"/>
  <c r="S2771"/>
  <c r="L2771"/>
  <c r="H2771"/>
  <c r="BJ2769"/>
  <c r="BJ2771" s="1"/>
  <c r="AY2708"/>
  <c r="AU2708"/>
  <c r="AN2708"/>
  <c r="AJ2708"/>
  <c r="W2708"/>
  <c r="S2708"/>
  <c r="L2708"/>
  <c r="H2708"/>
  <c r="BJ2706"/>
  <c r="BJ2708" s="1"/>
  <c r="AY2645"/>
  <c r="AU2645"/>
  <c r="AN2645"/>
  <c r="AJ2645"/>
  <c r="W2645"/>
  <c r="S2645"/>
  <c r="L2645"/>
  <c r="H2645"/>
  <c r="BJ2643"/>
  <c r="BJ2645" s="1"/>
  <c r="AY2582"/>
  <c r="AU2582"/>
  <c r="AN2582"/>
  <c r="AJ2582"/>
  <c r="W2582"/>
  <c r="S2582"/>
  <c r="L2582"/>
  <c r="H2582"/>
  <c r="BJ2580"/>
  <c r="BJ2582" s="1"/>
  <c r="AY2519"/>
  <c r="AU2519"/>
  <c r="AN2519"/>
  <c r="AJ2519"/>
  <c r="W2519"/>
  <c r="S2519"/>
  <c r="L2519"/>
  <c r="H2519"/>
  <c r="BJ2517"/>
  <c r="BJ2519" s="1"/>
  <c r="AY2456"/>
  <c r="AU2456"/>
  <c r="AN2456"/>
  <c r="AJ2456"/>
  <c r="W2456"/>
  <c r="S2456"/>
  <c r="L2456"/>
  <c r="H2456"/>
  <c r="BJ2454"/>
  <c r="BJ2456" s="1"/>
  <c r="AY2393"/>
  <c r="AU2393"/>
  <c r="AN2393"/>
  <c r="AJ2393"/>
  <c r="W2393"/>
  <c r="S2393"/>
  <c r="L2393"/>
  <c r="H2393"/>
  <c r="BJ2391"/>
  <c r="BJ2393" s="1"/>
  <c r="AY2330"/>
  <c r="AU2330"/>
  <c r="AN2330"/>
  <c r="AJ2330"/>
  <c r="W2330"/>
  <c r="S2330"/>
  <c r="L2330"/>
  <c r="H2330"/>
  <c r="BJ2328"/>
  <c r="BJ2330" s="1"/>
  <c r="AY2267"/>
  <c r="AU2267"/>
  <c r="AN2267"/>
  <c r="AJ2267"/>
  <c r="W2267"/>
  <c r="S2267"/>
  <c r="L2267"/>
  <c r="H2267"/>
  <c r="BJ2265"/>
  <c r="BJ2267" s="1"/>
  <c r="AY2204"/>
  <c r="AU2204"/>
  <c r="AN2204"/>
  <c r="AJ2204"/>
  <c r="W2204"/>
  <c r="S2204"/>
  <c r="L2204"/>
  <c r="H2204"/>
  <c r="BJ2202"/>
  <c r="BJ2204" s="1"/>
  <c r="AY2141"/>
  <c r="AU2141"/>
  <c r="AN2141"/>
  <c r="AJ2141"/>
  <c r="W2141"/>
  <c r="S2141"/>
  <c r="L2141"/>
  <c r="H2141"/>
  <c r="BJ2139"/>
  <c r="BJ2141" s="1"/>
  <c r="AY2078"/>
  <c r="AU2078"/>
  <c r="AN2078"/>
  <c r="AJ2078"/>
  <c r="W2078"/>
  <c r="S2078"/>
  <c r="L2078"/>
  <c r="H2078"/>
  <c r="BJ2076"/>
  <c r="BJ2078" s="1"/>
  <c r="AY2015"/>
  <c r="AU2015"/>
  <c r="AN2015"/>
  <c r="AJ2015"/>
  <c r="W2015"/>
  <c r="S2015"/>
  <c r="L2015"/>
  <c r="H2015"/>
  <c r="BJ2013"/>
  <c r="BJ2015" s="1"/>
  <c r="AY1952"/>
  <c r="AU1952"/>
  <c r="AN1952"/>
  <c r="AJ1952"/>
  <c r="W1952"/>
  <c r="S1952"/>
  <c r="L1952"/>
  <c r="H1952"/>
  <c r="BJ1950"/>
  <c r="BJ1952" s="1"/>
  <c r="AY1889"/>
  <c r="AU1889"/>
  <c r="AN1889"/>
  <c r="AJ1889"/>
  <c r="W1889"/>
  <c r="S1889"/>
  <c r="L1889"/>
  <c r="H1889"/>
  <c r="BJ1887"/>
  <c r="BJ1889" s="1"/>
  <c r="AY1826"/>
  <c r="AU1826"/>
  <c r="AN1826"/>
  <c r="AJ1826"/>
  <c r="W1826"/>
  <c r="S1826"/>
  <c r="L1826"/>
  <c r="H1826"/>
  <c r="BJ1824"/>
  <c r="BJ1826" s="1"/>
  <c r="AY1763"/>
  <c r="AU1763"/>
  <c r="AN1763"/>
  <c r="AJ1763"/>
  <c r="W1763"/>
  <c r="S1763"/>
  <c r="L1763"/>
  <c r="H1763"/>
  <c r="BJ1761"/>
  <c r="BJ1763" s="1"/>
  <c r="AY1700"/>
  <c r="AU1700"/>
  <c r="AN1700"/>
  <c r="AJ1700"/>
  <c r="W1700"/>
  <c r="S1700"/>
  <c r="L1700"/>
  <c r="H1700"/>
  <c r="BJ1698"/>
  <c r="BJ1700" s="1"/>
  <c r="AY1637"/>
  <c r="AU1637"/>
  <c r="AN1637"/>
  <c r="AJ1637"/>
  <c r="W1637"/>
  <c r="S1637"/>
  <c r="L1637"/>
  <c r="H1637"/>
  <c r="BJ1635"/>
  <c r="BJ1637" s="1"/>
  <c r="AY1574"/>
  <c r="AU1574"/>
  <c r="AN1574"/>
  <c r="AJ1574"/>
  <c r="W1574"/>
  <c r="S1574"/>
  <c r="L1574"/>
  <c r="H1574"/>
  <c r="BJ1572"/>
  <c r="BJ1574" s="1"/>
  <c r="AY1511"/>
  <c r="AU1511"/>
  <c r="AN1511"/>
  <c r="AJ1511"/>
  <c r="W1511"/>
  <c r="S1511"/>
  <c r="L1511"/>
  <c r="H1511"/>
  <c r="BJ1509"/>
  <c r="BJ1511" s="1"/>
  <c r="AY1448"/>
  <c r="AU1448"/>
  <c r="AN1448"/>
  <c r="AJ1448"/>
  <c r="W1448"/>
  <c r="S1448"/>
  <c r="L1448"/>
  <c r="H1448"/>
  <c r="BJ1446"/>
  <c r="BJ1448" s="1"/>
  <c r="AY1385"/>
  <c r="AU1385"/>
  <c r="AN1385"/>
  <c r="AJ1385"/>
  <c r="W1385"/>
  <c r="S1385"/>
  <c r="L1385"/>
  <c r="H1385"/>
  <c r="BJ1383"/>
  <c r="BJ1385" s="1"/>
  <c r="AY1322"/>
  <c r="AU1322"/>
  <c r="AN1322"/>
  <c r="AJ1322"/>
  <c r="W1322"/>
  <c r="S1322"/>
  <c r="L1322"/>
  <c r="H1322"/>
  <c r="BJ1320"/>
  <c r="BJ1322" s="1"/>
  <c r="AY1259"/>
  <c r="AU1259"/>
  <c r="AN1259"/>
  <c r="AJ1259"/>
  <c r="W1259"/>
  <c r="S1259"/>
  <c r="L1259"/>
  <c r="H1259"/>
  <c r="BJ1257"/>
  <c r="BJ1259" s="1"/>
  <c r="AY1196"/>
  <c r="AU1196"/>
  <c r="AN1196"/>
  <c r="AJ1196"/>
  <c r="W1196"/>
  <c r="S1196"/>
  <c r="L1196"/>
  <c r="H1196"/>
  <c r="BJ1194"/>
  <c r="BJ1196" s="1"/>
  <c r="AY1133"/>
  <c r="AU1133"/>
  <c r="AN1133"/>
  <c r="AJ1133"/>
  <c r="W1133"/>
  <c r="S1133"/>
  <c r="L1133"/>
  <c r="H1133"/>
  <c r="BJ1131"/>
  <c r="BJ1133" s="1"/>
  <c r="AY1070"/>
  <c r="AU1070"/>
  <c r="AN1070"/>
  <c r="AJ1070"/>
  <c r="W1070"/>
  <c r="S1070"/>
  <c r="L1070"/>
  <c r="H1070"/>
  <c r="BJ1068"/>
  <c r="BJ1070" s="1"/>
  <c r="AY1007"/>
  <c r="AU1007"/>
  <c r="AN1007"/>
  <c r="AJ1007"/>
  <c r="W1007"/>
  <c r="S1007"/>
  <c r="L1007"/>
  <c r="H1007"/>
  <c r="BJ1005"/>
  <c r="BJ1007" s="1"/>
  <c r="AY944"/>
  <c r="AU944"/>
  <c r="AN944"/>
  <c r="AJ944"/>
  <c r="W944"/>
  <c r="S944"/>
  <c r="L944"/>
  <c r="H944"/>
  <c r="BJ942"/>
  <c r="BJ944" s="1"/>
  <c r="AY881"/>
  <c r="AU881"/>
  <c r="AN881"/>
  <c r="AJ881"/>
  <c r="W881"/>
  <c r="S881"/>
  <c r="L881"/>
  <c r="H881"/>
  <c r="BJ879"/>
  <c r="BJ881" s="1"/>
  <c r="AY818"/>
  <c r="AU818"/>
  <c r="AN818"/>
  <c r="AJ818"/>
  <c r="W818"/>
  <c r="S818"/>
  <c r="L818"/>
  <c r="H818"/>
  <c r="BJ816"/>
  <c r="BJ818" s="1"/>
  <c r="AY755"/>
  <c r="AU755"/>
  <c r="AN755"/>
  <c r="AJ755"/>
  <c r="W755"/>
  <c r="S755"/>
  <c r="L755"/>
  <c r="H755"/>
  <c r="BJ753"/>
  <c r="BJ755" s="1"/>
  <c r="AY692"/>
  <c r="AU692"/>
  <c r="AN692"/>
  <c r="AJ692"/>
  <c r="W692"/>
  <c r="S692"/>
  <c r="L692"/>
  <c r="H692"/>
  <c r="BJ690"/>
  <c r="BJ692" s="1"/>
  <c r="AY629"/>
  <c r="AU629"/>
  <c r="AN629"/>
  <c r="AJ629"/>
  <c r="W629"/>
  <c r="S629"/>
  <c r="L629"/>
  <c r="H629"/>
  <c r="BJ627"/>
  <c r="BJ629" s="1"/>
  <c r="AY566"/>
  <c r="AU566"/>
  <c r="AN566"/>
  <c r="AJ566"/>
  <c r="W566"/>
  <c r="S566"/>
  <c r="L566"/>
  <c r="H566"/>
  <c r="BJ564"/>
  <c r="BJ566" s="1"/>
  <c r="AY503"/>
  <c r="AU503"/>
  <c r="AN503"/>
  <c r="AJ503"/>
  <c r="W503"/>
  <c r="S503"/>
  <c r="L503"/>
  <c r="H503"/>
  <c r="BJ501"/>
  <c r="BJ503" s="1"/>
  <c r="AY440"/>
  <c r="AU440"/>
  <c r="AN440"/>
  <c r="AJ440"/>
  <c r="W440"/>
  <c r="S440"/>
  <c r="L440"/>
  <c r="H440"/>
  <c r="BJ438"/>
  <c r="BJ440" s="1"/>
  <c r="AY377"/>
  <c r="AU377"/>
  <c r="AN377"/>
  <c r="AJ377"/>
  <c r="W377"/>
  <c r="S377"/>
  <c r="L377"/>
  <c r="H377"/>
  <c r="BJ375"/>
  <c r="BJ377" s="1"/>
  <c r="AY314"/>
  <c r="AU314"/>
  <c r="AN314"/>
  <c r="AJ314"/>
  <c r="W314"/>
  <c r="S314"/>
  <c r="L314"/>
  <c r="H314"/>
  <c r="BJ314"/>
  <c r="AY251"/>
  <c r="AU251"/>
  <c r="AN251"/>
  <c r="AJ251"/>
  <c r="W251"/>
  <c r="S251"/>
  <c r="L251"/>
  <c r="H251"/>
  <c r="BJ249"/>
  <c r="BJ251" s="1"/>
  <c r="AY188"/>
  <c r="AU188"/>
  <c r="AN188"/>
  <c r="AJ188"/>
  <c r="W188"/>
  <c r="S188"/>
  <c r="L188"/>
  <c r="H188"/>
  <c r="BJ186"/>
  <c r="BJ188" s="1"/>
  <c r="AY125"/>
  <c r="AU125"/>
  <c r="AN125"/>
  <c r="AJ125"/>
  <c r="W125"/>
  <c r="S125"/>
  <c r="L125"/>
  <c r="H125"/>
  <c r="BJ123"/>
  <c r="BJ125" s="1"/>
  <c r="F84"/>
  <c r="G84"/>
  <c r="N84"/>
  <c r="AF84"/>
  <c r="AL84"/>
  <c r="AR84"/>
  <c r="AT84"/>
  <c r="AV84"/>
  <c r="AX84"/>
  <c r="BD84"/>
  <c r="BF84"/>
  <c r="BH84"/>
  <c r="BJ84"/>
  <c r="BL84"/>
  <c r="BL110"/>
  <c r="BD110"/>
  <c r="AV110"/>
  <c r="BH110" s="1"/>
  <c r="AT110"/>
  <c r="BF110" s="1"/>
  <c r="BJ110" s="1"/>
  <c r="AR110"/>
  <c r="AL110"/>
  <c r="AF110"/>
  <c r="N110"/>
  <c r="G110"/>
  <c r="F110"/>
  <c r="BL108"/>
  <c r="BD108"/>
  <c r="AV108"/>
  <c r="BH108" s="1"/>
  <c r="AT108"/>
  <c r="BF108" s="1"/>
  <c r="BJ108" s="1"/>
  <c r="AR108"/>
  <c r="AL108"/>
  <c r="AF108"/>
  <c r="N108"/>
  <c r="G108"/>
  <c r="F108"/>
  <c r="BL106"/>
  <c r="BD106"/>
  <c r="AV106"/>
  <c r="BH106" s="1"/>
  <c r="AT106"/>
  <c r="BF106" s="1"/>
  <c r="BJ106" s="1"/>
  <c r="AR106"/>
  <c r="AL106"/>
  <c r="AF106"/>
  <c r="N106"/>
  <c r="G106"/>
  <c r="F106"/>
  <c r="BL104"/>
  <c r="BD104"/>
  <c r="AV104"/>
  <c r="BH104" s="1"/>
  <c r="AT104"/>
  <c r="BF104" s="1"/>
  <c r="BJ104" s="1"/>
  <c r="AR104"/>
  <c r="AL104"/>
  <c r="AF104"/>
  <c r="N104"/>
  <c r="G104"/>
  <c r="F104"/>
  <c r="BL102"/>
  <c r="BD102"/>
  <c r="AV102"/>
  <c r="BH102" s="1"/>
  <c r="AT102"/>
  <c r="BF102" s="1"/>
  <c r="BJ102" s="1"/>
  <c r="AR102"/>
  <c r="AL102"/>
  <c r="AF102"/>
  <c r="N102"/>
  <c r="G102"/>
  <c r="F102"/>
  <c r="BL100"/>
  <c r="BD100"/>
  <c r="AV100"/>
  <c r="BH100" s="1"/>
  <c r="AT100"/>
  <c r="BF100" s="1"/>
  <c r="BJ100" s="1"/>
  <c r="AR100"/>
  <c r="AL100"/>
  <c r="AF100"/>
  <c r="N100"/>
  <c r="G100"/>
  <c r="F100"/>
  <c r="BL98"/>
  <c r="BD98"/>
  <c r="AV98"/>
  <c r="BH98" s="1"/>
  <c r="AT98"/>
  <c r="BF98" s="1"/>
  <c r="BJ98" s="1"/>
  <c r="AR98"/>
  <c r="AL98"/>
  <c r="AF98"/>
  <c r="N98"/>
  <c r="G98"/>
  <c r="F98"/>
  <c r="BL96"/>
  <c r="BD96"/>
  <c r="AV96"/>
  <c r="BH96" s="1"/>
  <c r="AT96"/>
  <c r="BF96" s="1"/>
  <c r="BJ96" s="1"/>
  <c r="AR96"/>
  <c r="AL96"/>
  <c r="AF96"/>
  <c r="N96"/>
  <c r="G96"/>
  <c r="F96"/>
  <c r="BL94"/>
  <c r="BD94"/>
  <c r="AV94"/>
  <c r="BH94" s="1"/>
  <c r="AT94"/>
  <c r="BF94" s="1"/>
  <c r="BJ94" s="1"/>
  <c r="AR94"/>
  <c r="AL94"/>
  <c r="AF94"/>
  <c r="N94"/>
  <c r="G94"/>
  <c r="F94"/>
  <c r="BL92"/>
  <c r="BD92"/>
  <c r="AV92"/>
  <c r="BH92" s="1"/>
  <c r="AT92"/>
  <c r="BF92" s="1"/>
  <c r="BJ92" s="1"/>
  <c r="AR92"/>
  <c r="AL92"/>
  <c r="AF92"/>
  <c r="N92"/>
  <c r="G92"/>
  <c r="F92"/>
  <c r="BL90"/>
  <c r="BD90"/>
  <c r="AV90"/>
  <c r="BH90" s="1"/>
  <c r="AT90"/>
  <c r="BF90" s="1"/>
  <c r="BJ90" s="1"/>
  <c r="AR90"/>
  <c r="AL90"/>
  <c r="AF90"/>
  <c r="N90"/>
  <c r="G90"/>
  <c r="F90"/>
  <c r="BL88"/>
  <c r="BD88"/>
  <c r="AV88"/>
  <c r="BH88" s="1"/>
  <c r="AT88"/>
  <c r="BF88" s="1"/>
  <c r="BJ88" s="1"/>
  <c r="AR88"/>
  <c r="AL88"/>
  <c r="AF88"/>
  <c r="N88"/>
  <c r="G88"/>
  <c r="F88"/>
  <c r="BL86"/>
  <c r="BD86"/>
  <c r="AV86"/>
  <c r="BH86" s="1"/>
  <c r="AT86"/>
  <c r="BF86" s="1"/>
  <c r="BJ86" s="1"/>
  <c r="AR86"/>
  <c r="AL86"/>
  <c r="AF86"/>
  <c r="N86"/>
  <c r="G86"/>
  <c r="F86"/>
  <c r="BL82"/>
  <c r="BD82"/>
  <c r="AV82"/>
  <c r="BH82" s="1"/>
  <c r="AT82"/>
  <c r="BF82" s="1"/>
  <c r="BJ82" s="1"/>
  <c r="AR82"/>
  <c r="AL82"/>
  <c r="AF82"/>
  <c r="N82"/>
  <c r="G82"/>
  <c r="F82"/>
  <c r="BL80"/>
  <c r="BD80"/>
  <c r="AV80"/>
  <c r="BH80" s="1"/>
  <c r="AT80"/>
  <c r="BF80" s="1"/>
  <c r="BJ80" s="1"/>
  <c r="AR80"/>
  <c r="AL80"/>
  <c r="AF80"/>
  <c r="N80"/>
  <c r="G80"/>
  <c r="F80"/>
  <c r="BL78"/>
  <c r="BD78"/>
  <c r="AV78"/>
  <c r="BH78" s="1"/>
  <c r="AT78"/>
  <c r="BF78" s="1"/>
  <c r="BJ78" s="1"/>
  <c r="AR78"/>
  <c r="AL78"/>
  <c r="AF78"/>
  <c r="N78"/>
  <c r="G78"/>
  <c r="F78"/>
  <c r="BL76"/>
  <c r="BD76"/>
  <c r="AV76"/>
  <c r="BH76" s="1"/>
  <c r="AT76"/>
  <c r="BF76" s="1"/>
  <c r="BJ76" s="1"/>
  <c r="AR76"/>
  <c r="AL76"/>
  <c r="AF76"/>
  <c r="N76"/>
  <c r="G76"/>
  <c r="F76"/>
  <c r="BL74"/>
  <c r="BL118" s="1"/>
  <c r="BD74"/>
  <c r="AV74"/>
  <c r="BH74" s="1"/>
  <c r="AT74"/>
  <c r="BF74" s="1"/>
  <c r="BJ74" s="1"/>
  <c r="AR74"/>
  <c r="AL74"/>
  <c r="AF74"/>
  <c r="AF118" s="1"/>
  <c r="N74"/>
  <c r="G74"/>
  <c r="F74"/>
  <c r="AY62"/>
  <c r="AU62"/>
  <c r="AN62"/>
  <c r="AJ62"/>
  <c r="BJ60"/>
  <c r="BJ62" s="1"/>
  <c r="BR3093"/>
  <c r="BQ3093"/>
  <c r="BR3030"/>
  <c r="BQ3030"/>
  <c r="BR2967"/>
  <c r="BQ2967"/>
  <c r="BR2904"/>
  <c r="BQ2904"/>
  <c r="BR2841"/>
  <c r="BQ2841"/>
  <c r="BR2778"/>
  <c r="BQ2778"/>
  <c r="BR2715"/>
  <c r="BQ2715"/>
  <c r="BR2652"/>
  <c r="BQ2652"/>
  <c r="BR2589"/>
  <c r="BQ2589"/>
  <c r="BR2526"/>
  <c r="BQ2526"/>
  <c r="BR2463"/>
  <c r="BQ2463"/>
  <c r="BR2400"/>
  <c r="BQ2400"/>
  <c r="BR2337"/>
  <c r="BQ2337"/>
  <c r="BR2274"/>
  <c r="BQ2274"/>
  <c r="BR2211"/>
  <c r="BQ2211"/>
  <c r="BR2148"/>
  <c r="BQ2148"/>
  <c r="BR2085"/>
  <c r="BQ2085"/>
  <c r="BR2022"/>
  <c r="BQ2022"/>
  <c r="BR1959"/>
  <c r="BQ1959"/>
  <c r="BR1896"/>
  <c r="BQ1896"/>
  <c r="BR1833"/>
  <c r="BQ1833"/>
  <c r="BR1770"/>
  <c r="BQ1770"/>
  <c r="BR1707"/>
  <c r="BQ1707"/>
  <c r="BR1644"/>
  <c r="BQ1644"/>
  <c r="BR1581"/>
  <c r="BQ1581"/>
  <c r="BR1518"/>
  <c r="BQ1518"/>
  <c r="BR1455"/>
  <c r="BQ1455"/>
  <c r="BR1392"/>
  <c r="BQ1392"/>
  <c r="BR1329"/>
  <c r="BQ1329"/>
  <c r="BR1266"/>
  <c r="BQ1266"/>
  <c r="BR1203"/>
  <c r="BQ1203"/>
  <c r="BR1140"/>
  <c r="BQ1140"/>
  <c r="BR1077"/>
  <c r="BQ1077"/>
  <c r="BR1014"/>
  <c r="BQ1014"/>
  <c r="BR951"/>
  <c r="BQ951"/>
  <c r="BR888"/>
  <c r="BQ888"/>
  <c r="BR825"/>
  <c r="BQ825"/>
  <c r="BR762"/>
  <c r="BQ762"/>
  <c r="BR699"/>
  <c r="BQ699"/>
  <c r="BR636"/>
  <c r="BQ636"/>
  <c r="BR573"/>
  <c r="BQ573"/>
  <c r="BR510"/>
  <c r="BQ510"/>
  <c r="BR447"/>
  <c r="BQ447"/>
  <c r="BR384"/>
  <c r="BQ384"/>
  <c r="BR321"/>
  <c r="BQ321"/>
  <c r="BR258"/>
  <c r="BQ258"/>
  <c r="BR195"/>
  <c r="BQ195"/>
  <c r="BR132"/>
  <c r="BQ132"/>
  <c r="BR69"/>
  <c r="BQ69"/>
  <c r="B8" i="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AN67" i="6"/>
  <c r="J9"/>
  <c r="K9"/>
  <c r="M9"/>
  <c r="Q9"/>
  <c r="S9"/>
  <c r="U9" s="1"/>
  <c r="W9"/>
  <c r="X9"/>
  <c r="Y9"/>
  <c r="AA9"/>
  <c r="AC9"/>
  <c r="AE9"/>
  <c r="AG9"/>
  <c r="AK9" s="1"/>
  <c r="AI9"/>
  <c r="AM9"/>
  <c r="AO9"/>
  <c r="AY9"/>
  <c r="BA9"/>
  <c r="J11"/>
  <c r="K11"/>
  <c r="M11"/>
  <c r="Q11"/>
  <c r="S11"/>
  <c r="U11" s="1"/>
  <c r="W11"/>
  <c r="X11"/>
  <c r="Y11"/>
  <c r="AA11"/>
  <c r="AC11"/>
  <c r="AE11"/>
  <c r="AG11"/>
  <c r="AI11"/>
  <c r="AK11"/>
  <c r="AM11"/>
  <c r="AO11"/>
  <c r="AQ11"/>
  <c r="AY11"/>
  <c r="BA11"/>
  <c r="BC11"/>
  <c r="J13"/>
  <c r="K13"/>
  <c r="M13"/>
  <c r="Q13"/>
  <c r="S13"/>
  <c r="U13" s="1"/>
  <c r="W13"/>
  <c r="X13"/>
  <c r="Y13"/>
  <c r="AA13"/>
  <c r="AC13"/>
  <c r="AE13"/>
  <c r="AG13"/>
  <c r="AI13"/>
  <c r="AK13"/>
  <c r="AM13"/>
  <c r="AQ13" s="1"/>
  <c r="AO13"/>
  <c r="AY13"/>
  <c r="BA13"/>
  <c r="BC13"/>
  <c r="J15"/>
  <c r="K15"/>
  <c r="M15"/>
  <c r="Q15"/>
  <c r="S15"/>
  <c r="U15" s="1"/>
  <c r="W15"/>
  <c r="X15"/>
  <c r="Y15"/>
  <c r="AA15"/>
  <c r="AC15"/>
  <c r="AE15"/>
  <c r="AG15"/>
  <c r="AI15"/>
  <c r="AK15"/>
  <c r="AM15"/>
  <c r="AO15"/>
  <c r="AY15"/>
  <c r="BA15"/>
  <c r="BC15"/>
  <c r="J17"/>
  <c r="K17"/>
  <c r="M17"/>
  <c r="Q17"/>
  <c r="S17"/>
  <c r="U17" s="1"/>
  <c r="W17"/>
  <c r="X17"/>
  <c r="Y17"/>
  <c r="AA17"/>
  <c r="AC17"/>
  <c r="AE17"/>
  <c r="AG17"/>
  <c r="AI17"/>
  <c r="AK17"/>
  <c r="AM17"/>
  <c r="AO17"/>
  <c r="AY17"/>
  <c r="BA17"/>
  <c r="BC17"/>
  <c r="J19"/>
  <c r="K19"/>
  <c r="M19"/>
  <c r="Q19"/>
  <c r="S19"/>
  <c r="U19" s="1"/>
  <c r="W19"/>
  <c r="X19"/>
  <c r="Y19"/>
  <c r="AA19"/>
  <c r="AC19"/>
  <c r="AE19"/>
  <c r="AG19"/>
  <c r="AK19" s="1"/>
  <c r="AI19"/>
  <c r="AM19"/>
  <c r="AQ19" s="1"/>
  <c r="AO19"/>
  <c r="AY19"/>
  <c r="BC19" s="1"/>
  <c r="BA19"/>
  <c r="J21"/>
  <c r="K21"/>
  <c r="M21"/>
  <c r="Q21"/>
  <c r="S21"/>
  <c r="U21" s="1"/>
  <c r="W21"/>
  <c r="X21"/>
  <c r="Y21"/>
  <c r="AA21"/>
  <c r="AC21"/>
  <c r="AE21"/>
  <c r="AG21"/>
  <c r="AI21"/>
  <c r="AK21"/>
  <c r="AM21"/>
  <c r="AQ21" s="1"/>
  <c r="AO21"/>
  <c r="AY21"/>
  <c r="BC21" s="1"/>
  <c r="BA21"/>
  <c r="J23"/>
  <c r="K23"/>
  <c r="M23"/>
  <c r="Q23"/>
  <c r="S23"/>
  <c r="U23" s="1"/>
  <c r="W23"/>
  <c r="X23"/>
  <c r="Y23"/>
  <c r="AA23"/>
  <c r="AC23"/>
  <c r="AE23"/>
  <c r="AG23"/>
  <c r="AK23" s="1"/>
  <c r="AI23"/>
  <c r="AM23"/>
  <c r="AO23"/>
  <c r="AQ23"/>
  <c r="AY23"/>
  <c r="BC23" s="1"/>
  <c r="BA23"/>
  <c r="J25"/>
  <c r="K25"/>
  <c r="M25"/>
  <c r="Q25"/>
  <c r="S25"/>
  <c r="U25" s="1"/>
  <c r="W25"/>
  <c r="X25"/>
  <c r="Y25"/>
  <c r="AA25"/>
  <c r="AE25" s="1"/>
  <c r="AC25"/>
  <c r="AG25"/>
  <c r="AK25" s="1"/>
  <c r="AI25"/>
  <c r="AM25"/>
  <c r="AQ25" s="1"/>
  <c r="AO25"/>
  <c r="AY25"/>
  <c r="BA25"/>
  <c r="BC25"/>
  <c r="J27"/>
  <c r="K27"/>
  <c r="M27"/>
  <c r="Q27"/>
  <c r="S27"/>
  <c r="U27" s="1"/>
  <c r="W27"/>
  <c r="X27"/>
  <c r="Y27"/>
  <c r="AA27"/>
  <c r="AC27"/>
  <c r="AE27"/>
  <c r="AG27"/>
  <c r="AK27" s="1"/>
  <c r="AI27"/>
  <c r="AM27"/>
  <c r="AQ27" s="1"/>
  <c r="AO27"/>
  <c r="AY27"/>
  <c r="BC27" s="1"/>
  <c r="BA27"/>
  <c r="J29"/>
  <c r="K29"/>
  <c r="M29"/>
  <c r="Q29"/>
  <c r="S29"/>
  <c r="U29" s="1"/>
  <c r="W29"/>
  <c r="X29"/>
  <c r="Y29"/>
  <c r="AA29"/>
  <c r="AC29"/>
  <c r="AE29"/>
  <c r="AG29"/>
  <c r="AI29"/>
  <c r="AM29"/>
  <c r="AQ29" s="1"/>
  <c r="AO29"/>
  <c r="AY29"/>
  <c r="BC29" s="1"/>
  <c r="BA29"/>
  <c r="J31"/>
  <c r="K31"/>
  <c r="M31"/>
  <c r="Q31"/>
  <c r="S31"/>
  <c r="U31" s="1"/>
  <c r="W31"/>
  <c r="X31"/>
  <c r="Y31"/>
  <c r="AA31"/>
  <c r="AE31" s="1"/>
  <c r="AC31"/>
  <c r="AG31"/>
  <c r="AI31"/>
  <c r="AM31"/>
  <c r="AO31"/>
  <c r="AY31"/>
  <c r="BA31"/>
  <c r="J33"/>
  <c r="K33"/>
  <c r="M33"/>
  <c r="Q33"/>
  <c r="S33"/>
  <c r="U33" s="1"/>
  <c r="W33"/>
  <c r="X33"/>
  <c r="Y33"/>
  <c r="AA33"/>
  <c r="AE33" s="1"/>
  <c r="AC33"/>
  <c r="AG33"/>
  <c r="AK33" s="1"/>
  <c r="AI33"/>
  <c r="AM33"/>
  <c r="AQ33" s="1"/>
  <c r="AO33"/>
  <c r="AY33"/>
  <c r="BC33" s="1"/>
  <c r="BA33"/>
  <c r="J35"/>
  <c r="K35"/>
  <c r="M35"/>
  <c r="Q35"/>
  <c r="S35"/>
  <c r="U35" s="1"/>
  <c r="W35"/>
  <c r="X35"/>
  <c r="Y35"/>
  <c r="AA35"/>
  <c r="AE35" s="1"/>
  <c r="AC35"/>
  <c r="AG35"/>
  <c r="AK35" s="1"/>
  <c r="AI35"/>
  <c r="AM35"/>
  <c r="AQ35" s="1"/>
  <c r="AO35"/>
  <c r="AY35"/>
  <c r="BC35" s="1"/>
  <c r="BA35"/>
  <c r="J37"/>
  <c r="K37"/>
  <c r="M37"/>
  <c r="Q37"/>
  <c r="S37"/>
  <c r="U37" s="1"/>
  <c r="W37"/>
  <c r="X37"/>
  <c r="Y37"/>
  <c r="AA37"/>
  <c r="AE37" s="1"/>
  <c r="AC37"/>
  <c r="AG37"/>
  <c r="AK37" s="1"/>
  <c r="AI37"/>
  <c r="AM37"/>
  <c r="AQ37" s="1"/>
  <c r="AO37"/>
  <c r="AY37"/>
  <c r="BC37" s="1"/>
  <c r="BA37"/>
  <c r="J39"/>
  <c r="K39"/>
  <c r="M39"/>
  <c r="Q39"/>
  <c r="S39"/>
  <c r="U39" s="1"/>
  <c r="W39"/>
  <c r="X39"/>
  <c r="Y39"/>
  <c r="AA39"/>
  <c r="AE39" s="1"/>
  <c r="AC39"/>
  <c r="AG39"/>
  <c r="AK39" s="1"/>
  <c r="AI39"/>
  <c r="AM39"/>
  <c r="AQ39" s="1"/>
  <c r="AO39"/>
  <c r="AY39"/>
  <c r="BC39" s="1"/>
  <c r="BA39"/>
  <c r="J41"/>
  <c r="K41"/>
  <c r="M41"/>
  <c r="Q41"/>
  <c r="S41"/>
  <c r="U41" s="1"/>
  <c r="W41"/>
  <c r="X41"/>
  <c r="Y41"/>
  <c r="AA41"/>
  <c r="AE41" s="1"/>
  <c r="AC41"/>
  <c r="AG41"/>
  <c r="AK41" s="1"/>
  <c r="AI41"/>
  <c r="AM41"/>
  <c r="AQ41" s="1"/>
  <c r="AO41"/>
  <c r="AY41"/>
  <c r="BC41" s="1"/>
  <c r="BA41"/>
  <c r="J43"/>
  <c r="K43"/>
  <c r="M43"/>
  <c r="Q43"/>
  <c r="S43"/>
  <c r="U43" s="1"/>
  <c r="W43"/>
  <c r="X43"/>
  <c r="Y43"/>
  <c r="AA43"/>
  <c r="AE43" s="1"/>
  <c r="AC43"/>
  <c r="AG43"/>
  <c r="AK43" s="1"/>
  <c r="AI43"/>
  <c r="AM43"/>
  <c r="AQ43" s="1"/>
  <c r="AO43"/>
  <c r="AY43"/>
  <c r="BC43" s="1"/>
  <c r="BA43"/>
  <c r="J45"/>
  <c r="K45"/>
  <c r="M45"/>
  <c r="Q45"/>
  <c r="S45"/>
  <c r="U45" s="1"/>
  <c r="W45"/>
  <c r="X45"/>
  <c r="Y45"/>
  <c r="AA45"/>
  <c r="AE45" s="1"/>
  <c r="AC45"/>
  <c r="AG45"/>
  <c r="AK45" s="1"/>
  <c r="AI45"/>
  <c r="AM45"/>
  <c r="AQ45" s="1"/>
  <c r="AO45"/>
  <c r="AY45"/>
  <c r="BC45" s="1"/>
  <c r="J47"/>
  <c r="K47"/>
  <c r="M47"/>
  <c r="Q47"/>
  <c r="S47"/>
  <c r="W47"/>
  <c r="X47"/>
  <c r="Y47"/>
  <c r="AA47"/>
  <c r="AC47"/>
  <c r="AG47"/>
  <c r="AI47"/>
  <c r="AM47"/>
  <c r="AO47"/>
  <c r="AY47"/>
  <c r="J55"/>
  <c r="K55"/>
  <c r="M55"/>
  <c r="W55"/>
  <c r="Y55"/>
  <c r="AA55"/>
  <c r="AE55" s="1"/>
  <c r="AC55"/>
  <c r="AG55"/>
  <c r="AI55"/>
  <c r="AM55"/>
  <c r="AO55"/>
  <c r="AY55"/>
  <c r="BC55" s="1"/>
  <c r="BA55"/>
  <c r="BK55"/>
  <c r="BJ59" s="1"/>
  <c r="AC58"/>
  <c r="G67"/>
  <c r="BQ6" i="7"/>
  <c r="F11"/>
  <c r="G11"/>
  <c r="H9" i="6" s="1"/>
  <c r="N11" i="7"/>
  <c r="AF11"/>
  <c r="AL11"/>
  <c r="AR11"/>
  <c r="AT11"/>
  <c r="AV11"/>
  <c r="BD11"/>
  <c r="BH11"/>
  <c r="BL11"/>
  <c r="BR11"/>
  <c r="BR12"/>
  <c r="F13"/>
  <c r="G13"/>
  <c r="N13"/>
  <c r="AF13"/>
  <c r="AL13"/>
  <c r="AR13"/>
  <c r="AT13"/>
  <c r="AV13"/>
  <c r="AX13"/>
  <c r="BD13"/>
  <c r="BF13"/>
  <c r="BH13"/>
  <c r="BJ13"/>
  <c r="BL13"/>
  <c r="BR13"/>
  <c r="BR14"/>
  <c r="F15"/>
  <c r="F13" i="6" s="1"/>
  <c r="G15" i="7"/>
  <c r="H13" i="6" s="1"/>
  <c r="N15" i="7"/>
  <c r="AF15"/>
  <c r="AL15"/>
  <c r="AR15"/>
  <c r="AT15"/>
  <c r="AV15"/>
  <c r="AX15"/>
  <c r="BD15"/>
  <c r="BF15"/>
  <c r="BH15"/>
  <c r="BJ15"/>
  <c r="BL15"/>
  <c r="BR15"/>
  <c r="BR16"/>
  <c r="F17"/>
  <c r="G17"/>
  <c r="N17"/>
  <c r="AF17"/>
  <c r="AL17"/>
  <c r="AR17"/>
  <c r="AT17"/>
  <c r="AV17"/>
  <c r="AX17"/>
  <c r="BD17"/>
  <c r="BF17"/>
  <c r="BH17"/>
  <c r="BJ17"/>
  <c r="BL17"/>
  <c r="BR17"/>
  <c r="BR18"/>
  <c r="F19"/>
  <c r="F17" i="6" s="1"/>
  <c r="G19" i="7"/>
  <c r="H17" i="6" s="1"/>
  <c r="N19" i="7"/>
  <c r="AF19"/>
  <c r="AL19"/>
  <c r="AR19"/>
  <c r="AT19"/>
  <c r="AV19"/>
  <c r="AX19"/>
  <c r="BD19"/>
  <c r="BF19"/>
  <c r="BH19"/>
  <c r="BJ19"/>
  <c r="BL19"/>
  <c r="BR19"/>
  <c r="BR20"/>
  <c r="F21"/>
  <c r="F19" i="6" s="1"/>
  <c r="G21" i="7"/>
  <c r="N21"/>
  <c r="AF21"/>
  <c r="AL21"/>
  <c r="AR21"/>
  <c r="AT21"/>
  <c r="BF21" s="1"/>
  <c r="BJ21" s="1"/>
  <c r="AV21"/>
  <c r="BD21"/>
  <c r="BH21"/>
  <c r="BL21"/>
  <c r="F23"/>
  <c r="G23"/>
  <c r="N23"/>
  <c r="AF23"/>
  <c r="AL23"/>
  <c r="AR23"/>
  <c r="AT23"/>
  <c r="AV23"/>
  <c r="AX23"/>
  <c r="BD23"/>
  <c r="BF23"/>
  <c r="BH23"/>
  <c r="BJ23"/>
  <c r="BL23"/>
  <c r="F25"/>
  <c r="F23" i="6" s="1"/>
  <c r="Y85" s="1"/>
  <c r="G25" i="7"/>
  <c r="H23" i="6" s="1"/>
  <c r="N25" i="7"/>
  <c r="AF25"/>
  <c r="AL25"/>
  <c r="AR25"/>
  <c r="AT25"/>
  <c r="AV25"/>
  <c r="AX25"/>
  <c r="BD25"/>
  <c r="BF25"/>
  <c r="BH25"/>
  <c r="BJ25"/>
  <c r="BL25"/>
  <c r="F27"/>
  <c r="F25" i="6" s="1"/>
  <c r="M87" s="1"/>
  <c r="G27" i="7"/>
  <c r="H25" i="6" s="1"/>
  <c r="N27" i="7"/>
  <c r="AF27"/>
  <c r="AL27"/>
  <c r="AR27"/>
  <c r="AT27"/>
  <c r="AV27"/>
  <c r="AX27"/>
  <c r="BD27"/>
  <c r="BF27"/>
  <c r="BH27"/>
  <c r="BJ27"/>
  <c r="BL27"/>
  <c r="F29"/>
  <c r="G29"/>
  <c r="H27" i="6" s="1"/>
  <c r="N29" i="7"/>
  <c r="AF29"/>
  <c r="AL29"/>
  <c r="AR29"/>
  <c r="AT29"/>
  <c r="AV29"/>
  <c r="AX29"/>
  <c r="BD29"/>
  <c r="BF29"/>
  <c r="BH29"/>
  <c r="BJ29"/>
  <c r="BL29"/>
  <c r="F31"/>
  <c r="G31"/>
  <c r="H29" i="6" s="1"/>
  <c r="N31" i="7"/>
  <c r="AF31"/>
  <c r="AL31"/>
  <c r="AR31"/>
  <c r="AT31"/>
  <c r="AV31"/>
  <c r="AX31"/>
  <c r="BD31"/>
  <c r="BF31"/>
  <c r="BH31"/>
  <c r="BJ31"/>
  <c r="BL31"/>
  <c r="F33"/>
  <c r="F31" i="6" s="1"/>
  <c r="AG93" s="1"/>
  <c r="AK93" s="1"/>
  <c r="G33" i="7"/>
  <c r="H31" i="6" s="1"/>
  <c r="N33" i="7"/>
  <c r="AF33"/>
  <c r="AL33"/>
  <c r="AR33"/>
  <c r="AT33"/>
  <c r="AV33"/>
  <c r="AX33"/>
  <c r="BD33"/>
  <c r="BF33"/>
  <c r="BJ33" s="1"/>
  <c r="BH33"/>
  <c r="BL33"/>
  <c r="F35"/>
  <c r="G35"/>
  <c r="H33" i="6"/>
  <c r="N35" i="7"/>
  <c r="AF35"/>
  <c r="AL35"/>
  <c r="AR35"/>
  <c r="AT35"/>
  <c r="AV35"/>
  <c r="AX35"/>
  <c r="BD35"/>
  <c r="BF35"/>
  <c r="BH35"/>
  <c r="BJ35"/>
  <c r="BL35"/>
  <c r="F37"/>
  <c r="G37"/>
  <c r="H35" i="6" s="1"/>
  <c r="N37" i="7"/>
  <c r="AF37"/>
  <c r="AL37"/>
  <c r="AR37"/>
  <c r="AT37"/>
  <c r="AV37"/>
  <c r="AX37"/>
  <c r="BD37"/>
  <c r="BF37"/>
  <c r="BH37"/>
  <c r="BJ37"/>
  <c r="BL37"/>
  <c r="F39"/>
  <c r="F37" i="6" s="1"/>
  <c r="X99" s="1"/>
  <c r="G39" i="7"/>
  <c r="H37" i="6" s="1"/>
  <c r="N39" i="7"/>
  <c r="AF39"/>
  <c r="AL39"/>
  <c r="AR39"/>
  <c r="AT39"/>
  <c r="AV39"/>
  <c r="AX39"/>
  <c r="BD39"/>
  <c r="BF39"/>
  <c r="BH39"/>
  <c r="BJ39"/>
  <c r="BL39"/>
  <c r="F41"/>
  <c r="G41"/>
  <c r="N41"/>
  <c r="AF41"/>
  <c r="AL41"/>
  <c r="AR41"/>
  <c r="AT41"/>
  <c r="AV41"/>
  <c r="AX41"/>
  <c r="BD41"/>
  <c r="BF41"/>
  <c r="BH41"/>
  <c r="BJ41"/>
  <c r="BL41"/>
  <c r="F43"/>
  <c r="F41" i="6" s="1"/>
  <c r="M103" s="1"/>
  <c r="G43" i="7"/>
  <c r="H41" i="6" s="1"/>
  <c r="N43" i="7"/>
  <c r="AF43"/>
  <c r="AL43"/>
  <c r="AR43"/>
  <c r="AT43"/>
  <c r="AV43"/>
  <c r="AX43"/>
  <c r="BD43"/>
  <c r="BF43"/>
  <c r="BH43"/>
  <c r="BJ43"/>
  <c r="BL43"/>
  <c r="F45"/>
  <c r="F43" i="6" s="1"/>
  <c r="AI105" s="1"/>
  <c r="G45" i="7"/>
  <c r="N45"/>
  <c r="AF45"/>
  <c r="AL45"/>
  <c r="AR45"/>
  <c r="AT45"/>
  <c r="AV45"/>
  <c r="AX45"/>
  <c r="BD45"/>
  <c r="BF45"/>
  <c r="BH45"/>
  <c r="BJ45"/>
  <c r="BL45"/>
  <c r="F47"/>
  <c r="G47"/>
  <c r="H45" i="6" s="1"/>
  <c r="N47" i="7"/>
  <c r="AF47"/>
  <c r="AL47"/>
  <c r="AR47"/>
  <c r="AT47"/>
  <c r="AV47"/>
  <c r="AX47"/>
  <c r="BD47"/>
  <c r="BF47"/>
  <c r="BH47"/>
  <c r="BJ47"/>
  <c r="BL47"/>
  <c r="F49"/>
  <c r="F47" i="6" s="1"/>
  <c r="G49" i="7"/>
  <c r="H47" i="6" s="1"/>
  <c r="N49" i="7"/>
  <c r="AF49"/>
  <c r="AL49"/>
  <c r="AR49"/>
  <c r="AT49"/>
  <c r="BF49" s="1"/>
  <c r="AV49"/>
  <c r="BD49"/>
  <c r="BH49"/>
  <c r="BL49"/>
  <c r="J58"/>
  <c r="AR55"/>
  <c r="N57"/>
  <c r="AF57"/>
  <c r="AL57"/>
  <c r="AR57"/>
  <c r="AT57"/>
  <c r="AS55" i="6" s="1"/>
  <c r="AV57" i="7"/>
  <c r="AX57"/>
  <c r="BD57"/>
  <c r="BF57"/>
  <c r="BH57"/>
  <c r="L58"/>
  <c r="H62"/>
  <c r="L62"/>
  <c r="S62"/>
  <c r="W62"/>
  <c r="AC61" i="6"/>
  <c r="BR74" i="7"/>
  <c r="BR75"/>
  <c r="BR76"/>
  <c r="BR77"/>
  <c r="BR78"/>
  <c r="BR79"/>
  <c r="BR80"/>
  <c r="BR81"/>
  <c r="BR82"/>
  <c r="BR83"/>
  <c r="BR137"/>
  <c r="BR138"/>
  <c r="BR139"/>
  <c r="BR140"/>
  <c r="BR141"/>
  <c r="BR142"/>
  <c r="BR143"/>
  <c r="BR144"/>
  <c r="BR145"/>
  <c r="BR146"/>
  <c r="BR200"/>
  <c r="BR201"/>
  <c r="BR202"/>
  <c r="BR203"/>
  <c r="BR204"/>
  <c r="BR205"/>
  <c r="BR206"/>
  <c r="BR207"/>
  <c r="BR208"/>
  <c r="BR209"/>
  <c r="BR263"/>
  <c r="BR264"/>
  <c r="BR265"/>
  <c r="BR266"/>
  <c r="BR267"/>
  <c r="BR268"/>
  <c r="BR269"/>
  <c r="BR270"/>
  <c r="BR271"/>
  <c r="BR272"/>
  <c r="BR326"/>
  <c r="BR327"/>
  <c r="BR328"/>
  <c r="BR329"/>
  <c r="BR330"/>
  <c r="BR331"/>
  <c r="BR332"/>
  <c r="BR333"/>
  <c r="BR334"/>
  <c r="BR335"/>
  <c r="BR389"/>
  <c r="BR390"/>
  <c r="BR391"/>
  <c r="BR392"/>
  <c r="BR393"/>
  <c r="BR394"/>
  <c r="BR395"/>
  <c r="BR396"/>
  <c r="BR397"/>
  <c r="BR398"/>
  <c r="BR452"/>
  <c r="BR453"/>
  <c r="BR454"/>
  <c r="BR455"/>
  <c r="BR456"/>
  <c r="BR457"/>
  <c r="BR458"/>
  <c r="BR459"/>
  <c r="BR460"/>
  <c r="BR461"/>
  <c r="BR515"/>
  <c r="BR516"/>
  <c r="BR517"/>
  <c r="BR518"/>
  <c r="BR519"/>
  <c r="BR520"/>
  <c r="BR521"/>
  <c r="BR522"/>
  <c r="BR523"/>
  <c r="BR524"/>
  <c r="BR578"/>
  <c r="BR579"/>
  <c r="BR580"/>
  <c r="BR581"/>
  <c r="BR582"/>
  <c r="BR583"/>
  <c r="BR584"/>
  <c r="BR585"/>
  <c r="BR586"/>
  <c r="BR587"/>
  <c r="BR641"/>
  <c r="BR642"/>
  <c r="BR643"/>
  <c r="BR644"/>
  <c r="BR645"/>
  <c r="BR646"/>
  <c r="BR647"/>
  <c r="BR648"/>
  <c r="BR649"/>
  <c r="BR650"/>
  <c r="BR704"/>
  <c r="BR705"/>
  <c r="BR706"/>
  <c r="BR707"/>
  <c r="BR708"/>
  <c r="BR709"/>
  <c r="BR710"/>
  <c r="BR711"/>
  <c r="BR712"/>
  <c r="BR713"/>
  <c r="BR767"/>
  <c r="BR768"/>
  <c r="BR769"/>
  <c r="BR770"/>
  <c r="BR771"/>
  <c r="BR772"/>
  <c r="BR773"/>
  <c r="BR774"/>
  <c r="BR775"/>
  <c r="BR776"/>
  <c r="BR830"/>
  <c r="BR831"/>
  <c r="BR832"/>
  <c r="BR833"/>
  <c r="BR834"/>
  <c r="BR835"/>
  <c r="BR836"/>
  <c r="BR837"/>
  <c r="BR838"/>
  <c r="BR839"/>
  <c r="BR893"/>
  <c r="BR894"/>
  <c r="BR895"/>
  <c r="BR896"/>
  <c r="BR897"/>
  <c r="BR898"/>
  <c r="BR899"/>
  <c r="BR900"/>
  <c r="BR901"/>
  <c r="BR902"/>
  <c r="BR956"/>
  <c r="BR957"/>
  <c r="BR958"/>
  <c r="BR959"/>
  <c r="BR960"/>
  <c r="BR961"/>
  <c r="BR962"/>
  <c r="BR963"/>
  <c r="BR964"/>
  <c r="BR965"/>
  <c r="BR1019"/>
  <c r="BR1020"/>
  <c r="BR1021"/>
  <c r="BR1022"/>
  <c r="BR1023"/>
  <c r="BR1024"/>
  <c r="BR1025"/>
  <c r="BR1026"/>
  <c r="BR1027"/>
  <c r="BR1028"/>
  <c r="BR1082"/>
  <c r="BR1083"/>
  <c r="BR1084"/>
  <c r="BR1085"/>
  <c r="BR1086"/>
  <c r="BR1087"/>
  <c r="BR1088"/>
  <c r="BR1089"/>
  <c r="BR1090"/>
  <c r="BR1091"/>
  <c r="BR1145"/>
  <c r="BR1146"/>
  <c r="BR1147"/>
  <c r="BR1148"/>
  <c r="BR1149"/>
  <c r="BR1150"/>
  <c r="BR1151"/>
  <c r="BR1152"/>
  <c r="BR1153"/>
  <c r="BR1154"/>
  <c r="BR1208"/>
  <c r="BR1209"/>
  <c r="BR1210"/>
  <c r="BR1211"/>
  <c r="BR1212"/>
  <c r="BR1213"/>
  <c r="BR1214"/>
  <c r="BR1215"/>
  <c r="BR1216"/>
  <c r="BR1217"/>
  <c r="BR1271"/>
  <c r="BR1272"/>
  <c r="BR1273"/>
  <c r="BR1274"/>
  <c r="BR1275"/>
  <c r="BR1276"/>
  <c r="BR1277"/>
  <c r="BR1278"/>
  <c r="BR1279"/>
  <c r="BR1280"/>
  <c r="BR1334"/>
  <c r="BR1335"/>
  <c r="BR1336"/>
  <c r="BR1337"/>
  <c r="BR1338"/>
  <c r="BR1339"/>
  <c r="BR1340"/>
  <c r="BR1341"/>
  <c r="BR1342"/>
  <c r="BR1343"/>
  <c r="BR1397"/>
  <c r="BR1398"/>
  <c r="BR1399"/>
  <c r="BR1400"/>
  <c r="BR1401"/>
  <c r="BR1402"/>
  <c r="BR1403"/>
  <c r="BR1404"/>
  <c r="BR1405"/>
  <c r="BR1406"/>
  <c r="BR1460"/>
  <c r="BR1461"/>
  <c r="BR1462"/>
  <c r="BR1463"/>
  <c r="BR1464"/>
  <c r="BR1465"/>
  <c r="BR1466"/>
  <c r="BR1467"/>
  <c r="BR1468"/>
  <c r="BR1469"/>
  <c r="BR1523"/>
  <c r="BR1524"/>
  <c r="BR1525"/>
  <c r="BR1526"/>
  <c r="BR1527"/>
  <c r="BR1528"/>
  <c r="BR1529"/>
  <c r="BR1530"/>
  <c r="BR1531"/>
  <c r="BR1532"/>
  <c r="BR1586"/>
  <c r="BR1587"/>
  <c r="BR1588"/>
  <c r="BR1589"/>
  <c r="BR1590"/>
  <c r="BR1591"/>
  <c r="BR1592"/>
  <c r="BR1593"/>
  <c r="BR1594"/>
  <c r="BR1595"/>
  <c r="BR1649"/>
  <c r="BR1650"/>
  <c r="BR1651"/>
  <c r="BR1652"/>
  <c r="BR1653"/>
  <c r="BR1654"/>
  <c r="BR1655"/>
  <c r="BR1656"/>
  <c r="BR1657"/>
  <c r="BR1658"/>
  <c r="BR1712"/>
  <c r="BR1713"/>
  <c r="BR1714"/>
  <c r="BR1715"/>
  <c r="BR1716"/>
  <c r="BR1717"/>
  <c r="BR1718"/>
  <c r="BR1719"/>
  <c r="BR1720"/>
  <c r="BR1721"/>
  <c r="BR1775"/>
  <c r="BR1776"/>
  <c r="BR1777"/>
  <c r="BR1778"/>
  <c r="BR1779"/>
  <c r="BR1780"/>
  <c r="BR1781"/>
  <c r="BR1782"/>
  <c r="BR1783"/>
  <c r="BR1784"/>
  <c r="BR1838"/>
  <c r="BR1839"/>
  <c r="BR1840"/>
  <c r="BR1841"/>
  <c r="BR1842"/>
  <c r="BR1843"/>
  <c r="BR1844"/>
  <c r="BR1845"/>
  <c r="BR1846"/>
  <c r="BR1847"/>
  <c r="BR1901"/>
  <c r="BR1902"/>
  <c r="BR1903"/>
  <c r="BR1904"/>
  <c r="BR1905"/>
  <c r="BR1906"/>
  <c r="BR1907"/>
  <c r="BR1908"/>
  <c r="BR1909"/>
  <c r="BR1910"/>
  <c r="BR1964"/>
  <c r="BR1965"/>
  <c r="BR1966"/>
  <c r="BR1967"/>
  <c r="BR1968"/>
  <c r="BR1969"/>
  <c r="BR1970"/>
  <c r="BR1971"/>
  <c r="BR1972"/>
  <c r="BR1973"/>
  <c r="BR2027"/>
  <c r="BR2028"/>
  <c r="BR2029"/>
  <c r="BR2030"/>
  <c r="BR2031"/>
  <c r="BR2032"/>
  <c r="BR2033"/>
  <c r="BR2034"/>
  <c r="BR2035"/>
  <c r="BR2036"/>
  <c r="BR2090"/>
  <c r="BR2091"/>
  <c r="BR2092"/>
  <c r="BR2093"/>
  <c r="BR2094"/>
  <c r="BR2095"/>
  <c r="BR2096"/>
  <c r="BR2097"/>
  <c r="BR2098"/>
  <c r="BR2099"/>
  <c r="BR2153"/>
  <c r="BR2154"/>
  <c r="BR2155"/>
  <c r="BR2156"/>
  <c r="BR2157"/>
  <c r="BR2158"/>
  <c r="BR2159"/>
  <c r="BR2160"/>
  <c r="BR2161"/>
  <c r="BR2162"/>
  <c r="BR2216"/>
  <c r="BR2217"/>
  <c r="BR2218"/>
  <c r="BR2219"/>
  <c r="BR2220"/>
  <c r="BR2221"/>
  <c r="BR2222"/>
  <c r="BR2223"/>
  <c r="BR2224"/>
  <c r="BR2225"/>
  <c r="BR2279"/>
  <c r="BR2280"/>
  <c r="BR2281"/>
  <c r="BR2282"/>
  <c r="BR2283"/>
  <c r="BR2284"/>
  <c r="BR2285"/>
  <c r="BR2286"/>
  <c r="BR2287"/>
  <c r="BR2288"/>
  <c r="BR2342"/>
  <c r="BR2343"/>
  <c r="BR2344"/>
  <c r="BR2345"/>
  <c r="BR2346"/>
  <c r="BR2347"/>
  <c r="BR2348"/>
  <c r="BR2349"/>
  <c r="BR2350"/>
  <c r="BR2351"/>
  <c r="BR2405"/>
  <c r="BR2406"/>
  <c r="BR2407"/>
  <c r="BR2408"/>
  <c r="BR2409"/>
  <c r="BR2410"/>
  <c r="BR2411"/>
  <c r="BR2412"/>
  <c r="BR2413"/>
  <c r="BR2414"/>
  <c r="BR2468"/>
  <c r="BR2469"/>
  <c r="BR2470"/>
  <c r="BR2471"/>
  <c r="BR2472"/>
  <c r="BR2473"/>
  <c r="BR2474"/>
  <c r="BR2475"/>
  <c r="BR2476"/>
  <c r="BR2477"/>
  <c r="BR2531"/>
  <c r="BR2532"/>
  <c r="BR2533"/>
  <c r="BR2534"/>
  <c r="BR2535"/>
  <c r="BR2536"/>
  <c r="BR2537"/>
  <c r="BR2538"/>
  <c r="BR2539"/>
  <c r="BR2540"/>
  <c r="BR2594"/>
  <c r="BR2595"/>
  <c r="BR2596"/>
  <c r="BR2597"/>
  <c r="BR2598"/>
  <c r="BR2599"/>
  <c r="BR2600"/>
  <c r="BR2601"/>
  <c r="BR2602"/>
  <c r="BR2603"/>
  <c r="BR2657"/>
  <c r="BR2658"/>
  <c r="BR2659"/>
  <c r="BR2660"/>
  <c r="BR2661"/>
  <c r="BR2662"/>
  <c r="BR2663"/>
  <c r="BR2664"/>
  <c r="BR2665"/>
  <c r="BR2666"/>
  <c r="BR2720"/>
  <c r="BR2721"/>
  <c r="BR2722"/>
  <c r="BR2723"/>
  <c r="BR2724"/>
  <c r="BR2725"/>
  <c r="BR2726"/>
  <c r="BR2727"/>
  <c r="BR2728"/>
  <c r="BR2729"/>
  <c r="BR2783"/>
  <c r="BR2784"/>
  <c r="BR2785"/>
  <c r="BR2786"/>
  <c r="BR2787"/>
  <c r="BR2788"/>
  <c r="BR2789"/>
  <c r="BR2790"/>
  <c r="BR2791"/>
  <c r="BR2792"/>
  <c r="BR2846"/>
  <c r="BR2847"/>
  <c r="BR2848"/>
  <c r="BR2849"/>
  <c r="BR2850"/>
  <c r="BR2851"/>
  <c r="BR2852"/>
  <c r="BR2853"/>
  <c r="BR2854"/>
  <c r="BR2855"/>
  <c r="BR2909"/>
  <c r="BR2910"/>
  <c r="BR2911"/>
  <c r="BR2912"/>
  <c r="BR2913"/>
  <c r="BR2914"/>
  <c r="BR2915"/>
  <c r="BR2916"/>
  <c r="BR2917"/>
  <c r="BR2918"/>
  <c r="BR2972"/>
  <c r="BR2973"/>
  <c r="BR2974"/>
  <c r="BR2975"/>
  <c r="BR2976"/>
  <c r="BR2977"/>
  <c r="BR2978"/>
  <c r="BR2979"/>
  <c r="BR2980"/>
  <c r="BR2981"/>
  <c r="BR3035"/>
  <c r="BR3036"/>
  <c r="BR3037"/>
  <c r="BR3038"/>
  <c r="BR3039"/>
  <c r="BR3040"/>
  <c r="BR3041"/>
  <c r="BR3042"/>
  <c r="BR3043"/>
  <c r="BR3044"/>
  <c r="BR3098"/>
  <c r="BR3099"/>
  <c r="BR3100"/>
  <c r="BR3101"/>
  <c r="BR3102"/>
  <c r="BR3103"/>
  <c r="BR3104"/>
  <c r="BR3105"/>
  <c r="BR3106"/>
  <c r="BR3107"/>
  <c r="BP3128"/>
  <c r="BG11" i="6"/>
  <c r="AU55"/>
  <c r="BD55" i="7"/>
  <c r="AL55"/>
  <c r="AX1208"/>
  <c r="AX1210"/>
  <c r="AX1212"/>
  <c r="AX1214"/>
  <c r="AX1216"/>
  <c r="AX1218"/>
  <c r="AX1220"/>
  <c r="AX1222"/>
  <c r="AX1224"/>
  <c r="AX1226"/>
  <c r="AX1228"/>
  <c r="AX1230"/>
  <c r="AX1232"/>
  <c r="AX1234"/>
  <c r="AX1236"/>
  <c r="AX1238"/>
  <c r="AX1240"/>
  <c r="AX1242"/>
  <c r="AX1244"/>
  <c r="AX1145"/>
  <c r="AX1147"/>
  <c r="AX1149"/>
  <c r="AX1151"/>
  <c r="AX1153"/>
  <c r="AX1155"/>
  <c r="AX1157"/>
  <c r="AX1159"/>
  <c r="AX1161"/>
  <c r="AX1163"/>
  <c r="AX1165"/>
  <c r="AX1167"/>
  <c r="AX1169"/>
  <c r="AX1171"/>
  <c r="AX1173"/>
  <c r="AX1175"/>
  <c r="AX1177"/>
  <c r="AX1179"/>
  <c r="AX1181"/>
  <c r="AX1082"/>
  <c r="AX1084"/>
  <c r="AX1086"/>
  <c r="AX1088"/>
  <c r="AX1090"/>
  <c r="AX1092"/>
  <c r="AX1094"/>
  <c r="AX1096"/>
  <c r="AX1098"/>
  <c r="AX1100"/>
  <c r="AX1102"/>
  <c r="AX1104"/>
  <c r="AX1106"/>
  <c r="AX1108"/>
  <c r="AX1110"/>
  <c r="AX1112"/>
  <c r="AX1114"/>
  <c r="AX1116"/>
  <c r="AX1118"/>
  <c r="AX1019"/>
  <c r="AX1021"/>
  <c r="AX1023"/>
  <c r="AX1025"/>
  <c r="AX1027"/>
  <c r="AX1029"/>
  <c r="AX1031"/>
  <c r="AX1033"/>
  <c r="AX1035"/>
  <c r="AX1037"/>
  <c r="AX1039"/>
  <c r="AX1041"/>
  <c r="AX1043"/>
  <c r="AX1045"/>
  <c r="AX1047"/>
  <c r="AX1049"/>
  <c r="AX1051"/>
  <c r="AX1053"/>
  <c r="AX1055"/>
  <c r="AX956"/>
  <c r="AX958"/>
  <c r="AX960"/>
  <c r="AX962"/>
  <c r="AX964"/>
  <c r="AX966"/>
  <c r="AX968"/>
  <c r="AX970"/>
  <c r="AX972"/>
  <c r="AX974"/>
  <c r="AX976"/>
  <c r="AX978"/>
  <c r="AX980"/>
  <c r="AX982"/>
  <c r="AX984"/>
  <c r="AX986"/>
  <c r="AX988"/>
  <c r="AX990"/>
  <c r="AX992"/>
  <c r="AX893"/>
  <c r="AX895"/>
  <c r="AX897"/>
  <c r="AX899"/>
  <c r="AX901"/>
  <c r="AX903"/>
  <c r="AX905"/>
  <c r="AX907"/>
  <c r="AX909"/>
  <c r="AX911"/>
  <c r="AX913"/>
  <c r="AX915"/>
  <c r="AX917"/>
  <c r="AX919"/>
  <c r="AX921"/>
  <c r="AX923"/>
  <c r="AX925"/>
  <c r="AX927"/>
  <c r="AX929"/>
  <c r="AX830"/>
  <c r="AX832"/>
  <c r="AX834"/>
  <c r="AX836"/>
  <c r="AX838"/>
  <c r="AX840"/>
  <c r="AX842"/>
  <c r="AX844"/>
  <c r="AX846"/>
  <c r="AX848"/>
  <c r="AX850"/>
  <c r="AX852"/>
  <c r="AX854"/>
  <c r="AX856"/>
  <c r="AX858"/>
  <c r="AX860"/>
  <c r="AX862"/>
  <c r="AX864"/>
  <c r="AX866"/>
  <c r="AX767"/>
  <c r="AX769"/>
  <c r="AX771"/>
  <c r="AX773"/>
  <c r="AX775"/>
  <c r="AX777"/>
  <c r="AX779"/>
  <c r="AX781"/>
  <c r="AX783"/>
  <c r="AX785"/>
  <c r="AX787"/>
  <c r="AX789"/>
  <c r="AX791"/>
  <c r="AX793"/>
  <c r="AX795"/>
  <c r="AX797"/>
  <c r="AX799"/>
  <c r="AX801"/>
  <c r="AX803"/>
  <c r="BJ704"/>
  <c r="AX704"/>
  <c r="AX706"/>
  <c r="AX708"/>
  <c r="AX710"/>
  <c r="AX712"/>
  <c r="AX714"/>
  <c r="AX716"/>
  <c r="AX718"/>
  <c r="AX720"/>
  <c r="AX722"/>
  <c r="AX724"/>
  <c r="AX726"/>
  <c r="AX728"/>
  <c r="AX730"/>
  <c r="AX732"/>
  <c r="AX734"/>
  <c r="AX736"/>
  <c r="AX738"/>
  <c r="AX740"/>
  <c r="AX643"/>
  <c r="AX647"/>
  <c r="AX649"/>
  <c r="AX651"/>
  <c r="AX653"/>
  <c r="AX655"/>
  <c r="AX657"/>
  <c r="AX659"/>
  <c r="AX661"/>
  <c r="AX663"/>
  <c r="AX665"/>
  <c r="AX667"/>
  <c r="AX669"/>
  <c r="AX671"/>
  <c r="AX673"/>
  <c r="AX675"/>
  <c r="AX677"/>
  <c r="AX578"/>
  <c r="AX580"/>
  <c r="AX582"/>
  <c r="AX584"/>
  <c r="AX586"/>
  <c r="AX588"/>
  <c r="AX590"/>
  <c r="AX592"/>
  <c r="AX594"/>
  <c r="AX596"/>
  <c r="AX598"/>
  <c r="AX600"/>
  <c r="AX602"/>
  <c r="AX604"/>
  <c r="AX606"/>
  <c r="AX608"/>
  <c r="AX610"/>
  <c r="AX612"/>
  <c r="AX614"/>
  <c r="AX515"/>
  <c r="AX517"/>
  <c r="AX519"/>
  <c r="AX521"/>
  <c r="AX523"/>
  <c r="AX525"/>
  <c r="AX527"/>
  <c r="AX529"/>
  <c r="AX531"/>
  <c r="AX533"/>
  <c r="AX535"/>
  <c r="AX537"/>
  <c r="AX539"/>
  <c r="AX541"/>
  <c r="AX543"/>
  <c r="AX545"/>
  <c r="AX547"/>
  <c r="AX549"/>
  <c r="AX551"/>
  <c r="AX452"/>
  <c r="AX456"/>
  <c r="AX460"/>
  <c r="AX464"/>
  <c r="AX468"/>
  <c r="AX472"/>
  <c r="AX476"/>
  <c r="AX480"/>
  <c r="AX482"/>
  <c r="AX484"/>
  <c r="AX486"/>
  <c r="AX488"/>
  <c r="AX389"/>
  <c r="AX391"/>
  <c r="AX393"/>
  <c r="AX395"/>
  <c r="AX397"/>
  <c r="AX399"/>
  <c r="AX401"/>
  <c r="AX403"/>
  <c r="AX405"/>
  <c r="AX407"/>
  <c r="AX409"/>
  <c r="AX411"/>
  <c r="AX413"/>
  <c r="AX415"/>
  <c r="AX417"/>
  <c r="AX419"/>
  <c r="AX421"/>
  <c r="AX423"/>
  <c r="AX425"/>
  <c r="AX326"/>
  <c r="AX328"/>
  <c r="AX330"/>
  <c r="AX332"/>
  <c r="AX334"/>
  <c r="AX336"/>
  <c r="AX338"/>
  <c r="AX340"/>
  <c r="AX342"/>
  <c r="AX344"/>
  <c r="AX346"/>
  <c r="AX348"/>
  <c r="AX350"/>
  <c r="AX352"/>
  <c r="AX354"/>
  <c r="AX356"/>
  <c r="AX358"/>
  <c r="AX360"/>
  <c r="AX362"/>
  <c r="AX263"/>
  <c r="AX265"/>
  <c r="AX267"/>
  <c r="AX269"/>
  <c r="AX271"/>
  <c r="AX273"/>
  <c r="AX275"/>
  <c r="AX277"/>
  <c r="AX279"/>
  <c r="AX281"/>
  <c r="AX283"/>
  <c r="AX285"/>
  <c r="AX287"/>
  <c r="AX289"/>
  <c r="AX291"/>
  <c r="AX293"/>
  <c r="AX295"/>
  <c r="AX297"/>
  <c r="AX299"/>
  <c r="AX200"/>
  <c r="AX202"/>
  <c r="AX204"/>
  <c r="AX206"/>
  <c r="AX208"/>
  <c r="AX210"/>
  <c r="AX212"/>
  <c r="AX214"/>
  <c r="AX216"/>
  <c r="AX218"/>
  <c r="AX220"/>
  <c r="AX222"/>
  <c r="AX224"/>
  <c r="AX226"/>
  <c r="AX228"/>
  <c r="AX230"/>
  <c r="AX232"/>
  <c r="AX234"/>
  <c r="AX236"/>
  <c r="AX137"/>
  <c r="AX141"/>
  <c r="AX143"/>
  <c r="AX145"/>
  <c r="AX149"/>
  <c r="AX151"/>
  <c r="AX153"/>
  <c r="AX155"/>
  <c r="AX157"/>
  <c r="AX159"/>
  <c r="AX161"/>
  <c r="AX163"/>
  <c r="AX165"/>
  <c r="AX167"/>
  <c r="AX169"/>
  <c r="AX171"/>
  <c r="AX173"/>
  <c r="AM61" i="6"/>
  <c r="AX76" i="7"/>
  <c r="AX80"/>
  <c r="AX88"/>
  <c r="AX92"/>
  <c r="AX96"/>
  <c r="AX100"/>
  <c r="AX104"/>
  <c r="AX108"/>
  <c r="AX74"/>
  <c r="AX78"/>
  <c r="AX82"/>
  <c r="AX86"/>
  <c r="AX90"/>
  <c r="AX94"/>
  <c r="AX98"/>
  <c r="AX102"/>
  <c r="AX106"/>
  <c r="AX110"/>
  <c r="AX3098"/>
  <c r="AX3100"/>
  <c r="AX3102"/>
  <c r="AX3104"/>
  <c r="AX3106"/>
  <c r="AX3108"/>
  <c r="AX3110"/>
  <c r="AX3112"/>
  <c r="AX3114"/>
  <c r="AX3116"/>
  <c r="AX3118"/>
  <c r="AX3120"/>
  <c r="AX3122"/>
  <c r="AX3124"/>
  <c r="AX3126"/>
  <c r="AX3128"/>
  <c r="AX3130"/>
  <c r="AX3132"/>
  <c r="AX3134"/>
  <c r="AX3035"/>
  <c r="AX3037"/>
  <c r="AX3039"/>
  <c r="AX3041"/>
  <c r="AX3043"/>
  <c r="AX3045"/>
  <c r="AX3047"/>
  <c r="AX3049"/>
  <c r="AX3051"/>
  <c r="AX3053"/>
  <c r="AX3055"/>
  <c r="AX3057"/>
  <c r="AX3059"/>
  <c r="AX3061"/>
  <c r="AX3063"/>
  <c r="AX3065"/>
  <c r="AX3067"/>
  <c r="AX3069"/>
  <c r="AX3071"/>
  <c r="AX2972"/>
  <c r="AX2974"/>
  <c r="AX2976"/>
  <c r="AX2978"/>
  <c r="AX2980"/>
  <c r="AX2982"/>
  <c r="AX2984"/>
  <c r="AX2986"/>
  <c r="AX2988"/>
  <c r="AX2990"/>
  <c r="AX2992"/>
  <c r="AX2994"/>
  <c r="AX2996"/>
  <c r="AX2998"/>
  <c r="AX3000"/>
  <c r="AX3002"/>
  <c r="AX3004"/>
  <c r="AX3006"/>
  <c r="AX3008"/>
  <c r="AX2909"/>
  <c r="AX2911"/>
  <c r="AX2913"/>
  <c r="AX2915"/>
  <c r="AX2917"/>
  <c r="AX2919"/>
  <c r="AX2921"/>
  <c r="AX2923"/>
  <c r="AX2925"/>
  <c r="AX2927"/>
  <c r="AX2929"/>
  <c r="AX2931"/>
  <c r="AX2933"/>
  <c r="AX2935"/>
  <c r="AX2937"/>
  <c r="AX2939"/>
  <c r="AX2941"/>
  <c r="AX2943"/>
  <c r="AX2945"/>
  <c r="AX2846"/>
  <c r="AX2848"/>
  <c r="AX2850"/>
  <c r="AX2852"/>
  <c r="AX2854"/>
  <c r="AX2856"/>
  <c r="AX2858"/>
  <c r="AX2860"/>
  <c r="AX2862"/>
  <c r="AX2864"/>
  <c r="AX2866"/>
  <c r="AX2868"/>
  <c r="AX2870"/>
  <c r="AX2872"/>
  <c r="AX2874"/>
  <c r="AX2876"/>
  <c r="AX2878"/>
  <c r="AX2880"/>
  <c r="AX2882"/>
  <c r="AX2783"/>
  <c r="AX2785"/>
  <c r="AX2787"/>
  <c r="AX2789"/>
  <c r="AX2791"/>
  <c r="AX2793"/>
  <c r="AX2795"/>
  <c r="AX2797"/>
  <c r="AX2799"/>
  <c r="AX2801"/>
  <c r="AX2803"/>
  <c r="AX2805"/>
  <c r="AX2807"/>
  <c r="AX2809"/>
  <c r="AX2811"/>
  <c r="AX2813"/>
  <c r="AX2815"/>
  <c r="AX2817"/>
  <c r="AX2819"/>
  <c r="AX2720"/>
  <c r="AX2722"/>
  <c r="AX2724"/>
  <c r="AX2726"/>
  <c r="AX2728"/>
  <c r="AX2730"/>
  <c r="AX2732"/>
  <c r="AX2734"/>
  <c r="AX2736"/>
  <c r="AX2738"/>
  <c r="AX2740"/>
  <c r="AX2742"/>
  <c r="AX2744"/>
  <c r="AX2746"/>
  <c r="AX2748"/>
  <c r="AX2750"/>
  <c r="AX2752"/>
  <c r="AX2754"/>
  <c r="AX2756"/>
  <c r="AX2657"/>
  <c r="AX2659"/>
  <c r="AX2661"/>
  <c r="AX2663"/>
  <c r="AX2665"/>
  <c r="AX2667"/>
  <c r="AX2669"/>
  <c r="AX2671"/>
  <c r="AX2673"/>
  <c r="AX2675"/>
  <c r="AX2677"/>
  <c r="AX2679"/>
  <c r="AX2681"/>
  <c r="AX2683"/>
  <c r="AX2685"/>
  <c r="AX2687"/>
  <c r="AX2689"/>
  <c r="AX2691"/>
  <c r="AX2693"/>
  <c r="AX2594"/>
  <c r="AX2596"/>
  <c r="AX2598"/>
  <c r="AX2600"/>
  <c r="AX2602"/>
  <c r="AX2604"/>
  <c r="AX2606"/>
  <c r="AX2608"/>
  <c r="AX2610"/>
  <c r="AX2612"/>
  <c r="AX2614"/>
  <c r="AX2616"/>
  <c r="AX2618"/>
  <c r="AX2620"/>
  <c r="AX2622"/>
  <c r="AX2624"/>
  <c r="AX2626"/>
  <c r="AX2628"/>
  <c r="AX2630"/>
  <c r="AX2531"/>
  <c r="AX2533"/>
  <c r="AX2535"/>
  <c r="AX2537"/>
  <c r="AX2539"/>
  <c r="AX2541"/>
  <c r="AX2543"/>
  <c r="AX2545"/>
  <c r="AX2547"/>
  <c r="AX2549"/>
  <c r="AX2551"/>
  <c r="AX2553"/>
  <c r="AX2555"/>
  <c r="AX2557"/>
  <c r="AX2559"/>
  <c r="AX2561"/>
  <c r="AX2563"/>
  <c r="AX2565"/>
  <c r="AX2567"/>
  <c r="AX2468"/>
  <c r="AX2470"/>
  <c r="AX2472"/>
  <c r="AX2474"/>
  <c r="AX2476"/>
  <c r="AX2478"/>
  <c r="AX2480"/>
  <c r="AX2482"/>
  <c r="AX2484"/>
  <c r="AX2486"/>
  <c r="AX2488"/>
  <c r="AX2490"/>
  <c r="AX2492"/>
  <c r="AX2494"/>
  <c r="AX2496"/>
  <c r="AX2498"/>
  <c r="AX2500"/>
  <c r="AX2502"/>
  <c r="AX2504"/>
  <c r="AX2405"/>
  <c r="AX2407"/>
  <c r="AX2409"/>
  <c r="AX2411"/>
  <c r="AX2413"/>
  <c r="AX2415"/>
  <c r="AX2417"/>
  <c r="AX2419"/>
  <c r="AX2421"/>
  <c r="AX2423"/>
  <c r="AX2425"/>
  <c r="AX2427"/>
  <c r="AX2429"/>
  <c r="AX2431"/>
  <c r="AX2433"/>
  <c r="AX2435"/>
  <c r="AX2437"/>
  <c r="AX2439"/>
  <c r="AX2441"/>
  <c r="AX2342"/>
  <c r="AX2344"/>
  <c r="AX2346"/>
  <c r="AX2348"/>
  <c r="AX2350"/>
  <c r="AX2352"/>
  <c r="AX2354"/>
  <c r="AX2356"/>
  <c r="AX2358"/>
  <c r="AX2360"/>
  <c r="AX2362"/>
  <c r="AX2364"/>
  <c r="AX2366"/>
  <c r="AX2368"/>
  <c r="AX2370"/>
  <c r="AX2372"/>
  <c r="AX2374"/>
  <c r="AX2376"/>
  <c r="AX2378"/>
  <c r="AX2279"/>
  <c r="AX2281"/>
  <c r="AX2283"/>
  <c r="AX2285"/>
  <c r="AX2287"/>
  <c r="AX2289"/>
  <c r="AX2291"/>
  <c r="AX2293"/>
  <c r="AX2295"/>
  <c r="AX2297"/>
  <c r="AX2299"/>
  <c r="AX2301"/>
  <c r="AX2303"/>
  <c r="AX2305"/>
  <c r="AX2307"/>
  <c r="AX2309"/>
  <c r="AX2311"/>
  <c r="AX2313"/>
  <c r="AX2315"/>
  <c r="AX2216"/>
  <c r="AX2218"/>
  <c r="AX2220"/>
  <c r="AX2222"/>
  <c r="AX2224"/>
  <c r="AX2226"/>
  <c r="AX2228"/>
  <c r="AX2230"/>
  <c r="AX2232"/>
  <c r="AX2234"/>
  <c r="AX2236"/>
  <c r="AX2238"/>
  <c r="AX2240"/>
  <c r="AX2242"/>
  <c r="AX2244"/>
  <c r="AX2246"/>
  <c r="AX2248"/>
  <c r="AX2250"/>
  <c r="AX2252"/>
  <c r="AX2153"/>
  <c r="AX2155"/>
  <c r="AX2157"/>
  <c r="AX2159"/>
  <c r="AX2161"/>
  <c r="AX2163"/>
  <c r="AX2165"/>
  <c r="AX2167"/>
  <c r="AX2169"/>
  <c r="AX2171"/>
  <c r="AX2173"/>
  <c r="AX2175"/>
  <c r="AX2177"/>
  <c r="AX2179"/>
  <c r="AX2181"/>
  <c r="AX2183"/>
  <c r="AX2185"/>
  <c r="AX2187"/>
  <c r="AX2189"/>
  <c r="AX2090"/>
  <c r="AX2092"/>
  <c r="AX2094"/>
  <c r="AX2096"/>
  <c r="AX2098"/>
  <c r="AX2100"/>
  <c r="AX2102"/>
  <c r="AX2104"/>
  <c r="AX2106"/>
  <c r="AX2108"/>
  <c r="AX2110"/>
  <c r="AX2112"/>
  <c r="AX2114"/>
  <c r="AX2116"/>
  <c r="AX2118"/>
  <c r="AX2120"/>
  <c r="AX2122"/>
  <c r="AX2124"/>
  <c r="AX2126"/>
  <c r="AX2027"/>
  <c r="AX2029"/>
  <c r="AX2031"/>
  <c r="AX2033"/>
  <c r="AX2035"/>
  <c r="AX2037"/>
  <c r="AX2039"/>
  <c r="AX2041"/>
  <c r="AX2043"/>
  <c r="AX2045"/>
  <c r="AX2047"/>
  <c r="AX2049"/>
  <c r="AX2051"/>
  <c r="AX2053"/>
  <c r="AX2055"/>
  <c r="AX2057"/>
  <c r="AX2059"/>
  <c r="AX2061"/>
  <c r="AX2063"/>
  <c r="AX1964"/>
  <c r="AX1966"/>
  <c r="AX1968"/>
  <c r="AX1970"/>
  <c r="AX1972"/>
  <c r="AX1974"/>
  <c r="AX1976"/>
  <c r="AX1978"/>
  <c r="AX1980"/>
  <c r="AX1982"/>
  <c r="AX1984"/>
  <c r="AX1986"/>
  <c r="AX1988"/>
  <c r="AX1990"/>
  <c r="AX1992"/>
  <c r="AX1994"/>
  <c r="AX1996"/>
  <c r="AX1998"/>
  <c r="AX2000"/>
  <c r="AX1901"/>
  <c r="AX1903"/>
  <c r="AX1905"/>
  <c r="AX1907"/>
  <c r="AX1909"/>
  <c r="AX1911"/>
  <c r="AX1913"/>
  <c r="AX1915"/>
  <c r="AX1917"/>
  <c r="AX1919"/>
  <c r="AX1921"/>
  <c r="AX1923"/>
  <c r="AX1925"/>
  <c r="AX1927"/>
  <c r="AX1929"/>
  <c r="AX1931"/>
  <c r="AX1933"/>
  <c r="AX1935"/>
  <c r="AX1937"/>
  <c r="AX1838"/>
  <c r="AX1840"/>
  <c r="AX1842"/>
  <c r="AX1844"/>
  <c r="AX1846"/>
  <c r="AX1848"/>
  <c r="AX1850"/>
  <c r="AX1852"/>
  <c r="AX1854"/>
  <c r="AX1856"/>
  <c r="AX1858"/>
  <c r="AX1860"/>
  <c r="AX1862"/>
  <c r="AX1864"/>
  <c r="AX1866"/>
  <c r="AX1868"/>
  <c r="AX1870"/>
  <c r="AX1872"/>
  <c r="AX1874"/>
  <c r="AX1775"/>
  <c r="AX1777"/>
  <c r="AX1779"/>
  <c r="AX1781"/>
  <c r="AX1783"/>
  <c r="AX1785"/>
  <c r="AX1787"/>
  <c r="AX1789"/>
  <c r="AX1791"/>
  <c r="AX1793"/>
  <c r="AX1795"/>
  <c r="AX1797"/>
  <c r="AX1799"/>
  <c r="AX1801"/>
  <c r="AX1803"/>
  <c r="AX1805"/>
  <c r="AX1807"/>
  <c r="AX1809"/>
  <c r="AX1811"/>
  <c r="AX1712"/>
  <c r="AX1714"/>
  <c r="AX1716"/>
  <c r="AX1718"/>
  <c r="AX1720"/>
  <c r="AX1722"/>
  <c r="AX1724"/>
  <c r="AX1726"/>
  <c r="AX1728"/>
  <c r="AX1730"/>
  <c r="AX1732"/>
  <c r="AX1734"/>
  <c r="AX1736"/>
  <c r="AX1738"/>
  <c r="AX1740"/>
  <c r="AX1742"/>
  <c r="AX1744"/>
  <c r="AX1746"/>
  <c r="AX1748"/>
  <c r="BP1669"/>
  <c r="AX1651"/>
  <c r="BF1651"/>
  <c r="BJ1651" s="1"/>
  <c r="AX1655"/>
  <c r="BF1655"/>
  <c r="BJ1655" s="1"/>
  <c r="AX1659"/>
  <c r="BF1659"/>
  <c r="BJ1659" s="1"/>
  <c r="AX1663"/>
  <c r="BF1663"/>
  <c r="BJ1663" s="1"/>
  <c r="AX1667"/>
  <c r="BF1667"/>
  <c r="BJ1667" s="1"/>
  <c r="AX1671"/>
  <c r="BF1671"/>
  <c r="BJ1671" s="1"/>
  <c r="AX1675"/>
  <c r="BF1675"/>
  <c r="BJ1675" s="1"/>
  <c r="AX1679"/>
  <c r="BF1679"/>
  <c r="BJ1679" s="1"/>
  <c r="AX1683"/>
  <c r="BF1683"/>
  <c r="BJ1683" s="1"/>
  <c r="AX1649"/>
  <c r="AX1653"/>
  <c r="AX1657"/>
  <c r="AX1661"/>
  <c r="AX1665"/>
  <c r="AX1669"/>
  <c r="AX1673"/>
  <c r="AX1677"/>
  <c r="AX1681"/>
  <c r="AX1685"/>
  <c r="BJ1586"/>
  <c r="BJ1596"/>
  <c r="AX1586"/>
  <c r="AX1588"/>
  <c r="AX1590"/>
  <c r="AX1592"/>
  <c r="AX1594"/>
  <c r="AX1596"/>
  <c r="AX1598"/>
  <c r="AX1600"/>
  <c r="AX1602"/>
  <c r="AX1604"/>
  <c r="AX1606"/>
  <c r="AX1608"/>
  <c r="AX1610"/>
  <c r="AX1612"/>
  <c r="AX1614"/>
  <c r="AX1616"/>
  <c r="AX1618"/>
  <c r="AX1620"/>
  <c r="AX1622"/>
  <c r="AX1523"/>
  <c r="AX1525"/>
  <c r="AX1527"/>
  <c r="AX1529"/>
  <c r="AX1531"/>
  <c r="AX1533"/>
  <c r="AX1535"/>
  <c r="AX1537"/>
  <c r="AX1539"/>
  <c r="AX1541"/>
  <c r="AX1543"/>
  <c r="AX1545"/>
  <c r="AX1547"/>
  <c r="AX1549"/>
  <c r="AX1551"/>
  <c r="AX1553"/>
  <c r="AX1555"/>
  <c r="AX1557"/>
  <c r="AX1559"/>
  <c r="AX1460"/>
  <c r="AX1462"/>
  <c r="AX1464"/>
  <c r="AX1466"/>
  <c r="AX1468"/>
  <c r="AX1470"/>
  <c r="AX1472"/>
  <c r="AX1474"/>
  <c r="AX1476"/>
  <c r="AX1478"/>
  <c r="AX1480"/>
  <c r="AX1482"/>
  <c r="AX1484"/>
  <c r="AX1486"/>
  <c r="AX1488"/>
  <c r="AX1490"/>
  <c r="AX1492"/>
  <c r="AX1494"/>
  <c r="AX1496"/>
  <c r="AX1397"/>
  <c r="AX1399"/>
  <c r="AX1401"/>
  <c r="AX1403"/>
  <c r="AX1405"/>
  <c r="AX1407"/>
  <c r="AX1409"/>
  <c r="AX1411"/>
  <c r="AX1413"/>
  <c r="AX1415"/>
  <c r="AX1417"/>
  <c r="AX1419"/>
  <c r="AX1421"/>
  <c r="AX1423"/>
  <c r="AX1425"/>
  <c r="AX1427"/>
  <c r="AX1429"/>
  <c r="AX1431"/>
  <c r="AX1433"/>
  <c r="BJ1334"/>
  <c r="BJ1344"/>
  <c r="AX1334"/>
  <c r="AX1336"/>
  <c r="AX1338"/>
  <c r="AX1340"/>
  <c r="AX1342"/>
  <c r="AX1344"/>
  <c r="AX1346"/>
  <c r="AX1348"/>
  <c r="AX1350"/>
  <c r="AX1352"/>
  <c r="AX1354"/>
  <c r="AX1356"/>
  <c r="AX1358"/>
  <c r="AX1360"/>
  <c r="AX1362"/>
  <c r="AX1364"/>
  <c r="AX1366"/>
  <c r="AX1368"/>
  <c r="AX1370"/>
  <c r="AX1271"/>
  <c r="AX1273"/>
  <c r="AX1275"/>
  <c r="AX1277"/>
  <c r="AX1279"/>
  <c r="AX1281"/>
  <c r="AX1283"/>
  <c r="AX1285"/>
  <c r="AX1287"/>
  <c r="AX1289"/>
  <c r="AX1291"/>
  <c r="AX1293"/>
  <c r="AX1295"/>
  <c r="AX1297"/>
  <c r="AX1299"/>
  <c r="AX1301"/>
  <c r="AX1303"/>
  <c r="AX1305"/>
  <c r="AX1307"/>
  <c r="H19" i="6"/>
  <c r="BJ2238" i="7"/>
  <c r="BJ2153"/>
  <c r="BJ2163"/>
  <c r="BJ2175"/>
  <c r="BC9" i="6"/>
  <c r="BJ2027" i="7"/>
  <c r="BJ2049"/>
  <c r="BJ1923"/>
  <c r="BJ1911"/>
  <c r="BJ1901"/>
  <c r="BJ1838"/>
  <c r="BJ1860"/>
  <c r="BJ1775"/>
  <c r="BJ1785"/>
  <c r="BJ1797"/>
  <c r="BJ1722"/>
  <c r="AQ61" i="6"/>
  <c r="BP1651" i="7"/>
  <c r="BP1683"/>
  <c r="BJ1649"/>
  <c r="BJ1523"/>
  <c r="BJ1533"/>
  <c r="BJ1545"/>
  <c r="F45" i="6"/>
  <c r="BA107" s="1"/>
  <c r="BJ1397" i="7"/>
  <c r="BJ1293"/>
  <c r="BK11" i="6"/>
  <c r="BJ1208" i="7"/>
  <c r="BJ1218"/>
  <c r="BJ1230"/>
  <c r="BJ1155"/>
  <c r="BJ1167"/>
  <c r="BJ1082"/>
  <c r="BJ1041"/>
  <c r="BQ3025"/>
  <c r="BJ893"/>
  <c r="BJ903"/>
  <c r="BG13" i="6"/>
  <c r="BJ830" i="7"/>
  <c r="BJ852"/>
  <c r="BJ767"/>
  <c r="BG9" i="6"/>
  <c r="BQ2521" i="7"/>
  <c r="BQ1891"/>
  <c r="BO643"/>
  <c r="AX645"/>
  <c r="AX641"/>
  <c r="BP645"/>
  <c r="BJ600"/>
  <c r="AU9" i="6"/>
  <c r="AX478" i="7"/>
  <c r="AX474"/>
  <c r="AX470"/>
  <c r="AX466"/>
  <c r="AX462"/>
  <c r="AX458"/>
  <c r="AX454"/>
  <c r="BP486"/>
  <c r="BP454"/>
  <c r="AS13" i="6"/>
  <c r="AW13" s="1"/>
  <c r="BC31"/>
  <c r="BJ336" i="7"/>
  <c r="BP224"/>
  <c r="F61" i="6"/>
  <c r="AQ9"/>
  <c r="AX147" i="7"/>
  <c r="AX139"/>
  <c r="BP141"/>
  <c r="AX21"/>
  <c r="BP11"/>
  <c r="BF11"/>
  <c r="BJ11" s="1"/>
  <c r="AX11"/>
  <c r="J61" i="6"/>
  <c r="AV55" i="7"/>
  <c r="BH55" s="1"/>
  <c r="AT55"/>
  <c r="BF55" s="1"/>
  <c r="AK31" i="6"/>
  <c r="H11"/>
  <c r="H15"/>
  <c r="H21"/>
  <c r="F27"/>
  <c r="U89" s="1"/>
  <c r="F35"/>
  <c r="AI97" s="1"/>
  <c r="F39"/>
  <c r="H101" s="1"/>
  <c r="F11"/>
  <c r="F73" s="1"/>
  <c r="F15"/>
  <c r="AI77" s="1"/>
  <c r="F21"/>
  <c r="AI83" s="1"/>
  <c r="F29"/>
  <c r="Y91" s="1"/>
  <c r="F33"/>
  <c r="AA95" s="1"/>
  <c r="H39"/>
  <c r="H43"/>
  <c r="F9"/>
  <c r="AI71" s="1"/>
  <c r="BJ789" i="7"/>
  <c r="BJ1092"/>
  <c r="BJ1482"/>
  <c r="BJ1281"/>
  <c r="BJ2037"/>
  <c r="BJ2216"/>
  <c r="BJ2720"/>
  <c r="AQ31" i="6"/>
  <c r="BJ3108" i="7"/>
  <c r="BJ3120"/>
  <c r="BJ3035"/>
  <c r="BJ3045"/>
  <c r="BJ2972"/>
  <c r="BJ2982"/>
  <c r="BJ2994"/>
  <c r="BJ2909"/>
  <c r="BJ2919"/>
  <c r="BJ2931"/>
  <c r="BJ2856"/>
  <c r="BJ2868"/>
  <c r="S61" i="6"/>
  <c r="BJ2783" i="7"/>
  <c r="BJ2793"/>
  <c r="BG15" i="6"/>
  <c r="BJ2657" i="7"/>
  <c r="S103" i="6"/>
  <c r="BJ2594" i="7"/>
  <c r="BJ2531"/>
  <c r="BJ2553"/>
  <c r="BJ2468"/>
  <c r="J87" i="6"/>
  <c r="O61"/>
  <c r="BJ2405" i="7"/>
  <c r="BJ2427"/>
  <c r="AS17" i="6"/>
  <c r="AW17" s="1"/>
  <c r="BE13"/>
  <c r="BI13" s="1"/>
  <c r="AQ15"/>
  <c r="BJ2342" i="7"/>
  <c r="BJ2352"/>
  <c r="AQ17" i="6"/>
  <c r="BR3151" i="7"/>
  <c r="BR3025"/>
  <c r="X61" i="6"/>
  <c r="BJ2279" i="7"/>
  <c r="BJ2301"/>
  <c r="BP3002"/>
  <c r="BP2994"/>
  <c r="BP2986"/>
  <c r="BP2978"/>
  <c r="BP2876"/>
  <c r="BP2868"/>
  <c r="BP2860"/>
  <c r="BP2852"/>
  <c r="BP2813"/>
  <c r="BP2805"/>
  <c r="BP2797"/>
  <c r="BP2789"/>
  <c r="BP2750"/>
  <c r="BP2742"/>
  <c r="BO2734"/>
  <c r="BO2726"/>
  <c r="BO2687"/>
  <c r="BO2679"/>
  <c r="BO2671"/>
  <c r="BO2663"/>
  <c r="BO2439"/>
  <c r="BO2431"/>
  <c r="BO2423"/>
  <c r="BO2415"/>
  <c r="BO2372"/>
  <c r="BO2364"/>
  <c r="BO2356"/>
  <c r="BO2348"/>
  <c r="BO2250"/>
  <c r="BO2242"/>
  <c r="BO2234"/>
  <c r="BO2226"/>
  <c r="BP1903"/>
  <c r="BP1872"/>
  <c r="BO1866"/>
  <c r="BO1862"/>
  <c r="BO1858"/>
  <c r="BO1854"/>
  <c r="BO1850"/>
  <c r="BO1838"/>
  <c r="BP1809"/>
  <c r="BP1805"/>
  <c r="BP1801"/>
  <c r="BP1797"/>
  <c r="BP1793"/>
  <c r="BP1789"/>
  <c r="BO1779"/>
  <c r="BP1746"/>
  <c r="BP1742"/>
  <c r="BP1738"/>
  <c r="BP1734"/>
  <c r="BP1730"/>
  <c r="BP1726"/>
  <c r="BO1716"/>
  <c r="BP1586"/>
  <c r="BP1525"/>
  <c r="BP1462"/>
  <c r="BO466"/>
  <c r="BO147"/>
  <c r="BO74"/>
  <c r="BO1901"/>
  <c r="BP1838"/>
  <c r="BP1775"/>
  <c r="BP1712"/>
  <c r="BO1588"/>
  <c r="BO1527"/>
  <c r="BO1523"/>
  <c r="BO1464"/>
  <c r="BO1460"/>
  <c r="BO1336"/>
  <c r="BO1147"/>
  <c r="BO1084"/>
  <c r="BO958"/>
  <c r="BP856"/>
  <c r="BO854"/>
  <c r="BP852"/>
  <c r="BP850"/>
  <c r="BP836"/>
  <c r="BO852"/>
  <c r="BP740"/>
  <c r="BO738"/>
  <c r="BP736"/>
  <c r="BO734"/>
  <c r="BP732"/>
  <c r="BO730"/>
  <c r="BP728"/>
  <c r="BO726"/>
  <c r="BP724"/>
  <c r="BO722"/>
  <c r="BP720"/>
  <c r="BO718"/>
  <c r="BP716"/>
  <c r="BO714"/>
  <c r="BP712"/>
  <c r="BO710"/>
  <c r="BP708"/>
  <c r="BP464"/>
  <c r="BO415"/>
  <c r="BP299"/>
  <c r="BO297"/>
  <c r="BP295"/>
  <c r="BO293"/>
  <c r="BP291"/>
  <c r="BO289"/>
  <c r="BP287"/>
  <c r="BO285"/>
  <c r="BP283"/>
  <c r="BO281"/>
  <c r="BP279"/>
  <c r="BO277"/>
  <c r="BP275"/>
  <c r="BO273"/>
  <c r="BP271"/>
  <c r="BO269"/>
  <c r="BP267"/>
  <c r="BP234"/>
  <c r="BP171"/>
  <c r="BO169"/>
  <c r="BP167"/>
  <c r="BO165"/>
  <c r="BP163"/>
  <c r="BO161"/>
  <c r="BP159"/>
  <c r="BO157"/>
  <c r="BP155"/>
  <c r="BO153"/>
  <c r="BP151"/>
  <c r="BO149"/>
  <c r="BP147"/>
  <c r="BO145"/>
  <c r="BP143"/>
  <c r="BO141"/>
  <c r="BO137"/>
  <c r="BO110"/>
  <c r="BO102"/>
  <c r="BO94"/>
  <c r="BO86"/>
  <c r="BO139"/>
  <c r="BO151"/>
  <c r="BP2480"/>
  <c r="BP2488"/>
  <c r="BP2496"/>
  <c r="BP2504"/>
  <c r="BP2535"/>
  <c r="BP2543"/>
  <c r="BP2551"/>
  <c r="BP2559"/>
  <c r="BP2567"/>
  <c r="BP2598"/>
  <c r="BP2606"/>
  <c r="BP2614"/>
  <c r="BP2622"/>
  <c r="BP2630"/>
  <c r="BP2663"/>
  <c r="BP2671"/>
  <c r="BP2679"/>
  <c r="BP2687"/>
  <c r="BP2726"/>
  <c r="BP2730"/>
  <c r="BP2734"/>
  <c r="BP2738"/>
  <c r="BO2470"/>
  <c r="BO2474"/>
  <c r="BO2478"/>
  <c r="BO2482"/>
  <c r="BO2486"/>
  <c r="BO2490"/>
  <c r="BO2494"/>
  <c r="BO2498"/>
  <c r="BO2502"/>
  <c r="BO2533"/>
  <c r="BO2537"/>
  <c r="BO2541"/>
  <c r="BO2545"/>
  <c r="BO2549"/>
  <c r="BO2553"/>
  <c r="BO2557"/>
  <c r="BO2561"/>
  <c r="BO2565"/>
  <c r="BO2596"/>
  <c r="BO2600"/>
  <c r="BO2604"/>
  <c r="BO2608"/>
  <c r="BO2612"/>
  <c r="BO2616"/>
  <c r="BO2620"/>
  <c r="BO2624"/>
  <c r="BO2628"/>
  <c r="BO2657"/>
  <c r="BO2661"/>
  <c r="BO2665"/>
  <c r="BO2669"/>
  <c r="BO2673"/>
  <c r="BO2677"/>
  <c r="BO2681"/>
  <c r="BO2685"/>
  <c r="BO2689"/>
  <c r="BO2693"/>
  <c r="BO2720"/>
  <c r="BO2724"/>
  <c r="BO2728"/>
  <c r="BO2732"/>
  <c r="BO2736"/>
  <c r="BP2287"/>
  <c r="BP2291"/>
  <c r="BP2295"/>
  <c r="BP2299"/>
  <c r="BP2303"/>
  <c r="BP2307"/>
  <c r="BP2311"/>
  <c r="BP2315"/>
  <c r="BO2281"/>
  <c r="BO2285"/>
  <c r="BO2289"/>
  <c r="BO2293"/>
  <c r="BO2297"/>
  <c r="BO2301"/>
  <c r="BO2305"/>
  <c r="BO2309"/>
  <c r="BO2313"/>
  <c r="BP2161"/>
  <c r="BP2165"/>
  <c r="BP2169"/>
  <c r="BP2173"/>
  <c r="BP2177"/>
  <c r="BP2181"/>
  <c r="BP2185"/>
  <c r="BP2189"/>
  <c r="BO2155"/>
  <c r="BO2159"/>
  <c r="BO2163"/>
  <c r="BO2167"/>
  <c r="BO2171"/>
  <c r="BO2175"/>
  <c r="BO2179"/>
  <c r="BO2183"/>
  <c r="BO2187"/>
  <c r="BP2098"/>
  <c r="BP2102"/>
  <c r="BP2106"/>
  <c r="BP2110"/>
  <c r="BP2114"/>
  <c r="BP2118"/>
  <c r="BP2122"/>
  <c r="BP2126"/>
  <c r="BO2092"/>
  <c r="BO2096"/>
  <c r="BO2100"/>
  <c r="BO2104"/>
  <c r="BO2108"/>
  <c r="BO2112"/>
  <c r="BO2116"/>
  <c r="BO2120"/>
  <c r="BO2124"/>
  <c r="BP2035"/>
  <c r="BP2039"/>
  <c r="BP2043"/>
  <c r="BP2047"/>
  <c r="BP2051"/>
  <c r="BP2055"/>
  <c r="BP2059"/>
  <c r="BP2063"/>
  <c r="BO2029"/>
  <c r="BO2033"/>
  <c r="BO2037"/>
  <c r="BO2041"/>
  <c r="BO2045"/>
  <c r="BO2049"/>
  <c r="BO2053"/>
  <c r="BO2057"/>
  <c r="BO2061"/>
  <c r="BP1972"/>
  <c r="BP1976"/>
  <c r="BP1980"/>
  <c r="BP1984"/>
  <c r="BP1988"/>
  <c r="BP1992"/>
  <c r="BP1996"/>
  <c r="BP2000"/>
  <c r="BO1966"/>
  <c r="BO1970"/>
  <c r="BO1974"/>
  <c r="BO1978"/>
  <c r="BO1982"/>
  <c r="BO1986"/>
  <c r="BO1990"/>
  <c r="BO1994"/>
  <c r="BO1998"/>
  <c r="BP2468"/>
  <c r="BP2279"/>
  <c r="BP2153"/>
  <c r="BP2090"/>
  <c r="BP2027"/>
  <c r="BP1964"/>
  <c r="BP2407"/>
  <c r="BP2411"/>
  <c r="BP2415"/>
  <c r="BP2419"/>
  <c r="BP2423"/>
  <c r="BP2427"/>
  <c r="BP2431"/>
  <c r="BP2435"/>
  <c r="BP2439"/>
  <c r="BO2409"/>
  <c r="BO2413"/>
  <c r="BO2417"/>
  <c r="BO2421"/>
  <c r="BO2425"/>
  <c r="BO2429"/>
  <c r="BO2433"/>
  <c r="BO2437"/>
  <c r="BO2441"/>
  <c r="BP2344"/>
  <c r="BP2348"/>
  <c r="BP2352"/>
  <c r="BP2356"/>
  <c r="BP2360"/>
  <c r="BP2364"/>
  <c r="BP2368"/>
  <c r="BP2372"/>
  <c r="BP2376"/>
  <c r="BO2346"/>
  <c r="BO2350"/>
  <c r="BO2354"/>
  <c r="BO2358"/>
  <c r="BO2362"/>
  <c r="BO2366"/>
  <c r="BO2370"/>
  <c r="BO2374"/>
  <c r="BO2378"/>
  <c r="BP2218"/>
  <c r="BP2222"/>
  <c r="BP2226"/>
  <c r="BP2230"/>
  <c r="BP2234"/>
  <c r="BP2238"/>
  <c r="BP2242"/>
  <c r="BP2246"/>
  <c r="BP2250"/>
  <c r="BO2220"/>
  <c r="BO2224"/>
  <c r="BO2228"/>
  <c r="BO2232"/>
  <c r="BO2236"/>
  <c r="BO2240"/>
  <c r="BO2244"/>
  <c r="BO2248"/>
  <c r="BO2252"/>
  <c r="BO3071"/>
  <c r="BP3069"/>
  <c r="BO3067"/>
  <c r="BP3065"/>
  <c r="BO3063"/>
  <c r="BP3061"/>
  <c r="BO3059"/>
  <c r="BP3057"/>
  <c r="BO3055"/>
  <c r="BP3053"/>
  <c r="BO3051"/>
  <c r="BP3049"/>
  <c r="BO3047"/>
  <c r="BP3045"/>
  <c r="BO3043"/>
  <c r="BP3041"/>
  <c r="BO3039"/>
  <c r="BP3037"/>
  <c r="BO3035"/>
  <c r="BP3008"/>
  <c r="BO3006"/>
  <c r="BP3004"/>
  <c r="BO3002"/>
  <c r="BP3000"/>
  <c r="BO2998"/>
  <c r="BP2996"/>
  <c r="BO2994"/>
  <c r="BP2992"/>
  <c r="BO2990"/>
  <c r="BP2988"/>
  <c r="BO2986"/>
  <c r="BP2984"/>
  <c r="BO2982"/>
  <c r="BP2980"/>
  <c r="BO2978"/>
  <c r="BP2976"/>
  <c r="BO2974"/>
  <c r="BP2972"/>
  <c r="BO2945"/>
  <c r="BP2943"/>
  <c r="BO2941"/>
  <c r="BP2939"/>
  <c r="BO2937"/>
  <c r="BP2935"/>
  <c r="BO2933"/>
  <c r="BP2931"/>
  <c r="BO2929"/>
  <c r="BP2927"/>
  <c r="BO2925"/>
  <c r="BP2923"/>
  <c r="BO2921"/>
  <c r="BP2919"/>
  <c r="BO2917"/>
  <c r="BP2915"/>
  <c r="BO2913"/>
  <c r="BP2911"/>
  <c r="BO2909"/>
  <c r="BP2882"/>
  <c r="BO2880"/>
  <c r="BP2878"/>
  <c r="BO2876"/>
  <c r="BP2874"/>
  <c r="BO2872"/>
  <c r="BP2870"/>
  <c r="BO2868"/>
  <c r="BP2866"/>
  <c r="BO2864"/>
  <c r="BP2862"/>
  <c r="BO2860"/>
  <c r="BP2858"/>
  <c r="BO2856"/>
  <c r="BP2854"/>
  <c r="BO2852"/>
  <c r="BP2850"/>
  <c r="BO2848"/>
  <c r="BP2846"/>
  <c r="BP2819"/>
  <c r="BO2817"/>
  <c r="BP2815"/>
  <c r="BO2813"/>
  <c r="BP2811"/>
  <c r="BO2809"/>
  <c r="BP2807"/>
  <c r="BO2805"/>
  <c r="BP2803"/>
  <c r="BO2801"/>
  <c r="BP2799"/>
  <c r="BO2797"/>
  <c r="BP2795"/>
  <c r="BO2793"/>
  <c r="BP2791"/>
  <c r="BO2789"/>
  <c r="BP2787"/>
  <c r="BO2785"/>
  <c r="BP2783"/>
  <c r="BP2756"/>
  <c r="BO2754"/>
  <c r="BP2752"/>
  <c r="BO2750"/>
  <c r="BP2748"/>
  <c r="BO2746"/>
  <c r="BP2744"/>
  <c r="BO2742"/>
  <c r="BP2740"/>
  <c r="BO2630"/>
  <c r="BP2628"/>
  <c r="BO2626"/>
  <c r="BP2624"/>
  <c r="BO2622"/>
  <c r="BP2620"/>
  <c r="BO2618"/>
  <c r="BP2616"/>
  <c r="BO2614"/>
  <c r="BP2612"/>
  <c r="BO2610"/>
  <c r="BP2608"/>
  <c r="BO2606"/>
  <c r="BP2604"/>
  <c r="BO2602"/>
  <c r="BP2600"/>
  <c r="BO2598"/>
  <c r="BP2596"/>
  <c r="BO2594"/>
  <c r="BO2567"/>
  <c r="BP2565"/>
  <c r="BO2563"/>
  <c r="BP2561"/>
  <c r="BO2559"/>
  <c r="BP2557"/>
  <c r="BO2555"/>
  <c r="BP2553"/>
  <c r="BO2551"/>
  <c r="BP2549"/>
  <c r="BO2547"/>
  <c r="BP2545"/>
  <c r="BO2543"/>
  <c r="BP2541"/>
  <c r="BO2539"/>
  <c r="BP2537"/>
  <c r="BO2535"/>
  <c r="BP2533"/>
  <c r="BO2531"/>
  <c r="BO2504"/>
  <c r="BP2502"/>
  <c r="BO2500"/>
  <c r="BP2498"/>
  <c r="BO2496"/>
  <c r="BP2494"/>
  <c r="BO2492"/>
  <c r="BP2490"/>
  <c r="BO2488"/>
  <c r="BP2486"/>
  <c r="BO2484"/>
  <c r="BP2482"/>
  <c r="BO2480"/>
  <c r="BP2478"/>
  <c r="BO2476"/>
  <c r="BP2474"/>
  <c r="BO2472"/>
  <c r="BP2470"/>
  <c r="BO2468"/>
  <c r="BO2405"/>
  <c r="BO2342"/>
  <c r="BO2315"/>
  <c r="BP2313"/>
  <c r="BO2311"/>
  <c r="BP2309"/>
  <c r="BO2307"/>
  <c r="BP2305"/>
  <c r="BO2303"/>
  <c r="BP2301"/>
  <c r="BO2299"/>
  <c r="BP2297"/>
  <c r="BO2295"/>
  <c r="BP2293"/>
  <c r="BO2291"/>
  <c r="BP2289"/>
  <c r="BO2287"/>
  <c r="BP2285"/>
  <c r="BO2283"/>
  <c r="BP2281"/>
  <c r="BO2279"/>
  <c r="BO2216"/>
  <c r="BO2189"/>
  <c r="BP2187"/>
  <c r="BO2185"/>
  <c r="BP2183"/>
  <c r="BO2181"/>
  <c r="BP2179"/>
  <c r="BO2177"/>
  <c r="BP2175"/>
  <c r="BO2173"/>
  <c r="BP2171"/>
  <c r="BO2169"/>
  <c r="BP2167"/>
  <c r="BO2165"/>
  <c r="BP2163"/>
  <c r="BO2161"/>
  <c r="BP2159"/>
  <c r="BO2157"/>
  <c r="BP2155"/>
  <c r="BO2153"/>
  <c r="BO2126"/>
  <c r="BP2124"/>
  <c r="BO2122"/>
  <c r="BP2120"/>
  <c r="BO2118"/>
  <c r="BP2116"/>
  <c r="BO2114"/>
  <c r="BP2112"/>
  <c r="BO2110"/>
  <c r="BP2108"/>
  <c r="BO2106"/>
  <c r="BP2104"/>
  <c r="BO2102"/>
  <c r="BP2100"/>
  <c r="BO2098"/>
  <c r="BP2096"/>
  <c r="BO2094"/>
  <c r="BP2092"/>
  <c r="BO2090"/>
  <c r="BO2063"/>
  <c r="BP2061"/>
  <c r="BO2059"/>
  <c r="BP2057"/>
  <c r="BO2055"/>
  <c r="BP2053"/>
  <c r="BO2051"/>
  <c r="BP2049"/>
  <c r="BO2047"/>
  <c r="BP2045"/>
  <c r="BO2043"/>
  <c r="BP2041"/>
  <c r="BO2039"/>
  <c r="BP2037"/>
  <c r="BO2035"/>
  <c r="BP2033"/>
  <c r="BO2031"/>
  <c r="BP2029"/>
  <c r="BO2027"/>
  <c r="BO2000"/>
  <c r="BP1998"/>
  <c r="BO1996"/>
  <c r="BP1994"/>
  <c r="BO1992"/>
  <c r="BP1990"/>
  <c r="BO1988"/>
  <c r="BP1986"/>
  <c r="BO1984"/>
  <c r="BP1982"/>
  <c r="BO1980"/>
  <c r="BP1978"/>
  <c r="BO1976"/>
  <c r="BP1974"/>
  <c r="BO1972"/>
  <c r="BP1970"/>
  <c r="BO1968"/>
  <c r="BP1966"/>
  <c r="BO1964"/>
  <c r="BP1663"/>
  <c r="BP1671"/>
  <c r="BP1279"/>
  <c r="BP1283"/>
  <c r="BP1287"/>
  <c r="BP1291"/>
  <c r="BP1295"/>
  <c r="BP1299"/>
  <c r="BP1303"/>
  <c r="BP1307"/>
  <c r="BO1273"/>
  <c r="BO1277"/>
  <c r="BO1281"/>
  <c r="BO1285"/>
  <c r="BO1289"/>
  <c r="BO1293"/>
  <c r="BO1297"/>
  <c r="BO1301"/>
  <c r="BO1305"/>
  <c r="BP1216"/>
  <c r="BP1220"/>
  <c r="BP1224"/>
  <c r="BP1228"/>
  <c r="BP1232"/>
  <c r="BP1236"/>
  <c r="BP1240"/>
  <c r="BP1244"/>
  <c r="BO1210"/>
  <c r="BO1214"/>
  <c r="BO1218"/>
  <c r="BO1222"/>
  <c r="BO1226"/>
  <c r="BO1230"/>
  <c r="BO1234"/>
  <c r="BO1238"/>
  <c r="BO1242"/>
  <c r="BP1027"/>
  <c r="BP1031"/>
  <c r="BP1035"/>
  <c r="BP1039"/>
  <c r="BP1043"/>
  <c r="BP1047"/>
  <c r="BP1051"/>
  <c r="BP1055"/>
  <c r="BO1021"/>
  <c r="BO1025"/>
  <c r="BO1029"/>
  <c r="BO1033"/>
  <c r="BO1037"/>
  <c r="BO1041"/>
  <c r="BO1045"/>
  <c r="BO1049"/>
  <c r="BO1053"/>
  <c r="BP901"/>
  <c r="BP905"/>
  <c r="BP909"/>
  <c r="BP913"/>
  <c r="BP917"/>
  <c r="BP921"/>
  <c r="BP925"/>
  <c r="BP929"/>
  <c r="BO895"/>
  <c r="BO899"/>
  <c r="BO903"/>
  <c r="BO907"/>
  <c r="BO911"/>
  <c r="BO915"/>
  <c r="BO919"/>
  <c r="BO923"/>
  <c r="BO927"/>
  <c r="BP838"/>
  <c r="BP840"/>
  <c r="BP846"/>
  <c r="BP848"/>
  <c r="BP854"/>
  <c r="BP858"/>
  <c r="BP862"/>
  <c r="BP866"/>
  <c r="BP460"/>
  <c r="BP468"/>
  <c r="BP476"/>
  <c r="BP456"/>
  <c r="BP472"/>
  <c r="BP82"/>
  <c r="BP84"/>
  <c r="BP86"/>
  <c r="BP88"/>
  <c r="BP90"/>
  <c r="BP92"/>
  <c r="BP94"/>
  <c r="BP96"/>
  <c r="BP98"/>
  <c r="BP100"/>
  <c r="BP102"/>
  <c r="BP104"/>
  <c r="BP106"/>
  <c r="BP108"/>
  <c r="BP110"/>
  <c r="BP112"/>
  <c r="BP19"/>
  <c r="BP23"/>
  <c r="BP25"/>
  <c r="BP29"/>
  <c r="BP31"/>
  <c r="BP37"/>
  <c r="BP41"/>
  <c r="BP47"/>
  <c r="BP13"/>
  <c r="BP39"/>
  <c r="BP2472"/>
  <c r="BP2283"/>
  <c r="BP2157"/>
  <c r="BP2094"/>
  <c r="BP2031"/>
  <c r="BP1968"/>
  <c r="BP1937"/>
  <c r="BO1935"/>
  <c r="BP1933"/>
  <c r="BO1931"/>
  <c r="BP1929"/>
  <c r="BO1927"/>
  <c r="BP1925"/>
  <c r="BO1923"/>
  <c r="BP1921"/>
  <c r="BO1919"/>
  <c r="BP1917"/>
  <c r="BO1915"/>
  <c r="BP1913"/>
  <c r="BO1911"/>
  <c r="BP1909"/>
  <c r="BO1907"/>
  <c r="BP1905"/>
  <c r="BO1903"/>
  <c r="BP1874"/>
  <c r="BO1872"/>
  <c r="BP1870"/>
  <c r="BO1868"/>
  <c r="BP1866"/>
  <c r="BO1864"/>
  <c r="BP1862"/>
  <c r="BO1860"/>
  <c r="BP1858"/>
  <c r="BO1856"/>
  <c r="BP1854"/>
  <c r="BO1852"/>
  <c r="BP1850"/>
  <c r="BO1848"/>
  <c r="BP1846"/>
  <c r="BO1844"/>
  <c r="BP1842"/>
  <c r="BO1840"/>
  <c r="BP1811"/>
  <c r="BO1809"/>
  <c r="BP1807"/>
  <c r="BO1805"/>
  <c r="BP1803"/>
  <c r="BO1801"/>
  <c r="BP1799"/>
  <c r="BO1797"/>
  <c r="BP1795"/>
  <c r="BO1793"/>
  <c r="BP1791"/>
  <c r="BO1789"/>
  <c r="BP1787"/>
  <c r="BO1785"/>
  <c r="BP1783"/>
  <c r="BO1781"/>
  <c r="BP1779"/>
  <c r="BO1777"/>
  <c r="BP1748"/>
  <c r="BO1746"/>
  <c r="BP1744"/>
  <c r="BO1742"/>
  <c r="BP1740"/>
  <c r="BO1738"/>
  <c r="BP1736"/>
  <c r="BO1734"/>
  <c r="BP1732"/>
  <c r="BO1730"/>
  <c r="BP1728"/>
  <c r="BO1726"/>
  <c r="BP1724"/>
  <c r="BO1722"/>
  <c r="BP1720"/>
  <c r="BO1718"/>
  <c r="BP1716"/>
  <c r="BO1714"/>
  <c r="BO1683"/>
  <c r="BO1675"/>
  <c r="BO1667"/>
  <c r="BO1659"/>
  <c r="BO1622"/>
  <c r="BP1620"/>
  <c r="BO1618"/>
  <c r="BP1616"/>
  <c r="BO1614"/>
  <c r="BP1612"/>
  <c r="BO1610"/>
  <c r="BP1608"/>
  <c r="BO1606"/>
  <c r="BP1604"/>
  <c r="BO1602"/>
  <c r="BP1600"/>
  <c r="BO1598"/>
  <c r="BP1596"/>
  <c r="BO1594"/>
  <c r="BP1592"/>
  <c r="BO1590"/>
  <c r="BP1588"/>
  <c r="BP1559"/>
  <c r="BO1557"/>
  <c r="BP1555"/>
  <c r="BO1553"/>
  <c r="BP1551"/>
  <c r="BO1549"/>
  <c r="BP1547"/>
  <c r="BO1545"/>
  <c r="BP1543"/>
  <c r="BO1541"/>
  <c r="BP1539"/>
  <c r="BO1537"/>
  <c r="BP1535"/>
  <c r="BO1533"/>
  <c r="BP1531"/>
  <c r="BO1529"/>
  <c r="BP1527"/>
  <c r="BO1525"/>
  <c r="BP1496"/>
  <c r="BO1494"/>
  <c r="BP1492"/>
  <c r="BO1490"/>
  <c r="BP1488"/>
  <c r="BO1486"/>
  <c r="BP1484"/>
  <c r="BO1482"/>
  <c r="BP1480"/>
  <c r="BO1478"/>
  <c r="BP1476"/>
  <c r="BO1474"/>
  <c r="BP1472"/>
  <c r="BO1470"/>
  <c r="BP1468"/>
  <c r="BO1466"/>
  <c r="BP1464"/>
  <c r="BO1462"/>
  <c r="BP1433"/>
  <c r="BP1431"/>
  <c r="BP1429"/>
  <c r="BP1427"/>
  <c r="BP1425"/>
  <c r="BP1423"/>
  <c r="BP1421"/>
  <c r="BP1419"/>
  <c r="BP1417"/>
  <c r="BP1415"/>
  <c r="BP1413"/>
  <c r="BP1411"/>
  <c r="BP1409"/>
  <c r="BP1407"/>
  <c r="BP1405"/>
  <c r="BP1403"/>
  <c r="BP1401"/>
  <c r="BP1399"/>
  <c r="BP1370"/>
  <c r="BO1368"/>
  <c r="BP1366"/>
  <c r="BO1364"/>
  <c r="BP1362"/>
  <c r="BO1360"/>
  <c r="BP1358"/>
  <c r="BO1356"/>
  <c r="BP1354"/>
  <c r="BO1352"/>
  <c r="BP1350"/>
  <c r="BO1348"/>
  <c r="BP1346"/>
  <c r="BO1344"/>
  <c r="BP1342"/>
  <c r="BO1340"/>
  <c r="BP1338"/>
  <c r="BP1271"/>
  <c r="BP1208"/>
  <c r="BP1181"/>
  <c r="BO1179"/>
  <c r="BP1177"/>
  <c r="BO1175"/>
  <c r="BP1173"/>
  <c r="BO1171"/>
  <c r="BP1169"/>
  <c r="BO1167"/>
  <c r="BP1165"/>
  <c r="BO1163"/>
  <c r="BP1161"/>
  <c r="BO1159"/>
  <c r="BP1157"/>
  <c r="BO1155"/>
  <c r="BP1153"/>
  <c r="BO1151"/>
  <c r="BP1149"/>
  <c r="BP1118"/>
  <c r="BO1116"/>
  <c r="BP1114"/>
  <c r="BO1112"/>
  <c r="BP1110"/>
  <c r="BO1108"/>
  <c r="BP1106"/>
  <c r="BO1104"/>
  <c r="BP1102"/>
  <c r="BO1100"/>
  <c r="BP1098"/>
  <c r="BO1096"/>
  <c r="BP1094"/>
  <c r="BO1092"/>
  <c r="BP1090"/>
  <c r="BO1088"/>
  <c r="BP1086"/>
  <c r="BP1019"/>
  <c r="BP992"/>
  <c r="BO990"/>
  <c r="BP988"/>
  <c r="BO986"/>
  <c r="BP984"/>
  <c r="BO982"/>
  <c r="BP980"/>
  <c r="BO978"/>
  <c r="BP976"/>
  <c r="BO974"/>
  <c r="BP972"/>
  <c r="BO970"/>
  <c r="BP968"/>
  <c r="BO966"/>
  <c r="BP964"/>
  <c r="BO962"/>
  <c r="BP960"/>
  <c r="BP893"/>
  <c r="BP830"/>
  <c r="BO830"/>
  <c r="BO578"/>
  <c r="BO515"/>
  <c r="BO468"/>
  <c r="BP17"/>
  <c r="BO423"/>
  <c r="BO401"/>
  <c r="BO848"/>
  <c r="BO1677"/>
  <c r="BO1665"/>
  <c r="BO1673"/>
  <c r="BO1669"/>
  <c r="BO1399"/>
  <c r="BO1403"/>
  <c r="BO1407"/>
  <c r="BO1411"/>
  <c r="BO1415"/>
  <c r="BO1419"/>
  <c r="BO1423"/>
  <c r="BO1427"/>
  <c r="BO1431"/>
  <c r="BO1397"/>
  <c r="BO1401"/>
  <c r="BO1405"/>
  <c r="BO1409"/>
  <c r="BO1413"/>
  <c r="BO1417"/>
  <c r="BO1421"/>
  <c r="BO1425"/>
  <c r="BO1429"/>
  <c r="BO1433"/>
  <c r="BP1336"/>
  <c r="BP1340"/>
  <c r="BP1344"/>
  <c r="BP1348"/>
  <c r="BO1338"/>
  <c r="BO1342"/>
  <c r="BO1346"/>
  <c r="BO1350"/>
  <c r="BP1147"/>
  <c r="BP1151"/>
  <c r="BP1155"/>
  <c r="BP1159"/>
  <c r="BP1163"/>
  <c r="BP1167"/>
  <c r="BP1171"/>
  <c r="BP1175"/>
  <c r="BP1179"/>
  <c r="BO1149"/>
  <c r="BO1153"/>
  <c r="BO1157"/>
  <c r="BO1161"/>
  <c r="BO1165"/>
  <c r="BO1169"/>
  <c r="BO1173"/>
  <c r="BO1177"/>
  <c r="BO1181"/>
  <c r="BP1084"/>
  <c r="BP1088"/>
  <c r="BP1092"/>
  <c r="BP1096"/>
  <c r="BP1100"/>
  <c r="BP1104"/>
  <c r="BP1108"/>
  <c r="BP1112"/>
  <c r="BP1116"/>
  <c r="BO1086"/>
  <c r="BO1090"/>
  <c r="BO1094"/>
  <c r="BO1098"/>
  <c r="BO1102"/>
  <c r="BO1106"/>
  <c r="BO1110"/>
  <c r="BO1114"/>
  <c r="BO1118"/>
  <c r="BP958"/>
  <c r="BP962"/>
  <c r="BP966"/>
  <c r="BP970"/>
  <c r="BP974"/>
  <c r="BP978"/>
  <c r="BP982"/>
  <c r="BP986"/>
  <c r="BP990"/>
  <c r="BO960"/>
  <c r="BO964"/>
  <c r="BO968"/>
  <c r="BO972"/>
  <c r="BO976"/>
  <c r="BO980"/>
  <c r="BO984"/>
  <c r="BO988"/>
  <c r="BO992"/>
  <c r="BO844"/>
  <c r="BO832"/>
  <c r="BO840"/>
  <c r="BO836"/>
  <c r="BO834"/>
  <c r="BO842"/>
  <c r="BO850"/>
  <c r="BO856"/>
  <c r="BO860"/>
  <c r="BO864"/>
  <c r="BP655"/>
  <c r="BP659"/>
  <c r="BP673"/>
  <c r="BP675"/>
  <c r="BO671"/>
  <c r="BO663"/>
  <c r="BO645"/>
  <c r="BO649"/>
  <c r="BO653"/>
  <c r="BO655"/>
  <c r="BO659"/>
  <c r="BO665"/>
  <c r="BO673"/>
  <c r="BO675"/>
  <c r="BO657"/>
  <c r="BO661"/>
  <c r="BO677"/>
  <c r="BP580"/>
  <c r="BP584"/>
  <c r="BP588"/>
  <c r="BP592"/>
  <c r="BP596"/>
  <c r="BP600"/>
  <c r="BP604"/>
  <c r="BP608"/>
  <c r="BP612"/>
  <c r="BP578"/>
  <c r="BP582"/>
  <c r="BP586"/>
  <c r="BP590"/>
  <c r="BP594"/>
  <c r="BP598"/>
  <c r="BP602"/>
  <c r="BP606"/>
  <c r="BP610"/>
  <c r="BP614"/>
  <c r="BO582"/>
  <c r="BO586"/>
  <c r="BO590"/>
  <c r="BO594"/>
  <c r="BO598"/>
  <c r="BO602"/>
  <c r="BO606"/>
  <c r="BO610"/>
  <c r="BO614"/>
  <c r="BO580"/>
  <c r="BO584"/>
  <c r="BO588"/>
  <c r="BO592"/>
  <c r="BO596"/>
  <c r="BO600"/>
  <c r="BO604"/>
  <c r="BO608"/>
  <c r="BO612"/>
  <c r="BP517"/>
  <c r="BP521"/>
  <c r="BP525"/>
  <c r="BP529"/>
  <c r="BP533"/>
  <c r="BP537"/>
  <c r="BP541"/>
  <c r="BP545"/>
  <c r="BP549"/>
  <c r="BP515"/>
  <c r="BP519"/>
  <c r="BP523"/>
  <c r="BP527"/>
  <c r="BP531"/>
  <c r="BP535"/>
  <c r="BP539"/>
  <c r="BP543"/>
  <c r="BP547"/>
  <c r="BP551"/>
  <c r="BO519"/>
  <c r="BO523"/>
  <c r="BO527"/>
  <c r="BO531"/>
  <c r="BO535"/>
  <c r="BO539"/>
  <c r="BO543"/>
  <c r="BO547"/>
  <c r="BO551"/>
  <c r="BO517"/>
  <c r="BO521"/>
  <c r="BO525"/>
  <c r="BO529"/>
  <c r="BO533"/>
  <c r="BO537"/>
  <c r="BO541"/>
  <c r="BO545"/>
  <c r="BO549"/>
  <c r="BO458"/>
  <c r="BO460"/>
  <c r="BO474"/>
  <c r="BO476"/>
  <c r="BP389"/>
  <c r="BP391"/>
  <c r="BP393"/>
  <c r="BP395"/>
  <c r="BP397"/>
  <c r="BP399"/>
  <c r="BP401"/>
  <c r="BP403"/>
  <c r="BP405"/>
  <c r="BP407"/>
  <c r="BP409"/>
  <c r="BP411"/>
  <c r="BP413"/>
  <c r="BP415"/>
  <c r="BP417"/>
  <c r="BP419"/>
  <c r="BP421"/>
  <c r="BP423"/>
  <c r="BP425"/>
  <c r="BP326"/>
  <c r="BP328"/>
  <c r="BP330"/>
  <c r="BP332"/>
  <c r="BP334"/>
  <c r="BP336"/>
  <c r="BP338"/>
  <c r="BP340"/>
  <c r="BP342"/>
  <c r="BP344"/>
  <c r="BP346"/>
  <c r="BP348"/>
  <c r="BP350"/>
  <c r="BP352"/>
  <c r="BP354"/>
  <c r="BP356"/>
  <c r="BP358"/>
  <c r="BP360"/>
  <c r="BP362"/>
  <c r="BP208"/>
  <c r="BP210"/>
  <c r="BP218"/>
  <c r="BP226"/>
  <c r="BP202"/>
  <c r="BP206"/>
  <c r="BP214"/>
  <c r="BP230"/>
  <c r="BO220"/>
  <c r="BO218"/>
  <c r="BO216"/>
  <c r="BO214"/>
  <c r="BO212"/>
  <c r="BO210"/>
  <c r="BO202"/>
  <c r="BO206"/>
  <c r="BO234"/>
  <c r="BO232"/>
  <c r="BO230"/>
  <c r="BO228"/>
  <c r="BO226"/>
  <c r="BO224"/>
  <c r="BO222"/>
  <c r="BO200"/>
  <c r="BO204"/>
  <c r="BO208"/>
  <c r="BO76"/>
  <c r="BO80"/>
  <c r="BO84"/>
  <c r="BO88"/>
  <c r="BO92"/>
  <c r="BO96"/>
  <c r="BO100"/>
  <c r="BO104"/>
  <c r="BO108"/>
  <c r="BO11"/>
  <c r="BO13"/>
  <c r="BO15"/>
  <c r="BO17"/>
  <c r="BO19"/>
  <c r="BO21"/>
  <c r="BO27"/>
  <c r="BO33"/>
  <c r="BO35"/>
  <c r="BO37"/>
  <c r="BO39"/>
  <c r="BO41"/>
  <c r="BO43"/>
  <c r="BO31"/>
  <c r="BP1907"/>
  <c r="BP1844"/>
  <c r="BP1781"/>
  <c r="BP1718"/>
  <c r="BP1590"/>
  <c r="BP1529"/>
  <c r="BP1466"/>
  <c r="BO1334"/>
  <c r="BO1145"/>
  <c r="BO1082"/>
  <c r="BO956"/>
  <c r="BO452"/>
  <c r="BO413"/>
  <c r="BO391"/>
  <c r="BO389"/>
  <c r="BO393"/>
  <c r="BO484"/>
  <c r="BO667"/>
  <c r="BP767"/>
  <c r="BP769"/>
  <c r="BP771"/>
  <c r="BP773"/>
  <c r="BP775"/>
  <c r="BP777"/>
  <c r="BP779"/>
  <c r="BP781"/>
  <c r="BP783"/>
  <c r="BP785"/>
  <c r="BP787"/>
  <c r="BP789"/>
  <c r="BP791"/>
  <c r="BP793"/>
  <c r="BP795"/>
  <c r="BP797"/>
  <c r="BP799"/>
  <c r="BP801"/>
  <c r="BP706"/>
  <c r="BP710"/>
  <c r="BP714"/>
  <c r="BP718"/>
  <c r="BP722"/>
  <c r="BP726"/>
  <c r="BP730"/>
  <c r="BP734"/>
  <c r="BP738"/>
  <c r="BO708"/>
  <c r="BO712"/>
  <c r="BO716"/>
  <c r="BO720"/>
  <c r="BO724"/>
  <c r="BO728"/>
  <c r="BO732"/>
  <c r="BO736"/>
  <c r="BO740"/>
  <c r="BP643"/>
  <c r="BP647"/>
  <c r="BP651"/>
  <c r="BP657"/>
  <c r="BP661"/>
  <c r="BP663"/>
  <c r="BP669"/>
  <c r="BP671"/>
  <c r="BP677"/>
  <c r="BO488"/>
  <c r="BO454"/>
  <c r="BO456"/>
  <c r="BO462"/>
  <c r="BO464"/>
  <c r="BO470"/>
  <c r="BO472"/>
  <c r="BO478"/>
  <c r="BO480"/>
  <c r="BO411"/>
  <c r="BO407"/>
  <c r="BO395"/>
  <c r="BO399"/>
  <c r="BO403"/>
  <c r="BO409"/>
  <c r="BO417"/>
  <c r="BO421"/>
  <c r="BO425"/>
  <c r="BP265"/>
  <c r="BP269"/>
  <c r="BP273"/>
  <c r="BP277"/>
  <c r="BP281"/>
  <c r="BP285"/>
  <c r="BP289"/>
  <c r="BP293"/>
  <c r="BP297"/>
  <c r="BO267"/>
  <c r="BO271"/>
  <c r="BO275"/>
  <c r="BO279"/>
  <c r="BO283"/>
  <c r="BO287"/>
  <c r="BO291"/>
  <c r="BO295"/>
  <c r="BO299"/>
  <c r="BP1275"/>
  <c r="BP1212"/>
  <c r="BP1023"/>
  <c r="BP897"/>
  <c r="BP832"/>
  <c r="BO704"/>
  <c r="BO263"/>
  <c r="BP74"/>
  <c r="BP15"/>
  <c r="BO419"/>
  <c r="BO405"/>
  <c r="BO397"/>
  <c r="BP204"/>
  <c r="BP80"/>
  <c r="BP78"/>
  <c r="BP76"/>
  <c r="BO143"/>
  <c r="BP484"/>
  <c r="BP232"/>
  <c r="BP3100"/>
  <c r="BO2915"/>
  <c r="BO2376"/>
  <c r="BP1915"/>
  <c r="BO1842"/>
  <c r="BP1677"/>
  <c r="BO1661"/>
  <c r="BP1594"/>
  <c r="BP1602"/>
  <c r="BO1539"/>
  <c r="BP1460"/>
  <c r="BO1476"/>
  <c r="BP1397"/>
  <c r="BO1299"/>
  <c r="BO1236"/>
  <c r="BO1023"/>
  <c r="BO1031"/>
  <c r="BP907"/>
  <c r="BP864"/>
  <c r="BO846"/>
  <c r="BP704"/>
  <c r="BP488"/>
  <c r="BP27"/>
  <c r="BO47"/>
  <c r="BP1356"/>
  <c r="BP1364"/>
  <c r="BO1271"/>
  <c r="BO1279"/>
  <c r="BO1287"/>
  <c r="BO1295"/>
  <c r="BO1303"/>
  <c r="BO1208"/>
  <c r="BO1216"/>
  <c r="BO1224"/>
  <c r="BO1232"/>
  <c r="BO1240"/>
  <c r="BP667"/>
  <c r="BP649"/>
  <c r="BP641"/>
  <c r="BO641"/>
  <c r="BO647"/>
  <c r="BP173"/>
  <c r="BP145"/>
  <c r="BP137"/>
  <c r="BO155"/>
  <c r="BO159"/>
  <c r="BO163"/>
  <c r="BO167"/>
  <c r="BO171"/>
  <c r="BO90"/>
  <c r="BO106"/>
  <c r="BO112"/>
  <c r="BP2722"/>
  <c r="BP2691"/>
  <c r="BP2683"/>
  <c r="BP2675"/>
  <c r="BP2667"/>
  <c r="BP2659"/>
  <c r="BP2626"/>
  <c r="BP2618"/>
  <c r="BP2610"/>
  <c r="BP2602"/>
  <c r="BP2594"/>
  <c r="BP2563"/>
  <c r="BP2555"/>
  <c r="BP2547"/>
  <c r="BP2539"/>
  <c r="BP2531"/>
  <c r="BP2500"/>
  <c r="BP2492"/>
  <c r="BP2484"/>
  <c r="BP2476"/>
  <c r="BO1651"/>
  <c r="BP1714"/>
  <c r="BP1777"/>
  <c r="BP1840"/>
  <c r="BO1905"/>
  <c r="BP1523"/>
  <c r="BO1586"/>
  <c r="BO1671"/>
  <c r="BO1712"/>
  <c r="BO1724"/>
  <c r="BO1728"/>
  <c r="BO1732"/>
  <c r="BO1736"/>
  <c r="BO1740"/>
  <c r="BO1744"/>
  <c r="BO1748"/>
  <c r="BO1775"/>
  <c r="BO1787"/>
  <c r="BO1791"/>
  <c r="BO1795"/>
  <c r="BO1799"/>
  <c r="BO1803"/>
  <c r="BO1807"/>
  <c r="BO1811"/>
  <c r="BP1852"/>
  <c r="BP1856"/>
  <c r="BP1860"/>
  <c r="BP1864"/>
  <c r="BP1868"/>
  <c r="BO2222"/>
  <c r="BO2230"/>
  <c r="BO2238"/>
  <c r="BO2246"/>
  <c r="BO2352"/>
  <c r="BO2360"/>
  <c r="BO2368"/>
  <c r="BO2411"/>
  <c r="BO2419"/>
  <c r="BO2427"/>
  <c r="BO2435"/>
  <c r="BO2667"/>
  <c r="BO2675"/>
  <c r="BO2683"/>
  <c r="BO2691"/>
  <c r="BO2722"/>
  <c r="BO2730"/>
  <c r="BO2738"/>
  <c r="BP2746"/>
  <c r="BP2754"/>
  <c r="BP2785"/>
  <c r="BP2793"/>
  <c r="BP2801"/>
  <c r="BP2809"/>
  <c r="BP2817"/>
  <c r="BP2848"/>
  <c r="BP2856"/>
  <c r="BP2864"/>
  <c r="BP2872"/>
  <c r="BP2880"/>
  <c r="BP2974"/>
  <c r="BP2982"/>
  <c r="BP2990"/>
  <c r="BP2998"/>
  <c r="BP3006"/>
  <c r="BP216"/>
  <c r="BP462"/>
  <c r="BP478"/>
  <c r="BP1655"/>
  <c r="BP1667"/>
  <c r="BP1675"/>
  <c r="BP1661"/>
  <c r="BP3132"/>
  <c r="BP3124"/>
  <c r="BP3116"/>
  <c r="BP3108"/>
  <c r="BO3065"/>
  <c r="BO3049"/>
  <c r="BO2931"/>
  <c r="BP1931"/>
  <c r="BP1618"/>
  <c r="BO1555"/>
  <c r="BO1492"/>
  <c r="BP1273"/>
  <c r="BP1210"/>
  <c r="BO1047"/>
  <c r="BP923"/>
  <c r="BP43"/>
  <c r="BP3098"/>
  <c r="BP3102"/>
  <c r="BP3106"/>
  <c r="BP3110"/>
  <c r="BP3114"/>
  <c r="BP3118"/>
  <c r="BP3122"/>
  <c r="BP3126"/>
  <c r="BP3130"/>
  <c r="BP3134"/>
  <c r="BP2736"/>
  <c r="BP2732"/>
  <c r="BP2728"/>
  <c r="BP2724"/>
  <c r="BP2720"/>
  <c r="BP2693"/>
  <c r="BP2689"/>
  <c r="BP2685"/>
  <c r="BP2681"/>
  <c r="BP2677"/>
  <c r="BP2673"/>
  <c r="BP2669"/>
  <c r="BP2665"/>
  <c r="BP2661"/>
  <c r="BO2911"/>
  <c r="BO2919"/>
  <c r="BO2927"/>
  <c r="BO2935"/>
  <c r="BO2943"/>
  <c r="BO3037"/>
  <c r="BO3045"/>
  <c r="BO3053"/>
  <c r="BO3061"/>
  <c r="BO3069"/>
  <c r="BO3008"/>
  <c r="BO3004"/>
  <c r="BO3000"/>
  <c r="BO2996"/>
  <c r="BO2992"/>
  <c r="BO2988"/>
  <c r="BO2984"/>
  <c r="BO2980"/>
  <c r="BO2976"/>
  <c r="BO2972"/>
  <c r="BO2882"/>
  <c r="BO2878"/>
  <c r="BO2874"/>
  <c r="BO2870"/>
  <c r="BO2866"/>
  <c r="BO2862"/>
  <c r="BO2858"/>
  <c r="BO2854"/>
  <c r="BO2850"/>
  <c r="BO2846"/>
  <c r="BO2819"/>
  <c r="BO2815"/>
  <c r="BO2811"/>
  <c r="BO2807"/>
  <c r="BO2803"/>
  <c r="BO2799"/>
  <c r="BO2795"/>
  <c r="BO2791"/>
  <c r="BO2787"/>
  <c r="BO2783"/>
  <c r="BO2756"/>
  <c r="BO2752"/>
  <c r="BO2748"/>
  <c r="BO2744"/>
  <c r="BO2740"/>
  <c r="BP2441"/>
  <c r="BP2437"/>
  <c r="BP2433"/>
  <c r="BP2429"/>
  <c r="BP2425"/>
  <c r="BP2421"/>
  <c r="BP2417"/>
  <c r="BP2413"/>
  <c r="BP2409"/>
  <c r="BO2407"/>
  <c r="BP2378"/>
  <c r="BP2374"/>
  <c r="BP2370"/>
  <c r="BP2366"/>
  <c r="BP2362"/>
  <c r="BP2358"/>
  <c r="BP2354"/>
  <c r="BP2350"/>
  <c r="BP2346"/>
  <c r="BO2344"/>
  <c r="BP2252"/>
  <c r="BP2248"/>
  <c r="BP2244"/>
  <c r="BP2240"/>
  <c r="BP2236"/>
  <c r="BP2232"/>
  <c r="BP2228"/>
  <c r="BP2224"/>
  <c r="BP2220"/>
  <c r="BP1911"/>
  <c r="BP1919"/>
  <c r="BP1927"/>
  <c r="BP1935"/>
  <c r="BP1901"/>
  <c r="BO1846"/>
  <c r="BO1874"/>
  <c r="BO1870"/>
  <c r="BP1681"/>
  <c r="BP1673"/>
  <c r="BP1665"/>
  <c r="BP1657"/>
  <c r="BP1649"/>
  <c r="BP1659"/>
  <c r="BP1679"/>
  <c r="BO1655"/>
  <c r="BO1681"/>
  <c r="BO1657"/>
  <c r="BO1649"/>
  <c r="BO1653"/>
  <c r="BP1598"/>
  <c r="BP1606"/>
  <c r="BP1614"/>
  <c r="BP1622"/>
  <c r="BO1535"/>
  <c r="BO1543"/>
  <c r="BO1551"/>
  <c r="BO1559"/>
  <c r="BO1472"/>
  <c r="BO1480"/>
  <c r="BO1488"/>
  <c r="BO1496"/>
  <c r="BP1021"/>
  <c r="BO1019"/>
  <c r="BO1027"/>
  <c r="BO1035"/>
  <c r="BO1043"/>
  <c r="BO1051"/>
  <c r="BP895"/>
  <c r="BP903"/>
  <c r="BP911"/>
  <c r="BP919"/>
  <c r="BP927"/>
  <c r="BP834"/>
  <c r="BP842"/>
  <c r="BO858"/>
  <c r="BO862"/>
  <c r="BO866"/>
  <c r="BP803"/>
  <c r="BP482"/>
  <c r="BP474"/>
  <c r="BP466"/>
  <c r="BP458"/>
  <c r="BO482"/>
  <c r="BO486"/>
  <c r="BP236"/>
  <c r="BP228"/>
  <c r="BP220"/>
  <c r="BP212"/>
  <c r="BP35"/>
  <c r="BP45"/>
  <c r="BP21"/>
  <c r="BO25"/>
  <c r="BO29"/>
  <c r="BO45"/>
  <c r="BO2218"/>
  <c r="BO1909"/>
  <c r="BO1592"/>
  <c r="BP1533"/>
  <c r="BP1470"/>
  <c r="BO265"/>
  <c r="BP2657"/>
  <c r="BO3098"/>
  <c r="BP2405"/>
  <c r="BP2342"/>
  <c r="BP2216"/>
  <c r="BP1848"/>
  <c r="BO1783"/>
  <c r="BO1720"/>
  <c r="BP1334"/>
  <c r="BO1354"/>
  <c r="BP1281"/>
  <c r="BP1218"/>
  <c r="BP1145"/>
  <c r="BP1082"/>
  <c r="BP1029"/>
  <c r="BP956"/>
  <c r="BO893"/>
  <c r="BO838"/>
  <c r="BO706"/>
  <c r="BP452"/>
  <c r="BP263"/>
  <c r="BP200"/>
  <c r="BO78"/>
  <c r="BO2659"/>
  <c r="BP899"/>
  <c r="BP222"/>
  <c r="BP153"/>
  <c r="BO3134"/>
  <c r="BO3132"/>
  <c r="BO3130"/>
  <c r="BO3128"/>
  <c r="BO3126"/>
  <c r="BO3124"/>
  <c r="BO3122"/>
  <c r="BO3120"/>
  <c r="BO3118"/>
  <c r="BO3116"/>
  <c r="BO3114"/>
  <c r="BO3112"/>
  <c r="BO3110"/>
  <c r="BO3108"/>
  <c r="BO3106"/>
  <c r="BO3104"/>
  <c r="BO3102"/>
  <c r="BO3100"/>
  <c r="BP3071"/>
  <c r="BP3067"/>
  <c r="BP3063"/>
  <c r="BP3059"/>
  <c r="BP3055"/>
  <c r="BP3051"/>
  <c r="BP3047"/>
  <c r="BP3043"/>
  <c r="BP3039"/>
  <c r="BP3035"/>
  <c r="BP2945"/>
  <c r="BP2941"/>
  <c r="BP2937"/>
  <c r="BP2933"/>
  <c r="BP2929"/>
  <c r="BP2925"/>
  <c r="BP2921"/>
  <c r="BP2917"/>
  <c r="BP2913"/>
  <c r="BP2909"/>
  <c r="BO1937"/>
  <c r="BO1933"/>
  <c r="BO1929"/>
  <c r="BO1925"/>
  <c r="BO1921"/>
  <c r="BO1917"/>
  <c r="BO1913"/>
  <c r="BO1663"/>
  <c r="BO1620"/>
  <c r="BO1616"/>
  <c r="BO1612"/>
  <c r="BO1608"/>
  <c r="BO1604"/>
  <c r="BO1600"/>
  <c r="BO1596"/>
  <c r="BP1557"/>
  <c r="BP1553"/>
  <c r="BP1549"/>
  <c r="BP1545"/>
  <c r="BP1541"/>
  <c r="BP1537"/>
  <c r="BP1494"/>
  <c r="BP1490"/>
  <c r="BP1486"/>
  <c r="BP1482"/>
  <c r="BP1478"/>
  <c r="BP1474"/>
  <c r="BO1370"/>
  <c r="BO1366"/>
  <c r="BO1362"/>
  <c r="BO1358"/>
  <c r="BP1305"/>
  <c r="BP1301"/>
  <c r="BP1297"/>
  <c r="BP1293"/>
  <c r="BP1289"/>
  <c r="BP1285"/>
  <c r="BP1277"/>
  <c r="BP1242"/>
  <c r="BP1238"/>
  <c r="BP1234"/>
  <c r="BP1230"/>
  <c r="BP1226"/>
  <c r="BP1222"/>
  <c r="BP1214"/>
  <c r="BP1053"/>
  <c r="BP1049"/>
  <c r="BP1045"/>
  <c r="BP1041"/>
  <c r="BP1037"/>
  <c r="BP1033"/>
  <c r="BP1025"/>
  <c r="BO929"/>
  <c r="BO925"/>
  <c r="BO921"/>
  <c r="BO917"/>
  <c r="BO913"/>
  <c r="BO909"/>
  <c r="BO905"/>
  <c r="BO901"/>
  <c r="BO897"/>
  <c r="BP844"/>
  <c r="BP1785"/>
  <c r="BO1275"/>
  <c r="BO1039"/>
  <c r="BO236"/>
  <c r="BE31" i="6"/>
  <c r="BI31" s="1"/>
  <c r="Q71"/>
  <c r="BP55" i="7"/>
  <c r="BP1352"/>
  <c r="BP480"/>
  <c r="J105" i="6"/>
  <c r="BP1923" i="7"/>
  <c r="BP1610"/>
  <c r="BO1547"/>
  <c r="BO1468"/>
  <c r="BP1360"/>
  <c r="BO1283"/>
  <c r="BO1220"/>
  <c r="BO1055"/>
  <c r="BO669"/>
  <c r="BP157"/>
  <c r="BO173"/>
  <c r="BO82"/>
  <c r="AA71" i="6"/>
  <c r="AE71" s="1"/>
  <c r="AX55" i="7"/>
  <c r="BP1722"/>
  <c r="BO1679"/>
  <c r="BO1531"/>
  <c r="BO1484"/>
  <c r="BO1212"/>
  <c r="BP161"/>
  <c r="BO98"/>
  <c r="BP1368"/>
  <c r="BP165"/>
  <c r="BO1291"/>
  <c r="BO1228"/>
  <c r="BP915"/>
  <c r="BP860"/>
  <c r="U47" i="6" l="1"/>
  <c r="U55"/>
  <c r="BE17"/>
  <c r="BI17" s="1"/>
  <c r="O11"/>
  <c r="BK9"/>
  <c r="BE9"/>
  <c r="BI9" s="1"/>
  <c r="AG61"/>
  <c r="X101"/>
  <c r="AM71"/>
  <c r="AQ71" s="1"/>
  <c r="F85"/>
  <c r="AC87"/>
  <c r="BE37"/>
  <c r="BI37" s="1"/>
  <c r="AI85"/>
  <c r="AY97"/>
  <c r="BC97" s="1"/>
  <c r="AA91"/>
  <c r="AE91" s="1"/>
  <c r="AG91"/>
  <c r="AK91" s="1"/>
  <c r="AC101"/>
  <c r="AY87"/>
  <c r="BC87" s="1"/>
  <c r="F93"/>
  <c r="K85"/>
  <c r="AY99"/>
  <c r="BC99" s="1"/>
  <c r="W87"/>
  <c r="X85"/>
  <c r="AO53"/>
  <c r="AI53"/>
  <c r="W53"/>
  <c r="S53"/>
  <c r="M53"/>
  <c r="M56" s="1"/>
  <c r="J53"/>
  <c r="AM111"/>
  <c r="W111"/>
  <c r="S111"/>
  <c r="F111"/>
  <c r="H111"/>
  <c r="Q111"/>
  <c r="AY111"/>
  <c r="Y111"/>
  <c r="BA111"/>
  <c r="X111"/>
  <c r="AG111"/>
  <c r="BE111" s="1"/>
  <c r="U111"/>
  <c r="M111"/>
  <c r="K111"/>
  <c r="AI111"/>
  <c r="AU111" s="1"/>
  <c r="J111"/>
  <c r="O113"/>
  <c r="BJ57" i="7"/>
  <c r="AQ55" i="6"/>
  <c r="AK55"/>
  <c r="AW55"/>
  <c r="H57" i="8"/>
  <c r="BF3147" i="7"/>
  <c r="BF3149" s="1"/>
  <c r="BL2638"/>
  <c r="AF2701"/>
  <c r="BL2701"/>
  <c r="BF2706" s="1"/>
  <c r="BF2708" s="1"/>
  <c r="AF2827"/>
  <c r="BL2827"/>
  <c r="BF2832" s="1"/>
  <c r="BF2834" s="1"/>
  <c r="AF2890"/>
  <c r="BL2890"/>
  <c r="AF2953"/>
  <c r="BL2953"/>
  <c r="H54" i="8" s="1"/>
  <c r="BP1252" i="7"/>
  <c r="BP1945"/>
  <c r="BP2890"/>
  <c r="AF2512"/>
  <c r="BL2512"/>
  <c r="H47" i="8" s="1"/>
  <c r="AF2575" i="7"/>
  <c r="BL2575"/>
  <c r="BF2580" s="1"/>
  <c r="BF2582" s="1"/>
  <c r="BF753"/>
  <c r="BF755" s="1"/>
  <c r="H19" i="8"/>
  <c r="L19" s="1"/>
  <c r="BF879" i="7"/>
  <c r="BF881" s="1"/>
  <c r="H21" i="8"/>
  <c r="L21" s="1"/>
  <c r="BO937" i="7"/>
  <c r="BF942"/>
  <c r="BF944" s="1"/>
  <c r="H22" i="8"/>
  <c r="K22" s="1"/>
  <c r="H23"/>
  <c r="L23" s="1"/>
  <c r="BF1005" i="7"/>
  <c r="BF1007" s="1"/>
  <c r="BF1068"/>
  <c r="BF1070" s="1"/>
  <c r="H24" i="8"/>
  <c r="K24" s="1"/>
  <c r="H25"/>
  <c r="K25" s="1"/>
  <c r="BF1131" i="7"/>
  <c r="BF1133" s="1"/>
  <c r="BO1189"/>
  <c r="BF1194"/>
  <c r="BF1196" s="1"/>
  <c r="H26" i="8"/>
  <c r="C26" s="1"/>
  <c r="BF1257" i="7"/>
  <c r="BF1259" s="1"/>
  <c r="H27" i="8"/>
  <c r="L27" s="1"/>
  <c r="H28"/>
  <c r="BF1320" i="7"/>
  <c r="BF1322" s="1"/>
  <c r="BO1378"/>
  <c r="BF1383"/>
  <c r="BF1385" s="1"/>
  <c r="H29" i="8"/>
  <c r="K29" s="1"/>
  <c r="BF1446" i="7"/>
  <c r="BF1448" s="1"/>
  <c r="H30" i="8"/>
  <c r="H32"/>
  <c r="L32" s="1"/>
  <c r="BF1572" i="7"/>
  <c r="BF1574" s="1"/>
  <c r="H33" i="8"/>
  <c r="C33" s="1"/>
  <c r="BF1635" i="7"/>
  <c r="BF1637" s="1"/>
  <c r="BF1698"/>
  <c r="BF1700" s="1"/>
  <c r="H34" i="8"/>
  <c r="C34" s="1"/>
  <c r="BF1761" i="7"/>
  <c r="BF1763" s="1"/>
  <c r="H35" i="8"/>
  <c r="BF1824" i="7"/>
  <c r="BF1826" s="1"/>
  <c r="H36" i="8"/>
  <c r="I36" s="1"/>
  <c r="BF1887" i="7"/>
  <c r="BF1889" s="1"/>
  <c r="BO1882"/>
  <c r="H37" i="8"/>
  <c r="BF1950" i="7"/>
  <c r="BF1952" s="1"/>
  <c r="H38" i="8"/>
  <c r="C38" s="1"/>
  <c r="BF2013" i="7"/>
  <c r="BF2015" s="1"/>
  <c r="H39" i="8"/>
  <c r="L39" s="1"/>
  <c r="BF2076" i="7"/>
  <c r="BF2078" s="1"/>
  <c r="H40" i="8"/>
  <c r="I40" s="1"/>
  <c r="N40" s="1"/>
  <c r="H41"/>
  <c r="K41" s="1"/>
  <c r="BF2139" i="7"/>
  <c r="BF2141" s="1"/>
  <c r="H48" i="8"/>
  <c r="K48" s="1"/>
  <c r="H51"/>
  <c r="K51" s="1"/>
  <c r="BF2769" i="7"/>
  <c r="BF2771" s="1"/>
  <c r="H55" i="8"/>
  <c r="I55" s="1"/>
  <c r="BF3021" i="7"/>
  <c r="BF3023" s="1"/>
  <c r="H56" i="8"/>
  <c r="K56" s="1"/>
  <c r="BF3084" i="7"/>
  <c r="BF3086" s="1"/>
  <c r="H9" i="8"/>
  <c r="L9" s="1"/>
  <c r="BF123" i="7"/>
  <c r="BF125" s="1"/>
  <c r="BO118"/>
  <c r="H10" i="8"/>
  <c r="I10" s="1"/>
  <c r="BF186" i="7"/>
  <c r="BF188" s="1"/>
  <c r="H11" i="8"/>
  <c r="BF249" i="7"/>
  <c r="BF251" s="1"/>
  <c r="BF375"/>
  <c r="BF377" s="1"/>
  <c r="H13" i="8"/>
  <c r="I13" s="1"/>
  <c r="N13" s="1"/>
  <c r="BF438" i="7"/>
  <c r="BF440" s="1"/>
  <c r="H14" i="8"/>
  <c r="K14" s="1"/>
  <c r="H15"/>
  <c r="K15" s="1"/>
  <c r="BF501" i="7"/>
  <c r="BF503" s="1"/>
  <c r="BF564"/>
  <c r="BF566" s="1"/>
  <c r="H16" i="8"/>
  <c r="I16" s="1"/>
  <c r="BF627" i="7"/>
  <c r="BF629" s="1"/>
  <c r="H17" i="8"/>
  <c r="L17" s="1"/>
  <c r="BF690" i="7"/>
  <c r="BF692" s="1"/>
  <c r="H18" i="8"/>
  <c r="I18" s="1"/>
  <c r="M18" s="1"/>
  <c r="P18" s="1"/>
  <c r="BF816" i="7"/>
  <c r="BF818" s="1"/>
  <c r="H20" i="8"/>
  <c r="C20" s="1"/>
  <c r="H31"/>
  <c r="K31" s="1"/>
  <c r="BF1509" i="7"/>
  <c r="BF1511" s="1"/>
  <c r="BF2202"/>
  <c r="BF2204" s="1"/>
  <c r="H42" i="8"/>
  <c r="L42" s="1"/>
  <c r="H43"/>
  <c r="L43" s="1"/>
  <c r="BF2265" i="7"/>
  <c r="BF2267" s="1"/>
  <c r="H44" i="8"/>
  <c r="BF2328" i="7"/>
  <c r="BF2330" s="1"/>
  <c r="BF2391"/>
  <c r="BF2393" s="1"/>
  <c r="H45" i="8"/>
  <c r="I45" s="1"/>
  <c r="H49"/>
  <c r="BF2643" i="7"/>
  <c r="BF2645" s="1"/>
  <c r="H50" i="8"/>
  <c r="I50" s="1"/>
  <c r="N50" s="1"/>
  <c r="H52"/>
  <c r="K52" s="1"/>
  <c r="BO2890" i="7"/>
  <c r="H53" i="8"/>
  <c r="C53" s="1"/>
  <c r="BF2895" i="7"/>
  <c r="BF2897" s="1"/>
  <c r="BF2958"/>
  <c r="BF2960" s="1"/>
  <c r="BL55"/>
  <c r="H8" i="8" s="1"/>
  <c r="AY53" i="6"/>
  <c r="X53"/>
  <c r="Q53"/>
  <c r="Q115" s="1"/>
  <c r="K53"/>
  <c r="BG43"/>
  <c r="O43"/>
  <c r="BG29"/>
  <c r="BQ3151" i="7"/>
  <c r="BA53" i="6"/>
  <c r="AF55" i="7"/>
  <c r="AM123" i="6"/>
  <c r="AC123"/>
  <c r="S123"/>
  <c r="J123"/>
  <c r="AQ120"/>
  <c r="AG120"/>
  <c r="X120"/>
  <c r="O120"/>
  <c r="F120"/>
  <c r="AY117"/>
  <c r="AS117"/>
  <c r="AM117"/>
  <c r="AG117"/>
  <c r="AA117"/>
  <c r="AE117" s="1"/>
  <c r="X117"/>
  <c r="U117"/>
  <c r="Q117"/>
  <c r="K117"/>
  <c r="BA115"/>
  <c r="AO115"/>
  <c r="AI115"/>
  <c r="Y115"/>
  <c r="W115"/>
  <c r="K115"/>
  <c r="AQ123"/>
  <c r="AG123"/>
  <c r="X123"/>
  <c r="O123"/>
  <c r="F123"/>
  <c r="AM120"/>
  <c r="AC120"/>
  <c r="S120"/>
  <c r="J120"/>
  <c r="BA117"/>
  <c r="BC117" s="1"/>
  <c r="AU117"/>
  <c r="AO117"/>
  <c r="AI117"/>
  <c r="AC117"/>
  <c r="Y117"/>
  <c r="W117"/>
  <c r="S117"/>
  <c r="M117"/>
  <c r="O117" s="1"/>
  <c r="J117"/>
  <c r="AY115"/>
  <c r="X115"/>
  <c r="S115"/>
  <c r="M115"/>
  <c r="J115"/>
  <c r="BO3142" i="7"/>
  <c r="BO3079"/>
  <c r="BO3016"/>
  <c r="BO2827"/>
  <c r="BO2764"/>
  <c r="BO2701"/>
  <c r="BO2638"/>
  <c r="BO2575"/>
  <c r="BO2512"/>
  <c r="BO2449"/>
  <c r="BO2386"/>
  <c r="BO2323"/>
  <c r="BO2260"/>
  <c r="BO2197"/>
  <c r="BO2134"/>
  <c r="BO2071"/>
  <c r="BO2008"/>
  <c r="BO1945"/>
  <c r="L36" i="8"/>
  <c r="BO1819" i="7"/>
  <c r="BO1756"/>
  <c r="BO1693"/>
  <c r="BO1630"/>
  <c r="BO1567"/>
  <c r="BO1504"/>
  <c r="BO1441"/>
  <c r="BO1315"/>
  <c r="BO1252"/>
  <c r="AQ111" i="6"/>
  <c r="BO1126" i="7"/>
  <c r="BO1063"/>
  <c r="BO1000"/>
  <c r="BG113" i="6"/>
  <c r="BO874" i="7"/>
  <c r="BO811"/>
  <c r="BO748"/>
  <c r="BO685"/>
  <c r="BO622"/>
  <c r="AC109" i="6"/>
  <c r="BE113"/>
  <c r="BO559" i="7"/>
  <c r="BO496"/>
  <c r="BO433"/>
  <c r="AU113" i="6"/>
  <c r="BO370" i="7"/>
  <c r="BO307"/>
  <c r="AS113" i="6"/>
  <c r="BO244" i="7"/>
  <c r="BC47" i="6"/>
  <c r="BO181" i="7"/>
  <c r="AK47" i="6"/>
  <c r="AW49"/>
  <c r="K8" i="8"/>
  <c r="I8"/>
  <c r="N8" s="1"/>
  <c r="AG53" i="6"/>
  <c r="AK53" s="1"/>
  <c r="BJ49" i="7"/>
  <c r="AQ47" i="6"/>
  <c r="AX49" i="7"/>
  <c r="AM53" i="6"/>
  <c r="AQ53" s="1"/>
  <c r="BO49" i="7"/>
  <c r="BC113" i="6"/>
  <c r="BK113"/>
  <c r="AQ113"/>
  <c r="AK113"/>
  <c r="BJ55" i="7"/>
  <c r="AW51" i="6"/>
  <c r="BI51"/>
  <c r="N55" i="7"/>
  <c r="BO55" s="1"/>
  <c r="Y105" i="6"/>
  <c r="AA87"/>
  <c r="AE87" s="1"/>
  <c r="X87"/>
  <c r="K109"/>
  <c r="AG85"/>
  <c r="AK85" s="1"/>
  <c r="BA85"/>
  <c r="F103"/>
  <c r="M83"/>
  <c r="AM73"/>
  <c r="AQ73" s="1"/>
  <c r="K87"/>
  <c r="AM93"/>
  <c r="AQ93" s="1"/>
  <c r="AC85"/>
  <c r="BE41"/>
  <c r="BI41" s="1"/>
  <c r="AU29"/>
  <c r="AU17"/>
  <c r="BE47"/>
  <c r="AS29"/>
  <c r="AW29" s="1"/>
  <c r="BK27"/>
  <c r="BE21"/>
  <c r="BI21" s="1"/>
  <c r="BK19"/>
  <c r="O17"/>
  <c r="BK15"/>
  <c r="BE15"/>
  <c r="BI15" s="1"/>
  <c r="AA53"/>
  <c r="AE53" s="1"/>
  <c r="O13"/>
  <c r="AS11"/>
  <c r="AW11" s="1"/>
  <c r="AU11"/>
  <c r="AK29"/>
  <c r="BA95"/>
  <c r="L49" i="8"/>
  <c r="L16"/>
  <c r="C37"/>
  <c r="BE11" i="6"/>
  <c r="BI11" s="1"/>
  <c r="X95"/>
  <c r="AI73"/>
  <c r="K97"/>
  <c r="BA97"/>
  <c r="M97"/>
  <c r="H97"/>
  <c r="C23" i="8"/>
  <c r="BE33" i="6"/>
  <c r="BI33" s="1"/>
  <c r="Q95"/>
  <c r="Q83"/>
  <c r="X73"/>
  <c r="AO97"/>
  <c r="Q97"/>
  <c r="F83"/>
  <c r="Q73"/>
  <c r="Y97"/>
  <c r="Y83"/>
  <c r="J97"/>
  <c r="AG101"/>
  <c r="AK101" s="1"/>
  <c r="AI95"/>
  <c r="AA83"/>
  <c r="AE83" s="1"/>
  <c r="I44" i="8"/>
  <c r="N44" s="1"/>
  <c r="U77" i="6"/>
  <c r="AO101"/>
  <c r="Y71"/>
  <c r="AA77"/>
  <c r="AE77" s="1"/>
  <c r="X91"/>
  <c r="X77"/>
  <c r="AA89"/>
  <c r="AE89" s="1"/>
  <c r="U71"/>
  <c r="AI89"/>
  <c r="C9" i="8"/>
  <c r="C17"/>
  <c r="O45" i="6"/>
  <c r="AU35"/>
  <c r="BG39"/>
  <c r="BG31"/>
  <c r="BK25"/>
  <c r="BE25"/>
  <c r="BI25" s="1"/>
  <c r="O25"/>
  <c r="AC53"/>
  <c r="AC115" s="1"/>
  <c r="AU21"/>
  <c r="K56"/>
  <c r="BG19"/>
  <c r="C16" i="8"/>
  <c r="L13"/>
  <c r="AO71" i="6"/>
  <c r="L8" i="8"/>
  <c r="K28"/>
  <c r="I39"/>
  <c r="AM91" i="6"/>
  <c r="AQ91" s="1"/>
  <c r="AI101"/>
  <c r="AU101" s="1"/>
  <c r="M71"/>
  <c r="AY77"/>
  <c r="BC77" s="1"/>
  <c r="M91"/>
  <c r="U101"/>
  <c r="K77"/>
  <c r="S91"/>
  <c r="Q91"/>
  <c r="AO105"/>
  <c r="BA105"/>
  <c r="C8" i="8"/>
  <c r="BA77" i="6"/>
  <c r="Y101"/>
  <c r="BA71"/>
  <c r="M101"/>
  <c r="F91"/>
  <c r="BK39"/>
  <c r="Q87"/>
  <c r="S87"/>
  <c r="AI87"/>
  <c r="AM87"/>
  <c r="AQ87" s="1"/>
  <c r="BA87"/>
  <c r="AI109"/>
  <c r="S93"/>
  <c r="S85"/>
  <c r="Q85"/>
  <c r="W85"/>
  <c r="AO85"/>
  <c r="AU85" s="1"/>
  <c r="AG107"/>
  <c r="AK107" s="1"/>
  <c r="AY103"/>
  <c r="BC103" s="1"/>
  <c r="AG99"/>
  <c r="AK99" s="1"/>
  <c r="W89"/>
  <c r="AG71"/>
  <c r="AK71" s="1"/>
  <c r="X107"/>
  <c r="AA99"/>
  <c r="AE99" s="1"/>
  <c r="Q89"/>
  <c r="F109"/>
  <c r="Y87"/>
  <c r="AY107"/>
  <c r="BC107" s="1"/>
  <c r="W103"/>
  <c r="M93"/>
  <c r="H85"/>
  <c r="AS33"/>
  <c r="AW33" s="1"/>
  <c r="O21"/>
  <c r="K17" i="8"/>
  <c r="L20"/>
  <c r="K53"/>
  <c r="L53"/>
  <c r="C55"/>
  <c r="BP3112" i="7"/>
  <c r="BO2923"/>
  <c r="BP139"/>
  <c r="BG55" i="6"/>
  <c r="BG117" s="1"/>
  <c r="AC95"/>
  <c r="J95"/>
  <c r="AY83"/>
  <c r="BC83" s="1"/>
  <c r="K83"/>
  <c r="O83" s="1"/>
  <c r="H73"/>
  <c r="K73"/>
  <c r="U97"/>
  <c r="S97"/>
  <c r="F97"/>
  <c r="AM97"/>
  <c r="AQ97" s="1"/>
  <c r="X83"/>
  <c r="W73"/>
  <c r="W97"/>
  <c r="AG97"/>
  <c r="AK97" s="1"/>
  <c r="AA97"/>
  <c r="AE97" s="1"/>
  <c r="AM95"/>
  <c r="AQ95" s="1"/>
  <c r="U73"/>
  <c r="X97"/>
  <c r="AY95"/>
  <c r="BC95" s="1"/>
  <c r="AO73"/>
  <c r="AC97"/>
  <c r="AU97" s="1"/>
  <c r="N58" i="7"/>
  <c r="M8" i="8"/>
  <c r="O8" s="1"/>
  <c r="AU19" i="6"/>
  <c r="L41" i="8"/>
  <c r="C30"/>
  <c r="K30"/>
  <c r="I30"/>
  <c r="L30"/>
  <c r="H81" i="6"/>
  <c r="F81"/>
  <c r="AY81"/>
  <c r="BC81" s="1"/>
  <c r="BA81"/>
  <c r="K81"/>
  <c r="Y81"/>
  <c r="AO79"/>
  <c r="M79"/>
  <c r="Y79"/>
  <c r="AC79"/>
  <c r="AY79"/>
  <c r="BC79" s="1"/>
  <c r="H79"/>
  <c r="AI75"/>
  <c r="J75"/>
  <c r="BA75"/>
  <c r="X75"/>
  <c r="AC75"/>
  <c r="F75"/>
  <c r="C32" i="8"/>
  <c r="BE55" i="6"/>
  <c r="BO116" i="7"/>
  <c r="BO114"/>
  <c r="BF312"/>
  <c r="BF314" s="1"/>
  <c r="I15" i="8"/>
  <c r="N15" s="1"/>
  <c r="I21"/>
  <c r="BK117" i="6"/>
  <c r="BJ121" s="1"/>
  <c r="J77"/>
  <c r="AG89"/>
  <c r="AK89" s="1"/>
  <c r="BA89"/>
  <c r="M89"/>
  <c r="F107"/>
  <c r="F89"/>
  <c r="S89"/>
  <c r="AY101"/>
  <c r="BC101" s="1"/>
  <c r="L18" i="8"/>
  <c r="C18"/>
  <c r="C40"/>
  <c r="H46"/>
  <c r="BP114" i="7"/>
  <c r="BP116"/>
  <c r="BO3041"/>
  <c r="BO1307"/>
  <c r="BP665"/>
  <c r="BO23"/>
  <c r="O55" i="6"/>
  <c r="O35"/>
  <c r="O27"/>
  <c r="O23"/>
  <c r="O19"/>
  <c r="O97"/>
  <c r="AU45"/>
  <c r="BG41"/>
  <c r="BK47"/>
  <c r="AU39"/>
  <c r="BK33"/>
  <c r="O33"/>
  <c r="AU31"/>
  <c r="BE29"/>
  <c r="BI29" s="1"/>
  <c r="O29"/>
  <c r="AS27"/>
  <c r="AW27" s="1"/>
  <c r="BG27"/>
  <c r="BG25"/>
  <c r="BE23"/>
  <c r="BI23" s="1"/>
  <c r="BK23"/>
  <c r="BG21"/>
  <c r="AS21"/>
  <c r="AW21" s="1"/>
  <c r="BK17"/>
  <c r="AU15"/>
  <c r="AU13"/>
  <c r="N16" i="8"/>
  <c r="J91" i="6"/>
  <c r="C35" i="8"/>
  <c r="C39"/>
  <c r="C52"/>
  <c r="K16"/>
  <c r="M16" s="1"/>
  <c r="P16" s="1"/>
  <c r="AY91" i="6"/>
  <c r="BC91" s="1"/>
  <c r="H77"/>
  <c r="AM101"/>
  <c r="AQ101" s="1"/>
  <c r="K71"/>
  <c r="H71"/>
  <c r="W71"/>
  <c r="K101"/>
  <c r="W77"/>
  <c r="AO77"/>
  <c r="AO91"/>
  <c r="AY71"/>
  <c r="BC71" s="1"/>
  <c r="X71"/>
  <c r="S101"/>
  <c r="W101"/>
  <c r="M77"/>
  <c r="O77" s="1"/>
  <c r="K91"/>
  <c r="U91"/>
  <c r="AC91"/>
  <c r="K105"/>
  <c r="S105"/>
  <c r="Q105"/>
  <c r="AC105"/>
  <c r="BK105" s="1"/>
  <c r="AA105"/>
  <c r="AE105" s="1"/>
  <c r="K12" i="8"/>
  <c r="L50"/>
  <c r="J101" i="6"/>
  <c r="J71"/>
  <c r="F77"/>
  <c r="F71"/>
  <c r="Q101"/>
  <c r="Y77"/>
  <c r="W91"/>
  <c r="AM109"/>
  <c r="BA109"/>
  <c r="J93"/>
  <c r="AI93"/>
  <c r="U79"/>
  <c r="X79"/>
  <c r="AY75"/>
  <c r="BC75" s="1"/>
  <c r="H75"/>
  <c r="M75"/>
  <c r="X103"/>
  <c r="BA103"/>
  <c r="U99"/>
  <c r="AM99"/>
  <c r="AQ99" s="1"/>
  <c r="AI91"/>
  <c r="AA101"/>
  <c r="AE101" s="1"/>
  <c r="K89"/>
  <c r="AY89"/>
  <c r="BC89" s="1"/>
  <c r="J89"/>
  <c r="AM89"/>
  <c r="AC71"/>
  <c r="S71"/>
  <c r="AG103"/>
  <c r="AK103" s="1"/>
  <c r="Y99"/>
  <c r="H91"/>
  <c r="F101"/>
  <c r="X89"/>
  <c r="H89"/>
  <c r="AC89"/>
  <c r="H109"/>
  <c r="AG81"/>
  <c r="AK81" s="1"/>
  <c r="Q81"/>
  <c r="X81"/>
  <c r="AI81"/>
  <c r="U81"/>
  <c r="BG45"/>
  <c r="Y89"/>
  <c r="K103"/>
  <c r="O103" s="1"/>
  <c r="AO99"/>
  <c r="Y93"/>
  <c r="S79"/>
  <c r="J79"/>
  <c r="F79"/>
  <c r="AM75"/>
  <c r="AQ75" s="1"/>
  <c r="AO75"/>
  <c r="AO89"/>
  <c r="BA101"/>
  <c r="BA91"/>
  <c r="L22" i="8"/>
  <c r="I31"/>
  <c r="AU47" i="6"/>
  <c r="BE19"/>
  <c r="BI19" s="1"/>
  <c r="AS23"/>
  <c r="AW23" s="1"/>
  <c r="BK21"/>
  <c r="BE27"/>
  <c r="BI27" s="1"/>
  <c r="BE35"/>
  <c r="BI35" s="1"/>
  <c r="I14" i="8"/>
  <c r="AS19" i="6"/>
  <c r="AW19" s="1"/>
  <c r="BG17"/>
  <c r="BK13"/>
  <c r="I42" i="8"/>
  <c r="L29"/>
  <c r="C36"/>
  <c r="C42"/>
  <c r="C50"/>
  <c r="I52"/>
  <c r="K19"/>
  <c r="O41" i="6"/>
  <c r="O39"/>
  <c r="O37"/>
  <c r="N18" i="8"/>
  <c r="BG47" i="6"/>
  <c r="BK31"/>
  <c r="AS31"/>
  <c r="AW31" s="1"/>
  <c r="O31"/>
  <c r="BK29"/>
  <c r="AS25"/>
  <c r="AW25" s="1"/>
  <c r="BG23"/>
  <c r="AS47"/>
  <c r="O47"/>
  <c r="BK45"/>
  <c r="BE45"/>
  <c r="BI45" s="1"/>
  <c r="BK43"/>
  <c r="BE43"/>
  <c r="BI43" s="1"/>
  <c r="BK41"/>
  <c r="AU37"/>
  <c r="BG35"/>
  <c r="AS35"/>
  <c r="AW35" s="1"/>
  <c r="AU33"/>
  <c r="AE47"/>
  <c r="P8" i="8"/>
  <c r="S95" i="6"/>
  <c r="K35" i="8"/>
  <c r="I51"/>
  <c r="C41"/>
  <c r="L33"/>
  <c r="I57"/>
  <c r="F105" i="6"/>
  <c r="M105"/>
  <c r="U105"/>
  <c r="W105"/>
  <c r="H105"/>
  <c r="X105"/>
  <c r="AG105"/>
  <c r="AY105"/>
  <c r="BC105" s="1"/>
  <c r="AM105"/>
  <c r="AQ105" s="1"/>
  <c r="L48" i="8"/>
  <c r="C31"/>
  <c r="C10"/>
  <c r="BG37" i="6"/>
  <c r="BK35"/>
  <c r="AG95"/>
  <c r="AK95" s="1"/>
  <c r="F95"/>
  <c r="H95"/>
  <c r="W95"/>
  <c r="W109"/>
  <c r="Q109"/>
  <c r="AG109"/>
  <c r="X109"/>
  <c r="H93"/>
  <c r="U93"/>
  <c r="AO93"/>
  <c r="AY93"/>
  <c r="BC93" s="1"/>
  <c r="BA93"/>
  <c r="AA79"/>
  <c r="AG79"/>
  <c r="AK79" s="1"/>
  <c r="AM79"/>
  <c r="AQ79" s="1"/>
  <c r="AI79"/>
  <c r="Q75"/>
  <c r="K75"/>
  <c r="AG75"/>
  <c r="AK75" s="1"/>
  <c r="W75"/>
  <c r="AA107"/>
  <c r="AE107" s="1"/>
  <c r="AO103"/>
  <c r="AM103"/>
  <c r="AQ103" s="1"/>
  <c r="AI103"/>
  <c r="AA103"/>
  <c r="AC103"/>
  <c r="AU103" s="1"/>
  <c r="S99"/>
  <c r="M99"/>
  <c r="K99"/>
  <c r="J99"/>
  <c r="S83"/>
  <c r="U83"/>
  <c r="BA83"/>
  <c r="AO83"/>
  <c r="AG73"/>
  <c r="AK73" s="1"/>
  <c r="Y73"/>
  <c r="S73"/>
  <c r="J73"/>
  <c r="W107"/>
  <c r="S107"/>
  <c r="Y103"/>
  <c r="H103"/>
  <c r="F99"/>
  <c r="H99"/>
  <c r="BA99"/>
  <c r="AG83"/>
  <c r="AK83" s="1"/>
  <c r="W83"/>
  <c r="AC83"/>
  <c r="AU83" s="1"/>
  <c r="AC73"/>
  <c r="M73"/>
  <c r="O73" s="1"/>
  <c r="U109"/>
  <c r="AM81"/>
  <c r="AQ81" s="1"/>
  <c r="AO81"/>
  <c r="J81"/>
  <c r="W81"/>
  <c r="S81"/>
  <c r="M81"/>
  <c r="AC81"/>
  <c r="AA81"/>
  <c r="BG33"/>
  <c r="K107"/>
  <c r="M95"/>
  <c r="K95"/>
  <c r="Y95"/>
  <c r="J83"/>
  <c r="AA73"/>
  <c r="U95"/>
  <c r="H83"/>
  <c r="AY73"/>
  <c r="BC73" s="1"/>
  <c r="AI99"/>
  <c r="K93"/>
  <c r="W79"/>
  <c r="K79"/>
  <c r="Q79"/>
  <c r="BA79"/>
  <c r="AA75"/>
  <c r="U75"/>
  <c r="Y75"/>
  <c r="S75"/>
  <c r="AM83"/>
  <c r="AQ83" s="1"/>
  <c r="AO95"/>
  <c r="K10" i="8"/>
  <c r="M10" s="1"/>
  <c r="AI107" i="6"/>
  <c r="C48" i="8"/>
  <c r="AS41" i="6"/>
  <c r="AW41" s="1"/>
  <c r="AS37"/>
  <c r="AW37" s="1"/>
  <c r="BE39"/>
  <c r="BI39" s="1"/>
  <c r="K13" i="8"/>
  <c r="M13" s="1"/>
  <c r="AS39" i="6"/>
  <c r="AW39" s="1"/>
  <c r="L31" i="8"/>
  <c r="C29"/>
  <c r="C24"/>
  <c r="K26"/>
  <c r="BK37" i="6"/>
  <c r="O9"/>
  <c r="AE95"/>
  <c r="L15" i="8"/>
  <c r="C21"/>
  <c r="O87" i="6"/>
  <c r="AS43"/>
  <c r="AW43" s="1"/>
  <c r="AU41"/>
  <c r="K57" i="8"/>
  <c r="L34"/>
  <c r="I34"/>
  <c r="K34"/>
  <c r="AA109" i="6"/>
  <c r="J109"/>
  <c r="AY109"/>
  <c r="S109"/>
  <c r="M109"/>
  <c r="Y109"/>
  <c r="AO109"/>
  <c r="J103"/>
  <c r="Q103"/>
  <c r="U103"/>
  <c r="W99"/>
  <c r="Q99"/>
  <c r="AC99"/>
  <c r="AC93"/>
  <c r="W93"/>
  <c r="AA93"/>
  <c r="X93"/>
  <c r="Q93"/>
  <c r="C15" i="8"/>
  <c r="S77" i="6"/>
  <c r="AC77"/>
  <c r="Q77"/>
  <c r="AO87"/>
  <c r="F87"/>
  <c r="AG87"/>
  <c r="U87"/>
  <c r="H87"/>
  <c r="AY85"/>
  <c r="BC85" s="1"/>
  <c r="U85"/>
  <c r="AA85"/>
  <c r="AM85"/>
  <c r="AQ85" s="1"/>
  <c r="J85"/>
  <c r="M85"/>
  <c r="O85" s="1"/>
  <c r="BF60" i="7"/>
  <c r="I29" i="8"/>
  <c r="I33"/>
  <c r="K40"/>
  <c r="M40" s="1"/>
  <c r="L44"/>
  <c r="I48"/>
  <c r="K50"/>
  <c r="M50" s="1"/>
  <c r="I12"/>
  <c r="L14"/>
  <c r="BP1685" i="7"/>
  <c r="BO1244"/>
  <c r="BP653"/>
  <c r="BO651"/>
  <c r="BP470"/>
  <c r="BP169"/>
  <c r="BP118"/>
  <c r="BP49"/>
  <c r="AS45" i="6"/>
  <c r="AW45" s="1"/>
  <c r="AU43"/>
  <c r="AU25"/>
  <c r="O15"/>
  <c r="BP3104" i="7"/>
  <c r="BO2939"/>
  <c r="AU27" i="6"/>
  <c r="AU23"/>
  <c r="AS15"/>
  <c r="AW15" s="1"/>
  <c r="AS9"/>
  <c r="AW9" s="1"/>
  <c r="N36" i="8"/>
  <c r="BA58" i="6"/>
  <c r="BA120" s="1"/>
  <c r="BA61"/>
  <c r="N10" i="8"/>
  <c r="BK85" i="6"/>
  <c r="AM77"/>
  <c r="AQ77" s="1"/>
  <c r="U107"/>
  <c r="M107"/>
  <c r="Y107"/>
  <c r="AO107"/>
  <c r="H107"/>
  <c r="AC107"/>
  <c r="J107"/>
  <c r="Q107"/>
  <c r="AM107"/>
  <c r="L56" i="8"/>
  <c r="AG77" i="6"/>
  <c r="L10" i="8"/>
  <c r="I23"/>
  <c r="L24"/>
  <c r="I24"/>
  <c r="I22"/>
  <c r="L38"/>
  <c r="BP149" i="7"/>
  <c r="BO1685"/>
  <c r="K36" i="8"/>
  <c r="M36" s="1"/>
  <c r="BP1653" i="7"/>
  <c r="L12" i="8"/>
  <c r="C22"/>
  <c r="L25"/>
  <c r="L26"/>
  <c r="I26"/>
  <c r="BP33" i="7"/>
  <c r="BP3120"/>
  <c r="BO3057"/>
  <c r="BA73" i="6"/>
  <c r="K42" i="8" l="1"/>
  <c r="L45"/>
  <c r="K39"/>
  <c r="K21"/>
  <c r="BG97" i="6"/>
  <c r="C56" i="8"/>
  <c r="C19"/>
  <c r="L40"/>
  <c r="BK97" i="6"/>
  <c r="BG101"/>
  <c r="AU71"/>
  <c r="AS97"/>
  <c r="AW97" s="1"/>
  <c r="O101"/>
  <c r="K38" i="8"/>
  <c r="L51"/>
  <c r="I56"/>
  <c r="AS71" i="6"/>
  <c r="AW71" s="1"/>
  <c r="L52" i="8"/>
  <c r="K33"/>
  <c r="I32"/>
  <c r="N32" s="1"/>
  <c r="L55"/>
  <c r="I53"/>
  <c r="C25"/>
  <c r="I19"/>
  <c r="C51"/>
  <c r="I38"/>
  <c r="I25"/>
  <c r="K18"/>
  <c r="K23"/>
  <c r="U53" i="6"/>
  <c r="AW113"/>
  <c r="BK111"/>
  <c r="BF2517" i="7"/>
  <c r="BF2519" s="1"/>
  <c r="I47" i="8"/>
  <c r="C47"/>
  <c r="L47"/>
  <c r="K47"/>
  <c r="AK111" i="6"/>
  <c r="O111"/>
  <c r="I43" i="8"/>
  <c r="N43" s="1"/>
  <c r="K43"/>
  <c r="C43"/>
  <c r="BC111" i="6"/>
  <c r="AS111"/>
  <c r="AW111" s="1"/>
  <c r="BG111"/>
  <c r="BI111" s="1"/>
  <c r="I41" i="8"/>
  <c r="K32"/>
  <c r="AK109" i="6"/>
  <c r="BC53"/>
  <c r="I17" i="8"/>
  <c r="C14"/>
  <c r="C13"/>
  <c r="M118" i="6"/>
  <c r="K118"/>
  <c r="AK117"/>
  <c r="AW117"/>
  <c r="K54" i="8"/>
  <c r="C54"/>
  <c r="I54"/>
  <c r="N54" s="1"/>
  <c r="L54"/>
  <c r="BO2953" i="7"/>
  <c r="BC115" i="6"/>
  <c r="K55" i="8"/>
  <c r="U115" i="6"/>
  <c r="AQ117"/>
  <c r="BI55"/>
  <c r="C57" i="8"/>
  <c r="L57"/>
  <c r="C45"/>
  <c r="K45"/>
  <c r="K20"/>
  <c r="I20"/>
  <c r="I9"/>
  <c r="K9"/>
  <c r="I35"/>
  <c r="N35" s="1"/>
  <c r="L35"/>
  <c r="I28"/>
  <c r="L28"/>
  <c r="C28"/>
  <c r="M35"/>
  <c r="AU53" i="6"/>
  <c r="AU115" s="1"/>
  <c r="BK53"/>
  <c r="BK115" s="1"/>
  <c r="BF121" s="1"/>
  <c r="O89"/>
  <c r="M53" i="8"/>
  <c r="AA115" i="6"/>
  <c r="AE115" s="1"/>
  <c r="AM115"/>
  <c r="AQ115" s="1"/>
  <c r="BE117"/>
  <c r="BI117" s="1"/>
  <c r="K49" i="8"/>
  <c r="C49"/>
  <c r="I49"/>
  <c r="C44"/>
  <c r="K44"/>
  <c r="K11"/>
  <c r="C11"/>
  <c r="L11"/>
  <c r="I11"/>
  <c r="L37"/>
  <c r="I37"/>
  <c r="K37"/>
  <c r="C27"/>
  <c r="I27"/>
  <c r="K27"/>
  <c r="BG53" i="6"/>
  <c r="BG115" s="1"/>
  <c r="AG115"/>
  <c r="AK115" s="1"/>
  <c r="P50" i="8"/>
  <c r="O50"/>
  <c r="M39"/>
  <c r="O39" s="1"/>
  <c r="M38"/>
  <c r="O38" s="1"/>
  <c r="AW47" i="6"/>
  <c r="BI113"/>
  <c r="M21" i="8"/>
  <c r="O21" s="1"/>
  <c r="BC109" i="6"/>
  <c r="AQ109"/>
  <c r="BI47"/>
  <c r="AS53"/>
  <c r="BE53"/>
  <c r="BE115" s="1"/>
  <c r="O109"/>
  <c r="AU105"/>
  <c r="BK71"/>
  <c r="P38" i="8"/>
  <c r="O93" i="6"/>
  <c r="AU73"/>
  <c r="O16" i="8"/>
  <c r="M44"/>
  <c r="O44" s="1"/>
  <c r="BG85" i="6"/>
  <c r="BE71"/>
  <c r="BI71" s="1"/>
  <c r="O79"/>
  <c r="BE97"/>
  <c r="BI97" s="1"/>
  <c r="P39" i="8"/>
  <c r="N39"/>
  <c r="BK89" i="6"/>
  <c r="O107"/>
  <c r="P21" i="8"/>
  <c r="AU77" i="6"/>
  <c r="BE91"/>
  <c r="BI91" s="1"/>
  <c r="AS95"/>
  <c r="AW95" s="1"/>
  <c r="AS91"/>
  <c r="AW91" s="1"/>
  <c r="N38" i="8"/>
  <c r="AS101" i="6"/>
  <c r="AW101" s="1"/>
  <c r="M15" i="8"/>
  <c r="P15" s="1"/>
  <c r="O18"/>
  <c r="BK91" i="6"/>
  <c r="O91"/>
  <c r="O71"/>
  <c r="BG75"/>
  <c r="BG105"/>
  <c r="BG71"/>
  <c r="AS105"/>
  <c r="AW105" s="1"/>
  <c r="BK101"/>
  <c r="N53" i="8"/>
  <c r="BG83" i="6"/>
  <c r="BE95"/>
  <c r="BI95" s="1"/>
  <c r="AU95"/>
  <c r="O105"/>
  <c r="AS89"/>
  <c r="AW89" s="1"/>
  <c r="BE101"/>
  <c r="BI101" s="1"/>
  <c r="O53"/>
  <c r="O75"/>
  <c r="O115"/>
  <c r="O118" s="1"/>
  <c r="M19" i="8"/>
  <c r="N19"/>
  <c r="P40"/>
  <c r="O40"/>
  <c r="N55"/>
  <c r="M55"/>
  <c r="M47"/>
  <c r="N47"/>
  <c r="O95" i="6"/>
  <c r="BG89"/>
  <c r="AU91"/>
  <c r="O56"/>
  <c r="BK75"/>
  <c r="BG77"/>
  <c r="M54" i="8"/>
  <c r="O54" s="1"/>
  <c r="BG91" i="6"/>
  <c r="N21" i="8"/>
  <c r="BK83" i="6"/>
  <c r="O81"/>
  <c r="AU79"/>
  <c r="AU75"/>
  <c r="C46" i="8"/>
  <c r="K46"/>
  <c r="L46"/>
  <c r="I46"/>
  <c r="M30"/>
  <c r="N30"/>
  <c r="M17"/>
  <c r="N17"/>
  <c r="N31"/>
  <c r="M31"/>
  <c r="AQ89" i="6"/>
  <c r="BE89"/>
  <c r="BI89" s="1"/>
  <c r="M45" i="8"/>
  <c r="N45"/>
  <c r="M56"/>
  <c r="N56"/>
  <c r="O99" i="6"/>
  <c r="AS99"/>
  <c r="AW99" s="1"/>
  <c r="M52" i="8"/>
  <c r="N52"/>
  <c r="N42"/>
  <c r="M42"/>
  <c r="N14"/>
  <c r="M14"/>
  <c r="N41"/>
  <c r="M41"/>
  <c r="AU89" i="6"/>
  <c r="BE99"/>
  <c r="BI99" s="1"/>
  <c r="BK79"/>
  <c r="AE75"/>
  <c r="BE75"/>
  <c r="BI75" s="1"/>
  <c r="AS75"/>
  <c r="AW75" s="1"/>
  <c r="AE73"/>
  <c r="BE73"/>
  <c r="BI73" s="1"/>
  <c r="AS73"/>
  <c r="AW73" s="1"/>
  <c r="AU81"/>
  <c r="BG81"/>
  <c r="BG103"/>
  <c r="BK103"/>
  <c r="AE79"/>
  <c r="AS79"/>
  <c r="AW79" s="1"/>
  <c r="BE79"/>
  <c r="BI79" s="1"/>
  <c r="AK105"/>
  <c r="BE105"/>
  <c r="BI105" s="1"/>
  <c r="N57" i="8"/>
  <c r="M57"/>
  <c r="AS81" i="6"/>
  <c r="AW81" s="1"/>
  <c r="BE81"/>
  <c r="BI81" s="1"/>
  <c r="AE81"/>
  <c r="AE103"/>
  <c r="BE103"/>
  <c r="BI103" s="1"/>
  <c r="AS103"/>
  <c r="AW103" s="1"/>
  <c r="N51" i="8"/>
  <c r="M51"/>
  <c r="O15"/>
  <c r="P35"/>
  <c r="O35"/>
  <c r="BK95" i="6"/>
  <c r="BG95"/>
  <c r="BK81"/>
  <c r="BG79"/>
  <c r="BE83"/>
  <c r="BI83" s="1"/>
  <c r="AS83"/>
  <c r="AW83" s="1"/>
  <c r="M12" i="8"/>
  <c r="N12"/>
  <c r="M29"/>
  <c r="N29"/>
  <c r="BR6" i="7"/>
  <c r="BF62"/>
  <c r="AK87" i="6"/>
  <c r="AS87"/>
  <c r="AW87" s="1"/>
  <c r="BE87"/>
  <c r="BI87" s="1"/>
  <c r="AU87"/>
  <c r="BK87"/>
  <c r="BG87"/>
  <c r="BK99"/>
  <c r="BG99"/>
  <c r="BK109"/>
  <c r="BG109"/>
  <c r="AU109"/>
  <c r="BE109"/>
  <c r="AE109"/>
  <c r="AS109"/>
  <c r="N34" i="8"/>
  <c r="M34"/>
  <c r="M48"/>
  <c r="N48"/>
  <c r="M33"/>
  <c r="N33"/>
  <c r="AE85" i="6"/>
  <c r="BE85"/>
  <c r="BI85" s="1"/>
  <c r="AS85"/>
  <c r="AW85" s="1"/>
  <c r="AU99"/>
  <c r="BK77"/>
  <c r="AS93"/>
  <c r="AW93" s="1"/>
  <c r="BE93"/>
  <c r="BI93" s="1"/>
  <c r="AE93"/>
  <c r="BG93"/>
  <c r="BK93"/>
  <c r="AU93"/>
  <c r="P44" i="8"/>
  <c r="N24"/>
  <c r="M24"/>
  <c r="M23"/>
  <c r="N23"/>
  <c r="AK77" i="6"/>
  <c r="AS77"/>
  <c r="AW77" s="1"/>
  <c r="BE77"/>
  <c r="BI77" s="1"/>
  <c r="AU107"/>
  <c r="BG107"/>
  <c r="BK107"/>
  <c r="P54" i="8"/>
  <c r="P36"/>
  <c r="O36"/>
  <c r="M26"/>
  <c r="N26"/>
  <c r="N22"/>
  <c r="M22"/>
  <c r="AQ107" i="6"/>
  <c r="BE107"/>
  <c r="BI107" s="1"/>
  <c r="AS107"/>
  <c r="AW107" s="1"/>
  <c r="P13" i="8"/>
  <c r="O13"/>
  <c r="P10"/>
  <c r="O10"/>
  <c r="BG73" i="6"/>
  <c r="BK73"/>
  <c r="M25" i="8" l="1"/>
  <c r="N25"/>
  <c r="M32"/>
  <c r="M43"/>
  <c r="O43" s="1"/>
  <c r="BF59" i="6"/>
  <c r="AW61" s="1"/>
  <c r="BI53"/>
  <c r="BI115"/>
  <c r="AW53"/>
  <c r="AS115"/>
  <c r="AW115" s="1"/>
  <c r="N27" i="8"/>
  <c r="M27"/>
  <c r="N28"/>
  <c r="M28"/>
  <c r="M9"/>
  <c r="N9"/>
  <c r="N37"/>
  <c r="M37"/>
  <c r="N11"/>
  <c r="M11"/>
  <c r="M49"/>
  <c r="N49"/>
  <c r="P53"/>
  <c r="O53"/>
  <c r="N20"/>
  <c r="M20"/>
  <c r="AW109" i="6"/>
  <c r="BI109"/>
  <c r="P19" i="8"/>
  <c r="O19"/>
  <c r="P47"/>
  <c r="O47"/>
  <c r="O55"/>
  <c r="P55"/>
  <c r="N46"/>
  <c r="M46"/>
  <c r="O30"/>
  <c r="P30"/>
  <c r="O52"/>
  <c r="P52"/>
  <c r="O56"/>
  <c r="P56"/>
  <c r="P45"/>
  <c r="O45"/>
  <c r="P17"/>
  <c r="O17"/>
  <c r="P41"/>
  <c r="O41"/>
  <c r="P14"/>
  <c r="O14"/>
  <c r="O42"/>
  <c r="P42"/>
  <c r="O31"/>
  <c r="P31"/>
  <c r="P51"/>
  <c r="O51"/>
  <c r="P57"/>
  <c r="O57"/>
  <c r="O33"/>
  <c r="P33"/>
  <c r="O48"/>
  <c r="P48"/>
  <c r="BR1891" i="7"/>
  <c r="BR2521"/>
  <c r="P29" i="8"/>
  <c r="O29"/>
  <c r="P12"/>
  <c r="O12"/>
  <c r="P34"/>
  <c r="O34"/>
  <c r="P26"/>
  <c r="O26"/>
  <c r="P23"/>
  <c r="O23"/>
  <c r="P22"/>
  <c r="O22"/>
  <c r="P24"/>
  <c r="O24"/>
  <c r="O32" l="1"/>
  <c r="P32"/>
  <c r="O25"/>
  <c r="P25"/>
  <c r="P43"/>
  <c r="AW58" i="6"/>
  <c r="AW120" s="1"/>
  <c r="N58" i="8"/>
  <c r="E5" s="1"/>
  <c r="P49"/>
  <c r="O49"/>
  <c r="P9"/>
  <c r="O9"/>
  <c r="P20"/>
  <c r="O20"/>
  <c r="O11"/>
  <c r="P11"/>
  <c r="P37"/>
  <c r="O37"/>
  <c r="O28"/>
  <c r="P28"/>
  <c r="P27"/>
  <c r="O27"/>
  <c r="BA123" i="6"/>
  <c r="AW123"/>
  <c r="O46" i="8"/>
  <c r="P46"/>
  <c r="P58" l="1"/>
  <c r="I5" s="1"/>
  <c r="O58"/>
  <c r="G5" s="1"/>
  <c r="K5" s="1"/>
</calcChain>
</file>

<file path=xl/comments1.xml><?xml version="1.0" encoding="utf-8"?>
<comments xmlns="http://schemas.openxmlformats.org/spreadsheetml/2006/main">
  <authors>
    <author>Bob Morrison</author>
  </authors>
  <commentList>
    <comment ref="F6" authorId="0">
      <text>
        <r>
          <rPr>
            <b/>
            <sz val="16"/>
            <color indexed="81"/>
            <rFont val="Tahoma"/>
            <family val="2"/>
          </rPr>
          <t>Indicate your STARTERS in this column</t>
        </r>
      </text>
    </comment>
  </commentList>
</comments>
</file>

<file path=xl/sharedStrings.xml><?xml version="1.0" encoding="utf-8"?>
<sst xmlns="http://schemas.openxmlformats.org/spreadsheetml/2006/main" count="6059" uniqueCount="137">
  <si>
    <t>No.</t>
  </si>
  <si>
    <t>NAME</t>
  </si>
  <si>
    <t>TURNOVERS</t>
  </si>
  <si>
    <t>INTERCEPT</t>
  </si>
  <si>
    <t>FREE THROWS</t>
  </si>
  <si>
    <t>%</t>
  </si>
  <si>
    <t>LAYUPS</t>
  </si>
  <si>
    <t>REBOUNDS</t>
  </si>
  <si>
    <t>OFFENSIVE</t>
  </si>
  <si>
    <t>BASKETBALL PLAYING STATISTICS</t>
  </si>
  <si>
    <t>TEAM</t>
  </si>
  <si>
    <t>COMPETITION</t>
  </si>
  <si>
    <t>DATE</t>
  </si>
  <si>
    <t>OPPONENTS</t>
  </si>
  <si>
    <t>/</t>
  </si>
  <si>
    <t>DEF</t>
  </si>
  <si>
    <t>OFF</t>
  </si>
  <si>
    <t>TOT</t>
  </si>
  <si>
    <t>FINAL SCORE</t>
  </si>
  <si>
    <t>VENUE</t>
  </si>
  <si>
    <t>ATP</t>
  </si>
  <si>
    <t>MADE</t>
  </si>
  <si>
    <t>STEAL</t>
  </si>
  <si>
    <t>TOTAL POINTS</t>
  </si>
  <si>
    <t>LOST</t>
  </si>
  <si>
    <t xml:space="preserve">TEAM    </t>
  </si>
  <si>
    <t>PLAY</t>
  </si>
  <si>
    <t>FORNAME</t>
  </si>
  <si>
    <t>SURNAME</t>
  </si>
  <si>
    <t>SEASON</t>
  </si>
  <si>
    <t>GAMES</t>
  </si>
  <si>
    <t xml:space="preserve">1st                     Quarter       </t>
  </si>
  <si>
    <t>BLOCKS</t>
  </si>
  <si>
    <t>ASSISTS</t>
  </si>
  <si>
    <t>STEALS</t>
  </si>
  <si>
    <t xml:space="preserve">OPPONENTS   </t>
  </si>
  <si>
    <t xml:space="preserve"> </t>
  </si>
  <si>
    <t>*</t>
  </si>
  <si>
    <t>FOULS</t>
  </si>
  <si>
    <t>DEFENSE</t>
  </si>
  <si>
    <t>OFFENSE</t>
  </si>
  <si>
    <t>CHARGES</t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</si>
  <si>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</si>
  <si>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2nd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</si>
  <si>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Score</t>
    </r>
  </si>
  <si>
    <r>
      <rPr>
        <b/>
        <sz val="20"/>
        <color indexed="8"/>
        <rFont val="Calibri"/>
        <family val="2"/>
      </rPr>
      <t>3rd</t>
    </r>
    <r>
      <rPr>
        <sz val="18"/>
        <color indexed="8"/>
        <rFont val="Calibri"/>
        <family val="2"/>
      </rPr>
      <t xml:space="preserve"> Quarter Points</t>
    </r>
  </si>
  <si>
    <r>
      <rPr>
        <b/>
        <sz val="20"/>
        <color indexed="8"/>
        <rFont val="Calibri"/>
        <family val="2"/>
      </rPr>
      <t>Overtime</t>
    </r>
    <r>
      <rPr>
        <sz val="18"/>
        <color indexed="8"/>
        <rFont val="Calibri"/>
        <family val="2"/>
      </rPr>
      <t xml:space="preserve"> Points</t>
    </r>
  </si>
  <si>
    <t>PERIOD POINTS</t>
  </si>
  <si>
    <t>% WON</t>
  </si>
  <si>
    <t>2nd           Quarter    SCORE</t>
  </si>
  <si>
    <t>ATTP</t>
  </si>
  <si>
    <t>2nd           Quarter      POINTS</t>
  </si>
  <si>
    <t>4th           Quarter  POINTS</t>
  </si>
  <si>
    <t>4th           Quarter     SCORE</t>
  </si>
  <si>
    <t xml:space="preserve">1st                   Quarter           SCORE           </t>
  </si>
  <si>
    <t xml:space="preserve">1st                   Quarter     POINTS           </t>
  </si>
  <si>
    <t>3rd       Quarter</t>
  </si>
  <si>
    <t>2nd     Quarter</t>
  </si>
  <si>
    <t>For</t>
  </si>
  <si>
    <t>Against</t>
  </si>
  <si>
    <t>AVERAGE    SCORES</t>
  </si>
  <si>
    <t>AVERAGE    POINTS</t>
  </si>
  <si>
    <t>SCORES</t>
  </si>
  <si>
    <t>After  Overtime</t>
  </si>
  <si>
    <t>2 POINT SHOTS</t>
  </si>
  <si>
    <t>3 POINT SHOTS</t>
  </si>
  <si>
    <t>2 PT SHOTS</t>
  </si>
  <si>
    <t>3PT SHOTS</t>
  </si>
  <si>
    <t>TOT. FG  SHOTS</t>
  </si>
  <si>
    <t>TOTAL SHOTS</t>
  </si>
  <si>
    <t>TOT.FG SHOTS</t>
  </si>
  <si>
    <t>AVG FG SHOTS</t>
  </si>
  <si>
    <t>PtsR</t>
  </si>
  <si>
    <t>RebR</t>
  </si>
  <si>
    <t>AstR</t>
  </si>
  <si>
    <t>StlR</t>
  </si>
  <si>
    <t>BlkR</t>
  </si>
  <si>
    <t>ChgR</t>
  </si>
  <si>
    <t>FgmR</t>
  </si>
  <si>
    <t>FtmR</t>
  </si>
  <si>
    <t>FlsR</t>
  </si>
  <si>
    <t>TroR</t>
  </si>
  <si>
    <t>Overtime</t>
  </si>
  <si>
    <t>N</t>
  </si>
  <si>
    <t>D</t>
  </si>
  <si>
    <t>TOTAL         SCORES</t>
  </si>
  <si>
    <t>TOTAL          POINTS</t>
  </si>
  <si>
    <t>MISS</t>
  </si>
  <si>
    <t>L</t>
  </si>
  <si>
    <t>P</t>
  </si>
  <si>
    <t>W</t>
  </si>
  <si>
    <t>SEASONS RESULTS AND PERFORMANCE</t>
  </si>
  <si>
    <t>PERFORMANCE</t>
  </si>
  <si>
    <t>WON</t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</si>
  <si>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Quarter</t>
    </r>
    <r>
      <rPr>
        <sz val="17"/>
        <color indexed="8"/>
        <rFont val="Calibri"/>
        <family val="2"/>
      </rPr>
      <t xml:space="preserve">                                   </t>
    </r>
    <r>
      <rPr>
        <sz val="18"/>
        <color indexed="8"/>
        <rFont val="Calibri"/>
        <family val="2"/>
      </rPr>
      <t xml:space="preserve"> Points</t>
    </r>
  </si>
  <si>
    <r>
      <rPr>
        <b/>
        <sz val="24"/>
        <rFont val="Calibri"/>
        <family val="2"/>
      </rPr>
      <t>%</t>
    </r>
    <r>
      <rPr>
        <b/>
        <sz val="22"/>
        <rFont val="Calibri"/>
        <family val="2"/>
      </rPr>
      <t xml:space="preserve"> WON</t>
    </r>
  </si>
  <si>
    <t>TEAM  AND  PLAYERS  AVERAGES  PER  GAME</t>
  </si>
  <si>
    <t>BASKETBALL  PLAYING  STATISTICS</t>
  </si>
  <si>
    <t>TEAM  AND  PLAYERS  TOTALS  FOR  SEASON</t>
  </si>
  <si>
    <t>PLAYED</t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</si>
  <si>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 Quarter Score</t>
    </r>
  </si>
  <si>
    <r>
      <rPr>
        <b/>
        <sz val="20"/>
        <color indexed="8"/>
        <rFont val="Calibri"/>
        <family val="2"/>
      </rPr>
      <t>4th</t>
    </r>
    <r>
      <rPr>
        <sz val="18"/>
        <color indexed="8"/>
        <rFont val="Calibri"/>
        <family val="2"/>
      </rPr>
      <t xml:space="preserve">  Quarter Points</t>
    </r>
  </si>
  <si>
    <r>
      <rPr>
        <b/>
        <sz val="20"/>
        <color indexed="8"/>
        <rFont val="Calibri"/>
        <family val="2"/>
      </rPr>
      <t>1st</t>
    </r>
    <r>
      <rPr>
        <sz val="18"/>
        <color indexed="8"/>
        <rFont val="Calibri"/>
        <family val="2"/>
      </rPr>
      <t xml:space="preserve">                                      Quarter </t>
    </r>
    <r>
      <rPr>
        <sz val="17"/>
        <color indexed="8"/>
        <rFont val="Calibri"/>
        <family val="2"/>
      </rPr>
      <t xml:space="preserve">                                  </t>
    </r>
    <r>
      <rPr>
        <sz val="18"/>
        <color indexed="8"/>
        <rFont val="Calibri"/>
        <family val="2"/>
      </rPr>
      <t>Score</t>
    </r>
  </si>
  <si>
    <t>STARTS</t>
  </si>
  <si>
    <t>Play</t>
  </si>
  <si>
    <t>Start</t>
  </si>
  <si>
    <t>S/Y/N</t>
  </si>
  <si>
    <t xml:space="preserve">OPPONENTS    </t>
  </si>
  <si>
    <t>4th        Quarter</t>
  </si>
  <si>
    <t>4th       Quarter</t>
  </si>
  <si>
    <t>4th         Quarter</t>
  </si>
  <si>
    <t>GAME END AVERAGE</t>
  </si>
  <si>
    <t>GAME END TOTALS</t>
  </si>
  <si>
    <t>AVG SHOTS</t>
  </si>
  <si>
    <t>AVG POINTS</t>
  </si>
  <si>
    <t>3rd        Quarter   SCORE</t>
  </si>
  <si>
    <t xml:space="preserve">3rd        Quarter      POINTS  </t>
  </si>
  <si>
    <t>FINAL   SCORE</t>
  </si>
  <si>
    <t>Overtime    Points</t>
  </si>
  <si>
    <r>
      <rPr>
        <b/>
        <sz val="22"/>
        <rFont val="Calibri"/>
        <family val="2"/>
      </rPr>
      <t>TOTAL</t>
    </r>
    <r>
      <rPr>
        <b/>
        <sz val="18"/>
        <rFont val="Calibri"/>
        <family val="2"/>
      </rPr>
      <t xml:space="preserve"> </t>
    </r>
    <r>
      <rPr>
        <b/>
        <sz val="20"/>
        <rFont val="Calibri"/>
        <family val="2"/>
      </rPr>
      <t>POINTS</t>
    </r>
  </si>
  <si>
    <t>STARTS %</t>
  </si>
  <si>
    <t>UFORCED</t>
  </si>
  <si>
    <t>START</t>
  </si>
  <si>
    <t>Version 4A ST  Designed by Bobbywonkenobe</t>
  </si>
  <si>
    <t>FORCED</t>
  </si>
  <si>
    <t>SQUAD No</t>
  </si>
  <si>
    <t>Home :-</t>
  </si>
  <si>
    <t>Email :-</t>
  </si>
  <si>
    <t>PHONE Nos</t>
  </si>
  <si>
    <t>CELL/MOBILE Nos</t>
  </si>
  <si>
    <t>COACH</t>
  </si>
  <si>
    <t>ADDRESSES</t>
  </si>
  <si>
    <t xml:space="preserve">TEAM  </t>
  </si>
  <si>
    <t xml:space="preserve">SEASON  </t>
  </si>
  <si>
    <t>Version 4ST Designed by Bobbywonkenobe</t>
  </si>
  <si>
    <t>Version 4ST Designed by BOBBYWONKENOBE</t>
  </si>
  <si>
    <t>Version 4ST  Designed by BOBBYWONKENOBE</t>
  </si>
</sst>
</file>

<file path=xl/styles.xml><?xml version="1.0" encoding="utf-8"?>
<styleSheet xmlns="http://schemas.openxmlformats.org/spreadsheetml/2006/main">
  <numFmts count="8">
    <numFmt numFmtId="41" formatCode="_-* #,##0_-;\-* #,##0_-;_-* &quot;-&quot;_-;_-@_-"/>
    <numFmt numFmtId="164" formatCode="0.0"/>
    <numFmt numFmtId="165" formatCode="m/d/yy;@"/>
    <numFmt numFmtId="166" formatCode="0.000"/>
    <numFmt numFmtId="167" formatCode="&quot;&quot;"/>
    <numFmt numFmtId="168" formatCode="#,##0_ ;\-#,##0\ "/>
    <numFmt numFmtId="169" formatCode="#,##0.0_ ;\-#,##0.0\ "/>
    <numFmt numFmtId="170" formatCode="mm/dd/yy"/>
  </numFmts>
  <fonts count="88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Calibri"/>
      <family val="2"/>
    </font>
    <font>
      <b/>
      <sz val="2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24"/>
      <color indexed="8"/>
      <name val="Calibri"/>
      <family val="2"/>
    </font>
    <font>
      <b/>
      <sz val="22"/>
      <color indexed="8"/>
      <name val="Calibri"/>
      <family val="2"/>
    </font>
    <font>
      <sz val="17"/>
      <color indexed="8"/>
      <name val="Calibri"/>
      <family val="2"/>
    </font>
    <font>
      <b/>
      <sz val="17"/>
      <color indexed="8"/>
      <name val="Calibri"/>
      <family val="2"/>
    </font>
    <font>
      <sz val="14"/>
      <color indexed="8"/>
      <name val="Calibri"/>
      <family val="2"/>
    </font>
    <font>
      <sz val="16"/>
      <color indexed="8"/>
      <name val="Calibri"/>
      <family val="2"/>
    </font>
    <font>
      <i/>
      <sz val="12"/>
      <color indexed="8"/>
      <name val="Comic Sans MS"/>
      <family val="4"/>
    </font>
    <font>
      <i/>
      <sz val="14"/>
      <color indexed="8"/>
      <name val="Comic Sans MS"/>
      <family val="4"/>
    </font>
    <font>
      <sz val="18"/>
      <color indexed="8"/>
      <name val="Calibri"/>
      <family val="2"/>
    </font>
    <font>
      <i/>
      <sz val="18"/>
      <color indexed="8"/>
      <name val="Comic Sans MS"/>
      <family val="4"/>
    </font>
    <font>
      <b/>
      <sz val="20"/>
      <color indexed="8"/>
      <name val="Calibri"/>
      <family val="2"/>
    </font>
    <font>
      <b/>
      <sz val="18"/>
      <color indexed="8"/>
      <name val="Calibri"/>
      <family val="2"/>
    </font>
    <font>
      <b/>
      <sz val="16"/>
      <color indexed="8"/>
      <name val="Calibri"/>
      <family val="2"/>
    </font>
    <font>
      <i/>
      <sz val="10"/>
      <color indexed="8"/>
      <name val="Comic Sans MS"/>
      <family val="4"/>
    </font>
    <font>
      <sz val="8"/>
      <name val="Calibri"/>
      <family val="2"/>
    </font>
    <font>
      <sz val="15"/>
      <color indexed="8"/>
      <name val="Calibri"/>
      <family val="2"/>
    </font>
    <font>
      <i/>
      <sz val="20"/>
      <color indexed="8"/>
      <name val="Calibri"/>
      <family val="2"/>
    </font>
    <font>
      <b/>
      <sz val="28"/>
      <color indexed="8"/>
      <name val="Calibri"/>
      <family val="2"/>
    </font>
    <font>
      <sz val="20"/>
      <name val="Calibri"/>
      <family val="2"/>
    </font>
    <font>
      <sz val="12"/>
      <name val="Calibri"/>
      <family val="2"/>
    </font>
    <font>
      <b/>
      <sz val="26"/>
      <name val="Calibri"/>
      <family val="2"/>
    </font>
    <font>
      <sz val="22"/>
      <name val="Calibri"/>
      <family val="2"/>
    </font>
    <font>
      <i/>
      <sz val="20"/>
      <name val="Comic Sans MS"/>
      <family val="4"/>
    </font>
    <font>
      <sz val="14"/>
      <name val="Calibri"/>
      <family val="2"/>
    </font>
    <font>
      <i/>
      <sz val="14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4"/>
      <name val="Calibri"/>
      <family val="2"/>
    </font>
    <font>
      <b/>
      <sz val="16"/>
      <name val="Calibri"/>
      <family val="2"/>
    </font>
    <font>
      <b/>
      <sz val="18"/>
      <name val="Calibri"/>
      <family val="2"/>
    </font>
    <font>
      <b/>
      <sz val="22"/>
      <name val="Calibri"/>
      <family val="2"/>
    </font>
    <font>
      <sz val="16"/>
      <name val="Calibri"/>
      <family val="2"/>
    </font>
    <font>
      <sz val="18"/>
      <name val="Calibri"/>
      <family val="2"/>
    </font>
    <font>
      <sz val="17"/>
      <name val="Calibri"/>
      <family val="2"/>
    </font>
    <font>
      <b/>
      <sz val="24"/>
      <name val="Calibri"/>
      <family val="2"/>
    </font>
    <font>
      <i/>
      <sz val="22"/>
      <name val="Comic Sans MS"/>
      <family val="4"/>
    </font>
    <font>
      <i/>
      <sz val="14"/>
      <name val="Comic Sans MS"/>
      <family val="4"/>
    </font>
    <font>
      <sz val="26"/>
      <name val="Calibri"/>
      <family val="2"/>
    </font>
    <font>
      <b/>
      <sz val="11"/>
      <name val="Calibri"/>
      <family val="2"/>
    </font>
    <font>
      <i/>
      <sz val="10"/>
      <name val="Comic Sans MS"/>
      <family val="4"/>
    </font>
    <font>
      <b/>
      <sz val="16"/>
      <color indexed="81"/>
      <name val="Tahoma"/>
      <family val="2"/>
    </font>
    <font>
      <b/>
      <sz val="8"/>
      <color indexed="8"/>
      <name val="Calibri"/>
      <family val="2"/>
    </font>
    <font>
      <u/>
      <sz val="8.25"/>
      <color theme="10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26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sz val="22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omic Sans MS"/>
      <family val="4"/>
    </font>
    <font>
      <i/>
      <sz val="10"/>
      <color theme="1"/>
      <name val="Comic Sans MS"/>
      <family val="4"/>
    </font>
    <font>
      <sz val="18"/>
      <color theme="1"/>
      <name val="Calibri"/>
      <family val="2"/>
      <scheme val="minor"/>
    </font>
    <font>
      <i/>
      <u/>
      <sz val="14"/>
      <color theme="10"/>
      <name val="Calibri"/>
      <family val="2"/>
    </font>
    <font>
      <i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8"/>
      <color theme="1"/>
      <name val="Comic Sans MS"/>
      <family val="4"/>
    </font>
    <font>
      <i/>
      <sz val="22"/>
      <color indexed="8"/>
      <name val="Comic Sans MS"/>
      <family val="4"/>
    </font>
    <font>
      <i/>
      <sz val="28"/>
      <color indexed="8"/>
      <name val="Comic Sans MS"/>
      <family val="4"/>
    </font>
    <font>
      <i/>
      <sz val="14"/>
      <color theme="1"/>
      <name val="Comic Sans MS"/>
      <family val="4"/>
    </font>
    <font>
      <i/>
      <sz val="28"/>
      <name val="Comic Sans MS"/>
      <family val="4"/>
    </font>
    <font>
      <b/>
      <sz val="28"/>
      <name val="Calibri"/>
      <family val="2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i/>
      <sz val="24"/>
      <name val="Calibri"/>
      <family val="2"/>
    </font>
    <font>
      <sz val="24"/>
      <name val="Calibri"/>
      <family val="2"/>
    </font>
    <font>
      <b/>
      <sz val="26"/>
      <color indexed="8"/>
      <name val="Calibri"/>
      <family val="2"/>
    </font>
    <font>
      <sz val="24"/>
      <color indexed="8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24"/>
      <color indexed="8"/>
      <name val="Calibri"/>
      <family val="2"/>
    </font>
    <font>
      <i/>
      <sz val="20"/>
      <color theme="1"/>
      <name val="Comic Sans MS"/>
      <family val="4"/>
    </font>
    <font>
      <i/>
      <sz val="11"/>
      <color indexed="8"/>
      <name val="Comic Sans MS"/>
      <family val="4"/>
    </font>
  </fonts>
  <fills count="16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gray125">
        <bgColor indexed="44"/>
      </patternFill>
    </fill>
    <fill>
      <patternFill patternType="gray0625"/>
    </fill>
    <fill>
      <patternFill patternType="solid">
        <fgColor rgb="FFFF9933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rgb="FFFFCC99"/>
        <bgColor indexed="64"/>
      </patternFill>
    </fill>
    <fill>
      <patternFill patternType="gray125">
        <bgColor rgb="FFFF9933"/>
      </patternFill>
    </fill>
    <fill>
      <patternFill patternType="solid">
        <fgColor rgb="FFFFCC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2EC74"/>
        <bgColor indexed="64"/>
      </patternFill>
    </fill>
    <fill>
      <patternFill patternType="gray0625">
        <fgColor theme="1"/>
      </patternFill>
    </fill>
    <fill>
      <patternFill patternType="solid">
        <fgColor rgb="FF99CCFF"/>
        <bgColor indexed="64"/>
      </patternFill>
    </fill>
    <fill>
      <patternFill patternType="gray125">
        <bgColor rgb="FFFFCC99"/>
      </patternFill>
    </fill>
  </fills>
  <borders count="229">
    <border>
      <left/>
      <right/>
      <top/>
      <bottom/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tted">
        <color indexed="64"/>
      </right>
      <top style="double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 style="thin">
        <color indexed="64"/>
      </top>
      <bottom/>
      <diagonal/>
    </border>
    <border>
      <left style="thin">
        <color indexed="64"/>
      </left>
      <right style="dashDotDot">
        <color indexed="64"/>
      </right>
      <top/>
      <bottom style="thin">
        <color indexed="64"/>
      </bottom>
      <diagonal/>
    </border>
    <border>
      <left style="dashDotDot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dotted">
        <color indexed="64"/>
      </left>
      <right/>
      <top style="dashDotDot">
        <color indexed="64"/>
      </top>
      <bottom style="thin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DotDot">
        <color indexed="64"/>
      </bottom>
      <diagonal/>
    </border>
    <border>
      <left style="thin">
        <color indexed="64"/>
      </left>
      <right/>
      <top style="double">
        <color indexed="64"/>
      </top>
      <bottom style="dashDotDot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dashDotDot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ashDotDot">
        <color indexed="64"/>
      </right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ashDotDot">
        <color indexed="64"/>
      </right>
      <top/>
      <bottom style="thin">
        <color indexed="64"/>
      </bottom>
      <diagonal/>
    </border>
    <border>
      <left style="dashDotDot">
        <color indexed="64"/>
      </left>
      <right/>
      <top style="thin">
        <color indexed="64"/>
      </top>
      <bottom/>
      <diagonal/>
    </border>
    <border>
      <left style="dashDotDot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ashDotDot">
        <color indexed="64"/>
      </right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/>
      <diagonal/>
    </border>
    <border>
      <left style="dashDotDot">
        <color indexed="64"/>
      </left>
      <right/>
      <top/>
      <bottom style="medium">
        <color indexed="64"/>
      </bottom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DotDot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dashed">
        <color indexed="64"/>
      </right>
      <top style="medium">
        <color indexed="64"/>
      </top>
      <bottom style="double">
        <color indexed="64"/>
      </bottom>
      <diagonal/>
    </border>
    <border>
      <left style="dashed">
        <color indexed="64"/>
      </left>
      <right/>
      <top style="medium">
        <color indexed="64"/>
      </top>
      <bottom style="double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3" fillId="0" borderId="0" applyNumberFormat="0" applyFill="0" applyBorder="0" applyAlignment="0" applyProtection="0">
      <alignment vertical="top"/>
      <protection locked="0"/>
    </xf>
  </cellStyleXfs>
  <cellXfs count="973">
    <xf numFmtId="0" fontId="0" fillId="0" borderId="0" xfId="0"/>
    <xf numFmtId="0" fontId="0" fillId="0" borderId="1" xfId="0" applyFill="1" applyBorder="1" applyProtection="1">
      <protection locked="0"/>
    </xf>
    <xf numFmtId="0" fontId="0" fillId="0" borderId="2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0" fillId="0" borderId="6" xfId="0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0" fillId="0" borderId="8" xfId="0" applyFill="1" applyBorder="1" applyProtection="1">
      <protection locked="0"/>
    </xf>
    <xf numFmtId="0" fontId="0" fillId="0" borderId="9" xfId="0" applyFill="1" applyBorder="1" applyProtection="1">
      <protection locked="0"/>
    </xf>
    <xf numFmtId="0" fontId="0" fillId="0" borderId="10" xfId="0" applyFill="1" applyBorder="1" applyProtection="1">
      <protection locked="0"/>
    </xf>
    <xf numFmtId="0" fontId="0" fillId="0" borderId="11" xfId="0" applyFill="1" applyBorder="1" applyProtection="1">
      <protection locked="0"/>
    </xf>
    <xf numFmtId="0" fontId="0" fillId="0" borderId="12" xfId="0" applyFill="1" applyBorder="1" applyProtection="1">
      <protection locked="0"/>
    </xf>
    <xf numFmtId="0" fontId="0" fillId="0" borderId="13" xfId="0" applyFill="1" applyBorder="1" applyProtection="1">
      <protection locked="0"/>
    </xf>
    <xf numFmtId="0" fontId="0" fillId="0" borderId="14" xfId="0" applyFill="1" applyBorder="1" applyProtection="1">
      <protection locked="0"/>
    </xf>
    <xf numFmtId="0" fontId="0" fillId="0" borderId="0" xfId="0" applyProtection="1"/>
    <xf numFmtId="0" fontId="15" fillId="0" borderId="0" xfId="0" applyFont="1" applyProtection="1"/>
    <xf numFmtId="0" fontId="1" fillId="0" borderId="0" xfId="0" applyFont="1" applyProtection="1"/>
    <xf numFmtId="0" fontId="0" fillId="0" borderId="15" xfId="0" applyFill="1" applyBorder="1" applyProtection="1">
      <protection locked="0"/>
    </xf>
    <xf numFmtId="0" fontId="0" fillId="0" borderId="16" xfId="0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0" fontId="0" fillId="0" borderId="19" xfId="0" applyFill="1" applyBorder="1" applyProtection="1">
      <protection locked="0"/>
    </xf>
    <xf numFmtId="0" fontId="0" fillId="0" borderId="20" xfId="0" applyFill="1" applyBorder="1" applyProtection="1">
      <protection locked="0"/>
    </xf>
    <xf numFmtId="0" fontId="6" fillId="0" borderId="0" xfId="0" applyFont="1" applyProtection="1"/>
    <xf numFmtId="0" fontId="26" fillId="0" borderId="0" xfId="0" applyFont="1" applyProtection="1"/>
    <xf numFmtId="0" fontId="0" fillId="0" borderId="0" xfId="0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1" fillId="0" borderId="0" xfId="0" applyFont="1" applyProtection="1">
      <protection hidden="1"/>
    </xf>
    <xf numFmtId="49" fontId="0" fillId="0" borderId="0" xfId="0" applyNumberFormat="1" applyProtection="1">
      <protection hidden="1"/>
    </xf>
    <xf numFmtId="38" fontId="0" fillId="0" borderId="0" xfId="0" applyNumberFormat="1" applyProtection="1">
      <protection hidden="1"/>
    </xf>
    <xf numFmtId="0" fontId="8" fillId="0" borderId="0" xfId="0" applyFont="1" applyProtection="1">
      <protection hidden="1"/>
    </xf>
    <xf numFmtId="0" fontId="28" fillId="0" borderId="0" xfId="0" applyFont="1" applyProtection="1">
      <protection hidden="1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/>
    </xf>
    <xf numFmtId="0" fontId="54" fillId="0" borderId="0" xfId="0" applyFont="1"/>
    <xf numFmtId="166" fontId="54" fillId="0" borderId="0" xfId="0" applyNumberFormat="1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0" fillId="0" borderId="21" xfId="0" applyFill="1" applyBorder="1" applyProtection="1">
      <protection locked="0"/>
    </xf>
    <xf numFmtId="0" fontId="0" fillId="0" borderId="22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24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0" borderId="26" xfId="0" applyFill="1" applyBorder="1" applyProtection="1">
      <protection locked="0"/>
    </xf>
    <xf numFmtId="0" fontId="0" fillId="0" borderId="27" xfId="0" applyFill="1" applyBorder="1" applyProtection="1">
      <protection locked="0"/>
    </xf>
    <xf numFmtId="0" fontId="0" fillId="0" borderId="28" xfId="0" applyFill="1" applyBorder="1" applyProtection="1">
      <protection locked="0"/>
    </xf>
    <xf numFmtId="0" fontId="0" fillId="0" borderId="29" xfId="0" applyFill="1" applyBorder="1" applyProtection="1">
      <protection locked="0"/>
    </xf>
    <xf numFmtId="0" fontId="55" fillId="0" borderId="0" xfId="0" applyFont="1" applyAlignment="1">
      <alignment horizontal="center"/>
    </xf>
    <xf numFmtId="0" fontId="56" fillId="2" borderId="0" xfId="0" applyFont="1" applyFill="1" applyProtection="1">
      <protection hidden="1"/>
    </xf>
    <xf numFmtId="0" fontId="29" fillId="2" borderId="0" xfId="0" applyFont="1" applyFill="1" applyProtection="1">
      <protection hidden="1"/>
    </xf>
    <xf numFmtId="0" fontId="57" fillId="2" borderId="0" xfId="0" applyFont="1" applyFill="1" applyProtection="1">
      <protection hidden="1"/>
    </xf>
    <xf numFmtId="0" fontId="30" fillId="2" borderId="0" xfId="0" applyFont="1" applyFill="1" applyProtection="1">
      <protection hidden="1"/>
    </xf>
    <xf numFmtId="164" fontId="56" fillId="2" borderId="0" xfId="0" applyNumberFormat="1" applyFont="1" applyFill="1" applyProtection="1">
      <protection hidden="1"/>
    </xf>
    <xf numFmtId="0" fontId="56" fillId="0" borderId="0" xfId="0" applyFont="1" applyProtection="1">
      <protection hidden="1"/>
    </xf>
    <xf numFmtId="0" fontId="31" fillId="2" borderId="0" xfId="0" applyFont="1" applyFill="1" applyProtection="1">
      <protection hidden="1"/>
    </xf>
    <xf numFmtId="0" fontId="58" fillId="0" borderId="0" xfId="0" applyFont="1" applyProtection="1">
      <protection hidden="1"/>
    </xf>
    <xf numFmtId="0" fontId="59" fillId="0" borderId="0" xfId="0" applyFont="1" applyProtection="1">
      <protection hidden="1"/>
    </xf>
    <xf numFmtId="0" fontId="34" fillId="2" borderId="0" xfId="0" applyFont="1" applyFill="1" applyProtection="1">
      <protection hidden="1"/>
    </xf>
    <xf numFmtId="0" fontId="29" fillId="0" borderId="0" xfId="0" applyFont="1" applyFill="1" applyProtection="1">
      <protection hidden="1"/>
    </xf>
    <xf numFmtId="0" fontId="29" fillId="0" borderId="0" xfId="0" applyFont="1" applyProtection="1"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42" fillId="2" borderId="0" xfId="0" applyFont="1" applyFill="1" applyAlignment="1" applyProtection="1">
      <alignment vertical="center"/>
      <protection hidden="1"/>
    </xf>
    <xf numFmtId="0" fontId="60" fillId="0" borderId="0" xfId="0" applyFont="1" applyProtection="1">
      <protection hidden="1"/>
    </xf>
    <xf numFmtId="0" fontId="43" fillId="2" borderId="0" xfId="0" applyFont="1" applyFill="1" applyProtection="1">
      <protection hidden="1"/>
    </xf>
    <xf numFmtId="0" fontId="57" fillId="0" borderId="0" xfId="0" applyFont="1" applyAlignment="1" applyProtection="1">
      <alignment horizontal="center"/>
      <protection hidden="1"/>
    </xf>
    <xf numFmtId="0" fontId="43" fillId="0" borderId="0" xfId="0" applyFont="1" applyFill="1" applyProtection="1">
      <protection hidden="1"/>
    </xf>
    <xf numFmtId="0" fontId="61" fillId="2" borderId="0" xfId="0" applyFont="1" applyFill="1" applyProtection="1">
      <protection hidden="1"/>
    </xf>
    <xf numFmtId="0" fontId="61" fillId="0" borderId="0" xfId="0" applyFont="1" applyProtection="1">
      <protection hidden="1"/>
    </xf>
    <xf numFmtId="0" fontId="57" fillId="3" borderId="37" xfId="0" applyFont="1" applyFill="1" applyBorder="1" applyProtection="1">
      <protection hidden="1"/>
    </xf>
    <xf numFmtId="164" fontId="56" fillId="3" borderId="38" xfId="0" applyNumberFormat="1" applyFont="1" applyFill="1" applyBorder="1" applyProtection="1">
      <protection hidden="1"/>
    </xf>
    <xf numFmtId="0" fontId="38" fillId="0" borderId="39" xfId="0" applyFont="1" applyFill="1" applyBorder="1" applyAlignment="1" applyProtection="1">
      <alignment horizontal="center" vertical="center"/>
      <protection hidden="1"/>
    </xf>
    <xf numFmtId="164" fontId="61" fillId="3" borderId="40" xfId="0" applyNumberFormat="1" applyFont="1" applyFill="1" applyBorder="1" applyProtection="1">
      <protection hidden="1"/>
    </xf>
    <xf numFmtId="0" fontId="38" fillId="3" borderId="0" xfId="0" applyFont="1" applyFill="1" applyBorder="1" applyAlignment="1" applyProtection="1">
      <alignment horizontal="center" vertical="center" wrapText="1"/>
      <protection hidden="1"/>
    </xf>
    <xf numFmtId="164" fontId="56" fillId="3" borderId="40" xfId="0" applyNumberFormat="1" applyFont="1" applyFill="1" applyBorder="1" applyProtection="1">
      <protection hidden="1"/>
    </xf>
    <xf numFmtId="0" fontId="57" fillId="3" borderId="41" xfId="0" applyFont="1" applyFill="1" applyBorder="1" applyProtection="1">
      <protection hidden="1"/>
    </xf>
    <xf numFmtId="164" fontId="50" fillId="3" borderId="36" xfId="0" applyNumberFormat="1" applyFont="1" applyFill="1" applyBorder="1" applyAlignment="1" applyProtection="1">
      <alignment horizontal="center"/>
      <protection hidden="1"/>
    </xf>
    <xf numFmtId="0" fontId="57" fillId="0" borderId="0" xfId="0" applyFont="1" applyProtection="1">
      <protection hidden="1"/>
    </xf>
    <xf numFmtId="164" fontId="56" fillId="0" borderId="0" xfId="0" applyNumberFormat="1" applyFont="1" applyProtection="1">
      <protection hidden="1"/>
    </xf>
    <xf numFmtId="0" fontId="0" fillId="0" borderId="0" xfId="0" applyFill="1" applyProtection="1"/>
    <xf numFmtId="0" fontId="6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0" fontId="26" fillId="0" borderId="0" xfId="0" applyFont="1" applyFill="1" applyAlignment="1" applyProtection="1">
      <alignment vertical="center"/>
    </xf>
    <xf numFmtId="0" fontId="26" fillId="0" borderId="0" xfId="0" applyFont="1" applyFill="1" applyProtection="1"/>
    <xf numFmtId="0" fontId="6" fillId="0" borderId="0" xfId="0" applyFont="1" applyFill="1" applyProtection="1"/>
    <xf numFmtId="0" fontId="15" fillId="0" borderId="0" xfId="0" applyFont="1" applyFill="1" applyProtection="1"/>
    <xf numFmtId="0" fontId="1" fillId="0" borderId="0" xfId="0" applyFont="1" applyFill="1" applyProtection="1"/>
    <xf numFmtId="0" fontId="1" fillId="0" borderId="0" xfId="0" applyFon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43" xfId="0" applyFill="1" applyBorder="1" applyProtection="1">
      <protection locked="0"/>
    </xf>
    <xf numFmtId="0" fontId="0" fillId="0" borderId="37" xfId="0" applyFill="1" applyBorder="1" applyProtection="1"/>
    <xf numFmtId="0" fontId="19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Protection="1"/>
    <xf numFmtId="0" fontId="5" fillId="0" borderId="44" xfId="0" applyFont="1" applyFill="1" applyBorder="1" applyProtection="1"/>
    <xf numFmtId="0" fontId="0" fillId="0" borderId="38" xfId="0" applyFill="1" applyBorder="1" applyProtection="1"/>
    <xf numFmtId="0" fontId="5" fillId="0" borderId="45" xfId="0" applyFont="1" applyFill="1" applyBorder="1" applyProtection="1"/>
    <xf numFmtId="0" fontId="16" fillId="0" borderId="0" xfId="0" applyFont="1" applyFill="1" applyBorder="1" applyAlignment="1" applyProtection="1">
      <alignment horizontal="center" wrapText="1"/>
    </xf>
    <xf numFmtId="0" fontId="16" fillId="0" borderId="40" xfId="0" applyFont="1" applyFill="1" applyBorder="1" applyAlignment="1" applyProtection="1">
      <alignment horizontal="center" wrapText="1"/>
    </xf>
    <xf numFmtId="0" fontId="15" fillId="0" borderId="0" xfId="0" applyFont="1" applyFill="1" applyBorder="1" applyProtection="1"/>
    <xf numFmtId="0" fontId="5" fillId="0" borderId="46" xfId="0" applyFont="1" applyFill="1" applyBorder="1" applyProtection="1"/>
    <xf numFmtId="0" fontId="0" fillId="0" borderId="41" xfId="0" applyFill="1" applyBorder="1" applyProtection="1"/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horizontal="center" vertical="top"/>
    </xf>
    <xf numFmtId="0" fontId="63" fillId="0" borderId="0" xfId="0" applyFont="1" applyAlignment="1">
      <alignment vertical="top"/>
    </xf>
    <xf numFmtId="0" fontId="0" fillId="0" borderId="50" xfId="0" applyFill="1" applyBorder="1" applyProtection="1">
      <protection locked="0"/>
    </xf>
    <xf numFmtId="0" fontId="0" fillId="6" borderId="37" xfId="0" applyFill="1" applyBorder="1" applyProtection="1">
      <protection hidden="1"/>
    </xf>
    <xf numFmtId="0" fontId="0" fillId="6" borderId="0" xfId="0" applyFill="1" applyBorder="1" applyProtection="1">
      <protection hidden="1"/>
    </xf>
    <xf numFmtId="0" fontId="0" fillId="6" borderId="41" xfId="0" applyFill="1" applyBorder="1" applyProtection="1">
      <protection hidden="1"/>
    </xf>
    <xf numFmtId="0" fontId="0" fillId="6" borderId="38" xfId="0" applyFill="1" applyBorder="1" applyProtection="1">
      <protection hidden="1"/>
    </xf>
    <xf numFmtId="0" fontId="0" fillId="6" borderId="40" xfId="0" applyFill="1" applyBorder="1" applyProtection="1">
      <protection hidden="1"/>
    </xf>
    <xf numFmtId="0" fontId="0" fillId="7" borderId="0" xfId="0" applyFill="1" applyProtection="1">
      <protection hidden="1"/>
    </xf>
    <xf numFmtId="0" fontId="54" fillId="7" borderId="0" xfId="0" applyFont="1" applyFill="1"/>
    <xf numFmtId="0" fontId="54" fillId="7" borderId="0" xfId="0" applyFont="1" applyFill="1" applyAlignment="1">
      <alignment horizontal="center"/>
    </xf>
    <xf numFmtId="166" fontId="54" fillId="7" borderId="0" xfId="0" applyNumberFormat="1" applyFont="1" applyFill="1" applyAlignment="1">
      <alignment horizontal="center"/>
    </xf>
    <xf numFmtId="0" fontId="55" fillId="7" borderId="0" xfId="0" applyFont="1" applyFill="1" applyAlignment="1">
      <alignment horizontal="center"/>
    </xf>
    <xf numFmtId="0" fontId="63" fillId="7" borderId="0" xfId="0" applyFont="1" applyFill="1" applyAlignment="1">
      <alignment horizontal="center" vertical="top"/>
    </xf>
    <xf numFmtId="0" fontId="54" fillId="7" borderId="0" xfId="0" applyFont="1" applyFill="1" applyAlignment="1">
      <alignment horizontal="center" vertical="center"/>
    </xf>
    <xf numFmtId="0" fontId="62" fillId="7" borderId="0" xfId="0" applyFont="1" applyFill="1" applyAlignment="1">
      <alignment horizontal="center" vertical="center"/>
    </xf>
    <xf numFmtId="0" fontId="63" fillId="7" borderId="0" xfId="0" applyFont="1" applyFill="1" applyAlignment="1">
      <alignment vertical="top"/>
    </xf>
    <xf numFmtId="0" fontId="54" fillId="7" borderId="0" xfId="0" applyFont="1" applyFill="1" applyAlignment="1">
      <alignment vertical="center"/>
    </xf>
    <xf numFmtId="0" fontId="62" fillId="7" borderId="0" xfId="0" applyFont="1" applyFill="1" applyAlignment="1">
      <alignment vertical="center"/>
    </xf>
    <xf numFmtId="0" fontId="54" fillId="8" borderId="0" xfId="0" applyFont="1" applyFill="1" applyAlignment="1">
      <alignment horizontal="center" vertical="center"/>
    </xf>
    <xf numFmtId="0" fontId="55" fillId="8" borderId="0" xfId="0" applyFont="1" applyFill="1" applyAlignment="1">
      <alignment horizontal="center" vertical="center"/>
    </xf>
    <xf numFmtId="41" fontId="64" fillId="8" borderId="0" xfId="0" applyNumberFormat="1" applyFont="1" applyFill="1" applyBorder="1" applyAlignment="1">
      <alignment horizontal="center" vertical="center"/>
    </xf>
    <xf numFmtId="41" fontId="54" fillId="8" borderId="0" xfId="0" applyNumberFormat="1" applyFont="1" applyFill="1" applyAlignment="1">
      <alignment horizontal="center" vertical="center"/>
    </xf>
    <xf numFmtId="0" fontId="62" fillId="8" borderId="0" xfId="0" applyFont="1" applyFill="1" applyAlignment="1">
      <alignment horizontal="left" vertical="center"/>
    </xf>
    <xf numFmtId="0" fontId="64" fillId="8" borderId="51" xfId="0" applyFont="1" applyFill="1" applyBorder="1" applyAlignment="1">
      <alignment horizontal="center" vertical="center"/>
    </xf>
    <xf numFmtId="0" fontId="62" fillId="8" borderId="0" xfId="0" applyFont="1" applyFill="1" applyAlignment="1">
      <alignment horizontal="right" vertical="center"/>
    </xf>
    <xf numFmtId="0" fontId="64" fillId="8" borderId="52" xfId="0" applyFont="1" applyFill="1" applyBorder="1" applyAlignment="1">
      <alignment horizontal="center" vertical="center"/>
    </xf>
    <xf numFmtId="2" fontId="64" fillId="8" borderId="51" xfId="0" applyNumberFormat="1" applyFont="1" applyFill="1" applyBorder="1" applyAlignment="1">
      <alignment horizontal="center" vertical="center"/>
    </xf>
    <xf numFmtId="0" fontId="62" fillId="8" borderId="0" xfId="0" applyFont="1" applyFill="1" applyAlignment="1">
      <alignment vertical="center"/>
    </xf>
    <xf numFmtId="0" fontId="64" fillId="8" borderId="0" xfId="0" applyFont="1" applyFill="1" applyAlignment="1">
      <alignment horizontal="center" vertical="center"/>
    </xf>
    <xf numFmtId="0" fontId="54" fillId="8" borderId="0" xfId="0" applyFont="1" applyFill="1" applyAlignment="1">
      <alignment horizontal="left" vertical="center"/>
    </xf>
    <xf numFmtId="0" fontId="55" fillId="8" borderId="0" xfId="0" applyFont="1" applyFill="1" applyBorder="1" applyAlignment="1">
      <alignment horizontal="center" vertical="center"/>
    </xf>
    <xf numFmtId="2" fontId="55" fillId="8" borderId="0" xfId="0" applyNumberFormat="1" applyFont="1" applyFill="1" applyBorder="1" applyAlignment="1">
      <alignment horizontal="center" vertical="center"/>
    </xf>
    <xf numFmtId="0" fontId="54" fillId="8" borderId="0" xfId="0" applyFont="1" applyFill="1" applyAlignment="1">
      <alignment vertical="center"/>
    </xf>
    <xf numFmtId="0" fontId="62" fillId="8" borderId="53" xfId="0" applyFont="1" applyFill="1" applyBorder="1" applyAlignment="1">
      <alignment horizontal="center" vertical="center"/>
    </xf>
    <xf numFmtId="0" fontId="62" fillId="8" borderId="54" xfId="0" applyFont="1" applyFill="1" applyBorder="1" applyAlignment="1">
      <alignment horizontal="center" vertical="center"/>
    </xf>
    <xf numFmtId="0" fontId="64" fillId="8" borderId="55" xfId="0" applyFont="1" applyFill="1" applyBorder="1" applyAlignment="1">
      <alignment horizontal="center" vertical="center"/>
    </xf>
    <xf numFmtId="165" fontId="54" fillId="8" borderId="56" xfId="0" applyNumberFormat="1" applyFont="1" applyFill="1" applyBorder="1" applyAlignment="1">
      <alignment horizontal="center" vertical="center"/>
    </xf>
    <xf numFmtId="0" fontId="55" fillId="8" borderId="57" xfId="0" applyFont="1" applyFill="1" applyBorder="1" applyAlignment="1">
      <alignment horizontal="center" vertical="center"/>
    </xf>
    <xf numFmtId="1" fontId="55" fillId="8" borderId="57" xfId="0" applyNumberFormat="1" applyFont="1" applyFill="1" applyBorder="1" applyAlignment="1">
      <alignment horizontal="center" vertical="center"/>
    </xf>
    <xf numFmtId="167" fontId="65" fillId="8" borderId="57" xfId="0" applyNumberFormat="1" applyFont="1" applyFill="1" applyBorder="1" applyAlignment="1">
      <alignment horizontal="left" vertical="center" indent="2"/>
    </xf>
    <xf numFmtId="0" fontId="55" fillId="8" borderId="58" xfId="0" applyFont="1" applyFill="1" applyBorder="1" applyAlignment="1">
      <alignment horizontal="center" vertical="center"/>
    </xf>
    <xf numFmtId="0" fontId="54" fillId="8" borderId="59" xfId="0" applyFont="1" applyFill="1" applyBorder="1" applyAlignment="1">
      <alignment horizontal="center"/>
    </xf>
    <xf numFmtId="0" fontId="55" fillId="8" borderId="60" xfId="0" applyFont="1" applyFill="1" applyBorder="1" applyAlignment="1">
      <alignment horizontal="center"/>
    </xf>
    <xf numFmtId="0" fontId="55" fillId="8" borderId="60" xfId="0" applyFont="1" applyFill="1" applyBorder="1"/>
    <xf numFmtId="0" fontId="1" fillId="6" borderId="0" xfId="0" applyFont="1" applyFill="1" applyAlignment="1" applyProtection="1">
      <alignment horizontal="center"/>
      <protection hidden="1"/>
    </xf>
    <xf numFmtId="49" fontId="0" fillId="6" borderId="0" xfId="0" applyNumberFormat="1" applyFill="1" applyAlignment="1" applyProtection="1">
      <alignment horizontal="center"/>
      <protection hidden="1"/>
    </xf>
    <xf numFmtId="0" fontId="0" fillId="6" borderId="0" xfId="0" applyFill="1" applyAlignment="1" applyProtection="1">
      <alignment horizontal="center"/>
      <protection hidden="1"/>
    </xf>
    <xf numFmtId="38" fontId="0" fillId="6" borderId="0" xfId="0" applyNumberFormat="1" applyFill="1" applyAlignment="1" applyProtection="1">
      <alignment horizontal="center"/>
      <protection hidden="1"/>
    </xf>
    <xf numFmtId="0" fontId="8" fillId="6" borderId="0" xfId="0" applyFont="1" applyFill="1" applyAlignment="1" applyProtection="1">
      <alignment horizontal="center"/>
      <protection hidden="1"/>
    </xf>
    <xf numFmtId="0" fontId="7" fillId="6" borderId="0" xfId="0" applyFont="1" applyFill="1" applyAlignment="1" applyProtection="1">
      <alignment horizontal="center"/>
      <protection hidden="1"/>
    </xf>
    <xf numFmtId="0" fontId="0" fillId="6" borderId="0" xfId="0" applyFill="1" applyBorder="1" applyAlignment="1" applyProtection="1">
      <alignment horizontal="center"/>
      <protection hidden="1"/>
    </xf>
    <xf numFmtId="49" fontId="8" fillId="6" borderId="0" xfId="0" applyNumberFormat="1" applyFont="1" applyFill="1" applyAlignment="1" applyProtection="1">
      <alignment horizontal="center"/>
      <protection hidden="1"/>
    </xf>
    <xf numFmtId="38" fontId="8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center" vertical="center"/>
      <protection hidden="1"/>
    </xf>
    <xf numFmtId="0" fontId="9" fillId="6" borderId="0" xfId="0" applyFont="1" applyFill="1" applyAlignment="1" applyProtection="1">
      <alignment horizontal="center" vertical="center"/>
      <protection hidden="1"/>
    </xf>
    <xf numFmtId="0" fontId="1" fillId="6" borderId="44" xfId="0" applyFont="1" applyFill="1" applyBorder="1" applyProtection="1">
      <protection hidden="1"/>
    </xf>
    <xf numFmtId="49" fontId="0" fillId="6" borderId="37" xfId="0" applyNumberFormat="1" applyFill="1" applyBorder="1" applyProtection="1">
      <protection hidden="1"/>
    </xf>
    <xf numFmtId="0" fontId="66" fillId="6" borderId="37" xfId="0" applyFont="1" applyFill="1" applyBorder="1" applyAlignment="1" applyProtection="1">
      <alignment horizontal="center" vertical="center"/>
      <protection hidden="1"/>
    </xf>
    <xf numFmtId="38" fontId="0" fillId="6" borderId="37" xfId="0" applyNumberFormat="1" applyFill="1" applyBorder="1" applyProtection="1">
      <protection hidden="1"/>
    </xf>
    <xf numFmtId="0" fontId="8" fillId="6" borderId="37" xfId="0" applyFont="1" applyFill="1" applyBorder="1" applyProtection="1">
      <protection hidden="1"/>
    </xf>
    <xf numFmtId="0" fontId="7" fillId="6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top" wrapText="1"/>
      <protection hidden="1"/>
    </xf>
    <xf numFmtId="0" fontId="7" fillId="6" borderId="45" xfId="0" applyFont="1" applyFill="1" applyBorder="1" applyAlignment="1" applyProtection="1">
      <alignment horizontal="center" vertical="center" wrapText="1"/>
      <protection hidden="1"/>
    </xf>
    <xf numFmtId="0" fontId="7" fillId="6" borderId="0" xfId="0" applyFont="1" applyFill="1" applyBorder="1" applyAlignment="1" applyProtection="1">
      <alignment horizontal="center" vertical="top" wrapText="1"/>
      <protection hidden="1"/>
    </xf>
    <xf numFmtId="0" fontId="1" fillId="6" borderId="45" xfId="0" applyFont="1" applyFill="1" applyBorder="1" applyProtection="1">
      <protection hidden="1"/>
    </xf>
    <xf numFmtId="49" fontId="0" fillId="6" borderId="0" xfId="0" applyNumberFormat="1" applyFill="1" applyBorder="1" applyProtection="1">
      <protection hidden="1"/>
    </xf>
    <xf numFmtId="0" fontId="66" fillId="6" borderId="0" xfId="0" applyFont="1" applyFill="1" applyBorder="1" applyAlignment="1" applyProtection="1">
      <alignment horizontal="center" vertical="center"/>
      <protection hidden="1"/>
    </xf>
    <xf numFmtId="38" fontId="0" fillId="6" borderId="0" xfId="0" applyNumberFormat="1" applyFill="1" applyBorder="1" applyProtection="1">
      <protection hidden="1"/>
    </xf>
    <xf numFmtId="0" fontId="8" fillId="6" borderId="0" xfId="0" applyFont="1" applyFill="1" applyBorder="1" applyProtection="1">
      <protection hidden="1"/>
    </xf>
    <xf numFmtId="0" fontId="1" fillId="6" borderId="46" xfId="0" applyFont="1" applyFill="1" applyBorder="1" applyProtection="1">
      <protection hidden="1"/>
    </xf>
    <xf numFmtId="49" fontId="0" fillId="6" borderId="41" xfId="0" applyNumberFormat="1" applyFill="1" applyBorder="1" applyProtection="1">
      <protection hidden="1"/>
    </xf>
    <xf numFmtId="38" fontId="0" fillId="6" borderId="41" xfId="0" applyNumberFormat="1" applyFill="1" applyBorder="1" applyProtection="1">
      <protection hidden="1"/>
    </xf>
    <xf numFmtId="0" fontId="8" fillId="6" borderId="41" xfId="0" applyFont="1" applyFill="1" applyBorder="1" applyProtection="1">
      <protection hidden="1"/>
    </xf>
    <xf numFmtId="0" fontId="28" fillId="7" borderId="0" xfId="0" applyFont="1" applyFill="1" applyProtection="1">
      <protection hidden="1"/>
    </xf>
    <xf numFmtId="0" fontId="11" fillId="7" borderId="0" xfId="0" applyFont="1" applyFill="1" applyProtection="1">
      <protection hidden="1"/>
    </xf>
    <xf numFmtId="0" fontId="2" fillId="7" borderId="0" xfId="0" applyFont="1" applyFill="1" applyProtection="1">
      <protection hidden="1"/>
    </xf>
    <xf numFmtId="0" fontId="5" fillId="7" borderId="0" xfId="0" applyFont="1" applyFill="1" applyAlignment="1" applyProtection="1">
      <alignment vertical="center"/>
      <protection hidden="1"/>
    </xf>
    <xf numFmtId="0" fontId="10" fillId="7" borderId="0" xfId="0" applyFont="1" applyFill="1" applyAlignment="1" applyProtection="1">
      <alignment vertical="center"/>
      <protection hidden="1"/>
    </xf>
    <xf numFmtId="0" fontId="5" fillId="7" borderId="0" xfId="0" applyFont="1" applyFill="1" applyProtection="1">
      <protection hidden="1"/>
    </xf>
    <xf numFmtId="0" fontId="1" fillId="7" borderId="0" xfId="0" applyFont="1" applyFill="1" applyProtection="1">
      <protection hidden="1"/>
    </xf>
    <xf numFmtId="49" fontId="0" fillId="7" borderId="0" xfId="0" applyNumberFormat="1" applyFill="1" applyProtection="1">
      <protection hidden="1"/>
    </xf>
    <xf numFmtId="38" fontId="0" fillId="7" borderId="0" xfId="0" applyNumberFormat="1" applyFill="1" applyProtection="1">
      <protection hidden="1"/>
    </xf>
    <xf numFmtId="0" fontId="8" fillId="7" borderId="0" xfId="0" applyFont="1" applyFill="1" applyProtection="1">
      <protection hidden="1"/>
    </xf>
    <xf numFmtId="164" fontId="31" fillId="10" borderId="0" xfId="0" applyNumberFormat="1" applyFont="1" applyFill="1" applyAlignment="1" applyProtection="1">
      <alignment horizontal="center"/>
      <protection hidden="1"/>
    </xf>
    <xf numFmtId="0" fontId="29" fillId="10" borderId="0" xfId="0" applyFont="1" applyFill="1" applyAlignment="1" applyProtection="1">
      <alignment horizontal="center"/>
      <protection hidden="1"/>
    </xf>
    <xf numFmtId="0" fontId="56" fillId="10" borderId="0" xfId="0" applyFont="1" applyFill="1" applyAlignment="1" applyProtection="1">
      <alignment horizontal="center"/>
      <protection hidden="1"/>
    </xf>
    <xf numFmtId="0" fontId="57" fillId="10" borderId="0" xfId="0" applyFont="1" applyFill="1" applyAlignment="1" applyProtection="1">
      <alignment horizontal="center"/>
      <protection hidden="1"/>
    </xf>
    <xf numFmtId="0" fontId="30" fillId="10" borderId="0" xfId="0" applyFont="1" applyFill="1" applyAlignment="1" applyProtection="1">
      <alignment horizontal="center"/>
      <protection hidden="1"/>
    </xf>
    <xf numFmtId="0" fontId="32" fillId="10" borderId="0" xfId="0" applyFont="1" applyFill="1" applyAlignment="1" applyProtection="1">
      <alignment horizontal="right" vertical="center" indent="1"/>
      <protection hidden="1"/>
    </xf>
    <xf numFmtId="0" fontId="33" fillId="10" borderId="0" xfId="0" applyNumberFormat="1" applyFont="1" applyFill="1" applyBorder="1" applyAlignment="1" applyProtection="1">
      <alignment horizontal="center" vertical="center"/>
      <protection hidden="1"/>
    </xf>
    <xf numFmtId="0" fontId="34" fillId="10" borderId="0" xfId="0" applyFont="1" applyFill="1" applyAlignment="1" applyProtection="1">
      <alignment horizontal="center"/>
      <protection hidden="1"/>
    </xf>
    <xf numFmtId="0" fontId="35" fillId="10" borderId="0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Alignment="1" applyProtection="1">
      <alignment horizontal="center" vertical="center"/>
      <protection hidden="1"/>
    </xf>
    <xf numFmtId="0" fontId="35" fillId="10" borderId="0" xfId="0" applyFont="1" applyFill="1" applyBorder="1" applyAlignment="1" applyProtection="1">
      <alignment horizontal="center"/>
      <protection hidden="1"/>
    </xf>
    <xf numFmtId="0" fontId="34" fillId="10" borderId="0" xfId="0" applyFont="1" applyFill="1" applyBorder="1" applyAlignment="1" applyProtection="1">
      <alignment horizontal="center"/>
      <protection hidden="1"/>
    </xf>
    <xf numFmtId="164" fontId="34" fillId="10" borderId="0" xfId="0" applyNumberFormat="1" applyFont="1" applyFill="1" applyBorder="1" applyAlignment="1" applyProtection="1">
      <alignment horizontal="center"/>
      <protection hidden="1"/>
    </xf>
    <xf numFmtId="0" fontId="59" fillId="10" borderId="0" xfId="0" applyFont="1" applyFill="1" applyBorder="1" applyAlignment="1" applyProtection="1">
      <alignment horizontal="center"/>
      <protection hidden="1"/>
    </xf>
    <xf numFmtId="164" fontId="59" fillId="10" borderId="0" xfId="0" applyNumberFormat="1" applyFont="1" applyFill="1" applyBorder="1" applyAlignment="1" applyProtection="1">
      <alignment horizontal="center"/>
      <protection hidden="1"/>
    </xf>
    <xf numFmtId="164" fontId="56" fillId="10" borderId="0" xfId="0" applyNumberFormat="1" applyFont="1" applyFill="1" applyAlignment="1" applyProtection="1">
      <alignment horizontal="center"/>
      <protection hidden="1"/>
    </xf>
    <xf numFmtId="0" fontId="29" fillId="10" borderId="0" xfId="0" applyFont="1" applyFill="1" applyProtection="1">
      <protection hidden="1"/>
    </xf>
    <xf numFmtId="0" fontId="56" fillId="10" borderId="0" xfId="0" applyFont="1" applyFill="1" applyProtection="1">
      <protection hidden="1"/>
    </xf>
    <xf numFmtId="0" fontId="57" fillId="10" borderId="0" xfId="0" applyFont="1" applyFill="1" applyProtection="1">
      <protection hidden="1"/>
    </xf>
    <xf numFmtId="0" fontId="30" fillId="10" borderId="0" xfId="0" applyFont="1" applyFill="1" applyProtection="1">
      <protection hidden="1"/>
    </xf>
    <xf numFmtId="164" fontId="56" fillId="10" borderId="0" xfId="0" applyNumberFormat="1" applyFont="1" applyFill="1" applyProtection="1">
      <protection hidden="1"/>
    </xf>
    <xf numFmtId="0" fontId="29" fillId="10" borderId="44" xfId="0" applyFont="1" applyFill="1" applyBorder="1" applyProtection="1">
      <protection hidden="1"/>
    </xf>
    <xf numFmtId="0" fontId="56" fillId="10" borderId="37" xfId="0" applyFont="1" applyFill="1" applyBorder="1" applyProtection="1">
      <protection hidden="1"/>
    </xf>
    <xf numFmtId="0" fontId="29" fillId="10" borderId="45" xfId="0" applyFont="1" applyFill="1" applyBorder="1" applyProtection="1">
      <protection hidden="1"/>
    </xf>
    <xf numFmtId="0" fontId="39" fillId="10" borderId="0" xfId="0" applyFont="1" applyFill="1" applyBorder="1" applyAlignment="1" applyProtection="1">
      <alignment horizontal="center" vertical="center" wrapText="1"/>
      <protection hidden="1"/>
    </xf>
    <xf numFmtId="0" fontId="29" fillId="10" borderId="46" xfId="0" applyFont="1" applyFill="1" applyBorder="1" applyProtection="1">
      <protection hidden="1"/>
    </xf>
    <xf numFmtId="0" fontId="56" fillId="10" borderId="41" xfId="0" applyFont="1" applyFill="1" applyBorder="1" applyProtection="1">
      <protection hidden="1"/>
    </xf>
    <xf numFmtId="0" fontId="30" fillId="10" borderId="37" xfId="0" applyFont="1" applyFill="1" applyBorder="1" applyProtection="1">
      <protection hidden="1"/>
    </xf>
    <xf numFmtId="0" fontId="56" fillId="10" borderId="38" xfId="0" applyFont="1" applyFill="1" applyBorder="1" applyProtection="1">
      <protection hidden="1"/>
    </xf>
    <xf numFmtId="0" fontId="38" fillId="10" borderId="0" xfId="0" applyFont="1" applyFill="1" applyBorder="1" applyAlignment="1" applyProtection="1">
      <alignment horizontal="center" vertical="center" wrapText="1"/>
      <protection hidden="1"/>
    </xf>
    <xf numFmtId="0" fontId="48" fillId="10" borderId="0" xfId="0" applyFont="1" applyFill="1" applyBorder="1" applyAlignment="1" applyProtection="1">
      <alignment horizontal="center" vertical="top" wrapText="1"/>
      <protection hidden="1"/>
    </xf>
    <xf numFmtId="0" fontId="31" fillId="10" borderId="0" xfId="0" applyFont="1" applyFill="1" applyBorder="1" applyAlignment="1" applyProtection="1">
      <alignment horizontal="center" vertical="center" wrapText="1"/>
      <protection hidden="1"/>
    </xf>
    <xf numFmtId="0" fontId="30" fillId="10" borderId="41" xfId="0" applyFont="1" applyFill="1" applyBorder="1" applyProtection="1">
      <protection hidden="1"/>
    </xf>
    <xf numFmtId="0" fontId="58" fillId="10" borderId="0" xfId="0" applyFont="1" applyFill="1" applyBorder="1" applyProtection="1">
      <protection hidden="1"/>
    </xf>
    <xf numFmtId="0" fontId="61" fillId="10" borderId="0" xfId="0" applyFont="1" applyFill="1" applyBorder="1" applyProtection="1">
      <protection hidden="1"/>
    </xf>
    <xf numFmtId="0" fontId="61" fillId="10" borderId="40" xfId="0" applyFont="1" applyFill="1" applyBorder="1" applyProtection="1">
      <protection hidden="1"/>
    </xf>
    <xf numFmtId="0" fontId="56" fillId="10" borderId="0" xfId="0" applyFont="1" applyFill="1" applyBorder="1" applyProtection="1">
      <protection hidden="1"/>
    </xf>
    <xf numFmtId="0" fontId="49" fillId="10" borderId="0" xfId="0" applyFont="1" applyFill="1" applyBorder="1" applyAlignment="1" applyProtection="1">
      <alignment horizontal="center" vertical="top" wrapText="1"/>
      <protection hidden="1"/>
    </xf>
    <xf numFmtId="0" fontId="40" fillId="10" borderId="0" xfId="0" applyFont="1" applyFill="1" applyBorder="1" applyAlignment="1" applyProtection="1">
      <alignment horizontal="center" vertical="center"/>
      <protection hidden="1"/>
    </xf>
    <xf numFmtId="0" fontId="48" fillId="10" borderId="41" xfId="0" applyFont="1" applyFill="1" applyBorder="1" applyAlignment="1" applyProtection="1">
      <alignment horizontal="center" vertical="center"/>
      <protection hidden="1"/>
    </xf>
    <xf numFmtId="0" fontId="31" fillId="10" borderId="41" xfId="0" applyFont="1" applyFill="1" applyBorder="1" applyAlignment="1" applyProtection="1">
      <alignment horizontal="center" vertical="center"/>
      <protection hidden="1"/>
    </xf>
    <xf numFmtId="0" fontId="56" fillId="10" borderId="40" xfId="0" applyFont="1" applyFill="1" applyBorder="1" applyProtection="1">
      <protection hidden="1"/>
    </xf>
    <xf numFmtId="0" fontId="15" fillId="0" borderId="65" xfId="0" applyFont="1" applyFill="1" applyBorder="1" applyAlignment="1" applyProtection="1">
      <alignment horizontal="center" vertical="center"/>
      <protection locked="0"/>
    </xf>
    <xf numFmtId="0" fontId="15" fillId="0" borderId="39" xfId="0" applyFont="1" applyFill="1" applyBorder="1" applyAlignment="1" applyProtection="1">
      <alignment horizontal="center" vertical="center"/>
      <protection locked="0"/>
    </xf>
    <xf numFmtId="0" fontId="15" fillId="0" borderId="66" xfId="0" applyFont="1" applyFill="1" applyBorder="1" applyAlignment="1" applyProtection="1">
      <alignment horizontal="center" vertical="center"/>
      <protection locked="0"/>
    </xf>
    <xf numFmtId="0" fontId="15" fillId="0" borderId="0" xfId="0" applyFont="1" applyBorder="1" applyProtection="1"/>
    <xf numFmtId="0" fontId="32" fillId="10" borderId="0" xfId="0" applyFont="1" applyFill="1" applyAlignment="1" applyProtection="1">
      <alignment horizontal="center" vertical="center"/>
      <protection hidden="1"/>
    </xf>
    <xf numFmtId="0" fontId="7" fillId="6" borderId="0" xfId="0" applyFont="1" applyFill="1" applyBorder="1" applyAlignment="1" applyProtection="1">
      <alignment horizontal="center" vertical="top" wrapText="1"/>
      <protection hidden="1"/>
    </xf>
    <xf numFmtId="0" fontId="7" fillId="6" borderId="0" xfId="0" applyFont="1" applyFill="1" applyBorder="1" applyAlignment="1" applyProtection="1">
      <alignment horizontal="center" vertical="top" wrapText="1"/>
      <protection hidden="1"/>
    </xf>
    <xf numFmtId="0" fontId="7" fillId="6" borderId="40" xfId="0" applyFont="1" applyFill="1" applyBorder="1" applyAlignment="1" applyProtection="1">
      <alignment horizontal="center" vertical="top" wrapText="1"/>
      <protection hidden="1"/>
    </xf>
    <xf numFmtId="0" fontId="66" fillId="6" borderId="37" xfId="0" applyFont="1" applyFill="1" applyBorder="1" applyAlignment="1" applyProtection="1">
      <alignment horizontal="center" vertical="center"/>
      <protection hidden="1"/>
    </xf>
    <xf numFmtId="0" fontId="7" fillId="6" borderId="0" xfId="0" applyFont="1" applyFill="1" applyBorder="1" applyAlignment="1" applyProtection="1">
      <alignment horizontal="center" vertical="center" wrapText="1"/>
      <protection hidden="1"/>
    </xf>
    <xf numFmtId="0" fontId="66" fillId="6" borderId="0" xfId="0" applyFont="1" applyFill="1" applyBorder="1" applyAlignment="1" applyProtection="1">
      <alignment horizontal="center" vertical="center"/>
      <protection hidden="1"/>
    </xf>
    <xf numFmtId="0" fontId="4" fillId="0" borderId="68" xfId="0" applyFont="1" applyFill="1" applyBorder="1" applyAlignment="1" applyProtection="1">
      <alignment horizontal="center" vertical="center"/>
    </xf>
    <xf numFmtId="0" fontId="0" fillId="0" borderId="0" xfId="0" applyFill="1" applyBorder="1" applyProtection="1">
      <protection locked="0"/>
    </xf>
    <xf numFmtId="0" fontId="0" fillId="0" borderId="69" xfId="0" applyFill="1" applyBorder="1" applyProtection="1">
      <protection locked="0"/>
    </xf>
    <xf numFmtId="0" fontId="0" fillId="0" borderId="30" xfId="0" applyFill="1" applyBorder="1" applyProtection="1">
      <protection locked="0"/>
    </xf>
    <xf numFmtId="0" fontId="0" fillId="0" borderId="31" xfId="0" applyFill="1" applyBorder="1" applyProtection="1">
      <protection locked="0"/>
    </xf>
    <xf numFmtId="0" fontId="15" fillId="0" borderId="40" xfId="0" applyFont="1" applyFill="1" applyBorder="1" applyAlignment="1" applyProtection="1">
      <alignment horizontal="center" vertical="center"/>
      <protection locked="0"/>
    </xf>
    <xf numFmtId="0" fontId="0" fillId="0" borderId="40" xfId="0" applyFill="1" applyBorder="1" applyProtection="1">
      <protection locked="0"/>
    </xf>
    <xf numFmtId="0" fontId="0" fillId="0" borderId="70" xfId="0" applyFill="1" applyBorder="1" applyProtection="1">
      <protection locked="0"/>
    </xf>
    <xf numFmtId="0" fontId="0" fillId="0" borderId="71" xfId="0" applyFill="1" applyBorder="1" applyProtection="1">
      <protection locked="0"/>
    </xf>
    <xf numFmtId="0" fontId="0" fillId="0" borderId="33" xfId="0" applyFill="1" applyBorder="1" applyProtection="1">
      <protection locked="0"/>
    </xf>
    <xf numFmtId="0" fontId="0" fillId="0" borderId="72" xfId="0" applyFill="1" applyBorder="1" applyProtection="1">
      <protection locked="0"/>
    </xf>
    <xf numFmtId="0" fontId="0" fillId="0" borderId="73" xfId="0" applyFill="1" applyBorder="1" applyProtection="1">
      <protection locked="0"/>
    </xf>
    <xf numFmtId="0" fontId="6" fillId="0" borderId="68" xfId="0" applyFont="1" applyFill="1" applyBorder="1" applyAlignment="1" applyProtection="1">
      <alignment horizontal="center" vertical="center"/>
    </xf>
    <xf numFmtId="0" fontId="22" fillId="0" borderId="68" xfId="0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>
      <alignment horizontal="right" vertical="center"/>
    </xf>
    <xf numFmtId="1" fontId="18" fillId="0" borderId="74" xfId="0" applyNumberFormat="1" applyFont="1" applyBorder="1" applyAlignment="1" applyProtection="1">
      <alignment horizontal="center" vertical="center"/>
      <protection locked="0" hidden="1"/>
    </xf>
    <xf numFmtId="1" fontId="18" fillId="0" borderId="75" xfId="0" applyNumberFormat="1" applyFont="1" applyBorder="1" applyAlignment="1" applyProtection="1">
      <alignment horizontal="center" vertical="center"/>
      <protection locked="0" hidden="1"/>
    </xf>
    <xf numFmtId="0" fontId="18" fillId="0" borderId="76" xfId="0" applyFont="1" applyBorder="1" applyAlignment="1" applyProtection="1">
      <alignment horizontal="center" vertical="center"/>
      <protection locked="0" hidden="1"/>
    </xf>
    <xf numFmtId="1" fontId="18" fillId="0" borderId="77" xfId="0" applyNumberFormat="1" applyFont="1" applyBorder="1" applyAlignment="1" applyProtection="1">
      <alignment horizontal="center" vertical="center"/>
      <protection locked="0" hidden="1"/>
    </xf>
    <xf numFmtId="0" fontId="18" fillId="0" borderId="78" xfId="0" applyFont="1" applyBorder="1" applyAlignment="1" applyProtection="1">
      <alignment horizontal="center" vertical="center"/>
      <protection locked="0" hidden="1"/>
    </xf>
    <xf numFmtId="0" fontId="18" fillId="0" borderId="79" xfId="0" applyFont="1" applyBorder="1" applyAlignment="1" applyProtection="1">
      <alignment horizontal="center" vertical="center"/>
      <protection locked="0" hidden="1"/>
    </xf>
    <xf numFmtId="0" fontId="67" fillId="0" borderId="86" xfId="1" applyFont="1" applyBorder="1" applyAlignment="1" applyProtection="1">
      <alignment vertical="center" wrapText="1"/>
      <protection locked="0" hidden="1"/>
    </xf>
    <xf numFmtId="0" fontId="18" fillId="0" borderId="87" xfId="0" applyFont="1" applyBorder="1" applyAlignment="1" applyProtection="1">
      <alignment horizontal="left" vertical="center"/>
      <protection locked="0" hidden="1"/>
    </xf>
    <xf numFmtId="0" fontId="18" fillId="0" borderId="88" xfId="0" applyFont="1" applyBorder="1" applyAlignment="1" applyProtection="1">
      <alignment horizontal="left" vertical="center"/>
      <protection locked="0" hidden="1"/>
    </xf>
    <xf numFmtId="0" fontId="53" fillId="0" borderId="89" xfId="1" applyBorder="1" applyAlignment="1" applyProtection="1">
      <alignment horizontal="left" vertical="center" wrapText="1"/>
      <protection locked="0" hidden="1"/>
    </xf>
    <xf numFmtId="0" fontId="6" fillId="13" borderId="90" xfId="0" applyFont="1" applyFill="1" applyBorder="1" applyAlignment="1" applyProtection="1">
      <alignment horizontal="center" vertical="center"/>
    </xf>
    <xf numFmtId="0" fontId="26" fillId="13" borderId="91" xfId="0" applyFont="1" applyFill="1" applyBorder="1" applyAlignment="1" applyProtection="1">
      <alignment horizontal="center" vertical="center"/>
    </xf>
    <xf numFmtId="0" fontId="0" fillId="13" borderId="92" xfId="0" applyFill="1" applyBorder="1" applyProtection="1">
      <protection locked="0"/>
    </xf>
    <xf numFmtId="0" fontId="6" fillId="13" borderId="42" xfId="0" applyFont="1" applyFill="1" applyBorder="1" applyAlignment="1" applyProtection="1">
      <alignment horizontal="center" vertical="top"/>
    </xf>
    <xf numFmtId="0" fontId="0" fillId="13" borderId="93" xfId="0" applyFill="1" applyBorder="1" applyProtection="1">
      <protection locked="0"/>
    </xf>
    <xf numFmtId="0" fontId="0" fillId="13" borderId="94" xfId="0" applyFill="1" applyBorder="1" applyProtection="1">
      <protection locked="0"/>
    </xf>
    <xf numFmtId="0" fontId="0" fillId="13" borderId="95" xfId="0" applyFill="1" applyBorder="1" applyProtection="1">
      <protection locked="0"/>
    </xf>
    <xf numFmtId="0" fontId="0" fillId="13" borderId="96" xfId="0" applyFill="1" applyBorder="1" applyProtection="1">
      <protection locked="0"/>
    </xf>
    <xf numFmtId="0" fontId="0" fillId="13" borderId="97" xfId="0" applyFill="1" applyBorder="1" applyProtection="1">
      <protection locked="0"/>
    </xf>
    <xf numFmtId="0" fontId="0" fillId="13" borderId="98" xfId="0" applyFill="1" applyBorder="1" applyProtection="1">
      <protection locked="0"/>
    </xf>
    <xf numFmtId="0" fontId="0" fillId="13" borderId="99" xfId="0" applyFill="1" applyBorder="1" applyProtection="1">
      <protection locked="0"/>
    </xf>
    <xf numFmtId="0" fontId="0" fillId="13" borderId="50" xfId="0" applyFill="1" applyBorder="1" applyProtection="1">
      <protection locked="0"/>
    </xf>
    <xf numFmtId="0" fontId="6" fillId="13" borderId="91" xfId="0" applyFont="1" applyFill="1" applyBorder="1" applyAlignment="1" applyProtection="1">
      <alignment horizontal="center" vertical="top"/>
    </xf>
    <xf numFmtId="0" fontId="0" fillId="13" borderId="1" xfId="0" applyFill="1" applyBorder="1" applyProtection="1">
      <protection locked="0"/>
    </xf>
    <xf numFmtId="0" fontId="0" fillId="13" borderId="2" xfId="0" applyFill="1" applyBorder="1" applyProtection="1">
      <protection locked="0"/>
    </xf>
    <xf numFmtId="0" fontId="0" fillId="13" borderId="3" xfId="0" applyFill="1" applyBorder="1" applyProtection="1">
      <protection locked="0"/>
    </xf>
    <xf numFmtId="0" fontId="0" fillId="13" borderId="5" xfId="0" applyFill="1" applyBorder="1" applyProtection="1">
      <protection locked="0"/>
    </xf>
    <xf numFmtId="0" fontId="0" fillId="13" borderId="4" xfId="0" applyFill="1" applyBorder="1" applyProtection="1">
      <protection locked="0"/>
    </xf>
    <xf numFmtId="0" fontId="0" fillId="13" borderId="69" xfId="0" applyFill="1" applyBorder="1" applyProtection="1">
      <protection locked="0"/>
    </xf>
    <xf numFmtId="0" fontId="0" fillId="13" borderId="70" xfId="0" applyFill="1" applyBorder="1" applyProtection="1">
      <protection locked="0"/>
    </xf>
    <xf numFmtId="0" fontId="6" fillId="0" borderId="90" xfId="0" applyFont="1" applyFill="1" applyBorder="1" applyAlignment="1" applyProtection="1">
      <alignment horizontal="center" vertical="center"/>
    </xf>
    <xf numFmtId="0" fontId="26" fillId="0" borderId="91" xfId="0" applyFont="1" applyFill="1" applyBorder="1" applyAlignment="1" applyProtection="1">
      <alignment horizontal="center" vertical="center"/>
    </xf>
    <xf numFmtId="0" fontId="6" fillId="0" borderId="42" xfId="0" applyFont="1" applyFill="1" applyBorder="1" applyAlignment="1" applyProtection="1">
      <alignment horizontal="center" vertical="top"/>
    </xf>
    <xf numFmtId="0" fontId="6" fillId="0" borderId="91" xfId="0" applyFont="1" applyFill="1" applyBorder="1" applyAlignment="1" applyProtection="1">
      <alignment horizontal="center" vertical="top"/>
    </xf>
    <xf numFmtId="0" fontId="6" fillId="0" borderId="47" xfId="0" applyFont="1" applyFill="1" applyBorder="1" applyAlignment="1" applyProtection="1">
      <alignment horizontal="center" vertical="top"/>
    </xf>
    <xf numFmtId="0" fontId="6" fillId="0" borderId="48" xfId="0" applyFont="1" applyFill="1" applyBorder="1" applyAlignment="1" applyProtection="1">
      <alignment horizontal="center" vertical="top"/>
    </xf>
    <xf numFmtId="0" fontId="6" fillId="0" borderId="49" xfId="0" applyFont="1" applyFill="1" applyBorder="1" applyAlignment="1" applyProtection="1">
      <alignment horizontal="center" vertical="top"/>
    </xf>
    <xf numFmtId="0" fontId="26" fillId="5" borderId="217" xfId="0" applyFont="1" applyFill="1" applyBorder="1" applyAlignment="1" applyProtection="1">
      <alignment horizontal="center" vertical="top"/>
    </xf>
    <xf numFmtId="0" fontId="26" fillId="5" borderId="32" xfId="0" applyFont="1" applyFill="1" applyBorder="1" applyAlignment="1" applyProtection="1">
      <alignment horizontal="center" vertical="center"/>
    </xf>
    <xf numFmtId="0" fontId="26" fillId="5" borderId="62" xfId="0" applyFont="1" applyFill="1" applyBorder="1" applyAlignment="1" applyProtection="1">
      <alignment horizontal="center" vertical="center"/>
    </xf>
    <xf numFmtId="0" fontId="26" fillId="5" borderId="155" xfId="0" applyFont="1" applyFill="1" applyBorder="1" applyAlignment="1" applyProtection="1">
      <alignment horizontal="center" vertical="center"/>
    </xf>
    <xf numFmtId="0" fontId="6" fillId="5" borderId="222" xfId="0" applyFont="1" applyFill="1" applyBorder="1" applyAlignment="1" applyProtection="1">
      <alignment horizontal="center" vertical="top"/>
    </xf>
    <xf numFmtId="0" fontId="3" fillId="5" borderId="225" xfId="0" applyFont="1" applyFill="1" applyBorder="1" applyAlignment="1" applyProtection="1">
      <alignment horizontal="center" vertical="center"/>
    </xf>
    <xf numFmtId="0" fontId="3" fillId="5" borderId="41" xfId="0" applyFont="1" applyFill="1" applyBorder="1" applyAlignment="1" applyProtection="1">
      <alignment horizontal="center" vertical="center"/>
    </xf>
    <xf numFmtId="0" fontId="3" fillId="5" borderId="36" xfId="0" applyFont="1" applyFill="1" applyBorder="1" applyAlignment="1" applyProtection="1">
      <alignment horizontal="center" vertical="center"/>
    </xf>
    <xf numFmtId="0" fontId="6" fillId="13" borderId="227" xfId="0" applyFont="1" applyFill="1" applyBorder="1" applyAlignment="1" applyProtection="1">
      <alignment horizontal="center" vertical="top"/>
    </xf>
    <xf numFmtId="0" fontId="6" fillId="0" borderId="226" xfId="0" applyFont="1" applyFill="1" applyBorder="1" applyAlignment="1" applyProtection="1">
      <alignment horizontal="center" vertical="top"/>
    </xf>
    <xf numFmtId="0" fontId="0" fillId="11" borderId="0" xfId="0" applyFill="1" applyProtection="1"/>
    <xf numFmtId="0" fontId="66" fillId="11" borderId="0" xfId="0" applyFont="1" applyFill="1" applyProtection="1"/>
    <xf numFmtId="0" fontId="66" fillId="12" borderId="0" xfId="0" applyFont="1" applyFill="1" applyProtection="1"/>
    <xf numFmtId="0" fontId="66" fillId="0" borderId="0" xfId="0" applyFont="1" applyProtection="1"/>
    <xf numFmtId="0" fontId="66" fillId="11" borderId="0" xfId="0" applyFont="1" applyFill="1" applyAlignment="1" applyProtection="1">
      <alignment horizontal="right"/>
    </xf>
    <xf numFmtId="0" fontId="66" fillId="12" borderId="0" xfId="0" applyFont="1" applyFill="1" applyAlignment="1" applyProtection="1">
      <alignment horizontal="right"/>
    </xf>
    <xf numFmtId="0" fontId="66" fillId="0" borderId="0" xfId="0" applyFont="1" applyAlignment="1" applyProtection="1">
      <alignment horizontal="right"/>
    </xf>
    <xf numFmtId="0" fontId="17" fillId="12" borderId="83" xfId="0" applyFont="1" applyFill="1" applyBorder="1" applyAlignment="1" applyProtection="1">
      <alignment horizontal="center" vertical="center"/>
      <protection hidden="1"/>
    </xf>
    <xf numFmtId="0" fontId="17" fillId="12" borderId="84" xfId="0" applyFont="1" applyFill="1" applyBorder="1" applyAlignment="1" applyProtection="1">
      <alignment vertical="center" wrapText="1"/>
      <protection hidden="1"/>
    </xf>
    <xf numFmtId="0" fontId="17" fillId="12" borderId="85" xfId="0" applyFont="1" applyFill="1" applyBorder="1" applyAlignment="1" applyProtection="1">
      <alignment horizontal="center" vertical="center"/>
      <protection hidden="1"/>
    </xf>
    <xf numFmtId="49" fontId="20" fillId="0" borderId="46" xfId="0" applyNumberFormat="1" applyFont="1" applyBorder="1" applyAlignment="1" applyProtection="1">
      <alignment horizontal="center" vertical="center" wrapText="1"/>
      <protection hidden="1"/>
    </xf>
    <xf numFmtId="0" fontId="20" fillId="0" borderId="35" xfId="0" applyFont="1" applyBorder="1" applyAlignment="1" applyProtection="1">
      <alignment horizontal="center" vertical="center" wrapText="1"/>
      <protection hidden="1"/>
    </xf>
    <xf numFmtId="0" fontId="66" fillId="11" borderId="0" xfId="0" applyFont="1" applyFill="1" applyAlignment="1" applyProtection="1">
      <alignment horizontal="center" vertical="center"/>
    </xf>
    <xf numFmtId="0" fontId="66" fillId="12" borderId="80" xfId="0" applyFont="1" applyFill="1" applyBorder="1" applyAlignment="1" applyProtection="1">
      <alignment horizontal="center" vertical="center"/>
    </xf>
    <xf numFmtId="0" fontId="66" fillId="12" borderId="81" xfId="0" applyFont="1" applyFill="1" applyBorder="1" applyAlignment="1" applyProtection="1">
      <alignment horizontal="center" vertical="center"/>
    </xf>
    <xf numFmtId="0" fontId="66" fillId="12" borderId="82" xfId="0" applyFont="1" applyFill="1" applyBorder="1" applyAlignment="1" applyProtection="1">
      <alignment horizontal="center" vertical="center"/>
    </xf>
    <xf numFmtId="0" fontId="66" fillId="0" borderId="0" xfId="0" applyFont="1" applyAlignment="1" applyProtection="1">
      <alignment horizontal="center" vertical="center"/>
    </xf>
    <xf numFmtId="0" fontId="66" fillId="6" borderId="37" xfId="0" applyFont="1" applyFill="1" applyBorder="1" applyAlignment="1" applyProtection="1">
      <alignment horizontal="center" vertical="center"/>
      <protection hidden="1"/>
    </xf>
    <xf numFmtId="0" fontId="66" fillId="6" borderId="0" xfId="0" applyFont="1" applyFill="1" applyBorder="1" applyAlignment="1" applyProtection="1">
      <alignment horizontal="center" vertical="center"/>
      <protection hidden="1"/>
    </xf>
    <xf numFmtId="0" fontId="7" fillId="6" borderId="45" xfId="0" applyFont="1" applyFill="1" applyBorder="1" applyAlignment="1" applyProtection="1">
      <alignment horizontal="center" vertical="center" wrapText="1"/>
      <protection hidden="1"/>
    </xf>
    <xf numFmtId="0" fontId="7" fillId="6" borderId="0" xfId="0" applyFont="1" applyFill="1" applyBorder="1" applyAlignment="1" applyProtection="1">
      <alignment horizontal="center" vertical="center" wrapText="1"/>
      <protection hidden="1"/>
    </xf>
    <xf numFmtId="0" fontId="7" fillId="6" borderId="0" xfId="0" applyFont="1" applyFill="1" applyBorder="1" applyAlignment="1" applyProtection="1">
      <alignment horizontal="center" vertical="top" wrapText="1"/>
      <protection hidden="1"/>
    </xf>
    <xf numFmtId="0" fontId="7" fillId="6" borderId="40" xfId="0" applyFont="1" applyFill="1" applyBorder="1" applyAlignment="1" applyProtection="1">
      <alignment horizontal="center" vertical="top" wrapText="1"/>
      <protection hidden="1"/>
    </xf>
    <xf numFmtId="0" fontId="29" fillId="10" borderId="64" xfId="0" applyFont="1" applyFill="1" applyBorder="1" applyAlignment="1" applyProtection="1">
      <alignment horizontal="center" vertical="center"/>
      <protection hidden="1"/>
    </xf>
    <xf numFmtId="0" fontId="41" fillId="10" borderId="63" xfId="0" applyFont="1" applyFill="1" applyBorder="1" applyAlignment="1" applyProtection="1">
      <alignment horizontal="center" vertical="center"/>
      <protection hidden="1"/>
    </xf>
    <xf numFmtId="0" fontId="77" fillId="2" borderId="0" xfId="0" applyFont="1" applyFill="1" applyProtection="1">
      <protection hidden="1"/>
    </xf>
    <xf numFmtId="0" fontId="45" fillId="3" borderId="30" xfId="0" applyFont="1" applyFill="1" applyBorder="1" applyAlignment="1" applyProtection="1">
      <alignment horizontal="center" vertical="center"/>
      <protection hidden="1"/>
    </xf>
    <xf numFmtId="0" fontId="77" fillId="0" borderId="0" xfId="0" applyFont="1" applyProtection="1">
      <protection hidden="1"/>
    </xf>
    <xf numFmtId="0" fontId="45" fillId="3" borderId="31" xfId="0" applyFont="1" applyFill="1" applyBorder="1" applyAlignment="1" applyProtection="1">
      <alignment horizontal="center" vertical="center"/>
      <protection hidden="1"/>
    </xf>
    <xf numFmtId="0" fontId="78" fillId="2" borderId="0" xfId="0" applyFont="1" applyFill="1" applyProtection="1">
      <protection hidden="1"/>
    </xf>
    <xf numFmtId="0" fontId="45" fillId="3" borderId="32" xfId="0" applyFont="1" applyFill="1" applyBorder="1" applyAlignment="1" applyProtection="1">
      <alignment horizontal="center" vertical="center"/>
      <protection hidden="1"/>
    </xf>
    <xf numFmtId="164" fontId="45" fillId="4" borderId="33" xfId="0" applyNumberFormat="1" applyFont="1" applyFill="1" applyBorder="1" applyAlignment="1" applyProtection="1">
      <alignment vertical="center"/>
      <protection hidden="1"/>
    </xf>
    <xf numFmtId="164" fontId="45" fillId="4" borderId="34" xfId="0" applyNumberFormat="1" applyFont="1" applyFill="1" applyBorder="1" applyAlignment="1" applyProtection="1">
      <alignment vertical="center"/>
      <protection hidden="1"/>
    </xf>
    <xf numFmtId="0" fontId="78" fillId="0" borderId="0" xfId="0" applyFont="1" applyProtection="1">
      <protection hidden="1"/>
    </xf>
    <xf numFmtId="0" fontId="80" fillId="10" borderId="61" xfId="0" applyFont="1" applyFill="1" applyBorder="1" applyProtection="1">
      <protection hidden="1"/>
    </xf>
    <xf numFmtId="0" fontId="45" fillId="10" borderId="35" xfId="0" applyFont="1" applyFill="1" applyBorder="1" applyAlignment="1" applyProtection="1">
      <alignment horizontal="center" vertical="center"/>
      <protection hidden="1"/>
    </xf>
    <xf numFmtId="0" fontId="45" fillId="3" borderId="35" xfId="0" applyFont="1" applyFill="1" applyBorder="1" applyAlignment="1" applyProtection="1">
      <alignment horizontal="center" vertical="center"/>
      <protection hidden="1"/>
    </xf>
    <xf numFmtId="164" fontId="78" fillId="3" borderId="36" xfId="0" applyNumberFormat="1" applyFont="1" applyFill="1" applyBorder="1" applyProtection="1">
      <protection hidden="1"/>
    </xf>
    <xf numFmtId="0" fontId="76" fillId="10" borderId="0" xfId="0" applyFont="1" applyFill="1" applyBorder="1" applyAlignment="1" applyProtection="1">
      <alignment horizontal="center" vertical="top" wrapText="1"/>
      <protection hidden="1"/>
    </xf>
    <xf numFmtId="0" fontId="82" fillId="6" borderId="0" xfId="0" applyFont="1" applyFill="1" applyBorder="1" applyAlignment="1" applyProtection="1">
      <alignment horizontal="center" vertical="top" wrapText="1"/>
      <protection hidden="1"/>
    </xf>
    <xf numFmtId="0" fontId="82" fillId="6" borderId="67" xfId="0" applyFont="1" applyFill="1" applyBorder="1" applyAlignment="1" applyProtection="1">
      <alignment horizontal="center" vertical="top" wrapText="1"/>
      <protection hidden="1"/>
    </xf>
    <xf numFmtId="0" fontId="11" fillId="6" borderId="45" xfId="0" applyFont="1" applyFill="1" applyBorder="1" applyAlignment="1" applyProtection="1">
      <alignment vertical="top" wrapText="1"/>
      <protection hidden="1"/>
    </xf>
    <xf numFmtId="0" fontId="11" fillId="6" borderId="45" xfId="0" applyFont="1" applyFill="1" applyBorder="1" applyAlignment="1" applyProtection="1">
      <alignment horizontal="center" vertical="top" wrapText="1"/>
      <protection hidden="1"/>
    </xf>
    <xf numFmtId="0" fontId="82" fillId="6" borderId="40" xfId="0" applyFont="1" applyFill="1" applyBorder="1" applyAlignment="1" applyProtection="1">
      <alignment horizontal="center" vertical="top" wrapText="1"/>
      <protection hidden="1"/>
    </xf>
    <xf numFmtId="0" fontId="83" fillId="6" borderId="0" xfId="0" applyFont="1" applyFill="1" applyBorder="1" applyProtection="1">
      <protection hidden="1"/>
    </xf>
    <xf numFmtId="1" fontId="84" fillId="7" borderId="0" xfId="0" applyNumberFormat="1" applyFont="1" applyFill="1" applyProtection="1">
      <protection hidden="1"/>
    </xf>
    <xf numFmtId="1" fontId="84" fillId="0" borderId="0" xfId="0" applyNumberFormat="1" applyFont="1" applyProtection="1">
      <protection hidden="1"/>
    </xf>
    <xf numFmtId="0" fontId="84" fillId="7" borderId="0" xfId="0" applyFont="1" applyFill="1" applyProtection="1">
      <protection hidden="1"/>
    </xf>
    <xf numFmtId="168" fontId="11" fillId="8" borderId="47" xfId="0" applyNumberFormat="1" applyFont="1" applyFill="1" applyBorder="1" applyAlignment="1" applyProtection="1">
      <alignment horizontal="center" vertical="center"/>
      <protection hidden="1"/>
    </xf>
    <xf numFmtId="1" fontId="11" fillId="8" borderId="47" xfId="0" applyNumberFormat="1" applyFont="1" applyFill="1" applyBorder="1" applyAlignment="1" applyProtection="1">
      <alignment horizontal="center" vertical="center"/>
      <protection hidden="1"/>
    </xf>
    <xf numFmtId="0" fontId="84" fillId="0" borderId="0" xfId="0" applyFont="1" applyProtection="1">
      <protection hidden="1"/>
    </xf>
    <xf numFmtId="1" fontId="11" fillId="6" borderId="61" xfId="0" applyNumberFormat="1" applyFont="1" applyFill="1" applyBorder="1" applyProtection="1">
      <protection hidden="1"/>
    </xf>
    <xf numFmtId="1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1" fillId="6" borderId="30" xfId="0" applyNumberFormat="1" applyFont="1" applyFill="1" applyBorder="1" applyAlignment="1" applyProtection="1">
      <alignment horizontal="center" vertical="center"/>
      <protection hidden="1"/>
    </xf>
    <xf numFmtId="1" fontId="85" fillId="9" borderId="62" xfId="0" applyNumberFormat="1" applyFont="1" applyFill="1" applyBorder="1" applyAlignment="1" applyProtection="1">
      <alignment horizontal="center" vertical="center"/>
      <protection hidden="1"/>
    </xf>
    <xf numFmtId="1" fontId="11" fillId="6" borderId="35" xfId="0" applyNumberFormat="1" applyFont="1" applyFill="1" applyBorder="1" applyAlignment="1" applyProtection="1">
      <alignment vertical="center"/>
      <protection hidden="1"/>
    </xf>
    <xf numFmtId="169" fontId="11" fillId="8" borderId="47" xfId="0" applyNumberFormat="1" applyFont="1" applyFill="1" applyBorder="1" applyAlignment="1" applyProtection="1">
      <alignment horizontal="center" vertical="center"/>
      <protection hidden="1"/>
    </xf>
    <xf numFmtId="164" fontId="11" fillId="8" borderId="47" xfId="0" applyNumberFormat="1" applyFont="1" applyFill="1" applyBorder="1" applyAlignment="1" applyProtection="1">
      <alignment horizontal="center" vertical="center"/>
      <protection hidden="1"/>
    </xf>
    <xf numFmtId="0" fontId="0" fillId="13" borderId="92" xfId="0" applyFill="1" applyBorder="1" applyAlignment="1" applyProtection="1">
      <alignment horizontal="center"/>
      <protection locked="0"/>
    </xf>
    <xf numFmtId="0" fontId="0" fillId="13" borderId="98" xfId="0" applyFill="1" applyBorder="1" applyAlignment="1" applyProtection="1">
      <alignment horizontal="center"/>
      <protection locked="0"/>
    </xf>
    <xf numFmtId="0" fontId="0" fillId="13" borderId="101" xfId="0" applyFill="1" applyBorder="1" applyAlignment="1" applyProtection="1">
      <alignment horizontal="center"/>
      <protection locked="0"/>
    </xf>
    <xf numFmtId="0" fontId="0" fillId="13" borderId="50" xfId="0" applyFill="1" applyBorder="1" applyAlignment="1" applyProtection="1">
      <alignment horizontal="center"/>
      <protection locked="0"/>
    </xf>
    <xf numFmtId="0" fontId="0" fillId="13" borderId="69" xfId="0" applyFill="1" applyBorder="1" applyAlignment="1" applyProtection="1">
      <alignment horizontal="center"/>
      <protection locked="0"/>
    </xf>
    <xf numFmtId="0" fontId="0" fillId="13" borderId="102" xfId="0" applyFill="1" applyBorder="1" applyAlignment="1" applyProtection="1">
      <alignment horizontal="center"/>
      <protection locked="0"/>
    </xf>
    <xf numFmtId="0" fontId="26" fillId="13" borderId="5" xfId="0" applyFont="1" applyFill="1" applyBorder="1" applyAlignment="1" applyProtection="1">
      <alignment horizontal="center" vertical="center"/>
    </xf>
    <xf numFmtId="0" fontId="26" fillId="13" borderId="2" xfId="0" applyFont="1" applyFill="1" applyBorder="1" applyAlignment="1" applyProtection="1">
      <alignment horizontal="center" vertical="center"/>
    </xf>
    <xf numFmtId="0" fontId="26" fillId="13" borderId="4" xfId="0" applyFont="1" applyFill="1" applyBorder="1" applyAlignment="1" applyProtection="1">
      <alignment horizontal="center" vertical="center"/>
    </xf>
    <xf numFmtId="0" fontId="26" fillId="5" borderId="1" xfId="0" applyFont="1" applyFill="1" applyBorder="1" applyAlignment="1" applyProtection="1">
      <alignment horizontal="center" vertical="center"/>
    </xf>
    <xf numFmtId="0" fontId="26" fillId="5" borderId="2" xfId="0" applyFont="1" applyFill="1" applyBorder="1" applyAlignment="1" applyProtection="1">
      <alignment horizontal="center" vertical="center"/>
    </xf>
    <xf numFmtId="0" fontId="26" fillId="5" borderId="3" xfId="0" applyFont="1" applyFill="1" applyBorder="1" applyAlignment="1" applyProtection="1">
      <alignment horizontal="center" vertical="center"/>
    </xf>
    <xf numFmtId="0" fontId="26" fillId="5" borderId="5" xfId="0" applyFont="1" applyFill="1" applyBorder="1" applyAlignment="1" applyProtection="1">
      <alignment horizontal="center" vertical="center"/>
    </xf>
    <xf numFmtId="0" fontId="26" fillId="5" borderId="4" xfId="0" applyFont="1" applyFill="1" applyBorder="1" applyAlignment="1" applyProtection="1">
      <alignment horizontal="center" vertical="center"/>
    </xf>
    <xf numFmtId="0" fontId="0" fillId="0" borderId="92" xfId="0" applyFill="1" applyBorder="1" applyAlignment="1" applyProtection="1">
      <alignment horizontal="center"/>
      <protection locked="0"/>
    </xf>
    <xf numFmtId="0" fontId="0" fillId="0" borderId="98" xfId="0" applyFill="1" applyBorder="1" applyAlignment="1" applyProtection="1">
      <alignment horizontal="center"/>
      <protection locked="0"/>
    </xf>
    <xf numFmtId="0" fontId="0" fillId="0" borderId="101" xfId="0" applyFill="1" applyBorder="1" applyAlignment="1" applyProtection="1">
      <alignment horizontal="center"/>
      <protection locked="0"/>
    </xf>
    <xf numFmtId="0" fontId="0" fillId="0" borderId="50" xfId="0" applyFill="1" applyBorder="1" applyAlignment="1" applyProtection="1">
      <alignment horizontal="center"/>
      <protection locked="0"/>
    </xf>
    <xf numFmtId="0" fontId="0" fillId="0" borderId="69" xfId="0" applyFill="1" applyBorder="1" applyAlignment="1" applyProtection="1">
      <alignment horizontal="center"/>
      <protection locked="0"/>
    </xf>
    <xf numFmtId="0" fontId="0" fillId="0" borderId="102" xfId="0" applyFill="1" applyBorder="1" applyAlignment="1" applyProtection="1">
      <alignment horizontal="center"/>
      <protection locked="0"/>
    </xf>
    <xf numFmtId="0" fontId="0" fillId="0" borderId="22" xfId="0" applyFill="1" applyBorder="1" applyAlignment="1" applyProtection="1">
      <alignment horizontal="center" vertical="center"/>
      <protection locked="0"/>
    </xf>
    <xf numFmtId="0" fontId="0" fillId="0" borderId="106" xfId="0" applyFill="1" applyBorder="1" applyAlignment="1" applyProtection="1">
      <alignment horizontal="center" vertical="center"/>
      <protection locked="0"/>
    </xf>
    <xf numFmtId="0" fontId="0" fillId="13" borderId="119" xfId="0" applyFill="1" applyBorder="1" applyAlignment="1" applyProtection="1">
      <alignment horizontal="center" vertical="center"/>
      <protection locked="0"/>
    </xf>
    <xf numFmtId="0" fontId="0" fillId="13" borderId="106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0" fillId="0" borderId="123" xfId="0" applyFill="1" applyBorder="1" applyAlignment="1" applyProtection="1">
      <alignment horizontal="center" vertical="center"/>
      <protection locked="0"/>
    </xf>
    <xf numFmtId="0" fontId="0" fillId="0" borderId="125" xfId="0" applyFill="1" applyBorder="1" applyAlignment="1" applyProtection="1">
      <alignment horizontal="center" vertical="center"/>
      <protection locked="0"/>
    </xf>
    <xf numFmtId="0" fontId="0" fillId="0" borderId="111" xfId="0" applyFill="1" applyBorder="1" applyAlignment="1" applyProtection="1">
      <alignment horizontal="center" vertical="center"/>
      <protection locked="0"/>
    </xf>
    <xf numFmtId="0" fontId="0" fillId="13" borderId="122" xfId="0" applyFill="1" applyBorder="1" applyAlignment="1" applyProtection="1">
      <alignment horizontal="center" vertical="center"/>
      <protection locked="0"/>
    </xf>
    <xf numFmtId="0" fontId="0" fillId="13" borderId="123" xfId="0" applyFill="1" applyBorder="1" applyAlignment="1" applyProtection="1">
      <alignment horizontal="center" vertical="center"/>
      <protection locked="0"/>
    </xf>
    <xf numFmtId="0" fontId="68" fillId="0" borderId="41" xfId="0" applyFont="1" applyFill="1" applyBorder="1" applyAlignment="1" applyProtection="1">
      <alignment horizontal="center"/>
    </xf>
    <xf numFmtId="0" fontId="68" fillId="0" borderId="36" xfId="0" applyFont="1" applyFill="1" applyBorder="1" applyAlignment="1" applyProtection="1">
      <alignment horizontal="center"/>
    </xf>
    <xf numFmtId="0" fontId="26" fillId="5" borderId="218" xfId="0" applyFont="1" applyFill="1" applyBorder="1" applyAlignment="1" applyProtection="1">
      <alignment horizontal="center" vertical="center"/>
    </xf>
    <xf numFmtId="0" fontId="26" fillId="5" borderId="219" xfId="0" applyFont="1" applyFill="1" applyBorder="1" applyAlignment="1" applyProtection="1">
      <alignment horizontal="center" vertical="center"/>
    </xf>
    <xf numFmtId="0" fontId="26" fillId="5" borderId="180" xfId="0" applyFont="1" applyFill="1" applyBorder="1" applyAlignment="1" applyProtection="1">
      <alignment horizontal="center" vertical="center"/>
    </xf>
    <xf numFmtId="0" fontId="52" fillId="13" borderId="63" xfId="0" applyFont="1" applyFill="1" applyBorder="1" applyAlignment="1" applyProtection="1">
      <alignment horizontal="center" vertical="center" textRotation="255"/>
    </xf>
    <xf numFmtId="0" fontId="52" fillId="13" borderId="103" xfId="0" applyFont="1" applyFill="1" applyBorder="1" applyAlignment="1" applyProtection="1">
      <alignment horizontal="center" vertical="center" textRotation="255"/>
    </xf>
    <xf numFmtId="0" fontId="13" fillId="0" borderId="0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4" fillId="13" borderId="104" xfId="0" applyFont="1" applyFill="1" applyBorder="1" applyAlignment="1" applyProtection="1">
      <alignment horizontal="center" vertical="center"/>
    </xf>
    <xf numFmtId="0" fontId="4" fillId="13" borderId="37" xfId="0" applyFont="1" applyFill="1" applyBorder="1" applyAlignment="1" applyProtection="1">
      <alignment horizontal="center" vertical="center"/>
    </xf>
    <xf numFmtId="0" fontId="4" fillId="13" borderId="105" xfId="0" applyFont="1" applyFill="1" applyBorder="1" applyAlignment="1" applyProtection="1">
      <alignment horizontal="center" vertical="center"/>
    </xf>
    <xf numFmtId="0" fontId="4" fillId="13" borderId="50" xfId="0" applyFont="1" applyFill="1" applyBorder="1" applyAlignment="1" applyProtection="1">
      <alignment horizontal="center" vertical="center"/>
    </xf>
    <xf numFmtId="0" fontId="4" fillId="13" borderId="69" xfId="0" applyFont="1" applyFill="1" applyBorder="1" applyAlignment="1" applyProtection="1">
      <alignment horizontal="center" vertical="center"/>
    </xf>
    <xf numFmtId="0" fontId="4" fillId="13" borderId="102" xfId="0" applyFont="1" applyFill="1" applyBorder="1" applyAlignment="1" applyProtection="1">
      <alignment horizontal="center" vertical="center"/>
    </xf>
    <xf numFmtId="0" fontId="3" fillId="5" borderId="223" xfId="0" applyFont="1" applyFill="1" applyBorder="1" applyAlignment="1" applyProtection="1">
      <alignment horizontal="center" vertical="center"/>
    </xf>
    <xf numFmtId="0" fontId="3" fillId="5" borderId="224" xfId="0" applyFont="1" applyFill="1" applyBorder="1" applyAlignment="1" applyProtection="1">
      <alignment horizontal="center" vertical="center"/>
    </xf>
    <xf numFmtId="0" fontId="3" fillId="5" borderId="195" xfId="0" applyFont="1" applyFill="1" applyBorder="1" applyAlignment="1" applyProtection="1">
      <alignment horizontal="center" vertical="center"/>
    </xf>
    <xf numFmtId="0" fontId="0" fillId="13" borderId="126" xfId="0" applyFill="1" applyBorder="1" applyAlignment="1" applyProtection="1">
      <alignment horizontal="center" vertical="center"/>
      <protection locked="0"/>
    </xf>
    <xf numFmtId="0" fontId="0" fillId="13" borderId="111" xfId="0" applyFill="1" applyBorder="1" applyAlignment="1" applyProtection="1">
      <alignment horizontal="center" vertical="center"/>
      <protection locked="0"/>
    </xf>
    <xf numFmtId="0" fontId="26" fillId="5" borderId="32" xfId="0" applyFont="1" applyFill="1" applyBorder="1" applyAlignment="1" applyProtection="1">
      <alignment horizontal="center" vertical="center"/>
    </xf>
    <xf numFmtId="0" fontId="26" fillId="5" borderId="176" xfId="0" applyFont="1" applyFill="1" applyBorder="1" applyAlignment="1" applyProtection="1">
      <alignment horizontal="center" vertical="center"/>
    </xf>
    <xf numFmtId="0" fontId="3" fillId="5" borderId="148" xfId="0" applyFont="1" applyFill="1" applyBorder="1" applyAlignment="1" applyProtection="1">
      <alignment horizontal="center" vertical="center"/>
    </xf>
    <xf numFmtId="0" fontId="3" fillId="5" borderId="35" xfId="0" applyFont="1" applyFill="1" applyBorder="1" applyAlignment="1" applyProtection="1">
      <alignment horizontal="center" vertical="center"/>
    </xf>
    <xf numFmtId="0" fontId="26" fillId="13" borderId="120" xfId="0" applyFont="1" applyFill="1" applyBorder="1" applyAlignment="1" applyProtection="1">
      <alignment horizontal="center" vertical="center"/>
    </xf>
    <xf numFmtId="0" fontId="26" fillId="13" borderId="121" xfId="0" applyFont="1" applyFill="1" applyBorder="1" applyAlignment="1" applyProtection="1">
      <alignment horizontal="center" vertical="center"/>
    </xf>
    <xf numFmtId="0" fontId="26" fillId="13" borderId="1" xfId="0" applyFont="1" applyFill="1" applyBorder="1" applyAlignment="1" applyProtection="1">
      <alignment horizontal="center" vertical="center"/>
    </xf>
    <xf numFmtId="0" fontId="1" fillId="0" borderId="113" xfId="0" applyFont="1" applyFill="1" applyBorder="1" applyAlignment="1" applyProtection="1">
      <alignment horizontal="center" vertical="center"/>
      <protection locked="0"/>
    </xf>
    <xf numFmtId="0" fontId="1" fillId="0" borderId="107" xfId="0" applyFont="1" applyFill="1" applyBorder="1" applyAlignment="1" applyProtection="1">
      <alignment horizontal="center" vertical="center"/>
      <protection locked="0"/>
    </xf>
    <xf numFmtId="0" fontId="1" fillId="13" borderId="114" xfId="0" applyFont="1" applyFill="1" applyBorder="1" applyAlignment="1" applyProtection="1">
      <alignment horizontal="center" vertical="center"/>
      <protection locked="0"/>
    </xf>
    <xf numFmtId="0" fontId="1" fillId="13" borderId="107" xfId="0" applyFont="1" applyFill="1" applyBorder="1" applyAlignment="1" applyProtection="1">
      <alignment horizontal="center" vertical="center"/>
      <protection locked="0"/>
    </xf>
    <xf numFmtId="0" fontId="16" fillId="0" borderId="68" xfId="0" applyFont="1" applyFill="1" applyBorder="1" applyAlignment="1" applyProtection="1">
      <alignment horizontal="center" vertical="center"/>
    </xf>
    <xf numFmtId="0" fontId="3" fillId="13" borderId="108" xfId="0" applyFont="1" applyFill="1" applyBorder="1" applyAlignment="1" applyProtection="1">
      <alignment horizontal="center" vertical="center"/>
    </xf>
    <xf numFmtId="0" fontId="3" fillId="13" borderId="109" xfId="0" applyFont="1" applyFill="1" applyBorder="1" applyAlignment="1" applyProtection="1">
      <alignment horizontal="center" vertical="center"/>
    </xf>
    <xf numFmtId="0" fontId="3" fillId="13" borderId="110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4" fillId="13" borderId="112" xfId="0" applyFont="1" applyFill="1" applyBorder="1" applyAlignment="1" applyProtection="1">
      <alignment horizontal="center" vertical="center"/>
    </xf>
    <xf numFmtId="0" fontId="4" fillId="13" borderId="107" xfId="0" applyFont="1" applyFill="1" applyBorder="1" applyAlignment="1" applyProtection="1">
      <alignment horizontal="center" vertical="center"/>
    </xf>
    <xf numFmtId="0" fontId="3" fillId="13" borderId="115" xfId="0" applyFont="1" applyFill="1" applyBorder="1" applyAlignment="1" applyProtection="1">
      <alignment horizontal="center" vertical="center"/>
    </xf>
    <xf numFmtId="0" fontId="3" fillId="13" borderId="116" xfId="0" applyFont="1" applyFill="1" applyBorder="1" applyAlignment="1" applyProtection="1">
      <alignment horizontal="center" vertical="center"/>
    </xf>
    <xf numFmtId="0" fontId="3" fillId="13" borderId="117" xfId="0" applyFont="1" applyFill="1" applyBorder="1" applyAlignment="1" applyProtection="1">
      <alignment horizontal="center" vertical="center"/>
    </xf>
    <xf numFmtId="0" fontId="3" fillId="13" borderId="118" xfId="0" applyFont="1" applyFill="1" applyBorder="1" applyAlignment="1" applyProtection="1">
      <alignment horizontal="center" vertical="center"/>
    </xf>
    <xf numFmtId="0" fontId="3" fillId="13" borderId="124" xfId="0" applyFont="1" applyFill="1" applyBorder="1" applyAlignment="1" applyProtection="1">
      <alignment horizontal="center" vertical="center"/>
    </xf>
    <xf numFmtId="0" fontId="4" fillId="0" borderId="127" xfId="0" applyFont="1" applyFill="1" applyBorder="1" applyAlignment="1" applyProtection="1">
      <alignment horizontal="right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128" xfId="0" applyFont="1" applyFill="1" applyBorder="1" applyAlignment="1" applyProtection="1">
      <alignment horizontal="right" vertical="center"/>
    </xf>
    <xf numFmtId="0" fontId="4" fillId="0" borderId="45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129" xfId="0" applyFont="1" applyFill="1" applyBorder="1" applyAlignment="1" applyProtection="1">
      <alignment horizontal="right" vertical="center"/>
    </xf>
    <xf numFmtId="0" fontId="4" fillId="0" borderId="130" xfId="0" applyFont="1" applyFill="1" applyBorder="1" applyAlignment="1" applyProtection="1">
      <alignment horizontal="right" vertical="center"/>
    </xf>
    <xf numFmtId="0" fontId="4" fillId="0" borderId="31" xfId="0" applyFont="1" applyFill="1" applyBorder="1" applyAlignment="1" applyProtection="1">
      <alignment horizontal="right" vertical="center"/>
    </xf>
    <xf numFmtId="0" fontId="4" fillId="0" borderId="131" xfId="0" applyFont="1" applyFill="1" applyBorder="1" applyAlignment="1" applyProtection="1">
      <alignment horizontal="right" vertical="center"/>
    </xf>
    <xf numFmtId="0" fontId="26" fillId="5" borderId="15" xfId="0" applyFont="1" applyFill="1" applyBorder="1" applyAlignment="1" applyProtection="1">
      <alignment horizontal="center" vertical="center"/>
    </xf>
    <xf numFmtId="0" fontId="26" fillId="5" borderId="12" xfId="0" applyFont="1" applyFill="1" applyBorder="1" applyAlignment="1" applyProtection="1">
      <alignment horizontal="center" vertical="center"/>
    </xf>
    <xf numFmtId="0" fontId="26" fillId="5" borderId="14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horizontal="center" vertical="center"/>
    </xf>
    <xf numFmtId="0" fontId="26" fillId="5" borderId="62" xfId="0" applyFont="1" applyFill="1" applyBorder="1" applyAlignment="1" applyProtection="1">
      <alignment horizontal="center" vertical="center"/>
    </xf>
    <xf numFmtId="0" fontId="26" fillId="5" borderId="220" xfId="0" applyFont="1" applyFill="1" applyBorder="1" applyAlignment="1" applyProtection="1">
      <alignment horizontal="center" vertical="center"/>
    </xf>
    <xf numFmtId="0" fontId="26" fillId="5" borderId="120" xfId="0" applyFont="1" applyFill="1" applyBorder="1" applyAlignment="1" applyProtection="1">
      <alignment horizontal="center" vertical="center"/>
    </xf>
    <xf numFmtId="0" fontId="26" fillId="5" borderId="121" xfId="0" applyFont="1" applyFill="1" applyBorder="1" applyAlignment="1" applyProtection="1">
      <alignment horizontal="center" vertical="center"/>
    </xf>
    <xf numFmtId="0" fontId="23" fillId="5" borderId="127" xfId="0" applyFont="1" applyFill="1" applyBorder="1" applyAlignment="1" applyProtection="1">
      <alignment horizontal="center" vertical="center"/>
    </xf>
    <xf numFmtId="0" fontId="23" fillId="5" borderId="30" xfId="0" applyFont="1" applyFill="1" applyBorder="1" applyAlignment="1" applyProtection="1">
      <alignment horizontal="center" vertical="center"/>
    </xf>
    <xf numFmtId="0" fontId="23" fillId="5" borderId="128" xfId="0" applyFont="1" applyFill="1" applyBorder="1" applyAlignment="1" applyProtection="1">
      <alignment horizontal="center" vertical="center"/>
    </xf>
    <xf numFmtId="0" fontId="23" fillId="5" borderId="46" xfId="0" applyFont="1" applyFill="1" applyBorder="1" applyAlignment="1" applyProtection="1">
      <alignment horizontal="center" vertical="center"/>
    </xf>
    <xf numFmtId="0" fontId="23" fillId="5" borderId="41" xfId="0" applyFont="1" applyFill="1" applyBorder="1" applyAlignment="1" applyProtection="1">
      <alignment horizontal="center" vertical="center"/>
    </xf>
    <xf numFmtId="0" fontId="23" fillId="5" borderId="22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3" fillId="5" borderId="150" xfId="0" applyFont="1" applyFill="1" applyBorder="1" applyAlignment="1" applyProtection="1">
      <alignment horizontal="center" vertical="center"/>
    </xf>
    <xf numFmtId="0" fontId="15" fillId="0" borderId="65" xfId="0" applyFont="1" applyFill="1" applyBorder="1" applyAlignment="1" applyProtection="1">
      <alignment horizontal="center" vertical="center"/>
      <protection locked="0"/>
    </xf>
    <xf numFmtId="0" fontId="15" fillId="0" borderId="39" xfId="0" applyFont="1" applyFill="1" applyBorder="1" applyAlignment="1" applyProtection="1">
      <alignment horizontal="center" vertical="center"/>
      <protection locked="0"/>
    </xf>
    <xf numFmtId="0" fontId="15" fillId="0" borderId="66" xfId="0" applyFont="1" applyFill="1" applyBorder="1" applyAlignment="1" applyProtection="1">
      <alignment horizontal="center" vertical="center"/>
      <protection locked="0"/>
    </xf>
    <xf numFmtId="0" fontId="19" fillId="0" borderId="45" xfId="0" applyFont="1" applyFill="1" applyBorder="1" applyAlignment="1" applyProtection="1">
      <alignment horizontal="center" wrapText="1"/>
    </xf>
    <xf numFmtId="0" fontId="19" fillId="0" borderId="0" xfId="0" applyFont="1" applyFill="1" applyBorder="1" applyAlignment="1" applyProtection="1">
      <alignment horizontal="center" wrapText="1"/>
    </xf>
    <xf numFmtId="0" fontId="19" fillId="0" borderId="40" xfId="0" applyFont="1" applyFill="1" applyBorder="1" applyAlignment="1" applyProtection="1">
      <alignment horizontal="center" wrapText="1"/>
    </xf>
    <xf numFmtId="0" fontId="3" fillId="13" borderId="104" xfId="0" applyFont="1" applyFill="1" applyBorder="1" applyAlignment="1" applyProtection="1">
      <alignment horizontal="center" vertical="center" wrapText="1"/>
    </xf>
    <xf numFmtId="0" fontId="3" fillId="13" borderId="37" xfId="0" applyFont="1" applyFill="1" applyBorder="1" applyAlignment="1" applyProtection="1">
      <alignment horizontal="center" vertical="center" wrapText="1"/>
    </xf>
    <xf numFmtId="0" fontId="3" fillId="13" borderId="38" xfId="0" applyFont="1" applyFill="1" applyBorder="1" applyAlignment="1" applyProtection="1">
      <alignment horizontal="center" vertical="center" wrapText="1"/>
    </xf>
    <xf numFmtId="0" fontId="3" fillId="13" borderId="50" xfId="0" applyFont="1" applyFill="1" applyBorder="1" applyAlignment="1" applyProtection="1">
      <alignment horizontal="center" vertical="center" wrapText="1"/>
    </xf>
    <xf numFmtId="0" fontId="3" fillId="13" borderId="69" xfId="0" applyFont="1" applyFill="1" applyBorder="1" applyAlignment="1" applyProtection="1">
      <alignment horizontal="center" vertical="center" wrapText="1"/>
    </xf>
    <xf numFmtId="0" fontId="3" fillId="13" borderId="70" xfId="0" applyFont="1" applyFill="1" applyBorder="1" applyAlignment="1" applyProtection="1">
      <alignment horizontal="center" vertical="center" wrapText="1"/>
    </xf>
    <xf numFmtId="0" fontId="5" fillId="0" borderId="45" xfId="0" applyFont="1" applyFill="1" applyBorder="1" applyAlignment="1" applyProtection="1">
      <alignment horizontal="center" wrapText="1"/>
    </xf>
    <xf numFmtId="0" fontId="21" fillId="0" borderId="0" xfId="0" applyFont="1" applyFill="1" applyBorder="1" applyAlignment="1" applyProtection="1">
      <alignment horizontal="center" vertical="center" wrapText="1"/>
    </xf>
    <xf numFmtId="0" fontId="21" fillId="0" borderId="4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19" fillId="0" borderId="4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wrapText="1"/>
    </xf>
    <xf numFmtId="49" fontId="20" fillId="0" borderId="132" xfId="0" applyNumberFormat="1" applyFont="1" applyBorder="1" applyAlignment="1" applyProtection="1">
      <alignment horizontal="center" vertical="center"/>
      <protection locked="0" hidden="1"/>
    </xf>
    <xf numFmtId="49" fontId="20" fillId="0" borderId="133" xfId="0" applyNumberFormat="1" applyFont="1" applyBorder="1" applyAlignment="1" applyProtection="1">
      <alignment horizontal="center" vertical="center"/>
      <protection locked="0" hidden="1"/>
    </xf>
    <xf numFmtId="0" fontId="20" fillId="0" borderId="51" xfId="0" applyFont="1" applyBorder="1" applyAlignment="1" applyProtection="1">
      <alignment horizontal="center" vertical="center" wrapText="1"/>
      <protection locked="0" hidden="1"/>
    </xf>
    <xf numFmtId="49" fontId="20" fillId="0" borderId="51" xfId="0" applyNumberFormat="1" applyFont="1" applyBorder="1" applyAlignment="1" applyProtection="1">
      <alignment horizontal="center" vertical="center" wrapText="1"/>
      <protection locked="0" hidden="1"/>
    </xf>
    <xf numFmtId="49" fontId="20" fillId="0" borderId="133" xfId="0" applyNumberFormat="1" applyFont="1" applyBorder="1" applyAlignment="1" applyProtection="1">
      <alignment horizontal="center" vertical="center" wrapText="1"/>
      <protection locked="0" hidden="1"/>
    </xf>
    <xf numFmtId="0" fontId="86" fillId="0" borderId="68" xfId="0" applyFont="1" applyFill="1" applyBorder="1" applyAlignment="1" applyProtection="1">
      <alignment horizontal="center" vertical="center"/>
      <protection locked="0"/>
    </xf>
    <xf numFmtId="49" fontId="20" fillId="12" borderId="133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134" xfId="0" applyFont="1" applyBorder="1" applyAlignment="1" applyProtection="1">
      <alignment horizontal="center" vertical="center"/>
      <protection locked="0" hidden="1"/>
    </xf>
    <xf numFmtId="0" fontId="20" fillId="0" borderId="51" xfId="0" applyFont="1" applyBorder="1" applyAlignment="1" applyProtection="1">
      <alignment horizontal="center" vertical="center"/>
      <protection locked="0" hidden="1"/>
    </xf>
    <xf numFmtId="49" fontId="20" fillId="0" borderId="134" xfId="0" applyNumberFormat="1" applyFont="1" applyBorder="1" applyAlignment="1" applyProtection="1">
      <alignment horizontal="center" vertical="center"/>
      <protection locked="0" hidden="1"/>
    </xf>
    <xf numFmtId="49" fontId="20" fillId="0" borderId="51" xfId="0" applyNumberFormat="1" applyFont="1" applyBorder="1" applyAlignment="1" applyProtection="1">
      <alignment horizontal="center" vertical="center"/>
      <protection locked="0" hidden="1"/>
    </xf>
    <xf numFmtId="0" fontId="66" fillId="12" borderId="81" xfId="0" applyFont="1" applyFill="1" applyBorder="1" applyAlignment="1" applyProtection="1">
      <alignment horizontal="center" vertical="center"/>
    </xf>
    <xf numFmtId="0" fontId="17" fillId="0" borderId="35" xfId="0" applyFont="1" applyBorder="1" applyAlignment="1" applyProtection="1">
      <alignment horizontal="center" vertical="center"/>
      <protection hidden="1"/>
    </xf>
    <xf numFmtId="1" fontId="87" fillId="0" borderId="35" xfId="0" applyNumberFormat="1" applyFont="1" applyBorder="1" applyAlignment="1" applyProtection="1">
      <alignment horizontal="center" vertical="center"/>
      <protection hidden="1"/>
    </xf>
    <xf numFmtId="1" fontId="87" fillId="0" borderId="149" xfId="0" applyNumberFormat="1" applyFont="1" applyBorder="1" applyAlignment="1" applyProtection="1">
      <alignment horizontal="center" vertical="center"/>
      <protection hidden="1"/>
    </xf>
    <xf numFmtId="0" fontId="38" fillId="10" borderId="63" xfId="0" applyFont="1" applyFill="1" applyBorder="1" applyAlignment="1" applyProtection="1">
      <alignment horizontal="center" vertical="center"/>
      <protection hidden="1"/>
    </xf>
    <xf numFmtId="0" fontId="38" fillId="10" borderId="103" xfId="0" applyFont="1" applyFill="1" applyBorder="1" applyAlignment="1" applyProtection="1">
      <alignment horizontal="center" vertical="center"/>
      <protection hidden="1"/>
    </xf>
    <xf numFmtId="0" fontId="47" fillId="14" borderId="135" xfId="0" applyFont="1" applyFill="1" applyBorder="1" applyAlignment="1" applyProtection="1">
      <alignment horizontal="center" vertical="center"/>
      <protection hidden="1"/>
    </xf>
    <xf numFmtId="0" fontId="47" fillId="14" borderId="103" xfId="0" applyFont="1" applyFill="1" applyBorder="1" applyAlignment="1" applyProtection="1">
      <alignment horizontal="center" vertical="center"/>
      <protection hidden="1"/>
    </xf>
    <xf numFmtId="0" fontId="31" fillId="10" borderId="0" xfId="0" applyFont="1" applyFill="1" applyAlignment="1" applyProtection="1">
      <alignment horizontal="center"/>
      <protection hidden="1"/>
    </xf>
    <xf numFmtId="170" fontId="75" fillId="0" borderId="68" xfId="0" applyNumberFormat="1" applyFont="1" applyFill="1" applyBorder="1" applyAlignment="1" applyProtection="1">
      <alignment horizontal="center" vertical="center"/>
      <protection locked="0" hidden="1"/>
    </xf>
    <xf numFmtId="0" fontId="32" fillId="10" borderId="0" xfId="0" applyFont="1" applyFill="1" applyBorder="1" applyAlignment="1" applyProtection="1">
      <alignment horizontal="center" vertical="center"/>
      <protection hidden="1"/>
    </xf>
    <xf numFmtId="0" fontId="47" fillId="14" borderId="136" xfId="0" applyFont="1" applyFill="1" applyBorder="1" applyAlignment="1" applyProtection="1">
      <alignment horizontal="center" vertical="center"/>
      <protection hidden="1"/>
    </xf>
    <xf numFmtId="0" fontId="47" fillId="14" borderId="137" xfId="0" applyFont="1" applyFill="1" applyBorder="1" applyAlignment="1" applyProtection="1">
      <alignment horizontal="center" vertical="center"/>
      <protection hidden="1"/>
    </xf>
    <xf numFmtId="0" fontId="69" fillId="10" borderId="0" xfId="0" applyFont="1" applyFill="1" applyBorder="1" applyAlignment="1" applyProtection="1">
      <alignment horizontal="center" vertical="center" wrapText="1"/>
      <protection hidden="1"/>
    </xf>
    <xf numFmtId="0" fontId="78" fillId="10" borderId="35" xfId="0" applyFont="1" applyFill="1" applyBorder="1" applyAlignment="1" applyProtection="1">
      <alignment horizontal="center"/>
      <protection hidden="1"/>
    </xf>
    <xf numFmtId="0" fontId="37" fillId="10" borderId="45" xfId="0" applyFont="1" applyFill="1" applyBorder="1" applyAlignment="1" applyProtection="1">
      <alignment horizontal="center" vertical="top" wrapText="1"/>
      <protection hidden="1"/>
    </xf>
    <xf numFmtId="0" fontId="37" fillId="10" borderId="0" xfId="0" applyFont="1" applyFill="1" applyBorder="1" applyAlignment="1" applyProtection="1">
      <alignment horizontal="center" vertical="top" wrapText="1"/>
      <protection hidden="1"/>
    </xf>
    <xf numFmtId="0" fontId="37" fillId="10" borderId="40" xfId="0" applyFont="1" applyFill="1" applyBorder="1" applyAlignment="1" applyProtection="1">
      <alignment horizontal="center" vertical="top" wrapText="1"/>
      <protection hidden="1"/>
    </xf>
    <xf numFmtId="0" fontId="75" fillId="0" borderId="68" xfId="0" applyFont="1" applyFill="1" applyBorder="1" applyAlignment="1" applyProtection="1">
      <alignment horizontal="center" vertical="center"/>
      <protection locked="0" hidden="1"/>
    </xf>
    <xf numFmtId="0" fontId="75" fillId="10" borderId="68" xfId="0" applyNumberFormat="1" applyFont="1" applyFill="1" applyBorder="1" applyAlignment="1" applyProtection="1">
      <alignment horizontal="center" vertical="center"/>
      <protection hidden="1"/>
    </xf>
    <xf numFmtId="0" fontId="41" fillId="10" borderId="112" xfId="0" applyFont="1" applyFill="1" applyBorder="1" applyAlignment="1" applyProtection="1">
      <alignment horizontal="center" vertical="center"/>
      <protection hidden="1"/>
    </xf>
    <xf numFmtId="0" fontId="41" fillId="10" borderId="107" xfId="0" applyFont="1" applyFill="1" applyBorder="1" applyAlignment="1" applyProtection="1">
      <alignment horizontal="center" vertical="center"/>
      <protection hidden="1"/>
    </xf>
    <xf numFmtId="0" fontId="41" fillId="10" borderId="138" xfId="0" applyFont="1" applyFill="1" applyBorder="1" applyAlignment="1" applyProtection="1">
      <alignment horizontal="center" vertical="center"/>
      <protection hidden="1"/>
    </xf>
    <xf numFmtId="0" fontId="41" fillId="10" borderId="139" xfId="0" applyFont="1" applyFill="1" applyBorder="1" applyAlignment="1" applyProtection="1">
      <alignment horizontal="center" vertical="center"/>
      <protection hidden="1"/>
    </xf>
    <xf numFmtId="0" fontId="32" fillId="10" borderId="0" xfId="0" applyFont="1" applyFill="1" applyAlignment="1" applyProtection="1">
      <alignment horizontal="right" vertical="center"/>
      <protection hidden="1"/>
    </xf>
    <xf numFmtId="0" fontId="76" fillId="8" borderId="65" xfId="0" applyFont="1" applyFill="1" applyBorder="1" applyAlignment="1" applyProtection="1">
      <alignment horizontal="center" vertical="center"/>
      <protection hidden="1"/>
    </xf>
    <xf numFmtId="0" fontId="76" fillId="8" borderId="39" xfId="0" applyFont="1" applyFill="1" applyBorder="1" applyAlignment="1" applyProtection="1">
      <alignment horizontal="center" vertical="center"/>
      <protection hidden="1"/>
    </xf>
    <xf numFmtId="0" fontId="76" fillId="8" borderId="66" xfId="0" applyFont="1" applyFill="1" applyBorder="1" applyAlignment="1" applyProtection="1">
      <alignment horizontal="center" vertical="center"/>
      <protection hidden="1"/>
    </xf>
    <xf numFmtId="0" fontId="31" fillId="10" borderId="138" xfId="0" applyFont="1" applyFill="1" applyBorder="1" applyAlignment="1" applyProtection="1">
      <alignment horizontal="center" vertical="center"/>
      <protection hidden="1"/>
    </xf>
    <xf numFmtId="0" fontId="31" fillId="10" borderId="139" xfId="0" applyFont="1" applyFill="1" applyBorder="1" applyAlignment="1" applyProtection="1">
      <alignment horizontal="center" vertical="center"/>
      <protection hidden="1"/>
    </xf>
    <xf numFmtId="0" fontId="32" fillId="10" borderId="140" xfId="0" applyFont="1" applyFill="1" applyBorder="1" applyAlignment="1" applyProtection="1">
      <alignment horizontal="center" vertical="center"/>
      <protection hidden="1"/>
    </xf>
    <xf numFmtId="0" fontId="32" fillId="10" borderId="141" xfId="0" applyFont="1" applyFill="1" applyBorder="1" applyAlignment="1" applyProtection="1">
      <alignment horizontal="center" vertical="center"/>
      <protection hidden="1"/>
    </xf>
    <xf numFmtId="0" fontId="37" fillId="10" borderId="104" xfId="0" applyFont="1" applyFill="1" applyBorder="1" applyAlignment="1" applyProtection="1">
      <alignment horizontal="center" vertical="center" textRotation="60"/>
      <protection hidden="1"/>
    </xf>
    <xf numFmtId="0" fontId="37" fillId="10" borderId="105" xfId="0" applyFont="1" applyFill="1" applyBorder="1" applyAlignment="1" applyProtection="1">
      <alignment horizontal="center" vertical="center" textRotation="60"/>
      <protection hidden="1"/>
    </xf>
    <xf numFmtId="0" fontId="37" fillId="10" borderId="50" xfId="0" applyFont="1" applyFill="1" applyBorder="1" applyAlignment="1" applyProtection="1">
      <alignment horizontal="center" vertical="center" textRotation="60"/>
      <protection hidden="1"/>
    </xf>
    <xf numFmtId="0" fontId="37" fillId="10" borderId="102" xfId="0" applyFont="1" applyFill="1" applyBorder="1" applyAlignment="1" applyProtection="1">
      <alignment horizontal="center" vertical="center" textRotation="60"/>
      <protection hidden="1"/>
    </xf>
    <xf numFmtId="0" fontId="41" fillId="10" borderId="104" xfId="0" applyFont="1" applyFill="1" applyBorder="1" applyAlignment="1" applyProtection="1">
      <alignment horizontal="center" vertical="center"/>
      <protection hidden="1"/>
    </xf>
    <xf numFmtId="0" fontId="41" fillId="10" borderId="105" xfId="0" applyFont="1" applyFill="1" applyBorder="1" applyAlignment="1" applyProtection="1">
      <alignment horizontal="center" vertical="center"/>
      <protection hidden="1"/>
    </xf>
    <xf numFmtId="0" fontId="41" fillId="10" borderId="50" xfId="0" applyFont="1" applyFill="1" applyBorder="1" applyAlignment="1" applyProtection="1">
      <alignment horizontal="center" vertical="center"/>
      <protection hidden="1"/>
    </xf>
    <xf numFmtId="0" fontId="41" fillId="10" borderId="102" xfId="0" applyFont="1" applyFill="1" applyBorder="1" applyAlignment="1" applyProtection="1">
      <alignment horizontal="center" vertical="center"/>
      <protection hidden="1"/>
    </xf>
    <xf numFmtId="0" fontId="80" fillId="10" borderId="35" xfId="0" applyFont="1" applyFill="1" applyBorder="1" applyAlignment="1" applyProtection="1">
      <alignment horizontal="center"/>
      <protection hidden="1"/>
    </xf>
    <xf numFmtId="0" fontId="46" fillId="8" borderId="92" xfId="0" applyFont="1" applyFill="1" applyBorder="1" applyAlignment="1" applyProtection="1">
      <alignment horizontal="center" vertical="center"/>
      <protection hidden="1"/>
    </xf>
    <xf numFmtId="0" fontId="46" fillId="8" borderId="101" xfId="0" applyFont="1" applyFill="1" applyBorder="1" applyAlignment="1" applyProtection="1">
      <alignment horizontal="center" vertical="center"/>
      <protection hidden="1"/>
    </xf>
    <xf numFmtId="1" fontId="46" fillId="0" borderId="92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66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50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67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64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01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65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02" xfId="0" applyNumberFormat="1" applyFont="1" applyFill="1" applyBorder="1" applyAlignment="1" applyProtection="1">
      <alignment horizontal="center" vertical="center"/>
      <protection locked="0" hidden="1"/>
    </xf>
    <xf numFmtId="0" fontId="46" fillId="0" borderId="135" xfId="0" applyFont="1" applyFill="1" applyBorder="1" applyAlignment="1" applyProtection="1">
      <alignment horizontal="center" vertical="center"/>
      <protection locked="0" hidden="1"/>
    </xf>
    <xf numFmtId="0" fontId="46" fillId="0" borderId="103" xfId="0" applyFont="1" applyFill="1" applyBorder="1" applyAlignment="1" applyProtection="1">
      <alignment horizontal="center" vertical="center"/>
      <protection locked="0" hidden="1"/>
    </xf>
    <xf numFmtId="0" fontId="33" fillId="8" borderId="114" xfId="0" applyNumberFormat="1" applyFont="1" applyFill="1" applyBorder="1" applyAlignment="1" applyProtection="1">
      <alignment horizontal="center" vertical="center"/>
      <protection hidden="1"/>
    </xf>
    <xf numFmtId="0" fontId="33" fillId="8" borderId="107" xfId="0" applyNumberFormat="1" applyFont="1" applyFill="1" applyBorder="1" applyAlignment="1" applyProtection="1">
      <alignment horizontal="center" vertical="center"/>
      <protection hidden="1"/>
    </xf>
    <xf numFmtId="1" fontId="46" fillId="0" borderId="98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69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60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62" xfId="0" applyNumberFormat="1" applyFont="1" applyFill="1" applyBorder="1" applyAlignment="1" applyProtection="1">
      <alignment horizontal="center" vertical="center"/>
      <protection locked="0" hidden="1"/>
    </xf>
    <xf numFmtId="1" fontId="45" fillId="8" borderId="98" xfId="0" applyNumberFormat="1" applyFont="1" applyFill="1" applyBorder="1" applyAlignment="1" applyProtection="1">
      <alignment horizontal="center" vertical="center"/>
      <protection hidden="1"/>
    </xf>
    <xf numFmtId="1" fontId="45" fillId="8" borderId="161" xfId="0" applyNumberFormat="1" applyFont="1" applyFill="1" applyBorder="1" applyAlignment="1" applyProtection="1">
      <alignment horizontal="center" vertical="center"/>
      <protection hidden="1"/>
    </xf>
    <xf numFmtId="1" fontId="45" fillId="8" borderId="69" xfId="0" applyNumberFormat="1" applyFont="1" applyFill="1" applyBorder="1" applyAlignment="1" applyProtection="1">
      <alignment horizontal="center" vertical="center"/>
      <protection hidden="1"/>
    </xf>
    <xf numFmtId="1" fontId="45" fillId="8" borderId="163" xfId="0" applyNumberFormat="1" applyFont="1" applyFill="1" applyBorder="1" applyAlignment="1" applyProtection="1">
      <alignment horizontal="center" vertical="center"/>
      <protection hidden="1"/>
    </xf>
    <xf numFmtId="1" fontId="46" fillId="0" borderId="161" xfId="0" applyNumberFormat="1" applyFont="1" applyFill="1" applyBorder="1" applyAlignment="1" applyProtection="1">
      <alignment horizontal="center" vertical="center"/>
      <protection locked="0" hidden="1"/>
    </xf>
    <xf numFmtId="1" fontId="46" fillId="0" borderId="163" xfId="0" applyNumberFormat="1" applyFont="1" applyFill="1" applyBorder="1" applyAlignment="1" applyProtection="1">
      <alignment horizontal="center" vertical="center"/>
      <protection locked="0" hidden="1"/>
    </xf>
    <xf numFmtId="0" fontId="46" fillId="8" borderId="50" xfId="0" applyFont="1" applyFill="1" applyBorder="1" applyAlignment="1" applyProtection="1">
      <alignment horizontal="center" vertical="center"/>
      <protection hidden="1"/>
    </xf>
    <xf numFmtId="0" fontId="46" fillId="8" borderId="102" xfId="0" applyFont="1" applyFill="1" applyBorder="1" applyAlignment="1" applyProtection="1">
      <alignment horizontal="center" vertical="center"/>
      <protection hidden="1"/>
    </xf>
    <xf numFmtId="0" fontId="32" fillId="10" borderId="50" xfId="0" applyFont="1" applyFill="1" applyBorder="1" applyAlignment="1" applyProtection="1">
      <alignment horizontal="center" vertical="center"/>
      <protection hidden="1"/>
    </xf>
    <xf numFmtId="0" fontId="32" fillId="10" borderId="69" xfId="0" applyFont="1" applyFill="1" applyBorder="1" applyAlignment="1" applyProtection="1">
      <alignment horizontal="center" vertical="center"/>
      <protection hidden="1"/>
    </xf>
    <xf numFmtId="0" fontId="41" fillId="10" borderId="142" xfId="0" applyFont="1" applyFill="1" applyBorder="1" applyAlignment="1" applyProtection="1">
      <alignment horizontal="center" vertical="center"/>
      <protection hidden="1"/>
    </xf>
    <xf numFmtId="49" fontId="33" fillId="8" borderId="114" xfId="0" applyNumberFormat="1" applyFont="1" applyFill="1" applyBorder="1" applyAlignment="1" applyProtection="1">
      <alignment horizontal="center" vertical="center"/>
      <protection hidden="1"/>
    </xf>
    <xf numFmtId="49" fontId="33" fillId="8" borderId="107" xfId="0" applyNumberFormat="1" applyFont="1" applyFill="1" applyBorder="1" applyAlignment="1" applyProtection="1">
      <alignment horizontal="center" vertical="center"/>
      <protection hidden="1"/>
    </xf>
    <xf numFmtId="1" fontId="45" fillId="8" borderId="148" xfId="0" applyNumberFormat="1" applyFont="1" applyFill="1" applyBorder="1" applyAlignment="1" applyProtection="1">
      <alignment horizontal="center" vertical="center"/>
      <protection hidden="1"/>
    </xf>
    <xf numFmtId="1" fontId="45" fillId="8" borderId="150" xfId="0" applyNumberFormat="1" applyFont="1" applyFill="1" applyBorder="1" applyAlignment="1" applyProtection="1">
      <alignment horizontal="center" vertical="center"/>
      <protection hidden="1"/>
    </xf>
    <xf numFmtId="1" fontId="45" fillId="8" borderId="151" xfId="0" applyNumberFormat="1" applyFont="1" applyFill="1" applyBorder="1" applyAlignment="1" applyProtection="1">
      <alignment horizontal="center" vertical="center"/>
      <protection hidden="1"/>
    </xf>
    <xf numFmtId="0" fontId="45" fillId="10" borderId="35" xfId="0" applyFont="1" applyFill="1" applyBorder="1" applyAlignment="1" applyProtection="1">
      <alignment horizontal="center" vertical="center"/>
      <protection hidden="1"/>
    </xf>
    <xf numFmtId="0" fontId="45" fillId="10" borderId="150" xfId="0" applyFont="1" applyFill="1" applyBorder="1" applyAlignment="1" applyProtection="1">
      <alignment horizontal="center" vertical="center"/>
      <protection hidden="1"/>
    </xf>
    <xf numFmtId="0" fontId="78" fillId="10" borderId="148" xfId="0" applyFont="1" applyFill="1" applyBorder="1" applyAlignment="1" applyProtection="1">
      <alignment horizontal="center"/>
      <protection hidden="1"/>
    </xf>
    <xf numFmtId="0" fontId="78" fillId="10" borderId="149" xfId="0" applyFont="1" applyFill="1" applyBorder="1" applyAlignment="1" applyProtection="1">
      <alignment horizontal="center"/>
      <protection hidden="1"/>
    </xf>
    <xf numFmtId="1" fontId="80" fillId="8" borderId="160" xfId="0" applyNumberFormat="1" applyFont="1" applyFill="1" applyBorder="1" applyAlignment="1" applyProtection="1">
      <alignment horizontal="center" vertical="center"/>
      <protection hidden="1"/>
    </xf>
    <xf numFmtId="1" fontId="80" fillId="8" borderId="161" xfId="0" applyNumberFormat="1" applyFont="1" applyFill="1" applyBorder="1" applyAlignment="1" applyProtection="1">
      <alignment horizontal="center" vertical="center"/>
      <protection hidden="1"/>
    </xf>
    <xf numFmtId="1" fontId="80" fillId="8" borderId="162" xfId="0" applyNumberFormat="1" applyFont="1" applyFill="1" applyBorder="1" applyAlignment="1" applyProtection="1">
      <alignment horizontal="center" vertical="center"/>
      <protection hidden="1"/>
    </xf>
    <xf numFmtId="1" fontId="80" fillId="8" borderId="163" xfId="0" applyNumberFormat="1" applyFont="1" applyFill="1" applyBorder="1" applyAlignment="1" applyProtection="1">
      <alignment horizontal="center" vertical="center"/>
      <protection hidden="1"/>
    </xf>
    <xf numFmtId="1" fontId="80" fillId="8" borderId="92" xfId="0" applyNumberFormat="1" applyFont="1" applyFill="1" applyBorder="1" applyAlignment="1" applyProtection="1">
      <alignment horizontal="center" vertical="center"/>
      <protection hidden="1"/>
    </xf>
    <xf numFmtId="1" fontId="80" fillId="8" borderId="166" xfId="0" applyNumberFormat="1" applyFont="1" applyFill="1" applyBorder="1" applyAlignment="1" applyProtection="1">
      <alignment horizontal="center" vertical="center"/>
      <protection hidden="1"/>
    </xf>
    <xf numFmtId="1" fontId="80" fillId="8" borderId="50" xfId="0" applyNumberFormat="1" applyFont="1" applyFill="1" applyBorder="1" applyAlignment="1" applyProtection="1">
      <alignment horizontal="center" vertical="center"/>
      <protection hidden="1"/>
    </xf>
    <xf numFmtId="1" fontId="80" fillId="8" borderId="167" xfId="0" applyNumberFormat="1" applyFont="1" applyFill="1" applyBorder="1" applyAlignment="1" applyProtection="1">
      <alignment horizontal="center" vertical="center"/>
      <protection hidden="1"/>
    </xf>
    <xf numFmtId="0" fontId="41" fillId="10" borderId="143" xfId="0" applyFont="1" applyFill="1" applyBorder="1" applyAlignment="1" applyProtection="1">
      <alignment horizontal="center" vertical="center"/>
      <protection hidden="1"/>
    </xf>
    <xf numFmtId="0" fontId="41" fillId="10" borderId="144" xfId="0" applyFont="1" applyFill="1" applyBorder="1" applyAlignment="1" applyProtection="1">
      <alignment horizontal="center" vertical="center"/>
      <protection hidden="1"/>
    </xf>
    <xf numFmtId="0" fontId="41" fillId="10" borderId="69" xfId="0" applyFont="1" applyFill="1" applyBorder="1" applyAlignment="1" applyProtection="1">
      <alignment horizontal="center" vertical="center"/>
      <protection hidden="1"/>
    </xf>
    <xf numFmtId="0" fontId="31" fillId="10" borderId="147" xfId="0" applyFont="1" applyFill="1" applyBorder="1" applyAlignment="1" applyProtection="1">
      <alignment horizontal="center" vertical="center"/>
      <protection hidden="1"/>
    </xf>
    <xf numFmtId="1" fontId="41" fillId="8" borderId="164" xfId="0" applyNumberFormat="1" applyFont="1" applyFill="1" applyBorder="1" applyAlignment="1" applyProtection="1">
      <alignment horizontal="center" vertical="center"/>
      <protection hidden="1"/>
    </xf>
    <xf numFmtId="1" fontId="41" fillId="8" borderId="101" xfId="0" applyNumberFormat="1" applyFont="1" applyFill="1" applyBorder="1" applyAlignment="1" applyProtection="1">
      <alignment horizontal="center" vertical="center"/>
      <protection hidden="1"/>
    </xf>
    <xf numFmtId="1" fontId="41" fillId="8" borderId="165" xfId="0" applyNumberFormat="1" applyFont="1" applyFill="1" applyBorder="1" applyAlignment="1" applyProtection="1">
      <alignment horizontal="center" vertical="center"/>
      <protection hidden="1"/>
    </xf>
    <xf numFmtId="1" fontId="41" fillId="8" borderId="102" xfId="0" applyNumberFormat="1" applyFont="1" applyFill="1" applyBorder="1" applyAlignment="1" applyProtection="1">
      <alignment horizontal="center" vertical="center"/>
      <protection hidden="1"/>
    </xf>
    <xf numFmtId="1" fontId="45" fillId="8" borderId="164" xfId="0" applyNumberFormat="1" applyFont="1" applyFill="1" applyBorder="1" applyAlignment="1" applyProtection="1">
      <alignment horizontal="center" vertical="center"/>
      <protection hidden="1"/>
    </xf>
    <xf numFmtId="1" fontId="45" fillId="8" borderId="101" xfId="0" applyNumberFormat="1" applyFont="1" applyFill="1" applyBorder="1" applyAlignment="1" applyProtection="1">
      <alignment horizontal="center" vertical="center"/>
      <protection hidden="1"/>
    </xf>
    <xf numFmtId="1" fontId="45" fillId="8" borderId="165" xfId="0" applyNumberFormat="1" applyFont="1" applyFill="1" applyBorder="1" applyAlignment="1" applyProtection="1">
      <alignment horizontal="center" vertical="center"/>
      <protection hidden="1"/>
    </xf>
    <xf numFmtId="1" fontId="45" fillId="8" borderId="102" xfId="0" applyNumberFormat="1" applyFont="1" applyFill="1" applyBorder="1" applyAlignment="1" applyProtection="1">
      <alignment horizontal="center" vertical="center"/>
      <protection hidden="1"/>
    </xf>
    <xf numFmtId="0" fontId="79" fillId="0" borderId="154" xfId="0" applyFont="1" applyFill="1" applyBorder="1" applyAlignment="1" applyProtection="1">
      <alignment horizontal="center" vertical="center"/>
      <protection locked="0" hidden="1"/>
    </xf>
    <xf numFmtId="0" fontId="79" fillId="0" borderId="32" xfId="0" applyFont="1" applyFill="1" applyBorder="1" applyAlignment="1" applyProtection="1">
      <alignment horizontal="center" vertical="center"/>
      <protection locked="0" hidden="1"/>
    </xf>
    <xf numFmtId="0" fontId="79" fillId="0" borderId="155" xfId="0" applyFont="1" applyFill="1" applyBorder="1" applyAlignment="1" applyProtection="1">
      <alignment horizontal="center" vertical="center"/>
      <protection locked="0" hidden="1"/>
    </xf>
    <xf numFmtId="0" fontId="41" fillId="10" borderId="140" xfId="0" applyFont="1" applyFill="1" applyBorder="1" applyAlignment="1" applyProtection="1">
      <alignment horizontal="center" vertical="center"/>
      <protection hidden="1"/>
    </xf>
    <xf numFmtId="0" fontId="41" fillId="10" borderId="141" xfId="0" applyFont="1" applyFill="1" applyBorder="1" applyAlignment="1" applyProtection="1">
      <alignment horizontal="center" vertical="center"/>
      <protection hidden="1"/>
    </xf>
    <xf numFmtId="164" fontId="45" fillId="3" borderId="145" xfId="0" applyNumberFormat="1" applyFont="1" applyFill="1" applyBorder="1" applyAlignment="1" applyProtection="1">
      <alignment horizontal="center" vertical="center"/>
      <protection hidden="1"/>
    </xf>
    <xf numFmtId="164" fontId="45" fillId="3" borderId="146" xfId="0" applyNumberFormat="1" applyFont="1" applyFill="1" applyBorder="1" applyAlignment="1" applyProtection="1">
      <alignment horizontal="center" vertical="center"/>
      <protection hidden="1"/>
    </xf>
    <xf numFmtId="164" fontId="45" fillId="3" borderId="99" xfId="0" applyNumberFormat="1" applyFont="1" applyFill="1" applyBorder="1" applyAlignment="1" applyProtection="1">
      <alignment horizontal="center" vertical="center"/>
      <protection hidden="1"/>
    </xf>
    <xf numFmtId="164" fontId="45" fillId="3" borderId="70" xfId="0" applyNumberFormat="1" applyFont="1" applyFill="1" applyBorder="1" applyAlignment="1" applyProtection="1">
      <alignment horizontal="center" vertical="center"/>
      <protection hidden="1"/>
    </xf>
    <xf numFmtId="164" fontId="40" fillId="10" borderId="158" xfId="0" applyNumberFormat="1" applyFont="1" applyFill="1" applyBorder="1" applyAlignment="1" applyProtection="1">
      <alignment horizontal="center" vertical="center" wrapText="1"/>
      <protection hidden="1"/>
    </xf>
    <xf numFmtId="164" fontId="40" fillId="10" borderId="146" xfId="0" applyNumberFormat="1" applyFont="1" applyFill="1" applyBorder="1" applyAlignment="1" applyProtection="1">
      <alignment horizontal="center" vertical="center" wrapText="1"/>
      <protection hidden="1"/>
    </xf>
    <xf numFmtId="1" fontId="79" fillId="0" borderId="180" xfId="0" applyNumberFormat="1" applyFont="1" applyFill="1" applyBorder="1" applyAlignment="1" applyProtection="1">
      <alignment horizontal="center" vertical="center"/>
      <protection locked="0" hidden="1"/>
    </xf>
    <xf numFmtId="1" fontId="79" fillId="0" borderId="32" xfId="0" applyNumberFormat="1" applyFont="1" applyFill="1" applyBorder="1" applyAlignment="1" applyProtection="1">
      <alignment horizontal="center" vertical="center"/>
      <protection locked="0" hidden="1"/>
    </xf>
    <xf numFmtId="0" fontId="76" fillId="0" borderId="65" xfId="0" applyFont="1" applyFill="1" applyBorder="1" applyAlignment="1" applyProtection="1">
      <alignment horizontal="center" vertical="center"/>
      <protection locked="0" hidden="1"/>
    </xf>
    <xf numFmtId="0" fontId="76" fillId="0" borderId="39" xfId="0" applyFont="1" applyFill="1" applyBorder="1" applyAlignment="1" applyProtection="1">
      <alignment horizontal="center" vertical="center"/>
      <protection locked="0" hidden="1"/>
    </xf>
    <xf numFmtId="0" fontId="76" fillId="0" borderId="66" xfId="0" applyFont="1" applyFill="1" applyBorder="1" applyAlignment="1" applyProtection="1">
      <alignment horizontal="center" vertical="center"/>
      <protection locked="0" hidden="1"/>
    </xf>
    <xf numFmtId="0" fontId="37" fillId="10" borderId="104" xfId="0" applyFont="1" applyFill="1" applyBorder="1" applyAlignment="1" applyProtection="1">
      <alignment horizontal="center" vertical="center" textRotation="59"/>
      <protection hidden="1"/>
    </xf>
    <xf numFmtId="0" fontId="37" fillId="10" borderId="105" xfId="0" applyFont="1" applyFill="1" applyBorder="1" applyAlignment="1" applyProtection="1">
      <alignment horizontal="center" vertical="center" textRotation="59"/>
      <protection hidden="1"/>
    </xf>
    <xf numFmtId="0" fontId="37" fillId="10" borderId="50" xfId="0" applyFont="1" applyFill="1" applyBorder="1" applyAlignment="1" applyProtection="1">
      <alignment horizontal="center" vertical="center" textRotation="59"/>
      <protection hidden="1"/>
    </xf>
    <xf numFmtId="0" fontId="37" fillId="10" borderId="102" xfId="0" applyFont="1" applyFill="1" applyBorder="1" applyAlignment="1" applyProtection="1">
      <alignment horizontal="center" vertical="center" textRotation="59"/>
      <protection hidden="1"/>
    </xf>
    <xf numFmtId="0" fontId="41" fillId="10" borderId="45" xfId="0" applyFont="1" applyFill="1" applyBorder="1" applyAlignment="1" applyProtection="1">
      <alignment horizontal="center" vertical="center" wrapText="1"/>
      <protection hidden="1"/>
    </xf>
    <xf numFmtId="0" fontId="41" fillId="10" borderId="0" xfId="0" applyFont="1" applyFill="1" applyBorder="1" applyAlignment="1" applyProtection="1">
      <alignment horizontal="center" vertical="center" wrapText="1"/>
      <protection hidden="1"/>
    </xf>
    <xf numFmtId="0" fontId="37" fillId="10" borderId="0" xfId="0" applyFont="1" applyFill="1" applyBorder="1" applyAlignment="1" applyProtection="1">
      <alignment horizontal="center" vertical="center" wrapText="1"/>
      <protection hidden="1"/>
    </xf>
    <xf numFmtId="0" fontId="50" fillId="10" borderId="41" xfId="0" applyFont="1" applyFill="1" applyBorder="1" applyAlignment="1" applyProtection="1">
      <alignment horizontal="center"/>
      <protection hidden="1"/>
    </xf>
    <xf numFmtId="0" fontId="50" fillId="10" borderId="36" xfId="0" applyFont="1" applyFill="1" applyBorder="1" applyAlignment="1" applyProtection="1">
      <alignment horizontal="center"/>
      <protection hidden="1"/>
    </xf>
    <xf numFmtId="0" fontId="40" fillId="10" borderId="104" xfId="0" applyFont="1" applyFill="1" applyBorder="1" applyAlignment="1" applyProtection="1">
      <alignment horizontal="center" vertical="center" textRotation="59"/>
      <protection hidden="1"/>
    </xf>
    <xf numFmtId="0" fontId="40" fillId="10" borderId="105" xfId="0" applyFont="1" applyFill="1" applyBorder="1" applyAlignment="1" applyProtection="1">
      <alignment horizontal="center" vertical="center" textRotation="59"/>
      <protection hidden="1"/>
    </xf>
    <xf numFmtId="0" fontId="40" fillId="10" borderId="50" xfId="0" applyFont="1" applyFill="1" applyBorder="1" applyAlignment="1" applyProtection="1">
      <alignment horizontal="center" vertical="center" textRotation="59"/>
      <protection hidden="1"/>
    </xf>
    <xf numFmtId="0" fontId="40" fillId="10" borderId="102" xfId="0" applyFont="1" applyFill="1" applyBorder="1" applyAlignment="1" applyProtection="1">
      <alignment horizontal="center" vertical="center" textRotation="59"/>
      <protection hidden="1"/>
    </xf>
    <xf numFmtId="0" fontId="37" fillId="10" borderId="142" xfId="0" applyFont="1" applyFill="1" applyBorder="1" applyAlignment="1" applyProtection="1">
      <alignment horizontal="center" vertical="center"/>
      <protection hidden="1"/>
    </xf>
    <xf numFmtId="0" fontId="45" fillId="10" borderId="138" xfId="0" applyFont="1" applyFill="1" applyBorder="1" applyAlignment="1" applyProtection="1">
      <alignment horizontal="center" vertical="center"/>
      <protection hidden="1"/>
    </xf>
    <xf numFmtId="0" fontId="45" fillId="10" borderId="139" xfId="0" applyFont="1" applyFill="1" applyBorder="1" applyAlignment="1" applyProtection="1">
      <alignment horizontal="center" vertical="center"/>
      <protection hidden="1"/>
    </xf>
    <xf numFmtId="1" fontId="45" fillId="8" borderId="172" xfId="0" applyNumberFormat="1" applyFont="1" applyFill="1" applyBorder="1" applyAlignment="1" applyProtection="1">
      <alignment horizontal="center" vertical="center"/>
      <protection hidden="1"/>
    </xf>
    <xf numFmtId="1" fontId="45" fillId="8" borderId="128" xfId="0" applyNumberFormat="1" applyFont="1" applyFill="1" applyBorder="1" applyAlignment="1" applyProtection="1">
      <alignment horizontal="center" vertical="center"/>
      <protection hidden="1"/>
    </xf>
    <xf numFmtId="1" fontId="45" fillId="8" borderId="173" xfId="0" applyNumberFormat="1" applyFont="1" applyFill="1" applyBorder="1" applyAlignment="1" applyProtection="1">
      <alignment horizontal="center" vertical="center"/>
      <protection hidden="1"/>
    </xf>
    <xf numFmtId="1" fontId="45" fillId="8" borderId="131" xfId="0" applyNumberFormat="1" applyFont="1" applyFill="1" applyBorder="1" applyAlignment="1" applyProtection="1">
      <alignment horizontal="center" vertical="center"/>
      <protection hidden="1"/>
    </xf>
    <xf numFmtId="1" fontId="45" fillId="8" borderId="25" xfId="0" applyNumberFormat="1" applyFont="1" applyFill="1" applyBorder="1" applyAlignment="1" applyProtection="1">
      <alignment horizontal="center" vertical="center"/>
      <protection hidden="1"/>
    </xf>
    <xf numFmtId="1" fontId="45" fillId="8" borderId="26" xfId="0" applyNumberFormat="1" applyFont="1" applyFill="1" applyBorder="1" applyAlignment="1" applyProtection="1">
      <alignment horizontal="center" vertical="center"/>
      <protection hidden="1"/>
    </xf>
    <xf numFmtId="1" fontId="45" fillId="8" borderId="170" xfId="0" applyNumberFormat="1" applyFont="1" applyFill="1" applyBorder="1" applyAlignment="1" applyProtection="1">
      <alignment horizontal="center" vertical="center"/>
      <protection hidden="1"/>
    </xf>
    <xf numFmtId="1" fontId="45" fillId="8" borderId="171" xfId="0" applyNumberFormat="1" applyFont="1" applyFill="1" applyBorder="1" applyAlignment="1" applyProtection="1">
      <alignment horizontal="center" vertical="center"/>
      <protection hidden="1"/>
    </xf>
    <xf numFmtId="1" fontId="45" fillId="8" borderId="172" xfId="0" applyNumberFormat="1" applyFont="1" applyFill="1" applyBorder="1" applyAlignment="1" applyProtection="1">
      <alignment horizontal="center" vertical="center"/>
      <protection locked="0" hidden="1"/>
    </xf>
    <xf numFmtId="1" fontId="45" fillId="8" borderId="128" xfId="0" applyNumberFormat="1" applyFont="1" applyFill="1" applyBorder="1" applyAlignment="1" applyProtection="1">
      <alignment horizontal="center" vertical="center"/>
      <protection locked="0" hidden="1"/>
    </xf>
    <xf numFmtId="0" fontId="44" fillId="10" borderId="140" xfId="0" applyFont="1" applyFill="1" applyBorder="1" applyAlignment="1" applyProtection="1">
      <alignment horizontal="center" vertical="center"/>
      <protection hidden="1"/>
    </xf>
    <xf numFmtId="0" fontId="44" fillId="10" borderId="141" xfId="0" applyFont="1" applyFill="1" applyBorder="1" applyAlignment="1" applyProtection="1">
      <alignment horizontal="center" vertical="center"/>
      <protection hidden="1"/>
    </xf>
    <xf numFmtId="0" fontId="44" fillId="10" borderId="50" xfId="0" applyFont="1" applyFill="1" applyBorder="1" applyAlignment="1" applyProtection="1">
      <alignment horizontal="center" vertical="center"/>
      <protection hidden="1"/>
    </xf>
    <xf numFmtId="0" fontId="44" fillId="10" borderId="69" xfId="0" applyFont="1" applyFill="1" applyBorder="1" applyAlignment="1" applyProtection="1">
      <alignment horizontal="center" vertical="center"/>
      <protection hidden="1"/>
    </xf>
    <xf numFmtId="1" fontId="45" fillId="8" borderId="30" xfId="0" applyNumberFormat="1" applyFont="1" applyFill="1" applyBorder="1" applyAlignment="1" applyProtection="1">
      <alignment horizontal="center" vertical="center"/>
      <protection hidden="1"/>
    </xf>
    <xf numFmtId="1" fontId="45" fillId="8" borderId="31" xfId="0" applyNumberFormat="1" applyFont="1" applyFill="1" applyBorder="1" applyAlignment="1" applyProtection="1">
      <alignment horizontal="center" vertical="center"/>
      <protection hidden="1"/>
    </xf>
    <xf numFmtId="1" fontId="45" fillId="8" borderId="72" xfId="0" applyNumberFormat="1" applyFont="1" applyFill="1" applyBorder="1" applyAlignment="1" applyProtection="1">
      <alignment horizontal="center" vertical="center"/>
      <protection hidden="1"/>
    </xf>
    <xf numFmtId="1" fontId="45" fillId="8" borderId="73" xfId="0" applyNumberFormat="1" applyFont="1" applyFill="1" applyBorder="1" applyAlignment="1" applyProtection="1">
      <alignment horizontal="center" vertical="center"/>
      <protection hidden="1"/>
    </xf>
    <xf numFmtId="0" fontId="45" fillId="8" borderId="156" xfId="0" applyFont="1" applyFill="1" applyBorder="1" applyAlignment="1" applyProtection="1">
      <alignment horizontal="center" vertical="center"/>
      <protection hidden="1"/>
    </xf>
    <xf numFmtId="0" fontId="45" fillId="8" borderId="30" xfId="0" applyFont="1" applyFill="1" applyBorder="1" applyAlignment="1" applyProtection="1">
      <alignment horizontal="center" vertical="center"/>
      <protection hidden="1"/>
    </xf>
    <xf numFmtId="0" fontId="45" fillId="8" borderId="71" xfId="0" applyFont="1" applyFill="1" applyBorder="1" applyAlignment="1" applyProtection="1">
      <alignment horizontal="center" vertical="center"/>
      <protection hidden="1"/>
    </xf>
    <xf numFmtId="0" fontId="45" fillId="8" borderId="157" xfId="0" applyFont="1" applyFill="1" applyBorder="1" applyAlignment="1" applyProtection="1">
      <alignment horizontal="center" vertical="center"/>
      <protection hidden="1"/>
    </xf>
    <xf numFmtId="0" fontId="45" fillId="8" borderId="31" xfId="0" applyFont="1" applyFill="1" applyBorder="1" applyAlignment="1" applyProtection="1">
      <alignment horizontal="center" vertical="center"/>
      <protection hidden="1"/>
    </xf>
    <xf numFmtId="0" fontId="45" fillId="8" borderId="33" xfId="0" applyFont="1" applyFill="1" applyBorder="1" applyAlignment="1" applyProtection="1">
      <alignment horizontal="center" vertical="center"/>
      <protection hidden="1"/>
    </xf>
    <xf numFmtId="0" fontId="45" fillId="8" borderId="159" xfId="0" applyFont="1" applyFill="1" applyBorder="1" applyAlignment="1" applyProtection="1">
      <alignment horizontal="center" vertical="center"/>
      <protection hidden="1"/>
    </xf>
    <xf numFmtId="0" fontId="45" fillId="8" borderId="98" xfId="0" applyFont="1" applyFill="1" applyBorder="1" applyAlignment="1" applyProtection="1">
      <alignment horizontal="center" vertical="center"/>
      <protection hidden="1"/>
    </xf>
    <xf numFmtId="0" fontId="45" fillId="8" borderId="99" xfId="0" applyFont="1" applyFill="1" applyBorder="1" applyAlignment="1" applyProtection="1">
      <alignment horizontal="center" vertical="center"/>
      <protection hidden="1"/>
    </xf>
    <xf numFmtId="0" fontId="45" fillId="8" borderId="153" xfId="0" applyFont="1" applyFill="1" applyBorder="1" applyAlignment="1" applyProtection="1">
      <alignment horizontal="center" vertical="center"/>
      <protection hidden="1"/>
    </xf>
    <xf numFmtId="0" fontId="45" fillId="8" borderId="69" xfId="0" applyFont="1" applyFill="1" applyBorder="1" applyAlignment="1" applyProtection="1">
      <alignment horizontal="center" vertical="center"/>
      <protection hidden="1"/>
    </xf>
    <xf numFmtId="0" fontId="45" fillId="8" borderId="70" xfId="0" applyFont="1" applyFill="1" applyBorder="1" applyAlignment="1" applyProtection="1">
      <alignment horizontal="center" vertical="center"/>
      <protection hidden="1"/>
    </xf>
    <xf numFmtId="0" fontId="41" fillId="10" borderId="45" xfId="0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center" vertical="center"/>
      <protection hidden="1"/>
    </xf>
    <xf numFmtId="0" fontId="41" fillId="10" borderId="40" xfId="0" applyFont="1" applyFill="1" applyBorder="1" applyAlignment="1" applyProtection="1">
      <alignment horizontal="center" vertical="center" wrapText="1"/>
      <protection hidden="1"/>
    </xf>
    <xf numFmtId="0" fontId="41" fillId="10" borderId="152" xfId="0" applyFont="1" applyFill="1" applyBorder="1" applyAlignment="1" applyProtection="1">
      <alignment horizontal="center" vertical="center" wrapText="1"/>
      <protection hidden="1"/>
    </xf>
    <xf numFmtId="0" fontId="41" fillId="10" borderId="37" xfId="0" applyFont="1" applyFill="1" applyBorder="1" applyAlignment="1" applyProtection="1">
      <alignment horizontal="center" vertical="center" wrapText="1"/>
      <protection hidden="1"/>
    </xf>
    <xf numFmtId="0" fontId="41" fillId="10" borderId="38" xfId="0" applyFont="1" applyFill="1" applyBorder="1" applyAlignment="1" applyProtection="1">
      <alignment horizontal="center" vertical="center" wrapText="1"/>
      <protection hidden="1"/>
    </xf>
    <xf numFmtId="0" fontId="41" fillId="10" borderId="153" xfId="0" applyFont="1" applyFill="1" applyBorder="1" applyAlignment="1" applyProtection="1">
      <alignment horizontal="center" vertical="center" wrapText="1"/>
      <protection hidden="1"/>
    </xf>
    <xf numFmtId="0" fontId="41" fillId="10" borderId="69" xfId="0" applyFont="1" applyFill="1" applyBorder="1" applyAlignment="1" applyProtection="1">
      <alignment horizontal="center" vertical="center" wrapText="1"/>
      <protection hidden="1"/>
    </xf>
    <xf numFmtId="0" fontId="41" fillId="10" borderId="70" xfId="0" applyFont="1" applyFill="1" applyBorder="1" applyAlignment="1" applyProtection="1">
      <alignment horizontal="center" vertical="center" wrapText="1"/>
      <protection hidden="1"/>
    </xf>
    <xf numFmtId="0" fontId="45" fillId="10" borderId="32" xfId="0" applyFont="1" applyFill="1" applyBorder="1" applyAlignment="1" applyProtection="1">
      <alignment horizontal="center" vertical="center"/>
      <protection hidden="1"/>
    </xf>
    <xf numFmtId="0" fontId="45" fillId="10" borderId="176" xfId="0" applyFont="1" applyFill="1" applyBorder="1" applyAlignment="1" applyProtection="1">
      <alignment horizontal="center" vertical="center"/>
      <protection hidden="1"/>
    </xf>
    <xf numFmtId="0" fontId="45" fillId="10" borderId="177" xfId="0" applyFont="1" applyFill="1" applyBorder="1" applyAlignment="1" applyProtection="1">
      <alignment horizontal="center" vertical="center"/>
      <protection hidden="1"/>
    </xf>
    <xf numFmtId="1" fontId="45" fillId="8" borderId="178" xfId="0" applyNumberFormat="1" applyFont="1" applyFill="1" applyBorder="1" applyAlignment="1" applyProtection="1">
      <alignment horizontal="center" vertical="center"/>
      <protection hidden="1"/>
    </xf>
    <xf numFmtId="1" fontId="45" fillId="8" borderId="179" xfId="0" applyNumberFormat="1" applyFont="1" applyFill="1" applyBorder="1" applyAlignment="1" applyProtection="1">
      <alignment horizontal="center" vertical="center"/>
      <protection hidden="1"/>
    </xf>
    <xf numFmtId="1" fontId="45" fillId="8" borderId="174" xfId="0" applyNumberFormat="1" applyFont="1" applyFill="1" applyBorder="1" applyAlignment="1" applyProtection="1">
      <alignment horizontal="center" vertical="center"/>
      <protection hidden="1"/>
    </xf>
    <xf numFmtId="1" fontId="45" fillId="8" borderId="175" xfId="0" applyNumberFormat="1" applyFont="1" applyFill="1" applyBorder="1" applyAlignment="1" applyProtection="1">
      <alignment horizontal="center" vertical="center"/>
      <protection hidden="1"/>
    </xf>
    <xf numFmtId="1" fontId="79" fillId="0" borderId="181" xfId="0" applyNumberFormat="1" applyFont="1" applyFill="1" applyBorder="1" applyAlignment="1" applyProtection="1">
      <alignment horizontal="center" vertical="center"/>
      <protection locked="0" hidden="1"/>
    </xf>
    <xf numFmtId="1" fontId="79" fillId="0" borderId="62" xfId="0" applyNumberFormat="1" applyFont="1" applyFill="1" applyBorder="1" applyAlignment="1" applyProtection="1">
      <alignment horizontal="center" vertical="center"/>
      <protection locked="0" hidden="1"/>
    </xf>
    <xf numFmtId="1" fontId="45" fillId="8" borderId="182" xfId="0" applyNumberFormat="1" applyFont="1" applyFill="1" applyBorder="1" applyAlignment="1" applyProtection="1">
      <alignment horizontal="center" vertical="center"/>
      <protection hidden="1"/>
    </xf>
    <xf numFmtId="1" fontId="45" fillId="8" borderId="176" xfId="0" applyNumberFormat="1" applyFont="1" applyFill="1" applyBorder="1" applyAlignment="1" applyProtection="1">
      <alignment horizontal="center" vertical="center"/>
      <protection hidden="1"/>
    </xf>
    <xf numFmtId="1" fontId="45" fillId="10" borderId="72" xfId="0" applyNumberFormat="1" applyFont="1" applyFill="1" applyBorder="1" applyAlignment="1" applyProtection="1">
      <alignment horizontal="center" vertical="center"/>
      <protection hidden="1"/>
    </xf>
    <xf numFmtId="1" fontId="45" fillId="10" borderId="128" xfId="0" applyNumberFormat="1" applyFont="1" applyFill="1" applyBorder="1" applyAlignment="1" applyProtection="1">
      <alignment horizontal="center" vertical="center"/>
      <protection hidden="1"/>
    </xf>
    <xf numFmtId="1" fontId="79" fillId="0" borderId="176" xfId="0" applyNumberFormat="1" applyFont="1" applyFill="1" applyBorder="1" applyAlignment="1" applyProtection="1">
      <alignment horizontal="center" vertical="center"/>
      <protection locked="0" hidden="1"/>
    </xf>
    <xf numFmtId="1" fontId="45" fillId="0" borderId="72" xfId="0" applyNumberFormat="1" applyFont="1" applyFill="1" applyBorder="1" applyAlignment="1" applyProtection="1">
      <alignment horizontal="center" vertical="center"/>
      <protection locked="0" hidden="1"/>
    </xf>
    <xf numFmtId="1" fontId="45" fillId="0" borderId="128" xfId="0" applyNumberFormat="1" applyFont="1" applyFill="1" applyBorder="1" applyAlignment="1" applyProtection="1">
      <alignment horizontal="center" vertical="center"/>
      <protection locked="0" hidden="1"/>
    </xf>
    <xf numFmtId="1" fontId="45" fillId="8" borderId="62" xfId="0" applyNumberFormat="1" applyFont="1" applyFill="1" applyBorder="1" applyAlignment="1" applyProtection="1">
      <alignment horizontal="center" vertical="center"/>
      <protection hidden="1"/>
    </xf>
    <xf numFmtId="1" fontId="45" fillId="8" borderId="181" xfId="0" applyNumberFormat="1" applyFont="1" applyFill="1" applyBorder="1" applyAlignment="1" applyProtection="1">
      <alignment horizontal="center" vertical="center"/>
      <protection hidden="1"/>
    </xf>
    <xf numFmtId="1" fontId="45" fillId="8" borderId="180" xfId="0" applyNumberFormat="1" applyFont="1" applyFill="1" applyBorder="1" applyAlignment="1" applyProtection="1">
      <alignment horizontal="center" vertical="center"/>
      <protection hidden="1"/>
    </xf>
    <xf numFmtId="1" fontId="45" fillId="8" borderId="32" xfId="0" applyNumberFormat="1" applyFont="1" applyFill="1" applyBorder="1" applyAlignment="1" applyProtection="1">
      <alignment horizontal="center" vertical="center"/>
      <protection hidden="1"/>
    </xf>
    <xf numFmtId="0" fontId="45" fillId="10" borderId="30" xfId="0" applyFont="1" applyFill="1" applyBorder="1" applyAlignment="1" applyProtection="1">
      <alignment horizontal="center" vertical="center"/>
      <protection hidden="1"/>
    </xf>
    <xf numFmtId="0" fontId="45" fillId="10" borderId="128" xfId="0" applyFont="1" applyFill="1" applyBorder="1" applyAlignment="1" applyProtection="1">
      <alignment horizontal="center" vertical="center"/>
      <protection hidden="1"/>
    </xf>
    <xf numFmtId="0" fontId="45" fillId="10" borderId="31" xfId="0" applyFont="1" applyFill="1" applyBorder="1" applyAlignment="1" applyProtection="1">
      <alignment horizontal="center" vertical="center"/>
      <protection hidden="1"/>
    </xf>
    <xf numFmtId="0" fontId="45" fillId="10" borderId="131" xfId="0" applyFont="1" applyFill="1" applyBorder="1" applyAlignment="1" applyProtection="1">
      <alignment horizontal="center" vertical="center"/>
      <protection hidden="1"/>
    </xf>
    <xf numFmtId="0" fontId="45" fillId="10" borderId="127" xfId="0" applyFont="1" applyFill="1" applyBorder="1" applyAlignment="1" applyProtection="1">
      <alignment horizontal="center" vertical="center"/>
      <protection hidden="1"/>
    </xf>
    <xf numFmtId="0" fontId="45" fillId="10" borderId="130" xfId="0" applyFont="1" applyFill="1" applyBorder="1" applyAlignment="1" applyProtection="1">
      <alignment horizontal="center" vertical="center"/>
      <protection hidden="1"/>
    </xf>
    <xf numFmtId="0" fontId="11" fillId="8" borderId="65" xfId="0" applyFont="1" applyFill="1" applyBorder="1" applyAlignment="1" applyProtection="1">
      <alignment horizontal="center" vertical="center" wrapText="1"/>
      <protection hidden="1"/>
    </xf>
    <xf numFmtId="0" fontId="11" fillId="8" borderId="39" xfId="0" applyFont="1" applyFill="1" applyBorder="1" applyAlignment="1" applyProtection="1">
      <alignment horizontal="center" vertical="center" wrapText="1"/>
      <protection hidden="1"/>
    </xf>
    <xf numFmtId="0" fontId="11" fillId="8" borderId="66" xfId="0" applyFont="1" applyFill="1" applyBorder="1" applyAlignment="1" applyProtection="1">
      <alignment horizontal="center" vertical="center" wrapText="1"/>
      <protection hidden="1"/>
    </xf>
    <xf numFmtId="0" fontId="7" fillId="6" borderId="0" xfId="0" applyFont="1" applyFill="1" applyBorder="1" applyAlignment="1" applyProtection="1">
      <alignment horizontal="center" vertical="center" wrapText="1"/>
      <protection hidden="1"/>
    </xf>
    <xf numFmtId="0" fontId="66" fillId="6" borderId="41" xfId="0" applyFont="1" applyFill="1" applyBorder="1" applyAlignment="1" applyProtection="1">
      <alignment horizontal="center" vertical="center"/>
      <protection hidden="1"/>
    </xf>
    <xf numFmtId="0" fontId="7" fillId="6" borderId="45" xfId="0" applyFont="1" applyFill="1" applyBorder="1" applyAlignment="1" applyProtection="1">
      <alignment horizontal="center" vertical="top" wrapText="1"/>
      <protection hidden="1"/>
    </xf>
    <xf numFmtId="0" fontId="7" fillId="6" borderId="0" xfId="0" applyFont="1" applyFill="1" applyBorder="1" applyAlignment="1" applyProtection="1">
      <alignment horizontal="center" vertical="top" wrapText="1"/>
      <protection hidden="1"/>
    </xf>
    <xf numFmtId="0" fontId="66" fillId="6" borderId="39" xfId="0" applyFont="1" applyFill="1" applyBorder="1" applyAlignment="1" applyProtection="1">
      <alignment horizontal="center" vertical="center"/>
      <protection hidden="1"/>
    </xf>
    <xf numFmtId="0" fontId="66" fillId="6" borderId="39" xfId="0" applyFont="1" applyFill="1" applyBorder="1" applyAlignment="1" applyProtection="1">
      <alignment horizontal="center"/>
      <protection hidden="1"/>
    </xf>
    <xf numFmtId="0" fontId="7" fillId="6" borderId="45" xfId="0" applyFont="1" applyFill="1" applyBorder="1" applyAlignment="1" applyProtection="1">
      <alignment horizontal="center" vertical="center" wrapText="1"/>
      <protection hidden="1"/>
    </xf>
    <xf numFmtId="0" fontId="7" fillId="6" borderId="40" xfId="0" applyFont="1" applyFill="1" applyBorder="1" applyAlignment="1" applyProtection="1">
      <alignment horizontal="center" vertical="center" wrapText="1"/>
      <protection hidden="1"/>
    </xf>
    <xf numFmtId="0" fontId="66" fillId="6" borderId="37" xfId="0" applyFont="1" applyFill="1" applyBorder="1" applyAlignment="1" applyProtection="1">
      <alignment horizontal="center" vertical="center"/>
      <protection hidden="1"/>
    </xf>
    <xf numFmtId="164" fontId="7" fillId="8" borderId="192" xfId="0" applyNumberFormat="1" applyFont="1" applyFill="1" applyBorder="1" applyAlignment="1" applyProtection="1">
      <alignment horizontal="center" vertical="center"/>
      <protection hidden="1"/>
    </xf>
    <xf numFmtId="164" fontId="7" fillId="8" borderId="184" xfId="0" applyNumberFormat="1" applyFont="1" applyFill="1" applyBorder="1" applyAlignment="1" applyProtection="1">
      <alignment horizontal="center" vertical="center"/>
      <protection hidden="1"/>
    </xf>
    <xf numFmtId="164" fontId="7" fillId="8" borderId="193" xfId="0" applyNumberFormat="1" applyFont="1" applyFill="1" applyBorder="1" applyAlignment="1" applyProtection="1">
      <alignment horizontal="center" vertical="center"/>
      <protection hidden="1"/>
    </xf>
    <xf numFmtId="1" fontId="11" fillId="8" borderId="148" xfId="0" applyNumberFormat="1" applyFont="1" applyFill="1" applyBorder="1" applyAlignment="1" applyProtection="1">
      <alignment horizontal="center" vertical="center"/>
      <protection hidden="1"/>
    </xf>
    <xf numFmtId="1" fontId="11" fillId="8" borderId="35" xfId="0" applyNumberFormat="1" applyFont="1" applyFill="1" applyBorder="1" applyAlignment="1" applyProtection="1">
      <alignment horizontal="center" vertical="center"/>
      <protection hidden="1"/>
    </xf>
    <xf numFmtId="1" fontId="11" fillId="8" borderId="197" xfId="0" applyNumberFormat="1" applyFont="1" applyFill="1" applyBorder="1" applyAlignment="1" applyProtection="1">
      <alignment horizontal="center" vertical="center"/>
      <protection hidden="1"/>
    </xf>
    <xf numFmtId="1" fontId="11" fillId="8" borderId="196" xfId="0" applyNumberFormat="1" applyFont="1" applyFill="1" applyBorder="1" applyAlignment="1" applyProtection="1">
      <alignment horizontal="center" vertical="center"/>
      <protection hidden="1"/>
    </xf>
    <xf numFmtId="0" fontId="66" fillId="6" borderId="0" xfId="0" applyFont="1" applyFill="1" applyBorder="1" applyAlignment="1" applyProtection="1">
      <alignment horizontal="center" vertical="center"/>
      <protection hidden="1"/>
    </xf>
    <xf numFmtId="0" fontId="66" fillId="6" borderId="41" xfId="0" applyFont="1" applyFill="1" applyBorder="1" applyAlignment="1" applyProtection="1">
      <alignment horizontal="center"/>
      <protection hidden="1"/>
    </xf>
    <xf numFmtId="0" fontId="7" fillId="6" borderId="40" xfId="0" applyFont="1" applyFill="1" applyBorder="1" applyAlignment="1" applyProtection="1">
      <alignment horizontal="center" vertical="top" wrapText="1"/>
      <protection hidden="1"/>
    </xf>
    <xf numFmtId="0" fontId="11" fillId="6" borderId="45" xfId="0" applyFont="1" applyFill="1" applyBorder="1" applyAlignment="1" applyProtection="1">
      <alignment horizontal="center" vertical="top" wrapText="1"/>
      <protection hidden="1"/>
    </xf>
    <xf numFmtId="0" fontId="11" fillId="6" borderId="0" xfId="0" applyFont="1" applyFill="1" applyBorder="1" applyAlignment="1" applyProtection="1">
      <alignment horizontal="center" vertical="top" wrapText="1"/>
      <protection hidden="1"/>
    </xf>
    <xf numFmtId="1" fontId="11" fillId="8" borderId="190" xfId="0" applyNumberFormat="1" applyFont="1" applyFill="1" applyBorder="1" applyAlignment="1" applyProtection="1">
      <alignment horizontal="center" vertical="center"/>
      <protection hidden="1"/>
    </xf>
    <xf numFmtId="1" fontId="11" fillId="8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0" xfId="0" applyFont="1" applyFill="1" applyBorder="1" applyAlignment="1" applyProtection="1">
      <alignment horizontal="center" vertical="center"/>
      <protection hidden="1"/>
    </xf>
    <xf numFmtId="0" fontId="11" fillId="6" borderId="0" xfId="0" applyFont="1" applyFill="1" applyAlignment="1" applyProtection="1">
      <alignment horizontal="center" vertical="center"/>
      <protection hidden="1"/>
    </xf>
    <xf numFmtId="164" fontId="27" fillId="8" borderId="198" xfId="0" applyNumberFormat="1" applyFont="1" applyFill="1" applyBorder="1" applyAlignment="1" applyProtection="1">
      <alignment horizontal="center" vertical="center"/>
      <protection hidden="1"/>
    </xf>
    <xf numFmtId="164" fontId="27" fillId="8" borderId="188" xfId="0" applyNumberFormat="1" applyFont="1" applyFill="1" applyBorder="1" applyAlignment="1" applyProtection="1">
      <alignment horizontal="center" vertical="center"/>
      <protection hidden="1"/>
    </xf>
    <xf numFmtId="164" fontId="27" fillId="8" borderId="183" xfId="0" applyNumberFormat="1" applyFont="1" applyFill="1" applyBorder="1" applyAlignment="1" applyProtection="1">
      <alignment horizontal="center" vertical="center"/>
      <protection hidden="1"/>
    </xf>
    <xf numFmtId="164" fontId="27" fillId="8" borderId="184" xfId="0" applyNumberFormat="1" applyFont="1" applyFill="1" applyBorder="1" applyAlignment="1" applyProtection="1">
      <alignment horizontal="center" vertical="center"/>
      <protection hidden="1"/>
    </xf>
    <xf numFmtId="1" fontId="27" fillId="8" borderId="43" xfId="0" applyNumberFormat="1" applyFont="1" applyFill="1" applyBorder="1" applyAlignment="1" applyProtection="1">
      <alignment horizontal="center" vertical="center"/>
      <protection hidden="1"/>
    </xf>
    <xf numFmtId="1" fontId="27" fillId="8" borderId="129" xfId="0" applyNumberFormat="1" applyFont="1" applyFill="1" applyBorder="1" applyAlignment="1" applyProtection="1">
      <alignment horizontal="center" vertical="center"/>
      <protection hidden="1"/>
    </xf>
    <xf numFmtId="1" fontId="27" fillId="8" borderId="50" xfId="0" applyNumberFormat="1" applyFont="1" applyFill="1" applyBorder="1" applyAlignment="1" applyProtection="1">
      <alignment horizontal="center" vertical="center"/>
      <protection hidden="1"/>
    </xf>
    <xf numFmtId="1" fontId="27" fillId="8" borderId="102" xfId="0" applyNumberFormat="1" applyFont="1" applyFill="1" applyBorder="1" applyAlignment="1" applyProtection="1">
      <alignment horizontal="center" vertical="center"/>
      <protection hidden="1"/>
    </xf>
    <xf numFmtId="1" fontId="27" fillId="8" borderId="92" xfId="0" applyNumberFormat="1" applyFont="1" applyFill="1" applyBorder="1" applyAlignment="1" applyProtection="1">
      <alignment horizontal="center" vertical="center"/>
      <protection hidden="1"/>
    </xf>
    <xf numFmtId="1" fontId="27" fillId="8" borderId="101" xfId="0" applyNumberFormat="1" applyFont="1" applyFill="1" applyBorder="1" applyAlignment="1" applyProtection="1">
      <alignment horizontal="center" vertical="center"/>
      <protection hidden="1"/>
    </xf>
    <xf numFmtId="1" fontId="27" fillId="8" borderId="183" xfId="0" applyNumberFormat="1" applyFont="1" applyFill="1" applyBorder="1" applyAlignment="1" applyProtection="1">
      <alignment horizontal="center" vertical="center"/>
      <protection hidden="1"/>
    </xf>
    <xf numFmtId="1" fontId="27" fillId="8" borderId="191" xfId="0" applyNumberFormat="1" applyFont="1" applyFill="1" applyBorder="1" applyAlignment="1" applyProtection="1">
      <alignment horizontal="center" vertical="center"/>
      <protection hidden="1"/>
    </xf>
    <xf numFmtId="1" fontId="27" fillId="8" borderId="184" xfId="0" applyNumberFormat="1" applyFont="1" applyFill="1" applyBorder="1" applyAlignment="1" applyProtection="1">
      <alignment horizontal="center" vertical="center"/>
      <protection hidden="1"/>
    </xf>
    <xf numFmtId="1" fontId="27" fillId="8" borderId="57" xfId="0" applyNumberFormat="1" applyFont="1" applyFill="1" applyBorder="1" applyAlignment="1" applyProtection="1">
      <alignment horizontal="center" vertical="center"/>
      <protection hidden="1"/>
    </xf>
    <xf numFmtId="1" fontId="84" fillId="6" borderId="35" xfId="0" applyNumberFormat="1" applyFont="1" applyFill="1" applyBorder="1" applyAlignment="1" applyProtection="1">
      <alignment horizontal="center" vertical="center"/>
      <protection hidden="1"/>
    </xf>
    <xf numFmtId="1" fontId="27" fillId="8" borderId="187" xfId="0" applyNumberFormat="1" applyFont="1" applyFill="1" applyBorder="1" applyAlignment="1" applyProtection="1">
      <alignment horizontal="center" vertical="center"/>
      <protection hidden="1"/>
    </xf>
    <xf numFmtId="1" fontId="27" fillId="8" borderId="188" xfId="0" applyNumberFormat="1" applyFont="1" applyFill="1" applyBorder="1" applyAlignment="1" applyProtection="1">
      <alignment horizontal="center" vertical="center"/>
      <protection hidden="1"/>
    </xf>
    <xf numFmtId="1" fontId="7" fillId="8" borderId="184" xfId="0" applyNumberFormat="1" applyFont="1" applyFill="1" applyBorder="1" applyAlignment="1" applyProtection="1">
      <alignment horizontal="center" vertical="center"/>
      <protection hidden="1"/>
    </xf>
    <xf numFmtId="1" fontId="7" fillId="8" borderId="189" xfId="0" applyNumberFormat="1" applyFont="1" applyFill="1" applyBorder="1" applyAlignment="1" applyProtection="1">
      <alignment horizontal="center" vertical="center"/>
      <protection hidden="1"/>
    </xf>
    <xf numFmtId="1" fontId="11" fillId="8" borderId="25" xfId="0" applyNumberFormat="1" applyFont="1" applyFill="1" applyBorder="1" applyAlignment="1" applyProtection="1">
      <alignment horizontal="center" vertical="center"/>
      <protection hidden="1"/>
    </xf>
    <xf numFmtId="1" fontId="11" fillId="8" borderId="30" xfId="0" applyNumberFormat="1" applyFont="1" applyFill="1" applyBorder="1" applyAlignment="1" applyProtection="1">
      <alignment horizontal="center" vertical="center"/>
      <protection hidden="1"/>
    </xf>
    <xf numFmtId="1" fontId="11" fillId="8" borderId="72" xfId="0" applyNumberFormat="1" applyFont="1" applyFill="1" applyBorder="1" applyAlignment="1" applyProtection="1">
      <alignment horizontal="center" vertical="center"/>
      <protection hidden="1"/>
    </xf>
    <xf numFmtId="1" fontId="27" fillId="8" borderId="198" xfId="0" applyNumberFormat="1" applyFont="1" applyFill="1" applyBorder="1" applyAlignment="1" applyProtection="1">
      <alignment horizontal="center" vertical="center"/>
      <protection hidden="1"/>
    </xf>
    <xf numFmtId="0" fontId="11" fillId="8" borderId="44" xfId="0" applyFont="1" applyFill="1" applyBorder="1" applyAlignment="1" applyProtection="1">
      <alignment horizontal="center" vertical="center" wrapText="1"/>
      <protection hidden="1"/>
    </xf>
    <xf numFmtId="0" fontId="11" fillId="8" borderId="37" xfId="0" applyFont="1" applyFill="1" applyBorder="1" applyAlignment="1" applyProtection="1">
      <alignment horizontal="center" vertical="center" wrapText="1"/>
      <protection hidden="1"/>
    </xf>
    <xf numFmtId="0" fontId="11" fillId="8" borderId="38" xfId="0" applyFont="1" applyFill="1" applyBorder="1" applyAlignment="1" applyProtection="1">
      <alignment horizontal="center" vertical="center" wrapText="1"/>
      <protection hidden="1"/>
    </xf>
    <xf numFmtId="0" fontId="11" fillId="8" borderId="46" xfId="0" applyFont="1" applyFill="1" applyBorder="1" applyAlignment="1" applyProtection="1">
      <alignment horizontal="center" vertical="center" wrapText="1"/>
      <protection hidden="1"/>
    </xf>
    <xf numFmtId="0" fontId="11" fillId="8" borderId="41" xfId="0" applyFont="1" applyFill="1" applyBorder="1" applyAlignment="1" applyProtection="1">
      <alignment horizontal="center" vertical="center" wrapText="1"/>
      <protection hidden="1"/>
    </xf>
    <xf numFmtId="0" fontId="11" fillId="8" borderId="36" xfId="0" applyFont="1" applyFill="1" applyBorder="1" applyAlignment="1" applyProtection="1">
      <alignment horizontal="center" vertical="center" wrapText="1"/>
      <protection hidden="1"/>
    </xf>
    <xf numFmtId="164" fontId="27" fillId="8" borderId="57" xfId="0" applyNumberFormat="1" applyFont="1" applyFill="1" applyBorder="1" applyAlignment="1" applyProtection="1">
      <alignment horizontal="center" vertical="center"/>
      <protection hidden="1"/>
    </xf>
    <xf numFmtId="0" fontId="5" fillId="6" borderId="41" xfId="0" applyFont="1" applyFill="1" applyBorder="1" applyAlignment="1" applyProtection="1">
      <alignment horizontal="center" wrapText="1"/>
      <protection hidden="1"/>
    </xf>
    <xf numFmtId="0" fontId="4" fillId="6" borderId="41" xfId="0" applyFont="1" applyFill="1" applyBorder="1" applyAlignment="1" applyProtection="1">
      <alignment horizontal="center" wrapText="1"/>
      <protection hidden="1"/>
    </xf>
    <xf numFmtId="1" fontId="11" fillId="8" borderId="156" xfId="0" applyNumberFormat="1" applyFont="1" applyFill="1" applyBorder="1" applyAlignment="1" applyProtection="1">
      <alignment horizontal="center" vertical="center"/>
      <protection hidden="1"/>
    </xf>
    <xf numFmtId="1" fontId="11" fillId="8" borderId="71" xfId="0" applyNumberFormat="1" applyFont="1" applyFill="1" applyBorder="1" applyAlignment="1" applyProtection="1">
      <alignment horizontal="center" vertical="center"/>
      <protection hidden="1"/>
    </xf>
    <xf numFmtId="0" fontId="24" fillId="6" borderId="41" xfId="0" applyFont="1" applyFill="1" applyBorder="1" applyAlignment="1" applyProtection="1">
      <alignment horizontal="center"/>
      <protection hidden="1"/>
    </xf>
    <xf numFmtId="0" fontId="24" fillId="6" borderId="36" xfId="0" applyFont="1" applyFill="1" applyBorder="1" applyAlignment="1" applyProtection="1">
      <alignment horizontal="center"/>
      <protection hidden="1"/>
    </xf>
    <xf numFmtId="164" fontId="11" fillId="8" borderId="72" xfId="0" applyNumberFormat="1" applyFont="1" applyFill="1" applyBorder="1" applyAlignment="1" applyProtection="1">
      <alignment horizontal="center" vertical="center"/>
      <protection hidden="1"/>
    </xf>
    <xf numFmtId="164" fontId="11" fillId="8" borderId="30" xfId="0" applyNumberFormat="1" applyFont="1" applyFill="1" applyBorder="1" applyAlignment="1" applyProtection="1">
      <alignment horizontal="center" vertical="center"/>
      <protection hidden="1"/>
    </xf>
    <xf numFmtId="164" fontId="11" fillId="8" borderId="73" xfId="0" applyNumberFormat="1" applyFont="1" applyFill="1" applyBorder="1" applyAlignment="1" applyProtection="1">
      <alignment horizontal="center" vertical="center"/>
      <protection hidden="1"/>
    </xf>
    <xf numFmtId="164" fontId="11" fillId="8" borderId="31" xfId="0" applyNumberFormat="1" applyFont="1" applyFill="1" applyBorder="1" applyAlignment="1" applyProtection="1">
      <alignment horizontal="center" vertical="center"/>
      <protection hidden="1"/>
    </xf>
    <xf numFmtId="1" fontId="11" fillId="8" borderId="157" xfId="0" applyNumberFormat="1" applyFont="1" applyFill="1" applyBorder="1" applyAlignment="1" applyProtection="1">
      <alignment horizontal="center" vertical="center"/>
      <protection hidden="1"/>
    </xf>
    <xf numFmtId="1" fontId="11" fillId="8" borderId="31" xfId="0" applyNumberFormat="1" applyFont="1" applyFill="1" applyBorder="1" applyAlignment="1" applyProtection="1">
      <alignment horizontal="center" vertical="center"/>
      <protection hidden="1"/>
    </xf>
    <xf numFmtId="1" fontId="11" fillId="8" borderId="33" xfId="0" applyNumberFormat="1" applyFont="1" applyFill="1" applyBorder="1" applyAlignment="1" applyProtection="1">
      <alignment horizontal="center" vertical="center"/>
      <protection hidden="1"/>
    </xf>
    <xf numFmtId="1" fontId="85" fillId="15" borderId="72" xfId="0" applyNumberFormat="1" applyFont="1" applyFill="1" applyBorder="1" applyAlignment="1" applyProtection="1">
      <alignment horizontal="center" vertical="center"/>
      <protection hidden="1"/>
    </xf>
    <xf numFmtId="1" fontId="85" fillId="15" borderId="128" xfId="0" applyNumberFormat="1" applyFont="1" applyFill="1" applyBorder="1" applyAlignment="1" applyProtection="1">
      <alignment horizontal="center" vertical="center"/>
      <protection hidden="1"/>
    </xf>
    <xf numFmtId="1" fontId="85" fillId="15" borderId="73" xfId="0" applyNumberFormat="1" applyFont="1" applyFill="1" applyBorder="1" applyAlignment="1" applyProtection="1">
      <alignment horizontal="center" vertical="center"/>
      <protection hidden="1"/>
    </xf>
    <xf numFmtId="1" fontId="85" fillId="15" borderId="131" xfId="0" applyNumberFormat="1" applyFont="1" applyFill="1" applyBorder="1" applyAlignment="1" applyProtection="1">
      <alignment horizontal="center" vertical="center"/>
      <protection hidden="1"/>
    </xf>
    <xf numFmtId="1" fontId="85" fillId="15" borderId="62" xfId="0" applyNumberFormat="1" applyFont="1" applyFill="1" applyBorder="1" applyAlignment="1" applyProtection="1">
      <alignment horizontal="center" vertical="center"/>
      <protection hidden="1"/>
    </xf>
    <xf numFmtId="1" fontId="85" fillId="15" borderId="176" xfId="0" applyNumberFormat="1" applyFont="1" applyFill="1" applyBorder="1" applyAlignment="1" applyProtection="1">
      <alignment horizontal="center" vertical="center"/>
      <protection hidden="1"/>
    </xf>
    <xf numFmtId="0" fontId="72" fillId="8" borderId="50" xfId="0" applyFont="1" applyFill="1" applyBorder="1" applyAlignment="1" applyProtection="1">
      <alignment horizontal="center" vertical="center"/>
      <protection hidden="1"/>
    </xf>
    <xf numFmtId="0" fontId="72" fillId="8" borderId="69" xfId="0" applyFont="1" applyFill="1" applyBorder="1" applyAlignment="1" applyProtection="1">
      <alignment horizontal="center" vertical="center"/>
      <protection hidden="1"/>
    </xf>
    <xf numFmtId="0" fontId="72" fillId="8" borderId="102" xfId="0" applyFont="1" applyFill="1" applyBorder="1" applyAlignment="1" applyProtection="1">
      <alignment horizontal="center" vertical="center"/>
      <protection hidden="1"/>
    </xf>
    <xf numFmtId="0" fontId="72" fillId="8" borderId="92" xfId="0" applyFont="1" applyFill="1" applyBorder="1" applyAlignment="1" applyProtection="1">
      <alignment horizontal="center" vertical="center"/>
      <protection hidden="1"/>
    </xf>
    <xf numFmtId="0" fontId="72" fillId="8" borderId="98" xfId="0" applyFont="1" applyFill="1" applyBorder="1" applyAlignment="1" applyProtection="1">
      <alignment horizontal="center" vertical="center"/>
      <protection hidden="1"/>
    </xf>
    <xf numFmtId="0" fontId="72" fillId="8" borderId="101" xfId="0" applyFont="1" applyFill="1" applyBorder="1" applyAlignment="1" applyProtection="1">
      <alignment horizontal="center" vertical="center"/>
      <protection hidden="1"/>
    </xf>
    <xf numFmtId="0" fontId="11" fillId="6" borderId="104" xfId="0" applyFont="1" applyFill="1" applyBorder="1" applyAlignment="1" applyProtection="1">
      <alignment horizontal="center" vertical="center"/>
      <protection hidden="1"/>
    </xf>
    <xf numFmtId="0" fontId="11" fillId="6" borderId="37" xfId="0" applyFont="1" applyFill="1" applyBorder="1" applyAlignment="1" applyProtection="1">
      <alignment horizontal="center" vertical="center"/>
      <protection hidden="1"/>
    </xf>
    <xf numFmtId="0" fontId="11" fillId="6" borderId="105" xfId="0" applyFont="1" applyFill="1" applyBorder="1" applyAlignment="1" applyProtection="1">
      <alignment horizontal="center" vertical="center"/>
      <protection hidden="1"/>
    </xf>
    <xf numFmtId="0" fontId="11" fillId="6" borderId="43" xfId="0" applyFont="1" applyFill="1" applyBorder="1" applyAlignment="1" applyProtection="1">
      <alignment horizontal="center" vertical="center"/>
      <protection hidden="1"/>
    </xf>
    <xf numFmtId="0" fontId="11" fillId="6" borderId="129" xfId="0" applyFont="1" applyFill="1" applyBorder="1" applyAlignment="1" applyProtection="1">
      <alignment horizontal="center" vertical="center"/>
      <protection hidden="1"/>
    </xf>
    <xf numFmtId="1" fontId="27" fillId="8" borderId="72" xfId="0" applyNumberFormat="1" applyFont="1" applyFill="1" applyBorder="1" applyAlignment="1" applyProtection="1">
      <alignment horizontal="center" vertical="center"/>
      <protection hidden="1"/>
    </xf>
    <xf numFmtId="1" fontId="27" fillId="8" borderId="128" xfId="0" applyNumberFormat="1" applyFont="1" applyFill="1" applyBorder="1" applyAlignment="1" applyProtection="1">
      <alignment horizontal="center" vertical="center"/>
      <protection hidden="1"/>
    </xf>
    <xf numFmtId="0" fontId="72" fillId="8" borderId="72" xfId="0" applyFont="1" applyFill="1" applyBorder="1" applyAlignment="1" applyProtection="1">
      <alignment horizontal="center" vertical="center"/>
      <protection hidden="1"/>
    </xf>
    <xf numFmtId="0" fontId="72" fillId="8" borderId="30" xfId="0" applyFont="1" applyFill="1" applyBorder="1" applyAlignment="1" applyProtection="1">
      <alignment horizontal="center" vertical="center"/>
      <protection hidden="1"/>
    </xf>
    <xf numFmtId="0" fontId="72" fillId="8" borderId="128" xfId="0" applyFont="1" applyFill="1" applyBorder="1" applyAlignment="1" applyProtection="1">
      <alignment horizontal="center" vertical="center"/>
      <protection hidden="1"/>
    </xf>
    <xf numFmtId="164" fontId="7" fillId="8" borderId="156" xfId="0" applyNumberFormat="1" applyFont="1" applyFill="1" applyBorder="1" applyAlignment="1" applyProtection="1">
      <alignment horizontal="center" vertical="center"/>
      <protection hidden="1"/>
    </xf>
    <xf numFmtId="164" fontId="7" fillId="8" borderId="30" xfId="0" applyNumberFormat="1" applyFont="1" applyFill="1" applyBorder="1" applyAlignment="1" applyProtection="1">
      <alignment horizontal="center" vertical="center"/>
      <protection hidden="1"/>
    </xf>
    <xf numFmtId="164" fontId="7" fillId="8" borderId="71" xfId="0" applyNumberFormat="1" applyFont="1" applyFill="1" applyBorder="1" applyAlignment="1" applyProtection="1">
      <alignment horizontal="center" vertical="center"/>
      <protection hidden="1"/>
    </xf>
    <xf numFmtId="164" fontId="7" fillId="8" borderId="168" xfId="0" applyNumberFormat="1" applyFont="1" applyFill="1" applyBorder="1" applyAlignment="1" applyProtection="1">
      <alignment horizontal="center" vertical="center"/>
      <protection hidden="1"/>
    </xf>
    <xf numFmtId="164" fontId="7" fillId="8" borderId="0" xfId="0" applyNumberFormat="1" applyFont="1" applyFill="1" applyBorder="1" applyAlignment="1" applyProtection="1">
      <alignment horizontal="center" vertical="center"/>
      <protection hidden="1"/>
    </xf>
    <xf numFmtId="164" fontId="7" fillId="8" borderId="40" xfId="0" applyNumberFormat="1" applyFont="1" applyFill="1" applyBorder="1" applyAlignment="1" applyProtection="1">
      <alignment horizontal="center" vertical="center"/>
      <protection hidden="1"/>
    </xf>
    <xf numFmtId="164" fontId="11" fillId="8" borderId="190" xfId="0" applyNumberFormat="1" applyFont="1" applyFill="1" applyBorder="1" applyAlignment="1" applyProtection="1">
      <alignment horizontal="center" vertical="center"/>
      <protection hidden="1"/>
    </xf>
    <xf numFmtId="164" fontId="11" fillId="8" borderId="204" xfId="0" applyNumberFormat="1" applyFont="1" applyFill="1" applyBorder="1" applyAlignment="1" applyProtection="1">
      <alignment horizontal="center" vertical="center"/>
      <protection hidden="1"/>
    </xf>
    <xf numFmtId="164" fontId="11" fillId="8" borderId="194" xfId="0" applyNumberFormat="1" applyFont="1" applyFill="1" applyBorder="1" applyAlignment="1" applyProtection="1">
      <alignment horizontal="center" vertical="center"/>
      <protection hidden="1"/>
    </xf>
    <xf numFmtId="164" fontId="11" fillId="8" borderId="205" xfId="0" applyNumberFormat="1" applyFont="1" applyFill="1" applyBorder="1" applyAlignment="1" applyProtection="1">
      <alignment horizontal="center" vertical="center"/>
      <protection hidden="1"/>
    </xf>
    <xf numFmtId="1" fontId="11" fillId="8" borderId="178" xfId="0" applyNumberFormat="1" applyFont="1" applyFill="1" applyBorder="1" applyAlignment="1" applyProtection="1">
      <alignment horizontal="center" vertical="center"/>
      <protection hidden="1"/>
    </xf>
    <xf numFmtId="1" fontId="11" fillId="8" borderId="194" xfId="0" applyNumberFormat="1" applyFont="1" applyFill="1" applyBorder="1" applyAlignment="1" applyProtection="1">
      <alignment horizontal="center" vertical="center"/>
      <protection hidden="1"/>
    </xf>
    <xf numFmtId="1" fontId="11" fillId="8" borderId="179" xfId="0" applyNumberFormat="1" applyFont="1" applyFill="1" applyBorder="1" applyAlignment="1" applyProtection="1">
      <alignment horizontal="center" vertical="center"/>
      <protection hidden="1"/>
    </xf>
    <xf numFmtId="1" fontId="11" fillId="8" borderId="131" xfId="0" applyNumberFormat="1" applyFont="1" applyFill="1" applyBorder="1" applyAlignment="1" applyProtection="1">
      <alignment horizontal="center" vertical="center"/>
      <protection hidden="1"/>
    </xf>
    <xf numFmtId="164" fontId="11" fillId="8" borderId="25" xfId="0" applyNumberFormat="1" applyFont="1" applyFill="1" applyBorder="1" applyAlignment="1" applyProtection="1">
      <alignment horizontal="center" vertical="center"/>
      <protection hidden="1"/>
    </xf>
    <xf numFmtId="1" fontId="84" fillId="6" borderId="148" xfId="0" applyNumberFormat="1" applyFont="1" applyFill="1" applyBorder="1" applyAlignment="1" applyProtection="1">
      <alignment horizontal="center" vertical="center"/>
      <protection hidden="1"/>
    </xf>
    <xf numFmtId="164" fontId="27" fillId="8" borderId="187" xfId="0" applyNumberFormat="1" applyFont="1" applyFill="1" applyBorder="1" applyAlignment="1" applyProtection="1">
      <alignment horizontal="center" vertical="center"/>
      <protection hidden="1"/>
    </xf>
    <xf numFmtId="164" fontId="7" fillId="8" borderId="198" xfId="0" applyNumberFormat="1" applyFont="1" applyFill="1" applyBorder="1" applyAlignment="1" applyProtection="1">
      <alignment horizontal="center" vertical="center"/>
      <protection hidden="1"/>
    </xf>
    <xf numFmtId="164" fontId="7" fillId="8" borderId="191" xfId="0" applyNumberFormat="1" applyFont="1" applyFill="1" applyBorder="1" applyAlignment="1" applyProtection="1">
      <alignment horizontal="center" vertical="center"/>
      <protection hidden="1"/>
    </xf>
    <xf numFmtId="164" fontId="27" fillId="8" borderId="191" xfId="0" applyNumberFormat="1" applyFont="1" applyFill="1" applyBorder="1" applyAlignment="1" applyProtection="1">
      <alignment horizontal="center" vertical="center"/>
      <protection hidden="1"/>
    </xf>
    <xf numFmtId="0" fontId="28" fillId="6" borderId="0" xfId="0" applyFont="1" applyFill="1" applyAlignment="1" applyProtection="1">
      <alignment horizontal="center"/>
      <protection hidden="1"/>
    </xf>
    <xf numFmtId="1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1" fillId="6" borderId="150" xfId="0" applyNumberFormat="1" applyFont="1" applyFill="1" applyBorder="1" applyAlignment="1" applyProtection="1">
      <alignment horizontal="center" vertical="center"/>
      <protection hidden="1"/>
    </xf>
    <xf numFmtId="0" fontId="11" fillId="8" borderId="177" xfId="0" applyFont="1" applyFill="1" applyBorder="1" applyAlignment="1" applyProtection="1">
      <alignment horizontal="center" vertical="center"/>
      <protection hidden="1"/>
    </xf>
    <xf numFmtId="0" fontId="11" fillId="8" borderId="32" xfId="0" applyFont="1" applyFill="1" applyBorder="1" applyAlignment="1" applyProtection="1">
      <alignment horizontal="center" vertical="center"/>
      <protection hidden="1"/>
    </xf>
    <xf numFmtId="0" fontId="11" fillId="8" borderId="176" xfId="0" applyFont="1" applyFill="1" applyBorder="1" applyAlignment="1" applyProtection="1">
      <alignment horizontal="center" vertical="center"/>
      <protection hidden="1"/>
    </xf>
    <xf numFmtId="1" fontId="11" fillId="8" borderId="204" xfId="0" applyNumberFormat="1" applyFont="1" applyFill="1" applyBorder="1" applyAlignment="1" applyProtection="1">
      <alignment horizontal="center" vertical="center"/>
      <protection hidden="1"/>
    </xf>
    <xf numFmtId="1" fontId="11" fillId="8" borderId="206" xfId="0" applyNumberFormat="1" applyFont="1" applyFill="1" applyBorder="1" applyAlignment="1" applyProtection="1">
      <alignment horizontal="center" vertical="center"/>
      <protection hidden="1"/>
    </xf>
    <xf numFmtId="1" fontId="11" fillId="8" borderId="176" xfId="0" applyNumberFormat="1" applyFont="1" applyFill="1" applyBorder="1" applyAlignment="1" applyProtection="1">
      <alignment horizontal="center" vertical="center"/>
      <protection hidden="1"/>
    </xf>
    <xf numFmtId="1" fontId="11" fillId="8" borderId="205" xfId="0" applyNumberFormat="1" applyFont="1" applyFill="1" applyBorder="1" applyAlignment="1" applyProtection="1">
      <alignment horizontal="center" vertical="center"/>
      <protection hidden="1"/>
    </xf>
    <xf numFmtId="1" fontId="27" fillId="8" borderId="202" xfId="0" applyNumberFormat="1" applyFont="1" applyFill="1" applyBorder="1" applyAlignment="1" applyProtection="1">
      <alignment horizontal="center" vertical="center"/>
      <protection hidden="1"/>
    </xf>
    <xf numFmtId="1" fontId="27" fillId="8" borderId="185" xfId="0" applyNumberFormat="1" applyFont="1" applyFill="1" applyBorder="1" applyAlignment="1" applyProtection="1">
      <alignment horizontal="center" vertical="center"/>
      <protection hidden="1"/>
    </xf>
    <xf numFmtId="1" fontId="27" fillId="8" borderId="203" xfId="0" applyNumberFormat="1" applyFont="1" applyFill="1" applyBorder="1" applyAlignment="1" applyProtection="1">
      <alignment horizontal="center" vertical="center"/>
      <protection hidden="1"/>
    </xf>
    <xf numFmtId="1" fontId="27" fillId="8" borderId="186" xfId="0" applyNumberFormat="1" applyFont="1" applyFill="1" applyBorder="1" applyAlignment="1" applyProtection="1">
      <alignment horizontal="center" vertical="center"/>
      <protection hidden="1"/>
    </xf>
    <xf numFmtId="49" fontId="72" fillId="8" borderId="114" xfId="0" applyNumberFormat="1" applyFont="1" applyFill="1" applyBorder="1" applyAlignment="1" applyProtection="1">
      <alignment horizontal="center" vertical="center"/>
      <protection hidden="1"/>
    </xf>
    <xf numFmtId="49" fontId="72" fillId="8" borderId="107" xfId="0" applyNumberFormat="1" applyFont="1" applyFill="1" applyBorder="1" applyAlignment="1" applyProtection="1">
      <alignment horizontal="center" vertical="center"/>
      <protection hidden="1"/>
    </xf>
    <xf numFmtId="1" fontId="7" fillId="8" borderId="0" xfId="0" applyNumberFormat="1" applyFont="1" applyFill="1" applyBorder="1" applyAlignment="1" applyProtection="1">
      <alignment horizontal="center" vertical="center"/>
      <protection hidden="1"/>
    </xf>
    <xf numFmtId="1" fontId="7" fillId="8" borderId="169" xfId="0" applyNumberFormat="1" applyFont="1" applyFill="1" applyBorder="1" applyAlignment="1" applyProtection="1">
      <alignment horizontal="center" vertical="center"/>
      <protection hidden="1"/>
    </xf>
    <xf numFmtId="1" fontId="7" fillId="8" borderId="69" xfId="0" applyNumberFormat="1" applyFont="1" applyFill="1" applyBorder="1" applyAlignment="1" applyProtection="1">
      <alignment horizontal="center" vertical="center"/>
      <protection hidden="1"/>
    </xf>
    <xf numFmtId="1" fontId="7" fillId="8" borderId="163" xfId="0" applyNumberFormat="1" applyFont="1" applyFill="1" applyBorder="1" applyAlignment="1" applyProtection="1">
      <alignment horizontal="center" vertical="center"/>
      <protection hidden="1"/>
    </xf>
    <xf numFmtId="1" fontId="27" fillId="8" borderId="0" xfId="0" applyNumberFormat="1" applyFont="1" applyFill="1" applyBorder="1" applyAlignment="1" applyProtection="1">
      <alignment horizontal="center" vertical="center"/>
      <protection hidden="1"/>
    </xf>
    <xf numFmtId="1" fontId="27" fillId="8" borderId="69" xfId="0" applyNumberFormat="1" applyFont="1" applyFill="1" applyBorder="1" applyAlignment="1" applyProtection="1">
      <alignment horizontal="center" vertical="center"/>
      <protection hidden="1"/>
    </xf>
    <xf numFmtId="0" fontId="11" fillId="6" borderId="0" xfId="0" applyFont="1" applyFill="1" applyAlignment="1" applyProtection="1">
      <alignment horizontal="center"/>
      <protection hidden="1"/>
    </xf>
    <xf numFmtId="1" fontId="11" fillId="8" borderId="73" xfId="0" applyNumberFormat="1" applyFont="1" applyFill="1" applyBorder="1" applyAlignment="1" applyProtection="1">
      <alignment horizontal="center" vertical="center"/>
      <protection hidden="1"/>
    </xf>
    <xf numFmtId="1" fontId="11" fillId="8" borderId="47" xfId="0" applyNumberFormat="1" applyFont="1" applyFill="1" applyBorder="1" applyAlignment="1" applyProtection="1">
      <alignment horizontal="center" vertical="center"/>
      <protection hidden="1"/>
    </xf>
    <xf numFmtId="1" fontId="11" fillId="8" borderId="201" xfId="0" applyNumberFormat="1" applyFont="1" applyFill="1" applyBorder="1" applyAlignment="1" applyProtection="1">
      <alignment horizontal="center" vertical="center"/>
      <protection hidden="1"/>
    </xf>
    <xf numFmtId="0" fontId="12" fillId="6" borderId="104" xfId="0" applyFont="1" applyFill="1" applyBorder="1" applyAlignment="1" applyProtection="1">
      <alignment horizontal="center" vertical="center" textRotation="59"/>
      <protection hidden="1"/>
    </xf>
    <xf numFmtId="0" fontId="12" fillId="6" borderId="105" xfId="0" applyFont="1" applyFill="1" applyBorder="1" applyAlignment="1" applyProtection="1">
      <alignment horizontal="center" vertical="center" textRotation="59"/>
      <protection hidden="1"/>
    </xf>
    <xf numFmtId="0" fontId="12" fillId="6" borderId="43" xfId="0" applyFont="1" applyFill="1" applyBorder="1" applyAlignment="1" applyProtection="1">
      <alignment horizontal="center" vertical="center" textRotation="59"/>
      <protection hidden="1"/>
    </xf>
    <xf numFmtId="0" fontId="12" fillId="6" borderId="129" xfId="0" applyFont="1" applyFill="1" applyBorder="1" applyAlignment="1" applyProtection="1">
      <alignment horizontal="center" vertical="center" textRotation="59"/>
      <protection hidden="1"/>
    </xf>
    <xf numFmtId="1" fontId="27" fillId="8" borderId="100" xfId="0" applyNumberFormat="1" applyFont="1" applyFill="1" applyBorder="1" applyAlignment="1" applyProtection="1">
      <alignment horizontal="center" vertical="center"/>
      <protection hidden="1"/>
    </xf>
    <xf numFmtId="1" fontId="27" fillId="8" borderId="103" xfId="0" applyNumberFormat="1" applyFont="1" applyFill="1" applyBorder="1" applyAlignment="1" applyProtection="1">
      <alignment horizontal="center" vertical="center"/>
      <protection hidden="1"/>
    </xf>
    <xf numFmtId="164" fontId="11" fillId="8" borderId="128" xfId="0" applyNumberFormat="1" applyFont="1" applyFill="1" applyBorder="1" applyAlignment="1" applyProtection="1">
      <alignment horizontal="center" vertical="center"/>
      <protection hidden="1"/>
    </xf>
    <xf numFmtId="164" fontId="11" fillId="8" borderId="131" xfId="0" applyNumberFormat="1" applyFont="1" applyFill="1" applyBorder="1" applyAlignment="1" applyProtection="1">
      <alignment horizontal="center" vertical="center"/>
      <protection hidden="1"/>
    </xf>
    <xf numFmtId="164" fontId="11" fillId="8" borderId="170" xfId="0" applyNumberFormat="1" applyFont="1" applyFill="1" applyBorder="1" applyAlignment="1" applyProtection="1">
      <alignment horizontal="center" vertical="center"/>
      <protection hidden="1"/>
    </xf>
    <xf numFmtId="164" fontId="11" fillId="8" borderId="206" xfId="0" applyNumberFormat="1" applyFont="1" applyFill="1" applyBorder="1" applyAlignment="1" applyProtection="1">
      <alignment horizontal="center" vertical="center"/>
      <protection hidden="1"/>
    </xf>
    <xf numFmtId="164" fontId="11" fillId="8" borderId="228" xfId="0" applyNumberFormat="1" applyFont="1" applyFill="1" applyBorder="1" applyAlignment="1" applyProtection="1">
      <alignment horizontal="center" vertical="center"/>
      <protection hidden="1"/>
    </xf>
    <xf numFmtId="164" fontId="11" fillId="8" borderId="47" xfId="0" applyNumberFormat="1" applyFont="1" applyFill="1" applyBorder="1" applyAlignment="1" applyProtection="1">
      <alignment horizontal="center" vertical="center"/>
      <protection hidden="1"/>
    </xf>
    <xf numFmtId="164" fontId="11" fillId="8" borderId="201" xfId="0" applyNumberFormat="1" applyFont="1" applyFill="1" applyBorder="1" applyAlignment="1" applyProtection="1">
      <alignment horizontal="center" vertical="center"/>
      <protection hidden="1"/>
    </xf>
    <xf numFmtId="1" fontId="11" fillId="8" borderId="127" xfId="0" applyNumberFormat="1" applyFont="1" applyFill="1" applyBorder="1" applyAlignment="1" applyProtection="1">
      <alignment horizontal="center" vertical="center"/>
      <protection hidden="1"/>
    </xf>
    <xf numFmtId="1" fontId="11" fillId="8" borderId="130" xfId="0" applyNumberFormat="1" applyFont="1" applyFill="1" applyBorder="1" applyAlignment="1" applyProtection="1">
      <alignment horizontal="center" vertical="center"/>
      <protection hidden="1"/>
    </xf>
    <xf numFmtId="164" fontId="11" fillId="8" borderId="176" xfId="0" applyNumberFormat="1" applyFont="1" applyFill="1" applyBorder="1" applyAlignment="1" applyProtection="1">
      <alignment horizontal="center" vertical="center"/>
      <protection hidden="1"/>
    </xf>
    <xf numFmtId="164" fontId="11" fillId="8" borderId="180" xfId="0" applyNumberFormat="1" applyFont="1" applyFill="1" applyBorder="1" applyAlignment="1" applyProtection="1">
      <alignment horizontal="center" vertical="center"/>
      <protection hidden="1"/>
    </xf>
    <xf numFmtId="164" fontId="27" fillId="8" borderId="100" xfId="0" applyNumberFormat="1" applyFont="1" applyFill="1" applyBorder="1" applyAlignment="1" applyProtection="1">
      <alignment horizontal="center" vertical="center"/>
      <protection hidden="1"/>
    </xf>
    <xf numFmtId="164" fontId="27" fillId="8" borderId="103" xfId="0" applyNumberFormat="1" applyFont="1" applyFill="1" applyBorder="1" applyAlignment="1" applyProtection="1">
      <alignment horizontal="center" vertical="center"/>
      <protection hidden="1"/>
    </xf>
    <xf numFmtId="164" fontId="27" fillId="8" borderId="0" xfId="0" applyNumberFormat="1" applyFont="1" applyFill="1" applyBorder="1" applyAlignment="1" applyProtection="1">
      <alignment horizontal="center" vertical="center"/>
      <protection hidden="1"/>
    </xf>
    <xf numFmtId="164" fontId="27" fillId="8" borderId="129" xfId="0" applyNumberFormat="1" applyFont="1" applyFill="1" applyBorder="1" applyAlignment="1" applyProtection="1">
      <alignment horizontal="center" vertical="center"/>
      <protection hidden="1"/>
    </xf>
    <xf numFmtId="1" fontId="11" fillId="8" borderId="150" xfId="0" applyNumberFormat="1" applyFont="1" applyFill="1" applyBorder="1" applyAlignment="1" applyProtection="1">
      <alignment horizontal="center" vertical="center"/>
      <protection hidden="1"/>
    </xf>
    <xf numFmtId="164" fontId="27" fillId="8" borderId="135" xfId="0" applyNumberFormat="1" applyFont="1" applyFill="1" applyBorder="1" applyAlignment="1" applyProtection="1">
      <alignment horizontal="center" vertical="center"/>
      <protection hidden="1"/>
    </xf>
    <xf numFmtId="1" fontId="7" fillId="8" borderId="30" xfId="0" applyNumberFormat="1" applyFont="1" applyFill="1" applyBorder="1" applyAlignment="1" applyProtection="1">
      <alignment horizontal="center" vertical="center"/>
      <protection hidden="1"/>
    </xf>
    <xf numFmtId="1" fontId="7" fillId="8" borderId="174" xfId="0" applyNumberFormat="1" applyFont="1" applyFill="1" applyBorder="1" applyAlignment="1" applyProtection="1">
      <alignment horizontal="center" vertical="center"/>
      <protection hidden="1"/>
    </xf>
    <xf numFmtId="164" fontId="27" fillId="8" borderId="72" xfId="0" applyNumberFormat="1" applyFont="1" applyFill="1" applyBorder="1" applyAlignment="1" applyProtection="1">
      <alignment horizontal="center" vertical="center"/>
      <protection hidden="1"/>
    </xf>
    <xf numFmtId="164" fontId="27" fillId="8" borderId="26" xfId="0" applyNumberFormat="1" applyFont="1" applyFill="1" applyBorder="1" applyAlignment="1" applyProtection="1">
      <alignment horizontal="center" vertical="center"/>
      <protection hidden="1"/>
    </xf>
    <xf numFmtId="164" fontId="27" fillId="8" borderId="43" xfId="0" applyNumberFormat="1" applyFont="1" applyFill="1" applyBorder="1" applyAlignment="1" applyProtection="1">
      <alignment horizontal="center" vertical="center"/>
      <protection hidden="1"/>
    </xf>
    <xf numFmtId="164" fontId="27" fillId="8" borderId="21" xfId="0" applyNumberFormat="1" applyFont="1" applyFill="1" applyBorder="1" applyAlignment="1" applyProtection="1">
      <alignment horizontal="center" vertical="center"/>
      <protection hidden="1"/>
    </xf>
    <xf numFmtId="164" fontId="27" fillId="8" borderId="190" xfId="0" applyNumberFormat="1" applyFont="1" applyFill="1" applyBorder="1" applyAlignment="1" applyProtection="1">
      <alignment horizontal="center" vertical="center"/>
      <protection hidden="1"/>
    </xf>
    <xf numFmtId="164" fontId="27" fillId="8" borderId="204" xfId="0" applyNumberFormat="1" applyFont="1" applyFill="1" applyBorder="1" applyAlignment="1" applyProtection="1">
      <alignment horizontal="center" vertical="center"/>
      <protection hidden="1"/>
    </xf>
    <xf numFmtId="164" fontId="27" fillId="8" borderId="202" xfId="0" applyNumberFormat="1" applyFont="1" applyFill="1" applyBorder="1" applyAlignment="1" applyProtection="1">
      <alignment horizontal="center" vertical="center"/>
      <protection hidden="1"/>
    </xf>
    <xf numFmtId="164" fontId="27" fillId="8" borderId="185" xfId="0" applyNumberFormat="1" applyFont="1" applyFill="1" applyBorder="1" applyAlignment="1" applyProtection="1">
      <alignment horizontal="center" vertical="center"/>
      <protection hidden="1"/>
    </xf>
    <xf numFmtId="49" fontId="72" fillId="8" borderId="207" xfId="0" applyNumberFormat="1" applyFont="1" applyFill="1" applyBorder="1" applyAlignment="1" applyProtection="1">
      <alignment horizontal="center" vertical="center"/>
      <protection hidden="1"/>
    </xf>
    <xf numFmtId="0" fontId="12" fillId="6" borderId="63" xfId="0" applyFont="1" applyFill="1" applyBorder="1" applyAlignment="1" applyProtection="1">
      <alignment horizontal="center" vertical="center"/>
      <protection hidden="1"/>
    </xf>
    <xf numFmtId="0" fontId="12" fillId="6" borderId="104" xfId="0" applyFont="1" applyFill="1" applyBorder="1" applyAlignment="1" applyProtection="1">
      <alignment horizontal="center" vertical="center"/>
      <protection hidden="1"/>
    </xf>
    <xf numFmtId="0" fontId="12" fillId="6" borderId="208" xfId="0" applyFont="1" applyFill="1" applyBorder="1" applyAlignment="1" applyProtection="1">
      <alignment horizontal="center" vertical="center"/>
      <protection hidden="1"/>
    </xf>
    <xf numFmtId="0" fontId="12" fillId="6" borderId="152" xfId="0" applyFont="1" applyFill="1" applyBorder="1" applyAlignment="1" applyProtection="1">
      <alignment horizontal="center" vertical="center" wrapText="1"/>
      <protection hidden="1"/>
    </xf>
    <xf numFmtId="0" fontId="12" fillId="6" borderId="37" xfId="0" applyFont="1" applyFill="1" applyBorder="1" applyAlignment="1" applyProtection="1">
      <alignment horizontal="center" vertical="center" wrapText="1"/>
      <protection hidden="1"/>
    </xf>
    <xf numFmtId="0" fontId="12" fillId="6" borderId="38" xfId="0" applyFont="1" applyFill="1" applyBorder="1" applyAlignment="1" applyProtection="1">
      <alignment horizontal="center" vertical="center" wrapText="1"/>
      <protection hidden="1"/>
    </xf>
    <xf numFmtId="0" fontId="12" fillId="6" borderId="168" xfId="0" applyFont="1" applyFill="1" applyBorder="1" applyAlignment="1" applyProtection="1">
      <alignment horizontal="center" vertical="center" wrapText="1"/>
      <protection hidden="1"/>
    </xf>
    <xf numFmtId="0" fontId="12" fillId="6" borderId="0" xfId="0" applyFont="1" applyFill="1" applyBorder="1" applyAlignment="1" applyProtection="1">
      <alignment horizontal="center" vertical="center" wrapText="1"/>
      <protection hidden="1"/>
    </xf>
    <xf numFmtId="0" fontId="12" fillId="6" borderId="40" xfId="0" applyFont="1" applyFill="1" applyBorder="1" applyAlignment="1" applyProtection="1">
      <alignment horizontal="center" vertical="center" wrapText="1"/>
      <protection hidden="1"/>
    </xf>
    <xf numFmtId="0" fontId="7" fillId="6" borderId="209" xfId="0" applyFont="1" applyFill="1" applyBorder="1" applyAlignment="1" applyProtection="1">
      <alignment horizontal="center" vertical="center"/>
      <protection hidden="1"/>
    </xf>
    <xf numFmtId="0" fontId="7" fillId="6" borderId="199" xfId="0" applyFont="1" applyFill="1" applyBorder="1" applyAlignment="1" applyProtection="1">
      <alignment horizontal="center" vertical="center"/>
      <protection hidden="1"/>
    </xf>
    <xf numFmtId="0" fontId="7" fillId="6" borderId="213" xfId="0" applyFont="1" applyFill="1" applyBorder="1" applyAlignment="1" applyProtection="1">
      <alignment horizontal="center" vertical="center"/>
      <protection hidden="1"/>
    </xf>
    <xf numFmtId="0" fontId="7" fillId="6" borderId="211" xfId="0" applyFont="1" applyFill="1" applyBorder="1" applyAlignment="1" applyProtection="1">
      <alignment horizontal="center" vertical="center"/>
      <protection hidden="1"/>
    </xf>
    <xf numFmtId="0" fontId="81" fillId="6" borderId="199" xfId="0" applyFont="1" applyFill="1" applyBorder="1" applyAlignment="1" applyProtection="1">
      <alignment horizontal="center" vertical="center"/>
      <protection hidden="1"/>
    </xf>
    <xf numFmtId="0" fontId="81" fillId="6" borderId="200" xfId="0" applyFont="1" applyFill="1" applyBorder="1" applyAlignment="1" applyProtection="1">
      <alignment horizontal="center" vertical="center"/>
      <protection hidden="1"/>
    </xf>
    <xf numFmtId="0" fontId="81" fillId="6" borderId="212" xfId="0" applyFont="1" applyFill="1" applyBorder="1" applyAlignment="1" applyProtection="1">
      <alignment horizontal="center" vertical="center"/>
      <protection hidden="1"/>
    </xf>
    <xf numFmtId="164" fontId="27" fillId="8" borderId="30" xfId="0" applyNumberFormat="1" applyFont="1" applyFill="1" applyBorder="1" applyAlignment="1" applyProtection="1">
      <alignment horizontal="center" vertical="center"/>
      <protection hidden="1"/>
    </xf>
    <xf numFmtId="164" fontId="7" fillId="8" borderId="190" xfId="0" applyNumberFormat="1" applyFont="1" applyFill="1" applyBorder="1" applyAlignment="1" applyProtection="1">
      <alignment horizontal="center" vertical="center"/>
      <protection hidden="1"/>
    </xf>
    <xf numFmtId="164" fontId="7" fillId="8" borderId="128" xfId="0" applyNumberFormat="1" applyFont="1" applyFill="1" applyBorder="1" applyAlignment="1" applyProtection="1">
      <alignment horizontal="center" vertical="center"/>
      <protection hidden="1"/>
    </xf>
    <xf numFmtId="164" fontId="7" fillId="8" borderId="202" xfId="0" applyNumberFormat="1" applyFont="1" applyFill="1" applyBorder="1" applyAlignment="1" applyProtection="1">
      <alignment horizontal="center" vertical="center"/>
      <protection hidden="1"/>
    </xf>
    <xf numFmtId="164" fontId="7" fillId="8" borderId="129" xfId="0" applyNumberFormat="1" applyFont="1" applyFill="1" applyBorder="1" applyAlignment="1" applyProtection="1">
      <alignment horizontal="center" vertical="center"/>
      <protection hidden="1"/>
    </xf>
    <xf numFmtId="164" fontId="27" fillId="8" borderId="128" xfId="0" applyNumberFormat="1" applyFont="1" applyFill="1" applyBorder="1" applyAlignment="1" applyProtection="1">
      <alignment horizontal="center" vertical="center"/>
      <protection hidden="1"/>
    </xf>
    <xf numFmtId="0" fontId="11" fillId="6" borderId="112" xfId="0" applyFont="1" applyFill="1" applyBorder="1" applyAlignment="1" applyProtection="1">
      <alignment horizontal="center" vertical="center"/>
      <protection hidden="1"/>
    </xf>
    <xf numFmtId="0" fontId="11" fillId="6" borderId="113" xfId="0" applyFont="1" applyFill="1" applyBorder="1" applyAlignment="1" applyProtection="1">
      <alignment horizontal="center" vertical="center"/>
      <protection hidden="1"/>
    </xf>
    <xf numFmtId="0" fontId="14" fillId="6" borderId="209" xfId="0" applyFont="1" applyFill="1" applyBorder="1" applyAlignment="1" applyProtection="1">
      <alignment horizontal="center" vertical="center"/>
      <protection hidden="1"/>
    </xf>
    <xf numFmtId="0" fontId="14" fillId="6" borderId="199" xfId="0" applyFont="1" applyFill="1" applyBorder="1" applyAlignment="1" applyProtection="1">
      <alignment horizontal="center" vertical="center"/>
      <protection hidden="1"/>
    </xf>
    <xf numFmtId="0" fontId="14" fillId="6" borderId="210" xfId="0" applyFont="1" applyFill="1" applyBorder="1" applyAlignment="1" applyProtection="1">
      <alignment horizontal="center" vertical="center"/>
      <protection hidden="1"/>
    </xf>
    <xf numFmtId="0" fontId="14" fillId="6" borderId="211" xfId="0" applyFont="1" applyFill="1" applyBorder="1" applyAlignment="1" applyProtection="1">
      <alignment horizontal="center" vertical="center"/>
      <protection hidden="1"/>
    </xf>
    <xf numFmtId="164" fontId="27" fillId="8" borderId="25" xfId="0" applyNumberFormat="1" applyFont="1" applyFill="1" applyBorder="1" applyAlignment="1" applyProtection="1">
      <alignment horizontal="center" vertical="center"/>
      <protection hidden="1"/>
    </xf>
    <xf numFmtId="164" fontId="27" fillId="8" borderId="23" xfId="0" applyNumberFormat="1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12" fillId="6" borderId="63" xfId="0" applyFont="1" applyFill="1" applyBorder="1" applyAlignment="1" applyProtection="1">
      <alignment horizontal="center" vertical="center" textRotation="58"/>
      <protection hidden="1"/>
    </xf>
    <xf numFmtId="0" fontId="12" fillId="6" borderId="100" xfId="0" applyFont="1" applyFill="1" applyBorder="1" applyAlignment="1" applyProtection="1">
      <alignment horizontal="center" vertical="center" textRotation="58"/>
      <protection hidden="1"/>
    </xf>
    <xf numFmtId="0" fontId="12" fillId="6" borderId="104" xfId="0" applyFont="1" applyFill="1" applyBorder="1" applyAlignment="1" applyProtection="1">
      <alignment horizontal="center" vertical="center" textRotation="60"/>
      <protection hidden="1"/>
    </xf>
    <xf numFmtId="0" fontId="12" fillId="6" borderId="43" xfId="0" applyFont="1" applyFill="1" applyBorder="1" applyAlignment="1" applyProtection="1">
      <alignment horizontal="center" vertical="center" textRotation="60"/>
      <protection hidden="1"/>
    </xf>
    <xf numFmtId="0" fontId="12" fillId="6" borderId="63" xfId="0" applyFont="1" applyFill="1" applyBorder="1" applyAlignment="1" applyProtection="1">
      <alignment horizontal="center" vertical="center" textRotation="59"/>
      <protection hidden="1"/>
    </xf>
    <xf numFmtId="0" fontId="12" fillId="6" borderId="100" xfId="0" applyFont="1" applyFill="1" applyBorder="1" applyAlignment="1" applyProtection="1">
      <alignment horizontal="center" vertical="center" textRotation="59"/>
      <protection hidden="1"/>
    </xf>
    <xf numFmtId="0" fontId="11" fillId="6" borderId="199" xfId="0" applyFont="1" applyFill="1" applyBorder="1" applyAlignment="1" applyProtection="1">
      <alignment horizontal="center" vertical="center"/>
      <protection hidden="1"/>
    </xf>
    <xf numFmtId="0" fontId="11" fillId="6" borderId="200" xfId="0" applyFont="1" applyFill="1" applyBorder="1" applyAlignment="1" applyProtection="1">
      <alignment horizontal="center" vertical="center"/>
      <protection hidden="1"/>
    </xf>
    <xf numFmtId="1" fontId="11" fillId="8" borderId="180" xfId="0" applyNumberFormat="1" applyFont="1" applyFill="1" applyBorder="1" applyAlignment="1" applyProtection="1">
      <alignment horizontal="center" vertical="center"/>
      <protection hidden="1"/>
    </xf>
    <xf numFmtId="1" fontId="11" fillId="8" borderId="32" xfId="0" applyNumberFormat="1" applyFont="1" applyFill="1" applyBorder="1" applyAlignment="1" applyProtection="1">
      <alignment horizontal="center" vertical="center"/>
      <protection hidden="1"/>
    </xf>
    <xf numFmtId="0" fontId="12" fillId="6" borderId="73" xfId="0" applyFont="1" applyFill="1" applyBorder="1" applyAlignment="1" applyProtection="1">
      <alignment horizontal="center" vertical="center" textRotation="59"/>
      <protection hidden="1"/>
    </xf>
    <xf numFmtId="0" fontId="12" fillId="6" borderId="131" xfId="0" applyFont="1" applyFill="1" applyBorder="1" applyAlignment="1" applyProtection="1">
      <alignment horizontal="center" vertical="center" textRotation="59"/>
      <protection hidden="1"/>
    </xf>
    <xf numFmtId="0" fontId="7" fillId="6" borderId="200" xfId="0" applyFont="1" applyFill="1" applyBorder="1" applyAlignment="1" applyProtection="1">
      <alignment horizontal="center" vertical="center"/>
      <protection hidden="1"/>
    </xf>
    <xf numFmtId="1" fontId="11" fillId="8" borderId="228" xfId="0" applyNumberFormat="1" applyFont="1" applyFill="1" applyBorder="1" applyAlignment="1" applyProtection="1">
      <alignment horizontal="center" vertical="center"/>
      <protection hidden="1"/>
    </xf>
    <xf numFmtId="0" fontId="7" fillId="8" borderId="192" xfId="0" applyFont="1" applyFill="1" applyBorder="1" applyAlignment="1" applyProtection="1">
      <alignment horizontal="center" vertical="center"/>
      <protection hidden="1"/>
    </xf>
    <xf numFmtId="0" fontId="7" fillId="8" borderId="184" xfId="0" applyFont="1" applyFill="1" applyBorder="1" applyAlignment="1" applyProtection="1">
      <alignment horizontal="center" vertical="center"/>
      <protection hidden="1"/>
    </xf>
    <xf numFmtId="0" fontId="7" fillId="8" borderId="193" xfId="0" applyFont="1" applyFill="1" applyBorder="1" applyAlignment="1" applyProtection="1">
      <alignment horizontal="center" vertical="center"/>
      <protection hidden="1"/>
    </xf>
    <xf numFmtId="1" fontId="7" fillId="8" borderId="202" xfId="0" applyNumberFormat="1" applyFont="1" applyFill="1" applyBorder="1" applyAlignment="1" applyProtection="1">
      <alignment horizontal="center" vertical="center"/>
      <protection hidden="1"/>
    </xf>
    <xf numFmtId="1" fontId="7" fillId="8" borderId="129" xfId="0" applyNumberFormat="1" applyFont="1" applyFill="1" applyBorder="1" applyAlignment="1" applyProtection="1">
      <alignment horizontal="center" vertical="center"/>
      <protection hidden="1"/>
    </xf>
    <xf numFmtId="1" fontId="7" fillId="8" borderId="203" xfId="0" applyNumberFormat="1" applyFont="1" applyFill="1" applyBorder="1" applyAlignment="1" applyProtection="1">
      <alignment horizontal="center" vertical="center"/>
      <protection hidden="1"/>
    </xf>
    <xf numFmtId="1" fontId="7" fillId="8" borderId="102" xfId="0" applyNumberFormat="1" applyFont="1" applyFill="1" applyBorder="1" applyAlignment="1" applyProtection="1">
      <alignment horizontal="center" vertical="center"/>
      <protection hidden="1"/>
    </xf>
    <xf numFmtId="1" fontId="27" fillId="8" borderId="23" xfId="0" applyNumberFormat="1" applyFont="1" applyFill="1" applyBorder="1" applyAlignment="1" applyProtection="1">
      <alignment horizontal="center" vertical="center"/>
      <protection hidden="1"/>
    </xf>
    <xf numFmtId="1" fontId="27" fillId="8" borderId="162" xfId="0" applyNumberFormat="1" applyFont="1" applyFill="1" applyBorder="1" applyAlignment="1" applyProtection="1">
      <alignment horizontal="center" vertical="center"/>
      <protection hidden="1"/>
    </xf>
    <xf numFmtId="0" fontId="7" fillId="8" borderId="168" xfId="0" applyFont="1" applyFill="1" applyBorder="1" applyAlignment="1" applyProtection="1">
      <alignment horizontal="center" vertical="center"/>
      <protection hidden="1"/>
    </xf>
    <xf numFmtId="0" fontId="7" fillId="8" borderId="0" xfId="0" applyFont="1" applyFill="1" applyBorder="1" applyAlignment="1" applyProtection="1">
      <alignment horizontal="center" vertical="center"/>
      <protection hidden="1"/>
    </xf>
    <xf numFmtId="0" fontId="7" fillId="8" borderId="40" xfId="0" applyFont="1" applyFill="1" applyBorder="1" applyAlignment="1" applyProtection="1">
      <alignment horizontal="center" vertical="center"/>
      <protection hidden="1"/>
    </xf>
    <xf numFmtId="0" fontId="7" fillId="8" borderId="153" xfId="0" applyFont="1" applyFill="1" applyBorder="1" applyAlignment="1" applyProtection="1">
      <alignment horizontal="center" vertical="center"/>
      <protection hidden="1"/>
    </xf>
    <xf numFmtId="0" fontId="7" fillId="8" borderId="69" xfId="0" applyFont="1" applyFill="1" applyBorder="1" applyAlignment="1" applyProtection="1">
      <alignment horizontal="center" vertical="center"/>
      <protection hidden="1"/>
    </xf>
    <xf numFmtId="0" fontId="7" fillId="8" borderId="70" xfId="0" applyFont="1" applyFill="1" applyBorder="1" applyAlignment="1" applyProtection="1">
      <alignment horizontal="center" vertical="center"/>
      <protection hidden="1"/>
    </xf>
    <xf numFmtId="1" fontId="7" fillId="8" borderId="198" xfId="0" applyNumberFormat="1" applyFont="1" applyFill="1" applyBorder="1" applyAlignment="1" applyProtection="1">
      <alignment horizontal="center" vertical="center"/>
      <protection hidden="1"/>
    </xf>
    <xf numFmtId="1" fontId="7" fillId="8" borderId="191" xfId="0" applyNumberFormat="1" applyFont="1" applyFill="1" applyBorder="1" applyAlignment="1" applyProtection="1">
      <alignment horizontal="center" vertical="center"/>
      <protection hidden="1"/>
    </xf>
    <xf numFmtId="1" fontId="27" fillId="8" borderId="135" xfId="0" applyNumberFormat="1" applyFont="1" applyFill="1" applyBorder="1" applyAlignment="1" applyProtection="1">
      <alignment horizontal="center" vertical="center"/>
      <protection hidden="1"/>
    </xf>
    <xf numFmtId="0" fontId="7" fillId="8" borderId="156" xfId="0" applyFont="1" applyFill="1" applyBorder="1" applyAlignment="1" applyProtection="1">
      <alignment horizontal="center" vertical="center"/>
      <protection hidden="1"/>
    </xf>
    <xf numFmtId="0" fontId="7" fillId="8" borderId="30" xfId="0" applyFont="1" applyFill="1" applyBorder="1" applyAlignment="1" applyProtection="1">
      <alignment horizontal="center" vertical="center"/>
      <protection hidden="1"/>
    </xf>
    <xf numFmtId="0" fontId="7" fillId="8" borderId="71" xfId="0" applyFont="1" applyFill="1" applyBorder="1" applyAlignment="1" applyProtection="1">
      <alignment horizontal="center" vertical="center"/>
      <protection hidden="1"/>
    </xf>
    <xf numFmtId="1" fontId="27" fillId="8" borderId="30" xfId="0" applyNumberFormat="1" applyFont="1" applyFill="1" applyBorder="1" applyAlignment="1" applyProtection="1">
      <alignment horizontal="center" vertical="center"/>
      <protection hidden="1"/>
    </xf>
    <xf numFmtId="1" fontId="27" fillId="8" borderId="190" xfId="0" applyNumberFormat="1" applyFont="1" applyFill="1" applyBorder="1" applyAlignment="1" applyProtection="1">
      <alignment horizontal="center" vertical="center"/>
      <protection hidden="1"/>
    </xf>
    <xf numFmtId="1" fontId="27" fillId="8" borderId="204" xfId="0" applyNumberFormat="1" applyFont="1" applyFill="1" applyBorder="1" applyAlignment="1" applyProtection="1">
      <alignment horizontal="center" vertical="center"/>
      <protection hidden="1"/>
    </xf>
    <xf numFmtId="1" fontId="27" fillId="8" borderId="26" xfId="0" applyNumberFormat="1" applyFont="1" applyFill="1" applyBorder="1" applyAlignment="1" applyProtection="1">
      <alignment horizontal="center" vertical="center"/>
      <protection hidden="1"/>
    </xf>
    <xf numFmtId="1" fontId="27" fillId="8" borderId="21" xfId="0" applyNumberFormat="1" applyFont="1" applyFill="1" applyBorder="1" applyAlignment="1" applyProtection="1">
      <alignment horizontal="center" vertical="center"/>
      <protection hidden="1"/>
    </xf>
    <xf numFmtId="1" fontId="27" fillId="8" borderId="25" xfId="0" applyNumberFormat="1" applyFont="1" applyFill="1" applyBorder="1" applyAlignment="1" applyProtection="1">
      <alignment horizontal="center" vertical="center"/>
      <protection hidden="1"/>
    </xf>
    <xf numFmtId="1" fontId="7" fillId="8" borderId="190" xfId="0" applyNumberFormat="1" applyFont="1" applyFill="1" applyBorder="1" applyAlignment="1" applyProtection="1">
      <alignment horizontal="center" vertical="center"/>
      <protection hidden="1"/>
    </xf>
    <xf numFmtId="1" fontId="7" fillId="8" borderId="128" xfId="0" applyNumberFormat="1" applyFont="1" applyFill="1" applyBorder="1" applyAlignment="1" applyProtection="1">
      <alignment horizontal="center" vertical="center"/>
      <protection hidden="1"/>
    </xf>
    <xf numFmtId="41" fontId="73" fillId="8" borderId="68" xfId="0" applyNumberFormat="1" applyFont="1" applyFill="1" applyBorder="1" applyAlignment="1" applyProtection="1">
      <alignment horizontal="center" vertical="center"/>
      <protection hidden="1"/>
    </xf>
    <xf numFmtId="1" fontId="27" fillId="8" borderId="47" xfId="0" applyNumberFormat="1" applyFont="1" applyFill="1" applyBorder="1" applyAlignment="1" applyProtection="1">
      <alignment horizontal="center" vertical="center"/>
      <protection hidden="1"/>
    </xf>
    <xf numFmtId="0" fontId="12" fillId="6" borderId="104" xfId="0" applyFont="1" applyFill="1" applyBorder="1" applyAlignment="1" applyProtection="1">
      <alignment horizontal="center" vertical="center" textRotation="58"/>
      <protection hidden="1"/>
    </xf>
    <xf numFmtId="0" fontId="12" fillId="6" borderId="105" xfId="0" applyFont="1" applyFill="1" applyBorder="1" applyAlignment="1" applyProtection="1">
      <alignment horizontal="center" vertical="center" textRotation="58"/>
      <protection hidden="1"/>
    </xf>
    <xf numFmtId="0" fontId="12" fillId="6" borderId="73" xfId="0" applyFont="1" applyFill="1" applyBorder="1" applyAlignment="1" applyProtection="1">
      <alignment horizontal="center" vertical="center" textRotation="58"/>
      <protection hidden="1"/>
    </xf>
    <xf numFmtId="0" fontId="12" fillId="6" borderId="131" xfId="0" applyFont="1" applyFill="1" applyBorder="1" applyAlignment="1" applyProtection="1">
      <alignment horizontal="center" vertical="center" textRotation="58"/>
      <protection hidden="1"/>
    </xf>
    <xf numFmtId="41" fontId="73" fillId="8" borderId="68" xfId="0" applyNumberFormat="1" applyFont="1" applyFill="1" applyBorder="1" applyAlignment="1" applyProtection="1">
      <alignment horizontal="center"/>
      <protection hidden="1"/>
    </xf>
    <xf numFmtId="0" fontId="73" fillId="8" borderId="68" xfId="0" applyFont="1" applyFill="1" applyBorder="1" applyAlignment="1" applyProtection="1">
      <alignment horizontal="center"/>
      <protection hidden="1"/>
    </xf>
    <xf numFmtId="0" fontId="7" fillId="6" borderId="213" xfId="0" applyFont="1" applyFill="1" applyBorder="1" applyAlignment="1" applyProtection="1">
      <alignment horizontal="center" vertical="center" wrapText="1"/>
      <protection hidden="1"/>
    </xf>
    <xf numFmtId="0" fontId="7" fillId="6" borderId="200" xfId="0" applyFont="1" applyFill="1" applyBorder="1" applyAlignment="1" applyProtection="1">
      <alignment horizontal="center" vertical="center" wrapText="1"/>
      <protection hidden="1"/>
    </xf>
    <xf numFmtId="0" fontId="12" fillId="6" borderId="37" xfId="0" applyFont="1" applyFill="1" applyBorder="1" applyAlignment="1" applyProtection="1">
      <alignment horizontal="center" vertical="center"/>
      <protection hidden="1"/>
    </xf>
    <xf numFmtId="0" fontId="12" fillId="6" borderId="105" xfId="0" applyFont="1" applyFill="1" applyBorder="1" applyAlignment="1" applyProtection="1">
      <alignment horizontal="center" vertical="center"/>
      <protection hidden="1"/>
    </xf>
    <xf numFmtId="38" fontId="7" fillId="6" borderId="199" xfId="0" applyNumberFormat="1" applyFont="1" applyFill="1" applyBorder="1" applyAlignment="1" applyProtection="1">
      <alignment horizontal="center" vertical="center"/>
      <protection hidden="1"/>
    </xf>
    <xf numFmtId="38" fontId="7" fillId="6" borderId="200" xfId="0" applyNumberFormat="1" applyFont="1" applyFill="1" applyBorder="1" applyAlignment="1" applyProtection="1">
      <alignment horizontal="center" vertical="center"/>
      <protection hidden="1"/>
    </xf>
    <xf numFmtId="164" fontId="27" fillId="8" borderId="47" xfId="0" applyNumberFormat="1" applyFont="1" applyFill="1" applyBorder="1" applyAlignment="1" applyProtection="1">
      <alignment horizontal="center" vertical="center"/>
      <protection hidden="1"/>
    </xf>
    <xf numFmtId="1" fontId="84" fillId="6" borderId="149" xfId="0" applyNumberFormat="1" applyFont="1" applyFill="1" applyBorder="1" applyAlignment="1" applyProtection="1">
      <alignment horizontal="center" vertical="center"/>
      <protection hidden="1"/>
    </xf>
    <xf numFmtId="164" fontId="27" fillId="8" borderId="214" xfId="0" applyNumberFormat="1" applyFont="1" applyFill="1" applyBorder="1" applyAlignment="1" applyProtection="1">
      <alignment horizontal="center" vertical="center"/>
      <protection hidden="1"/>
    </xf>
    <xf numFmtId="164" fontId="27" fillId="8" borderId="215" xfId="0" applyNumberFormat="1" applyFont="1" applyFill="1" applyBorder="1" applyAlignment="1" applyProtection="1">
      <alignment horizontal="center" vertical="center"/>
      <protection hidden="1"/>
    </xf>
    <xf numFmtId="1" fontId="11" fillId="8" borderId="170" xfId="0" applyNumberFormat="1" applyFont="1" applyFill="1" applyBorder="1" applyAlignment="1" applyProtection="1">
      <alignment horizontal="center" vertical="center"/>
      <protection hidden="1"/>
    </xf>
    <xf numFmtId="0" fontId="70" fillId="8" borderId="0" xfId="0" applyFont="1" applyFill="1" applyAlignment="1">
      <alignment horizontal="center" vertical="top"/>
    </xf>
    <xf numFmtId="0" fontId="62" fillId="8" borderId="0" xfId="0" applyFont="1" applyFill="1" applyAlignment="1">
      <alignment horizontal="left" vertical="center"/>
    </xf>
    <xf numFmtId="0" fontId="65" fillId="8" borderId="57" xfId="0" applyFont="1" applyFill="1" applyBorder="1" applyAlignment="1">
      <alignment horizontal="right" vertical="center" indent="2"/>
    </xf>
    <xf numFmtId="0" fontId="62" fillId="8" borderId="54" xfId="0" applyFont="1" applyFill="1" applyBorder="1" applyAlignment="1">
      <alignment horizontal="center" vertical="center"/>
    </xf>
    <xf numFmtId="41" fontId="74" fillId="8" borderId="65" xfId="0" applyNumberFormat="1" applyFont="1" applyFill="1" applyBorder="1" applyAlignment="1">
      <alignment horizontal="center" vertical="center"/>
    </xf>
    <xf numFmtId="41" fontId="74" fillId="8" borderId="66" xfId="0" applyNumberFormat="1" applyFont="1" applyFill="1" applyBorder="1" applyAlignment="1">
      <alignment horizontal="center" vertical="center"/>
    </xf>
    <xf numFmtId="166" fontId="62" fillId="8" borderId="104" xfId="0" applyNumberFormat="1" applyFont="1" applyFill="1" applyBorder="1" applyAlignment="1">
      <alignment horizontal="center" vertical="center"/>
    </xf>
    <xf numFmtId="166" fontId="62" fillId="8" borderId="105" xfId="0" applyNumberFormat="1" applyFont="1" applyFill="1" applyBorder="1" applyAlignment="1">
      <alignment horizontal="center" vertical="center"/>
    </xf>
    <xf numFmtId="166" fontId="54" fillId="8" borderId="183" xfId="0" applyNumberFormat="1" applyFont="1" applyFill="1" applyBorder="1" applyAlignment="1">
      <alignment horizontal="center" vertical="center"/>
    </xf>
    <xf numFmtId="166" fontId="54" fillId="8" borderId="191" xfId="0" applyNumberFormat="1" applyFont="1" applyFill="1" applyBorder="1" applyAlignment="1">
      <alignment horizontal="center" vertical="center"/>
    </xf>
    <xf numFmtId="41" fontId="74" fillId="8" borderId="39" xfId="0" applyNumberFormat="1" applyFont="1" applyFill="1" applyBorder="1" applyAlignment="1">
      <alignment horizontal="center" vertical="center"/>
    </xf>
    <xf numFmtId="166" fontId="54" fillId="8" borderId="60" xfId="0" applyNumberFormat="1" applyFont="1" applyFill="1" applyBorder="1" applyAlignment="1">
      <alignment horizontal="center" vertical="center"/>
    </xf>
    <xf numFmtId="0" fontId="54" fillId="8" borderId="60" xfId="0" applyFont="1" applyFill="1" applyBorder="1" applyAlignment="1">
      <alignment horizontal="center"/>
    </xf>
    <xf numFmtId="0" fontId="71" fillId="8" borderId="60" xfId="0" applyFont="1" applyFill="1" applyBorder="1" applyAlignment="1">
      <alignment horizontal="center"/>
    </xf>
    <xf numFmtId="0" fontId="71" fillId="8" borderId="216" xfId="0" applyFont="1" applyFill="1" applyBorder="1" applyAlignment="1">
      <alignment horizontal="center"/>
    </xf>
    <xf numFmtId="0" fontId="37" fillId="10" borderId="69" xfId="0" applyFont="1" applyFill="1" applyBorder="1" applyAlignment="1" applyProtection="1">
      <alignment horizontal="center" vertical="center" textRotation="59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99CC00"/>
      <color rgb="FFFFCC66"/>
      <color rgb="FFF2EC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CR43"/>
  <sheetViews>
    <sheetView showGridLines="0" zoomScale="58" zoomScaleNormal="58" workbookViewId="0">
      <selection activeCell="CT37" sqref="CT37"/>
    </sheetView>
  </sheetViews>
  <sheetFormatPr defaultColWidth="9" defaultRowHeight="15.75"/>
  <cols>
    <col min="1" max="1" width="1.5703125" style="84" customWidth="1"/>
    <col min="2" max="2" width="7" style="17" customWidth="1"/>
    <col min="3" max="3" width="32.28515625" style="15" customWidth="1"/>
    <col min="4" max="5" width="2.5703125" style="15" customWidth="1"/>
    <col min="6" max="6" width="5.85546875" style="15" customWidth="1"/>
    <col min="7" max="11" width="2.5703125" style="15" customWidth="1"/>
    <col min="12" max="12" width="2.5703125" style="84" customWidth="1"/>
    <col min="13" max="95" width="2.5703125" style="15" customWidth="1"/>
    <col min="96" max="96" width="1.5703125" style="84" customWidth="1"/>
    <col min="97" max="16384" width="9" style="15"/>
  </cols>
  <sheetData>
    <row r="1" spans="2:96" s="84" customFormat="1" ht="13.15" customHeight="1">
      <c r="B1" s="91"/>
    </row>
    <row r="2" spans="2:96" s="86" customFormat="1" ht="32.25" customHeight="1">
      <c r="B2" s="451" t="s">
        <v>9</v>
      </c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451"/>
      <c r="AW2" s="451"/>
      <c r="AX2" s="451"/>
      <c r="AY2" s="451"/>
      <c r="AZ2" s="451"/>
      <c r="BA2" s="451"/>
      <c r="BB2" s="451"/>
      <c r="BC2" s="451"/>
      <c r="BD2" s="451"/>
      <c r="BE2" s="451"/>
      <c r="BF2" s="451"/>
      <c r="BG2" s="451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451"/>
      <c r="CR2" s="451"/>
    </row>
    <row r="3" spans="2:96" s="84" customFormat="1" ht="8.1" customHeight="1">
      <c r="B3" s="92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</row>
    <row r="4" spans="2:96" s="85" customFormat="1" ht="32.25" customHeight="1">
      <c r="C4" s="260" t="s">
        <v>25</v>
      </c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463" t="s">
        <v>13</v>
      </c>
      <c r="AC4" s="463"/>
      <c r="AD4" s="463"/>
      <c r="AE4" s="463"/>
      <c r="AF4" s="463"/>
      <c r="AG4" s="463"/>
      <c r="AH4" s="463"/>
      <c r="AI4" s="463"/>
      <c r="AJ4" s="246"/>
      <c r="AK4" s="258"/>
      <c r="AL4" s="258"/>
      <c r="AM4" s="258"/>
      <c r="AN4" s="246"/>
      <c r="AO4" s="246"/>
      <c r="AP4" s="258"/>
      <c r="AQ4" s="258"/>
      <c r="AR4" s="258"/>
      <c r="AS4" s="258"/>
      <c r="AT4" s="258"/>
      <c r="AU4" s="258"/>
      <c r="AV4" s="258"/>
      <c r="AW4" s="246"/>
      <c r="AX4" s="246"/>
      <c r="AY4" s="246"/>
      <c r="AZ4" s="246"/>
      <c r="BA4" s="246"/>
      <c r="BB4" s="246"/>
      <c r="BC4" s="246"/>
      <c r="BD4" s="246"/>
      <c r="BE4" s="246"/>
      <c r="BF4" s="246"/>
      <c r="BG4" s="246"/>
      <c r="BH4" s="246"/>
      <c r="BI4" s="464" t="s">
        <v>11</v>
      </c>
      <c r="BJ4" s="464"/>
      <c r="BK4" s="464"/>
      <c r="BL4" s="464"/>
      <c r="BM4" s="464"/>
      <c r="BN4" s="464"/>
      <c r="BO4" s="464"/>
      <c r="BP4" s="464"/>
      <c r="BQ4" s="464"/>
      <c r="BR4" s="259"/>
      <c r="BS4" s="427"/>
      <c r="BT4" s="427"/>
      <c r="BU4" s="427"/>
      <c r="BV4" s="427"/>
      <c r="BW4" s="427"/>
      <c r="BX4" s="427"/>
      <c r="BY4" s="427"/>
      <c r="BZ4" s="427"/>
      <c r="CA4" s="427"/>
      <c r="CB4" s="427"/>
      <c r="CC4" s="427"/>
      <c r="CD4" s="427"/>
      <c r="CE4" s="427"/>
      <c r="CF4" s="427"/>
      <c r="CG4" s="427"/>
      <c r="CH4" s="452" t="s">
        <v>12</v>
      </c>
      <c r="CI4" s="452"/>
      <c r="CJ4" s="452"/>
      <c r="CK4" s="452"/>
      <c r="CL4" s="246"/>
      <c r="CM4" s="246"/>
      <c r="CN4" s="246"/>
      <c r="CO4" s="246"/>
      <c r="CP4" s="246"/>
      <c r="CQ4" s="246"/>
      <c r="CR4" s="258"/>
    </row>
    <row r="5" spans="2:96" s="84" customFormat="1" ht="13.15" customHeight="1" thickBot="1">
      <c r="B5" s="91"/>
    </row>
    <row r="6" spans="2:96" s="86" customFormat="1" ht="30" customHeight="1" thickTop="1">
      <c r="B6" s="432" t="s">
        <v>0</v>
      </c>
      <c r="C6" s="405" t="s">
        <v>1</v>
      </c>
      <c r="D6" s="406"/>
      <c r="E6" s="407"/>
      <c r="F6" s="401" t="s">
        <v>122</v>
      </c>
      <c r="G6" s="405" t="s">
        <v>38</v>
      </c>
      <c r="H6" s="406"/>
      <c r="I6" s="406"/>
      <c r="J6" s="406"/>
      <c r="K6" s="407"/>
      <c r="L6" s="291" t="s">
        <v>37</v>
      </c>
      <c r="M6" s="438" t="s">
        <v>7</v>
      </c>
      <c r="N6" s="436"/>
      <c r="O6" s="436"/>
      <c r="P6" s="436"/>
      <c r="Q6" s="436"/>
      <c r="R6" s="436"/>
      <c r="S6" s="436"/>
      <c r="T6" s="436"/>
      <c r="U6" s="436"/>
      <c r="V6" s="437"/>
      <c r="W6" s="271" t="s">
        <v>37</v>
      </c>
      <c r="X6" s="428" t="s">
        <v>2</v>
      </c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30"/>
      <c r="AM6" s="271" t="s">
        <v>37</v>
      </c>
      <c r="AN6" s="436" t="s">
        <v>32</v>
      </c>
      <c r="AO6" s="436"/>
      <c r="AP6" s="436"/>
      <c r="AQ6" s="436"/>
      <c r="AR6" s="437"/>
      <c r="AS6" s="271" t="s">
        <v>37</v>
      </c>
      <c r="AT6" s="436" t="s">
        <v>33</v>
      </c>
      <c r="AU6" s="436"/>
      <c r="AV6" s="436"/>
      <c r="AW6" s="436"/>
      <c r="AX6" s="437"/>
      <c r="AY6" s="271" t="s">
        <v>37</v>
      </c>
      <c r="AZ6" s="436" t="s">
        <v>41</v>
      </c>
      <c r="BA6" s="436"/>
      <c r="BB6" s="436"/>
      <c r="BC6" s="436"/>
      <c r="BD6" s="436"/>
      <c r="BE6" s="271" t="s">
        <v>37</v>
      </c>
      <c r="BF6" s="434" t="s">
        <v>64</v>
      </c>
      <c r="BG6" s="429"/>
      <c r="BH6" s="429"/>
      <c r="BI6" s="429"/>
      <c r="BJ6" s="429"/>
      <c r="BK6" s="429"/>
      <c r="BL6" s="429"/>
      <c r="BM6" s="429"/>
      <c r="BN6" s="429"/>
      <c r="BO6" s="430"/>
      <c r="BP6" s="271" t="s">
        <v>37</v>
      </c>
      <c r="BQ6" s="434" t="s">
        <v>65</v>
      </c>
      <c r="BR6" s="429"/>
      <c r="BS6" s="429"/>
      <c r="BT6" s="429"/>
      <c r="BU6" s="429"/>
      <c r="BV6" s="429"/>
      <c r="BW6" s="429"/>
      <c r="BX6" s="429"/>
      <c r="BY6" s="429"/>
      <c r="BZ6" s="430"/>
      <c r="CA6" s="271" t="s">
        <v>37</v>
      </c>
      <c r="CB6" s="434" t="s">
        <v>4</v>
      </c>
      <c r="CC6" s="429"/>
      <c r="CD6" s="429"/>
      <c r="CE6" s="429"/>
      <c r="CF6" s="429"/>
      <c r="CG6" s="429"/>
      <c r="CH6" s="429"/>
      <c r="CI6" s="429"/>
      <c r="CJ6" s="429"/>
      <c r="CK6" s="435"/>
      <c r="CL6" s="472" t="s">
        <v>23</v>
      </c>
      <c r="CM6" s="473"/>
      <c r="CN6" s="473"/>
      <c r="CO6" s="473"/>
      <c r="CP6" s="473"/>
      <c r="CQ6" s="474"/>
    </row>
    <row r="7" spans="2:96" s="87" customFormat="1" ht="29.25" customHeight="1">
      <c r="B7" s="433"/>
      <c r="C7" s="408"/>
      <c r="D7" s="409"/>
      <c r="E7" s="410"/>
      <c r="F7" s="402"/>
      <c r="G7" s="408"/>
      <c r="H7" s="409"/>
      <c r="I7" s="409"/>
      <c r="J7" s="409"/>
      <c r="K7" s="410"/>
      <c r="L7" s="292" t="s">
        <v>37</v>
      </c>
      <c r="M7" s="420" t="s">
        <v>39</v>
      </c>
      <c r="N7" s="421"/>
      <c r="O7" s="421"/>
      <c r="P7" s="421"/>
      <c r="Q7" s="421"/>
      <c r="R7" s="372" t="s">
        <v>40</v>
      </c>
      <c r="S7" s="373"/>
      <c r="T7" s="373"/>
      <c r="U7" s="373"/>
      <c r="V7" s="374"/>
      <c r="W7" s="272" t="s">
        <v>37</v>
      </c>
      <c r="X7" s="422" t="s">
        <v>124</v>
      </c>
      <c r="Y7" s="373"/>
      <c r="Z7" s="373"/>
      <c r="AA7" s="373"/>
      <c r="AB7" s="431"/>
      <c r="AC7" s="372" t="s">
        <v>121</v>
      </c>
      <c r="AD7" s="373"/>
      <c r="AE7" s="373"/>
      <c r="AF7" s="373"/>
      <c r="AG7" s="374"/>
      <c r="AH7" s="372" t="s">
        <v>34</v>
      </c>
      <c r="AI7" s="373"/>
      <c r="AJ7" s="373"/>
      <c r="AK7" s="373"/>
      <c r="AL7" s="374"/>
      <c r="AM7" s="272" t="s">
        <v>37</v>
      </c>
      <c r="AN7" s="422" t="s">
        <v>21</v>
      </c>
      <c r="AO7" s="373"/>
      <c r="AP7" s="373"/>
      <c r="AQ7" s="373"/>
      <c r="AR7" s="374"/>
      <c r="AS7" s="272" t="s">
        <v>37</v>
      </c>
      <c r="AT7" s="422" t="s">
        <v>21</v>
      </c>
      <c r="AU7" s="373"/>
      <c r="AV7" s="373"/>
      <c r="AW7" s="373"/>
      <c r="AX7" s="374"/>
      <c r="AY7" s="272" t="s">
        <v>37</v>
      </c>
      <c r="AZ7" s="422" t="s">
        <v>21</v>
      </c>
      <c r="BA7" s="373"/>
      <c r="BB7" s="373"/>
      <c r="BC7" s="373"/>
      <c r="BD7" s="431"/>
      <c r="BE7" s="272" t="s">
        <v>37</v>
      </c>
      <c r="BF7" s="372" t="s">
        <v>87</v>
      </c>
      <c r="BG7" s="373"/>
      <c r="BH7" s="373"/>
      <c r="BI7" s="373"/>
      <c r="BJ7" s="431"/>
      <c r="BK7" s="372" t="s">
        <v>21</v>
      </c>
      <c r="BL7" s="373"/>
      <c r="BM7" s="373"/>
      <c r="BN7" s="373"/>
      <c r="BO7" s="374"/>
      <c r="BP7" s="272" t="s">
        <v>37</v>
      </c>
      <c r="BQ7" s="372" t="s">
        <v>87</v>
      </c>
      <c r="BR7" s="373"/>
      <c r="BS7" s="373"/>
      <c r="BT7" s="373"/>
      <c r="BU7" s="431"/>
      <c r="BV7" s="372" t="s">
        <v>21</v>
      </c>
      <c r="BW7" s="373"/>
      <c r="BX7" s="373"/>
      <c r="BY7" s="373"/>
      <c r="BZ7" s="374"/>
      <c r="CA7" s="272" t="s">
        <v>37</v>
      </c>
      <c r="CB7" s="372" t="s">
        <v>87</v>
      </c>
      <c r="CC7" s="373"/>
      <c r="CD7" s="373"/>
      <c r="CE7" s="373"/>
      <c r="CF7" s="431"/>
      <c r="CG7" s="372" t="s">
        <v>21</v>
      </c>
      <c r="CH7" s="373"/>
      <c r="CI7" s="373"/>
      <c r="CJ7" s="373"/>
      <c r="CK7" s="374"/>
      <c r="CL7" s="475"/>
      <c r="CM7" s="476"/>
      <c r="CN7" s="476"/>
      <c r="CO7" s="476"/>
      <c r="CP7" s="476"/>
      <c r="CQ7" s="477"/>
    </row>
    <row r="8" spans="2:96" ht="24.75" customHeight="1">
      <c r="B8" s="423"/>
      <c r="C8" s="380"/>
      <c r="D8" s="381"/>
      <c r="E8" s="382"/>
      <c r="F8" s="94"/>
      <c r="G8" s="390">
        <v>1</v>
      </c>
      <c r="H8" s="386">
        <v>2</v>
      </c>
      <c r="I8" s="386">
        <v>3</v>
      </c>
      <c r="J8" s="386">
        <v>4</v>
      </c>
      <c r="K8" s="392">
        <v>5</v>
      </c>
      <c r="L8" s="293" t="s">
        <v>37</v>
      </c>
      <c r="M8" s="19"/>
      <c r="N8" s="20"/>
      <c r="O8" s="20"/>
      <c r="P8" s="20"/>
      <c r="Q8" s="21"/>
      <c r="R8" s="23"/>
      <c r="S8" s="20"/>
      <c r="T8" s="20"/>
      <c r="U8" s="20"/>
      <c r="V8" s="22"/>
      <c r="W8" s="293" t="s">
        <v>37</v>
      </c>
      <c r="X8" s="19"/>
      <c r="Y8" s="20"/>
      <c r="Z8" s="20"/>
      <c r="AA8" s="20"/>
      <c r="AB8" s="21"/>
      <c r="AC8" s="23"/>
      <c r="AD8" s="20"/>
      <c r="AE8" s="20"/>
      <c r="AF8" s="20"/>
      <c r="AG8" s="22"/>
      <c r="AH8" s="23"/>
      <c r="AI8" s="20"/>
      <c r="AJ8" s="20"/>
      <c r="AK8" s="20"/>
      <c r="AL8" s="22"/>
      <c r="AM8" s="293" t="s">
        <v>37</v>
      </c>
      <c r="AN8" s="19"/>
      <c r="AO8" s="20"/>
      <c r="AP8" s="20"/>
      <c r="AQ8" s="20"/>
      <c r="AR8" s="22"/>
      <c r="AS8" s="293" t="s">
        <v>37</v>
      </c>
      <c r="AT8" s="19"/>
      <c r="AU8" s="20"/>
      <c r="AV8" s="20"/>
      <c r="AW8" s="20"/>
      <c r="AX8" s="22"/>
      <c r="AY8" s="293" t="s">
        <v>37</v>
      </c>
      <c r="AZ8" s="19"/>
      <c r="BA8" s="20"/>
      <c r="BB8" s="20"/>
      <c r="BC8" s="20"/>
      <c r="BD8" s="21"/>
      <c r="BE8" s="293" t="s">
        <v>37</v>
      </c>
      <c r="BF8" s="23"/>
      <c r="BG8" s="20"/>
      <c r="BH8" s="20"/>
      <c r="BI8" s="20"/>
      <c r="BJ8" s="21"/>
      <c r="BK8" s="23"/>
      <c r="BL8" s="20"/>
      <c r="BM8" s="20"/>
      <c r="BN8" s="20"/>
      <c r="BO8" s="22"/>
      <c r="BP8" s="293" t="s">
        <v>37</v>
      </c>
      <c r="BQ8" s="23"/>
      <c r="BR8" s="20"/>
      <c r="BS8" s="20"/>
      <c r="BT8" s="20"/>
      <c r="BU8" s="21"/>
      <c r="BV8" s="23"/>
      <c r="BW8" s="20"/>
      <c r="BX8" s="20"/>
      <c r="BY8" s="20"/>
      <c r="BZ8" s="22"/>
      <c r="CA8" s="293" t="s">
        <v>37</v>
      </c>
      <c r="CB8" s="23"/>
      <c r="CC8" s="20"/>
      <c r="CD8" s="20"/>
      <c r="CE8" s="20"/>
      <c r="CF8" s="21"/>
      <c r="CG8" s="23"/>
      <c r="CH8" s="20"/>
      <c r="CI8" s="20"/>
      <c r="CJ8" s="20"/>
      <c r="CK8" s="22"/>
      <c r="CL8" s="247"/>
      <c r="CM8" s="247"/>
      <c r="CN8" s="247"/>
      <c r="CO8" s="247"/>
      <c r="CP8" s="247"/>
      <c r="CQ8" s="252"/>
    </row>
    <row r="9" spans="2:96" ht="24.75" customHeight="1">
      <c r="B9" s="424"/>
      <c r="C9" s="383"/>
      <c r="D9" s="384"/>
      <c r="E9" s="385"/>
      <c r="F9" s="110"/>
      <c r="G9" s="391"/>
      <c r="H9" s="387"/>
      <c r="I9" s="387"/>
      <c r="J9" s="387"/>
      <c r="K9" s="393"/>
      <c r="L9" s="294" t="s">
        <v>37</v>
      </c>
      <c r="M9" s="1"/>
      <c r="N9" s="2"/>
      <c r="O9" s="2"/>
      <c r="P9" s="2"/>
      <c r="Q9" s="3"/>
      <c r="R9" s="5"/>
      <c r="S9" s="2"/>
      <c r="T9" s="2"/>
      <c r="U9" s="2"/>
      <c r="V9" s="4"/>
      <c r="W9" s="294" t="s">
        <v>37</v>
      </c>
      <c r="X9" s="5"/>
      <c r="Y9" s="2"/>
      <c r="Z9" s="2"/>
      <c r="AA9" s="2"/>
      <c r="AB9" s="3"/>
      <c r="AC9" s="5"/>
      <c r="AD9" s="2"/>
      <c r="AE9" s="2"/>
      <c r="AF9" s="2"/>
      <c r="AG9" s="4"/>
      <c r="AH9" s="5"/>
      <c r="AI9" s="2"/>
      <c r="AJ9" s="2"/>
      <c r="AK9" s="2"/>
      <c r="AL9" s="4"/>
      <c r="AM9" s="294" t="s">
        <v>37</v>
      </c>
      <c r="AN9" s="1"/>
      <c r="AO9" s="2"/>
      <c r="AP9" s="2"/>
      <c r="AQ9" s="2"/>
      <c r="AR9" s="4"/>
      <c r="AS9" s="294" t="s">
        <v>37</v>
      </c>
      <c r="AT9" s="1"/>
      <c r="AU9" s="2"/>
      <c r="AV9" s="2"/>
      <c r="AW9" s="2"/>
      <c r="AX9" s="4"/>
      <c r="AY9" s="294" t="s">
        <v>37</v>
      </c>
      <c r="AZ9" s="1"/>
      <c r="BA9" s="2"/>
      <c r="BB9" s="2"/>
      <c r="BC9" s="2"/>
      <c r="BD9" s="3"/>
      <c r="BE9" s="294" t="s">
        <v>37</v>
      </c>
      <c r="BF9" s="5"/>
      <c r="BG9" s="2"/>
      <c r="BH9" s="2"/>
      <c r="BI9" s="2"/>
      <c r="BJ9" s="3"/>
      <c r="BK9" s="5"/>
      <c r="BL9" s="2"/>
      <c r="BM9" s="2"/>
      <c r="BN9" s="2"/>
      <c r="BO9" s="4"/>
      <c r="BP9" s="294" t="s">
        <v>37</v>
      </c>
      <c r="BQ9" s="5"/>
      <c r="BR9" s="2"/>
      <c r="BS9" s="2"/>
      <c r="BT9" s="2"/>
      <c r="BU9" s="3"/>
      <c r="BV9" s="5"/>
      <c r="BW9" s="2"/>
      <c r="BX9" s="2"/>
      <c r="BY9" s="2"/>
      <c r="BZ9" s="4"/>
      <c r="CA9" s="294" t="s">
        <v>37</v>
      </c>
      <c r="CB9" s="5"/>
      <c r="CC9" s="2"/>
      <c r="CD9" s="2"/>
      <c r="CE9" s="2"/>
      <c r="CF9" s="3"/>
      <c r="CG9" s="5"/>
      <c r="CH9" s="2"/>
      <c r="CI9" s="2"/>
      <c r="CJ9" s="2"/>
      <c r="CK9" s="4"/>
      <c r="CL9" s="248"/>
      <c r="CM9" s="248"/>
      <c r="CN9" s="248"/>
      <c r="CO9" s="248"/>
      <c r="CP9" s="248"/>
      <c r="CQ9" s="253"/>
    </row>
    <row r="10" spans="2:96" ht="24.75" customHeight="1">
      <c r="B10" s="425"/>
      <c r="C10" s="366"/>
      <c r="D10" s="367"/>
      <c r="E10" s="368"/>
      <c r="F10" s="273"/>
      <c r="G10" s="394">
        <v>1</v>
      </c>
      <c r="H10" s="388">
        <v>2</v>
      </c>
      <c r="I10" s="388">
        <v>3</v>
      </c>
      <c r="J10" s="388">
        <v>4</v>
      </c>
      <c r="K10" s="414">
        <v>5</v>
      </c>
      <c r="L10" s="274" t="s">
        <v>37</v>
      </c>
      <c r="M10" s="275"/>
      <c r="N10" s="276"/>
      <c r="O10" s="276"/>
      <c r="P10" s="276"/>
      <c r="Q10" s="277"/>
      <c r="R10" s="278"/>
      <c r="S10" s="276"/>
      <c r="T10" s="276"/>
      <c r="U10" s="276"/>
      <c r="V10" s="279"/>
      <c r="W10" s="274" t="s">
        <v>37</v>
      </c>
      <c r="X10" s="278"/>
      <c r="Y10" s="276"/>
      <c r="Z10" s="276"/>
      <c r="AA10" s="276"/>
      <c r="AB10" s="277"/>
      <c r="AC10" s="278"/>
      <c r="AD10" s="276"/>
      <c r="AE10" s="276"/>
      <c r="AF10" s="276"/>
      <c r="AG10" s="279"/>
      <c r="AH10" s="278"/>
      <c r="AI10" s="276"/>
      <c r="AJ10" s="276"/>
      <c r="AK10" s="276"/>
      <c r="AL10" s="279"/>
      <c r="AM10" s="274" t="s">
        <v>37</v>
      </c>
      <c r="AN10" s="275"/>
      <c r="AO10" s="276"/>
      <c r="AP10" s="276"/>
      <c r="AQ10" s="276"/>
      <c r="AR10" s="279"/>
      <c r="AS10" s="274" t="s">
        <v>37</v>
      </c>
      <c r="AT10" s="275"/>
      <c r="AU10" s="276"/>
      <c r="AV10" s="276"/>
      <c r="AW10" s="276"/>
      <c r="AX10" s="279"/>
      <c r="AY10" s="274" t="s">
        <v>37</v>
      </c>
      <c r="AZ10" s="275"/>
      <c r="BA10" s="276"/>
      <c r="BB10" s="276"/>
      <c r="BC10" s="276"/>
      <c r="BD10" s="277"/>
      <c r="BE10" s="274" t="s">
        <v>37</v>
      </c>
      <c r="BF10" s="278"/>
      <c r="BG10" s="276"/>
      <c r="BH10" s="276"/>
      <c r="BI10" s="276"/>
      <c r="BJ10" s="277"/>
      <c r="BK10" s="278"/>
      <c r="BL10" s="276"/>
      <c r="BM10" s="276"/>
      <c r="BN10" s="276"/>
      <c r="BO10" s="279"/>
      <c r="BP10" s="274" t="s">
        <v>37</v>
      </c>
      <c r="BQ10" s="278"/>
      <c r="BR10" s="276"/>
      <c r="BS10" s="276"/>
      <c r="BT10" s="276"/>
      <c r="BU10" s="277"/>
      <c r="BV10" s="278"/>
      <c r="BW10" s="276"/>
      <c r="BX10" s="276"/>
      <c r="BY10" s="276"/>
      <c r="BZ10" s="279"/>
      <c r="CA10" s="274" t="s">
        <v>37</v>
      </c>
      <c r="CB10" s="278"/>
      <c r="CC10" s="276"/>
      <c r="CD10" s="276"/>
      <c r="CE10" s="276"/>
      <c r="CF10" s="277"/>
      <c r="CG10" s="278"/>
      <c r="CH10" s="276"/>
      <c r="CI10" s="276"/>
      <c r="CJ10" s="276"/>
      <c r="CK10" s="279"/>
      <c r="CL10" s="280"/>
      <c r="CM10" s="280"/>
      <c r="CN10" s="280"/>
      <c r="CO10" s="280"/>
      <c r="CP10" s="280"/>
      <c r="CQ10" s="281"/>
    </row>
    <row r="11" spans="2:96" ht="24.75" customHeight="1">
      <c r="B11" s="426"/>
      <c r="C11" s="369"/>
      <c r="D11" s="370"/>
      <c r="E11" s="371"/>
      <c r="F11" s="282"/>
      <c r="G11" s="395"/>
      <c r="H11" s="389"/>
      <c r="I11" s="389"/>
      <c r="J11" s="389"/>
      <c r="K11" s="415"/>
      <c r="L11" s="283" t="s">
        <v>37</v>
      </c>
      <c r="M11" s="284"/>
      <c r="N11" s="285"/>
      <c r="O11" s="285"/>
      <c r="P11" s="285"/>
      <c r="Q11" s="286"/>
      <c r="R11" s="287"/>
      <c r="S11" s="285"/>
      <c r="T11" s="285"/>
      <c r="U11" s="285"/>
      <c r="V11" s="288"/>
      <c r="W11" s="283" t="s">
        <v>37</v>
      </c>
      <c r="X11" s="287"/>
      <c r="Y11" s="285"/>
      <c r="Z11" s="285"/>
      <c r="AA11" s="285"/>
      <c r="AB11" s="286"/>
      <c r="AC11" s="287"/>
      <c r="AD11" s="285"/>
      <c r="AE11" s="285"/>
      <c r="AF11" s="285"/>
      <c r="AG11" s="288"/>
      <c r="AH11" s="287"/>
      <c r="AI11" s="285"/>
      <c r="AJ11" s="285"/>
      <c r="AK11" s="285"/>
      <c r="AL11" s="288"/>
      <c r="AM11" s="283" t="s">
        <v>37</v>
      </c>
      <c r="AN11" s="284"/>
      <c r="AO11" s="285"/>
      <c r="AP11" s="285"/>
      <c r="AQ11" s="285"/>
      <c r="AR11" s="288"/>
      <c r="AS11" s="283" t="s">
        <v>37</v>
      </c>
      <c r="AT11" s="284"/>
      <c r="AU11" s="285"/>
      <c r="AV11" s="285"/>
      <c r="AW11" s="285"/>
      <c r="AX11" s="288"/>
      <c r="AY11" s="283" t="s">
        <v>37</v>
      </c>
      <c r="AZ11" s="284"/>
      <c r="BA11" s="285"/>
      <c r="BB11" s="285"/>
      <c r="BC11" s="285"/>
      <c r="BD11" s="286"/>
      <c r="BE11" s="283" t="s">
        <v>37</v>
      </c>
      <c r="BF11" s="287"/>
      <c r="BG11" s="285"/>
      <c r="BH11" s="285"/>
      <c r="BI11" s="285"/>
      <c r="BJ11" s="286"/>
      <c r="BK11" s="287"/>
      <c r="BL11" s="285"/>
      <c r="BM11" s="285"/>
      <c r="BN11" s="285"/>
      <c r="BO11" s="288"/>
      <c r="BP11" s="283" t="s">
        <v>37</v>
      </c>
      <c r="BQ11" s="287"/>
      <c r="BR11" s="285"/>
      <c r="BS11" s="285"/>
      <c r="BT11" s="285"/>
      <c r="BU11" s="286"/>
      <c r="BV11" s="287"/>
      <c r="BW11" s="285"/>
      <c r="BX11" s="285"/>
      <c r="BY11" s="285"/>
      <c r="BZ11" s="288"/>
      <c r="CA11" s="283" t="s">
        <v>37</v>
      </c>
      <c r="CB11" s="287"/>
      <c r="CC11" s="285"/>
      <c r="CD11" s="285"/>
      <c r="CE11" s="285"/>
      <c r="CF11" s="286"/>
      <c r="CG11" s="287"/>
      <c r="CH11" s="285"/>
      <c r="CI11" s="285"/>
      <c r="CJ11" s="285"/>
      <c r="CK11" s="288"/>
      <c r="CL11" s="289"/>
      <c r="CM11" s="289"/>
      <c r="CN11" s="289"/>
      <c r="CO11" s="289"/>
      <c r="CP11" s="289"/>
      <c r="CQ11" s="290"/>
    </row>
    <row r="12" spans="2:96" ht="24.75" customHeight="1">
      <c r="B12" s="423"/>
      <c r="C12" s="380"/>
      <c r="D12" s="381"/>
      <c r="E12" s="382"/>
      <c r="F12" s="94"/>
      <c r="G12" s="390">
        <v>1</v>
      </c>
      <c r="H12" s="386">
        <v>2</v>
      </c>
      <c r="I12" s="386">
        <v>3</v>
      </c>
      <c r="J12" s="386">
        <v>4</v>
      </c>
      <c r="K12" s="392">
        <v>5</v>
      </c>
      <c r="L12" s="293" t="s">
        <v>37</v>
      </c>
      <c r="M12" s="19"/>
      <c r="N12" s="20"/>
      <c r="O12" s="20"/>
      <c r="P12" s="20"/>
      <c r="Q12" s="21"/>
      <c r="R12" s="23"/>
      <c r="S12" s="20"/>
      <c r="T12" s="20"/>
      <c r="U12" s="20"/>
      <c r="V12" s="22"/>
      <c r="W12" s="293" t="s">
        <v>37</v>
      </c>
      <c r="X12" s="19"/>
      <c r="Y12" s="20"/>
      <c r="Z12" s="20"/>
      <c r="AA12" s="20"/>
      <c r="AB12" s="21"/>
      <c r="AC12" s="23"/>
      <c r="AD12" s="20"/>
      <c r="AE12" s="20"/>
      <c r="AF12" s="20"/>
      <c r="AG12" s="22"/>
      <c r="AH12" s="23"/>
      <c r="AI12" s="20"/>
      <c r="AJ12" s="20"/>
      <c r="AK12" s="20"/>
      <c r="AL12" s="22"/>
      <c r="AM12" s="293" t="s">
        <v>37</v>
      </c>
      <c r="AN12" s="19"/>
      <c r="AO12" s="20"/>
      <c r="AP12" s="20"/>
      <c r="AQ12" s="20"/>
      <c r="AR12" s="22"/>
      <c r="AS12" s="293" t="s">
        <v>37</v>
      </c>
      <c r="AT12" s="19"/>
      <c r="AU12" s="20"/>
      <c r="AV12" s="20"/>
      <c r="AW12" s="20"/>
      <c r="AX12" s="22"/>
      <c r="AY12" s="293" t="s">
        <v>37</v>
      </c>
      <c r="AZ12" s="19"/>
      <c r="BA12" s="20"/>
      <c r="BB12" s="20"/>
      <c r="BC12" s="20"/>
      <c r="BD12" s="21"/>
      <c r="BE12" s="293" t="s">
        <v>37</v>
      </c>
      <c r="BF12" s="23"/>
      <c r="BG12" s="20"/>
      <c r="BH12" s="20"/>
      <c r="BI12" s="20"/>
      <c r="BJ12" s="21"/>
      <c r="BK12" s="23"/>
      <c r="BL12" s="20"/>
      <c r="BM12" s="20"/>
      <c r="BN12" s="20"/>
      <c r="BO12" s="22"/>
      <c r="BP12" s="293" t="s">
        <v>37</v>
      </c>
      <c r="BQ12" s="23"/>
      <c r="BR12" s="20"/>
      <c r="BS12" s="20"/>
      <c r="BT12" s="20"/>
      <c r="BU12" s="21"/>
      <c r="BV12" s="23"/>
      <c r="BW12" s="20"/>
      <c r="BX12" s="20"/>
      <c r="BY12" s="20"/>
      <c r="BZ12" s="22"/>
      <c r="CA12" s="293" t="s">
        <v>37</v>
      </c>
      <c r="CB12" s="23"/>
      <c r="CC12" s="20"/>
      <c r="CD12" s="20"/>
      <c r="CE12" s="20"/>
      <c r="CF12" s="21"/>
      <c r="CG12" s="23"/>
      <c r="CH12" s="20"/>
      <c r="CI12" s="20"/>
      <c r="CJ12" s="20"/>
      <c r="CK12" s="22"/>
      <c r="CL12" s="247"/>
      <c r="CM12" s="247"/>
      <c r="CN12" s="247"/>
      <c r="CO12" s="247"/>
      <c r="CP12" s="247"/>
      <c r="CQ12" s="252"/>
    </row>
    <row r="13" spans="2:96" ht="24.75" customHeight="1">
      <c r="B13" s="424"/>
      <c r="C13" s="383"/>
      <c r="D13" s="384"/>
      <c r="E13" s="385"/>
      <c r="F13" s="110"/>
      <c r="G13" s="391"/>
      <c r="H13" s="387"/>
      <c r="I13" s="387"/>
      <c r="J13" s="387"/>
      <c r="K13" s="393"/>
      <c r="L13" s="294" t="s">
        <v>37</v>
      </c>
      <c r="M13" s="1"/>
      <c r="N13" s="2"/>
      <c r="O13" s="2"/>
      <c r="P13" s="2"/>
      <c r="Q13" s="3"/>
      <c r="R13" s="5"/>
      <c r="S13" s="2"/>
      <c r="T13" s="2"/>
      <c r="U13" s="2"/>
      <c r="V13" s="4"/>
      <c r="W13" s="294" t="s">
        <v>37</v>
      </c>
      <c r="X13" s="5"/>
      <c r="Y13" s="2"/>
      <c r="Z13" s="2"/>
      <c r="AA13" s="2"/>
      <c r="AB13" s="3"/>
      <c r="AC13" s="5"/>
      <c r="AD13" s="2"/>
      <c r="AE13" s="2"/>
      <c r="AF13" s="2"/>
      <c r="AG13" s="4"/>
      <c r="AH13" s="5"/>
      <c r="AI13" s="2"/>
      <c r="AJ13" s="2"/>
      <c r="AK13" s="2"/>
      <c r="AL13" s="4"/>
      <c r="AM13" s="294" t="s">
        <v>37</v>
      </c>
      <c r="AN13" s="1"/>
      <c r="AO13" s="2"/>
      <c r="AP13" s="2"/>
      <c r="AQ13" s="2"/>
      <c r="AR13" s="4"/>
      <c r="AS13" s="294" t="s">
        <v>37</v>
      </c>
      <c r="AT13" s="1"/>
      <c r="AU13" s="2"/>
      <c r="AV13" s="2"/>
      <c r="AW13" s="2"/>
      <c r="AX13" s="4"/>
      <c r="AY13" s="294" t="s">
        <v>37</v>
      </c>
      <c r="AZ13" s="1"/>
      <c r="BA13" s="2"/>
      <c r="BB13" s="2"/>
      <c r="BC13" s="2"/>
      <c r="BD13" s="3"/>
      <c r="BE13" s="294" t="s">
        <v>37</v>
      </c>
      <c r="BF13" s="5"/>
      <c r="BG13" s="2"/>
      <c r="BH13" s="2"/>
      <c r="BI13" s="2"/>
      <c r="BJ13" s="3"/>
      <c r="BK13" s="5"/>
      <c r="BL13" s="2"/>
      <c r="BM13" s="2"/>
      <c r="BN13" s="2"/>
      <c r="BO13" s="4"/>
      <c r="BP13" s="294" t="s">
        <v>37</v>
      </c>
      <c r="BQ13" s="5"/>
      <c r="BR13" s="2"/>
      <c r="BS13" s="2"/>
      <c r="BT13" s="2"/>
      <c r="BU13" s="3"/>
      <c r="BV13" s="5"/>
      <c r="BW13" s="2"/>
      <c r="BX13" s="2"/>
      <c r="BY13" s="2"/>
      <c r="BZ13" s="4"/>
      <c r="CA13" s="294" t="s">
        <v>37</v>
      </c>
      <c r="CB13" s="5"/>
      <c r="CC13" s="2"/>
      <c r="CD13" s="2"/>
      <c r="CE13" s="2"/>
      <c r="CF13" s="3"/>
      <c r="CG13" s="5"/>
      <c r="CH13" s="2"/>
      <c r="CI13" s="2"/>
      <c r="CJ13" s="2"/>
      <c r="CK13" s="4"/>
      <c r="CL13" s="248"/>
      <c r="CM13" s="248"/>
      <c r="CN13" s="248"/>
      <c r="CO13" s="248"/>
      <c r="CP13" s="248"/>
      <c r="CQ13" s="253"/>
    </row>
    <row r="14" spans="2:96" ht="24.75" customHeight="1">
      <c r="B14" s="425"/>
      <c r="C14" s="366"/>
      <c r="D14" s="367"/>
      <c r="E14" s="368"/>
      <c r="F14" s="273"/>
      <c r="G14" s="394">
        <v>1</v>
      </c>
      <c r="H14" s="388">
        <v>2</v>
      </c>
      <c r="I14" s="388">
        <v>3</v>
      </c>
      <c r="J14" s="388">
        <v>4</v>
      </c>
      <c r="K14" s="414">
        <v>5</v>
      </c>
      <c r="L14" s="274" t="s">
        <v>37</v>
      </c>
      <c r="M14" s="275"/>
      <c r="N14" s="276"/>
      <c r="O14" s="276"/>
      <c r="P14" s="276"/>
      <c r="Q14" s="277"/>
      <c r="R14" s="278"/>
      <c r="S14" s="276"/>
      <c r="T14" s="276"/>
      <c r="U14" s="276"/>
      <c r="V14" s="279"/>
      <c r="W14" s="274" t="s">
        <v>37</v>
      </c>
      <c r="X14" s="278"/>
      <c r="Y14" s="276"/>
      <c r="Z14" s="276"/>
      <c r="AA14" s="276"/>
      <c r="AB14" s="277"/>
      <c r="AC14" s="278"/>
      <c r="AD14" s="276"/>
      <c r="AE14" s="276"/>
      <c r="AF14" s="276"/>
      <c r="AG14" s="279"/>
      <c r="AH14" s="278"/>
      <c r="AI14" s="276"/>
      <c r="AJ14" s="276"/>
      <c r="AK14" s="276"/>
      <c r="AL14" s="279"/>
      <c r="AM14" s="274" t="s">
        <v>37</v>
      </c>
      <c r="AN14" s="275"/>
      <c r="AO14" s="276"/>
      <c r="AP14" s="276"/>
      <c r="AQ14" s="276"/>
      <c r="AR14" s="279"/>
      <c r="AS14" s="274" t="s">
        <v>37</v>
      </c>
      <c r="AT14" s="275"/>
      <c r="AU14" s="276"/>
      <c r="AV14" s="276"/>
      <c r="AW14" s="276"/>
      <c r="AX14" s="279"/>
      <c r="AY14" s="274" t="s">
        <v>37</v>
      </c>
      <c r="AZ14" s="275"/>
      <c r="BA14" s="276"/>
      <c r="BB14" s="276"/>
      <c r="BC14" s="276"/>
      <c r="BD14" s="277"/>
      <c r="BE14" s="274" t="s">
        <v>37</v>
      </c>
      <c r="BF14" s="278"/>
      <c r="BG14" s="276"/>
      <c r="BH14" s="276"/>
      <c r="BI14" s="276"/>
      <c r="BJ14" s="277"/>
      <c r="BK14" s="278"/>
      <c r="BL14" s="276"/>
      <c r="BM14" s="276"/>
      <c r="BN14" s="276"/>
      <c r="BO14" s="279"/>
      <c r="BP14" s="274" t="s">
        <v>37</v>
      </c>
      <c r="BQ14" s="278"/>
      <c r="BR14" s="276"/>
      <c r="BS14" s="276"/>
      <c r="BT14" s="276"/>
      <c r="BU14" s="277"/>
      <c r="BV14" s="278"/>
      <c r="BW14" s="276"/>
      <c r="BX14" s="276"/>
      <c r="BY14" s="276"/>
      <c r="BZ14" s="279"/>
      <c r="CA14" s="274" t="s">
        <v>37</v>
      </c>
      <c r="CB14" s="278"/>
      <c r="CC14" s="276"/>
      <c r="CD14" s="276"/>
      <c r="CE14" s="276"/>
      <c r="CF14" s="277"/>
      <c r="CG14" s="278"/>
      <c r="CH14" s="276"/>
      <c r="CI14" s="276"/>
      <c r="CJ14" s="276"/>
      <c r="CK14" s="279"/>
      <c r="CL14" s="280"/>
      <c r="CM14" s="280"/>
      <c r="CN14" s="280"/>
      <c r="CO14" s="280"/>
      <c r="CP14" s="280"/>
      <c r="CQ14" s="281"/>
    </row>
    <row r="15" spans="2:96" ht="24.75" customHeight="1">
      <c r="B15" s="426"/>
      <c r="C15" s="369"/>
      <c r="D15" s="370"/>
      <c r="E15" s="371"/>
      <c r="F15" s="282"/>
      <c r="G15" s="395"/>
      <c r="H15" s="389"/>
      <c r="I15" s="389"/>
      <c r="J15" s="389"/>
      <c r="K15" s="415"/>
      <c r="L15" s="283" t="s">
        <v>37</v>
      </c>
      <c r="M15" s="284"/>
      <c r="N15" s="285"/>
      <c r="O15" s="285"/>
      <c r="P15" s="285"/>
      <c r="Q15" s="286"/>
      <c r="R15" s="287"/>
      <c r="S15" s="285"/>
      <c r="T15" s="285"/>
      <c r="U15" s="285"/>
      <c r="V15" s="288"/>
      <c r="W15" s="283" t="s">
        <v>37</v>
      </c>
      <c r="X15" s="287"/>
      <c r="Y15" s="285"/>
      <c r="Z15" s="285"/>
      <c r="AA15" s="285"/>
      <c r="AB15" s="286"/>
      <c r="AC15" s="287"/>
      <c r="AD15" s="285"/>
      <c r="AE15" s="285"/>
      <c r="AF15" s="285"/>
      <c r="AG15" s="288"/>
      <c r="AH15" s="287"/>
      <c r="AI15" s="285"/>
      <c r="AJ15" s="285"/>
      <c r="AK15" s="285"/>
      <c r="AL15" s="288"/>
      <c r="AM15" s="283" t="s">
        <v>37</v>
      </c>
      <c r="AN15" s="284"/>
      <c r="AO15" s="285"/>
      <c r="AP15" s="285"/>
      <c r="AQ15" s="285"/>
      <c r="AR15" s="288"/>
      <c r="AS15" s="283" t="s">
        <v>37</v>
      </c>
      <c r="AT15" s="284"/>
      <c r="AU15" s="285"/>
      <c r="AV15" s="285"/>
      <c r="AW15" s="285"/>
      <c r="AX15" s="288"/>
      <c r="AY15" s="283" t="s">
        <v>37</v>
      </c>
      <c r="AZ15" s="284"/>
      <c r="BA15" s="285"/>
      <c r="BB15" s="285"/>
      <c r="BC15" s="285"/>
      <c r="BD15" s="286"/>
      <c r="BE15" s="283" t="s">
        <v>37</v>
      </c>
      <c r="BF15" s="287"/>
      <c r="BG15" s="285"/>
      <c r="BH15" s="285"/>
      <c r="BI15" s="285"/>
      <c r="BJ15" s="286"/>
      <c r="BK15" s="287"/>
      <c r="BL15" s="285"/>
      <c r="BM15" s="285"/>
      <c r="BN15" s="285"/>
      <c r="BO15" s="288"/>
      <c r="BP15" s="283" t="s">
        <v>37</v>
      </c>
      <c r="BQ15" s="287"/>
      <c r="BR15" s="285"/>
      <c r="BS15" s="285"/>
      <c r="BT15" s="285"/>
      <c r="BU15" s="286"/>
      <c r="BV15" s="287"/>
      <c r="BW15" s="285"/>
      <c r="BX15" s="285"/>
      <c r="BY15" s="285"/>
      <c r="BZ15" s="288"/>
      <c r="CA15" s="283" t="s">
        <v>37</v>
      </c>
      <c r="CB15" s="287"/>
      <c r="CC15" s="285"/>
      <c r="CD15" s="285"/>
      <c r="CE15" s="285"/>
      <c r="CF15" s="286"/>
      <c r="CG15" s="287"/>
      <c r="CH15" s="285"/>
      <c r="CI15" s="285"/>
      <c r="CJ15" s="285"/>
      <c r="CK15" s="288"/>
      <c r="CL15" s="289"/>
      <c r="CM15" s="289"/>
      <c r="CN15" s="289"/>
      <c r="CO15" s="289"/>
      <c r="CP15" s="289"/>
      <c r="CQ15" s="290"/>
    </row>
    <row r="16" spans="2:96" ht="24.75" customHeight="1">
      <c r="B16" s="423"/>
      <c r="C16" s="380"/>
      <c r="D16" s="381"/>
      <c r="E16" s="382"/>
      <c r="F16" s="94"/>
      <c r="G16" s="390">
        <v>1</v>
      </c>
      <c r="H16" s="386">
        <v>2</v>
      </c>
      <c r="I16" s="386">
        <v>3</v>
      </c>
      <c r="J16" s="386">
        <v>4</v>
      </c>
      <c r="K16" s="392">
        <v>5</v>
      </c>
      <c r="L16" s="293" t="s">
        <v>37</v>
      </c>
      <c r="M16" s="19"/>
      <c r="N16" s="20"/>
      <c r="O16" s="20"/>
      <c r="P16" s="20"/>
      <c r="Q16" s="21"/>
      <c r="R16" s="23"/>
      <c r="S16" s="20"/>
      <c r="T16" s="20"/>
      <c r="U16" s="20"/>
      <c r="V16" s="22"/>
      <c r="W16" s="293" t="s">
        <v>37</v>
      </c>
      <c r="X16" s="19"/>
      <c r="Y16" s="20"/>
      <c r="Z16" s="20"/>
      <c r="AA16" s="20"/>
      <c r="AB16" s="21"/>
      <c r="AC16" s="23"/>
      <c r="AD16" s="20"/>
      <c r="AE16" s="20"/>
      <c r="AF16" s="20"/>
      <c r="AG16" s="22"/>
      <c r="AH16" s="23"/>
      <c r="AI16" s="20"/>
      <c r="AJ16" s="20"/>
      <c r="AK16" s="20"/>
      <c r="AL16" s="22"/>
      <c r="AM16" s="293" t="s">
        <v>37</v>
      </c>
      <c r="AN16" s="19"/>
      <c r="AO16" s="20"/>
      <c r="AP16" s="20"/>
      <c r="AQ16" s="20"/>
      <c r="AR16" s="22"/>
      <c r="AS16" s="293" t="s">
        <v>37</v>
      </c>
      <c r="AT16" s="19"/>
      <c r="AU16" s="20"/>
      <c r="AV16" s="20"/>
      <c r="AW16" s="20"/>
      <c r="AX16" s="22"/>
      <c r="AY16" s="293" t="s">
        <v>37</v>
      </c>
      <c r="AZ16" s="19"/>
      <c r="BA16" s="20"/>
      <c r="BB16" s="20"/>
      <c r="BC16" s="20"/>
      <c r="BD16" s="21"/>
      <c r="BE16" s="293" t="s">
        <v>37</v>
      </c>
      <c r="BF16" s="23"/>
      <c r="BG16" s="20"/>
      <c r="BH16" s="20"/>
      <c r="BI16" s="20"/>
      <c r="BJ16" s="21"/>
      <c r="BK16" s="23"/>
      <c r="BL16" s="20"/>
      <c r="BM16" s="20"/>
      <c r="BN16" s="20"/>
      <c r="BO16" s="22"/>
      <c r="BP16" s="293" t="s">
        <v>37</v>
      </c>
      <c r="BQ16" s="23"/>
      <c r="BR16" s="20"/>
      <c r="BS16" s="20"/>
      <c r="BT16" s="20"/>
      <c r="BU16" s="21"/>
      <c r="BV16" s="23"/>
      <c r="BW16" s="20"/>
      <c r="BX16" s="20"/>
      <c r="BY16" s="20"/>
      <c r="BZ16" s="22"/>
      <c r="CA16" s="293" t="s">
        <v>37</v>
      </c>
      <c r="CB16" s="23"/>
      <c r="CC16" s="20"/>
      <c r="CD16" s="20"/>
      <c r="CE16" s="20"/>
      <c r="CF16" s="21"/>
      <c r="CG16" s="23"/>
      <c r="CH16" s="20"/>
      <c r="CI16" s="20"/>
      <c r="CJ16" s="20"/>
      <c r="CK16" s="22"/>
      <c r="CL16" s="247"/>
      <c r="CM16" s="247"/>
      <c r="CN16" s="247"/>
      <c r="CO16" s="247"/>
      <c r="CP16" s="247"/>
      <c r="CQ16" s="252"/>
    </row>
    <row r="17" spans="2:95" ht="24.75" customHeight="1">
      <c r="B17" s="424"/>
      <c r="C17" s="383"/>
      <c r="D17" s="384"/>
      <c r="E17" s="385"/>
      <c r="F17" s="110"/>
      <c r="G17" s="391"/>
      <c r="H17" s="387"/>
      <c r="I17" s="387"/>
      <c r="J17" s="387"/>
      <c r="K17" s="393"/>
      <c r="L17" s="294" t="s">
        <v>37</v>
      </c>
      <c r="M17" s="1"/>
      <c r="N17" s="2"/>
      <c r="O17" s="2"/>
      <c r="P17" s="2"/>
      <c r="Q17" s="3"/>
      <c r="R17" s="5"/>
      <c r="S17" s="2"/>
      <c r="T17" s="2"/>
      <c r="U17" s="2"/>
      <c r="V17" s="4"/>
      <c r="W17" s="294" t="s">
        <v>37</v>
      </c>
      <c r="X17" s="5"/>
      <c r="Y17" s="2"/>
      <c r="Z17" s="2"/>
      <c r="AA17" s="2"/>
      <c r="AB17" s="3"/>
      <c r="AC17" s="5"/>
      <c r="AD17" s="2"/>
      <c r="AE17" s="2"/>
      <c r="AF17" s="2"/>
      <c r="AG17" s="4"/>
      <c r="AH17" s="5"/>
      <c r="AI17" s="2"/>
      <c r="AJ17" s="2"/>
      <c r="AK17" s="2"/>
      <c r="AL17" s="4"/>
      <c r="AM17" s="294" t="s">
        <v>37</v>
      </c>
      <c r="AN17" s="1"/>
      <c r="AO17" s="2"/>
      <c r="AP17" s="2"/>
      <c r="AQ17" s="2"/>
      <c r="AR17" s="4"/>
      <c r="AS17" s="294" t="s">
        <v>37</v>
      </c>
      <c r="AT17" s="1"/>
      <c r="AU17" s="2"/>
      <c r="AV17" s="2"/>
      <c r="AW17" s="2"/>
      <c r="AX17" s="4"/>
      <c r="AY17" s="294" t="s">
        <v>37</v>
      </c>
      <c r="AZ17" s="1"/>
      <c r="BA17" s="2"/>
      <c r="BB17" s="2"/>
      <c r="BC17" s="2"/>
      <c r="BD17" s="3"/>
      <c r="BE17" s="294" t="s">
        <v>37</v>
      </c>
      <c r="BF17" s="5"/>
      <c r="BG17" s="2"/>
      <c r="BH17" s="2"/>
      <c r="BI17" s="2"/>
      <c r="BJ17" s="3"/>
      <c r="BK17" s="5"/>
      <c r="BL17" s="2"/>
      <c r="BM17" s="2"/>
      <c r="BN17" s="2"/>
      <c r="BO17" s="4"/>
      <c r="BP17" s="294" t="s">
        <v>37</v>
      </c>
      <c r="BQ17" s="5"/>
      <c r="BR17" s="2"/>
      <c r="BS17" s="2"/>
      <c r="BT17" s="2"/>
      <c r="BU17" s="3"/>
      <c r="BV17" s="5"/>
      <c r="BW17" s="2"/>
      <c r="BX17" s="2"/>
      <c r="BY17" s="2"/>
      <c r="BZ17" s="4"/>
      <c r="CA17" s="294" t="s">
        <v>37</v>
      </c>
      <c r="CB17" s="5"/>
      <c r="CC17" s="2"/>
      <c r="CD17" s="2"/>
      <c r="CE17" s="2"/>
      <c r="CF17" s="3"/>
      <c r="CG17" s="5"/>
      <c r="CH17" s="2"/>
      <c r="CI17" s="2"/>
      <c r="CJ17" s="2"/>
      <c r="CK17" s="4"/>
      <c r="CL17" s="248"/>
      <c r="CM17" s="248"/>
      <c r="CN17" s="248"/>
      <c r="CO17" s="248"/>
      <c r="CP17" s="248"/>
      <c r="CQ17" s="253"/>
    </row>
    <row r="18" spans="2:95" ht="24.75" customHeight="1">
      <c r="B18" s="425"/>
      <c r="C18" s="366"/>
      <c r="D18" s="367"/>
      <c r="E18" s="368"/>
      <c r="F18" s="273"/>
      <c r="G18" s="394">
        <v>1</v>
      </c>
      <c r="H18" s="388">
        <v>2</v>
      </c>
      <c r="I18" s="388">
        <v>3</v>
      </c>
      <c r="J18" s="388">
        <v>4</v>
      </c>
      <c r="K18" s="414">
        <v>5</v>
      </c>
      <c r="L18" s="274" t="s">
        <v>37</v>
      </c>
      <c r="M18" s="275"/>
      <c r="N18" s="276"/>
      <c r="O18" s="276"/>
      <c r="P18" s="276"/>
      <c r="Q18" s="277"/>
      <c r="R18" s="278"/>
      <c r="S18" s="276"/>
      <c r="T18" s="276"/>
      <c r="U18" s="276"/>
      <c r="V18" s="279"/>
      <c r="W18" s="274" t="s">
        <v>37</v>
      </c>
      <c r="X18" s="278"/>
      <c r="Y18" s="276"/>
      <c r="Z18" s="276"/>
      <c r="AA18" s="276"/>
      <c r="AB18" s="277"/>
      <c r="AC18" s="278"/>
      <c r="AD18" s="276"/>
      <c r="AE18" s="276"/>
      <c r="AF18" s="276"/>
      <c r="AG18" s="279"/>
      <c r="AH18" s="278"/>
      <c r="AI18" s="276"/>
      <c r="AJ18" s="276"/>
      <c r="AK18" s="276"/>
      <c r="AL18" s="279"/>
      <c r="AM18" s="274" t="s">
        <v>37</v>
      </c>
      <c r="AN18" s="275"/>
      <c r="AO18" s="276"/>
      <c r="AP18" s="276"/>
      <c r="AQ18" s="276"/>
      <c r="AR18" s="279"/>
      <c r="AS18" s="274" t="s">
        <v>37</v>
      </c>
      <c r="AT18" s="275"/>
      <c r="AU18" s="276"/>
      <c r="AV18" s="276"/>
      <c r="AW18" s="276"/>
      <c r="AX18" s="279"/>
      <c r="AY18" s="274" t="s">
        <v>37</v>
      </c>
      <c r="AZ18" s="275"/>
      <c r="BA18" s="276"/>
      <c r="BB18" s="276"/>
      <c r="BC18" s="276"/>
      <c r="BD18" s="277"/>
      <c r="BE18" s="274" t="s">
        <v>37</v>
      </c>
      <c r="BF18" s="278"/>
      <c r="BG18" s="276"/>
      <c r="BH18" s="276"/>
      <c r="BI18" s="276"/>
      <c r="BJ18" s="277"/>
      <c r="BK18" s="278"/>
      <c r="BL18" s="276"/>
      <c r="BM18" s="276"/>
      <c r="BN18" s="276"/>
      <c r="BO18" s="279"/>
      <c r="BP18" s="274" t="s">
        <v>37</v>
      </c>
      <c r="BQ18" s="278"/>
      <c r="BR18" s="276"/>
      <c r="BS18" s="276"/>
      <c r="BT18" s="276"/>
      <c r="BU18" s="277"/>
      <c r="BV18" s="278"/>
      <c r="BW18" s="276"/>
      <c r="BX18" s="276"/>
      <c r="BY18" s="276"/>
      <c r="BZ18" s="279"/>
      <c r="CA18" s="274" t="s">
        <v>37</v>
      </c>
      <c r="CB18" s="278"/>
      <c r="CC18" s="276"/>
      <c r="CD18" s="276"/>
      <c r="CE18" s="276"/>
      <c r="CF18" s="277"/>
      <c r="CG18" s="278"/>
      <c r="CH18" s="276"/>
      <c r="CI18" s="276"/>
      <c r="CJ18" s="276"/>
      <c r="CK18" s="279"/>
      <c r="CL18" s="280"/>
      <c r="CM18" s="280"/>
      <c r="CN18" s="280"/>
      <c r="CO18" s="280"/>
      <c r="CP18" s="280"/>
      <c r="CQ18" s="281"/>
    </row>
    <row r="19" spans="2:95" ht="24.75" customHeight="1">
      <c r="B19" s="426"/>
      <c r="C19" s="369"/>
      <c r="D19" s="370"/>
      <c r="E19" s="371"/>
      <c r="F19" s="282"/>
      <c r="G19" s="395"/>
      <c r="H19" s="389"/>
      <c r="I19" s="389"/>
      <c r="J19" s="389"/>
      <c r="K19" s="415"/>
      <c r="L19" s="283" t="s">
        <v>37</v>
      </c>
      <c r="M19" s="284"/>
      <c r="N19" s="285"/>
      <c r="O19" s="285"/>
      <c r="P19" s="285"/>
      <c r="Q19" s="286"/>
      <c r="R19" s="287"/>
      <c r="S19" s="285"/>
      <c r="T19" s="285"/>
      <c r="U19" s="285"/>
      <c r="V19" s="288"/>
      <c r="W19" s="283" t="s">
        <v>37</v>
      </c>
      <c r="X19" s="287"/>
      <c r="Y19" s="285"/>
      <c r="Z19" s="285"/>
      <c r="AA19" s="285"/>
      <c r="AB19" s="286"/>
      <c r="AC19" s="287"/>
      <c r="AD19" s="285"/>
      <c r="AE19" s="285"/>
      <c r="AF19" s="285"/>
      <c r="AG19" s="288"/>
      <c r="AH19" s="287"/>
      <c r="AI19" s="285"/>
      <c r="AJ19" s="285"/>
      <c r="AK19" s="285"/>
      <c r="AL19" s="288"/>
      <c r="AM19" s="283" t="s">
        <v>37</v>
      </c>
      <c r="AN19" s="284"/>
      <c r="AO19" s="285"/>
      <c r="AP19" s="285"/>
      <c r="AQ19" s="285"/>
      <c r="AR19" s="288"/>
      <c r="AS19" s="283" t="s">
        <v>37</v>
      </c>
      <c r="AT19" s="284"/>
      <c r="AU19" s="285"/>
      <c r="AV19" s="285"/>
      <c r="AW19" s="285"/>
      <c r="AX19" s="288"/>
      <c r="AY19" s="283" t="s">
        <v>37</v>
      </c>
      <c r="AZ19" s="284"/>
      <c r="BA19" s="285"/>
      <c r="BB19" s="285"/>
      <c r="BC19" s="285"/>
      <c r="BD19" s="286"/>
      <c r="BE19" s="283" t="s">
        <v>37</v>
      </c>
      <c r="BF19" s="287"/>
      <c r="BG19" s="285"/>
      <c r="BH19" s="285"/>
      <c r="BI19" s="285"/>
      <c r="BJ19" s="286"/>
      <c r="BK19" s="287"/>
      <c r="BL19" s="285"/>
      <c r="BM19" s="285"/>
      <c r="BN19" s="285"/>
      <c r="BO19" s="288"/>
      <c r="BP19" s="283" t="s">
        <v>37</v>
      </c>
      <c r="BQ19" s="287"/>
      <c r="BR19" s="285"/>
      <c r="BS19" s="285"/>
      <c r="BT19" s="285"/>
      <c r="BU19" s="286"/>
      <c r="BV19" s="287"/>
      <c r="BW19" s="285"/>
      <c r="BX19" s="285"/>
      <c r="BY19" s="285"/>
      <c r="BZ19" s="288"/>
      <c r="CA19" s="283" t="s">
        <v>37</v>
      </c>
      <c r="CB19" s="287"/>
      <c r="CC19" s="285"/>
      <c r="CD19" s="285"/>
      <c r="CE19" s="285"/>
      <c r="CF19" s="286"/>
      <c r="CG19" s="287"/>
      <c r="CH19" s="285"/>
      <c r="CI19" s="285"/>
      <c r="CJ19" s="285"/>
      <c r="CK19" s="288"/>
      <c r="CL19" s="289"/>
      <c r="CM19" s="289"/>
      <c r="CN19" s="289"/>
      <c r="CO19" s="289"/>
      <c r="CP19" s="289"/>
      <c r="CQ19" s="290"/>
    </row>
    <row r="20" spans="2:95" ht="24.75" customHeight="1">
      <c r="B20" s="423"/>
      <c r="C20" s="380"/>
      <c r="D20" s="381"/>
      <c r="E20" s="382"/>
      <c r="F20" s="94"/>
      <c r="G20" s="390">
        <v>1</v>
      </c>
      <c r="H20" s="386">
        <v>2</v>
      </c>
      <c r="I20" s="386">
        <v>3</v>
      </c>
      <c r="J20" s="386">
        <v>4</v>
      </c>
      <c r="K20" s="392">
        <v>5</v>
      </c>
      <c r="L20" s="293" t="s">
        <v>37</v>
      </c>
      <c r="M20" s="19"/>
      <c r="N20" s="20"/>
      <c r="O20" s="20"/>
      <c r="P20" s="20"/>
      <c r="Q20" s="21"/>
      <c r="R20" s="23"/>
      <c r="S20" s="20"/>
      <c r="T20" s="20"/>
      <c r="U20" s="20"/>
      <c r="V20" s="22"/>
      <c r="W20" s="293" t="s">
        <v>37</v>
      </c>
      <c r="X20" s="19"/>
      <c r="Y20" s="20"/>
      <c r="Z20" s="20"/>
      <c r="AA20" s="20"/>
      <c r="AB20" s="21"/>
      <c r="AC20" s="23"/>
      <c r="AD20" s="20"/>
      <c r="AE20" s="20"/>
      <c r="AF20" s="20"/>
      <c r="AG20" s="22"/>
      <c r="AH20" s="23"/>
      <c r="AI20" s="20"/>
      <c r="AJ20" s="20"/>
      <c r="AK20" s="20"/>
      <c r="AL20" s="22"/>
      <c r="AM20" s="293" t="s">
        <v>37</v>
      </c>
      <c r="AN20" s="19"/>
      <c r="AO20" s="20"/>
      <c r="AP20" s="20"/>
      <c r="AQ20" s="20"/>
      <c r="AR20" s="22"/>
      <c r="AS20" s="293" t="s">
        <v>37</v>
      </c>
      <c r="AT20" s="19"/>
      <c r="AU20" s="20"/>
      <c r="AV20" s="20"/>
      <c r="AW20" s="20"/>
      <c r="AX20" s="22"/>
      <c r="AY20" s="293" t="s">
        <v>37</v>
      </c>
      <c r="AZ20" s="19"/>
      <c r="BA20" s="20"/>
      <c r="BB20" s="20"/>
      <c r="BC20" s="20"/>
      <c r="BD20" s="21"/>
      <c r="BE20" s="293" t="s">
        <v>37</v>
      </c>
      <c r="BF20" s="23"/>
      <c r="BG20" s="20"/>
      <c r="BH20" s="20"/>
      <c r="BI20" s="20"/>
      <c r="BJ20" s="21"/>
      <c r="BK20" s="23"/>
      <c r="BL20" s="20"/>
      <c r="BM20" s="20"/>
      <c r="BN20" s="20"/>
      <c r="BO20" s="22"/>
      <c r="BP20" s="293" t="s">
        <v>37</v>
      </c>
      <c r="BQ20" s="23"/>
      <c r="BR20" s="20"/>
      <c r="BS20" s="20"/>
      <c r="BT20" s="20"/>
      <c r="BU20" s="21"/>
      <c r="BV20" s="23"/>
      <c r="BW20" s="20"/>
      <c r="BX20" s="20"/>
      <c r="BY20" s="20"/>
      <c r="BZ20" s="22"/>
      <c r="CA20" s="293" t="s">
        <v>37</v>
      </c>
      <c r="CB20" s="23"/>
      <c r="CC20" s="20"/>
      <c r="CD20" s="20"/>
      <c r="CE20" s="20"/>
      <c r="CF20" s="21"/>
      <c r="CG20" s="23"/>
      <c r="CH20" s="20"/>
      <c r="CI20" s="20"/>
      <c r="CJ20" s="20"/>
      <c r="CK20" s="22"/>
      <c r="CL20" s="247"/>
      <c r="CM20" s="247"/>
      <c r="CN20" s="247"/>
      <c r="CO20" s="247"/>
      <c r="CP20" s="247"/>
      <c r="CQ20" s="252"/>
    </row>
    <row r="21" spans="2:95" ht="24.75" customHeight="1">
      <c r="B21" s="424"/>
      <c r="C21" s="383"/>
      <c r="D21" s="384"/>
      <c r="E21" s="385"/>
      <c r="F21" s="110"/>
      <c r="G21" s="391"/>
      <c r="H21" s="387"/>
      <c r="I21" s="387"/>
      <c r="J21" s="387"/>
      <c r="K21" s="393"/>
      <c r="L21" s="294" t="s">
        <v>37</v>
      </c>
      <c r="M21" s="1"/>
      <c r="N21" s="2"/>
      <c r="O21" s="2"/>
      <c r="P21" s="2"/>
      <c r="Q21" s="3"/>
      <c r="R21" s="5"/>
      <c r="S21" s="2"/>
      <c r="T21" s="2"/>
      <c r="U21" s="2"/>
      <c r="V21" s="4"/>
      <c r="W21" s="294" t="s">
        <v>37</v>
      </c>
      <c r="X21" s="5"/>
      <c r="Y21" s="2"/>
      <c r="Z21" s="2"/>
      <c r="AA21" s="2"/>
      <c r="AB21" s="3"/>
      <c r="AC21" s="5"/>
      <c r="AD21" s="2"/>
      <c r="AE21" s="2"/>
      <c r="AF21" s="2"/>
      <c r="AG21" s="4"/>
      <c r="AH21" s="5"/>
      <c r="AI21" s="2"/>
      <c r="AJ21" s="2"/>
      <c r="AK21" s="2"/>
      <c r="AL21" s="4"/>
      <c r="AM21" s="294" t="s">
        <v>37</v>
      </c>
      <c r="AN21" s="1"/>
      <c r="AO21" s="2"/>
      <c r="AP21" s="2"/>
      <c r="AQ21" s="2"/>
      <c r="AR21" s="4"/>
      <c r="AS21" s="294" t="s">
        <v>37</v>
      </c>
      <c r="AT21" s="1"/>
      <c r="AU21" s="2"/>
      <c r="AV21" s="2"/>
      <c r="AW21" s="2"/>
      <c r="AX21" s="4"/>
      <c r="AY21" s="294" t="s">
        <v>37</v>
      </c>
      <c r="AZ21" s="1"/>
      <c r="BA21" s="2"/>
      <c r="BB21" s="2"/>
      <c r="BC21" s="2"/>
      <c r="BD21" s="3"/>
      <c r="BE21" s="294" t="s">
        <v>37</v>
      </c>
      <c r="BF21" s="5"/>
      <c r="BG21" s="2"/>
      <c r="BH21" s="2"/>
      <c r="BI21" s="2"/>
      <c r="BJ21" s="3"/>
      <c r="BK21" s="5"/>
      <c r="BL21" s="2"/>
      <c r="BM21" s="2"/>
      <c r="BN21" s="2"/>
      <c r="BO21" s="4"/>
      <c r="BP21" s="294" t="s">
        <v>37</v>
      </c>
      <c r="BQ21" s="5"/>
      <c r="BR21" s="2"/>
      <c r="BS21" s="2"/>
      <c r="BT21" s="2"/>
      <c r="BU21" s="3"/>
      <c r="BV21" s="5"/>
      <c r="BW21" s="2"/>
      <c r="BX21" s="2"/>
      <c r="BY21" s="2"/>
      <c r="BZ21" s="4"/>
      <c r="CA21" s="294" t="s">
        <v>37</v>
      </c>
      <c r="CB21" s="5"/>
      <c r="CC21" s="2"/>
      <c r="CD21" s="2"/>
      <c r="CE21" s="2"/>
      <c r="CF21" s="3"/>
      <c r="CG21" s="5"/>
      <c r="CH21" s="2"/>
      <c r="CI21" s="2"/>
      <c r="CJ21" s="2"/>
      <c r="CK21" s="4"/>
      <c r="CL21" s="248"/>
      <c r="CM21" s="248"/>
      <c r="CN21" s="248"/>
      <c r="CO21" s="248"/>
      <c r="CP21" s="248"/>
      <c r="CQ21" s="253"/>
    </row>
    <row r="22" spans="2:95" ht="24.75" customHeight="1">
      <c r="B22" s="425"/>
      <c r="C22" s="366"/>
      <c r="D22" s="367"/>
      <c r="E22" s="368"/>
      <c r="F22" s="273"/>
      <c r="G22" s="394">
        <v>1</v>
      </c>
      <c r="H22" s="388">
        <v>2</v>
      </c>
      <c r="I22" s="388">
        <v>3</v>
      </c>
      <c r="J22" s="388">
        <v>4</v>
      </c>
      <c r="K22" s="414">
        <v>5</v>
      </c>
      <c r="L22" s="274" t="s">
        <v>37</v>
      </c>
      <c r="M22" s="275"/>
      <c r="N22" s="276"/>
      <c r="O22" s="276"/>
      <c r="P22" s="276"/>
      <c r="Q22" s="277"/>
      <c r="R22" s="278"/>
      <c r="S22" s="276"/>
      <c r="T22" s="276"/>
      <c r="U22" s="276"/>
      <c r="V22" s="279"/>
      <c r="W22" s="274" t="s">
        <v>37</v>
      </c>
      <c r="X22" s="278"/>
      <c r="Y22" s="276"/>
      <c r="Z22" s="276"/>
      <c r="AA22" s="276"/>
      <c r="AB22" s="277"/>
      <c r="AC22" s="278"/>
      <c r="AD22" s="276"/>
      <c r="AE22" s="276"/>
      <c r="AF22" s="276"/>
      <c r="AG22" s="279"/>
      <c r="AH22" s="278"/>
      <c r="AI22" s="276"/>
      <c r="AJ22" s="276"/>
      <c r="AK22" s="276"/>
      <c r="AL22" s="279"/>
      <c r="AM22" s="274" t="s">
        <v>37</v>
      </c>
      <c r="AN22" s="275"/>
      <c r="AO22" s="276"/>
      <c r="AP22" s="276"/>
      <c r="AQ22" s="276"/>
      <c r="AR22" s="279"/>
      <c r="AS22" s="274" t="s">
        <v>37</v>
      </c>
      <c r="AT22" s="275"/>
      <c r="AU22" s="276"/>
      <c r="AV22" s="276"/>
      <c r="AW22" s="276"/>
      <c r="AX22" s="279"/>
      <c r="AY22" s="274" t="s">
        <v>37</v>
      </c>
      <c r="AZ22" s="275"/>
      <c r="BA22" s="276"/>
      <c r="BB22" s="276"/>
      <c r="BC22" s="276"/>
      <c r="BD22" s="277"/>
      <c r="BE22" s="274" t="s">
        <v>37</v>
      </c>
      <c r="BF22" s="278"/>
      <c r="BG22" s="276"/>
      <c r="BH22" s="276"/>
      <c r="BI22" s="276"/>
      <c r="BJ22" s="277"/>
      <c r="BK22" s="278"/>
      <c r="BL22" s="276"/>
      <c r="BM22" s="276"/>
      <c r="BN22" s="276"/>
      <c r="BO22" s="279"/>
      <c r="BP22" s="274" t="s">
        <v>37</v>
      </c>
      <c r="BQ22" s="278"/>
      <c r="BR22" s="276"/>
      <c r="BS22" s="276"/>
      <c r="BT22" s="276"/>
      <c r="BU22" s="277"/>
      <c r="BV22" s="278"/>
      <c r="BW22" s="276"/>
      <c r="BX22" s="276"/>
      <c r="BY22" s="276"/>
      <c r="BZ22" s="279"/>
      <c r="CA22" s="274" t="s">
        <v>37</v>
      </c>
      <c r="CB22" s="278"/>
      <c r="CC22" s="276"/>
      <c r="CD22" s="276"/>
      <c r="CE22" s="276"/>
      <c r="CF22" s="277"/>
      <c r="CG22" s="278"/>
      <c r="CH22" s="276"/>
      <c r="CI22" s="276"/>
      <c r="CJ22" s="276"/>
      <c r="CK22" s="279"/>
      <c r="CL22" s="280"/>
      <c r="CM22" s="280"/>
      <c r="CN22" s="280"/>
      <c r="CO22" s="280"/>
      <c r="CP22" s="280"/>
      <c r="CQ22" s="281"/>
    </row>
    <row r="23" spans="2:95" ht="24.75" customHeight="1">
      <c r="B23" s="426"/>
      <c r="C23" s="369"/>
      <c r="D23" s="370"/>
      <c r="E23" s="371"/>
      <c r="F23" s="282"/>
      <c r="G23" s="395"/>
      <c r="H23" s="389"/>
      <c r="I23" s="389"/>
      <c r="J23" s="389"/>
      <c r="K23" s="415"/>
      <c r="L23" s="283" t="s">
        <v>37</v>
      </c>
      <c r="M23" s="284"/>
      <c r="N23" s="285"/>
      <c r="O23" s="285"/>
      <c r="P23" s="285"/>
      <c r="Q23" s="286"/>
      <c r="R23" s="287"/>
      <c r="S23" s="285"/>
      <c r="T23" s="285"/>
      <c r="U23" s="285"/>
      <c r="V23" s="288"/>
      <c r="W23" s="283" t="s">
        <v>37</v>
      </c>
      <c r="X23" s="287"/>
      <c r="Y23" s="285"/>
      <c r="Z23" s="285"/>
      <c r="AA23" s="285"/>
      <c r="AB23" s="286"/>
      <c r="AC23" s="287"/>
      <c r="AD23" s="285"/>
      <c r="AE23" s="285"/>
      <c r="AF23" s="285"/>
      <c r="AG23" s="288"/>
      <c r="AH23" s="287"/>
      <c r="AI23" s="285"/>
      <c r="AJ23" s="285"/>
      <c r="AK23" s="285"/>
      <c r="AL23" s="288"/>
      <c r="AM23" s="283" t="s">
        <v>37</v>
      </c>
      <c r="AN23" s="284"/>
      <c r="AO23" s="285"/>
      <c r="AP23" s="285"/>
      <c r="AQ23" s="285"/>
      <c r="AR23" s="288"/>
      <c r="AS23" s="283" t="s">
        <v>37</v>
      </c>
      <c r="AT23" s="284"/>
      <c r="AU23" s="285"/>
      <c r="AV23" s="285"/>
      <c r="AW23" s="285"/>
      <c r="AX23" s="288"/>
      <c r="AY23" s="283" t="s">
        <v>37</v>
      </c>
      <c r="AZ23" s="284"/>
      <c r="BA23" s="285"/>
      <c r="BB23" s="285"/>
      <c r="BC23" s="285"/>
      <c r="BD23" s="286"/>
      <c r="BE23" s="283" t="s">
        <v>37</v>
      </c>
      <c r="BF23" s="287"/>
      <c r="BG23" s="285"/>
      <c r="BH23" s="285"/>
      <c r="BI23" s="285"/>
      <c r="BJ23" s="286"/>
      <c r="BK23" s="287"/>
      <c r="BL23" s="285"/>
      <c r="BM23" s="285"/>
      <c r="BN23" s="285"/>
      <c r="BO23" s="288"/>
      <c r="BP23" s="283" t="s">
        <v>37</v>
      </c>
      <c r="BQ23" s="287"/>
      <c r="BR23" s="285"/>
      <c r="BS23" s="285"/>
      <c r="BT23" s="285"/>
      <c r="BU23" s="286"/>
      <c r="BV23" s="287"/>
      <c r="BW23" s="285"/>
      <c r="BX23" s="285"/>
      <c r="BY23" s="285"/>
      <c r="BZ23" s="288"/>
      <c r="CA23" s="283" t="s">
        <v>37</v>
      </c>
      <c r="CB23" s="287"/>
      <c r="CC23" s="285"/>
      <c r="CD23" s="285"/>
      <c r="CE23" s="285"/>
      <c r="CF23" s="286"/>
      <c r="CG23" s="287"/>
      <c r="CH23" s="285"/>
      <c r="CI23" s="285"/>
      <c r="CJ23" s="285"/>
      <c r="CK23" s="288"/>
      <c r="CL23" s="289"/>
      <c r="CM23" s="289"/>
      <c r="CN23" s="289"/>
      <c r="CO23" s="289"/>
      <c r="CP23" s="289"/>
      <c r="CQ23" s="290"/>
    </row>
    <row r="24" spans="2:95" ht="24.75" customHeight="1">
      <c r="B24" s="423"/>
      <c r="C24" s="380"/>
      <c r="D24" s="381"/>
      <c r="E24" s="382"/>
      <c r="F24" s="94"/>
      <c r="G24" s="390">
        <v>1</v>
      </c>
      <c r="H24" s="386">
        <v>2</v>
      </c>
      <c r="I24" s="386">
        <v>3</v>
      </c>
      <c r="J24" s="386">
        <v>4</v>
      </c>
      <c r="K24" s="392">
        <v>5</v>
      </c>
      <c r="L24" s="293" t="s">
        <v>37</v>
      </c>
      <c r="M24" s="19"/>
      <c r="N24" s="20"/>
      <c r="O24" s="20"/>
      <c r="P24" s="20"/>
      <c r="Q24" s="21"/>
      <c r="R24" s="23"/>
      <c r="S24" s="20"/>
      <c r="T24" s="20"/>
      <c r="U24" s="20"/>
      <c r="V24" s="22"/>
      <c r="W24" s="293" t="s">
        <v>37</v>
      </c>
      <c r="X24" s="19"/>
      <c r="Y24" s="20"/>
      <c r="Z24" s="20"/>
      <c r="AA24" s="20"/>
      <c r="AB24" s="21"/>
      <c r="AC24" s="23"/>
      <c r="AD24" s="20"/>
      <c r="AE24" s="20"/>
      <c r="AF24" s="20"/>
      <c r="AG24" s="22"/>
      <c r="AH24" s="23"/>
      <c r="AI24" s="20"/>
      <c r="AJ24" s="20"/>
      <c r="AK24" s="20"/>
      <c r="AL24" s="22"/>
      <c r="AM24" s="293" t="s">
        <v>37</v>
      </c>
      <c r="AN24" s="19"/>
      <c r="AO24" s="20"/>
      <c r="AP24" s="20"/>
      <c r="AQ24" s="20"/>
      <c r="AR24" s="22"/>
      <c r="AS24" s="293" t="s">
        <v>37</v>
      </c>
      <c r="AT24" s="19"/>
      <c r="AU24" s="20"/>
      <c r="AV24" s="20"/>
      <c r="AW24" s="20"/>
      <c r="AX24" s="22"/>
      <c r="AY24" s="293" t="s">
        <v>37</v>
      </c>
      <c r="AZ24" s="19"/>
      <c r="BA24" s="20"/>
      <c r="BB24" s="20"/>
      <c r="BC24" s="20"/>
      <c r="BD24" s="21"/>
      <c r="BE24" s="293" t="s">
        <v>37</v>
      </c>
      <c r="BF24" s="23"/>
      <c r="BG24" s="20"/>
      <c r="BH24" s="20"/>
      <c r="BI24" s="20"/>
      <c r="BJ24" s="21"/>
      <c r="BK24" s="23"/>
      <c r="BL24" s="20"/>
      <c r="BM24" s="20"/>
      <c r="BN24" s="20"/>
      <c r="BO24" s="22"/>
      <c r="BP24" s="293" t="s">
        <v>37</v>
      </c>
      <c r="BQ24" s="23"/>
      <c r="BR24" s="20"/>
      <c r="BS24" s="20"/>
      <c r="BT24" s="20"/>
      <c r="BU24" s="21"/>
      <c r="BV24" s="23"/>
      <c r="BW24" s="20"/>
      <c r="BX24" s="20"/>
      <c r="BY24" s="20"/>
      <c r="BZ24" s="22"/>
      <c r="CA24" s="293" t="s">
        <v>37</v>
      </c>
      <c r="CB24" s="23"/>
      <c r="CC24" s="20"/>
      <c r="CD24" s="20"/>
      <c r="CE24" s="20"/>
      <c r="CF24" s="21"/>
      <c r="CG24" s="23"/>
      <c r="CH24" s="20"/>
      <c r="CI24" s="20"/>
      <c r="CJ24" s="20"/>
      <c r="CK24" s="22"/>
      <c r="CL24" s="247"/>
      <c r="CM24" s="247"/>
      <c r="CN24" s="247"/>
      <c r="CO24" s="247"/>
      <c r="CP24" s="247"/>
      <c r="CQ24" s="252"/>
    </row>
    <row r="25" spans="2:95" ht="24.75" customHeight="1">
      <c r="B25" s="424"/>
      <c r="C25" s="383"/>
      <c r="D25" s="384"/>
      <c r="E25" s="385"/>
      <c r="F25" s="110"/>
      <c r="G25" s="391"/>
      <c r="H25" s="387"/>
      <c r="I25" s="387"/>
      <c r="J25" s="387"/>
      <c r="K25" s="393"/>
      <c r="L25" s="294" t="s">
        <v>37</v>
      </c>
      <c r="M25" s="1"/>
      <c r="N25" s="2"/>
      <c r="O25" s="2"/>
      <c r="P25" s="2"/>
      <c r="Q25" s="3"/>
      <c r="R25" s="5"/>
      <c r="S25" s="2"/>
      <c r="T25" s="2"/>
      <c r="U25" s="2"/>
      <c r="V25" s="4"/>
      <c r="W25" s="294" t="s">
        <v>37</v>
      </c>
      <c r="X25" s="5"/>
      <c r="Y25" s="2"/>
      <c r="Z25" s="2"/>
      <c r="AA25" s="2"/>
      <c r="AB25" s="3"/>
      <c r="AC25" s="5"/>
      <c r="AD25" s="2"/>
      <c r="AE25" s="2"/>
      <c r="AF25" s="2"/>
      <c r="AG25" s="4"/>
      <c r="AH25" s="5"/>
      <c r="AI25" s="2"/>
      <c r="AJ25" s="2"/>
      <c r="AK25" s="2"/>
      <c r="AL25" s="4"/>
      <c r="AM25" s="294" t="s">
        <v>37</v>
      </c>
      <c r="AN25" s="1"/>
      <c r="AO25" s="2"/>
      <c r="AP25" s="2"/>
      <c r="AQ25" s="2"/>
      <c r="AR25" s="4"/>
      <c r="AS25" s="294" t="s">
        <v>37</v>
      </c>
      <c r="AT25" s="1"/>
      <c r="AU25" s="2"/>
      <c r="AV25" s="2"/>
      <c r="AW25" s="2"/>
      <c r="AX25" s="4"/>
      <c r="AY25" s="294" t="s">
        <v>37</v>
      </c>
      <c r="AZ25" s="1"/>
      <c r="BA25" s="2"/>
      <c r="BB25" s="2"/>
      <c r="BC25" s="2"/>
      <c r="BD25" s="3"/>
      <c r="BE25" s="294" t="s">
        <v>37</v>
      </c>
      <c r="BF25" s="5"/>
      <c r="BG25" s="2"/>
      <c r="BH25" s="2"/>
      <c r="BI25" s="2"/>
      <c r="BJ25" s="3"/>
      <c r="BK25" s="5"/>
      <c r="BL25" s="2"/>
      <c r="BM25" s="2"/>
      <c r="BN25" s="2"/>
      <c r="BO25" s="4"/>
      <c r="BP25" s="294" t="s">
        <v>37</v>
      </c>
      <c r="BQ25" s="5"/>
      <c r="BR25" s="2"/>
      <c r="BS25" s="2"/>
      <c r="BT25" s="2"/>
      <c r="BU25" s="3"/>
      <c r="BV25" s="5"/>
      <c r="BW25" s="2"/>
      <c r="BX25" s="2"/>
      <c r="BY25" s="2"/>
      <c r="BZ25" s="4"/>
      <c r="CA25" s="294" t="s">
        <v>37</v>
      </c>
      <c r="CB25" s="5"/>
      <c r="CC25" s="2"/>
      <c r="CD25" s="2"/>
      <c r="CE25" s="2"/>
      <c r="CF25" s="3"/>
      <c r="CG25" s="5"/>
      <c r="CH25" s="2"/>
      <c r="CI25" s="2"/>
      <c r="CJ25" s="2"/>
      <c r="CK25" s="4"/>
      <c r="CL25" s="248"/>
      <c r="CM25" s="248"/>
      <c r="CN25" s="248"/>
      <c r="CO25" s="248"/>
      <c r="CP25" s="248"/>
      <c r="CQ25" s="253"/>
    </row>
    <row r="26" spans="2:95" ht="24.75" customHeight="1">
      <c r="B26" s="425"/>
      <c r="C26" s="366"/>
      <c r="D26" s="367"/>
      <c r="E26" s="368"/>
      <c r="F26" s="273"/>
      <c r="G26" s="394">
        <v>1</v>
      </c>
      <c r="H26" s="388">
        <v>2</v>
      </c>
      <c r="I26" s="388">
        <v>3</v>
      </c>
      <c r="J26" s="388">
        <v>4</v>
      </c>
      <c r="K26" s="414">
        <v>5</v>
      </c>
      <c r="L26" s="274" t="s">
        <v>37</v>
      </c>
      <c r="M26" s="275"/>
      <c r="N26" s="276"/>
      <c r="O26" s="276"/>
      <c r="P26" s="276"/>
      <c r="Q26" s="277"/>
      <c r="R26" s="278"/>
      <c r="S26" s="276"/>
      <c r="T26" s="276"/>
      <c r="U26" s="276"/>
      <c r="V26" s="279"/>
      <c r="W26" s="274" t="s">
        <v>37</v>
      </c>
      <c r="X26" s="278"/>
      <c r="Y26" s="276"/>
      <c r="Z26" s="276"/>
      <c r="AA26" s="276"/>
      <c r="AB26" s="277"/>
      <c r="AC26" s="278"/>
      <c r="AD26" s="276"/>
      <c r="AE26" s="276"/>
      <c r="AF26" s="276"/>
      <c r="AG26" s="279"/>
      <c r="AH26" s="278"/>
      <c r="AI26" s="276"/>
      <c r="AJ26" s="276"/>
      <c r="AK26" s="276"/>
      <c r="AL26" s="279"/>
      <c r="AM26" s="274" t="s">
        <v>37</v>
      </c>
      <c r="AN26" s="275"/>
      <c r="AO26" s="276"/>
      <c r="AP26" s="276"/>
      <c r="AQ26" s="276"/>
      <c r="AR26" s="279"/>
      <c r="AS26" s="274" t="s">
        <v>37</v>
      </c>
      <c r="AT26" s="275"/>
      <c r="AU26" s="276"/>
      <c r="AV26" s="276"/>
      <c r="AW26" s="276"/>
      <c r="AX26" s="279"/>
      <c r="AY26" s="274" t="s">
        <v>37</v>
      </c>
      <c r="AZ26" s="275"/>
      <c r="BA26" s="276"/>
      <c r="BB26" s="276"/>
      <c r="BC26" s="276"/>
      <c r="BD26" s="277"/>
      <c r="BE26" s="274" t="s">
        <v>37</v>
      </c>
      <c r="BF26" s="278"/>
      <c r="BG26" s="276"/>
      <c r="BH26" s="276"/>
      <c r="BI26" s="276"/>
      <c r="BJ26" s="277"/>
      <c r="BK26" s="278"/>
      <c r="BL26" s="276"/>
      <c r="BM26" s="276"/>
      <c r="BN26" s="276"/>
      <c r="BO26" s="279"/>
      <c r="BP26" s="274" t="s">
        <v>37</v>
      </c>
      <c r="BQ26" s="278"/>
      <c r="BR26" s="276"/>
      <c r="BS26" s="276"/>
      <c r="BT26" s="276"/>
      <c r="BU26" s="277"/>
      <c r="BV26" s="278"/>
      <c r="BW26" s="276"/>
      <c r="BX26" s="276"/>
      <c r="BY26" s="276"/>
      <c r="BZ26" s="279"/>
      <c r="CA26" s="274" t="s">
        <v>37</v>
      </c>
      <c r="CB26" s="278"/>
      <c r="CC26" s="276"/>
      <c r="CD26" s="276"/>
      <c r="CE26" s="276"/>
      <c r="CF26" s="277"/>
      <c r="CG26" s="278"/>
      <c r="CH26" s="276"/>
      <c r="CI26" s="276"/>
      <c r="CJ26" s="276"/>
      <c r="CK26" s="279"/>
      <c r="CL26" s="280"/>
      <c r="CM26" s="280"/>
      <c r="CN26" s="280"/>
      <c r="CO26" s="280"/>
      <c r="CP26" s="280"/>
      <c r="CQ26" s="281"/>
    </row>
    <row r="27" spans="2:95" ht="24.75" customHeight="1">
      <c r="B27" s="426"/>
      <c r="C27" s="369"/>
      <c r="D27" s="370"/>
      <c r="E27" s="371"/>
      <c r="F27" s="282"/>
      <c r="G27" s="395"/>
      <c r="H27" s="389"/>
      <c r="I27" s="389"/>
      <c r="J27" s="389"/>
      <c r="K27" s="415"/>
      <c r="L27" s="283" t="s">
        <v>37</v>
      </c>
      <c r="M27" s="284"/>
      <c r="N27" s="285"/>
      <c r="O27" s="285"/>
      <c r="P27" s="285"/>
      <c r="Q27" s="286"/>
      <c r="R27" s="287"/>
      <c r="S27" s="285"/>
      <c r="T27" s="285"/>
      <c r="U27" s="285"/>
      <c r="V27" s="288"/>
      <c r="W27" s="283" t="s">
        <v>37</v>
      </c>
      <c r="X27" s="287"/>
      <c r="Y27" s="285"/>
      <c r="Z27" s="285"/>
      <c r="AA27" s="285"/>
      <c r="AB27" s="286"/>
      <c r="AC27" s="287"/>
      <c r="AD27" s="285"/>
      <c r="AE27" s="285"/>
      <c r="AF27" s="285"/>
      <c r="AG27" s="288"/>
      <c r="AH27" s="287"/>
      <c r="AI27" s="285"/>
      <c r="AJ27" s="285"/>
      <c r="AK27" s="285"/>
      <c r="AL27" s="288"/>
      <c r="AM27" s="283" t="s">
        <v>37</v>
      </c>
      <c r="AN27" s="284"/>
      <c r="AO27" s="285"/>
      <c r="AP27" s="285"/>
      <c r="AQ27" s="285"/>
      <c r="AR27" s="288"/>
      <c r="AS27" s="283" t="s">
        <v>37</v>
      </c>
      <c r="AT27" s="284"/>
      <c r="AU27" s="285"/>
      <c r="AV27" s="285"/>
      <c r="AW27" s="285"/>
      <c r="AX27" s="288"/>
      <c r="AY27" s="283" t="s">
        <v>37</v>
      </c>
      <c r="AZ27" s="284"/>
      <c r="BA27" s="285"/>
      <c r="BB27" s="285"/>
      <c r="BC27" s="285"/>
      <c r="BD27" s="286"/>
      <c r="BE27" s="283" t="s">
        <v>37</v>
      </c>
      <c r="BF27" s="287"/>
      <c r="BG27" s="285"/>
      <c r="BH27" s="285"/>
      <c r="BI27" s="285"/>
      <c r="BJ27" s="286"/>
      <c r="BK27" s="287"/>
      <c r="BL27" s="285"/>
      <c r="BM27" s="285"/>
      <c r="BN27" s="285"/>
      <c r="BO27" s="288"/>
      <c r="BP27" s="283" t="s">
        <v>37</v>
      </c>
      <c r="BQ27" s="287"/>
      <c r="BR27" s="285"/>
      <c r="BS27" s="285"/>
      <c r="BT27" s="285"/>
      <c r="BU27" s="286"/>
      <c r="BV27" s="287"/>
      <c r="BW27" s="285"/>
      <c r="BX27" s="285"/>
      <c r="BY27" s="285"/>
      <c r="BZ27" s="288"/>
      <c r="CA27" s="283" t="s">
        <v>37</v>
      </c>
      <c r="CB27" s="287"/>
      <c r="CC27" s="285"/>
      <c r="CD27" s="285"/>
      <c r="CE27" s="285"/>
      <c r="CF27" s="286"/>
      <c r="CG27" s="287"/>
      <c r="CH27" s="285"/>
      <c r="CI27" s="285"/>
      <c r="CJ27" s="285"/>
      <c r="CK27" s="288"/>
      <c r="CL27" s="289"/>
      <c r="CM27" s="289"/>
      <c r="CN27" s="289"/>
      <c r="CO27" s="289"/>
      <c r="CP27" s="289"/>
      <c r="CQ27" s="290"/>
    </row>
    <row r="28" spans="2:95" ht="24.75" customHeight="1">
      <c r="B28" s="423"/>
      <c r="C28" s="380"/>
      <c r="D28" s="381"/>
      <c r="E28" s="382"/>
      <c r="F28" s="94"/>
      <c r="G28" s="390">
        <v>1</v>
      </c>
      <c r="H28" s="386">
        <v>2</v>
      </c>
      <c r="I28" s="386">
        <v>3</v>
      </c>
      <c r="J28" s="386">
        <v>4</v>
      </c>
      <c r="K28" s="392">
        <v>5</v>
      </c>
      <c r="L28" s="293" t="s">
        <v>37</v>
      </c>
      <c r="M28" s="19"/>
      <c r="N28" s="20"/>
      <c r="O28" s="20"/>
      <c r="P28" s="20"/>
      <c r="Q28" s="21"/>
      <c r="R28" s="23"/>
      <c r="S28" s="20"/>
      <c r="T28" s="20"/>
      <c r="U28" s="20"/>
      <c r="V28" s="22"/>
      <c r="W28" s="293" t="s">
        <v>37</v>
      </c>
      <c r="X28" s="19"/>
      <c r="Y28" s="20"/>
      <c r="Z28" s="20"/>
      <c r="AA28" s="20"/>
      <c r="AB28" s="21"/>
      <c r="AC28" s="23"/>
      <c r="AD28" s="20"/>
      <c r="AE28" s="20"/>
      <c r="AF28" s="20"/>
      <c r="AG28" s="22"/>
      <c r="AH28" s="23"/>
      <c r="AI28" s="20"/>
      <c r="AJ28" s="20"/>
      <c r="AK28" s="20"/>
      <c r="AL28" s="22"/>
      <c r="AM28" s="293" t="s">
        <v>37</v>
      </c>
      <c r="AN28" s="19"/>
      <c r="AO28" s="20"/>
      <c r="AP28" s="20"/>
      <c r="AQ28" s="20"/>
      <c r="AR28" s="22"/>
      <c r="AS28" s="293" t="s">
        <v>37</v>
      </c>
      <c r="AT28" s="19"/>
      <c r="AU28" s="20"/>
      <c r="AV28" s="20"/>
      <c r="AW28" s="20"/>
      <c r="AX28" s="22"/>
      <c r="AY28" s="293" t="s">
        <v>37</v>
      </c>
      <c r="AZ28" s="19"/>
      <c r="BA28" s="20"/>
      <c r="BB28" s="20"/>
      <c r="BC28" s="20"/>
      <c r="BD28" s="21"/>
      <c r="BE28" s="293" t="s">
        <v>37</v>
      </c>
      <c r="BF28" s="23"/>
      <c r="BG28" s="20"/>
      <c r="BH28" s="20"/>
      <c r="BI28" s="20"/>
      <c r="BJ28" s="21"/>
      <c r="BK28" s="23"/>
      <c r="BL28" s="20"/>
      <c r="BM28" s="20"/>
      <c r="BN28" s="20"/>
      <c r="BO28" s="22"/>
      <c r="BP28" s="293" t="s">
        <v>37</v>
      </c>
      <c r="BQ28" s="23"/>
      <c r="BR28" s="20"/>
      <c r="BS28" s="20"/>
      <c r="BT28" s="20"/>
      <c r="BU28" s="21"/>
      <c r="BV28" s="23"/>
      <c r="BW28" s="20"/>
      <c r="BX28" s="20"/>
      <c r="BY28" s="20"/>
      <c r="BZ28" s="22"/>
      <c r="CA28" s="293" t="s">
        <v>37</v>
      </c>
      <c r="CB28" s="23"/>
      <c r="CC28" s="20"/>
      <c r="CD28" s="20"/>
      <c r="CE28" s="20"/>
      <c r="CF28" s="21"/>
      <c r="CG28" s="23"/>
      <c r="CH28" s="20"/>
      <c r="CI28" s="20"/>
      <c r="CJ28" s="20"/>
      <c r="CK28" s="22"/>
      <c r="CL28" s="247"/>
      <c r="CM28" s="247"/>
      <c r="CN28" s="247"/>
      <c r="CO28" s="247"/>
      <c r="CP28" s="247"/>
      <c r="CQ28" s="252"/>
    </row>
    <row r="29" spans="2:95" ht="24.75" customHeight="1">
      <c r="B29" s="424"/>
      <c r="C29" s="383"/>
      <c r="D29" s="384"/>
      <c r="E29" s="385"/>
      <c r="F29" s="110"/>
      <c r="G29" s="391"/>
      <c r="H29" s="387"/>
      <c r="I29" s="387"/>
      <c r="J29" s="387"/>
      <c r="K29" s="393"/>
      <c r="L29" s="294" t="s">
        <v>37</v>
      </c>
      <c r="M29" s="1"/>
      <c r="N29" s="2"/>
      <c r="O29" s="2"/>
      <c r="P29" s="2"/>
      <c r="Q29" s="3"/>
      <c r="R29" s="5"/>
      <c r="S29" s="2"/>
      <c r="T29" s="2"/>
      <c r="U29" s="2"/>
      <c r="V29" s="4"/>
      <c r="W29" s="294" t="s">
        <v>37</v>
      </c>
      <c r="X29" s="5"/>
      <c r="Y29" s="2"/>
      <c r="Z29" s="2"/>
      <c r="AA29" s="2"/>
      <c r="AB29" s="3"/>
      <c r="AC29" s="5"/>
      <c r="AD29" s="2"/>
      <c r="AE29" s="2"/>
      <c r="AF29" s="2"/>
      <c r="AG29" s="4"/>
      <c r="AH29" s="5"/>
      <c r="AI29" s="2"/>
      <c r="AJ29" s="2"/>
      <c r="AK29" s="2"/>
      <c r="AL29" s="4"/>
      <c r="AM29" s="294" t="s">
        <v>37</v>
      </c>
      <c r="AN29" s="1"/>
      <c r="AO29" s="2"/>
      <c r="AP29" s="2"/>
      <c r="AQ29" s="2"/>
      <c r="AR29" s="4"/>
      <c r="AS29" s="294" t="s">
        <v>37</v>
      </c>
      <c r="AT29" s="1"/>
      <c r="AU29" s="2"/>
      <c r="AV29" s="2"/>
      <c r="AW29" s="2"/>
      <c r="AX29" s="4"/>
      <c r="AY29" s="294" t="s">
        <v>37</v>
      </c>
      <c r="AZ29" s="1"/>
      <c r="BA29" s="2"/>
      <c r="BB29" s="2"/>
      <c r="BC29" s="2"/>
      <c r="BD29" s="3"/>
      <c r="BE29" s="294" t="s">
        <v>37</v>
      </c>
      <c r="BF29" s="5"/>
      <c r="BG29" s="2"/>
      <c r="BH29" s="2"/>
      <c r="BI29" s="2"/>
      <c r="BJ29" s="3"/>
      <c r="BK29" s="5"/>
      <c r="BL29" s="2"/>
      <c r="BM29" s="2"/>
      <c r="BN29" s="2"/>
      <c r="BO29" s="4"/>
      <c r="BP29" s="294" t="s">
        <v>37</v>
      </c>
      <c r="BQ29" s="5"/>
      <c r="BR29" s="2"/>
      <c r="BS29" s="2"/>
      <c r="BT29" s="2"/>
      <c r="BU29" s="3"/>
      <c r="BV29" s="5"/>
      <c r="BW29" s="2"/>
      <c r="BX29" s="2"/>
      <c r="BY29" s="2"/>
      <c r="BZ29" s="4"/>
      <c r="CA29" s="294" t="s">
        <v>37</v>
      </c>
      <c r="CB29" s="5"/>
      <c r="CC29" s="2"/>
      <c r="CD29" s="2"/>
      <c r="CE29" s="2"/>
      <c r="CF29" s="3"/>
      <c r="CG29" s="5"/>
      <c r="CH29" s="2"/>
      <c r="CI29" s="2"/>
      <c r="CJ29" s="2"/>
      <c r="CK29" s="4"/>
      <c r="CL29" s="248"/>
      <c r="CM29" s="248"/>
      <c r="CN29" s="248"/>
      <c r="CO29" s="248"/>
      <c r="CP29" s="248"/>
      <c r="CQ29" s="253"/>
    </row>
    <row r="30" spans="2:95" ht="24.75" customHeight="1">
      <c r="B30" s="425"/>
      <c r="C30" s="366"/>
      <c r="D30" s="367"/>
      <c r="E30" s="368"/>
      <c r="F30" s="273"/>
      <c r="G30" s="394">
        <v>1</v>
      </c>
      <c r="H30" s="388">
        <v>2</v>
      </c>
      <c r="I30" s="388">
        <v>3</v>
      </c>
      <c r="J30" s="388">
        <v>4</v>
      </c>
      <c r="K30" s="414">
        <v>5</v>
      </c>
      <c r="L30" s="274" t="s">
        <v>37</v>
      </c>
      <c r="M30" s="275"/>
      <c r="N30" s="276"/>
      <c r="O30" s="276"/>
      <c r="P30" s="276"/>
      <c r="Q30" s="277"/>
      <c r="R30" s="278"/>
      <c r="S30" s="276"/>
      <c r="T30" s="276"/>
      <c r="U30" s="276"/>
      <c r="V30" s="279"/>
      <c r="W30" s="274" t="s">
        <v>37</v>
      </c>
      <c r="X30" s="278"/>
      <c r="Y30" s="276"/>
      <c r="Z30" s="276"/>
      <c r="AA30" s="276"/>
      <c r="AB30" s="277"/>
      <c r="AC30" s="278"/>
      <c r="AD30" s="276"/>
      <c r="AE30" s="276"/>
      <c r="AF30" s="276"/>
      <c r="AG30" s="279"/>
      <c r="AH30" s="278"/>
      <c r="AI30" s="276"/>
      <c r="AJ30" s="276"/>
      <c r="AK30" s="276"/>
      <c r="AL30" s="279"/>
      <c r="AM30" s="274" t="s">
        <v>37</v>
      </c>
      <c r="AN30" s="275"/>
      <c r="AO30" s="276"/>
      <c r="AP30" s="276"/>
      <c r="AQ30" s="276"/>
      <c r="AR30" s="279"/>
      <c r="AS30" s="274" t="s">
        <v>37</v>
      </c>
      <c r="AT30" s="275"/>
      <c r="AU30" s="276"/>
      <c r="AV30" s="276"/>
      <c r="AW30" s="276"/>
      <c r="AX30" s="279"/>
      <c r="AY30" s="274" t="s">
        <v>37</v>
      </c>
      <c r="AZ30" s="275"/>
      <c r="BA30" s="276"/>
      <c r="BB30" s="276"/>
      <c r="BC30" s="276"/>
      <c r="BD30" s="277"/>
      <c r="BE30" s="274" t="s">
        <v>37</v>
      </c>
      <c r="BF30" s="278"/>
      <c r="BG30" s="276"/>
      <c r="BH30" s="276"/>
      <c r="BI30" s="276"/>
      <c r="BJ30" s="277"/>
      <c r="BK30" s="278"/>
      <c r="BL30" s="276"/>
      <c r="BM30" s="276"/>
      <c r="BN30" s="276"/>
      <c r="BO30" s="279"/>
      <c r="BP30" s="274" t="s">
        <v>37</v>
      </c>
      <c r="BQ30" s="278"/>
      <c r="BR30" s="276"/>
      <c r="BS30" s="276"/>
      <c r="BT30" s="276"/>
      <c r="BU30" s="277"/>
      <c r="BV30" s="278"/>
      <c r="BW30" s="276"/>
      <c r="BX30" s="276"/>
      <c r="BY30" s="276"/>
      <c r="BZ30" s="279"/>
      <c r="CA30" s="274" t="s">
        <v>37</v>
      </c>
      <c r="CB30" s="278"/>
      <c r="CC30" s="276"/>
      <c r="CD30" s="276"/>
      <c r="CE30" s="276"/>
      <c r="CF30" s="277"/>
      <c r="CG30" s="278"/>
      <c r="CH30" s="276"/>
      <c r="CI30" s="276"/>
      <c r="CJ30" s="276"/>
      <c r="CK30" s="279"/>
      <c r="CL30" s="280"/>
      <c r="CM30" s="280"/>
      <c r="CN30" s="280"/>
      <c r="CO30" s="280"/>
      <c r="CP30" s="280"/>
      <c r="CQ30" s="281"/>
    </row>
    <row r="31" spans="2:95" ht="24.75" customHeight="1" thickBot="1">
      <c r="B31" s="426"/>
      <c r="C31" s="369"/>
      <c r="D31" s="370"/>
      <c r="E31" s="371"/>
      <c r="F31" s="282"/>
      <c r="G31" s="395"/>
      <c r="H31" s="389"/>
      <c r="I31" s="389"/>
      <c r="J31" s="389"/>
      <c r="K31" s="415"/>
      <c r="L31" s="283" t="s">
        <v>37</v>
      </c>
      <c r="M31" s="284"/>
      <c r="N31" s="285"/>
      <c r="O31" s="285"/>
      <c r="P31" s="285"/>
      <c r="Q31" s="286"/>
      <c r="R31" s="287"/>
      <c r="S31" s="285"/>
      <c r="T31" s="285"/>
      <c r="U31" s="285"/>
      <c r="V31" s="288"/>
      <c r="W31" s="306" t="s">
        <v>37</v>
      </c>
      <c r="X31" s="287"/>
      <c r="Y31" s="285"/>
      <c r="Z31" s="285"/>
      <c r="AA31" s="285"/>
      <c r="AB31" s="286"/>
      <c r="AC31" s="287"/>
      <c r="AD31" s="285"/>
      <c r="AE31" s="285"/>
      <c r="AF31" s="285"/>
      <c r="AG31" s="288"/>
      <c r="AH31" s="287"/>
      <c r="AI31" s="285"/>
      <c r="AJ31" s="285"/>
      <c r="AK31" s="285"/>
      <c r="AL31" s="288"/>
      <c r="AM31" s="283" t="s">
        <v>37</v>
      </c>
      <c r="AN31" s="284"/>
      <c r="AO31" s="285"/>
      <c r="AP31" s="285"/>
      <c r="AQ31" s="285"/>
      <c r="AR31" s="288"/>
      <c r="AS31" s="283" t="s">
        <v>37</v>
      </c>
      <c r="AT31" s="284"/>
      <c r="AU31" s="285"/>
      <c r="AV31" s="285"/>
      <c r="AW31" s="285"/>
      <c r="AX31" s="288"/>
      <c r="AY31" s="283" t="s">
        <v>37</v>
      </c>
      <c r="AZ31" s="284"/>
      <c r="BA31" s="285"/>
      <c r="BB31" s="285"/>
      <c r="BC31" s="285"/>
      <c r="BD31" s="286"/>
      <c r="BE31" s="283" t="s">
        <v>37</v>
      </c>
      <c r="BF31" s="287"/>
      <c r="BG31" s="285"/>
      <c r="BH31" s="285"/>
      <c r="BI31" s="285"/>
      <c r="BJ31" s="286"/>
      <c r="BK31" s="287"/>
      <c r="BL31" s="285"/>
      <c r="BM31" s="285"/>
      <c r="BN31" s="285"/>
      <c r="BO31" s="288"/>
      <c r="BP31" s="283" t="s">
        <v>37</v>
      </c>
      <c r="BQ31" s="287"/>
      <c r="BR31" s="285"/>
      <c r="BS31" s="285"/>
      <c r="BT31" s="285"/>
      <c r="BU31" s="286"/>
      <c r="BV31" s="287"/>
      <c r="BW31" s="285"/>
      <c r="BX31" s="285"/>
      <c r="BY31" s="285"/>
      <c r="BZ31" s="288"/>
      <c r="CA31" s="283" t="s">
        <v>37</v>
      </c>
      <c r="CB31" s="287"/>
      <c r="CC31" s="285"/>
      <c r="CD31" s="285"/>
      <c r="CE31" s="285"/>
      <c r="CF31" s="286"/>
      <c r="CG31" s="287"/>
      <c r="CH31" s="285"/>
      <c r="CI31" s="285"/>
      <c r="CJ31" s="285"/>
      <c r="CK31" s="288"/>
      <c r="CL31" s="289"/>
      <c r="CM31" s="289"/>
      <c r="CN31" s="289"/>
      <c r="CO31" s="289"/>
      <c r="CP31" s="289"/>
      <c r="CQ31" s="290"/>
    </row>
    <row r="32" spans="2:95" ht="24.75" customHeight="1">
      <c r="B32" s="439" t="s">
        <v>107</v>
      </c>
      <c r="C32" s="440"/>
      <c r="D32" s="440"/>
      <c r="E32" s="440"/>
      <c r="F32" s="440"/>
      <c r="G32" s="440"/>
      <c r="H32" s="440"/>
      <c r="I32" s="440"/>
      <c r="J32" s="440"/>
      <c r="K32" s="441"/>
      <c r="L32" s="295" t="s">
        <v>37</v>
      </c>
      <c r="M32" s="49"/>
      <c r="N32" s="50"/>
      <c r="O32" s="50"/>
      <c r="P32" s="50"/>
      <c r="Q32" s="48"/>
      <c r="R32" s="51"/>
      <c r="S32" s="50"/>
      <c r="T32" s="50"/>
      <c r="U32" s="50"/>
      <c r="V32" s="52"/>
      <c r="W32" s="307" t="s">
        <v>37</v>
      </c>
      <c r="X32" s="51"/>
      <c r="Y32" s="50"/>
      <c r="Z32" s="50"/>
      <c r="AA32" s="50"/>
      <c r="AB32" s="52"/>
      <c r="AC32" s="51"/>
      <c r="AD32" s="50"/>
      <c r="AE32" s="50"/>
      <c r="AF32" s="50"/>
      <c r="AG32" s="52"/>
      <c r="AH32" s="51"/>
      <c r="AI32" s="50"/>
      <c r="AJ32" s="50"/>
      <c r="AK32" s="50"/>
      <c r="AL32" s="52"/>
      <c r="AM32" s="307" t="s">
        <v>37</v>
      </c>
      <c r="AN32" s="49"/>
      <c r="AO32" s="50"/>
      <c r="AP32" s="50"/>
      <c r="AQ32" s="50"/>
      <c r="AR32" s="48"/>
      <c r="AS32" s="307" t="s">
        <v>37</v>
      </c>
      <c r="AT32" s="51"/>
      <c r="AU32" s="50"/>
      <c r="AV32" s="50"/>
      <c r="AW32" s="50"/>
      <c r="AX32" s="52"/>
      <c r="AY32" s="307" t="s">
        <v>37</v>
      </c>
      <c r="AZ32" s="49"/>
      <c r="BA32" s="50"/>
      <c r="BB32" s="50"/>
      <c r="BC32" s="50"/>
      <c r="BD32" s="48"/>
      <c r="BE32" s="307" t="s">
        <v>37</v>
      </c>
      <c r="BF32" s="49"/>
      <c r="BG32" s="50"/>
      <c r="BH32" s="50"/>
      <c r="BI32" s="50"/>
      <c r="BJ32" s="48"/>
      <c r="BK32" s="51"/>
      <c r="BL32" s="50"/>
      <c r="BM32" s="50"/>
      <c r="BN32" s="50"/>
      <c r="BO32" s="48"/>
      <c r="BP32" s="307" t="s">
        <v>37</v>
      </c>
      <c r="BQ32" s="49"/>
      <c r="BR32" s="50"/>
      <c r="BS32" s="50"/>
      <c r="BT32" s="50"/>
      <c r="BU32" s="48"/>
      <c r="BV32" s="51"/>
      <c r="BW32" s="50"/>
      <c r="BX32" s="50"/>
      <c r="BY32" s="50"/>
      <c r="BZ32" s="48"/>
      <c r="CA32" s="307" t="s">
        <v>37</v>
      </c>
      <c r="CB32" s="49"/>
      <c r="CC32" s="50"/>
      <c r="CD32" s="50"/>
      <c r="CE32" s="50"/>
      <c r="CF32" s="48"/>
      <c r="CG32" s="51"/>
      <c r="CH32" s="50"/>
      <c r="CI32" s="50"/>
      <c r="CJ32" s="50"/>
      <c r="CK32" s="48"/>
      <c r="CL32" s="256"/>
      <c r="CM32" s="249"/>
      <c r="CN32" s="249"/>
      <c r="CO32" s="249"/>
      <c r="CP32" s="249"/>
      <c r="CQ32" s="254"/>
    </row>
    <row r="33" spans="1:96" ht="24.75" customHeight="1">
      <c r="B33" s="442"/>
      <c r="C33" s="443"/>
      <c r="D33" s="443"/>
      <c r="E33" s="443"/>
      <c r="F33" s="443"/>
      <c r="G33" s="443"/>
      <c r="H33" s="443"/>
      <c r="I33" s="443"/>
      <c r="J33" s="443"/>
      <c r="K33" s="444"/>
      <c r="L33" s="296" t="s">
        <v>37</v>
      </c>
      <c r="M33" s="10"/>
      <c r="N33" s="7"/>
      <c r="O33" s="7"/>
      <c r="P33" s="7"/>
      <c r="Q33" s="8"/>
      <c r="R33" s="10"/>
      <c r="S33" s="7"/>
      <c r="T33" s="7"/>
      <c r="U33" s="7"/>
      <c r="V33" s="9"/>
      <c r="W33" s="296" t="s">
        <v>37</v>
      </c>
      <c r="X33" s="10"/>
      <c r="Y33" s="7"/>
      <c r="Z33" s="7"/>
      <c r="AA33" s="7"/>
      <c r="AB33" s="9"/>
      <c r="AC33" s="10"/>
      <c r="AD33" s="7"/>
      <c r="AE33" s="7"/>
      <c r="AF33" s="7"/>
      <c r="AG33" s="9"/>
      <c r="AH33" s="10"/>
      <c r="AI33" s="7"/>
      <c r="AJ33" s="7"/>
      <c r="AK33" s="7"/>
      <c r="AL33" s="9"/>
      <c r="AM33" s="296" t="s">
        <v>37</v>
      </c>
      <c r="AN33" s="6"/>
      <c r="AO33" s="7"/>
      <c r="AP33" s="7"/>
      <c r="AQ33" s="7"/>
      <c r="AR33" s="8"/>
      <c r="AS33" s="296" t="s">
        <v>37</v>
      </c>
      <c r="AT33" s="10"/>
      <c r="AU33" s="7"/>
      <c r="AV33" s="7"/>
      <c r="AW33" s="7"/>
      <c r="AX33" s="9"/>
      <c r="AY33" s="296" t="s">
        <v>37</v>
      </c>
      <c r="AZ33" s="6"/>
      <c r="BA33" s="7"/>
      <c r="BB33" s="7"/>
      <c r="BC33" s="7"/>
      <c r="BD33" s="8"/>
      <c r="BE33" s="296" t="s">
        <v>37</v>
      </c>
      <c r="BF33" s="6"/>
      <c r="BG33" s="7"/>
      <c r="BH33" s="7"/>
      <c r="BI33" s="7"/>
      <c r="BJ33" s="8"/>
      <c r="BK33" s="10"/>
      <c r="BL33" s="7"/>
      <c r="BM33" s="7"/>
      <c r="BN33" s="7"/>
      <c r="BO33" s="8"/>
      <c r="BP33" s="296" t="s">
        <v>37</v>
      </c>
      <c r="BQ33" s="6"/>
      <c r="BR33" s="7"/>
      <c r="BS33" s="7"/>
      <c r="BT33" s="7"/>
      <c r="BU33" s="8"/>
      <c r="BV33" s="10"/>
      <c r="BW33" s="7"/>
      <c r="BX33" s="7"/>
      <c r="BY33" s="7"/>
      <c r="BZ33" s="8"/>
      <c r="CA33" s="296" t="s">
        <v>37</v>
      </c>
      <c r="CB33" s="6"/>
      <c r="CC33" s="7"/>
      <c r="CD33" s="7"/>
      <c r="CE33" s="7"/>
      <c r="CF33" s="8"/>
      <c r="CG33" s="10"/>
      <c r="CH33" s="7"/>
      <c r="CI33" s="7"/>
      <c r="CJ33" s="7"/>
      <c r="CK33" s="8"/>
      <c r="CL33" s="94"/>
      <c r="CM33" s="247"/>
      <c r="CN33" s="247"/>
      <c r="CO33" s="247"/>
      <c r="CP33" s="247"/>
      <c r="CQ33" s="252"/>
    </row>
    <row r="34" spans="1:96" ht="24.75" customHeight="1">
      <c r="B34" s="442"/>
      <c r="C34" s="443"/>
      <c r="D34" s="443"/>
      <c r="E34" s="443"/>
      <c r="F34" s="443"/>
      <c r="G34" s="443"/>
      <c r="H34" s="443"/>
      <c r="I34" s="443"/>
      <c r="J34" s="443"/>
      <c r="K34" s="444"/>
      <c r="L34" s="296" t="s">
        <v>37</v>
      </c>
      <c r="M34" s="19"/>
      <c r="N34" s="20"/>
      <c r="O34" s="20"/>
      <c r="P34" s="20"/>
      <c r="Q34" s="21"/>
      <c r="R34" s="23"/>
      <c r="S34" s="20"/>
      <c r="T34" s="20"/>
      <c r="U34" s="20"/>
      <c r="V34" s="22"/>
      <c r="W34" s="296" t="s">
        <v>37</v>
      </c>
      <c r="X34" s="23"/>
      <c r="Y34" s="20"/>
      <c r="Z34" s="20"/>
      <c r="AA34" s="20"/>
      <c r="AB34" s="22"/>
      <c r="AC34" s="23"/>
      <c r="AD34" s="20"/>
      <c r="AE34" s="20"/>
      <c r="AF34" s="20"/>
      <c r="AG34" s="22"/>
      <c r="AH34" s="23"/>
      <c r="AI34" s="20"/>
      <c r="AJ34" s="20"/>
      <c r="AK34" s="20"/>
      <c r="AL34" s="22"/>
      <c r="AM34" s="296" t="s">
        <v>37</v>
      </c>
      <c r="AN34" s="19"/>
      <c r="AO34" s="20"/>
      <c r="AP34" s="20"/>
      <c r="AQ34" s="20"/>
      <c r="AR34" s="21"/>
      <c r="AS34" s="296" t="s">
        <v>37</v>
      </c>
      <c r="AT34" s="23"/>
      <c r="AU34" s="20"/>
      <c r="AV34" s="20"/>
      <c r="AW34" s="20"/>
      <c r="AX34" s="22"/>
      <c r="AY34" s="296" t="s">
        <v>37</v>
      </c>
      <c r="AZ34" s="19"/>
      <c r="BA34" s="20"/>
      <c r="BB34" s="20"/>
      <c r="BC34" s="20"/>
      <c r="BD34" s="21"/>
      <c r="BE34" s="296" t="s">
        <v>37</v>
      </c>
      <c r="BF34" s="19"/>
      <c r="BG34" s="20"/>
      <c r="BH34" s="20"/>
      <c r="BI34" s="20"/>
      <c r="BJ34" s="21"/>
      <c r="BK34" s="23"/>
      <c r="BL34" s="20"/>
      <c r="BM34" s="20"/>
      <c r="BN34" s="20"/>
      <c r="BO34" s="21"/>
      <c r="BP34" s="296" t="s">
        <v>37</v>
      </c>
      <c r="BQ34" s="19"/>
      <c r="BR34" s="20"/>
      <c r="BS34" s="20"/>
      <c r="BT34" s="20"/>
      <c r="BU34" s="21"/>
      <c r="BV34" s="23"/>
      <c r="BW34" s="20"/>
      <c r="BX34" s="20"/>
      <c r="BY34" s="20"/>
      <c r="BZ34" s="21"/>
      <c r="CA34" s="296" t="s">
        <v>37</v>
      </c>
      <c r="CB34" s="44"/>
      <c r="CC34" s="45"/>
      <c r="CD34" s="45"/>
      <c r="CE34" s="45"/>
      <c r="CF34" s="46"/>
      <c r="CG34" s="47"/>
      <c r="CH34" s="45"/>
      <c r="CI34" s="45"/>
      <c r="CJ34" s="45"/>
      <c r="CK34" s="46"/>
      <c r="CL34" s="94"/>
      <c r="CM34" s="247"/>
      <c r="CN34" s="247"/>
      <c r="CO34" s="247"/>
      <c r="CP34" s="247"/>
      <c r="CQ34" s="252"/>
    </row>
    <row r="35" spans="1:96" ht="24.75" customHeight="1" thickBot="1">
      <c r="B35" s="445"/>
      <c r="C35" s="446"/>
      <c r="D35" s="446"/>
      <c r="E35" s="446"/>
      <c r="F35" s="446"/>
      <c r="G35" s="446"/>
      <c r="H35" s="446"/>
      <c r="I35" s="446"/>
      <c r="J35" s="446"/>
      <c r="K35" s="447"/>
      <c r="L35" s="297" t="s">
        <v>37</v>
      </c>
      <c r="M35" s="11"/>
      <c r="N35" s="12"/>
      <c r="O35" s="12"/>
      <c r="P35" s="12"/>
      <c r="Q35" s="13"/>
      <c r="R35" s="18"/>
      <c r="S35" s="12"/>
      <c r="T35" s="12"/>
      <c r="U35" s="12"/>
      <c r="V35" s="14"/>
      <c r="W35" s="296" t="s">
        <v>37</v>
      </c>
      <c r="X35" s="18"/>
      <c r="Y35" s="12"/>
      <c r="Z35" s="12"/>
      <c r="AA35" s="12"/>
      <c r="AB35" s="14"/>
      <c r="AC35" s="18"/>
      <c r="AD35" s="12"/>
      <c r="AE35" s="12"/>
      <c r="AF35" s="12"/>
      <c r="AG35" s="14"/>
      <c r="AH35" s="18"/>
      <c r="AI35" s="12"/>
      <c r="AJ35" s="12"/>
      <c r="AK35" s="12"/>
      <c r="AL35" s="14"/>
      <c r="AM35" s="296" t="s">
        <v>37</v>
      </c>
      <c r="AN35" s="11"/>
      <c r="AO35" s="12"/>
      <c r="AP35" s="12"/>
      <c r="AQ35" s="12"/>
      <c r="AR35" s="13"/>
      <c r="AS35" s="296" t="s">
        <v>37</v>
      </c>
      <c r="AT35" s="18"/>
      <c r="AU35" s="12"/>
      <c r="AV35" s="12"/>
      <c r="AW35" s="12"/>
      <c r="AX35" s="14"/>
      <c r="AY35" s="296" t="s">
        <v>37</v>
      </c>
      <c r="AZ35" s="11"/>
      <c r="BA35" s="12"/>
      <c r="BB35" s="12"/>
      <c r="BC35" s="12"/>
      <c r="BD35" s="13"/>
      <c r="BE35" s="296" t="s">
        <v>37</v>
      </c>
      <c r="BF35" s="11"/>
      <c r="BG35" s="12"/>
      <c r="BH35" s="12"/>
      <c r="BI35" s="12"/>
      <c r="BJ35" s="13"/>
      <c r="BK35" s="18"/>
      <c r="BL35" s="12"/>
      <c r="BM35" s="12"/>
      <c r="BN35" s="12"/>
      <c r="BO35" s="13"/>
      <c r="BP35" s="296" t="s">
        <v>37</v>
      </c>
      <c r="BQ35" s="11"/>
      <c r="BR35" s="12"/>
      <c r="BS35" s="12"/>
      <c r="BT35" s="12"/>
      <c r="BU35" s="13"/>
      <c r="BV35" s="18"/>
      <c r="BW35" s="12"/>
      <c r="BX35" s="12"/>
      <c r="BY35" s="12"/>
      <c r="BZ35" s="13"/>
      <c r="CA35" s="296" t="s">
        <v>37</v>
      </c>
      <c r="CB35" s="11"/>
      <c r="CC35" s="12"/>
      <c r="CD35" s="12"/>
      <c r="CE35" s="12"/>
      <c r="CF35" s="13"/>
      <c r="CG35" s="18"/>
      <c r="CH35" s="12"/>
      <c r="CI35" s="12"/>
      <c r="CJ35" s="12"/>
      <c r="CK35" s="13"/>
      <c r="CL35" s="257"/>
      <c r="CM35" s="250"/>
      <c r="CN35" s="250"/>
      <c r="CO35" s="250"/>
      <c r="CP35" s="250"/>
      <c r="CQ35" s="255"/>
    </row>
    <row r="36" spans="1:96" s="25" customFormat="1" ht="29.25" customHeight="1" thickBot="1">
      <c r="A36" s="88"/>
      <c r="B36" s="457"/>
      <c r="C36" s="458"/>
      <c r="D36" s="458"/>
      <c r="E36" s="458"/>
      <c r="F36" s="458"/>
      <c r="G36" s="458"/>
      <c r="H36" s="458"/>
      <c r="I36" s="458"/>
      <c r="J36" s="458"/>
      <c r="K36" s="459"/>
      <c r="L36" s="298" t="s">
        <v>37</v>
      </c>
      <c r="M36" s="455" t="s">
        <v>39</v>
      </c>
      <c r="N36" s="456"/>
      <c r="O36" s="456"/>
      <c r="P36" s="456"/>
      <c r="Q36" s="456"/>
      <c r="R36" s="448" t="s">
        <v>40</v>
      </c>
      <c r="S36" s="449"/>
      <c r="T36" s="449"/>
      <c r="U36" s="449"/>
      <c r="V36" s="450"/>
      <c r="W36" s="298" t="s">
        <v>37</v>
      </c>
      <c r="X36" s="375" t="s">
        <v>124</v>
      </c>
      <c r="Y36" s="376"/>
      <c r="Z36" s="376"/>
      <c r="AA36" s="376"/>
      <c r="AB36" s="377"/>
      <c r="AC36" s="378" t="s">
        <v>121</v>
      </c>
      <c r="AD36" s="376"/>
      <c r="AE36" s="376"/>
      <c r="AF36" s="376"/>
      <c r="AG36" s="379"/>
      <c r="AH36" s="378" t="s">
        <v>34</v>
      </c>
      <c r="AI36" s="376"/>
      <c r="AJ36" s="376"/>
      <c r="AK36" s="376"/>
      <c r="AL36" s="379"/>
      <c r="AM36" s="298" t="s">
        <v>37</v>
      </c>
      <c r="AN36" s="416" t="s">
        <v>21</v>
      </c>
      <c r="AO36" s="416"/>
      <c r="AP36" s="416"/>
      <c r="AQ36" s="416"/>
      <c r="AR36" s="417"/>
      <c r="AS36" s="298" t="s">
        <v>37</v>
      </c>
      <c r="AT36" s="416" t="s">
        <v>21</v>
      </c>
      <c r="AU36" s="416"/>
      <c r="AV36" s="416"/>
      <c r="AW36" s="416"/>
      <c r="AX36" s="417"/>
      <c r="AY36" s="298" t="s">
        <v>37</v>
      </c>
      <c r="AZ36" s="453" t="s">
        <v>21</v>
      </c>
      <c r="BA36" s="416"/>
      <c r="BB36" s="416"/>
      <c r="BC36" s="416"/>
      <c r="BD36" s="416"/>
      <c r="BE36" s="298" t="s">
        <v>37</v>
      </c>
      <c r="BF36" s="398" t="s">
        <v>87</v>
      </c>
      <c r="BG36" s="399"/>
      <c r="BH36" s="399"/>
      <c r="BI36" s="399"/>
      <c r="BJ36" s="400"/>
      <c r="BK36" s="398" t="s">
        <v>21</v>
      </c>
      <c r="BL36" s="399"/>
      <c r="BM36" s="399"/>
      <c r="BN36" s="399"/>
      <c r="BO36" s="454"/>
      <c r="BP36" s="298" t="s">
        <v>37</v>
      </c>
      <c r="BQ36" s="398" t="s">
        <v>87</v>
      </c>
      <c r="BR36" s="399"/>
      <c r="BS36" s="399"/>
      <c r="BT36" s="399"/>
      <c r="BU36" s="400"/>
      <c r="BV36" s="398" t="s">
        <v>21</v>
      </c>
      <c r="BW36" s="399"/>
      <c r="BX36" s="399"/>
      <c r="BY36" s="399"/>
      <c r="BZ36" s="454"/>
      <c r="CA36" s="298" t="s">
        <v>37</v>
      </c>
      <c r="CB36" s="398" t="s">
        <v>87</v>
      </c>
      <c r="CC36" s="399"/>
      <c r="CD36" s="399"/>
      <c r="CE36" s="399"/>
      <c r="CF36" s="400"/>
      <c r="CG36" s="398" t="s">
        <v>21</v>
      </c>
      <c r="CH36" s="399"/>
      <c r="CI36" s="399"/>
      <c r="CJ36" s="399"/>
      <c r="CK36" s="400"/>
      <c r="CL36" s="300"/>
      <c r="CM36" s="299"/>
      <c r="CN36" s="299"/>
      <c r="CO36" s="299"/>
      <c r="CP36" s="299"/>
      <c r="CQ36" s="301"/>
      <c r="CR36" s="88"/>
    </row>
    <row r="37" spans="1:96" s="24" customFormat="1" ht="24.4" customHeight="1" thickBot="1">
      <c r="A37" s="89"/>
      <c r="B37" s="460"/>
      <c r="C37" s="461"/>
      <c r="D37" s="461"/>
      <c r="E37" s="461"/>
      <c r="F37" s="461"/>
      <c r="G37" s="461"/>
      <c r="H37" s="461"/>
      <c r="I37" s="461"/>
      <c r="J37" s="461"/>
      <c r="K37" s="462"/>
      <c r="L37" s="302" t="s">
        <v>37</v>
      </c>
      <c r="M37" s="418" t="s">
        <v>7</v>
      </c>
      <c r="N37" s="419"/>
      <c r="O37" s="419"/>
      <c r="P37" s="419"/>
      <c r="Q37" s="419"/>
      <c r="R37" s="419"/>
      <c r="S37" s="419"/>
      <c r="T37" s="419"/>
      <c r="U37" s="419"/>
      <c r="V37" s="465"/>
      <c r="W37" s="302" t="s">
        <v>37</v>
      </c>
      <c r="X37" s="411" t="s">
        <v>2</v>
      </c>
      <c r="Y37" s="412"/>
      <c r="Z37" s="412"/>
      <c r="AA37" s="412"/>
      <c r="AB37" s="412"/>
      <c r="AC37" s="412"/>
      <c r="AD37" s="412"/>
      <c r="AE37" s="412"/>
      <c r="AF37" s="412"/>
      <c r="AG37" s="412"/>
      <c r="AH37" s="412"/>
      <c r="AI37" s="412"/>
      <c r="AJ37" s="412"/>
      <c r="AK37" s="412"/>
      <c r="AL37" s="413"/>
      <c r="AM37" s="302" t="s">
        <v>37</v>
      </c>
      <c r="AN37" s="418" t="s">
        <v>32</v>
      </c>
      <c r="AO37" s="419"/>
      <c r="AP37" s="419"/>
      <c r="AQ37" s="419"/>
      <c r="AR37" s="419"/>
      <c r="AS37" s="302" t="s">
        <v>37</v>
      </c>
      <c r="AT37" s="418" t="s">
        <v>33</v>
      </c>
      <c r="AU37" s="419"/>
      <c r="AV37" s="419"/>
      <c r="AW37" s="419"/>
      <c r="AX37" s="419"/>
      <c r="AY37" s="302" t="s">
        <v>37</v>
      </c>
      <c r="AZ37" s="418" t="s">
        <v>41</v>
      </c>
      <c r="BA37" s="419"/>
      <c r="BB37" s="419"/>
      <c r="BC37" s="419"/>
      <c r="BD37" s="465"/>
      <c r="BE37" s="302" t="s">
        <v>37</v>
      </c>
      <c r="BF37" s="411" t="s">
        <v>64</v>
      </c>
      <c r="BG37" s="412"/>
      <c r="BH37" s="412"/>
      <c r="BI37" s="412"/>
      <c r="BJ37" s="412"/>
      <c r="BK37" s="412"/>
      <c r="BL37" s="412"/>
      <c r="BM37" s="412"/>
      <c r="BN37" s="412"/>
      <c r="BO37" s="413"/>
      <c r="BP37" s="302" t="s">
        <v>37</v>
      </c>
      <c r="BQ37" s="418" t="s">
        <v>65</v>
      </c>
      <c r="BR37" s="419"/>
      <c r="BS37" s="419"/>
      <c r="BT37" s="419"/>
      <c r="BU37" s="419"/>
      <c r="BV37" s="419"/>
      <c r="BW37" s="419"/>
      <c r="BX37" s="419"/>
      <c r="BY37" s="419"/>
      <c r="BZ37" s="465"/>
      <c r="CA37" s="302" t="s">
        <v>37</v>
      </c>
      <c r="CB37" s="411" t="s">
        <v>4</v>
      </c>
      <c r="CC37" s="412"/>
      <c r="CD37" s="412"/>
      <c r="CE37" s="412"/>
      <c r="CF37" s="412"/>
      <c r="CG37" s="412"/>
      <c r="CH37" s="412"/>
      <c r="CI37" s="412"/>
      <c r="CJ37" s="412"/>
      <c r="CK37" s="413"/>
      <c r="CL37" s="303"/>
      <c r="CM37" s="304"/>
      <c r="CN37" s="304"/>
      <c r="CO37" s="304"/>
      <c r="CP37" s="304"/>
      <c r="CQ37" s="305"/>
      <c r="CR37" s="89"/>
    </row>
    <row r="38" spans="1:96" ht="12.95" customHeight="1" thickTop="1" thickBot="1">
      <c r="B38" s="98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9"/>
    </row>
    <row r="39" spans="1:96" s="16" customFormat="1" ht="71.45" customHeight="1" thickTop="1" thickBot="1">
      <c r="A39" s="90"/>
      <c r="B39" s="100"/>
      <c r="D39" s="403" t="s">
        <v>102</v>
      </c>
      <c r="E39" s="403"/>
      <c r="F39" s="403"/>
      <c r="G39" s="403"/>
      <c r="H39" s="403"/>
      <c r="I39" s="403"/>
      <c r="J39" s="404"/>
      <c r="K39" s="466"/>
      <c r="L39" s="467"/>
      <c r="M39" s="467"/>
      <c r="N39" s="467"/>
      <c r="O39" s="468"/>
      <c r="P39" s="96"/>
      <c r="Q39" s="466"/>
      <c r="R39" s="467"/>
      <c r="S39" s="467"/>
      <c r="T39" s="467"/>
      <c r="U39" s="468"/>
      <c r="V39" s="478" t="s">
        <v>42</v>
      </c>
      <c r="W39" s="470"/>
      <c r="X39" s="470"/>
      <c r="Y39" s="470"/>
      <c r="Z39" s="470"/>
      <c r="AA39" s="470"/>
      <c r="AB39" s="471"/>
      <c r="AC39" s="235"/>
      <c r="AD39" s="236"/>
      <c r="AE39" s="236"/>
      <c r="AF39" s="236"/>
      <c r="AG39" s="237"/>
      <c r="AH39" s="96"/>
      <c r="AI39" s="235"/>
      <c r="AJ39" s="236"/>
      <c r="AK39" s="236"/>
      <c r="AL39" s="236"/>
      <c r="AM39" s="237"/>
      <c r="AN39" s="469" t="s">
        <v>44</v>
      </c>
      <c r="AO39" s="470"/>
      <c r="AP39" s="470"/>
      <c r="AQ39" s="470"/>
      <c r="AR39" s="470"/>
      <c r="AS39" s="470"/>
      <c r="AT39" s="471"/>
      <c r="AU39" s="235"/>
      <c r="AV39" s="236"/>
      <c r="AW39" s="236"/>
      <c r="AX39" s="236"/>
      <c r="AY39" s="237"/>
      <c r="AZ39" s="96"/>
      <c r="BA39" s="235"/>
      <c r="BB39" s="236"/>
      <c r="BC39" s="236"/>
      <c r="BD39" s="236"/>
      <c r="BE39" s="237"/>
      <c r="BF39" s="478" t="s">
        <v>100</v>
      </c>
      <c r="BG39" s="483"/>
      <c r="BH39" s="483"/>
      <c r="BI39" s="483"/>
      <c r="BJ39" s="483"/>
      <c r="BK39" s="483"/>
      <c r="BL39" s="483"/>
      <c r="BM39" s="235"/>
      <c r="BN39" s="236"/>
      <c r="BO39" s="236"/>
      <c r="BP39" s="236"/>
      <c r="BQ39" s="237"/>
      <c r="BR39" s="96"/>
      <c r="BS39" s="235"/>
      <c r="BT39" s="236"/>
      <c r="BU39" s="236"/>
      <c r="BV39" s="236"/>
      <c r="BW39" s="237"/>
      <c r="BX39" s="238"/>
      <c r="BY39" s="479" t="s">
        <v>18</v>
      </c>
      <c r="BZ39" s="479"/>
      <c r="CA39" s="479"/>
      <c r="CB39" s="479"/>
      <c r="CC39" s="479"/>
      <c r="CD39" s="479"/>
      <c r="CE39" s="480"/>
      <c r="CF39" s="235"/>
      <c r="CG39" s="236"/>
      <c r="CH39" s="236"/>
      <c r="CI39" s="236"/>
      <c r="CJ39" s="237"/>
      <c r="CK39" s="96"/>
      <c r="CL39" s="235"/>
      <c r="CM39" s="236"/>
      <c r="CN39" s="236"/>
      <c r="CO39" s="236"/>
      <c r="CP39" s="237"/>
      <c r="CQ39" s="251"/>
      <c r="CR39" s="90"/>
    </row>
    <row r="40" spans="1:96" s="16" customFormat="1" ht="13.7" customHeight="1" thickTop="1" thickBot="1">
      <c r="A40" s="90"/>
      <c r="B40" s="100"/>
      <c r="C40" s="96"/>
      <c r="D40" s="96"/>
      <c r="E40" s="96"/>
      <c r="F40" s="96"/>
      <c r="G40" s="103"/>
      <c r="H40" s="103"/>
      <c r="I40" s="103"/>
      <c r="J40" s="103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238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2"/>
      <c r="CR40" s="90"/>
    </row>
    <row r="41" spans="1:96" s="16" customFormat="1" ht="73.349999999999994" customHeight="1" thickTop="1" thickBot="1">
      <c r="A41" s="90"/>
      <c r="B41" s="100"/>
      <c r="D41" s="403" t="s">
        <v>94</v>
      </c>
      <c r="E41" s="403"/>
      <c r="F41" s="403"/>
      <c r="G41" s="403"/>
      <c r="H41" s="403"/>
      <c r="I41" s="403"/>
      <c r="J41" s="404"/>
      <c r="K41" s="466"/>
      <c r="L41" s="467"/>
      <c r="M41" s="467"/>
      <c r="N41" s="467"/>
      <c r="O41" s="468"/>
      <c r="P41" s="96"/>
      <c r="Q41" s="466"/>
      <c r="R41" s="467"/>
      <c r="S41" s="467"/>
      <c r="T41" s="467"/>
      <c r="U41" s="468"/>
      <c r="V41" s="469" t="s">
        <v>43</v>
      </c>
      <c r="W41" s="470"/>
      <c r="X41" s="470"/>
      <c r="Y41" s="470"/>
      <c r="Z41" s="470"/>
      <c r="AA41" s="470"/>
      <c r="AB41" s="471"/>
      <c r="AC41" s="235"/>
      <c r="AD41" s="236"/>
      <c r="AE41" s="236"/>
      <c r="AF41" s="236"/>
      <c r="AG41" s="237"/>
      <c r="AH41" s="96"/>
      <c r="AI41" s="235"/>
      <c r="AJ41" s="236"/>
      <c r="AK41" s="236"/>
      <c r="AL41" s="236"/>
      <c r="AM41" s="237"/>
      <c r="AN41" s="469" t="s">
        <v>45</v>
      </c>
      <c r="AO41" s="470"/>
      <c r="AP41" s="470"/>
      <c r="AQ41" s="470"/>
      <c r="AR41" s="470"/>
      <c r="AS41" s="470"/>
      <c r="AT41" s="471"/>
      <c r="AU41" s="235"/>
      <c r="AV41" s="236"/>
      <c r="AW41" s="236"/>
      <c r="AX41" s="236"/>
      <c r="AY41" s="237"/>
      <c r="AZ41" s="96"/>
      <c r="BA41" s="235"/>
      <c r="BB41" s="236"/>
      <c r="BC41" s="236"/>
      <c r="BD41" s="236"/>
      <c r="BE41" s="237"/>
      <c r="BF41" s="478" t="s">
        <v>101</v>
      </c>
      <c r="BG41" s="483"/>
      <c r="BH41" s="483"/>
      <c r="BI41" s="483"/>
      <c r="BJ41" s="483"/>
      <c r="BK41" s="483"/>
      <c r="BL41" s="483"/>
      <c r="BM41" s="235"/>
      <c r="BN41" s="236"/>
      <c r="BO41" s="236"/>
      <c r="BP41" s="236"/>
      <c r="BQ41" s="237"/>
      <c r="BR41" s="96"/>
      <c r="BS41" s="235"/>
      <c r="BT41" s="236"/>
      <c r="BU41" s="236"/>
      <c r="BV41" s="236"/>
      <c r="BW41" s="237"/>
      <c r="BX41" s="238"/>
      <c r="BY41" s="481" t="s">
        <v>46</v>
      </c>
      <c r="BZ41" s="481"/>
      <c r="CA41" s="481"/>
      <c r="CB41" s="481"/>
      <c r="CC41" s="481"/>
      <c r="CD41" s="481"/>
      <c r="CE41" s="482"/>
      <c r="CF41" s="235"/>
      <c r="CG41" s="236"/>
      <c r="CH41" s="236"/>
      <c r="CI41" s="236"/>
      <c r="CJ41" s="237"/>
      <c r="CK41" s="96"/>
      <c r="CL41" s="235"/>
      <c r="CM41" s="236"/>
      <c r="CN41" s="236"/>
      <c r="CO41" s="236"/>
      <c r="CP41" s="237"/>
      <c r="CQ41" s="251"/>
      <c r="CR41" s="90"/>
    </row>
    <row r="42" spans="1:96" ht="17.649999999999999" customHeight="1" thickTop="1" thickBot="1">
      <c r="B42" s="104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396" t="s">
        <v>123</v>
      </c>
      <c r="CA42" s="396"/>
      <c r="CB42" s="396"/>
      <c r="CC42" s="396"/>
      <c r="CD42" s="396"/>
      <c r="CE42" s="396"/>
      <c r="CF42" s="396"/>
      <c r="CG42" s="396"/>
      <c r="CH42" s="396"/>
      <c r="CI42" s="396"/>
      <c r="CJ42" s="396"/>
      <c r="CK42" s="396"/>
      <c r="CL42" s="396"/>
      <c r="CM42" s="396"/>
      <c r="CN42" s="396"/>
      <c r="CO42" s="396"/>
      <c r="CP42" s="396"/>
      <c r="CQ42" s="397"/>
    </row>
    <row r="43" spans="1:96" ht="8.85" customHeight="1" thickTop="1">
      <c r="B43" s="97"/>
      <c r="C43" s="84"/>
      <c r="D43" s="84"/>
      <c r="E43" s="84"/>
      <c r="F43" s="84"/>
      <c r="G43" s="84"/>
      <c r="H43" s="84"/>
      <c r="I43" s="84"/>
      <c r="J43" s="84"/>
      <c r="K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</row>
  </sheetData>
  <sheetProtection selectLockedCells="1"/>
  <mergeCells count="155">
    <mergeCell ref="CB37:CK37"/>
    <mergeCell ref="CB36:CF36"/>
    <mergeCell ref="K39:O39"/>
    <mergeCell ref="Q39:U39"/>
    <mergeCell ref="K41:O41"/>
    <mergeCell ref="Q41:U41"/>
    <mergeCell ref="V41:AB41"/>
    <mergeCell ref="CL6:CQ7"/>
    <mergeCell ref="V39:AB39"/>
    <mergeCell ref="AZ7:BD7"/>
    <mergeCell ref="BV36:BZ36"/>
    <mergeCell ref="AZ37:BD37"/>
    <mergeCell ref="BY39:CE39"/>
    <mergeCell ref="BY41:CE41"/>
    <mergeCell ref="AN39:AT39"/>
    <mergeCell ref="AN41:AT41"/>
    <mergeCell ref="BF39:BL39"/>
    <mergeCell ref="BF41:BL41"/>
    <mergeCell ref="AN37:AR37"/>
    <mergeCell ref="K10:K11"/>
    <mergeCell ref="X37:AL37"/>
    <mergeCell ref="K20:K21"/>
    <mergeCell ref="K22:K23"/>
    <mergeCell ref="M37:V37"/>
    <mergeCell ref="B2:CR2"/>
    <mergeCell ref="CH4:CK4"/>
    <mergeCell ref="BF7:BJ7"/>
    <mergeCell ref="BQ7:BU7"/>
    <mergeCell ref="BV7:BZ7"/>
    <mergeCell ref="BK7:BO7"/>
    <mergeCell ref="AT6:AX6"/>
    <mergeCell ref="BF6:BO6"/>
    <mergeCell ref="AN36:AR36"/>
    <mergeCell ref="AZ36:BD36"/>
    <mergeCell ref="R7:V7"/>
    <mergeCell ref="CB7:CF7"/>
    <mergeCell ref="CG7:CK7"/>
    <mergeCell ref="BK36:BO36"/>
    <mergeCell ref="BQ36:BU36"/>
    <mergeCell ref="K24:K25"/>
    <mergeCell ref="K28:K29"/>
    <mergeCell ref="J22:J23"/>
    <mergeCell ref="J30:J31"/>
    <mergeCell ref="M36:Q36"/>
    <mergeCell ref="B36:K37"/>
    <mergeCell ref="AB4:AI4"/>
    <mergeCell ref="BI4:BQ4"/>
    <mergeCell ref="BQ37:BZ37"/>
    <mergeCell ref="H22:H23"/>
    <mergeCell ref="I30:I31"/>
    <mergeCell ref="G28:G29"/>
    <mergeCell ref="H28:H29"/>
    <mergeCell ref="I28:I29"/>
    <mergeCell ref="J28:J29"/>
    <mergeCell ref="G26:G27"/>
    <mergeCell ref="H26:H27"/>
    <mergeCell ref="J26:J27"/>
    <mergeCell ref="I24:I25"/>
    <mergeCell ref="J24:J25"/>
    <mergeCell ref="J12:J13"/>
    <mergeCell ref="B32:K35"/>
    <mergeCell ref="J14:J15"/>
    <mergeCell ref="K12:K13"/>
    <mergeCell ref="I16:I17"/>
    <mergeCell ref="R36:V36"/>
    <mergeCell ref="G30:G31"/>
    <mergeCell ref="H30:H31"/>
    <mergeCell ref="I18:I19"/>
    <mergeCell ref="J18:J19"/>
    <mergeCell ref="I20:I21"/>
    <mergeCell ref="J20:J21"/>
    <mergeCell ref="G18:G19"/>
    <mergeCell ref="H18:H19"/>
    <mergeCell ref="G20:G21"/>
    <mergeCell ref="H20:H21"/>
    <mergeCell ref="G16:G17"/>
    <mergeCell ref="I26:I27"/>
    <mergeCell ref="I22:I23"/>
    <mergeCell ref="B16:B17"/>
    <mergeCell ref="B30:B31"/>
    <mergeCell ref="H16:H17"/>
    <mergeCell ref="B28:B29"/>
    <mergeCell ref="G22:G23"/>
    <mergeCell ref="B20:B21"/>
    <mergeCell ref="B24:B25"/>
    <mergeCell ref="B22:B23"/>
    <mergeCell ref="B26:B27"/>
    <mergeCell ref="BS4:CG4"/>
    <mergeCell ref="X6:AL6"/>
    <mergeCell ref="X7:AB7"/>
    <mergeCell ref="AH7:AL7"/>
    <mergeCell ref="K18:K19"/>
    <mergeCell ref="B12:B13"/>
    <mergeCell ref="B14:B15"/>
    <mergeCell ref="K16:K17"/>
    <mergeCell ref="B18:B19"/>
    <mergeCell ref="B6:B7"/>
    <mergeCell ref="B8:B9"/>
    <mergeCell ref="B10:B11"/>
    <mergeCell ref="CB6:CK6"/>
    <mergeCell ref="AN6:AR6"/>
    <mergeCell ref="AZ6:BD6"/>
    <mergeCell ref="BQ6:BZ6"/>
    <mergeCell ref="AT7:AX7"/>
    <mergeCell ref="G6:K7"/>
    <mergeCell ref="M6:V6"/>
    <mergeCell ref="I12:I13"/>
    <mergeCell ref="C28:E29"/>
    <mergeCell ref="G12:G13"/>
    <mergeCell ref="BZ42:CQ42"/>
    <mergeCell ref="CG36:CK36"/>
    <mergeCell ref="F6:F7"/>
    <mergeCell ref="D39:J39"/>
    <mergeCell ref="D41:J41"/>
    <mergeCell ref="C6:E7"/>
    <mergeCell ref="C8:E9"/>
    <mergeCell ref="C10:E11"/>
    <mergeCell ref="C12:E13"/>
    <mergeCell ref="C14:E15"/>
    <mergeCell ref="BF37:BO37"/>
    <mergeCell ref="BF36:BJ36"/>
    <mergeCell ref="J16:J17"/>
    <mergeCell ref="K14:K15"/>
    <mergeCell ref="K26:K27"/>
    <mergeCell ref="K30:K31"/>
    <mergeCell ref="AT36:AX36"/>
    <mergeCell ref="AT37:AX37"/>
    <mergeCell ref="H10:H11"/>
    <mergeCell ref="M7:Q7"/>
    <mergeCell ref="AN7:AR7"/>
    <mergeCell ref="G10:G11"/>
    <mergeCell ref="C30:E31"/>
    <mergeCell ref="AC7:AG7"/>
    <mergeCell ref="X36:AB36"/>
    <mergeCell ref="AC36:AG36"/>
    <mergeCell ref="AH36:AL36"/>
    <mergeCell ref="C16:E17"/>
    <mergeCell ref="C18:E19"/>
    <mergeCell ref="C20:E21"/>
    <mergeCell ref="C22:E23"/>
    <mergeCell ref="C24:E25"/>
    <mergeCell ref="C26:E27"/>
    <mergeCell ref="H8:H9"/>
    <mergeCell ref="I8:I9"/>
    <mergeCell ref="J10:J11"/>
    <mergeCell ref="G8:G9"/>
    <mergeCell ref="K8:K9"/>
    <mergeCell ref="J8:J9"/>
    <mergeCell ref="I10:I11"/>
    <mergeCell ref="G24:G25"/>
    <mergeCell ref="H24:H25"/>
    <mergeCell ref="G14:G15"/>
    <mergeCell ref="H14:H15"/>
    <mergeCell ref="I14:I15"/>
    <mergeCell ref="H12:H13"/>
  </mergeCells>
  <phoneticPr fontId="0" type="noConversion"/>
  <printOptions horizontalCentered="1" verticalCentered="1"/>
  <pageMargins left="0.15748031496062992" right="0.11811023622047245" top="0.23622047244094491" bottom="0.11811023622047245" header="0.15748031496062992" footer="0.11811023622047245"/>
  <pageSetup paperSize="9" scale="51" orientation="landscape" horizontalDpi="360" verticalDpi="36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59"/>
  <sheetViews>
    <sheetView tabSelected="1" zoomScale="75" zoomScaleNormal="75" workbookViewId="0">
      <selection activeCell="D3" sqref="D3:F3"/>
    </sheetView>
  </sheetViews>
  <sheetFormatPr defaultRowHeight="15"/>
  <cols>
    <col min="1" max="1" width="1.7109375" style="15" customWidth="1"/>
    <col min="2" max="2" width="17.85546875" style="15" customWidth="1"/>
    <col min="3" max="3" width="31.42578125" style="15" customWidth="1"/>
    <col min="4" max="4" width="37.5703125" style="15" customWidth="1"/>
    <col min="5" max="5" width="9.28515625" style="15" customWidth="1"/>
    <col min="6" max="6" width="95.140625" style="15" customWidth="1"/>
    <col min="7" max="7" width="26.7109375" style="15" customWidth="1"/>
    <col min="8" max="8" width="27" style="15" customWidth="1"/>
    <col min="9" max="9" width="1.5703125" style="15" customWidth="1"/>
    <col min="10" max="16384" width="9.140625" style="15"/>
  </cols>
  <sheetData>
    <row r="1" spans="1:9" ht="9" customHeight="1">
      <c r="A1" s="308"/>
      <c r="B1" s="308"/>
      <c r="C1" s="308"/>
      <c r="D1" s="308"/>
      <c r="E1" s="308"/>
      <c r="F1" s="308"/>
      <c r="G1" s="308"/>
      <c r="H1" s="308"/>
      <c r="I1" s="308"/>
    </row>
    <row r="2" spans="1:9" s="311" customFormat="1" ht="12" customHeight="1">
      <c r="A2" s="309"/>
      <c r="B2" s="310"/>
      <c r="C2" s="310"/>
      <c r="D2" s="310"/>
      <c r="E2" s="310"/>
      <c r="F2" s="310"/>
      <c r="G2" s="310"/>
      <c r="H2" s="310"/>
      <c r="I2" s="309"/>
    </row>
    <row r="3" spans="1:9" s="314" customFormat="1" ht="26.25" customHeight="1">
      <c r="A3" s="312"/>
      <c r="B3" s="313"/>
      <c r="C3" s="313" t="s">
        <v>132</v>
      </c>
      <c r="D3" s="489"/>
      <c r="E3" s="489"/>
      <c r="F3" s="489"/>
      <c r="G3" s="313"/>
      <c r="H3" s="313"/>
      <c r="I3" s="312"/>
    </row>
    <row r="4" spans="1:9" s="311" customFormat="1" ht="6.75" customHeight="1">
      <c r="A4" s="309"/>
      <c r="B4" s="310"/>
      <c r="C4" s="310"/>
      <c r="D4" s="310"/>
      <c r="E4" s="310"/>
      <c r="F4" s="310"/>
      <c r="G4" s="310"/>
      <c r="H4" s="310"/>
      <c r="I4" s="309"/>
    </row>
    <row r="5" spans="1:9" s="311" customFormat="1" ht="23.25" customHeight="1">
      <c r="A5" s="309"/>
      <c r="B5" s="310"/>
      <c r="C5" s="310"/>
      <c r="D5" s="313" t="s">
        <v>133</v>
      </c>
      <c r="E5" s="489"/>
      <c r="F5" s="489"/>
      <c r="G5" s="310"/>
      <c r="H5" s="310"/>
      <c r="I5" s="309"/>
    </row>
    <row r="6" spans="1:9" s="311" customFormat="1" ht="9.75" customHeight="1" thickBot="1">
      <c r="A6" s="309"/>
      <c r="B6" s="310"/>
      <c r="C6" s="310"/>
      <c r="D6" s="310"/>
      <c r="E6" s="310"/>
      <c r="F6" s="310"/>
      <c r="G6" s="310"/>
      <c r="H6" s="310"/>
      <c r="I6" s="309"/>
    </row>
    <row r="7" spans="1:9" s="324" customFormat="1" ht="30.75" customHeight="1" thickTop="1" thickBot="1">
      <c r="A7" s="320"/>
      <c r="B7" s="321" t="s">
        <v>125</v>
      </c>
      <c r="C7" s="322" t="s">
        <v>27</v>
      </c>
      <c r="D7" s="322" t="s">
        <v>28</v>
      </c>
      <c r="E7" s="495" t="s">
        <v>131</v>
      </c>
      <c r="F7" s="495"/>
      <c r="G7" s="322" t="s">
        <v>128</v>
      </c>
      <c r="H7" s="323" t="s">
        <v>129</v>
      </c>
      <c r="I7" s="320"/>
    </row>
    <row r="8" spans="1:9" ht="21" customHeight="1" thickTop="1" thickBot="1">
      <c r="A8" s="308"/>
      <c r="B8" s="484"/>
      <c r="C8" s="491"/>
      <c r="D8" s="493"/>
      <c r="E8" s="315" t="s">
        <v>126</v>
      </c>
      <c r="F8" s="268"/>
      <c r="G8" s="262"/>
      <c r="H8" s="263"/>
      <c r="I8" s="308"/>
    </row>
    <row r="9" spans="1:9" ht="20.25" customHeight="1" thickBot="1">
      <c r="A9" s="308"/>
      <c r="B9" s="485"/>
      <c r="C9" s="492"/>
      <c r="D9" s="494"/>
      <c r="E9" s="316" t="s">
        <v>127</v>
      </c>
      <c r="F9" s="270"/>
      <c r="G9" s="264"/>
      <c r="H9" s="265"/>
      <c r="I9" s="308"/>
    </row>
    <row r="10" spans="1:9" ht="20.25" customHeight="1" thickTop="1" thickBot="1">
      <c r="A10" s="308"/>
      <c r="B10" s="484"/>
      <c r="C10" s="486"/>
      <c r="D10" s="487"/>
      <c r="E10" s="317" t="s">
        <v>126</v>
      </c>
      <c r="F10" s="269"/>
      <c r="G10" s="261"/>
      <c r="H10" s="266"/>
      <c r="I10" s="308"/>
    </row>
    <row r="11" spans="1:9" ht="20.25" customHeight="1" thickBot="1">
      <c r="A11" s="308"/>
      <c r="B11" s="485"/>
      <c r="C11" s="486"/>
      <c r="D11" s="487"/>
      <c r="E11" s="316" t="s">
        <v>127</v>
      </c>
      <c r="F11" s="267"/>
      <c r="G11" s="264"/>
      <c r="H11" s="265"/>
      <c r="I11" s="308"/>
    </row>
    <row r="12" spans="1:9" ht="20.25" customHeight="1" thickBot="1">
      <c r="A12" s="308"/>
      <c r="B12" s="488"/>
      <c r="C12" s="486"/>
      <c r="D12" s="487"/>
      <c r="E12" s="317" t="s">
        <v>126</v>
      </c>
      <c r="F12" s="269"/>
      <c r="G12" s="261"/>
      <c r="H12" s="266"/>
      <c r="I12" s="308"/>
    </row>
    <row r="13" spans="1:9" ht="20.25" customHeight="1" thickBot="1">
      <c r="A13" s="308"/>
      <c r="B13" s="488"/>
      <c r="C13" s="486"/>
      <c r="D13" s="487"/>
      <c r="E13" s="316" t="s">
        <v>127</v>
      </c>
      <c r="F13" s="267"/>
      <c r="G13" s="264"/>
      <c r="H13" s="265"/>
      <c r="I13" s="308"/>
    </row>
    <row r="14" spans="1:9" ht="20.25" customHeight="1" thickBot="1">
      <c r="A14" s="308"/>
      <c r="B14" s="488"/>
      <c r="C14" s="486"/>
      <c r="D14" s="487"/>
      <c r="E14" s="317" t="s">
        <v>126</v>
      </c>
      <c r="F14" s="269"/>
      <c r="G14" s="261"/>
      <c r="H14" s="266"/>
      <c r="I14" s="308"/>
    </row>
    <row r="15" spans="1:9" ht="20.25" customHeight="1" thickBot="1">
      <c r="A15" s="308"/>
      <c r="B15" s="488"/>
      <c r="C15" s="486"/>
      <c r="D15" s="487"/>
      <c r="E15" s="316" t="s">
        <v>127</v>
      </c>
      <c r="F15" s="267"/>
      <c r="G15" s="264"/>
      <c r="H15" s="265"/>
      <c r="I15" s="308"/>
    </row>
    <row r="16" spans="1:9" ht="20.25" customHeight="1" thickBot="1">
      <c r="A16" s="308"/>
      <c r="B16" s="488"/>
      <c r="C16" s="486"/>
      <c r="D16" s="487"/>
      <c r="E16" s="317" t="s">
        <v>126</v>
      </c>
      <c r="F16" s="269"/>
      <c r="G16" s="261"/>
      <c r="H16" s="266"/>
      <c r="I16" s="308"/>
    </row>
    <row r="17" spans="1:9" ht="20.25" customHeight="1" thickBot="1">
      <c r="A17" s="308"/>
      <c r="B17" s="488"/>
      <c r="C17" s="486"/>
      <c r="D17" s="487"/>
      <c r="E17" s="316" t="s">
        <v>127</v>
      </c>
      <c r="F17" s="267"/>
      <c r="G17" s="264"/>
      <c r="H17" s="265"/>
      <c r="I17" s="308"/>
    </row>
    <row r="18" spans="1:9" ht="20.25" customHeight="1" thickBot="1">
      <c r="A18" s="308"/>
      <c r="B18" s="488"/>
      <c r="C18" s="486"/>
      <c r="D18" s="487"/>
      <c r="E18" s="317" t="s">
        <v>126</v>
      </c>
      <c r="F18" s="269"/>
      <c r="G18" s="261"/>
      <c r="H18" s="266"/>
      <c r="I18" s="308"/>
    </row>
    <row r="19" spans="1:9" ht="20.25" customHeight="1" thickBot="1">
      <c r="A19" s="308"/>
      <c r="B19" s="488"/>
      <c r="C19" s="486"/>
      <c r="D19" s="487"/>
      <c r="E19" s="316" t="s">
        <v>127</v>
      </c>
      <c r="F19" s="267"/>
      <c r="G19" s="264"/>
      <c r="H19" s="265"/>
      <c r="I19" s="308"/>
    </row>
    <row r="20" spans="1:9" ht="20.25" customHeight="1" thickBot="1">
      <c r="A20" s="308"/>
      <c r="B20" s="488"/>
      <c r="C20" s="486"/>
      <c r="D20" s="486"/>
      <c r="E20" s="317" t="s">
        <v>126</v>
      </c>
      <c r="F20" s="269"/>
      <c r="G20" s="261"/>
      <c r="H20" s="266"/>
      <c r="I20" s="308"/>
    </row>
    <row r="21" spans="1:9" ht="20.25" customHeight="1" thickBot="1">
      <c r="A21" s="308"/>
      <c r="B21" s="488"/>
      <c r="C21" s="486"/>
      <c r="D21" s="486"/>
      <c r="E21" s="316" t="s">
        <v>127</v>
      </c>
      <c r="F21" s="267"/>
      <c r="G21" s="264"/>
      <c r="H21" s="265"/>
      <c r="I21" s="308"/>
    </row>
    <row r="22" spans="1:9" ht="20.25" customHeight="1" thickBot="1">
      <c r="A22" s="308"/>
      <c r="B22" s="488"/>
      <c r="C22" s="486"/>
      <c r="D22" s="486"/>
      <c r="E22" s="317" t="s">
        <v>126</v>
      </c>
      <c r="F22" s="269"/>
      <c r="G22" s="261"/>
      <c r="H22" s="266"/>
      <c r="I22" s="308"/>
    </row>
    <row r="23" spans="1:9" ht="20.25" customHeight="1" thickBot="1">
      <c r="A23" s="308"/>
      <c r="B23" s="488"/>
      <c r="C23" s="486"/>
      <c r="D23" s="486"/>
      <c r="E23" s="316" t="s">
        <v>127</v>
      </c>
      <c r="F23" s="267"/>
      <c r="G23" s="264"/>
      <c r="H23" s="265"/>
      <c r="I23" s="308"/>
    </row>
    <row r="24" spans="1:9" ht="20.25" customHeight="1" thickBot="1">
      <c r="A24" s="308"/>
      <c r="B24" s="488"/>
      <c r="C24" s="486"/>
      <c r="D24" s="486"/>
      <c r="E24" s="317" t="s">
        <v>126</v>
      </c>
      <c r="F24" s="269"/>
      <c r="G24" s="261"/>
      <c r="H24" s="266"/>
      <c r="I24" s="308"/>
    </row>
    <row r="25" spans="1:9" ht="20.25" customHeight="1" thickBot="1">
      <c r="A25" s="308"/>
      <c r="B25" s="488"/>
      <c r="C25" s="486"/>
      <c r="D25" s="486"/>
      <c r="E25" s="316" t="s">
        <v>127</v>
      </c>
      <c r="F25" s="267"/>
      <c r="G25" s="264"/>
      <c r="H25" s="265"/>
      <c r="I25" s="308"/>
    </row>
    <row r="26" spans="1:9" ht="20.25" customHeight="1" thickBot="1">
      <c r="A26" s="308"/>
      <c r="B26" s="488"/>
      <c r="C26" s="486"/>
      <c r="D26" s="486"/>
      <c r="E26" s="317" t="s">
        <v>126</v>
      </c>
      <c r="F26" s="269"/>
      <c r="G26" s="261"/>
      <c r="H26" s="266"/>
      <c r="I26" s="308"/>
    </row>
    <row r="27" spans="1:9" ht="20.25" customHeight="1" thickBot="1">
      <c r="A27" s="308"/>
      <c r="B27" s="488"/>
      <c r="C27" s="486"/>
      <c r="D27" s="486"/>
      <c r="E27" s="316" t="s">
        <v>127</v>
      </c>
      <c r="F27" s="267"/>
      <c r="G27" s="264"/>
      <c r="H27" s="265"/>
      <c r="I27" s="308"/>
    </row>
    <row r="28" spans="1:9" ht="20.25" customHeight="1" thickBot="1">
      <c r="A28" s="308"/>
      <c r="B28" s="488"/>
      <c r="C28" s="486"/>
      <c r="D28" s="486"/>
      <c r="E28" s="317" t="s">
        <v>126</v>
      </c>
      <c r="F28" s="269"/>
      <c r="G28" s="261"/>
      <c r="H28" s="266"/>
      <c r="I28" s="308"/>
    </row>
    <row r="29" spans="1:9" ht="20.25" customHeight="1" thickBot="1">
      <c r="A29" s="308"/>
      <c r="B29" s="488"/>
      <c r="C29" s="486"/>
      <c r="D29" s="486"/>
      <c r="E29" s="316" t="s">
        <v>127</v>
      </c>
      <c r="F29" s="267"/>
      <c r="G29" s="264"/>
      <c r="H29" s="265"/>
      <c r="I29" s="308"/>
    </row>
    <row r="30" spans="1:9" ht="20.25" customHeight="1" thickBot="1">
      <c r="A30" s="308"/>
      <c r="B30" s="488"/>
      <c r="C30" s="486"/>
      <c r="D30" s="486"/>
      <c r="E30" s="317" t="s">
        <v>126</v>
      </c>
      <c r="F30" s="269"/>
      <c r="G30" s="261"/>
      <c r="H30" s="266"/>
      <c r="I30" s="308"/>
    </row>
    <row r="31" spans="1:9" ht="20.25" customHeight="1" thickBot="1">
      <c r="A31" s="308"/>
      <c r="B31" s="488"/>
      <c r="C31" s="486"/>
      <c r="D31" s="486"/>
      <c r="E31" s="316" t="s">
        <v>127</v>
      </c>
      <c r="F31" s="267"/>
      <c r="G31" s="264"/>
      <c r="H31" s="265"/>
      <c r="I31" s="308"/>
    </row>
    <row r="32" spans="1:9" ht="20.25" customHeight="1" thickBot="1">
      <c r="A32" s="308"/>
      <c r="B32" s="488"/>
      <c r="C32" s="486"/>
      <c r="D32" s="486"/>
      <c r="E32" s="317" t="s">
        <v>126</v>
      </c>
      <c r="F32" s="269"/>
      <c r="G32" s="261"/>
      <c r="H32" s="266"/>
      <c r="I32" s="308"/>
    </row>
    <row r="33" spans="1:9" ht="20.25" customHeight="1" thickBot="1">
      <c r="A33" s="308"/>
      <c r="B33" s="488"/>
      <c r="C33" s="486"/>
      <c r="D33" s="486"/>
      <c r="E33" s="316" t="s">
        <v>127</v>
      </c>
      <c r="F33" s="267"/>
      <c r="G33" s="264"/>
      <c r="H33" s="265"/>
      <c r="I33" s="308"/>
    </row>
    <row r="34" spans="1:9" ht="20.25" customHeight="1" thickBot="1">
      <c r="A34" s="308"/>
      <c r="B34" s="488"/>
      <c r="C34" s="486"/>
      <c r="D34" s="486"/>
      <c r="E34" s="317" t="s">
        <v>126</v>
      </c>
      <c r="F34" s="269"/>
      <c r="G34" s="261"/>
      <c r="H34" s="266"/>
      <c r="I34" s="308"/>
    </row>
    <row r="35" spans="1:9" ht="20.25" customHeight="1" thickBot="1">
      <c r="A35" s="308"/>
      <c r="B35" s="488"/>
      <c r="C35" s="486"/>
      <c r="D35" s="486"/>
      <c r="E35" s="316" t="s">
        <v>127</v>
      </c>
      <c r="F35" s="267"/>
      <c r="G35" s="264"/>
      <c r="H35" s="265"/>
      <c r="I35" s="308"/>
    </row>
    <row r="36" spans="1:9" ht="20.25" customHeight="1" thickBot="1">
      <c r="A36" s="308"/>
      <c r="B36" s="488"/>
      <c r="C36" s="486"/>
      <c r="D36" s="486"/>
      <c r="E36" s="317" t="s">
        <v>126</v>
      </c>
      <c r="F36" s="269"/>
      <c r="G36" s="261"/>
      <c r="H36" s="266"/>
      <c r="I36" s="308"/>
    </row>
    <row r="37" spans="1:9" ht="20.25" customHeight="1" thickBot="1">
      <c r="A37" s="308"/>
      <c r="B37" s="488"/>
      <c r="C37" s="486"/>
      <c r="D37" s="486"/>
      <c r="E37" s="316" t="s">
        <v>127</v>
      </c>
      <c r="F37" s="267"/>
      <c r="G37" s="264"/>
      <c r="H37" s="265"/>
      <c r="I37" s="308"/>
    </row>
    <row r="38" spans="1:9" ht="20.25" customHeight="1" thickBot="1">
      <c r="A38" s="308"/>
      <c r="B38" s="488"/>
      <c r="C38" s="486"/>
      <c r="D38" s="486"/>
      <c r="E38" s="317" t="s">
        <v>126</v>
      </c>
      <c r="F38" s="269"/>
      <c r="G38" s="261"/>
      <c r="H38" s="266"/>
      <c r="I38" s="308"/>
    </row>
    <row r="39" spans="1:9" ht="20.25" customHeight="1" thickBot="1">
      <c r="A39" s="308"/>
      <c r="B39" s="488"/>
      <c r="C39" s="486"/>
      <c r="D39" s="486"/>
      <c r="E39" s="316" t="s">
        <v>127</v>
      </c>
      <c r="F39" s="267"/>
      <c r="G39" s="264"/>
      <c r="H39" s="265"/>
      <c r="I39" s="308"/>
    </row>
    <row r="40" spans="1:9" ht="20.25" customHeight="1" thickBot="1">
      <c r="A40" s="308"/>
      <c r="B40" s="488"/>
      <c r="C40" s="486"/>
      <c r="D40" s="486"/>
      <c r="E40" s="317" t="s">
        <v>126</v>
      </c>
      <c r="F40" s="269"/>
      <c r="G40" s="261"/>
      <c r="H40" s="266"/>
      <c r="I40" s="308"/>
    </row>
    <row r="41" spans="1:9" ht="20.25" customHeight="1" thickBot="1">
      <c r="A41" s="308"/>
      <c r="B41" s="488"/>
      <c r="C41" s="486"/>
      <c r="D41" s="486"/>
      <c r="E41" s="316" t="s">
        <v>127</v>
      </c>
      <c r="F41" s="267"/>
      <c r="G41" s="264"/>
      <c r="H41" s="265"/>
      <c r="I41" s="308"/>
    </row>
    <row r="42" spans="1:9" ht="20.25" customHeight="1" thickBot="1">
      <c r="A42" s="308"/>
      <c r="B42" s="488"/>
      <c r="C42" s="486"/>
      <c r="D42" s="486"/>
      <c r="E42" s="317" t="s">
        <v>126</v>
      </c>
      <c r="F42" s="269"/>
      <c r="G42" s="261"/>
      <c r="H42" s="266"/>
      <c r="I42" s="308"/>
    </row>
    <row r="43" spans="1:9" ht="20.25" customHeight="1" thickBot="1">
      <c r="A43" s="308"/>
      <c r="B43" s="488"/>
      <c r="C43" s="486"/>
      <c r="D43" s="486"/>
      <c r="E43" s="316" t="s">
        <v>127</v>
      </c>
      <c r="F43" s="267"/>
      <c r="G43" s="264"/>
      <c r="H43" s="265"/>
      <c r="I43" s="308"/>
    </row>
    <row r="44" spans="1:9" ht="20.25" customHeight="1" thickBot="1">
      <c r="A44" s="308"/>
      <c r="B44" s="488"/>
      <c r="C44" s="486"/>
      <c r="D44" s="486"/>
      <c r="E44" s="317" t="s">
        <v>126</v>
      </c>
      <c r="F44" s="269"/>
      <c r="G44" s="261"/>
      <c r="H44" s="266"/>
      <c r="I44" s="308"/>
    </row>
    <row r="45" spans="1:9" ht="20.25" customHeight="1" thickBot="1">
      <c r="A45" s="308"/>
      <c r="B45" s="488"/>
      <c r="C45" s="486"/>
      <c r="D45" s="486"/>
      <c r="E45" s="316" t="s">
        <v>127</v>
      </c>
      <c r="F45" s="267"/>
      <c r="G45" s="264"/>
      <c r="H45" s="265"/>
      <c r="I45" s="308"/>
    </row>
    <row r="46" spans="1:9" ht="20.25" customHeight="1" thickBot="1">
      <c r="A46" s="308"/>
      <c r="B46" s="488"/>
      <c r="C46" s="486"/>
      <c r="D46" s="486"/>
      <c r="E46" s="317" t="s">
        <v>126</v>
      </c>
      <c r="F46" s="269"/>
      <c r="G46" s="261"/>
      <c r="H46" s="266"/>
      <c r="I46" s="308"/>
    </row>
    <row r="47" spans="1:9" ht="20.25" customHeight="1" thickBot="1">
      <c r="A47" s="308"/>
      <c r="B47" s="488"/>
      <c r="C47" s="486"/>
      <c r="D47" s="486"/>
      <c r="E47" s="316" t="s">
        <v>127</v>
      </c>
      <c r="F47" s="267"/>
      <c r="G47" s="264"/>
      <c r="H47" s="265"/>
      <c r="I47" s="308"/>
    </row>
    <row r="48" spans="1:9" ht="20.25" customHeight="1" thickBot="1">
      <c r="A48" s="308"/>
      <c r="B48" s="488"/>
      <c r="C48" s="486"/>
      <c r="D48" s="486"/>
      <c r="E48" s="317" t="s">
        <v>126</v>
      </c>
      <c r="F48" s="269"/>
      <c r="G48" s="261"/>
      <c r="H48" s="266"/>
      <c r="I48" s="308"/>
    </row>
    <row r="49" spans="1:9" ht="20.25" customHeight="1" thickBot="1">
      <c r="A49" s="308"/>
      <c r="B49" s="488"/>
      <c r="C49" s="486"/>
      <c r="D49" s="486"/>
      <c r="E49" s="316" t="s">
        <v>127</v>
      </c>
      <c r="F49" s="267"/>
      <c r="G49" s="264"/>
      <c r="H49" s="265"/>
      <c r="I49" s="308"/>
    </row>
    <row r="50" spans="1:9" ht="20.25" customHeight="1" thickBot="1">
      <c r="A50" s="308"/>
      <c r="B50" s="488"/>
      <c r="C50" s="486"/>
      <c r="D50" s="486"/>
      <c r="E50" s="317" t="s">
        <v>126</v>
      </c>
      <c r="F50" s="269"/>
      <c r="G50" s="261"/>
      <c r="H50" s="266"/>
      <c r="I50" s="308"/>
    </row>
    <row r="51" spans="1:9" ht="20.25" customHeight="1" thickBot="1">
      <c r="A51" s="308"/>
      <c r="B51" s="488"/>
      <c r="C51" s="486"/>
      <c r="D51" s="486"/>
      <c r="E51" s="316" t="s">
        <v>127</v>
      </c>
      <c r="F51" s="267"/>
      <c r="G51" s="264"/>
      <c r="H51" s="265"/>
      <c r="I51" s="308"/>
    </row>
    <row r="52" spans="1:9" ht="20.25" customHeight="1" thickBot="1">
      <c r="A52" s="308"/>
      <c r="B52" s="490" t="s">
        <v>130</v>
      </c>
      <c r="C52" s="486"/>
      <c r="D52" s="486"/>
      <c r="E52" s="317" t="s">
        <v>126</v>
      </c>
      <c r="F52" s="269"/>
      <c r="G52" s="261"/>
      <c r="H52" s="266"/>
      <c r="I52" s="308"/>
    </row>
    <row r="53" spans="1:9" ht="20.25" customHeight="1" thickBot="1">
      <c r="A53" s="308"/>
      <c r="B53" s="490"/>
      <c r="C53" s="486"/>
      <c r="D53" s="486"/>
      <c r="E53" s="316" t="s">
        <v>127</v>
      </c>
      <c r="F53" s="267"/>
      <c r="G53" s="264"/>
      <c r="H53" s="265"/>
      <c r="I53" s="308"/>
    </row>
    <row r="54" spans="1:9" ht="20.25" customHeight="1" thickBot="1">
      <c r="A54" s="308"/>
      <c r="B54" s="490" t="s">
        <v>130</v>
      </c>
      <c r="C54" s="486"/>
      <c r="D54" s="486"/>
      <c r="E54" s="317" t="s">
        <v>126</v>
      </c>
      <c r="F54" s="269"/>
      <c r="G54" s="261"/>
      <c r="H54" s="266"/>
      <c r="I54" s="308"/>
    </row>
    <row r="55" spans="1:9" ht="20.25" customHeight="1" thickBot="1">
      <c r="A55" s="308"/>
      <c r="B55" s="490"/>
      <c r="C55" s="486"/>
      <c r="D55" s="486"/>
      <c r="E55" s="316" t="s">
        <v>127</v>
      </c>
      <c r="F55" s="267"/>
      <c r="G55" s="264"/>
      <c r="H55" s="265"/>
      <c r="I55" s="308"/>
    </row>
    <row r="56" spans="1:9" ht="20.25" customHeight="1" thickBot="1">
      <c r="A56" s="308"/>
      <c r="B56" s="490" t="s">
        <v>130</v>
      </c>
      <c r="C56" s="486"/>
      <c r="D56" s="486"/>
      <c r="E56" s="317" t="s">
        <v>126</v>
      </c>
      <c r="F56" s="269"/>
      <c r="G56" s="261"/>
      <c r="H56" s="266"/>
      <c r="I56" s="308"/>
    </row>
    <row r="57" spans="1:9" ht="20.25" customHeight="1" thickBot="1">
      <c r="A57" s="308"/>
      <c r="B57" s="490"/>
      <c r="C57" s="486"/>
      <c r="D57" s="486"/>
      <c r="E57" s="316" t="s">
        <v>127</v>
      </c>
      <c r="F57" s="267"/>
      <c r="G57" s="264"/>
      <c r="H57" s="265"/>
      <c r="I57" s="308"/>
    </row>
    <row r="58" spans="1:9" ht="12.75" customHeight="1" thickBot="1">
      <c r="A58" s="308"/>
      <c r="B58" s="318"/>
      <c r="C58" s="319"/>
      <c r="D58" s="319"/>
      <c r="E58" s="496"/>
      <c r="F58" s="496"/>
      <c r="G58" s="497" t="s">
        <v>134</v>
      </c>
      <c r="H58" s="498"/>
      <c r="I58" s="308"/>
    </row>
    <row r="59" spans="1:9" ht="7.5" customHeight="1" thickTop="1">
      <c r="A59" s="308"/>
      <c r="B59" s="308"/>
      <c r="C59" s="308"/>
      <c r="D59" s="308"/>
      <c r="E59" s="308"/>
      <c r="F59" s="308"/>
      <c r="G59" s="308"/>
      <c r="H59" s="308"/>
      <c r="I59" s="308"/>
    </row>
  </sheetData>
  <sheetProtection password="8FC0" sheet="1" objects="1" scenarios="1" selectLockedCells="1"/>
  <mergeCells count="80">
    <mergeCell ref="G58:H58"/>
    <mergeCell ref="B52:B53"/>
    <mergeCell ref="C52:C53"/>
    <mergeCell ref="D52:D53"/>
    <mergeCell ref="B46:B47"/>
    <mergeCell ref="C46:C47"/>
    <mergeCell ref="D46:D47"/>
    <mergeCell ref="B48:B49"/>
    <mergeCell ref="C48:C49"/>
    <mergeCell ref="D48:D49"/>
    <mergeCell ref="B54:B55"/>
    <mergeCell ref="C54:C55"/>
    <mergeCell ref="D54:D55"/>
    <mergeCell ref="B8:B9"/>
    <mergeCell ref="C8:C9"/>
    <mergeCell ref="D8:D9"/>
    <mergeCell ref="E7:F7"/>
    <mergeCell ref="E58:F58"/>
    <mergeCell ref="D38:D39"/>
    <mergeCell ref="C34:C35"/>
    <mergeCell ref="D34:D35"/>
    <mergeCell ref="C42:C43"/>
    <mergeCell ref="D42:D43"/>
    <mergeCell ref="B36:B37"/>
    <mergeCell ref="C36:C37"/>
    <mergeCell ref="D36:D37"/>
    <mergeCell ref="B38:B39"/>
    <mergeCell ref="C38:C39"/>
    <mergeCell ref="B30:B31"/>
    <mergeCell ref="D3:F3"/>
    <mergeCell ref="B44:B45"/>
    <mergeCell ref="C44:C45"/>
    <mergeCell ref="D44:D45"/>
    <mergeCell ref="B56:B57"/>
    <mergeCell ref="C56:C57"/>
    <mergeCell ref="D56:D57"/>
    <mergeCell ref="B40:B41"/>
    <mergeCell ref="E5:F5"/>
    <mergeCell ref="B50:B51"/>
    <mergeCell ref="C50:C51"/>
    <mergeCell ref="D50:D51"/>
    <mergeCell ref="B42:B43"/>
    <mergeCell ref="D40:D41"/>
    <mergeCell ref="C40:C41"/>
    <mergeCell ref="B34:B35"/>
    <mergeCell ref="C30:C31"/>
    <mergeCell ref="D30:D31"/>
    <mergeCell ref="B32:B33"/>
    <mergeCell ref="C32:C33"/>
    <mergeCell ref="D32:D33"/>
    <mergeCell ref="B26:B27"/>
    <mergeCell ref="C26:C27"/>
    <mergeCell ref="D26:D27"/>
    <mergeCell ref="B28:B29"/>
    <mergeCell ref="C28:C29"/>
    <mergeCell ref="D28:D29"/>
    <mergeCell ref="B22:B23"/>
    <mergeCell ref="C22:C23"/>
    <mergeCell ref="D22:D23"/>
    <mergeCell ref="B24:B25"/>
    <mergeCell ref="C24:C25"/>
    <mergeCell ref="D24:D25"/>
    <mergeCell ref="B18:B19"/>
    <mergeCell ref="C18:C19"/>
    <mergeCell ref="D18:D19"/>
    <mergeCell ref="B20:B21"/>
    <mergeCell ref="C20:C21"/>
    <mergeCell ref="D20:D21"/>
    <mergeCell ref="B14:B15"/>
    <mergeCell ref="C14:C15"/>
    <mergeCell ref="D14:D15"/>
    <mergeCell ref="B16:B17"/>
    <mergeCell ref="C16:C17"/>
    <mergeCell ref="D16:D17"/>
    <mergeCell ref="B10:B11"/>
    <mergeCell ref="C10:C11"/>
    <mergeCell ref="D10:D11"/>
    <mergeCell ref="B12:B13"/>
    <mergeCell ref="C12:C13"/>
    <mergeCell ref="D12:D13"/>
  </mergeCells>
  <printOptions horizontalCentered="1" verticalCentered="1"/>
  <pageMargins left="0.55118110236220474" right="0.35433070866141736" top="0.27559055118110237" bottom="0.23622047244094491" header="0.19685039370078741" footer="0.19685039370078741"/>
  <pageSetup paperSize="9" scale="51" orientation="landscape" blackAndWhite="1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BS3151"/>
  <sheetViews>
    <sheetView showGridLines="0" showRowColHeaders="0" zoomScale="51" zoomScaleNormal="51" workbookViewId="0">
      <selection activeCell="E6" sqref="E6:AC6"/>
    </sheetView>
  </sheetViews>
  <sheetFormatPr defaultColWidth="9" defaultRowHeight="26.25"/>
  <cols>
    <col min="1" max="1" width="1.42578125" style="59" customWidth="1"/>
    <col min="2" max="2" width="12.42578125" style="62" customWidth="1"/>
    <col min="3" max="3" width="21.5703125" style="59" customWidth="1"/>
    <col min="4" max="4" width="18.85546875" style="59" customWidth="1"/>
    <col min="5" max="5" width="9.7109375" style="59" customWidth="1"/>
    <col min="6" max="7" width="8.7109375" style="82" hidden="1" customWidth="1"/>
    <col min="8" max="21" width="5.7109375" style="59" customWidth="1"/>
    <col min="22" max="27" width="5.85546875" style="59" customWidth="1"/>
    <col min="28" max="33" width="5.7109375" style="59" hidden="1" customWidth="1"/>
    <col min="34" max="66" width="5.7109375" style="59" customWidth="1"/>
    <col min="67" max="68" width="11" style="83" hidden="1" customWidth="1"/>
    <col min="69" max="69" width="7.140625" style="59" hidden="1" customWidth="1"/>
    <col min="70" max="70" width="6.85546875" style="59" hidden="1" customWidth="1"/>
    <col min="71" max="71" width="1.85546875" style="59" customWidth="1"/>
    <col min="72" max="16384" width="9" style="59"/>
  </cols>
  <sheetData>
    <row r="1" spans="1:71" ht="12" customHeight="1">
      <c r="A1" s="54"/>
      <c r="B1" s="55"/>
      <c r="C1" s="54"/>
      <c r="D1" s="54"/>
      <c r="E1" s="54"/>
      <c r="F1" s="56"/>
      <c r="G1" s="56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7"/>
      <c r="AG1" s="57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8"/>
      <c r="BP1" s="58"/>
      <c r="BQ1" s="54"/>
      <c r="BR1" s="54"/>
      <c r="BS1" s="54"/>
    </row>
    <row r="2" spans="1:71" s="61" customFormat="1" ht="33.75">
      <c r="A2" s="60"/>
      <c r="B2" s="503" t="s">
        <v>9</v>
      </c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3"/>
      <c r="AH2" s="503"/>
      <c r="AI2" s="503"/>
      <c r="AJ2" s="503"/>
      <c r="AK2" s="503"/>
      <c r="AL2" s="503"/>
      <c r="AM2" s="503"/>
      <c r="AN2" s="503"/>
      <c r="AO2" s="503"/>
      <c r="AP2" s="503"/>
      <c r="AQ2" s="503"/>
      <c r="AR2" s="503"/>
      <c r="AS2" s="503"/>
      <c r="AT2" s="503"/>
      <c r="AU2" s="503"/>
      <c r="AV2" s="503"/>
      <c r="AW2" s="503"/>
      <c r="AX2" s="503"/>
      <c r="AY2" s="503"/>
      <c r="AZ2" s="503"/>
      <c r="BA2" s="503"/>
      <c r="BB2" s="503"/>
      <c r="BC2" s="503"/>
      <c r="BD2" s="503"/>
      <c r="BE2" s="503"/>
      <c r="BF2" s="503"/>
      <c r="BG2" s="503"/>
      <c r="BH2" s="503"/>
      <c r="BI2" s="503"/>
      <c r="BJ2" s="503"/>
      <c r="BK2" s="503"/>
      <c r="BL2" s="503"/>
      <c r="BM2" s="503"/>
      <c r="BN2" s="503"/>
      <c r="BO2" s="192"/>
      <c r="BP2" s="192"/>
      <c r="BQ2" s="60"/>
      <c r="BR2" s="60"/>
      <c r="BS2" s="60"/>
    </row>
    <row r="3" spans="1:71" ht="10.9" customHeight="1">
      <c r="A3" s="54"/>
      <c r="B3" s="193"/>
      <c r="C3" s="194"/>
      <c r="D3" s="194"/>
      <c r="E3" s="194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6"/>
      <c r="AG3" s="196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508"/>
      <c r="BO3" s="508"/>
      <c r="BP3" s="508"/>
      <c r="BQ3" s="54"/>
      <c r="BR3" s="54"/>
      <c r="BS3" s="54"/>
    </row>
    <row r="4" spans="1:71" s="62" customFormat="1" ht="36.75" customHeight="1">
      <c r="A4" s="55"/>
      <c r="B4" s="193"/>
      <c r="C4" s="193"/>
      <c r="D4" s="197" t="s">
        <v>10</v>
      </c>
      <c r="E4" s="514" t="str">
        <f>IF(ROSTER!D$3="","",ROSTER!D$3)</f>
        <v/>
      </c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4"/>
      <c r="AC4" s="514"/>
      <c r="AD4" s="198"/>
      <c r="AE4" s="505" t="s">
        <v>11</v>
      </c>
      <c r="AF4" s="505"/>
      <c r="AG4" s="505"/>
      <c r="AH4" s="505"/>
      <c r="AI4" s="505"/>
      <c r="AJ4" s="505"/>
      <c r="AK4" s="505"/>
      <c r="AL4" s="505"/>
      <c r="AM4" s="505"/>
      <c r="AN4" s="513"/>
      <c r="AO4" s="513"/>
      <c r="AP4" s="513"/>
      <c r="AQ4" s="513"/>
      <c r="AR4" s="513"/>
      <c r="AS4" s="513"/>
      <c r="AT4" s="513"/>
      <c r="AU4" s="513"/>
      <c r="AV4" s="513"/>
      <c r="AW4" s="513"/>
      <c r="AX4" s="513"/>
      <c r="AY4" s="513"/>
      <c r="AZ4" s="513"/>
      <c r="BA4" s="513"/>
      <c r="BB4" s="513"/>
      <c r="BC4" s="513"/>
      <c r="BD4" s="513"/>
      <c r="BE4" s="513"/>
      <c r="BF4" s="513"/>
      <c r="BG4" s="513"/>
      <c r="BH4" s="513"/>
      <c r="BI4" s="513"/>
      <c r="BJ4" s="513"/>
      <c r="BK4" s="513"/>
      <c r="BL4" s="513"/>
      <c r="BM4" s="513"/>
      <c r="BN4" s="508"/>
      <c r="BO4" s="508"/>
      <c r="BP4" s="508"/>
      <c r="BQ4" s="55"/>
      <c r="BR4" s="55"/>
      <c r="BS4" s="55"/>
    </row>
    <row r="5" spans="1:71" ht="8.85" customHeight="1">
      <c r="A5" s="63"/>
      <c r="B5" s="193"/>
      <c r="C5" s="196" t="s">
        <v>36</v>
      </c>
      <c r="D5" s="196"/>
      <c r="E5" s="196"/>
      <c r="F5" s="199"/>
      <c r="G5" s="199"/>
      <c r="H5" s="196"/>
      <c r="I5" s="196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196"/>
      <c r="AH5" s="201"/>
      <c r="AI5" s="202"/>
      <c r="AJ5" s="202"/>
      <c r="AK5" s="202"/>
      <c r="AL5" s="202"/>
      <c r="AM5" s="202"/>
      <c r="AN5" s="202"/>
      <c r="AO5" s="203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5"/>
      <c r="BP5" s="205"/>
      <c r="BQ5" s="63"/>
      <c r="BR5" s="63"/>
      <c r="BS5" s="63"/>
    </row>
    <row r="6" spans="1:71" s="62" customFormat="1" ht="42.75">
      <c r="A6" s="55"/>
      <c r="B6" s="193"/>
      <c r="C6" s="519" t="s">
        <v>35</v>
      </c>
      <c r="D6" s="519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198"/>
      <c r="AE6" s="239" t="s">
        <v>19</v>
      </c>
      <c r="AF6" s="239"/>
      <c r="AG6" s="239"/>
      <c r="AH6" s="505" t="s">
        <v>19</v>
      </c>
      <c r="AI6" s="505"/>
      <c r="AJ6" s="505"/>
      <c r="AK6" s="505"/>
      <c r="AL6" s="505"/>
      <c r="AM6" s="505"/>
      <c r="AN6" s="513"/>
      <c r="AO6" s="513"/>
      <c r="AP6" s="513"/>
      <c r="AQ6" s="513"/>
      <c r="AR6" s="513"/>
      <c r="AS6" s="513"/>
      <c r="AT6" s="513"/>
      <c r="AU6" s="513"/>
      <c r="AV6" s="513"/>
      <c r="AW6" s="513"/>
      <c r="AX6" s="513"/>
      <c r="AY6" s="513"/>
      <c r="AZ6" s="513"/>
      <c r="BA6" s="505" t="s">
        <v>12</v>
      </c>
      <c r="BB6" s="505"/>
      <c r="BC6" s="505"/>
      <c r="BD6" s="504"/>
      <c r="BE6" s="504"/>
      <c r="BF6" s="504"/>
      <c r="BG6" s="504"/>
      <c r="BH6" s="504"/>
      <c r="BI6" s="504"/>
      <c r="BJ6" s="504"/>
      <c r="BK6" s="504"/>
      <c r="BL6" s="504"/>
      <c r="BM6" s="504"/>
      <c r="BN6" s="206"/>
      <c r="BO6" s="207"/>
      <c r="BP6" s="207"/>
      <c r="BQ6" s="64">
        <f>IF(BD6=0,0,1)</f>
        <v>0</v>
      </c>
      <c r="BR6" s="65">
        <f>IF((BF60+BJ60)&gt;(AO60+AS60),1,0)</f>
        <v>0</v>
      </c>
      <c r="BS6" s="66"/>
    </row>
    <row r="7" spans="1:71" ht="9.6" customHeight="1">
      <c r="A7" s="54"/>
      <c r="B7" s="193"/>
      <c r="C7" s="194"/>
      <c r="D7" s="194"/>
      <c r="E7" s="194"/>
      <c r="F7" s="195"/>
      <c r="G7" s="195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6"/>
      <c r="AG7" s="196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208"/>
      <c r="BP7" s="208"/>
      <c r="BQ7" s="54"/>
      <c r="BR7" s="54"/>
      <c r="BS7" s="54"/>
    </row>
    <row r="8" spans="1:71" ht="8.85" customHeight="1" thickBot="1">
      <c r="A8" s="54"/>
      <c r="B8" s="209"/>
      <c r="C8" s="210"/>
      <c r="D8" s="210"/>
      <c r="E8" s="210"/>
      <c r="F8" s="211"/>
      <c r="G8" s="211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2"/>
      <c r="AG8" s="212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3"/>
      <c r="BP8" s="213"/>
      <c r="BQ8" s="54"/>
      <c r="BR8" s="54"/>
      <c r="BS8" s="54"/>
    </row>
    <row r="9" spans="1:71" s="62" customFormat="1" ht="33.4" customHeight="1" thickTop="1">
      <c r="A9" s="66"/>
      <c r="B9" s="515" t="s">
        <v>0</v>
      </c>
      <c r="C9" s="531" t="s">
        <v>1</v>
      </c>
      <c r="D9" s="532"/>
      <c r="E9" s="332" t="s">
        <v>26</v>
      </c>
      <c r="F9" s="499" t="s">
        <v>104</v>
      </c>
      <c r="G9" s="499" t="s">
        <v>105</v>
      </c>
      <c r="H9" s="527" t="s">
        <v>38</v>
      </c>
      <c r="I9" s="528"/>
      <c r="J9" s="564" t="s">
        <v>7</v>
      </c>
      <c r="K9" s="564"/>
      <c r="L9" s="564"/>
      <c r="M9" s="564"/>
      <c r="N9" s="564"/>
      <c r="O9" s="564"/>
      <c r="P9" s="564" t="s">
        <v>2</v>
      </c>
      <c r="Q9" s="564"/>
      <c r="R9" s="564"/>
      <c r="S9" s="564"/>
      <c r="T9" s="564"/>
      <c r="U9" s="564"/>
      <c r="V9" s="610" t="s">
        <v>32</v>
      </c>
      <c r="W9" s="611"/>
      <c r="X9" s="610" t="s">
        <v>33</v>
      </c>
      <c r="Y9" s="611"/>
      <c r="Z9" s="619" t="s">
        <v>41</v>
      </c>
      <c r="AA9" s="620"/>
      <c r="AB9" s="623" t="s">
        <v>6</v>
      </c>
      <c r="AC9" s="623"/>
      <c r="AD9" s="623"/>
      <c r="AE9" s="623"/>
      <c r="AF9" s="623"/>
      <c r="AG9" s="623"/>
      <c r="AH9" s="564" t="s">
        <v>66</v>
      </c>
      <c r="AI9" s="564"/>
      <c r="AJ9" s="564"/>
      <c r="AK9" s="564"/>
      <c r="AL9" s="564"/>
      <c r="AM9" s="564"/>
      <c r="AN9" s="564" t="s">
        <v>67</v>
      </c>
      <c r="AO9" s="564"/>
      <c r="AP9" s="564"/>
      <c r="AQ9" s="564"/>
      <c r="AR9" s="564"/>
      <c r="AS9" s="564"/>
      <c r="AT9" s="564" t="s">
        <v>68</v>
      </c>
      <c r="AU9" s="564"/>
      <c r="AV9" s="564"/>
      <c r="AW9" s="564"/>
      <c r="AX9" s="564"/>
      <c r="AY9" s="583"/>
      <c r="AZ9" s="564" t="s">
        <v>4</v>
      </c>
      <c r="BA9" s="564"/>
      <c r="BB9" s="564"/>
      <c r="BC9" s="564"/>
      <c r="BD9" s="564"/>
      <c r="BE9" s="564"/>
      <c r="BF9" s="564" t="s">
        <v>69</v>
      </c>
      <c r="BG9" s="564"/>
      <c r="BH9" s="564"/>
      <c r="BI9" s="564"/>
      <c r="BJ9" s="564"/>
      <c r="BK9" s="582"/>
      <c r="BL9" s="659" t="s">
        <v>119</v>
      </c>
      <c r="BM9" s="660"/>
      <c r="BN9" s="661"/>
      <c r="BO9" s="603" t="s">
        <v>83</v>
      </c>
      <c r="BP9" s="603" t="s">
        <v>84</v>
      </c>
      <c r="BQ9" s="66"/>
      <c r="BR9" s="66"/>
      <c r="BS9" s="66"/>
    </row>
    <row r="10" spans="1:71" s="68" customFormat="1" ht="45" customHeight="1">
      <c r="A10" s="67"/>
      <c r="B10" s="516"/>
      <c r="C10" s="533"/>
      <c r="D10" s="534"/>
      <c r="E10" s="331" t="s">
        <v>106</v>
      </c>
      <c r="F10" s="500"/>
      <c r="G10" s="500"/>
      <c r="H10" s="529"/>
      <c r="I10" s="530"/>
      <c r="J10" s="562" t="s">
        <v>15</v>
      </c>
      <c r="K10" s="563"/>
      <c r="L10" s="525" t="s">
        <v>16</v>
      </c>
      <c r="M10" s="526"/>
      <c r="N10" s="517" t="s">
        <v>17</v>
      </c>
      <c r="O10" s="518" t="s">
        <v>8</v>
      </c>
      <c r="P10" s="562" t="s">
        <v>24</v>
      </c>
      <c r="Q10" s="563"/>
      <c r="R10" s="525" t="s">
        <v>22</v>
      </c>
      <c r="S10" s="526"/>
      <c r="T10" s="517" t="s">
        <v>17</v>
      </c>
      <c r="U10" s="518"/>
      <c r="V10" s="972"/>
      <c r="W10" s="613"/>
      <c r="X10" s="612"/>
      <c r="Y10" s="613"/>
      <c r="Z10" s="621"/>
      <c r="AA10" s="622"/>
      <c r="AB10" s="638" t="s">
        <v>50</v>
      </c>
      <c r="AC10" s="639"/>
      <c r="AD10" s="636" t="s">
        <v>21</v>
      </c>
      <c r="AE10" s="637" t="s">
        <v>3</v>
      </c>
      <c r="AF10" s="624" t="s">
        <v>5</v>
      </c>
      <c r="AG10" s="625"/>
      <c r="AH10" s="562" t="s">
        <v>50</v>
      </c>
      <c r="AI10" s="563"/>
      <c r="AJ10" s="525" t="s">
        <v>21</v>
      </c>
      <c r="AK10" s="526" t="s">
        <v>3</v>
      </c>
      <c r="AL10" s="523" t="s">
        <v>5</v>
      </c>
      <c r="AM10" s="524"/>
      <c r="AN10" s="562" t="s">
        <v>50</v>
      </c>
      <c r="AO10" s="563"/>
      <c r="AP10" s="525" t="s">
        <v>21</v>
      </c>
      <c r="AQ10" s="526" t="s">
        <v>3</v>
      </c>
      <c r="AR10" s="523" t="s">
        <v>5</v>
      </c>
      <c r="AS10" s="524"/>
      <c r="AT10" s="533" t="s">
        <v>50</v>
      </c>
      <c r="AU10" s="584"/>
      <c r="AV10" s="597" t="s">
        <v>21</v>
      </c>
      <c r="AW10" s="598" t="s">
        <v>3</v>
      </c>
      <c r="AX10" s="523" t="s">
        <v>5</v>
      </c>
      <c r="AY10" s="585"/>
      <c r="AZ10" s="562" t="s">
        <v>50</v>
      </c>
      <c r="BA10" s="563"/>
      <c r="BB10" s="525" t="s">
        <v>21</v>
      </c>
      <c r="BC10" s="526" t="s">
        <v>3</v>
      </c>
      <c r="BD10" s="523" t="s">
        <v>5</v>
      </c>
      <c r="BE10" s="524"/>
      <c r="BF10" s="533" t="s">
        <v>50</v>
      </c>
      <c r="BG10" s="584"/>
      <c r="BH10" s="597" t="s">
        <v>21</v>
      </c>
      <c r="BI10" s="598" t="s">
        <v>3</v>
      </c>
      <c r="BJ10" s="523" t="s">
        <v>5</v>
      </c>
      <c r="BK10" s="524"/>
      <c r="BL10" s="662"/>
      <c r="BM10" s="663"/>
      <c r="BN10" s="664"/>
      <c r="BO10" s="604"/>
      <c r="BP10" s="604"/>
      <c r="BQ10" s="67"/>
      <c r="BR10" s="67"/>
      <c r="BS10" s="67"/>
    </row>
    <row r="11" spans="1:71" ht="23.85" customHeight="1">
      <c r="A11" s="69"/>
      <c r="B11" s="548" t="str">
        <f>IF(ROSTER!B$8="","",ROSTER!B$8)</f>
        <v/>
      </c>
      <c r="C11" s="536" t="str">
        <f>IF(ROSTER!C$8="","",ROSTER!C$8)</f>
        <v/>
      </c>
      <c r="D11" s="537"/>
      <c r="E11" s="546"/>
      <c r="F11" s="501">
        <f>IF(E11="y",1,IF(E11="S",1,0))</f>
        <v>0</v>
      </c>
      <c r="G11" s="506">
        <f>IF(E11="S",1,0)</f>
        <v>0</v>
      </c>
      <c r="H11" s="542"/>
      <c r="I11" s="543"/>
      <c r="J11" s="538"/>
      <c r="K11" s="539"/>
      <c r="L11" s="552"/>
      <c r="M11" s="558"/>
      <c r="N11" s="554">
        <f>L11+J11</f>
        <v>0</v>
      </c>
      <c r="O11" s="555"/>
      <c r="P11" s="538"/>
      <c r="Q11" s="539"/>
      <c r="R11" s="552"/>
      <c r="S11" s="558"/>
      <c r="T11" s="590">
        <f>R11-P11</f>
        <v>0</v>
      </c>
      <c r="U11" s="591"/>
      <c r="V11" s="550"/>
      <c r="W11" s="543"/>
      <c r="X11" s="538"/>
      <c r="Y11" s="543"/>
      <c r="Z11" s="538"/>
      <c r="AA11" s="543"/>
      <c r="AB11" s="538"/>
      <c r="AC11" s="539"/>
      <c r="AD11" s="552"/>
      <c r="AE11" s="558"/>
      <c r="AF11" s="586">
        <f>IF(AB11=0,0,(AD11/AB11)*100)</f>
        <v>0</v>
      </c>
      <c r="AG11" s="587"/>
      <c r="AH11" s="538"/>
      <c r="AI11" s="539"/>
      <c r="AJ11" s="552"/>
      <c r="AK11" s="558"/>
      <c r="AL11" s="590">
        <f>IF(AH11=0,0,(AJ11/AH11)*100)</f>
        <v>0</v>
      </c>
      <c r="AM11" s="591"/>
      <c r="AN11" s="538"/>
      <c r="AO11" s="539"/>
      <c r="AP11" s="552"/>
      <c r="AQ11" s="558"/>
      <c r="AR11" s="590">
        <f>IF(AN11=0,0,(AP11/AN11)*100)</f>
        <v>0</v>
      </c>
      <c r="AS11" s="591"/>
      <c r="AT11" s="578">
        <f>AB11+AH11+AN11</f>
        <v>0</v>
      </c>
      <c r="AU11" s="579"/>
      <c r="AV11" s="574">
        <f>AD11+AJ11+AP11</f>
        <v>0</v>
      </c>
      <c r="AW11" s="575"/>
      <c r="AX11" s="590">
        <f>IF(AT11=0,0,(AV11/AT11)*100)</f>
        <v>0</v>
      </c>
      <c r="AY11" s="591"/>
      <c r="AZ11" s="538"/>
      <c r="BA11" s="539"/>
      <c r="BB11" s="552"/>
      <c r="BC11" s="558"/>
      <c r="BD11" s="590">
        <f>IF(AZ11=0,0,(BB11/AZ11)*100)</f>
        <v>0</v>
      </c>
      <c r="BE11" s="591"/>
      <c r="BF11" s="578">
        <f>AT11+AZ11</f>
        <v>0</v>
      </c>
      <c r="BG11" s="579"/>
      <c r="BH11" s="574">
        <f>AV11+BB11</f>
        <v>0</v>
      </c>
      <c r="BI11" s="575"/>
      <c r="BJ11" s="590">
        <f>IF(BF11=0,0,(BH11/BF11)*100)</f>
        <v>0</v>
      </c>
      <c r="BK11" s="591"/>
      <c r="BL11" s="650">
        <f>(AD11*2)+(AJ11*2)+(AP11*3)+BB11</f>
        <v>0</v>
      </c>
      <c r="BM11" s="651"/>
      <c r="BN11" s="652"/>
      <c r="BO11" s="599" t="e">
        <f>(BL11*BR$11)+(N11*BR$12)+(X11*BR$13)+(R11*BR$14)+(V11*BR$15)+(Z11*BR$16)</f>
        <v>#REF!</v>
      </c>
      <c r="BP11" s="599" t="e">
        <f>((AZ11-BB11)*BR$18)+((AT11-AV11)*BR$17)+(H11*BR$19)+(P11*BR$20)</f>
        <v>#REF!</v>
      </c>
      <c r="BQ11" s="70" t="s">
        <v>72</v>
      </c>
      <c r="BR11" s="71" t="e">
        <f>IF(#REF!="B",#REF!,IF(#REF!="C",#REF!,#REF!))</f>
        <v>#REF!</v>
      </c>
      <c r="BS11" s="67"/>
    </row>
    <row r="12" spans="1:71" ht="23.85" customHeight="1">
      <c r="A12" s="69"/>
      <c r="B12" s="549"/>
      <c r="C12" s="560" t="str">
        <f>IF(ROSTER!D$8="","",ROSTER!D$8)</f>
        <v/>
      </c>
      <c r="D12" s="561"/>
      <c r="E12" s="547"/>
      <c r="F12" s="502"/>
      <c r="G12" s="507"/>
      <c r="H12" s="544"/>
      <c r="I12" s="545"/>
      <c r="J12" s="540"/>
      <c r="K12" s="541"/>
      <c r="L12" s="553"/>
      <c r="M12" s="559"/>
      <c r="N12" s="556" t="s">
        <v>14</v>
      </c>
      <c r="O12" s="557"/>
      <c r="P12" s="540"/>
      <c r="Q12" s="541"/>
      <c r="R12" s="553"/>
      <c r="S12" s="559"/>
      <c r="T12" s="592"/>
      <c r="U12" s="593"/>
      <c r="V12" s="551"/>
      <c r="W12" s="545"/>
      <c r="X12" s="540"/>
      <c r="Y12" s="545"/>
      <c r="Z12" s="540"/>
      <c r="AA12" s="545"/>
      <c r="AB12" s="540"/>
      <c r="AC12" s="541"/>
      <c r="AD12" s="553"/>
      <c r="AE12" s="559"/>
      <c r="AF12" s="588"/>
      <c r="AG12" s="589"/>
      <c r="AH12" s="540"/>
      <c r="AI12" s="541"/>
      <c r="AJ12" s="553"/>
      <c r="AK12" s="559"/>
      <c r="AL12" s="592"/>
      <c r="AM12" s="593"/>
      <c r="AN12" s="540"/>
      <c r="AO12" s="541"/>
      <c r="AP12" s="553"/>
      <c r="AQ12" s="559"/>
      <c r="AR12" s="592"/>
      <c r="AS12" s="593"/>
      <c r="AT12" s="580"/>
      <c r="AU12" s="581"/>
      <c r="AV12" s="576"/>
      <c r="AW12" s="577"/>
      <c r="AX12" s="592"/>
      <c r="AY12" s="593"/>
      <c r="AZ12" s="540"/>
      <c r="BA12" s="541"/>
      <c r="BB12" s="553"/>
      <c r="BC12" s="559"/>
      <c r="BD12" s="592"/>
      <c r="BE12" s="593"/>
      <c r="BF12" s="580"/>
      <c r="BG12" s="581"/>
      <c r="BH12" s="576"/>
      <c r="BI12" s="577"/>
      <c r="BJ12" s="592"/>
      <c r="BK12" s="593"/>
      <c r="BL12" s="653"/>
      <c r="BM12" s="654"/>
      <c r="BN12" s="655"/>
      <c r="BO12" s="600"/>
      <c r="BP12" s="600"/>
      <c r="BQ12" s="70" t="s">
        <v>73</v>
      </c>
      <c r="BR12" s="71" t="e">
        <f>IF(#REF!="B",#REF!,IF(#REF!="C",#REF!,#REF!))</f>
        <v>#REF!</v>
      </c>
      <c r="BS12" s="67"/>
    </row>
    <row r="13" spans="1:71" ht="21.75" customHeight="1">
      <c r="A13" s="54"/>
      <c r="B13" s="548" t="str">
        <f>IF(ROSTER!B$10="","",ROSTER!B$10)</f>
        <v/>
      </c>
      <c r="C13" s="536" t="str">
        <f>IF(ROSTER!C$10="","",ROSTER!C$10)</f>
        <v/>
      </c>
      <c r="D13" s="537"/>
      <c r="E13" s="546"/>
      <c r="F13" s="501">
        <f>IF(E13="y",1,IF(E13="S",1,0))</f>
        <v>0</v>
      </c>
      <c r="G13" s="506">
        <f>IF(E13="S",1,0)</f>
        <v>0</v>
      </c>
      <c r="H13" s="542"/>
      <c r="I13" s="543"/>
      <c r="J13" s="538"/>
      <c r="K13" s="539"/>
      <c r="L13" s="552"/>
      <c r="M13" s="558"/>
      <c r="N13" s="554">
        <f>L13+J13</f>
        <v>0</v>
      </c>
      <c r="O13" s="555"/>
      <c r="P13" s="538"/>
      <c r="Q13" s="539"/>
      <c r="R13" s="552"/>
      <c r="S13" s="558"/>
      <c r="T13" s="590">
        <f t="shared" ref="T13:T54" si="0">R13-P13</f>
        <v>0</v>
      </c>
      <c r="U13" s="591"/>
      <c r="V13" s="550"/>
      <c r="W13" s="543"/>
      <c r="X13" s="538"/>
      <c r="Y13" s="543"/>
      <c r="Z13" s="538"/>
      <c r="AA13" s="543"/>
      <c r="AB13" s="538"/>
      <c r="AC13" s="539"/>
      <c r="AD13" s="552"/>
      <c r="AE13" s="558"/>
      <c r="AF13" s="586">
        <f>IF(AB13=0,0,(AD13/AB13)*100)</f>
        <v>0</v>
      </c>
      <c r="AG13" s="587"/>
      <c r="AH13" s="538"/>
      <c r="AI13" s="539"/>
      <c r="AJ13" s="552"/>
      <c r="AK13" s="558"/>
      <c r="AL13" s="590">
        <f>IF(AH13=0,0,(AJ13/AH13)*100)</f>
        <v>0</v>
      </c>
      <c r="AM13" s="591"/>
      <c r="AN13" s="538"/>
      <c r="AO13" s="539"/>
      <c r="AP13" s="552"/>
      <c r="AQ13" s="558"/>
      <c r="AR13" s="590">
        <f>IF(AN13=0,0,(AP13/AN13)*100)</f>
        <v>0</v>
      </c>
      <c r="AS13" s="591"/>
      <c r="AT13" s="578">
        <f>AB13+AH13+AN13</f>
        <v>0</v>
      </c>
      <c r="AU13" s="579"/>
      <c r="AV13" s="574">
        <f>AD13+AJ13+AP13</f>
        <v>0</v>
      </c>
      <c r="AW13" s="575"/>
      <c r="AX13" s="590">
        <f>IF(AT13=0,0,(AV13/AT13)*100)</f>
        <v>0</v>
      </c>
      <c r="AY13" s="591"/>
      <c r="AZ13" s="538"/>
      <c r="BA13" s="539"/>
      <c r="BB13" s="552"/>
      <c r="BC13" s="558"/>
      <c r="BD13" s="590">
        <f>IF(AZ13=0,0,(BB13/AZ13)*100)</f>
        <v>0</v>
      </c>
      <c r="BE13" s="591"/>
      <c r="BF13" s="578">
        <f>AT13+AZ13</f>
        <v>0</v>
      </c>
      <c r="BG13" s="579"/>
      <c r="BH13" s="574">
        <f>AV13+BB13</f>
        <v>0</v>
      </c>
      <c r="BI13" s="575"/>
      <c r="BJ13" s="590">
        <f>IF(BF13=0,0,(BH13/BF13)*100)</f>
        <v>0</v>
      </c>
      <c r="BK13" s="591"/>
      <c r="BL13" s="650">
        <f>(AD13*2)+(AJ13*2)+(AP13*3)+BB13</f>
        <v>0</v>
      </c>
      <c r="BM13" s="651"/>
      <c r="BN13" s="652"/>
      <c r="BO13" s="599" t="e">
        <f>(BL13*BR$11)+(N13*BR$12)+(X13*BR$13)+(R13*BR$14)+(V13*BR$15)+(Z13*BR$16)</f>
        <v>#REF!</v>
      </c>
      <c r="BP13" s="599" t="e">
        <f>((AZ13-BB13)*BR$18)+((AT13-AV13)*BR$17)+(H13*BR$19)+(P13*BR$20)</f>
        <v>#REF!</v>
      </c>
      <c r="BQ13" s="70" t="s">
        <v>74</v>
      </c>
      <c r="BR13" s="71" t="e">
        <f>IF(#REF!="B",#REF!,IF(#REF!="C",#REF!,#REF!))</f>
        <v>#REF!</v>
      </c>
      <c r="BS13" s="67"/>
    </row>
    <row r="14" spans="1:71" ht="21.75" customHeight="1">
      <c r="A14" s="54"/>
      <c r="B14" s="549"/>
      <c r="C14" s="560" t="str">
        <f>IF(ROSTER!D$10="","",ROSTER!D$10)</f>
        <v/>
      </c>
      <c r="D14" s="561"/>
      <c r="E14" s="547"/>
      <c r="F14" s="502"/>
      <c r="G14" s="507"/>
      <c r="H14" s="544"/>
      <c r="I14" s="545"/>
      <c r="J14" s="540"/>
      <c r="K14" s="541"/>
      <c r="L14" s="553"/>
      <c r="M14" s="559"/>
      <c r="N14" s="556" t="s">
        <v>14</v>
      </c>
      <c r="O14" s="557"/>
      <c r="P14" s="540"/>
      <c r="Q14" s="541"/>
      <c r="R14" s="553"/>
      <c r="S14" s="559"/>
      <c r="T14" s="592"/>
      <c r="U14" s="593"/>
      <c r="V14" s="551"/>
      <c r="W14" s="545"/>
      <c r="X14" s="540"/>
      <c r="Y14" s="545"/>
      <c r="Z14" s="540"/>
      <c r="AA14" s="545"/>
      <c r="AB14" s="540"/>
      <c r="AC14" s="541"/>
      <c r="AD14" s="553"/>
      <c r="AE14" s="559"/>
      <c r="AF14" s="588"/>
      <c r="AG14" s="589"/>
      <c r="AH14" s="540"/>
      <c r="AI14" s="541"/>
      <c r="AJ14" s="553"/>
      <c r="AK14" s="559"/>
      <c r="AL14" s="592"/>
      <c r="AM14" s="593"/>
      <c r="AN14" s="540"/>
      <c r="AO14" s="541"/>
      <c r="AP14" s="553"/>
      <c r="AQ14" s="559"/>
      <c r="AR14" s="592"/>
      <c r="AS14" s="593"/>
      <c r="AT14" s="580"/>
      <c r="AU14" s="581"/>
      <c r="AV14" s="576"/>
      <c r="AW14" s="577"/>
      <c r="AX14" s="592"/>
      <c r="AY14" s="593"/>
      <c r="AZ14" s="540"/>
      <c r="BA14" s="541"/>
      <c r="BB14" s="553"/>
      <c r="BC14" s="559"/>
      <c r="BD14" s="592"/>
      <c r="BE14" s="593"/>
      <c r="BF14" s="580"/>
      <c r="BG14" s="581"/>
      <c r="BH14" s="576"/>
      <c r="BI14" s="577"/>
      <c r="BJ14" s="592"/>
      <c r="BK14" s="593"/>
      <c r="BL14" s="653"/>
      <c r="BM14" s="654"/>
      <c r="BN14" s="655"/>
      <c r="BO14" s="600"/>
      <c r="BP14" s="600"/>
      <c r="BQ14" s="70" t="s">
        <v>75</v>
      </c>
      <c r="BR14" s="71" t="e">
        <f>IF(#REF!="B",#REF!,IF(#REF!="C",#REF!,#REF!))</f>
        <v>#REF!</v>
      </c>
      <c r="BS14" s="67"/>
    </row>
    <row r="15" spans="1:71" ht="21.75" customHeight="1">
      <c r="A15" s="54"/>
      <c r="B15" s="565" t="str">
        <f>IF(ROSTER!B12="","",ROSTER!B12)</f>
        <v/>
      </c>
      <c r="C15" s="536" t="str">
        <f>IF(ROSTER!C$12="","",ROSTER!C$12)</f>
        <v/>
      </c>
      <c r="D15" s="537"/>
      <c r="E15" s="546"/>
      <c r="F15" s="501">
        <f>IF(E15="y",1,IF(E15="S",1,0))</f>
        <v>0</v>
      </c>
      <c r="G15" s="506">
        <f>IF(E15="S",1,0)</f>
        <v>0</v>
      </c>
      <c r="H15" s="542"/>
      <c r="I15" s="543"/>
      <c r="J15" s="538"/>
      <c r="K15" s="539"/>
      <c r="L15" s="552"/>
      <c r="M15" s="558"/>
      <c r="N15" s="554">
        <f>L15+J15</f>
        <v>0</v>
      </c>
      <c r="O15" s="555"/>
      <c r="P15" s="538"/>
      <c r="Q15" s="539"/>
      <c r="R15" s="552"/>
      <c r="S15" s="558"/>
      <c r="T15" s="590">
        <f t="shared" ref="T15:T54" si="1">R15-P15</f>
        <v>0</v>
      </c>
      <c r="U15" s="591"/>
      <c r="V15" s="550"/>
      <c r="W15" s="543"/>
      <c r="X15" s="538"/>
      <c r="Y15" s="543"/>
      <c r="Z15" s="538"/>
      <c r="AA15" s="543"/>
      <c r="AB15" s="538"/>
      <c r="AC15" s="539"/>
      <c r="AD15" s="552"/>
      <c r="AE15" s="558"/>
      <c r="AF15" s="586">
        <f>IF(AB15=0,0,(AD15/AB15)*100)</f>
        <v>0</v>
      </c>
      <c r="AG15" s="587"/>
      <c r="AH15" s="538"/>
      <c r="AI15" s="539"/>
      <c r="AJ15" s="552"/>
      <c r="AK15" s="558"/>
      <c r="AL15" s="590">
        <f>IF(AH15=0,0,(AJ15/AH15)*100)</f>
        <v>0</v>
      </c>
      <c r="AM15" s="591"/>
      <c r="AN15" s="538"/>
      <c r="AO15" s="539"/>
      <c r="AP15" s="552"/>
      <c r="AQ15" s="558"/>
      <c r="AR15" s="590">
        <f>IF(AN15=0,0,(AP15/AN15)*100)</f>
        <v>0</v>
      </c>
      <c r="AS15" s="591"/>
      <c r="AT15" s="578">
        <f>AB15+AH15+AN15</f>
        <v>0</v>
      </c>
      <c r="AU15" s="579"/>
      <c r="AV15" s="574">
        <f>AD15+AJ15+AP15</f>
        <v>0</v>
      </c>
      <c r="AW15" s="575"/>
      <c r="AX15" s="590">
        <f>IF(AT15=0,0,(AV15/AT15)*100)</f>
        <v>0</v>
      </c>
      <c r="AY15" s="591"/>
      <c r="AZ15" s="538"/>
      <c r="BA15" s="539"/>
      <c r="BB15" s="552"/>
      <c r="BC15" s="558"/>
      <c r="BD15" s="590">
        <f>IF(AZ15=0,0,(BB15/AZ15)*100)</f>
        <v>0</v>
      </c>
      <c r="BE15" s="591"/>
      <c r="BF15" s="578">
        <f>AT15+AZ15</f>
        <v>0</v>
      </c>
      <c r="BG15" s="579"/>
      <c r="BH15" s="574">
        <f>AV15+BB15</f>
        <v>0</v>
      </c>
      <c r="BI15" s="575"/>
      <c r="BJ15" s="590">
        <f>IF(BF15=0,0,(BH15/BF15)*100)</f>
        <v>0</v>
      </c>
      <c r="BK15" s="591"/>
      <c r="BL15" s="650">
        <f>(AD15*2)+(AJ15*2)+(AP15*3)+BB15</f>
        <v>0</v>
      </c>
      <c r="BM15" s="651"/>
      <c r="BN15" s="652"/>
      <c r="BO15" s="599" t="e">
        <f>(BL15*BR$11)+(N15*BR$12)+(X15*BR$13)+(R15*BR$14)+(V15*BR$15)+(Z15*BR$16)</f>
        <v>#REF!</v>
      </c>
      <c r="BP15" s="599" t="e">
        <f>((AZ15-BB15)*BR$18)+((AT15-AV15)*BR$17)+(H15*BR$19)+(P15*BR$20)</f>
        <v>#REF!</v>
      </c>
      <c r="BQ15" s="70" t="s">
        <v>76</v>
      </c>
      <c r="BR15" s="71" t="e">
        <f>IF(#REF!="B",#REF!,IF(#REF!="C",#REF!,#REF!))</f>
        <v>#REF!</v>
      </c>
      <c r="BS15" s="67"/>
    </row>
    <row r="16" spans="1:71" ht="21.75" customHeight="1">
      <c r="A16" s="54"/>
      <c r="B16" s="566"/>
      <c r="C16" s="560" t="str">
        <f>IF(ROSTER!D$12="","",ROSTER!D$12)</f>
        <v/>
      </c>
      <c r="D16" s="561"/>
      <c r="E16" s="547"/>
      <c r="F16" s="502"/>
      <c r="G16" s="507"/>
      <c r="H16" s="544"/>
      <c r="I16" s="545"/>
      <c r="J16" s="540"/>
      <c r="K16" s="541"/>
      <c r="L16" s="553"/>
      <c r="M16" s="559"/>
      <c r="N16" s="556" t="s">
        <v>14</v>
      </c>
      <c r="O16" s="557"/>
      <c r="P16" s="540"/>
      <c r="Q16" s="541"/>
      <c r="R16" s="553"/>
      <c r="S16" s="559"/>
      <c r="T16" s="592"/>
      <c r="U16" s="593"/>
      <c r="V16" s="551"/>
      <c r="W16" s="545"/>
      <c r="X16" s="540"/>
      <c r="Y16" s="545"/>
      <c r="Z16" s="540"/>
      <c r="AA16" s="545"/>
      <c r="AB16" s="540"/>
      <c r="AC16" s="541"/>
      <c r="AD16" s="553"/>
      <c r="AE16" s="559"/>
      <c r="AF16" s="588"/>
      <c r="AG16" s="589"/>
      <c r="AH16" s="540"/>
      <c r="AI16" s="541"/>
      <c r="AJ16" s="553"/>
      <c r="AK16" s="559"/>
      <c r="AL16" s="592"/>
      <c r="AM16" s="593"/>
      <c r="AN16" s="540"/>
      <c r="AO16" s="541"/>
      <c r="AP16" s="553"/>
      <c r="AQ16" s="559"/>
      <c r="AR16" s="592"/>
      <c r="AS16" s="593"/>
      <c r="AT16" s="580"/>
      <c r="AU16" s="581"/>
      <c r="AV16" s="576"/>
      <c r="AW16" s="577"/>
      <c r="AX16" s="592"/>
      <c r="AY16" s="593"/>
      <c r="AZ16" s="540"/>
      <c r="BA16" s="541"/>
      <c r="BB16" s="553"/>
      <c r="BC16" s="559"/>
      <c r="BD16" s="592"/>
      <c r="BE16" s="593"/>
      <c r="BF16" s="580"/>
      <c r="BG16" s="581"/>
      <c r="BH16" s="576"/>
      <c r="BI16" s="577"/>
      <c r="BJ16" s="592"/>
      <c r="BK16" s="593"/>
      <c r="BL16" s="653"/>
      <c r="BM16" s="654"/>
      <c r="BN16" s="655"/>
      <c r="BO16" s="600"/>
      <c r="BP16" s="600"/>
      <c r="BQ16" s="70" t="s">
        <v>77</v>
      </c>
      <c r="BR16" s="71" t="e">
        <f>IF(#REF!="B",#REF!,IF(#REF!="C",#REF!,#REF!))</f>
        <v>#REF!</v>
      </c>
      <c r="BS16" s="67"/>
    </row>
    <row r="17" spans="1:71" ht="21.75" customHeight="1">
      <c r="A17" s="54"/>
      <c r="B17" s="565" t="str">
        <f>IF(ROSTER!B14="","",ROSTER!B14)</f>
        <v/>
      </c>
      <c r="C17" s="536" t="str">
        <f>IF(ROSTER!C$14="","",ROSTER!C$14)</f>
        <v/>
      </c>
      <c r="D17" s="537"/>
      <c r="E17" s="546"/>
      <c r="F17" s="501">
        <f>IF(E17="y",1,IF(E17="S",1,0))</f>
        <v>0</v>
      </c>
      <c r="G17" s="506">
        <f>IF(E17="S",1,0)</f>
        <v>0</v>
      </c>
      <c r="H17" s="542"/>
      <c r="I17" s="543"/>
      <c r="J17" s="538"/>
      <c r="K17" s="539"/>
      <c r="L17" s="552"/>
      <c r="M17" s="558"/>
      <c r="N17" s="554">
        <f>L17+J17</f>
        <v>0</v>
      </c>
      <c r="O17" s="555"/>
      <c r="P17" s="538"/>
      <c r="Q17" s="539"/>
      <c r="R17" s="552"/>
      <c r="S17" s="558"/>
      <c r="T17" s="590">
        <f t="shared" ref="T17:T54" si="2">R17-P17</f>
        <v>0</v>
      </c>
      <c r="U17" s="591"/>
      <c r="V17" s="550"/>
      <c r="W17" s="543"/>
      <c r="X17" s="538"/>
      <c r="Y17" s="543"/>
      <c r="Z17" s="538"/>
      <c r="AA17" s="543"/>
      <c r="AB17" s="538"/>
      <c r="AC17" s="539"/>
      <c r="AD17" s="552"/>
      <c r="AE17" s="558"/>
      <c r="AF17" s="586">
        <f>IF(AB17=0,0,(AD17/AB17)*100)</f>
        <v>0</v>
      </c>
      <c r="AG17" s="587"/>
      <c r="AH17" s="538"/>
      <c r="AI17" s="539"/>
      <c r="AJ17" s="552"/>
      <c r="AK17" s="558"/>
      <c r="AL17" s="590">
        <f>IF(AH17=0,0,(AJ17/AH17)*100)</f>
        <v>0</v>
      </c>
      <c r="AM17" s="591"/>
      <c r="AN17" s="538"/>
      <c r="AO17" s="539"/>
      <c r="AP17" s="552"/>
      <c r="AQ17" s="558"/>
      <c r="AR17" s="590">
        <f>IF(AN17=0,0,(AP17/AN17)*100)</f>
        <v>0</v>
      </c>
      <c r="AS17" s="591"/>
      <c r="AT17" s="578">
        <f>AB17+AH17+AN17</f>
        <v>0</v>
      </c>
      <c r="AU17" s="579"/>
      <c r="AV17" s="574">
        <f>AD17+AJ17+AP17</f>
        <v>0</v>
      </c>
      <c r="AW17" s="575"/>
      <c r="AX17" s="590">
        <f>IF(AT17=0,0,(AV17/AT17)*100)</f>
        <v>0</v>
      </c>
      <c r="AY17" s="591"/>
      <c r="AZ17" s="538"/>
      <c r="BA17" s="539"/>
      <c r="BB17" s="552"/>
      <c r="BC17" s="558"/>
      <c r="BD17" s="590">
        <f>IF(AZ17=0,0,(BB17/AZ17)*100)</f>
        <v>0</v>
      </c>
      <c r="BE17" s="591"/>
      <c r="BF17" s="578">
        <f>AT17+AZ17</f>
        <v>0</v>
      </c>
      <c r="BG17" s="579"/>
      <c r="BH17" s="574">
        <f>AV17+BB17</f>
        <v>0</v>
      </c>
      <c r="BI17" s="575"/>
      <c r="BJ17" s="590">
        <f>IF(BF17=0,0,(BH17/BF17)*100)</f>
        <v>0</v>
      </c>
      <c r="BK17" s="591"/>
      <c r="BL17" s="650">
        <f>(AD17*2)+(AJ17*2)+(AP17*3)+BB17</f>
        <v>0</v>
      </c>
      <c r="BM17" s="651"/>
      <c r="BN17" s="652"/>
      <c r="BO17" s="599" t="e">
        <f>(BL17*BR$11)+(N17*BR$12)+(X17*BR$13)+(R17*BR$14)+(V17*BR$15)+(Z17*BR$16)</f>
        <v>#REF!</v>
      </c>
      <c r="BP17" s="599" t="e">
        <f>((AZ17-BB17)*BR$18)+((AT17-AV17)*BR$17)+(H17*BR$19)+(P17*BR$20)</f>
        <v>#REF!</v>
      </c>
      <c r="BQ17" s="70" t="s">
        <v>78</v>
      </c>
      <c r="BR17" s="71" t="e">
        <f>IF(#REF!="B",#REF!,IF(#REF!="C",#REF!,#REF!))</f>
        <v>#REF!</v>
      </c>
      <c r="BS17" s="67"/>
    </row>
    <row r="18" spans="1:71" ht="21.75" customHeight="1">
      <c r="A18" s="54"/>
      <c r="B18" s="566"/>
      <c r="C18" s="560" t="str">
        <f>IF(ROSTER!D$14="","",ROSTER!D$14)</f>
        <v/>
      </c>
      <c r="D18" s="561"/>
      <c r="E18" s="547"/>
      <c r="F18" s="502"/>
      <c r="G18" s="507"/>
      <c r="H18" s="544"/>
      <c r="I18" s="545"/>
      <c r="J18" s="540"/>
      <c r="K18" s="541"/>
      <c r="L18" s="553"/>
      <c r="M18" s="559"/>
      <c r="N18" s="556" t="s">
        <v>14</v>
      </c>
      <c r="O18" s="557"/>
      <c r="P18" s="540"/>
      <c r="Q18" s="541"/>
      <c r="R18" s="553"/>
      <c r="S18" s="559"/>
      <c r="T18" s="592"/>
      <c r="U18" s="593"/>
      <c r="V18" s="551"/>
      <c r="W18" s="545"/>
      <c r="X18" s="540"/>
      <c r="Y18" s="545"/>
      <c r="Z18" s="540"/>
      <c r="AA18" s="545"/>
      <c r="AB18" s="540"/>
      <c r="AC18" s="541"/>
      <c r="AD18" s="553"/>
      <c r="AE18" s="559"/>
      <c r="AF18" s="588"/>
      <c r="AG18" s="589"/>
      <c r="AH18" s="540"/>
      <c r="AI18" s="541"/>
      <c r="AJ18" s="553"/>
      <c r="AK18" s="559"/>
      <c r="AL18" s="592"/>
      <c r="AM18" s="593"/>
      <c r="AN18" s="540"/>
      <c r="AO18" s="541"/>
      <c r="AP18" s="553"/>
      <c r="AQ18" s="559"/>
      <c r="AR18" s="592"/>
      <c r="AS18" s="593"/>
      <c r="AT18" s="580"/>
      <c r="AU18" s="581"/>
      <c r="AV18" s="576"/>
      <c r="AW18" s="577"/>
      <c r="AX18" s="592"/>
      <c r="AY18" s="593"/>
      <c r="AZ18" s="540"/>
      <c r="BA18" s="541"/>
      <c r="BB18" s="553"/>
      <c r="BC18" s="559"/>
      <c r="BD18" s="592"/>
      <c r="BE18" s="593"/>
      <c r="BF18" s="580"/>
      <c r="BG18" s="581"/>
      <c r="BH18" s="576"/>
      <c r="BI18" s="577"/>
      <c r="BJ18" s="592"/>
      <c r="BK18" s="593"/>
      <c r="BL18" s="653"/>
      <c r="BM18" s="654"/>
      <c r="BN18" s="655"/>
      <c r="BO18" s="600"/>
      <c r="BP18" s="600"/>
      <c r="BQ18" s="70" t="s">
        <v>79</v>
      </c>
      <c r="BR18" s="71" t="e">
        <f>IF(#REF!="B",#REF!,IF(#REF!="C",#REF!,#REF!))</f>
        <v>#REF!</v>
      </c>
      <c r="BS18" s="67"/>
    </row>
    <row r="19" spans="1:71" ht="21.75" customHeight="1">
      <c r="A19" s="54"/>
      <c r="B19" s="565" t="str">
        <f>IF(ROSTER!B16="","",ROSTER!B16)</f>
        <v/>
      </c>
      <c r="C19" s="536" t="str">
        <f>IF(ROSTER!C$16="","",ROSTER!C$16)</f>
        <v/>
      </c>
      <c r="D19" s="537"/>
      <c r="E19" s="546"/>
      <c r="F19" s="501">
        <f>IF(E19="y",1,IF(E19="S",1,0))</f>
        <v>0</v>
      </c>
      <c r="G19" s="506">
        <f>IF(E19="S",1,0)</f>
        <v>0</v>
      </c>
      <c r="H19" s="542"/>
      <c r="I19" s="543"/>
      <c r="J19" s="538"/>
      <c r="K19" s="539"/>
      <c r="L19" s="552"/>
      <c r="M19" s="558"/>
      <c r="N19" s="554">
        <f>L19+J19</f>
        <v>0</v>
      </c>
      <c r="O19" s="555"/>
      <c r="P19" s="538"/>
      <c r="Q19" s="539"/>
      <c r="R19" s="552"/>
      <c r="S19" s="558"/>
      <c r="T19" s="590">
        <f t="shared" ref="T19:T54" si="3">R19-P19</f>
        <v>0</v>
      </c>
      <c r="U19" s="591"/>
      <c r="V19" s="550"/>
      <c r="W19" s="543"/>
      <c r="X19" s="538"/>
      <c r="Y19" s="543"/>
      <c r="Z19" s="538"/>
      <c r="AA19" s="543"/>
      <c r="AB19" s="538"/>
      <c r="AC19" s="539"/>
      <c r="AD19" s="552"/>
      <c r="AE19" s="558"/>
      <c r="AF19" s="586">
        <f>IF(AB19=0,0,(AD19/AB19)*100)</f>
        <v>0</v>
      </c>
      <c r="AG19" s="587"/>
      <c r="AH19" s="538"/>
      <c r="AI19" s="539"/>
      <c r="AJ19" s="552"/>
      <c r="AK19" s="558"/>
      <c r="AL19" s="590">
        <f>IF(AH19=0,0,(AJ19/AH19)*100)</f>
        <v>0</v>
      </c>
      <c r="AM19" s="591"/>
      <c r="AN19" s="538"/>
      <c r="AO19" s="539"/>
      <c r="AP19" s="552"/>
      <c r="AQ19" s="558"/>
      <c r="AR19" s="590">
        <f>IF(AN19=0,0,(AP19/AN19)*100)</f>
        <v>0</v>
      </c>
      <c r="AS19" s="591"/>
      <c r="AT19" s="578">
        <f>AB19+AH19+AN19</f>
        <v>0</v>
      </c>
      <c r="AU19" s="579"/>
      <c r="AV19" s="574">
        <f>AD19+AJ19+AP19</f>
        <v>0</v>
      </c>
      <c r="AW19" s="575"/>
      <c r="AX19" s="590">
        <f>IF(AT19=0,0,(AV19/AT19)*100)</f>
        <v>0</v>
      </c>
      <c r="AY19" s="591"/>
      <c r="AZ19" s="538"/>
      <c r="BA19" s="539"/>
      <c r="BB19" s="552"/>
      <c r="BC19" s="558"/>
      <c r="BD19" s="590">
        <f>IF(AZ19=0,0,(BB19/AZ19)*100)</f>
        <v>0</v>
      </c>
      <c r="BE19" s="591"/>
      <c r="BF19" s="578">
        <f>AT19+AZ19</f>
        <v>0</v>
      </c>
      <c r="BG19" s="579"/>
      <c r="BH19" s="574">
        <f>AV19+BB19</f>
        <v>0</v>
      </c>
      <c r="BI19" s="575"/>
      <c r="BJ19" s="590">
        <f>IF(BF19=0,0,(BH19/BF19)*100)</f>
        <v>0</v>
      </c>
      <c r="BK19" s="591"/>
      <c r="BL19" s="650">
        <f>(AD19*2)+(AJ19*2)+(AP19*3)+BB19</f>
        <v>0</v>
      </c>
      <c r="BM19" s="651"/>
      <c r="BN19" s="652"/>
      <c r="BO19" s="599" t="e">
        <f>(BL19*BR$11)+(N19*BR$12)+(X19*BR$13)+(R19*BR$14)+(V19*BR$15)+(Z19*BR$16)</f>
        <v>#REF!</v>
      </c>
      <c r="BP19" s="599" t="e">
        <f>((AZ19-BB19)*BR$18)+((AT19-AV19)*BR$17)+(H19*BR$19)+(P19*BR$20)</f>
        <v>#REF!</v>
      </c>
      <c r="BQ19" s="70" t="s">
        <v>80</v>
      </c>
      <c r="BR19" s="71" t="e">
        <f>IF(#REF!="B",#REF!,IF(#REF!="C",#REF!,#REF!))</f>
        <v>#REF!</v>
      </c>
      <c r="BS19" s="67"/>
    </row>
    <row r="20" spans="1:71" ht="21.75" customHeight="1">
      <c r="A20" s="54"/>
      <c r="B20" s="566"/>
      <c r="C20" s="560" t="str">
        <f>IF(ROSTER!D$16="","",ROSTER!D$16)</f>
        <v/>
      </c>
      <c r="D20" s="561"/>
      <c r="E20" s="547"/>
      <c r="F20" s="502"/>
      <c r="G20" s="507"/>
      <c r="H20" s="544"/>
      <c r="I20" s="545"/>
      <c r="J20" s="540"/>
      <c r="K20" s="541"/>
      <c r="L20" s="553"/>
      <c r="M20" s="559"/>
      <c r="N20" s="556" t="s">
        <v>14</v>
      </c>
      <c r="O20" s="557"/>
      <c r="P20" s="540"/>
      <c r="Q20" s="541"/>
      <c r="R20" s="553"/>
      <c r="S20" s="559"/>
      <c r="T20" s="592"/>
      <c r="U20" s="593"/>
      <c r="V20" s="551"/>
      <c r="W20" s="545"/>
      <c r="X20" s="540"/>
      <c r="Y20" s="545"/>
      <c r="Z20" s="540"/>
      <c r="AA20" s="545"/>
      <c r="AB20" s="540"/>
      <c r="AC20" s="541"/>
      <c r="AD20" s="553"/>
      <c r="AE20" s="559"/>
      <c r="AF20" s="588"/>
      <c r="AG20" s="589"/>
      <c r="AH20" s="540"/>
      <c r="AI20" s="541"/>
      <c r="AJ20" s="553"/>
      <c r="AK20" s="559"/>
      <c r="AL20" s="592"/>
      <c r="AM20" s="593"/>
      <c r="AN20" s="540"/>
      <c r="AO20" s="541"/>
      <c r="AP20" s="553"/>
      <c r="AQ20" s="559"/>
      <c r="AR20" s="592"/>
      <c r="AS20" s="593"/>
      <c r="AT20" s="580"/>
      <c r="AU20" s="581"/>
      <c r="AV20" s="576"/>
      <c r="AW20" s="577"/>
      <c r="AX20" s="592"/>
      <c r="AY20" s="593"/>
      <c r="AZ20" s="540"/>
      <c r="BA20" s="541"/>
      <c r="BB20" s="553"/>
      <c r="BC20" s="559"/>
      <c r="BD20" s="592"/>
      <c r="BE20" s="593"/>
      <c r="BF20" s="580"/>
      <c r="BG20" s="581"/>
      <c r="BH20" s="576"/>
      <c r="BI20" s="577"/>
      <c r="BJ20" s="592"/>
      <c r="BK20" s="593"/>
      <c r="BL20" s="653"/>
      <c r="BM20" s="654"/>
      <c r="BN20" s="655"/>
      <c r="BO20" s="600"/>
      <c r="BP20" s="600"/>
      <c r="BQ20" s="70" t="s">
        <v>81</v>
      </c>
      <c r="BR20" s="71" t="e">
        <f>IF(#REF!="B",#REF!,IF(#REF!="C",#REF!,#REF!))</f>
        <v>#REF!</v>
      </c>
      <c r="BS20" s="67"/>
    </row>
    <row r="21" spans="1:71" ht="21.75" customHeight="1">
      <c r="A21" s="54"/>
      <c r="B21" s="565" t="str">
        <f>IF(ROSTER!B18="","",ROSTER!B18)</f>
        <v/>
      </c>
      <c r="C21" s="536" t="str">
        <f>IF(ROSTER!C$18="","",ROSTER!C$18)</f>
        <v/>
      </c>
      <c r="D21" s="537"/>
      <c r="E21" s="546"/>
      <c r="F21" s="501">
        <f>IF(E21="y",1,IF(E21="S",1,0))</f>
        <v>0</v>
      </c>
      <c r="G21" s="506">
        <f>IF(E21="S",1,0)</f>
        <v>0</v>
      </c>
      <c r="H21" s="542"/>
      <c r="I21" s="543"/>
      <c r="J21" s="538"/>
      <c r="K21" s="539"/>
      <c r="L21" s="552"/>
      <c r="M21" s="558"/>
      <c r="N21" s="554">
        <f>L21+J21</f>
        <v>0</v>
      </c>
      <c r="O21" s="555"/>
      <c r="P21" s="538"/>
      <c r="Q21" s="539"/>
      <c r="R21" s="552"/>
      <c r="S21" s="558"/>
      <c r="T21" s="590">
        <f t="shared" ref="T21:T54" si="4">R21-P21</f>
        <v>0</v>
      </c>
      <c r="U21" s="591"/>
      <c r="V21" s="550"/>
      <c r="W21" s="543"/>
      <c r="X21" s="538"/>
      <c r="Y21" s="543"/>
      <c r="Z21" s="538"/>
      <c r="AA21" s="543"/>
      <c r="AB21" s="538"/>
      <c r="AC21" s="539"/>
      <c r="AD21" s="552"/>
      <c r="AE21" s="558"/>
      <c r="AF21" s="586">
        <f>IF(AB21=0,0,(AD21/AB21)*100)</f>
        <v>0</v>
      </c>
      <c r="AG21" s="587"/>
      <c r="AH21" s="538"/>
      <c r="AI21" s="539"/>
      <c r="AJ21" s="552"/>
      <c r="AK21" s="558"/>
      <c r="AL21" s="590">
        <f>IF(AH21=0,0,(AJ21/AH21)*100)</f>
        <v>0</v>
      </c>
      <c r="AM21" s="591"/>
      <c r="AN21" s="538"/>
      <c r="AO21" s="539"/>
      <c r="AP21" s="552"/>
      <c r="AQ21" s="558"/>
      <c r="AR21" s="590">
        <f>IF(AN21=0,0,(AP21/AN21)*100)</f>
        <v>0</v>
      </c>
      <c r="AS21" s="591"/>
      <c r="AT21" s="578">
        <f>AB21+AH21+AN21</f>
        <v>0</v>
      </c>
      <c r="AU21" s="579"/>
      <c r="AV21" s="574">
        <f>AD21+AJ21+AP21</f>
        <v>0</v>
      </c>
      <c r="AW21" s="575"/>
      <c r="AX21" s="590">
        <f>IF(AT21=0,0,(AV21/AT21)*100)</f>
        <v>0</v>
      </c>
      <c r="AY21" s="591"/>
      <c r="AZ21" s="538"/>
      <c r="BA21" s="539"/>
      <c r="BB21" s="552"/>
      <c r="BC21" s="558"/>
      <c r="BD21" s="590">
        <f>IF(AZ21=0,0,(BB21/AZ21)*100)</f>
        <v>0</v>
      </c>
      <c r="BE21" s="591"/>
      <c r="BF21" s="578">
        <f>AT21+AZ21</f>
        <v>0</v>
      </c>
      <c r="BG21" s="579"/>
      <c r="BH21" s="574">
        <f>AV21+BB21</f>
        <v>0</v>
      </c>
      <c r="BI21" s="575"/>
      <c r="BJ21" s="590">
        <f>IF(BF21=0,0,(BH21/BF21)*100)</f>
        <v>0</v>
      </c>
      <c r="BK21" s="591"/>
      <c r="BL21" s="650">
        <f>(AD21*2)+(AJ21*2)+(AP21*3)+BB21</f>
        <v>0</v>
      </c>
      <c r="BM21" s="651"/>
      <c r="BN21" s="652"/>
      <c r="BO21" s="599" t="e">
        <f>(BL21*BR$11)+(N21*BR$12)+(X21*BR$13)+(R21*BR$14)+(V21*BR$15)+(Z21*BR$16)</f>
        <v>#REF!</v>
      </c>
      <c r="BP21" s="599" t="e">
        <f>((AZ21-BB21)*BR$18)+((AT21-AV21)*BR$17)+(H21*BR$19)+(P21*BR$20)</f>
        <v>#REF!</v>
      </c>
      <c r="BQ21" s="54"/>
      <c r="BR21" s="54"/>
      <c r="BS21" s="67"/>
    </row>
    <row r="22" spans="1:71" ht="21.75" customHeight="1">
      <c r="A22" s="54"/>
      <c r="B22" s="566"/>
      <c r="C22" s="560" t="str">
        <f>IF(ROSTER!D$18="","",ROSTER!D$18)</f>
        <v/>
      </c>
      <c r="D22" s="561"/>
      <c r="E22" s="547"/>
      <c r="F22" s="502"/>
      <c r="G22" s="507"/>
      <c r="H22" s="544"/>
      <c r="I22" s="545"/>
      <c r="J22" s="540"/>
      <c r="K22" s="541"/>
      <c r="L22" s="553"/>
      <c r="M22" s="559"/>
      <c r="N22" s="556" t="s">
        <v>14</v>
      </c>
      <c r="O22" s="557"/>
      <c r="P22" s="540"/>
      <c r="Q22" s="541"/>
      <c r="R22" s="553"/>
      <c r="S22" s="559"/>
      <c r="T22" s="592"/>
      <c r="U22" s="593"/>
      <c r="V22" s="551"/>
      <c r="W22" s="545"/>
      <c r="X22" s="540"/>
      <c r="Y22" s="545"/>
      <c r="Z22" s="540"/>
      <c r="AA22" s="545"/>
      <c r="AB22" s="540"/>
      <c r="AC22" s="541"/>
      <c r="AD22" s="553"/>
      <c r="AE22" s="559"/>
      <c r="AF22" s="588"/>
      <c r="AG22" s="589"/>
      <c r="AH22" s="540"/>
      <c r="AI22" s="541"/>
      <c r="AJ22" s="553"/>
      <c r="AK22" s="559"/>
      <c r="AL22" s="592"/>
      <c r="AM22" s="593"/>
      <c r="AN22" s="540"/>
      <c r="AO22" s="541"/>
      <c r="AP22" s="553"/>
      <c r="AQ22" s="559"/>
      <c r="AR22" s="592"/>
      <c r="AS22" s="593"/>
      <c r="AT22" s="580"/>
      <c r="AU22" s="581"/>
      <c r="AV22" s="576"/>
      <c r="AW22" s="577"/>
      <c r="AX22" s="592"/>
      <c r="AY22" s="593"/>
      <c r="AZ22" s="540"/>
      <c r="BA22" s="541"/>
      <c r="BB22" s="553"/>
      <c r="BC22" s="559"/>
      <c r="BD22" s="592"/>
      <c r="BE22" s="593"/>
      <c r="BF22" s="580"/>
      <c r="BG22" s="581"/>
      <c r="BH22" s="576"/>
      <c r="BI22" s="577"/>
      <c r="BJ22" s="592"/>
      <c r="BK22" s="593"/>
      <c r="BL22" s="653"/>
      <c r="BM22" s="654"/>
      <c r="BN22" s="655"/>
      <c r="BO22" s="600"/>
      <c r="BP22" s="600"/>
      <c r="BQ22" s="54"/>
      <c r="BR22" s="54"/>
      <c r="BS22" s="54"/>
    </row>
    <row r="23" spans="1:71" ht="21.75" customHeight="1">
      <c r="A23" s="54"/>
      <c r="B23" s="565" t="str">
        <f>IF(ROSTER!B20="","",ROSTER!B20)</f>
        <v/>
      </c>
      <c r="C23" s="536" t="str">
        <f>IF(ROSTER!C$20="","",ROSTER!C$20)</f>
        <v/>
      </c>
      <c r="D23" s="537"/>
      <c r="E23" s="546"/>
      <c r="F23" s="501">
        <f>IF(E23="y",1,IF(E23="S",1,0))</f>
        <v>0</v>
      </c>
      <c r="G23" s="506">
        <f>IF(E23="S",1,0)</f>
        <v>0</v>
      </c>
      <c r="H23" s="542"/>
      <c r="I23" s="543"/>
      <c r="J23" s="538"/>
      <c r="K23" s="539"/>
      <c r="L23" s="552"/>
      <c r="M23" s="558"/>
      <c r="N23" s="554">
        <f>L23+J23</f>
        <v>0</v>
      </c>
      <c r="O23" s="555"/>
      <c r="P23" s="538"/>
      <c r="Q23" s="539"/>
      <c r="R23" s="552"/>
      <c r="S23" s="558"/>
      <c r="T23" s="590">
        <f t="shared" ref="T23:T54" si="5">R23-P23</f>
        <v>0</v>
      </c>
      <c r="U23" s="591"/>
      <c r="V23" s="550"/>
      <c r="W23" s="543"/>
      <c r="X23" s="538"/>
      <c r="Y23" s="543"/>
      <c r="Z23" s="538"/>
      <c r="AA23" s="543"/>
      <c r="AB23" s="538"/>
      <c r="AC23" s="539"/>
      <c r="AD23" s="552"/>
      <c r="AE23" s="558"/>
      <c r="AF23" s="586">
        <f>IF(AB23=0,0,(AD23/AB23)*100)</f>
        <v>0</v>
      </c>
      <c r="AG23" s="587"/>
      <c r="AH23" s="538"/>
      <c r="AI23" s="539"/>
      <c r="AJ23" s="552"/>
      <c r="AK23" s="558"/>
      <c r="AL23" s="590">
        <f>IF(AH23=0,0,(AJ23/AH23)*100)</f>
        <v>0</v>
      </c>
      <c r="AM23" s="591"/>
      <c r="AN23" s="538"/>
      <c r="AO23" s="539"/>
      <c r="AP23" s="552"/>
      <c r="AQ23" s="558"/>
      <c r="AR23" s="590">
        <f>IF(AN23=0,0,(AP23/AN23)*100)</f>
        <v>0</v>
      </c>
      <c r="AS23" s="591"/>
      <c r="AT23" s="578">
        <f>AB23+AH23+AN23</f>
        <v>0</v>
      </c>
      <c r="AU23" s="579"/>
      <c r="AV23" s="574">
        <f>AD23+AJ23+AP23</f>
        <v>0</v>
      </c>
      <c r="AW23" s="575"/>
      <c r="AX23" s="590">
        <f>IF(AT23=0,0,(AV23/AT23)*100)</f>
        <v>0</v>
      </c>
      <c r="AY23" s="591"/>
      <c r="AZ23" s="538"/>
      <c r="BA23" s="539"/>
      <c r="BB23" s="552"/>
      <c r="BC23" s="558"/>
      <c r="BD23" s="590">
        <f>IF(AZ23=0,0,(BB23/AZ23)*100)</f>
        <v>0</v>
      </c>
      <c r="BE23" s="591"/>
      <c r="BF23" s="578">
        <f>AT23+AZ23</f>
        <v>0</v>
      </c>
      <c r="BG23" s="579"/>
      <c r="BH23" s="574">
        <f>AV23+BB23</f>
        <v>0</v>
      </c>
      <c r="BI23" s="575"/>
      <c r="BJ23" s="590">
        <f>IF(BF23=0,0,(BH23/BF23)*100)</f>
        <v>0</v>
      </c>
      <c r="BK23" s="591"/>
      <c r="BL23" s="650">
        <f>(AD23*2)+(AJ23*2)+(AP23*3)+BB23</f>
        <v>0</v>
      </c>
      <c r="BM23" s="651"/>
      <c r="BN23" s="652"/>
      <c r="BO23" s="599" t="e">
        <f>(BL23*BR$11)+(N23*BR$12)+(X23*BR$13)+(R23*BR$14)+(V23*BR$15)+(Z23*BR$16)</f>
        <v>#REF!</v>
      </c>
      <c r="BP23" s="599" t="e">
        <f>((AZ23-BB23)*BR$18)+((AT23-AV23)*BR$17)+(H23*BR$19)+(P23*BR$20)</f>
        <v>#REF!</v>
      </c>
      <c r="BQ23" s="54"/>
      <c r="BR23" s="54"/>
      <c r="BS23" s="54"/>
    </row>
    <row r="24" spans="1:71" ht="21.75" customHeight="1">
      <c r="A24" s="54"/>
      <c r="B24" s="566"/>
      <c r="C24" s="560" t="str">
        <f>IF(ROSTER!D$20="","",ROSTER!D$20)</f>
        <v/>
      </c>
      <c r="D24" s="561"/>
      <c r="E24" s="547"/>
      <c r="F24" s="502"/>
      <c r="G24" s="507"/>
      <c r="H24" s="544"/>
      <c r="I24" s="545"/>
      <c r="J24" s="540"/>
      <c r="K24" s="541"/>
      <c r="L24" s="553"/>
      <c r="M24" s="559"/>
      <c r="N24" s="556" t="s">
        <v>14</v>
      </c>
      <c r="O24" s="557"/>
      <c r="P24" s="540"/>
      <c r="Q24" s="541"/>
      <c r="R24" s="553"/>
      <c r="S24" s="559"/>
      <c r="T24" s="592"/>
      <c r="U24" s="593"/>
      <c r="V24" s="551"/>
      <c r="W24" s="545"/>
      <c r="X24" s="540"/>
      <c r="Y24" s="545"/>
      <c r="Z24" s="540"/>
      <c r="AA24" s="545"/>
      <c r="AB24" s="540"/>
      <c r="AC24" s="541"/>
      <c r="AD24" s="553"/>
      <c r="AE24" s="559"/>
      <c r="AF24" s="588"/>
      <c r="AG24" s="589"/>
      <c r="AH24" s="540"/>
      <c r="AI24" s="541"/>
      <c r="AJ24" s="553"/>
      <c r="AK24" s="559"/>
      <c r="AL24" s="592"/>
      <c r="AM24" s="593"/>
      <c r="AN24" s="540"/>
      <c r="AO24" s="541"/>
      <c r="AP24" s="553"/>
      <c r="AQ24" s="559"/>
      <c r="AR24" s="592"/>
      <c r="AS24" s="593"/>
      <c r="AT24" s="580"/>
      <c r="AU24" s="581"/>
      <c r="AV24" s="576"/>
      <c r="AW24" s="577"/>
      <c r="AX24" s="592"/>
      <c r="AY24" s="593"/>
      <c r="AZ24" s="540"/>
      <c r="BA24" s="541"/>
      <c r="BB24" s="553"/>
      <c r="BC24" s="559"/>
      <c r="BD24" s="592"/>
      <c r="BE24" s="593"/>
      <c r="BF24" s="580"/>
      <c r="BG24" s="581"/>
      <c r="BH24" s="576"/>
      <c r="BI24" s="577"/>
      <c r="BJ24" s="592"/>
      <c r="BK24" s="593"/>
      <c r="BL24" s="653"/>
      <c r="BM24" s="654"/>
      <c r="BN24" s="655"/>
      <c r="BO24" s="600"/>
      <c r="BP24" s="600"/>
      <c r="BQ24" s="54"/>
      <c r="BR24" s="54"/>
      <c r="BS24" s="54"/>
    </row>
    <row r="25" spans="1:71" ht="21.75" customHeight="1">
      <c r="A25" s="54"/>
      <c r="B25" s="565" t="str">
        <f>IF(ROSTER!B22="","",ROSTER!B22)</f>
        <v/>
      </c>
      <c r="C25" s="536" t="str">
        <f>IF(ROSTER!C$22="","",ROSTER!C$22)</f>
        <v/>
      </c>
      <c r="D25" s="537"/>
      <c r="E25" s="546"/>
      <c r="F25" s="501">
        <f>IF(E25="y",1,IF(E25="S",1,0))</f>
        <v>0</v>
      </c>
      <c r="G25" s="506">
        <f>IF(E25="S",1,0)</f>
        <v>0</v>
      </c>
      <c r="H25" s="542"/>
      <c r="I25" s="543"/>
      <c r="J25" s="538"/>
      <c r="K25" s="539"/>
      <c r="L25" s="552"/>
      <c r="M25" s="558"/>
      <c r="N25" s="554">
        <f>L25+J25</f>
        <v>0</v>
      </c>
      <c r="O25" s="555"/>
      <c r="P25" s="538"/>
      <c r="Q25" s="539"/>
      <c r="R25" s="552"/>
      <c r="S25" s="558"/>
      <c r="T25" s="590">
        <f t="shared" ref="T25:T54" si="6">R25-P25</f>
        <v>0</v>
      </c>
      <c r="U25" s="591"/>
      <c r="V25" s="550"/>
      <c r="W25" s="543"/>
      <c r="X25" s="538"/>
      <c r="Y25" s="543"/>
      <c r="Z25" s="538"/>
      <c r="AA25" s="543"/>
      <c r="AB25" s="538"/>
      <c r="AC25" s="539"/>
      <c r="AD25" s="552"/>
      <c r="AE25" s="558"/>
      <c r="AF25" s="586">
        <f>IF(AB25=0,0,(AD25/AB25)*100)</f>
        <v>0</v>
      </c>
      <c r="AG25" s="587"/>
      <c r="AH25" s="538"/>
      <c r="AI25" s="539"/>
      <c r="AJ25" s="552"/>
      <c r="AK25" s="558"/>
      <c r="AL25" s="590">
        <f>IF(AH25=0,0,(AJ25/AH25)*100)</f>
        <v>0</v>
      </c>
      <c r="AM25" s="591"/>
      <c r="AN25" s="538"/>
      <c r="AO25" s="539"/>
      <c r="AP25" s="552"/>
      <c r="AQ25" s="558"/>
      <c r="AR25" s="590">
        <f>IF(AN25=0,0,(AP25/AN25)*100)</f>
        <v>0</v>
      </c>
      <c r="AS25" s="591"/>
      <c r="AT25" s="578">
        <f>AB25+AH25+AN25</f>
        <v>0</v>
      </c>
      <c r="AU25" s="579"/>
      <c r="AV25" s="574">
        <f>AD25+AJ25+AP25</f>
        <v>0</v>
      </c>
      <c r="AW25" s="575"/>
      <c r="AX25" s="590">
        <f>IF(AT25=0,0,(AV25/AT25)*100)</f>
        <v>0</v>
      </c>
      <c r="AY25" s="591"/>
      <c r="AZ25" s="538"/>
      <c r="BA25" s="539"/>
      <c r="BB25" s="552"/>
      <c r="BC25" s="558"/>
      <c r="BD25" s="590">
        <f>IF(AZ25=0,0,(BB25/AZ25)*100)</f>
        <v>0</v>
      </c>
      <c r="BE25" s="591"/>
      <c r="BF25" s="578">
        <f>AT25+AZ25</f>
        <v>0</v>
      </c>
      <c r="BG25" s="579"/>
      <c r="BH25" s="574">
        <f>AV25+BB25</f>
        <v>0</v>
      </c>
      <c r="BI25" s="575"/>
      <c r="BJ25" s="590">
        <f>IF(BF25=0,0,(BH25/BF25)*100)</f>
        <v>0</v>
      </c>
      <c r="BK25" s="591"/>
      <c r="BL25" s="650">
        <f>(AD25*2)+(AJ25*2)+(AP25*3)+BB25</f>
        <v>0</v>
      </c>
      <c r="BM25" s="651"/>
      <c r="BN25" s="652"/>
      <c r="BO25" s="599" t="e">
        <f>(BL25*BR$11)+(N25*BR$12)+(X25*BR$13)+(R25*BR$14)+(V25*BR$15)+(Z25*BR$16)</f>
        <v>#REF!</v>
      </c>
      <c r="BP25" s="599" t="e">
        <f>((AZ25-BB25)*BR$18)+((AT25-AV25)*BR$17)+(H25*BR$19)+(P25*BR$20)</f>
        <v>#REF!</v>
      </c>
      <c r="BQ25" s="54"/>
      <c r="BR25" s="54"/>
      <c r="BS25" s="54"/>
    </row>
    <row r="26" spans="1:71" ht="21.75" customHeight="1">
      <c r="A26" s="54"/>
      <c r="B26" s="566"/>
      <c r="C26" s="560" t="str">
        <f>IF(ROSTER!D$22="","",ROSTER!D$22)</f>
        <v/>
      </c>
      <c r="D26" s="561"/>
      <c r="E26" s="547"/>
      <c r="F26" s="502"/>
      <c r="G26" s="507"/>
      <c r="H26" s="544"/>
      <c r="I26" s="545"/>
      <c r="J26" s="540"/>
      <c r="K26" s="541"/>
      <c r="L26" s="553"/>
      <c r="M26" s="559"/>
      <c r="N26" s="556" t="s">
        <v>14</v>
      </c>
      <c r="O26" s="557"/>
      <c r="P26" s="540"/>
      <c r="Q26" s="541"/>
      <c r="R26" s="553"/>
      <c r="S26" s="559"/>
      <c r="T26" s="592"/>
      <c r="U26" s="593"/>
      <c r="V26" s="551"/>
      <c r="W26" s="545"/>
      <c r="X26" s="540"/>
      <c r="Y26" s="545"/>
      <c r="Z26" s="540"/>
      <c r="AA26" s="545"/>
      <c r="AB26" s="540"/>
      <c r="AC26" s="541"/>
      <c r="AD26" s="553"/>
      <c r="AE26" s="559"/>
      <c r="AF26" s="588"/>
      <c r="AG26" s="589"/>
      <c r="AH26" s="540"/>
      <c r="AI26" s="541"/>
      <c r="AJ26" s="553"/>
      <c r="AK26" s="559"/>
      <c r="AL26" s="592"/>
      <c r="AM26" s="593"/>
      <c r="AN26" s="540"/>
      <c r="AO26" s="541"/>
      <c r="AP26" s="553"/>
      <c r="AQ26" s="559"/>
      <c r="AR26" s="592"/>
      <c r="AS26" s="593"/>
      <c r="AT26" s="580"/>
      <c r="AU26" s="581"/>
      <c r="AV26" s="576"/>
      <c r="AW26" s="577"/>
      <c r="AX26" s="592"/>
      <c r="AY26" s="593"/>
      <c r="AZ26" s="540"/>
      <c r="BA26" s="541"/>
      <c r="BB26" s="553"/>
      <c r="BC26" s="559"/>
      <c r="BD26" s="592"/>
      <c r="BE26" s="593"/>
      <c r="BF26" s="580"/>
      <c r="BG26" s="581"/>
      <c r="BH26" s="576"/>
      <c r="BI26" s="577"/>
      <c r="BJ26" s="592"/>
      <c r="BK26" s="593"/>
      <c r="BL26" s="653"/>
      <c r="BM26" s="654"/>
      <c r="BN26" s="655"/>
      <c r="BO26" s="600"/>
      <c r="BP26" s="600"/>
      <c r="BQ26" s="54"/>
      <c r="BR26" s="54"/>
      <c r="BS26" s="54"/>
    </row>
    <row r="27" spans="1:71" ht="21.75" customHeight="1">
      <c r="A27" s="54"/>
      <c r="B27" s="565" t="str">
        <f>IF(ROSTER!B24="","",ROSTER!B24)</f>
        <v/>
      </c>
      <c r="C27" s="536" t="str">
        <f>IF(ROSTER!C$24="","",ROSTER!C$24)</f>
        <v/>
      </c>
      <c r="D27" s="537"/>
      <c r="E27" s="546"/>
      <c r="F27" s="501">
        <f>IF(E27="y",1,IF(E27="S",1,0))</f>
        <v>0</v>
      </c>
      <c r="G27" s="506">
        <f>IF(E27="S",1,0)</f>
        <v>0</v>
      </c>
      <c r="H27" s="542"/>
      <c r="I27" s="543"/>
      <c r="J27" s="538"/>
      <c r="K27" s="539"/>
      <c r="L27" s="552"/>
      <c r="M27" s="558"/>
      <c r="N27" s="554">
        <f>L27+J27</f>
        <v>0</v>
      </c>
      <c r="O27" s="555"/>
      <c r="P27" s="538"/>
      <c r="Q27" s="539"/>
      <c r="R27" s="552"/>
      <c r="S27" s="558"/>
      <c r="T27" s="590">
        <f t="shared" ref="T27:T54" si="7">R27-P27</f>
        <v>0</v>
      </c>
      <c r="U27" s="591"/>
      <c r="V27" s="550"/>
      <c r="W27" s="543"/>
      <c r="X27" s="538"/>
      <c r="Y27" s="543"/>
      <c r="Z27" s="538"/>
      <c r="AA27" s="543"/>
      <c r="AB27" s="538"/>
      <c r="AC27" s="539"/>
      <c r="AD27" s="552"/>
      <c r="AE27" s="558"/>
      <c r="AF27" s="586">
        <f>IF(AB27=0,0,(AD27/AB27)*100)</f>
        <v>0</v>
      </c>
      <c r="AG27" s="587"/>
      <c r="AH27" s="538"/>
      <c r="AI27" s="539"/>
      <c r="AJ27" s="552"/>
      <c r="AK27" s="558"/>
      <c r="AL27" s="590">
        <f>IF(AH27=0,0,(AJ27/AH27)*100)</f>
        <v>0</v>
      </c>
      <c r="AM27" s="591"/>
      <c r="AN27" s="538"/>
      <c r="AO27" s="539"/>
      <c r="AP27" s="552"/>
      <c r="AQ27" s="558"/>
      <c r="AR27" s="590">
        <f>IF(AN27=0,0,(AP27/AN27)*100)</f>
        <v>0</v>
      </c>
      <c r="AS27" s="591"/>
      <c r="AT27" s="578">
        <f>AB27+AH27+AN27</f>
        <v>0</v>
      </c>
      <c r="AU27" s="579"/>
      <c r="AV27" s="574">
        <f>AD27+AJ27+AP27</f>
        <v>0</v>
      </c>
      <c r="AW27" s="575"/>
      <c r="AX27" s="590">
        <f>IF(AT27=0,0,(AV27/AT27)*100)</f>
        <v>0</v>
      </c>
      <c r="AY27" s="591"/>
      <c r="AZ27" s="538"/>
      <c r="BA27" s="539"/>
      <c r="BB27" s="552"/>
      <c r="BC27" s="558"/>
      <c r="BD27" s="590">
        <f>IF(AZ27=0,0,(BB27/AZ27)*100)</f>
        <v>0</v>
      </c>
      <c r="BE27" s="591"/>
      <c r="BF27" s="578">
        <f>AT27+AZ27</f>
        <v>0</v>
      </c>
      <c r="BG27" s="579"/>
      <c r="BH27" s="574">
        <f>AV27+BB27</f>
        <v>0</v>
      </c>
      <c r="BI27" s="575"/>
      <c r="BJ27" s="590">
        <f>IF(BF27=0,0,(BH27/BF27)*100)</f>
        <v>0</v>
      </c>
      <c r="BK27" s="591"/>
      <c r="BL27" s="650">
        <f>(AD27*2)+(AJ27*2)+(AP27*3)+BB27</f>
        <v>0</v>
      </c>
      <c r="BM27" s="651"/>
      <c r="BN27" s="652"/>
      <c r="BO27" s="599" t="e">
        <f>(BL27*BR$11)+(N27*BR$12)+(X27*BR$13)+(R27*BR$14)+(V27*BR$15)+(Z27*BR$16)</f>
        <v>#REF!</v>
      </c>
      <c r="BP27" s="599" t="e">
        <f>((AZ27-BB27)*BR$18)+((AT27-AV27)*BR$17)+(H27*BR$19)+(P27*BR$20)</f>
        <v>#REF!</v>
      </c>
      <c r="BQ27" s="54"/>
      <c r="BR27" s="54"/>
      <c r="BS27" s="54"/>
    </row>
    <row r="28" spans="1:71" ht="21.75" customHeight="1">
      <c r="A28" s="54"/>
      <c r="B28" s="566"/>
      <c r="C28" s="560" t="str">
        <f>IF(ROSTER!D$24="","",ROSTER!D$24)</f>
        <v/>
      </c>
      <c r="D28" s="561"/>
      <c r="E28" s="547"/>
      <c r="F28" s="502"/>
      <c r="G28" s="507"/>
      <c r="H28" s="544"/>
      <c r="I28" s="545"/>
      <c r="J28" s="540"/>
      <c r="K28" s="541"/>
      <c r="L28" s="553"/>
      <c r="M28" s="559"/>
      <c r="N28" s="556" t="s">
        <v>14</v>
      </c>
      <c r="O28" s="557"/>
      <c r="P28" s="540"/>
      <c r="Q28" s="541"/>
      <c r="R28" s="553"/>
      <c r="S28" s="559"/>
      <c r="T28" s="592"/>
      <c r="U28" s="593"/>
      <c r="V28" s="551"/>
      <c r="W28" s="545"/>
      <c r="X28" s="540"/>
      <c r="Y28" s="545"/>
      <c r="Z28" s="540"/>
      <c r="AA28" s="545"/>
      <c r="AB28" s="540"/>
      <c r="AC28" s="541"/>
      <c r="AD28" s="553"/>
      <c r="AE28" s="559"/>
      <c r="AF28" s="588"/>
      <c r="AG28" s="589"/>
      <c r="AH28" s="540"/>
      <c r="AI28" s="541"/>
      <c r="AJ28" s="553"/>
      <c r="AK28" s="559"/>
      <c r="AL28" s="592"/>
      <c r="AM28" s="593"/>
      <c r="AN28" s="540"/>
      <c r="AO28" s="541"/>
      <c r="AP28" s="553"/>
      <c r="AQ28" s="559"/>
      <c r="AR28" s="592"/>
      <c r="AS28" s="593"/>
      <c r="AT28" s="580"/>
      <c r="AU28" s="581"/>
      <c r="AV28" s="576"/>
      <c r="AW28" s="577"/>
      <c r="AX28" s="592"/>
      <c r="AY28" s="593"/>
      <c r="AZ28" s="540"/>
      <c r="BA28" s="541"/>
      <c r="BB28" s="553"/>
      <c r="BC28" s="559"/>
      <c r="BD28" s="592"/>
      <c r="BE28" s="593"/>
      <c r="BF28" s="580"/>
      <c r="BG28" s="581"/>
      <c r="BH28" s="576"/>
      <c r="BI28" s="577"/>
      <c r="BJ28" s="592"/>
      <c r="BK28" s="593"/>
      <c r="BL28" s="653"/>
      <c r="BM28" s="654"/>
      <c r="BN28" s="655"/>
      <c r="BO28" s="600"/>
      <c r="BP28" s="600"/>
      <c r="BQ28" s="54"/>
      <c r="BR28" s="54"/>
      <c r="BS28" s="54"/>
    </row>
    <row r="29" spans="1:71" ht="21.75" customHeight="1">
      <c r="A29" s="54"/>
      <c r="B29" s="565" t="str">
        <f>IF(ROSTER!B26="","",ROSTER!B26)</f>
        <v/>
      </c>
      <c r="C29" s="536" t="str">
        <f>IF(ROSTER!C$26="","",ROSTER!C$26)</f>
        <v/>
      </c>
      <c r="D29" s="537"/>
      <c r="E29" s="546"/>
      <c r="F29" s="501">
        <f>IF(E29="y",1,IF(E29="S",1,0))</f>
        <v>0</v>
      </c>
      <c r="G29" s="506">
        <f>IF(E29="S",1,0)</f>
        <v>0</v>
      </c>
      <c r="H29" s="542"/>
      <c r="I29" s="543"/>
      <c r="J29" s="538"/>
      <c r="K29" s="539"/>
      <c r="L29" s="552"/>
      <c r="M29" s="558"/>
      <c r="N29" s="554">
        <f>L29+J29</f>
        <v>0</v>
      </c>
      <c r="O29" s="555"/>
      <c r="P29" s="538"/>
      <c r="Q29" s="539"/>
      <c r="R29" s="552"/>
      <c r="S29" s="558"/>
      <c r="T29" s="590">
        <f t="shared" ref="T29:T54" si="8">R29-P29</f>
        <v>0</v>
      </c>
      <c r="U29" s="591"/>
      <c r="V29" s="550"/>
      <c r="W29" s="543"/>
      <c r="X29" s="538"/>
      <c r="Y29" s="543"/>
      <c r="Z29" s="538"/>
      <c r="AA29" s="543"/>
      <c r="AB29" s="538"/>
      <c r="AC29" s="539"/>
      <c r="AD29" s="552"/>
      <c r="AE29" s="558"/>
      <c r="AF29" s="586">
        <f>IF(AB29=0,0,(AD29/AB29)*100)</f>
        <v>0</v>
      </c>
      <c r="AG29" s="587"/>
      <c r="AH29" s="538"/>
      <c r="AI29" s="539"/>
      <c r="AJ29" s="552"/>
      <c r="AK29" s="558"/>
      <c r="AL29" s="590">
        <f>IF(AH29=0,0,(AJ29/AH29)*100)</f>
        <v>0</v>
      </c>
      <c r="AM29" s="591"/>
      <c r="AN29" s="538"/>
      <c r="AO29" s="539"/>
      <c r="AP29" s="552"/>
      <c r="AQ29" s="558"/>
      <c r="AR29" s="590">
        <f>IF(AN29=0,0,(AP29/AN29)*100)</f>
        <v>0</v>
      </c>
      <c r="AS29" s="591"/>
      <c r="AT29" s="578">
        <f>AB29+AH29+AN29</f>
        <v>0</v>
      </c>
      <c r="AU29" s="579"/>
      <c r="AV29" s="574">
        <f>AD29+AJ29+AP29</f>
        <v>0</v>
      </c>
      <c r="AW29" s="575"/>
      <c r="AX29" s="590">
        <f>IF(AT29=0,0,(AV29/AT29)*100)</f>
        <v>0</v>
      </c>
      <c r="AY29" s="591"/>
      <c r="AZ29" s="538"/>
      <c r="BA29" s="539"/>
      <c r="BB29" s="552"/>
      <c r="BC29" s="558"/>
      <c r="BD29" s="590">
        <f>IF(AZ29=0,0,(BB29/AZ29)*100)</f>
        <v>0</v>
      </c>
      <c r="BE29" s="591"/>
      <c r="BF29" s="578">
        <f>AT29+AZ29</f>
        <v>0</v>
      </c>
      <c r="BG29" s="579"/>
      <c r="BH29" s="574">
        <f>AV29+BB29</f>
        <v>0</v>
      </c>
      <c r="BI29" s="575"/>
      <c r="BJ29" s="590">
        <f>IF(BF29=0,0,(BH29/BF29)*100)</f>
        <v>0</v>
      </c>
      <c r="BK29" s="591"/>
      <c r="BL29" s="650">
        <f>(AD29*2)+(AJ29*2)+(AP29*3)+BB29</f>
        <v>0</v>
      </c>
      <c r="BM29" s="651"/>
      <c r="BN29" s="652"/>
      <c r="BO29" s="599" t="e">
        <f>(BL29*BR$11)+(N29*BR$12)+(X29*BR$13)+(R29*BR$14)+(V29*BR$15)+(Z29*BR$16)</f>
        <v>#REF!</v>
      </c>
      <c r="BP29" s="599" t="e">
        <f>((AZ29-BB29)*BR$18)+((AT29-AV29)*BR$17)+(H29*BR$19)+(P29*BR$20)</f>
        <v>#REF!</v>
      </c>
      <c r="BQ29" s="54"/>
      <c r="BR29" s="54"/>
      <c r="BS29" s="54"/>
    </row>
    <row r="30" spans="1:71" ht="21.75" customHeight="1">
      <c r="A30" s="54"/>
      <c r="B30" s="566"/>
      <c r="C30" s="560" t="str">
        <f>IF(ROSTER!D$26="","",ROSTER!D$26)</f>
        <v/>
      </c>
      <c r="D30" s="561"/>
      <c r="E30" s="547"/>
      <c r="F30" s="502"/>
      <c r="G30" s="507"/>
      <c r="H30" s="544"/>
      <c r="I30" s="545"/>
      <c r="J30" s="540"/>
      <c r="K30" s="541"/>
      <c r="L30" s="553"/>
      <c r="M30" s="559"/>
      <c r="N30" s="556" t="s">
        <v>14</v>
      </c>
      <c r="O30" s="557"/>
      <c r="P30" s="540"/>
      <c r="Q30" s="541"/>
      <c r="R30" s="553"/>
      <c r="S30" s="559"/>
      <c r="T30" s="592"/>
      <c r="U30" s="593"/>
      <c r="V30" s="551"/>
      <c r="W30" s="545"/>
      <c r="X30" s="540"/>
      <c r="Y30" s="545"/>
      <c r="Z30" s="540"/>
      <c r="AA30" s="545"/>
      <c r="AB30" s="540"/>
      <c r="AC30" s="541"/>
      <c r="AD30" s="553"/>
      <c r="AE30" s="559"/>
      <c r="AF30" s="588"/>
      <c r="AG30" s="589"/>
      <c r="AH30" s="540"/>
      <c r="AI30" s="541"/>
      <c r="AJ30" s="553"/>
      <c r="AK30" s="559"/>
      <c r="AL30" s="592"/>
      <c r="AM30" s="593"/>
      <c r="AN30" s="540"/>
      <c r="AO30" s="541"/>
      <c r="AP30" s="553"/>
      <c r="AQ30" s="559"/>
      <c r="AR30" s="592"/>
      <c r="AS30" s="593"/>
      <c r="AT30" s="580"/>
      <c r="AU30" s="581"/>
      <c r="AV30" s="576"/>
      <c r="AW30" s="577"/>
      <c r="AX30" s="592"/>
      <c r="AY30" s="593"/>
      <c r="AZ30" s="540"/>
      <c r="BA30" s="541"/>
      <c r="BB30" s="553"/>
      <c r="BC30" s="559"/>
      <c r="BD30" s="592"/>
      <c r="BE30" s="593"/>
      <c r="BF30" s="580"/>
      <c r="BG30" s="581"/>
      <c r="BH30" s="576"/>
      <c r="BI30" s="577"/>
      <c r="BJ30" s="592"/>
      <c r="BK30" s="593"/>
      <c r="BL30" s="653"/>
      <c r="BM30" s="654"/>
      <c r="BN30" s="655"/>
      <c r="BO30" s="600"/>
      <c r="BP30" s="600"/>
      <c r="BQ30" s="54"/>
      <c r="BR30" s="54"/>
      <c r="BS30" s="54"/>
    </row>
    <row r="31" spans="1:71" ht="21.75" customHeight="1">
      <c r="A31" s="54"/>
      <c r="B31" s="565" t="str">
        <f>IF(ROSTER!B28="","",ROSTER!B28)</f>
        <v/>
      </c>
      <c r="C31" s="536" t="str">
        <f>IF(ROSTER!C$28="","",ROSTER!C$28)</f>
        <v/>
      </c>
      <c r="D31" s="537"/>
      <c r="E31" s="546"/>
      <c r="F31" s="501">
        <f>IF(E31="y",1,IF(E31="S",1,0))</f>
        <v>0</v>
      </c>
      <c r="G31" s="506">
        <f>IF(E31="S",1,0)</f>
        <v>0</v>
      </c>
      <c r="H31" s="542"/>
      <c r="I31" s="543"/>
      <c r="J31" s="538"/>
      <c r="K31" s="539"/>
      <c r="L31" s="552"/>
      <c r="M31" s="558"/>
      <c r="N31" s="554">
        <f>L31+J31</f>
        <v>0</v>
      </c>
      <c r="O31" s="555"/>
      <c r="P31" s="538"/>
      <c r="Q31" s="539"/>
      <c r="R31" s="552"/>
      <c r="S31" s="558"/>
      <c r="T31" s="590">
        <f t="shared" ref="T31:T54" si="9">R31-P31</f>
        <v>0</v>
      </c>
      <c r="U31" s="591"/>
      <c r="V31" s="550"/>
      <c r="W31" s="543"/>
      <c r="X31" s="538"/>
      <c r="Y31" s="543"/>
      <c r="Z31" s="538"/>
      <c r="AA31" s="543"/>
      <c r="AB31" s="538"/>
      <c r="AC31" s="539"/>
      <c r="AD31" s="552"/>
      <c r="AE31" s="558"/>
      <c r="AF31" s="586">
        <f>IF(AB31=0,0,(AD31/AB31)*100)</f>
        <v>0</v>
      </c>
      <c r="AG31" s="587"/>
      <c r="AH31" s="538"/>
      <c r="AI31" s="539"/>
      <c r="AJ31" s="552"/>
      <c r="AK31" s="558"/>
      <c r="AL31" s="590">
        <f>IF(AH31=0,0,(AJ31/AH31)*100)</f>
        <v>0</v>
      </c>
      <c r="AM31" s="591"/>
      <c r="AN31" s="538"/>
      <c r="AO31" s="539"/>
      <c r="AP31" s="552"/>
      <c r="AQ31" s="558"/>
      <c r="AR31" s="590">
        <f>IF(AN31=0,0,(AP31/AN31)*100)</f>
        <v>0</v>
      </c>
      <c r="AS31" s="591"/>
      <c r="AT31" s="578">
        <f>AB31+AH31+AN31</f>
        <v>0</v>
      </c>
      <c r="AU31" s="579"/>
      <c r="AV31" s="574">
        <f>AD31+AJ31+AP31</f>
        <v>0</v>
      </c>
      <c r="AW31" s="575"/>
      <c r="AX31" s="590">
        <f>IF(AT31=0,0,(AV31/AT31)*100)</f>
        <v>0</v>
      </c>
      <c r="AY31" s="591"/>
      <c r="AZ31" s="538"/>
      <c r="BA31" s="539"/>
      <c r="BB31" s="552"/>
      <c r="BC31" s="558"/>
      <c r="BD31" s="590">
        <f>IF(AZ31=0,0,(BB31/AZ31)*100)</f>
        <v>0</v>
      </c>
      <c r="BE31" s="591"/>
      <c r="BF31" s="578">
        <f>AT31+AZ31</f>
        <v>0</v>
      </c>
      <c r="BG31" s="579"/>
      <c r="BH31" s="574">
        <f>AV31+BB31</f>
        <v>0</v>
      </c>
      <c r="BI31" s="575"/>
      <c r="BJ31" s="590">
        <f>IF(BF31=0,0,(BH31/BF31)*100)</f>
        <v>0</v>
      </c>
      <c r="BK31" s="591"/>
      <c r="BL31" s="650">
        <f>(AD31*2)+(AJ31*2)+(AP31*3)+BB31</f>
        <v>0</v>
      </c>
      <c r="BM31" s="651"/>
      <c r="BN31" s="652"/>
      <c r="BO31" s="599" t="e">
        <f>(BL31*BR$11)+(N31*BR$12)+(X31*BR$13)+(R31*BR$14)+(V31*BR$15)+(Z31*BR$16)</f>
        <v>#REF!</v>
      </c>
      <c r="BP31" s="599" t="e">
        <f>((AZ31-BB31)*BR$18)+((AT31-AV31)*BR$17)+(H31*BR$19)+(P31*BR$20)</f>
        <v>#REF!</v>
      </c>
      <c r="BQ31" s="54"/>
      <c r="BR31" s="54"/>
      <c r="BS31" s="54"/>
    </row>
    <row r="32" spans="1:71" ht="21.75" customHeight="1">
      <c r="A32" s="54"/>
      <c r="B32" s="566"/>
      <c r="C32" s="560" t="str">
        <f>IF(ROSTER!D$28="","",ROSTER!D$28)</f>
        <v/>
      </c>
      <c r="D32" s="561"/>
      <c r="E32" s="547"/>
      <c r="F32" s="502"/>
      <c r="G32" s="507"/>
      <c r="H32" s="544"/>
      <c r="I32" s="545"/>
      <c r="J32" s="540"/>
      <c r="K32" s="541"/>
      <c r="L32" s="553"/>
      <c r="M32" s="559"/>
      <c r="N32" s="556" t="s">
        <v>14</v>
      </c>
      <c r="O32" s="557"/>
      <c r="P32" s="540"/>
      <c r="Q32" s="541"/>
      <c r="R32" s="553"/>
      <c r="S32" s="559"/>
      <c r="T32" s="592"/>
      <c r="U32" s="593"/>
      <c r="V32" s="551"/>
      <c r="W32" s="545"/>
      <c r="X32" s="540"/>
      <c r="Y32" s="545"/>
      <c r="Z32" s="540"/>
      <c r="AA32" s="545"/>
      <c r="AB32" s="540"/>
      <c r="AC32" s="541"/>
      <c r="AD32" s="553"/>
      <c r="AE32" s="559"/>
      <c r="AF32" s="588"/>
      <c r="AG32" s="589"/>
      <c r="AH32" s="540"/>
      <c r="AI32" s="541"/>
      <c r="AJ32" s="553"/>
      <c r="AK32" s="559"/>
      <c r="AL32" s="592"/>
      <c r="AM32" s="593"/>
      <c r="AN32" s="540"/>
      <c r="AO32" s="541"/>
      <c r="AP32" s="553"/>
      <c r="AQ32" s="559"/>
      <c r="AR32" s="592"/>
      <c r="AS32" s="593"/>
      <c r="AT32" s="580"/>
      <c r="AU32" s="581"/>
      <c r="AV32" s="576"/>
      <c r="AW32" s="577"/>
      <c r="AX32" s="592"/>
      <c r="AY32" s="593"/>
      <c r="AZ32" s="540"/>
      <c r="BA32" s="541"/>
      <c r="BB32" s="553"/>
      <c r="BC32" s="559"/>
      <c r="BD32" s="592"/>
      <c r="BE32" s="593"/>
      <c r="BF32" s="580"/>
      <c r="BG32" s="581"/>
      <c r="BH32" s="576"/>
      <c r="BI32" s="577"/>
      <c r="BJ32" s="592"/>
      <c r="BK32" s="593"/>
      <c r="BL32" s="653"/>
      <c r="BM32" s="654"/>
      <c r="BN32" s="655"/>
      <c r="BO32" s="600"/>
      <c r="BP32" s="600"/>
      <c r="BQ32" s="54"/>
      <c r="BR32" s="54"/>
      <c r="BS32" s="54"/>
    </row>
    <row r="33" spans="1:71" ht="21.75" customHeight="1">
      <c r="A33" s="54"/>
      <c r="B33" s="565" t="str">
        <f>IF(ROSTER!B30="","",ROSTER!B30)</f>
        <v/>
      </c>
      <c r="C33" s="536" t="str">
        <f>IF(ROSTER!C$30="","",ROSTER!C$30)</f>
        <v/>
      </c>
      <c r="D33" s="537"/>
      <c r="E33" s="546"/>
      <c r="F33" s="501">
        <f>IF(E33="y",1,IF(E33="S",1,0))</f>
        <v>0</v>
      </c>
      <c r="G33" s="506">
        <f>IF(E33="S",1,0)</f>
        <v>0</v>
      </c>
      <c r="H33" s="542"/>
      <c r="I33" s="543"/>
      <c r="J33" s="538"/>
      <c r="K33" s="539"/>
      <c r="L33" s="552"/>
      <c r="M33" s="558"/>
      <c r="N33" s="554">
        <f>L33+J33</f>
        <v>0</v>
      </c>
      <c r="O33" s="555"/>
      <c r="P33" s="538"/>
      <c r="Q33" s="539"/>
      <c r="R33" s="552"/>
      <c r="S33" s="558"/>
      <c r="T33" s="590">
        <f t="shared" ref="T33:T54" si="10">R33-P33</f>
        <v>0</v>
      </c>
      <c r="U33" s="591"/>
      <c r="V33" s="550"/>
      <c r="W33" s="543"/>
      <c r="X33" s="538"/>
      <c r="Y33" s="543"/>
      <c r="Z33" s="538"/>
      <c r="AA33" s="543"/>
      <c r="AB33" s="538"/>
      <c r="AC33" s="539"/>
      <c r="AD33" s="552"/>
      <c r="AE33" s="558"/>
      <c r="AF33" s="586">
        <f>IF(AB33=0,0,(AD33/AB33)*100)</f>
        <v>0</v>
      </c>
      <c r="AG33" s="587"/>
      <c r="AH33" s="538"/>
      <c r="AI33" s="539"/>
      <c r="AJ33" s="552"/>
      <c r="AK33" s="558"/>
      <c r="AL33" s="590">
        <f>IF(AH33=0,0,(AJ33/AH33)*100)</f>
        <v>0</v>
      </c>
      <c r="AM33" s="591"/>
      <c r="AN33" s="538"/>
      <c r="AO33" s="539"/>
      <c r="AP33" s="552"/>
      <c r="AQ33" s="558"/>
      <c r="AR33" s="590">
        <f>IF(AN33=0,0,(AP33/AN33)*100)</f>
        <v>0</v>
      </c>
      <c r="AS33" s="591"/>
      <c r="AT33" s="578">
        <f>AB33+AH33+AN33</f>
        <v>0</v>
      </c>
      <c r="AU33" s="579"/>
      <c r="AV33" s="574">
        <f>AD33+AJ33+AP33</f>
        <v>0</v>
      </c>
      <c r="AW33" s="575"/>
      <c r="AX33" s="590">
        <f>IF(AT33=0,0,(AV33/AT33)*100)</f>
        <v>0</v>
      </c>
      <c r="AY33" s="591"/>
      <c r="AZ33" s="538"/>
      <c r="BA33" s="539"/>
      <c r="BB33" s="552"/>
      <c r="BC33" s="558"/>
      <c r="BD33" s="590">
        <f>IF(AZ33=0,0,(BB33/AZ33)*100)</f>
        <v>0</v>
      </c>
      <c r="BE33" s="591"/>
      <c r="BF33" s="578">
        <f>AT33+AZ33</f>
        <v>0</v>
      </c>
      <c r="BG33" s="579"/>
      <c r="BH33" s="574">
        <f>AV33+BB33</f>
        <v>0</v>
      </c>
      <c r="BI33" s="575"/>
      <c r="BJ33" s="590">
        <f>IF(BF33=0,0,(BH33/BF33)*100)</f>
        <v>0</v>
      </c>
      <c r="BK33" s="591"/>
      <c r="BL33" s="650">
        <f>(AD33*2)+(AJ33*2)+(AP33*3)+BB33</f>
        <v>0</v>
      </c>
      <c r="BM33" s="651"/>
      <c r="BN33" s="652"/>
      <c r="BO33" s="599" t="e">
        <f>(BL33*BR$11)+(N33*BR$12)+(X33*BR$13)+(R33*BR$14)+(V33*BR$15)+(Z33*BR$16)</f>
        <v>#REF!</v>
      </c>
      <c r="BP33" s="599" t="e">
        <f>((AZ33-BB33)*BR$18)+((AT33-AV33)*BR$17)+(H33*BR$19)+(P33*BR$20)</f>
        <v>#REF!</v>
      </c>
      <c r="BQ33" s="54"/>
      <c r="BR33" s="54"/>
      <c r="BS33" s="54"/>
    </row>
    <row r="34" spans="1:71" ht="21.75" customHeight="1">
      <c r="A34" s="54"/>
      <c r="B34" s="566"/>
      <c r="C34" s="560" t="str">
        <f>IF(ROSTER!D$30="","",ROSTER!D$30)</f>
        <v/>
      </c>
      <c r="D34" s="561"/>
      <c r="E34" s="547"/>
      <c r="F34" s="502"/>
      <c r="G34" s="507"/>
      <c r="H34" s="544"/>
      <c r="I34" s="545"/>
      <c r="J34" s="540"/>
      <c r="K34" s="541"/>
      <c r="L34" s="553"/>
      <c r="M34" s="559"/>
      <c r="N34" s="556" t="s">
        <v>14</v>
      </c>
      <c r="O34" s="557"/>
      <c r="P34" s="540"/>
      <c r="Q34" s="541"/>
      <c r="R34" s="553"/>
      <c r="S34" s="559"/>
      <c r="T34" s="592"/>
      <c r="U34" s="593"/>
      <c r="V34" s="551"/>
      <c r="W34" s="545"/>
      <c r="X34" s="540"/>
      <c r="Y34" s="545"/>
      <c r="Z34" s="540"/>
      <c r="AA34" s="545"/>
      <c r="AB34" s="540"/>
      <c r="AC34" s="541"/>
      <c r="AD34" s="553"/>
      <c r="AE34" s="559"/>
      <c r="AF34" s="588"/>
      <c r="AG34" s="589"/>
      <c r="AH34" s="540"/>
      <c r="AI34" s="541"/>
      <c r="AJ34" s="553"/>
      <c r="AK34" s="559"/>
      <c r="AL34" s="592"/>
      <c r="AM34" s="593"/>
      <c r="AN34" s="540"/>
      <c r="AO34" s="541"/>
      <c r="AP34" s="553"/>
      <c r="AQ34" s="559"/>
      <c r="AR34" s="592"/>
      <c r="AS34" s="593"/>
      <c r="AT34" s="580"/>
      <c r="AU34" s="581"/>
      <c r="AV34" s="576"/>
      <c r="AW34" s="577"/>
      <c r="AX34" s="592"/>
      <c r="AY34" s="593"/>
      <c r="AZ34" s="540"/>
      <c r="BA34" s="541"/>
      <c r="BB34" s="553"/>
      <c r="BC34" s="559"/>
      <c r="BD34" s="592"/>
      <c r="BE34" s="593"/>
      <c r="BF34" s="580"/>
      <c r="BG34" s="581"/>
      <c r="BH34" s="576"/>
      <c r="BI34" s="577"/>
      <c r="BJ34" s="592"/>
      <c r="BK34" s="593"/>
      <c r="BL34" s="653"/>
      <c r="BM34" s="654"/>
      <c r="BN34" s="655"/>
      <c r="BO34" s="600"/>
      <c r="BP34" s="600"/>
      <c r="BQ34" s="54"/>
      <c r="BR34" s="54"/>
      <c r="BS34" s="54"/>
    </row>
    <row r="35" spans="1:71" ht="21.75" customHeight="1">
      <c r="A35" s="54"/>
      <c r="B35" s="565" t="str">
        <f>IF(ROSTER!B32="","",ROSTER!B32)</f>
        <v/>
      </c>
      <c r="C35" s="536" t="str">
        <f>IF(ROSTER!C$32="","",ROSTER!C$32)</f>
        <v/>
      </c>
      <c r="D35" s="537"/>
      <c r="E35" s="546"/>
      <c r="F35" s="501">
        <f>IF(E35="y",1,IF(E35="S",1,0))</f>
        <v>0</v>
      </c>
      <c r="G35" s="506">
        <f>IF(E35="S",1,0)</f>
        <v>0</v>
      </c>
      <c r="H35" s="542"/>
      <c r="I35" s="543"/>
      <c r="J35" s="538"/>
      <c r="K35" s="539"/>
      <c r="L35" s="552"/>
      <c r="M35" s="558"/>
      <c r="N35" s="554">
        <f>L35+J35</f>
        <v>0</v>
      </c>
      <c r="O35" s="555"/>
      <c r="P35" s="538"/>
      <c r="Q35" s="539"/>
      <c r="R35" s="552"/>
      <c r="S35" s="558"/>
      <c r="T35" s="590">
        <f t="shared" ref="T35:T54" si="11">R35-P35</f>
        <v>0</v>
      </c>
      <c r="U35" s="591"/>
      <c r="V35" s="550"/>
      <c r="W35" s="543"/>
      <c r="X35" s="538"/>
      <c r="Y35" s="543"/>
      <c r="Z35" s="538"/>
      <c r="AA35" s="543"/>
      <c r="AB35" s="538"/>
      <c r="AC35" s="539"/>
      <c r="AD35" s="552"/>
      <c r="AE35" s="558"/>
      <c r="AF35" s="586">
        <f>IF(AB35=0,0,(AD35/AB35)*100)</f>
        <v>0</v>
      </c>
      <c r="AG35" s="587"/>
      <c r="AH35" s="538"/>
      <c r="AI35" s="539"/>
      <c r="AJ35" s="552"/>
      <c r="AK35" s="558"/>
      <c r="AL35" s="590">
        <f>IF(AH35=0,0,(AJ35/AH35)*100)</f>
        <v>0</v>
      </c>
      <c r="AM35" s="591"/>
      <c r="AN35" s="538"/>
      <c r="AO35" s="539"/>
      <c r="AP35" s="552"/>
      <c r="AQ35" s="558"/>
      <c r="AR35" s="590">
        <f>IF(AN35=0,0,(AP35/AN35)*100)</f>
        <v>0</v>
      </c>
      <c r="AS35" s="591"/>
      <c r="AT35" s="578">
        <f>AB35+AH35+AN35</f>
        <v>0</v>
      </c>
      <c r="AU35" s="579"/>
      <c r="AV35" s="574">
        <f>AD35+AJ35+AP35</f>
        <v>0</v>
      </c>
      <c r="AW35" s="575"/>
      <c r="AX35" s="590">
        <f>IF(AT35=0,0,(AV35/AT35)*100)</f>
        <v>0</v>
      </c>
      <c r="AY35" s="591"/>
      <c r="AZ35" s="538"/>
      <c r="BA35" s="539"/>
      <c r="BB35" s="552"/>
      <c r="BC35" s="558"/>
      <c r="BD35" s="590">
        <f>IF(AZ35=0,0,(BB35/AZ35)*100)</f>
        <v>0</v>
      </c>
      <c r="BE35" s="591"/>
      <c r="BF35" s="578">
        <f>AT35+AZ35</f>
        <v>0</v>
      </c>
      <c r="BG35" s="579"/>
      <c r="BH35" s="574">
        <f>AV35+BB35</f>
        <v>0</v>
      </c>
      <c r="BI35" s="575"/>
      <c r="BJ35" s="590">
        <f>IF(BF35=0,0,(BH35/BF35)*100)</f>
        <v>0</v>
      </c>
      <c r="BK35" s="591"/>
      <c r="BL35" s="650">
        <f>(AD35*2)+(AJ35*2)+(AP35*3)+BB35</f>
        <v>0</v>
      </c>
      <c r="BM35" s="651"/>
      <c r="BN35" s="652"/>
      <c r="BO35" s="599" t="e">
        <f>(BL35*BR$11)+(N35*BR$12)+(X35*BR$13)+(R35*BR$14)+(V35*BR$15)+(Z35*BR$16)</f>
        <v>#REF!</v>
      </c>
      <c r="BP35" s="599" t="e">
        <f>((AZ35-BB35)*BR$18)+((AT35-AV35)*BR$17)+(H35*BR$19)+(P35*BR$20)</f>
        <v>#REF!</v>
      </c>
      <c r="BQ35" s="54"/>
      <c r="BR35" s="54"/>
      <c r="BS35" s="54"/>
    </row>
    <row r="36" spans="1:71" ht="21.75" customHeight="1">
      <c r="A36" s="54"/>
      <c r="B36" s="566"/>
      <c r="C36" s="560" t="str">
        <f>IF(ROSTER!D$32="","",ROSTER!D$32)</f>
        <v/>
      </c>
      <c r="D36" s="561"/>
      <c r="E36" s="547"/>
      <c r="F36" s="502"/>
      <c r="G36" s="507"/>
      <c r="H36" s="544"/>
      <c r="I36" s="545"/>
      <c r="J36" s="540"/>
      <c r="K36" s="541"/>
      <c r="L36" s="553"/>
      <c r="M36" s="559"/>
      <c r="N36" s="556" t="s">
        <v>14</v>
      </c>
      <c r="O36" s="557"/>
      <c r="P36" s="540"/>
      <c r="Q36" s="541"/>
      <c r="R36" s="553"/>
      <c r="S36" s="559"/>
      <c r="T36" s="592"/>
      <c r="U36" s="593"/>
      <c r="V36" s="551"/>
      <c r="W36" s="545"/>
      <c r="X36" s="540"/>
      <c r="Y36" s="545"/>
      <c r="Z36" s="540"/>
      <c r="AA36" s="545"/>
      <c r="AB36" s="540"/>
      <c r="AC36" s="541"/>
      <c r="AD36" s="553"/>
      <c r="AE36" s="559"/>
      <c r="AF36" s="588"/>
      <c r="AG36" s="589"/>
      <c r="AH36" s="540"/>
      <c r="AI36" s="541"/>
      <c r="AJ36" s="553"/>
      <c r="AK36" s="559"/>
      <c r="AL36" s="592"/>
      <c r="AM36" s="593"/>
      <c r="AN36" s="540"/>
      <c r="AO36" s="541"/>
      <c r="AP36" s="553"/>
      <c r="AQ36" s="559"/>
      <c r="AR36" s="592"/>
      <c r="AS36" s="593"/>
      <c r="AT36" s="580"/>
      <c r="AU36" s="581"/>
      <c r="AV36" s="576"/>
      <c r="AW36" s="577"/>
      <c r="AX36" s="592"/>
      <c r="AY36" s="593"/>
      <c r="AZ36" s="540"/>
      <c r="BA36" s="541"/>
      <c r="BB36" s="553"/>
      <c r="BC36" s="559"/>
      <c r="BD36" s="592"/>
      <c r="BE36" s="593"/>
      <c r="BF36" s="580"/>
      <c r="BG36" s="581"/>
      <c r="BH36" s="576"/>
      <c r="BI36" s="577"/>
      <c r="BJ36" s="592"/>
      <c r="BK36" s="593"/>
      <c r="BL36" s="653"/>
      <c r="BM36" s="654"/>
      <c r="BN36" s="655"/>
      <c r="BO36" s="600"/>
      <c r="BP36" s="600"/>
      <c r="BQ36" s="54"/>
      <c r="BR36" s="54"/>
      <c r="BS36" s="54"/>
    </row>
    <row r="37" spans="1:71" ht="21.75" customHeight="1">
      <c r="A37" s="54"/>
      <c r="B37" s="565" t="str">
        <f>IF(ROSTER!B34="","",ROSTER!B34)</f>
        <v/>
      </c>
      <c r="C37" s="536" t="str">
        <f>IF(ROSTER!C$34="","",ROSTER!C$34)</f>
        <v/>
      </c>
      <c r="D37" s="537"/>
      <c r="E37" s="546"/>
      <c r="F37" s="501">
        <f>IF(E37="y",1,IF(E37="S",1,0))</f>
        <v>0</v>
      </c>
      <c r="G37" s="506">
        <f>IF(E37="S",1,0)</f>
        <v>0</v>
      </c>
      <c r="H37" s="542"/>
      <c r="I37" s="543"/>
      <c r="J37" s="538"/>
      <c r="K37" s="539"/>
      <c r="L37" s="552"/>
      <c r="M37" s="558"/>
      <c r="N37" s="554">
        <f>L37+J37</f>
        <v>0</v>
      </c>
      <c r="O37" s="555"/>
      <c r="P37" s="538"/>
      <c r="Q37" s="539"/>
      <c r="R37" s="552"/>
      <c r="S37" s="558"/>
      <c r="T37" s="590">
        <f t="shared" ref="T37:T54" si="12">R37-P37</f>
        <v>0</v>
      </c>
      <c r="U37" s="591"/>
      <c r="V37" s="550"/>
      <c r="W37" s="543"/>
      <c r="X37" s="538"/>
      <c r="Y37" s="543"/>
      <c r="Z37" s="538"/>
      <c r="AA37" s="543"/>
      <c r="AB37" s="538"/>
      <c r="AC37" s="539"/>
      <c r="AD37" s="552"/>
      <c r="AE37" s="558"/>
      <c r="AF37" s="586">
        <f>IF(AB37=0,0,(AD37/AB37)*100)</f>
        <v>0</v>
      </c>
      <c r="AG37" s="587"/>
      <c r="AH37" s="538"/>
      <c r="AI37" s="539"/>
      <c r="AJ37" s="552"/>
      <c r="AK37" s="558"/>
      <c r="AL37" s="590">
        <f>IF(AH37=0,0,(AJ37/AH37)*100)</f>
        <v>0</v>
      </c>
      <c r="AM37" s="591"/>
      <c r="AN37" s="538"/>
      <c r="AO37" s="539"/>
      <c r="AP37" s="552"/>
      <c r="AQ37" s="558"/>
      <c r="AR37" s="590">
        <f>IF(AN37=0,0,(AP37/AN37)*100)</f>
        <v>0</v>
      </c>
      <c r="AS37" s="591"/>
      <c r="AT37" s="578">
        <f>AB37+AH37+AN37</f>
        <v>0</v>
      </c>
      <c r="AU37" s="579"/>
      <c r="AV37" s="574">
        <f>AD37+AJ37+AP37</f>
        <v>0</v>
      </c>
      <c r="AW37" s="575"/>
      <c r="AX37" s="590">
        <f>IF(AT37=0,0,(AV37/AT37)*100)</f>
        <v>0</v>
      </c>
      <c r="AY37" s="591"/>
      <c r="AZ37" s="538"/>
      <c r="BA37" s="539"/>
      <c r="BB37" s="552"/>
      <c r="BC37" s="558"/>
      <c r="BD37" s="590">
        <f>IF(AZ37=0,0,(BB37/AZ37)*100)</f>
        <v>0</v>
      </c>
      <c r="BE37" s="591"/>
      <c r="BF37" s="578">
        <f>AT37+AZ37</f>
        <v>0</v>
      </c>
      <c r="BG37" s="579"/>
      <c r="BH37" s="574">
        <f>AV37+BB37</f>
        <v>0</v>
      </c>
      <c r="BI37" s="575"/>
      <c r="BJ37" s="590">
        <f>IF(BF37=0,0,(BH37/BF37)*100)</f>
        <v>0</v>
      </c>
      <c r="BK37" s="591"/>
      <c r="BL37" s="650">
        <f>(AD37*2)+(AJ37*2)+(AP37*3)+BB37</f>
        <v>0</v>
      </c>
      <c r="BM37" s="651"/>
      <c r="BN37" s="652"/>
      <c r="BO37" s="599" t="e">
        <f>(BL37*BR$11)+(N37*BR$12)+(X37*BR$13)+(R37*BR$14)+(V37*BR$15)+(Z37*BR$16)</f>
        <v>#REF!</v>
      </c>
      <c r="BP37" s="599" t="e">
        <f>((AZ37-BB37)*BR$18)+((AT37-AV37)*BR$17)+(H37*BR$19)+(P37*BR$20)</f>
        <v>#REF!</v>
      </c>
      <c r="BQ37" s="54"/>
      <c r="BR37" s="54"/>
      <c r="BS37" s="54"/>
    </row>
    <row r="38" spans="1:71" ht="21.75" customHeight="1">
      <c r="A38" s="54"/>
      <c r="B38" s="566"/>
      <c r="C38" s="560" t="str">
        <f>IF(ROSTER!D$34="","",ROSTER!D$34)</f>
        <v/>
      </c>
      <c r="D38" s="561"/>
      <c r="E38" s="547"/>
      <c r="F38" s="502"/>
      <c r="G38" s="507"/>
      <c r="H38" s="544"/>
      <c r="I38" s="545"/>
      <c r="J38" s="540"/>
      <c r="K38" s="541"/>
      <c r="L38" s="553"/>
      <c r="M38" s="559"/>
      <c r="N38" s="556" t="s">
        <v>14</v>
      </c>
      <c r="O38" s="557"/>
      <c r="P38" s="540"/>
      <c r="Q38" s="541"/>
      <c r="R38" s="553"/>
      <c r="S38" s="559"/>
      <c r="T38" s="592"/>
      <c r="U38" s="593"/>
      <c r="V38" s="551"/>
      <c r="W38" s="545"/>
      <c r="X38" s="540"/>
      <c r="Y38" s="545"/>
      <c r="Z38" s="540"/>
      <c r="AA38" s="545"/>
      <c r="AB38" s="540"/>
      <c r="AC38" s="541"/>
      <c r="AD38" s="553"/>
      <c r="AE38" s="559"/>
      <c r="AF38" s="588"/>
      <c r="AG38" s="589"/>
      <c r="AH38" s="540"/>
      <c r="AI38" s="541"/>
      <c r="AJ38" s="553"/>
      <c r="AK38" s="559"/>
      <c r="AL38" s="592"/>
      <c r="AM38" s="593"/>
      <c r="AN38" s="540"/>
      <c r="AO38" s="541"/>
      <c r="AP38" s="553"/>
      <c r="AQ38" s="559"/>
      <c r="AR38" s="592"/>
      <c r="AS38" s="593"/>
      <c r="AT38" s="580"/>
      <c r="AU38" s="581"/>
      <c r="AV38" s="576"/>
      <c r="AW38" s="577"/>
      <c r="AX38" s="592"/>
      <c r="AY38" s="593"/>
      <c r="AZ38" s="540"/>
      <c r="BA38" s="541"/>
      <c r="BB38" s="553"/>
      <c r="BC38" s="559"/>
      <c r="BD38" s="592"/>
      <c r="BE38" s="593"/>
      <c r="BF38" s="580"/>
      <c r="BG38" s="581"/>
      <c r="BH38" s="576"/>
      <c r="BI38" s="577"/>
      <c r="BJ38" s="592"/>
      <c r="BK38" s="593"/>
      <c r="BL38" s="653"/>
      <c r="BM38" s="654"/>
      <c r="BN38" s="655"/>
      <c r="BO38" s="600"/>
      <c r="BP38" s="600"/>
      <c r="BQ38" s="54"/>
      <c r="BR38" s="54"/>
      <c r="BS38" s="54"/>
    </row>
    <row r="39" spans="1:71" ht="21.75" customHeight="1">
      <c r="A39" s="54"/>
      <c r="B39" s="565" t="str">
        <f>IF(ROSTER!B36="","",ROSTER!B36)</f>
        <v/>
      </c>
      <c r="C39" s="536" t="str">
        <f>IF(ROSTER!C$36="","",ROSTER!C$36)</f>
        <v/>
      </c>
      <c r="D39" s="537"/>
      <c r="E39" s="546"/>
      <c r="F39" s="501">
        <f>IF(E39="y",1,IF(E39="S",1,0))</f>
        <v>0</v>
      </c>
      <c r="G39" s="506">
        <f>IF(E39="S",1,0)</f>
        <v>0</v>
      </c>
      <c r="H39" s="542"/>
      <c r="I39" s="543"/>
      <c r="J39" s="538"/>
      <c r="K39" s="539"/>
      <c r="L39" s="552"/>
      <c r="M39" s="558"/>
      <c r="N39" s="554">
        <f>L39+J39</f>
        <v>0</v>
      </c>
      <c r="O39" s="555"/>
      <c r="P39" s="538"/>
      <c r="Q39" s="539"/>
      <c r="R39" s="552"/>
      <c r="S39" s="558"/>
      <c r="T39" s="590">
        <f t="shared" ref="T39:T54" si="13">R39-P39</f>
        <v>0</v>
      </c>
      <c r="U39" s="591"/>
      <c r="V39" s="550"/>
      <c r="W39" s="543"/>
      <c r="X39" s="538"/>
      <c r="Y39" s="543"/>
      <c r="Z39" s="538"/>
      <c r="AA39" s="543"/>
      <c r="AB39" s="538"/>
      <c r="AC39" s="539"/>
      <c r="AD39" s="552"/>
      <c r="AE39" s="558"/>
      <c r="AF39" s="586">
        <f>IF(AB39=0,0,(AD39/AB39)*100)</f>
        <v>0</v>
      </c>
      <c r="AG39" s="587"/>
      <c r="AH39" s="538"/>
      <c r="AI39" s="539"/>
      <c r="AJ39" s="552"/>
      <c r="AK39" s="558"/>
      <c r="AL39" s="590">
        <f>IF(AH39=0,0,(AJ39/AH39)*100)</f>
        <v>0</v>
      </c>
      <c r="AM39" s="591"/>
      <c r="AN39" s="538"/>
      <c r="AO39" s="539"/>
      <c r="AP39" s="552"/>
      <c r="AQ39" s="558"/>
      <c r="AR39" s="590">
        <f>IF(AN39=0,0,(AP39/AN39)*100)</f>
        <v>0</v>
      </c>
      <c r="AS39" s="591"/>
      <c r="AT39" s="578">
        <f>AB39+AH39+AN39</f>
        <v>0</v>
      </c>
      <c r="AU39" s="579"/>
      <c r="AV39" s="574">
        <f>AD39+AJ39+AP39</f>
        <v>0</v>
      </c>
      <c r="AW39" s="575"/>
      <c r="AX39" s="590">
        <f>IF(AT39=0,0,(AV39/AT39)*100)</f>
        <v>0</v>
      </c>
      <c r="AY39" s="591"/>
      <c r="AZ39" s="538"/>
      <c r="BA39" s="539"/>
      <c r="BB39" s="552"/>
      <c r="BC39" s="558"/>
      <c r="BD39" s="590">
        <f>IF(AZ39=0,0,(BB39/AZ39)*100)</f>
        <v>0</v>
      </c>
      <c r="BE39" s="591"/>
      <c r="BF39" s="578">
        <f>AT39+AZ39</f>
        <v>0</v>
      </c>
      <c r="BG39" s="579"/>
      <c r="BH39" s="574">
        <f>AV39+BB39</f>
        <v>0</v>
      </c>
      <c r="BI39" s="575"/>
      <c r="BJ39" s="590">
        <f>IF(BF39=0,0,(BH39/BF39)*100)</f>
        <v>0</v>
      </c>
      <c r="BK39" s="591"/>
      <c r="BL39" s="650">
        <f>(AD39*2)+(AJ39*2)+(AP39*3)+BB39</f>
        <v>0</v>
      </c>
      <c r="BM39" s="651"/>
      <c r="BN39" s="652"/>
      <c r="BO39" s="599" t="e">
        <f>(BL39*BR$11)+(N39*BR$12)+(X39*BR$13)+(R39*BR$14)+(V39*BR$15)+(Z39*BR$16)</f>
        <v>#REF!</v>
      </c>
      <c r="BP39" s="599" t="e">
        <f>((AZ39-BB39)*BR$18)+((AT39-AV39)*BR$17)+(H39*BR$19)+(P39*BR$20)</f>
        <v>#REF!</v>
      </c>
      <c r="BQ39" s="54"/>
      <c r="BR39" s="54"/>
      <c r="BS39" s="54"/>
    </row>
    <row r="40" spans="1:71" ht="21.75" customHeight="1">
      <c r="A40" s="54"/>
      <c r="B40" s="566"/>
      <c r="C40" s="560" t="str">
        <f>IF(ROSTER!D$36="","",ROSTER!D$36)</f>
        <v/>
      </c>
      <c r="D40" s="561"/>
      <c r="E40" s="547"/>
      <c r="F40" s="502"/>
      <c r="G40" s="507"/>
      <c r="H40" s="544"/>
      <c r="I40" s="545"/>
      <c r="J40" s="540"/>
      <c r="K40" s="541"/>
      <c r="L40" s="553"/>
      <c r="M40" s="559"/>
      <c r="N40" s="556" t="s">
        <v>14</v>
      </c>
      <c r="O40" s="557"/>
      <c r="P40" s="540"/>
      <c r="Q40" s="541"/>
      <c r="R40" s="553"/>
      <c r="S40" s="559"/>
      <c r="T40" s="592"/>
      <c r="U40" s="593"/>
      <c r="V40" s="551"/>
      <c r="W40" s="545"/>
      <c r="X40" s="540"/>
      <c r="Y40" s="545"/>
      <c r="Z40" s="540"/>
      <c r="AA40" s="545"/>
      <c r="AB40" s="540"/>
      <c r="AC40" s="541"/>
      <c r="AD40" s="553"/>
      <c r="AE40" s="559"/>
      <c r="AF40" s="588"/>
      <c r="AG40" s="589"/>
      <c r="AH40" s="540"/>
      <c r="AI40" s="541"/>
      <c r="AJ40" s="553"/>
      <c r="AK40" s="559"/>
      <c r="AL40" s="592"/>
      <c r="AM40" s="593"/>
      <c r="AN40" s="540"/>
      <c r="AO40" s="541"/>
      <c r="AP40" s="553"/>
      <c r="AQ40" s="559"/>
      <c r="AR40" s="592"/>
      <c r="AS40" s="593"/>
      <c r="AT40" s="580"/>
      <c r="AU40" s="581"/>
      <c r="AV40" s="576"/>
      <c r="AW40" s="577"/>
      <c r="AX40" s="592"/>
      <c r="AY40" s="593"/>
      <c r="AZ40" s="540"/>
      <c r="BA40" s="541"/>
      <c r="BB40" s="553"/>
      <c r="BC40" s="559"/>
      <c r="BD40" s="592"/>
      <c r="BE40" s="593"/>
      <c r="BF40" s="580"/>
      <c r="BG40" s="581"/>
      <c r="BH40" s="576"/>
      <c r="BI40" s="577"/>
      <c r="BJ40" s="592"/>
      <c r="BK40" s="593"/>
      <c r="BL40" s="653"/>
      <c r="BM40" s="654"/>
      <c r="BN40" s="655"/>
      <c r="BO40" s="600"/>
      <c r="BP40" s="600"/>
      <c r="BQ40" s="54"/>
      <c r="BR40" s="54"/>
      <c r="BS40" s="54"/>
    </row>
    <row r="41" spans="1:71" ht="21.75" customHeight="1">
      <c r="A41" s="54"/>
      <c r="B41" s="565" t="str">
        <f>IF(ROSTER!B38="","",ROSTER!B38)</f>
        <v/>
      </c>
      <c r="C41" s="536" t="str">
        <f>IF(ROSTER!C$38="","",ROSTER!C$38)</f>
        <v/>
      </c>
      <c r="D41" s="537"/>
      <c r="E41" s="546"/>
      <c r="F41" s="501">
        <f>IF(E41="y",1,IF(E41="S",1,0))</f>
        <v>0</v>
      </c>
      <c r="G41" s="506">
        <f>IF(E41="S",1,0)</f>
        <v>0</v>
      </c>
      <c r="H41" s="542"/>
      <c r="I41" s="543"/>
      <c r="J41" s="538"/>
      <c r="K41" s="539"/>
      <c r="L41" s="552"/>
      <c r="M41" s="558"/>
      <c r="N41" s="554">
        <f>L41+J41</f>
        <v>0</v>
      </c>
      <c r="O41" s="555"/>
      <c r="P41" s="538"/>
      <c r="Q41" s="539"/>
      <c r="R41" s="552"/>
      <c r="S41" s="558"/>
      <c r="T41" s="590">
        <f t="shared" ref="T41:T54" si="14">R41-P41</f>
        <v>0</v>
      </c>
      <c r="U41" s="591"/>
      <c r="V41" s="550"/>
      <c r="W41" s="543"/>
      <c r="X41" s="538"/>
      <c r="Y41" s="543"/>
      <c r="Z41" s="538"/>
      <c r="AA41" s="543"/>
      <c r="AB41" s="538"/>
      <c r="AC41" s="539"/>
      <c r="AD41" s="552"/>
      <c r="AE41" s="558"/>
      <c r="AF41" s="586">
        <f>IF(AB41=0,0,(AD41/AB41)*100)</f>
        <v>0</v>
      </c>
      <c r="AG41" s="587"/>
      <c r="AH41" s="538"/>
      <c r="AI41" s="539"/>
      <c r="AJ41" s="552"/>
      <c r="AK41" s="558"/>
      <c r="AL41" s="590">
        <f>IF(AH41=0,0,(AJ41/AH41)*100)</f>
        <v>0</v>
      </c>
      <c r="AM41" s="591"/>
      <c r="AN41" s="538"/>
      <c r="AO41" s="539"/>
      <c r="AP41" s="552"/>
      <c r="AQ41" s="558"/>
      <c r="AR41" s="590">
        <f>IF(AN41=0,0,(AP41/AN41)*100)</f>
        <v>0</v>
      </c>
      <c r="AS41" s="591"/>
      <c r="AT41" s="578">
        <f>AB41+AH41+AN41</f>
        <v>0</v>
      </c>
      <c r="AU41" s="579"/>
      <c r="AV41" s="574">
        <f>AD41+AJ41+AP41</f>
        <v>0</v>
      </c>
      <c r="AW41" s="575"/>
      <c r="AX41" s="590">
        <f>IF(AT41=0,0,(AV41/AT41)*100)</f>
        <v>0</v>
      </c>
      <c r="AY41" s="591"/>
      <c r="AZ41" s="538"/>
      <c r="BA41" s="539"/>
      <c r="BB41" s="552"/>
      <c r="BC41" s="558"/>
      <c r="BD41" s="590">
        <f>IF(AZ41=0,0,(BB41/AZ41)*100)</f>
        <v>0</v>
      </c>
      <c r="BE41" s="591"/>
      <c r="BF41" s="578">
        <f>AT41+AZ41</f>
        <v>0</v>
      </c>
      <c r="BG41" s="579"/>
      <c r="BH41" s="574">
        <f>AV41+BB41</f>
        <v>0</v>
      </c>
      <c r="BI41" s="575"/>
      <c r="BJ41" s="590">
        <f>IF(BF41=0,0,(BH41/BF41)*100)</f>
        <v>0</v>
      </c>
      <c r="BK41" s="591"/>
      <c r="BL41" s="650">
        <f>(AD41*2)+(AJ41*2)+(AP41*3)+BB41</f>
        <v>0</v>
      </c>
      <c r="BM41" s="651"/>
      <c r="BN41" s="652"/>
      <c r="BO41" s="599" t="e">
        <f>(BL41*BR$11)+(N41*BR$12)+(X41*BR$13)+(R41*BR$14)+(V41*BR$15)+(Z41*BR$16)</f>
        <v>#REF!</v>
      </c>
      <c r="BP41" s="599" t="e">
        <f>((AZ41-BB41)*BR$18)+((AT41-AV41)*BR$17)+(H41*BR$19)+(P41*BR$20)</f>
        <v>#REF!</v>
      </c>
      <c r="BQ41" s="54"/>
      <c r="BR41" s="54"/>
      <c r="BS41" s="54"/>
    </row>
    <row r="42" spans="1:71" ht="21.75" customHeight="1">
      <c r="A42" s="54"/>
      <c r="B42" s="566"/>
      <c r="C42" s="560" t="str">
        <f>IF(ROSTER!D$38="","",ROSTER!D$38)</f>
        <v/>
      </c>
      <c r="D42" s="561"/>
      <c r="E42" s="547"/>
      <c r="F42" s="502"/>
      <c r="G42" s="507"/>
      <c r="H42" s="544"/>
      <c r="I42" s="545"/>
      <c r="J42" s="540"/>
      <c r="K42" s="541"/>
      <c r="L42" s="553"/>
      <c r="M42" s="559"/>
      <c r="N42" s="556" t="s">
        <v>14</v>
      </c>
      <c r="O42" s="557"/>
      <c r="P42" s="540"/>
      <c r="Q42" s="541"/>
      <c r="R42" s="553"/>
      <c r="S42" s="559"/>
      <c r="T42" s="592"/>
      <c r="U42" s="593"/>
      <c r="V42" s="551"/>
      <c r="W42" s="545"/>
      <c r="X42" s="540"/>
      <c r="Y42" s="545"/>
      <c r="Z42" s="540"/>
      <c r="AA42" s="545"/>
      <c r="AB42" s="540"/>
      <c r="AC42" s="541"/>
      <c r="AD42" s="553"/>
      <c r="AE42" s="559"/>
      <c r="AF42" s="588"/>
      <c r="AG42" s="589"/>
      <c r="AH42" s="540"/>
      <c r="AI42" s="541"/>
      <c r="AJ42" s="553"/>
      <c r="AK42" s="559"/>
      <c r="AL42" s="592"/>
      <c r="AM42" s="593"/>
      <c r="AN42" s="540"/>
      <c r="AO42" s="541"/>
      <c r="AP42" s="553"/>
      <c r="AQ42" s="559"/>
      <c r="AR42" s="592"/>
      <c r="AS42" s="593"/>
      <c r="AT42" s="580"/>
      <c r="AU42" s="581"/>
      <c r="AV42" s="576"/>
      <c r="AW42" s="577"/>
      <c r="AX42" s="592"/>
      <c r="AY42" s="593"/>
      <c r="AZ42" s="540"/>
      <c r="BA42" s="541"/>
      <c r="BB42" s="553"/>
      <c r="BC42" s="559"/>
      <c r="BD42" s="592"/>
      <c r="BE42" s="593"/>
      <c r="BF42" s="580"/>
      <c r="BG42" s="581"/>
      <c r="BH42" s="576"/>
      <c r="BI42" s="577"/>
      <c r="BJ42" s="592"/>
      <c r="BK42" s="593"/>
      <c r="BL42" s="653"/>
      <c r="BM42" s="654"/>
      <c r="BN42" s="655"/>
      <c r="BO42" s="600"/>
      <c r="BP42" s="600"/>
      <c r="BQ42" s="54"/>
      <c r="BR42" s="54"/>
      <c r="BS42" s="54"/>
    </row>
    <row r="43" spans="1:71" ht="21.75" customHeight="1">
      <c r="A43" s="54"/>
      <c r="B43" s="565" t="str">
        <f>IF(ROSTER!B40="","",ROSTER!B40)</f>
        <v/>
      </c>
      <c r="C43" s="536" t="str">
        <f>IF(ROSTER!C$40="","",ROSTER!C$40)</f>
        <v/>
      </c>
      <c r="D43" s="537"/>
      <c r="E43" s="546"/>
      <c r="F43" s="501">
        <f>IF(E43="y",1,IF(E43="S",1,0))</f>
        <v>0</v>
      </c>
      <c r="G43" s="506">
        <f>IF(E43="S",1,0)</f>
        <v>0</v>
      </c>
      <c r="H43" s="542"/>
      <c r="I43" s="543"/>
      <c r="J43" s="538"/>
      <c r="K43" s="539"/>
      <c r="L43" s="552"/>
      <c r="M43" s="558"/>
      <c r="N43" s="554">
        <f>L43+J43</f>
        <v>0</v>
      </c>
      <c r="O43" s="555"/>
      <c r="P43" s="538"/>
      <c r="Q43" s="539"/>
      <c r="R43" s="552"/>
      <c r="S43" s="558"/>
      <c r="T43" s="590">
        <f t="shared" ref="T43:T54" si="15">R43-P43</f>
        <v>0</v>
      </c>
      <c r="U43" s="591"/>
      <c r="V43" s="550"/>
      <c r="W43" s="543"/>
      <c r="X43" s="538"/>
      <c r="Y43" s="543"/>
      <c r="Z43" s="538"/>
      <c r="AA43" s="543"/>
      <c r="AB43" s="538"/>
      <c r="AC43" s="539"/>
      <c r="AD43" s="552"/>
      <c r="AE43" s="558"/>
      <c r="AF43" s="586">
        <f>IF(AB43=0,0,(AD43/AB43)*100)</f>
        <v>0</v>
      </c>
      <c r="AG43" s="587"/>
      <c r="AH43" s="538"/>
      <c r="AI43" s="539"/>
      <c r="AJ43" s="552"/>
      <c r="AK43" s="558"/>
      <c r="AL43" s="590">
        <f>IF(AH43=0,0,(AJ43/AH43)*100)</f>
        <v>0</v>
      </c>
      <c r="AM43" s="591"/>
      <c r="AN43" s="538"/>
      <c r="AO43" s="539"/>
      <c r="AP43" s="552"/>
      <c r="AQ43" s="558"/>
      <c r="AR43" s="590">
        <f>IF(AN43=0,0,(AP43/AN43)*100)</f>
        <v>0</v>
      </c>
      <c r="AS43" s="591"/>
      <c r="AT43" s="578">
        <f>AB43+AH43+AN43</f>
        <v>0</v>
      </c>
      <c r="AU43" s="579"/>
      <c r="AV43" s="574">
        <f>AD43+AJ43+AP43</f>
        <v>0</v>
      </c>
      <c r="AW43" s="575"/>
      <c r="AX43" s="590">
        <f>IF(AT43=0,0,(AV43/AT43)*100)</f>
        <v>0</v>
      </c>
      <c r="AY43" s="591"/>
      <c r="AZ43" s="538"/>
      <c r="BA43" s="539"/>
      <c r="BB43" s="552"/>
      <c r="BC43" s="558"/>
      <c r="BD43" s="590">
        <f>IF(AZ43=0,0,(BB43/AZ43)*100)</f>
        <v>0</v>
      </c>
      <c r="BE43" s="591"/>
      <c r="BF43" s="578">
        <f>AT43+AZ43</f>
        <v>0</v>
      </c>
      <c r="BG43" s="579"/>
      <c r="BH43" s="574">
        <f>AV43+BB43</f>
        <v>0</v>
      </c>
      <c r="BI43" s="575"/>
      <c r="BJ43" s="590">
        <f>IF(BF43=0,0,(BH43/BF43)*100)</f>
        <v>0</v>
      </c>
      <c r="BK43" s="591"/>
      <c r="BL43" s="650">
        <f>(AD43*2)+(AJ43*2)+(AP43*3)+BB43</f>
        <v>0</v>
      </c>
      <c r="BM43" s="651"/>
      <c r="BN43" s="652"/>
      <c r="BO43" s="599" t="e">
        <f>(BL43*BR$11)+(N43*BR$12)+(X43*BR$13)+(R43*BR$14)+(V43*BR$15)+(Z43*BR$16)</f>
        <v>#REF!</v>
      </c>
      <c r="BP43" s="599" t="e">
        <f>((AZ43-BB43)*BR$18)+((AT43-AV43)*BR$17)+(H43*BR$19)+(P43*BR$20)</f>
        <v>#REF!</v>
      </c>
      <c r="BQ43" s="54"/>
      <c r="BR43" s="54"/>
      <c r="BS43" s="54"/>
    </row>
    <row r="44" spans="1:71" ht="21.75" customHeight="1">
      <c r="A44" s="54"/>
      <c r="B44" s="566"/>
      <c r="C44" s="560" t="str">
        <f>IF(ROSTER!D$40="","",ROSTER!D$40)</f>
        <v/>
      </c>
      <c r="D44" s="561"/>
      <c r="E44" s="547"/>
      <c r="F44" s="502"/>
      <c r="G44" s="507"/>
      <c r="H44" s="544"/>
      <c r="I44" s="545"/>
      <c r="J44" s="540"/>
      <c r="K44" s="541"/>
      <c r="L44" s="553"/>
      <c r="M44" s="559"/>
      <c r="N44" s="556" t="s">
        <v>14</v>
      </c>
      <c r="O44" s="557"/>
      <c r="P44" s="540"/>
      <c r="Q44" s="541"/>
      <c r="R44" s="553"/>
      <c r="S44" s="559"/>
      <c r="T44" s="592"/>
      <c r="U44" s="593"/>
      <c r="V44" s="551"/>
      <c r="W44" s="545"/>
      <c r="X44" s="540"/>
      <c r="Y44" s="545"/>
      <c r="Z44" s="540"/>
      <c r="AA44" s="545"/>
      <c r="AB44" s="540"/>
      <c r="AC44" s="541"/>
      <c r="AD44" s="553"/>
      <c r="AE44" s="559"/>
      <c r="AF44" s="588"/>
      <c r="AG44" s="589"/>
      <c r="AH44" s="540"/>
      <c r="AI44" s="541"/>
      <c r="AJ44" s="553"/>
      <c r="AK44" s="559"/>
      <c r="AL44" s="592"/>
      <c r="AM44" s="593"/>
      <c r="AN44" s="540"/>
      <c r="AO44" s="541"/>
      <c r="AP44" s="553"/>
      <c r="AQ44" s="559"/>
      <c r="AR44" s="592"/>
      <c r="AS44" s="593"/>
      <c r="AT44" s="580"/>
      <c r="AU44" s="581"/>
      <c r="AV44" s="576"/>
      <c r="AW44" s="577"/>
      <c r="AX44" s="592"/>
      <c r="AY44" s="593"/>
      <c r="AZ44" s="540"/>
      <c r="BA44" s="541"/>
      <c r="BB44" s="553"/>
      <c r="BC44" s="559"/>
      <c r="BD44" s="592"/>
      <c r="BE44" s="593"/>
      <c r="BF44" s="580"/>
      <c r="BG44" s="581"/>
      <c r="BH44" s="576"/>
      <c r="BI44" s="577"/>
      <c r="BJ44" s="592"/>
      <c r="BK44" s="593"/>
      <c r="BL44" s="653"/>
      <c r="BM44" s="654"/>
      <c r="BN44" s="655"/>
      <c r="BO44" s="600"/>
      <c r="BP44" s="600"/>
      <c r="BQ44" s="54"/>
      <c r="BR44" s="54"/>
      <c r="BS44" s="54"/>
    </row>
    <row r="45" spans="1:71" ht="21.75" customHeight="1">
      <c r="A45" s="54"/>
      <c r="B45" s="565" t="str">
        <f>IF(ROSTER!B42="","",ROSTER!B42)</f>
        <v/>
      </c>
      <c r="C45" s="536" t="str">
        <f>IF(ROSTER!C$42="","",ROSTER!C$42)</f>
        <v/>
      </c>
      <c r="D45" s="537"/>
      <c r="E45" s="546"/>
      <c r="F45" s="501">
        <f>IF(E45="y",1,IF(E45="S",1,0))</f>
        <v>0</v>
      </c>
      <c r="G45" s="506">
        <f>IF(E45="S",1,0)</f>
        <v>0</v>
      </c>
      <c r="H45" s="542"/>
      <c r="I45" s="543"/>
      <c r="J45" s="538"/>
      <c r="K45" s="539"/>
      <c r="L45" s="552"/>
      <c r="M45" s="558"/>
      <c r="N45" s="554">
        <f>L45+J45</f>
        <v>0</v>
      </c>
      <c r="O45" s="555"/>
      <c r="P45" s="538"/>
      <c r="Q45" s="539"/>
      <c r="R45" s="552"/>
      <c r="S45" s="558"/>
      <c r="T45" s="590">
        <f t="shared" ref="T45:T54" si="16">R45-P45</f>
        <v>0</v>
      </c>
      <c r="U45" s="591"/>
      <c r="V45" s="550"/>
      <c r="W45" s="543"/>
      <c r="X45" s="538"/>
      <c r="Y45" s="543"/>
      <c r="Z45" s="538"/>
      <c r="AA45" s="543"/>
      <c r="AB45" s="538"/>
      <c r="AC45" s="539"/>
      <c r="AD45" s="552"/>
      <c r="AE45" s="558"/>
      <c r="AF45" s="586">
        <f>IF(AB45=0,0,(AD45/AB45)*100)</f>
        <v>0</v>
      </c>
      <c r="AG45" s="587"/>
      <c r="AH45" s="538"/>
      <c r="AI45" s="539"/>
      <c r="AJ45" s="552"/>
      <c r="AK45" s="558"/>
      <c r="AL45" s="590">
        <f>IF(AH45=0,0,(AJ45/AH45)*100)</f>
        <v>0</v>
      </c>
      <c r="AM45" s="591"/>
      <c r="AN45" s="538"/>
      <c r="AO45" s="539"/>
      <c r="AP45" s="552"/>
      <c r="AQ45" s="558"/>
      <c r="AR45" s="590">
        <f>IF(AN45=0,0,(AP45/AN45)*100)</f>
        <v>0</v>
      </c>
      <c r="AS45" s="591"/>
      <c r="AT45" s="578">
        <f>AB45+AH45+AN45</f>
        <v>0</v>
      </c>
      <c r="AU45" s="579"/>
      <c r="AV45" s="574">
        <f>AD45+AJ45+AP45</f>
        <v>0</v>
      </c>
      <c r="AW45" s="575"/>
      <c r="AX45" s="590">
        <f>IF(AT45=0,0,(AV45/AT45)*100)</f>
        <v>0</v>
      </c>
      <c r="AY45" s="591"/>
      <c r="AZ45" s="538"/>
      <c r="BA45" s="539"/>
      <c r="BB45" s="552"/>
      <c r="BC45" s="558"/>
      <c r="BD45" s="590">
        <f>IF(AZ45=0,0,(BB45/AZ45)*100)</f>
        <v>0</v>
      </c>
      <c r="BE45" s="591"/>
      <c r="BF45" s="578">
        <f>AT45+AZ45</f>
        <v>0</v>
      </c>
      <c r="BG45" s="579"/>
      <c r="BH45" s="574">
        <f>AV45+BB45</f>
        <v>0</v>
      </c>
      <c r="BI45" s="575"/>
      <c r="BJ45" s="590">
        <f>IF(BF45=0,0,(BH45/BF45)*100)</f>
        <v>0</v>
      </c>
      <c r="BK45" s="591"/>
      <c r="BL45" s="650">
        <f>(AD45*2)+(AJ45*2)+(AP45*3)+BB45</f>
        <v>0</v>
      </c>
      <c r="BM45" s="651"/>
      <c r="BN45" s="652"/>
      <c r="BO45" s="599" t="e">
        <f>(BL45*BR$11)+(N45*BR$12)+(X45*BR$13)+(R45*BR$14)+(V45*BR$15)+(Z45*BR$16)</f>
        <v>#REF!</v>
      </c>
      <c r="BP45" s="599" t="e">
        <f>((AZ45-BB45)*BR$18)+((AT45-AV45)*BR$17)+(H45*BR$19)+(P45*BR$20)</f>
        <v>#REF!</v>
      </c>
      <c r="BQ45" s="54"/>
      <c r="BR45" s="54"/>
      <c r="BS45" s="54"/>
    </row>
    <row r="46" spans="1:71" ht="21.75" customHeight="1">
      <c r="A46" s="54"/>
      <c r="B46" s="566"/>
      <c r="C46" s="560" t="str">
        <f>IF(ROSTER!D$42="","",ROSTER!D$42)</f>
        <v/>
      </c>
      <c r="D46" s="561"/>
      <c r="E46" s="547"/>
      <c r="F46" s="502"/>
      <c r="G46" s="507"/>
      <c r="H46" s="544"/>
      <c r="I46" s="545"/>
      <c r="J46" s="540"/>
      <c r="K46" s="541"/>
      <c r="L46" s="553"/>
      <c r="M46" s="559"/>
      <c r="N46" s="556" t="s">
        <v>14</v>
      </c>
      <c r="O46" s="557"/>
      <c r="P46" s="540"/>
      <c r="Q46" s="541"/>
      <c r="R46" s="553"/>
      <c r="S46" s="559"/>
      <c r="T46" s="592"/>
      <c r="U46" s="593"/>
      <c r="V46" s="551"/>
      <c r="W46" s="545"/>
      <c r="X46" s="540"/>
      <c r="Y46" s="545"/>
      <c r="Z46" s="540"/>
      <c r="AA46" s="545"/>
      <c r="AB46" s="540"/>
      <c r="AC46" s="541"/>
      <c r="AD46" s="553"/>
      <c r="AE46" s="559"/>
      <c r="AF46" s="588"/>
      <c r="AG46" s="589"/>
      <c r="AH46" s="540"/>
      <c r="AI46" s="541"/>
      <c r="AJ46" s="553"/>
      <c r="AK46" s="559"/>
      <c r="AL46" s="592"/>
      <c r="AM46" s="593"/>
      <c r="AN46" s="540"/>
      <c r="AO46" s="541"/>
      <c r="AP46" s="553"/>
      <c r="AQ46" s="559"/>
      <c r="AR46" s="592"/>
      <c r="AS46" s="593"/>
      <c r="AT46" s="580"/>
      <c r="AU46" s="581"/>
      <c r="AV46" s="576"/>
      <c r="AW46" s="577"/>
      <c r="AX46" s="592"/>
      <c r="AY46" s="593"/>
      <c r="AZ46" s="540"/>
      <c r="BA46" s="541"/>
      <c r="BB46" s="553"/>
      <c r="BC46" s="559"/>
      <c r="BD46" s="592"/>
      <c r="BE46" s="593"/>
      <c r="BF46" s="580"/>
      <c r="BG46" s="581"/>
      <c r="BH46" s="576"/>
      <c r="BI46" s="577"/>
      <c r="BJ46" s="592"/>
      <c r="BK46" s="593"/>
      <c r="BL46" s="653"/>
      <c r="BM46" s="654"/>
      <c r="BN46" s="655"/>
      <c r="BO46" s="600"/>
      <c r="BP46" s="600"/>
      <c r="BQ46" s="54"/>
      <c r="BR46" s="54"/>
      <c r="BS46" s="54"/>
    </row>
    <row r="47" spans="1:71" ht="21.75" customHeight="1">
      <c r="A47" s="54"/>
      <c r="B47" s="565" t="str">
        <f>IF(ROSTER!B44="","",ROSTER!B44)</f>
        <v/>
      </c>
      <c r="C47" s="536" t="str">
        <f>IF(ROSTER!C$44="","",ROSTER!C$44)</f>
        <v/>
      </c>
      <c r="D47" s="537"/>
      <c r="E47" s="546"/>
      <c r="F47" s="501">
        <f>IF(E47="y",1,IF(E47="S",1,0))</f>
        <v>0</v>
      </c>
      <c r="G47" s="506">
        <f>IF(E47="S",1,0)</f>
        <v>0</v>
      </c>
      <c r="H47" s="542"/>
      <c r="I47" s="543"/>
      <c r="J47" s="538"/>
      <c r="K47" s="539"/>
      <c r="L47" s="552"/>
      <c r="M47" s="558"/>
      <c r="N47" s="554">
        <f>L47+J47</f>
        <v>0</v>
      </c>
      <c r="O47" s="555"/>
      <c r="P47" s="538"/>
      <c r="Q47" s="539"/>
      <c r="R47" s="552"/>
      <c r="S47" s="558"/>
      <c r="T47" s="590">
        <f t="shared" ref="T47:T54" si="17">R47-P47</f>
        <v>0</v>
      </c>
      <c r="U47" s="591"/>
      <c r="V47" s="550"/>
      <c r="W47" s="543"/>
      <c r="X47" s="538"/>
      <c r="Y47" s="543"/>
      <c r="Z47" s="538"/>
      <c r="AA47" s="543"/>
      <c r="AB47" s="538"/>
      <c r="AC47" s="539"/>
      <c r="AD47" s="552"/>
      <c r="AE47" s="558"/>
      <c r="AF47" s="586">
        <f>IF(AB47=0,0,(AD47/AB47)*100)</f>
        <v>0</v>
      </c>
      <c r="AG47" s="587"/>
      <c r="AH47" s="538"/>
      <c r="AI47" s="539"/>
      <c r="AJ47" s="552"/>
      <c r="AK47" s="558"/>
      <c r="AL47" s="590">
        <f>IF(AH47=0,0,(AJ47/AH47)*100)</f>
        <v>0</v>
      </c>
      <c r="AM47" s="591"/>
      <c r="AN47" s="538"/>
      <c r="AO47" s="539"/>
      <c r="AP47" s="552"/>
      <c r="AQ47" s="558"/>
      <c r="AR47" s="590">
        <f>IF(AN47=0,0,(AP47/AN47)*100)</f>
        <v>0</v>
      </c>
      <c r="AS47" s="591"/>
      <c r="AT47" s="578">
        <f>AB47+AH47+AN47</f>
        <v>0</v>
      </c>
      <c r="AU47" s="579"/>
      <c r="AV47" s="574">
        <f>AD47+AJ47+AP47</f>
        <v>0</v>
      </c>
      <c r="AW47" s="575"/>
      <c r="AX47" s="590">
        <f>IF(AT47=0,0,(AV47/AT47)*100)</f>
        <v>0</v>
      </c>
      <c r="AY47" s="591"/>
      <c r="AZ47" s="538"/>
      <c r="BA47" s="539"/>
      <c r="BB47" s="552"/>
      <c r="BC47" s="558"/>
      <c r="BD47" s="590">
        <f>IF(AZ47=0,0,(BB47/AZ47)*100)</f>
        <v>0</v>
      </c>
      <c r="BE47" s="591"/>
      <c r="BF47" s="578">
        <f>AT47+AZ47</f>
        <v>0</v>
      </c>
      <c r="BG47" s="579"/>
      <c r="BH47" s="574">
        <f>AV47+BB47</f>
        <v>0</v>
      </c>
      <c r="BI47" s="575"/>
      <c r="BJ47" s="590">
        <f>IF(BF47=0,0,(BH47/BF47)*100)</f>
        <v>0</v>
      </c>
      <c r="BK47" s="591"/>
      <c r="BL47" s="650">
        <f>(AD47*2)+(AJ47*2)+(AP47*3)+BB47</f>
        <v>0</v>
      </c>
      <c r="BM47" s="651"/>
      <c r="BN47" s="652"/>
      <c r="BO47" s="599" t="e">
        <f>(BL47*BR$11)+(N47*BR$12)+(X47*BR$13)+(R47*BR$14)+(V47*BR$15)+(Z47*BR$16)</f>
        <v>#REF!</v>
      </c>
      <c r="BP47" s="599" t="e">
        <f>((AZ47-BB47)*BR$18)+((AT47-AV47)*BR$17)+(H47*BR$19)+(P47*BR$20)</f>
        <v>#REF!</v>
      </c>
      <c r="BQ47" s="54"/>
      <c r="BR47" s="54"/>
      <c r="BS47" s="54"/>
    </row>
    <row r="48" spans="1:71" ht="21.75" customHeight="1">
      <c r="A48" s="54"/>
      <c r="B48" s="566"/>
      <c r="C48" s="560" t="str">
        <f>IF(ROSTER!D$44="","",ROSTER!D$44)</f>
        <v/>
      </c>
      <c r="D48" s="561"/>
      <c r="E48" s="547"/>
      <c r="F48" s="502"/>
      <c r="G48" s="507"/>
      <c r="H48" s="544"/>
      <c r="I48" s="545"/>
      <c r="J48" s="540"/>
      <c r="K48" s="541"/>
      <c r="L48" s="553"/>
      <c r="M48" s="559"/>
      <c r="N48" s="556" t="s">
        <v>14</v>
      </c>
      <c r="O48" s="557"/>
      <c r="P48" s="540"/>
      <c r="Q48" s="541"/>
      <c r="R48" s="553"/>
      <c r="S48" s="559"/>
      <c r="T48" s="592"/>
      <c r="U48" s="593"/>
      <c r="V48" s="551"/>
      <c r="W48" s="545"/>
      <c r="X48" s="540"/>
      <c r="Y48" s="545"/>
      <c r="Z48" s="540"/>
      <c r="AA48" s="545"/>
      <c r="AB48" s="540"/>
      <c r="AC48" s="541"/>
      <c r="AD48" s="553"/>
      <c r="AE48" s="559"/>
      <c r="AF48" s="588"/>
      <c r="AG48" s="589"/>
      <c r="AH48" s="540"/>
      <c r="AI48" s="541"/>
      <c r="AJ48" s="553"/>
      <c r="AK48" s="559"/>
      <c r="AL48" s="592"/>
      <c r="AM48" s="593"/>
      <c r="AN48" s="540"/>
      <c r="AO48" s="541"/>
      <c r="AP48" s="553"/>
      <c r="AQ48" s="559"/>
      <c r="AR48" s="592"/>
      <c r="AS48" s="593"/>
      <c r="AT48" s="580"/>
      <c r="AU48" s="581"/>
      <c r="AV48" s="576"/>
      <c r="AW48" s="577"/>
      <c r="AX48" s="592"/>
      <c r="AY48" s="593"/>
      <c r="AZ48" s="540"/>
      <c r="BA48" s="541"/>
      <c r="BB48" s="553"/>
      <c r="BC48" s="559"/>
      <c r="BD48" s="592"/>
      <c r="BE48" s="593"/>
      <c r="BF48" s="580"/>
      <c r="BG48" s="581"/>
      <c r="BH48" s="576"/>
      <c r="BI48" s="577"/>
      <c r="BJ48" s="592"/>
      <c r="BK48" s="593"/>
      <c r="BL48" s="653"/>
      <c r="BM48" s="654"/>
      <c r="BN48" s="655"/>
      <c r="BO48" s="600"/>
      <c r="BP48" s="600"/>
      <c r="BQ48" s="54"/>
      <c r="BR48" s="54"/>
      <c r="BS48" s="54"/>
    </row>
    <row r="49" spans="1:71" ht="21.75" customHeight="1">
      <c r="A49" s="54"/>
      <c r="B49" s="565" t="str">
        <f>IF(ROSTER!B46="","",ROSTER!B46)</f>
        <v/>
      </c>
      <c r="C49" s="536" t="str">
        <f>IF(ROSTER!C$46="","",ROSTER!C$46)</f>
        <v/>
      </c>
      <c r="D49" s="537"/>
      <c r="E49" s="546"/>
      <c r="F49" s="501">
        <f>IF(E49="y",1,IF(E49="S",1,0))</f>
        <v>0</v>
      </c>
      <c r="G49" s="506">
        <f>IF(E49="S",1,0)</f>
        <v>0</v>
      </c>
      <c r="H49" s="542"/>
      <c r="I49" s="543"/>
      <c r="J49" s="538"/>
      <c r="K49" s="539"/>
      <c r="L49" s="552"/>
      <c r="M49" s="558"/>
      <c r="N49" s="554">
        <f>L49+J49</f>
        <v>0</v>
      </c>
      <c r="O49" s="555"/>
      <c r="P49" s="538"/>
      <c r="Q49" s="539"/>
      <c r="R49" s="552"/>
      <c r="S49" s="558"/>
      <c r="T49" s="590">
        <f t="shared" ref="T49:T54" si="18">R49-P49</f>
        <v>0</v>
      </c>
      <c r="U49" s="591"/>
      <c r="V49" s="550"/>
      <c r="W49" s="543"/>
      <c r="X49" s="538"/>
      <c r="Y49" s="543"/>
      <c r="Z49" s="538"/>
      <c r="AA49" s="543"/>
      <c r="AB49" s="538"/>
      <c r="AC49" s="539"/>
      <c r="AD49" s="552"/>
      <c r="AE49" s="558"/>
      <c r="AF49" s="586">
        <f>IF(AB49=0,0,(AD49/AB49)*100)</f>
        <v>0</v>
      </c>
      <c r="AG49" s="587"/>
      <c r="AH49" s="538"/>
      <c r="AI49" s="539"/>
      <c r="AJ49" s="552"/>
      <c r="AK49" s="558"/>
      <c r="AL49" s="590">
        <f>IF(AH49=0,0,(AJ49/AH49)*100)</f>
        <v>0</v>
      </c>
      <c r="AM49" s="591"/>
      <c r="AN49" s="538"/>
      <c r="AO49" s="539"/>
      <c r="AP49" s="552"/>
      <c r="AQ49" s="558"/>
      <c r="AR49" s="590">
        <f>IF(AN49=0,0,(AP49/AN49)*100)</f>
        <v>0</v>
      </c>
      <c r="AS49" s="591"/>
      <c r="AT49" s="578">
        <f>AB49+AH49+AN49</f>
        <v>0</v>
      </c>
      <c r="AU49" s="579"/>
      <c r="AV49" s="574">
        <f>AD49+AJ49+AP49</f>
        <v>0</v>
      </c>
      <c r="AW49" s="575"/>
      <c r="AX49" s="590">
        <f>IF(AT49=0,0,(AV49/AT49)*100)</f>
        <v>0</v>
      </c>
      <c r="AY49" s="591"/>
      <c r="AZ49" s="538"/>
      <c r="BA49" s="539"/>
      <c r="BB49" s="552"/>
      <c r="BC49" s="558"/>
      <c r="BD49" s="590">
        <f>IF(AZ49=0,0,(BB49/AZ49)*100)</f>
        <v>0</v>
      </c>
      <c r="BE49" s="591"/>
      <c r="BF49" s="578">
        <f>AT49+AZ49</f>
        <v>0</v>
      </c>
      <c r="BG49" s="579"/>
      <c r="BH49" s="574">
        <f>AV49+BB49</f>
        <v>0</v>
      </c>
      <c r="BI49" s="575"/>
      <c r="BJ49" s="590">
        <f>IF(BF49=0,0,(BH49/BF49)*100)</f>
        <v>0</v>
      </c>
      <c r="BK49" s="591"/>
      <c r="BL49" s="650">
        <f>(AD49*2)+(AJ49*2)+(AP49*3)+BB49</f>
        <v>0</v>
      </c>
      <c r="BM49" s="651"/>
      <c r="BN49" s="652"/>
      <c r="BO49" s="601" t="e">
        <f>(BL49*BR$11)+(N49*BR$12)+(X49*BR$13)+(R49*BR$14)+(V49*BR$15)+(Z49*BR$16)</f>
        <v>#REF!</v>
      </c>
      <c r="BP49" s="599" t="e">
        <f>((AZ49-BB49)*BR$18)+((AT49-AV49)*BR$17)+(H49*BR$19)+(P49*BR$20)</f>
        <v>#REF!</v>
      </c>
      <c r="BQ49" s="54"/>
      <c r="BR49" s="54"/>
      <c r="BS49" s="54"/>
    </row>
    <row r="50" spans="1:71" ht="22.5" customHeight="1">
      <c r="A50" s="54"/>
      <c r="B50" s="566"/>
      <c r="C50" s="560" t="str">
        <f>IF(ROSTER!D$46="","",ROSTER!D$46)</f>
        <v/>
      </c>
      <c r="D50" s="561"/>
      <c r="E50" s="547"/>
      <c r="F50" s="502"/>
      <c r="G50" s="507"/>
      <c r="H50" s="544"/>
      <c r="I50" s="545"/>
      <c r="J50" s="540"/>
      <c r="K50" s="541"/>
      <c r="L50" s="553"/>
      <c r="M50" s="559"/>
      <c r="N50" s="556" t="s">
        <v>14</v>
      </c>
      <c r="O50" s="557"/>
      <c r="P50" s="540"/>
      <c r="Q50" s="541"/>
      <c r="R50" s="553"/>
      <c r="S50" s="559"/>
      <c r="T50" s="592"/>
      <c r="U50" s="593"/>
      <c r="V50" s="551"/>
      <c r="W50" s="545"/>
      <c r="X50" s="540"/>
      <c r="Y50" s="545"/>
      <c r="Z50" s="540"/>
      <c r="AA50" s="545"/>
      <c r="AB50" s="540"/>
      <c r="AC50" s="541"/>
      <c r="AD50" s="553"/>
      <c r="AE50" s="559"/>
      <c r="AF50" s="588"/>
      <c r="AG50" s="589"/>
      <c r="AH50" s="540"/>
      <c r="AI50" s="541"/>
      <c r="AJ50" s="553"/>
      <c r="AK50" s="559"/>
      <c r="AL50" s="592"/>
      <c r="AM50" s="593"/>
      <c r="AN50" s="540"/>
      <c r="AO50" s="541"/>
      <c r="AP50" s="553"/>
      <c r="AQ50" s="559"/>
      <c r="AR50" s="592"/>
      <c r="AS50" s="593"/>
      <c r="AT50" s="580"/>
      <c r="AU50" s="581"/>
      <c r="AV50" s="576"/>
      <c r="AW50" s="577"/>
      <c r="AX50" s="592"/>
      <c r="AY50" s="593"/>
      <c r="AZ50" s="540"/>
      <c r="BA50" s="541"/>
      <c r="BB50" s="553"/>
      <c r="BC50" s="559"/>
      <c r="BD50" s="592"/>
      <c r="BE50" s="593"/>
      <c r="BF50" s="580"/>
      <c r="BG50" s="581"/>
      <c r="BH50" s="576"/>
      <c r="BI50" s="577"/>
      <c r="BJ50" s="592"/>
      <c r="BK50" s="593"/>
      <c r="BL50" s="653"/>
      <c r="BM50" s="654"/>
      <c r="BN50" s="655"/>
      <c r="BO50" s="602"/>
      <c r="BP50" s="600"/>
      <c r="BQ50" s="54"/>
      <c r="BR50" s="54"/>
      <c r="BS50" s="54"/>
    </row>
    <row r="51" spans="1:71" ht="21.75" customHeight="1">
      <c r="A51" s="54"/>
      <c r="B51" s="565" t="str">
        <f>IF(ROSTER!B48="","",ROSTER!B48)</f>
        <v/>
      </c>
      <c r="C51" s="536" t="str">
        <f>IF(ROSTER!C$48="","",ROSTER!C$48)</f>
        <v/>
      </c>
      <c r="D51" s="537"/>
      <c r="E51" s="546"/>
      <c r="F51" s="501">
        <f t="shared" ref="F51" si="19">IF(E51="y",1,IF(E51="S",1,0))</f>
        <v>0</v>
      </c>
      <c r="G51" s="506">
        <f t="shared" ref="G51" si="20">IF(E51="S",1,0)</f>
        <v>0</v>
      </c>
      <c r="H51" s="542"/>
      <c r="I51" s="543"/>
      <c r="J51" s="538"/>
      <c r="K51" s="539"/>
      <c r="L51" s="552"/>
      <c r="M51" s="558"/>
      <c r="N51" s="554">
        <f t="shared" ref="N51" si="21">L51+J51</f>
        <v>0</v>
      </c>
      <c r="O51" s="555"/>
      <c r="P51" s="538"/>
      <c r="Q51" s="539"/>
      <c r="R51" s="552"/>
      <c r="S51" s="558"/>
      <c r="T51" s="590">
        <f t="shared" ref="T51:T54" si="22">R51-P51</f>
        <v>0</v>
      </c>
      <c r="U51" s="591"/>
      <c r="V51" s="550"/>
      <c r="W51" s="543"/>
      <c r="X51" s="538"/>
      <c r="Y51" s="543"/>
      <c r="Z51" s="538"/>
      <c r="AA51" s="543"/>
      <c r="AB51" s="538"/>
      <c r="AC51" s="539"/>
      <c r="AD51" s="552"/>
      <c r="AE51" s="558"/>
      <c r="AF51" s="586"/>
      <c r="AG51" s="587"/>
      <c r="AH51" s="538"/>
      <c r="AI51" s="539"/>
      <c r="AJ51" s="552"/>
      <c r="AK51" s="558"/>
      <c r="AL51" s="590">
        <f t="shared" ref="AL51" si="23">IF(AH51=0,0,(AJ51/AH51)*100)</f>
        <v>0</v>
      </c>
      <c r="AM51" s="591"/>
      <c r="AN51" s="538"/>
      <c r="AO51" s="539"/>
      <c r="AP51" s="552"/>
      <c r="AQ51" s="558"/>
      <c r="AR51" s="590">
        <f t="shared" ref="AR51" si="24">IF(AN51=0,0,(AP51/AN51)*100)</f>
        <v>0</v>
      </c>
      <c r="AS51" s="591"/>
      <c r="AT51" s="578">
        <f t="shared" ref="AT51" si="25">AB51+AH51+AN51</f>
        <v>0</v>
      </c>
      <c r="AU51" s="579"/>
      <c r="AV51" s="574">
        <f t="shared" ref="AV51" si="26">AD51+AJ51+AP51</f>
        <v>0</v>
      </c>
      <c r="AW51" s="575"/>
      <c r="AX51" s="590">
        <f t="shared" ref="AX51" si="27">IF(AT51=0,0,(AV51/AT51)*100)</f>
        <v>0</v>
      </c>
      <c r="AY51" s="591"/>
      <c r="AZ51" s="538"/>
      <c r="BA51" s="539"/>
      <c r="BB51" s="552"/>
      <c r="BC51" s="558"/>
      <c r="BD51" s="590">
        <f t="shared" ref="BD51" si="28">IF(AZ51=0,0,(BB51/AZ51)*100)</f>
        <v>0</v>
      </c>
      <c r="BE51" s="591"/>
      <c r="BF51" s="578">
        <f t="shared" ref="BF51" si="29">AT51+AZ51</f>
        <v>0</v>
      </c>
      <c r="BG51" s="579"/>
      <c r="BH51" s="574">
        <f t="shared" ref="BH51" si="30">AV51+BB51</f>
        <v>0</v>
      </c>
      <c r="BI51" s="575"/>
      <c r="BJ51" s="590">
        <f t="shared" ref="BJ51" si="31">IF(BF51=0,0,(BH51/BF51)*100)</f>
        <v>0</v>
      </c>
      <c r="BK51" s="591"/>
      <c r="BL51" s="650">
        <f t="shared" ref="BL51" si="32">(AD51*2)+(AJ51*2)+(AP51*3)+BB51</f>
        <v>0</v>
      </c>
      <c r="BM51" s="651"/>
      <c r="BN51" s="652"/>
      <c r="BO51" s="601"/>
      <c r="BP51" s="599"/>
      <c r="BQ51" s="54"/>
      <c r="BR51" s="54"/>
      <c r="BS51" s="54"/>
    </row>
    <row r="52" spans="1:71" ht="22.5" customHeight="1">
      <c r="A52" s="54"/>
      <c r="B52" s="566"/>
      <c r="C52" s="560" t="str">
        <f>IF(ROSTER!D$48="","",ROSTER!D$48)</f>
        <v/>
      </c>
      <c r="D52" s="561"/>
      <c r="E52" s="547"/>
      <c r="F52" s="502"/>
      <c r="G52" s="507"/>
      <c r="H52" s="544"/>
      <c r="I52" s="545"/>
      <c r="J52" s="540"/>
      <c r="K52" s="541"/>
      <c r="L52" s="553"/>
      <c r="M52" s="559"/>
      <c r="N52" s="556" t="s">
        <v>14</v>
      </c>
      <c r="O52" s="557"/>
      <c r="P52" s="540"/>
      <c r="Q52" s="541"/>
      <c r="R52" s="553"/>
      <c r="S52" s="559"/>
      <c r="T52" s="592"/>
      <c r="U52" s="593"/>
      <c r="V52" s="551"/>
      <c r="W52" s="545"/>
      <c r="X52" s="540"/>
      <c r="Y52" s="545"/>
      <c r="Z52" s="540"/>
      <c r="AA52" s="545"/>
      <c r="AB52" s="540"/>
      <c r="AC52" s="541"/>
      <c r="AD52" s="553"/>
      <c r="AE52" s="559"/>
      <c r="AF52" s="588"/>
      <c r="AG52" s="589"/>
      <c r="AH52" s="540"/>
      <c r="AI52" s="541"/>
      <c r="AJ52" s="553"/>
      <c r="AK52" s="559"/>
      <c r="AL52" s="592"/>
      <c r="AM52" s="593"/>
      <c r="AN52" s="540"/>
      <c r="AO52" s="541"/>
      <c r="AP52" s="553"/>
      <c r="AQ52" s="559"/>
      <c r="AR52" s="592"/>
      <c r="AS52" s="593"/>
      <c r="AT52" s="580"/>
      <c r="AU52" s="581"/>
      <c r="AV52" s="576"/>
      <c r="AW52" s="577"/>
      <c r="AX52" s="592"/>
      <c r="AY52" s="593"/>
      <c r="AZ52" s="540"/>
      <c r="BA52" s="541"/>
      <c r="BB52" s="553"/>
      <c r="BC52" s="559"/>
      <c r="BD52" s="592"/>
      <c r="BE52" s="593"/>
      <c r="BF52" s="580"/>
      <c r="BG52" s="581"/>
      <c r="BH52" s="576"/>
      <c r="BI52" s="577"/>
      <c r="BJ52" s="592"/>
      <c r="BK52" s="593"/>
      <c r="BL52" s="653"/>
      <c r="BM52" s="654"/>
      <c r="BN52" s="655"/>
      <c r="BO52" s="602"/>
      <c r="BP52" s="600"/>
      <c r="BQ52" s="54"/>
      <c r="BR52" s="54"/>
      <c r="BS52" s="54"/>
    </row>
    <row r="53" spans="1:71" ht="21.75" customHeight="1">
      <c r="A53" s="54"/>
      <c r="B53" s="565" t="str">
        <f>IF(ROSTER!B50="","",ROSTER!B50)</f>
        <v/>
      </c>
      <c r="C53" s="536" t="str">
        <f>IF(ROSTER!C$50="","",ROSTER!C$50)</f>
        <v/>
      </c>
      <c r="D53" s="537"/>
      <c r="E53" s="546"/>
      <c r="F53" s="501">
        <f t="shared" ref="F53" si="33">IF(E53="y",1,IF(E53="S",1,0))</f>
        <v>0</v>
      </c>
      <c r="G53" s="506">
        <f t="shared" ref="G53" si="34">IF(E53="S",1,0)</f>
        <v>0</v>
      </c>
      <c r="H53" s="542"/>
      <c r="I53" s="543"/>
      <c r="J53" s="538"/>
      <c r="K53" s="539"/>
      <c r="L53" s="552"/>
      <c r="M53" s="558"/>
      <c r="N53" s="554">
        <f t="shared" ref="N53" si="35">L53+J53</f>
        <v>0</v>
      </c>
      <c r="O53" s="555"/>
      <c r="P53" s="538"/>
      <c r="Q53" s="539"/>
      <c r="R53" s="552"/>
      <c r="S53" s="558"/>
      <c r="T53" s="590">
        <f t="shared" ref="T53:T54" si="36">R53-P53</f>
        <v>0</v>
      </c>
      <c r="U53" s="591"/>
      <c r="V53" s="550"/>
      <c r="W53" s="543"/>
      <c r="X53" s="538"/>
      <c r="Y53" s="543"/>
      <c r="Z53" s="538"/>
      <c r="AA53" s="543"/>
      <c r="AB53" s="538"/>
      <c r="AC53" s="539"/>
      <c r="AD53" s="552"/>
      <c r="AE53" s="558"/>
      <c r="AF53" s="586"/>
      <c r="AG53" s="587"/>
      <c r="AH53" s="538"/>
      <c r="AI53" s="539"/>
      <c r="AJ53" s="552"/>
      <c r="AK53" s="558"/>
      <c r="AL53" s="590">
        <f t="shared" ref="AL53" si="37">IF(AH53=0,0,(AJ53/AH53)*100)</f>
        <v>0</v>
      </c>
      <c r="AM53" s="591"/>
      <c r="AN53" s="538"/>
      <c r="AO53" s="539"/>
      <c r="AP53" s="552"/>
      <c r="AQ53" s="558"/>
      <c r="AR53" s="590">
        <f t="shared" ref="AR53" si="38">IF(AN53=0,0,(AP53/AN53)*100)</f>
        <v>0</v>
      </c>
      <c r="AS53" s="591"/>
      <c r="AT53" s="578">
        <f t="shared" ref="AT53" si="39">AB53+AH53+AN53</f>
        <v>0</v>
      </c>
      <c r="AU53" s="579"/>
      <c r="AV53" s="574">
        <f t="shared" ref="AV53" si="40">AD53+AJ53+AP53</f>
        <v>0</v>
      </c>
      <c r="AW53" s="575"/>
      <c r="AX53" s="590">
        <f t="shared" ref="AX53" si="41">IF(AT53=0,0,(AV53/AT53)*100)</f>
        <v>0</v>
      </c>
      <c r="AY53" s="591"/>
      <c r="AZ53" s="538"/>
      <c r="BA53" s="539"/>
      <c r="BB53" s="552"/>
      <c r="BC53" s="558"/>
      <c r="BD53" s="590">
        <f t="shared" ref="BD53" si="42">IF(AZ53=0,0,(BB53/AZ53)*100)</f>
        <v>0</v>
      </c>
      <c r="BE53" s="591"/>
      <c r="BF53" s="578">
        <f t="shared" ref="BF53" si="43">AT53+AZ53</f>
        <v>0</v>
      </c>
      <c r="BG53" s="579"/>
      <c r="BH53" s="574">
        <f t="shared" ref="BH53" si="44">AV53+BB53</f>
        <v>0</v>
      </c>
      <c r="BI53" s="575"/>
      <c r="BJ53" s="590">
        <f t="shared" ref="BJ53" si="45">IF(BF53=0,0,(BH53/BF53)*100)</f>
        <v>0</v>
      </c>
      <c r="BK53" s="591"/>
      <c r="BL53" s="650">
        <f t="shared" ref="BL53" si="46">(AD53*2)+(AJ53*2)+(AP53*3)+BB53</f>
        <v>0</v>
      </c>
      <c r="BM53" s="651"/>
      <c r="BN53" s="652"/>
      <c r="BO53" s="601"/>
      <c r="BP53" s="599"/>
      <c r="BQ53" s="54"/>
      <c r="BR53" s="54"/>
      <c r="BS53" s="54"/>
    </row>
    <row r="54" spans="1:71" ht="22.5" customHeight="1" thickBot="1">
      <c r="A54" s="54"/>
      <c r="B54" s="566"/>
      <c r="C54" s="560" t="str">
        <f>IF(ROSTER!D$50="","",ROSTER!D$50)</f>
        <v/>
      </c>
      <c r="D54" s="561"/>
      <c r="E54" s="547"/>
      <c r="F54" s="502"/>
      <c r="G54" s="507"/>
      <c r="H54" s="544"/>
      <c r="I54" s="545"/>
      <c r="J54" s="540"/>
      <c r="K54" s="541"/>
      <c r="L54" s="553"/>
      <c r="M54" s="559"/>
      <c r="N54" s="556" t="s">
        <v>14</v>
      </c>
      <c r="O54" s="557"/>
      <c r="P54" s="540"/>
      <c r="Q54" s="541"/>
      <c r="R54" s="553"/>
      <c r="S54" s="559"/>
      <c r="T54" s="592"/>
      <c r="U54" s="593"/>
      <c r="V54" s="551"/>
      <c r="W54" s="545"/>
      <c r="X54" s="540"/>
      <c r="Y54" s="545"/>
      <c r="Z54" s="540"/>
      <c r="AA54" s="545"/>
      <c r="AB54" s="540"/>
      <c r="AC54" s="541"/>
      <c r="AD54" s="553"/>
      <c r="AE54" s="559"/>
      <c r="AF54" s="588"/>
      <c r="AG54" s="589"/>
      <c r="AH54" s="540"/>
      <c r="AI54" s="541"/>
      <c r="AJ54" s="553"/>
      <c r="AK54" s="559"/>
      <c r="AL54" s="592"/>
      <c r="AM54" s="593"/>
      <c r="AN54" s="540"/>
      <c r="AO54" s="541"/>
      <c r="AP54" s="553"/>
      <c r="AQ54" s="559"/>
      <c r="AR54" s="592"/>
      <c r="AS54" s="593"/>
      <c r="AT54" s="580"/>
      <c r="AU54" s="581"/>
      <c r="AV54" s="576"/>
      <c r="AW54" s="577"/>
      <c r="AX54" s="592"/>
      <c r="AY54" s="593"/>
      <c r="AZ54" s="540"/>
      <c r="BA54" s="541"/>
      <c r="BB54" s="553"/>
      <c r="BC54" s="559"/>
      <c r="BD54" s="592"/>
      <c r="BE54" s="593"/>
      <c r="BF54" s="580"/>
      <c r="BG54" s="581"/>
      <c r="BH54" s="576"/>
      <c r="BI54" s="577"/>
      <c r="BJ54" s="592"/>
      <c r="BK54" s="593"/>
      <c r="BL54" s="653"/>
      <c r="BM54" s="654"/>
      <c r="BN54" s="655"/>
      <c r="BO54" s="602"/>
      <c r="BP54" s="600"/>
      <c r="BQ54" s="54"/>
      <c r="BR54" s="54"/>
      <c r="BS54" s="54"/>
    </row>
    <row r="55" spans="1:71" s="335" customFormat="1" ht="33.4" customHeight="1">
      <c r="A55" s="333"/>
      <c r="B55" s="689"/>
      <c r="C55" s="685"/>
      <c r="D55" s="685" t="s">
        <v>10</v>
      </c>
      <c r="E55" s="686"/>
      <c r="F55" s="334"/>
      <c r="G55" s="334"/>
      <c r="H55" s="642">
        <f>SUM(H11:I54)</f>
        <v>0</v>
      </c>
      <c r="I55" s="631"/>
      <c r="J55" s="642">
        <f>SUM(J11:K54)</f>
        <v>0</v>
      </c>
      <c r="K55" s="631"/>
      <c r="L55" s="630">
        <f>SUM(L11:M54)</f>
        <v>0</v>
      </c>
      <c r="M55" s="640"/>
      <c r="N55" s="626">
        <f>L55+J55</f>
        <v>0</v>
      </c>
      <c r="O55" s="627"/>
      <c r="P55" s="630">
        <f>SUM(P11:Q54)</f>
        <v>0</v>
      </c>
      <c r="Q55" s="631"/>
      <c r="R55" s="630">
        <f t="shared" ref="R55" si="47">SUM(R11:S54)</f>
        <v>0</v>
      </c>
      <c r="S55" s="640"/>
      <c r="T55" s="630">
        <f t="shared" ref="T55" si="48">SUM(T11:U54)</f>
        <v>0</v>
      </c>
      <c r="U55" s="627"/>
      <c r="V55" s="640">
        <f t="shared" ref="V55" si="49">SUM(V11:W54)</f>
        <v>0</v>
      </c>
      <c r="W55" s="640"/>
      <c r="X55" s="642">
        <f t="shared" ref="X55" si="50">SUM(X11:Y54)</f>
        <v>0</v>
      </c>
      <c r="Y55" s="627"/>
      <c r="Z55" s="642">
        <f t="shared" ref="Z55" si="51">SUM(Z11:AA54)</f>
        <v>0</v>
      </c>
      <c r="AA55" s="627"/>
      <c r="AB55" s="640">
        <f t="shared" ref="AB55" si="52">SUM(AB11:AC54)</f>
        <v>0</v>
      </c>
      <c r="AC55" s="631"/>
      <c r="AD55" s="630">
        <f t="shared" ref="AD55" si="53">SUM(AD11:AE54)</f>
        <v>0</v>
      </c>
      <c r="AE55" s="640"/>
      <c r="AF55" s="626">
        <f t="shared" ref="AF55" si="54">SUM(AF11:AG54)</f>
        <v>0</v>
      </c>
      <c r="AG55" s="627"/>
      <c r="AH55" s="630">
        <f t="shared" ref="AH55" si="55">SUM(AH11:AI54)</f>
        <v>0</v>
      </c>
      <c r="AI55" s="631"/>
      <c r="AJ55" s="630">
        <f t="shared" ref="AJ55" si="56">SUM(AJ11:AK54)</f>
        <v>0</v>
      </c>
      <c r="AK55" s="640"/>
      <c r="AL55" s="626">
        <f>IF(AH55=0,0,(AJ55/AH55)*100)</f>
        <v>0</v>
      </c>
      <c r="AM55" s="627"/>
      <c r="AN55" s="630">
        <f>SUM(AN11:AO54)</f>
        <v>0</v>
      </c>
      <c r="AO55" s="631"/>
      <c r="AP55" s="630">
        <f>SUM(AP11:AQ54)</f>
        <v>0</v>
      </c>
      <c r="AQ55" s="640"/>
      <c r="AR55" s="626">
        <f>IF(AN55=0,0,(AP55/AN55)*100)</f>
        <v>0</v>
      </c>
      <c r="AS55" s="627"/>
      <c r="AT55" s="642">
        <f>AB55+AH55+AN55</f>
        <v>0</v>
      </c>
      <c r="AU55" s="631"/>
      <c r="AV55" s="630">
        <f>AD55+AJ55+AP55</f>
        <v>0</v>
      </c>
      <c r="AW55" s="670"/>
      <c r="AX55" s="626">
        <f>IF(AT55=0,0,(AV55/AT55)*100)</f>
        <v>0</v>
      </c>
      <c r="AY55" s="627"/>
      <c r="AZ55" s="630">
        <f>SUM(AZ11:BA54)</f>
        <v>0</v>
      </c>
      <c r="BA55" s="631"/>
      <c r="BB55" s="630">
        <f>SUM(BB11:BC54)</f>
        <v>0</v>
      </c>
      <c r="BC55" s="640"/>
      <c r="BD55" s="626">
        <f>IF(AZ55=0,0,(BB55/AZ55)*100)</f>
        <v>0</v>
      </c>
      <c r="BE55" s="627"/>
      <c r="BF55" s="642">
        <f>AT55+AZ55</f>
        <v>0</v>
      </c>
      <c r="BG55" s="631"/>
      <c r="BH55" s="630">
        <f>AV55+BB55</f>
        <v>0</v>
      </c>
      <c r="BI55" s="670"/>
      <c r="BJ55" s="626">
        <f>IF(BF55=0,0,(BH55/BF55)*100)</f>
        <v>0</v>
      </c>
      <c r="BK55" s="668"/>
      <c r="BL55" s="644">
        <f>SUM(BL11:BN54)</f>
        <v>0</v>
      </c>
      <c r="BM55" s="645"/>
      <c r="BN55" s="646"/>
      <c r="BO55" s="601" t="e">
        <f>(BL55*BR$11)+(N55*BR$12)+(X55*BR$13)+(R55*BR$14)+(V55*BR$15)+(Z55*BR$16)</f>
        <v>#REF!</v>
      </c>
      <c r="BP55" s="599" t="e">
        <f>((AZ55-BB55)*BR$18)+((AT55-AV55)*BR$17)+(H55*BR$19)+(P55*BR$20)</f>
        <v>#REF!</v>
      </c>
      <c r="BQ55" s="333"/>
      <c r="BR55" s="333"/>
      <c r="BS55" s="333"/>
    </row>
    <row r="56" spans="1:71" s="335" customFormat="1" ht="33.950000000000003" customHeight="1" thickBot="1">
      <c r="A56" s="333"/>
      <c r="B56" s="690"/>
      <c r="C56" s="687"/>
      <c r="D56" s="687"/>
      <c r="E56" s="688"/>
      <c r="F56" s="336"/>
      <c r="G56" s="336"/>
      <c r="H56" s="643"/>
      <c r="I56" s="633"/>
      <c r="J56" s="643"/>
      <c r="K56" s="633"/>
      <c r="L56" s="632"/>
      <c r="M56" s="641"/>
      <c r="N56" s="628" t="s">
        <v>14</v>
      </c>
      <c r="O56" s="629"/>
      <c r="P56" s="632"/>
      <c r="Q56" s="633"/>
      <c r="R56" s="632"/>
      <c r="S56" s="641"/>
      <c r="T56" s="632"/>
      <c r="U56" s="629"/>
      <c r="V56" s="641"/>
      <c r="W56" s="641"/>
      <c r="X56" s="643"/>
      <c r="Y56" s="629"/>
      <c r="Z56" s="643"/>
      <c r="AA56" s="629"/>
      <c r="AB56" s="641"/>
      <c r="AC56" s="633"/>
      <c r="AD56" s="632"/>
      <c r="AE56" s="641"/>
      <c r="AF56" s="628"/>
      <c r="AG56" s="629"/>
      <c r="AH56" s="632"/>
      <c r="AI56" s="633"/>
      <c r="AJ56" s="632"/>
      <c r="AK56" s="641"/>
      <c r="AL56" s="628"/>
      <c r="AM56" s="629"/>
      <c r="AN56" s="632"/>
      <c r="AO56" s="633"/>
      <c r="AP56" s="632"/>
      <c r="AQ56" s="641"/>
      <c r="AR56" s="628"/>
      <c r="AS56" s="629"/>
      <c r="AT56" s="643"/>
      <c r="AU56" s="633"/>
      <c r="AV56" s="632"/>
      <c r="AW56" s="671"/>
      <c r="AX56" s="628"/>
      <c r="AY56" s="629"/>
      <c r="AZ56" s="632"/>
      <c r="BA56" s="633"/>
      <c r="BB56" s="632"/>
      <c r="BC56" s="641"/>
      <c r="BD56" s="628"/>
      <c r="BE56" s="629"/>
      <c r="BF56" s="643"/>
      <c r="BG56" s="633"/>
      <c r="BH56" s="632"/>
      <c r="BI56" s="671"/>
      <c r="BJ56" s="628"/>
      <c r="BK56" s="669"/>
      <c r="BL56" s="647"/>
      <c r="BM56" s="648"/>
      <c r="BN56" s="649"/>
      <c r="BO56" s="602"/>
      <c r="BP56" s="600"/>
      <c r="BQ56" s="333"/>
      <c r="BR56" s="333"/>
      <c r="BS56" s="333"/>
    </row>
    <row r="57" spans="1:71" s="341" customFormat="1" ht="48.2" customHeight="1" thickBot="1">
      <c r="A57" s="337"/>
      <c r="B57" s="667"/>
      <c r="C57" s="665"/>
      <c r="D57" s="665" t="s">
        <v>13</v>
      </c>
      <c r="E57" s="666"/>
      <c r="F57" s="338"/>
      <c r="G57" s="334"/>
      <c r="H57" s="676"/>
      <c r="I57" s="677"/>
      <c r="J57" s="673"/>
      <c r="K57" s="672"/>
      <c r="L57" s="605"/>
      <c r="M57" s="606"/>
      <c r="N57" s="674">
        <f>J57+L57</f>
        <v>0</v>
      </c>
      <c r="O57" s="675"/>
      <c r="P57" s="673"/>
      <c r="Q57" s="672"/>
      <c r="R57" s="605"/>
      <c r="S57" s="672"/>
      <c r="T57" s="626">
        <f>R57-P57</f>
        <v>0</v>
      </c>
      <c r="U57" s="627"/>
      <c r="V57" s="673"/>
      <c r="W57" s="678"/>
      <c r="X57" s="679"/>
      <c r="Y57" s="680"/>
      <c r="Z57" s="673"/>
      <c r="AA57" s="678"/>
      <c r="AB57" s="673"/>
      <c r="AC57" s="672"/>
      <c r="AD57" s="605"/>
      <c r="AE57" s="606"/>
      <c r="AF57" s="634">
        <f>IF(AB57=0,0,(AD57/AB57)*100)</f>
        <v>0</v>
      </c>
      <c r="AG57" s="635"/>
      <c r="AH57" s="673"/>
      <c r="AI57" s="672"/>
      <c r="AJ57" s="605"/>
      <c r="AK57" s="606"/>
      <c r="AL57" s="626">
        <f>IF(AH57=0,0,(AJ57/AH57)*100)</f>
        <v>0</v>
      </c>
      <c r="AM57" s="627"/>
      <c r="AN57" s="673"/>
      <c r="AO57" s="672"/>
      <c r="AP57" s="605"/>
      <c r="AQ57" s="606"/>
      <c r="AR57" s="626">
        <f>IF(AN57=0,0,(AP57/AN57)*100)</f>
        <v>0</v>
      </c>
      <c r="AS57" s="627"/>
      <c r="AT57" s="681">
        <f>AB57+AH57+AN57</f>
        <v>0</v>
      </c>
      <c r="AU57" s="682"/>
      <c r="AV57" s="683">
        <f>AD57+AJ57+AP57</f>
        <v>0</v>
      </c>
      <c r="AW57" s="684"/>
      <c r="AX57" s="626">
        <f>IF(AT57=0,0,(AV57/AT57)*100)</f>
        <v>0</v>
      </c>
      <c r="AY57" s="627"/>
      <c r="AZ57" s="673"/>
      <c r="BA57" s="672"/>
      <c r="BB57" s="605"/>
      <c r="BC57" s="606"/>
      <c r="BD57" s="626">
        <f>IF(AZ57=0,0,(BB57/AZ57)*100)</f>
        <v>0</v>
      </c>
      <c r="BE57" s="627"/>
      <c r="BF57" s="681">
        <f>AT57+AZ57</f>
        <v>0</v>
      </c>
      <c r="BG57" s="682"/>
      <c r="BH57" s="683">
        <f>AV57+BB57</f>
        <v>0</v>
      </c>
      <c r="BI57" s="684"/>
      <c r="BJ57" s="626">
        <f>IF(BF57=0,0,(BH57/BF57)*100)</f>
        <v>0</v>
      </c>
      <c r="BK57" s="627"/>
      <c r="BL57" s="594"/>
      <c r="BM57" s="595"/>
      <c r="BN57" s="596"/>
      <c r="BO57" s="339"/>
      <c r="BP57" s="340"/>
      <c r="BQ57" s="337"/>
      <c r="BR57" s="337"/>
      <c r="BS57" s="337"/>
    </row>
    <row r="58" spans="1:71" s="341" customFormat="1" ht="48.95" customHeight="1" thickBot="1">
      <c r="A58" s="337"/>
      <c r="B58" s="342"/>
      <c r="C58" s="343"/>
      <c r="D58" s="570" t="s">
        <v>95</v>
      </c>
      <c r="E58" s="571"/>
      <c r="F58" s="344"/>
      <c r="G58" s="344"/>
      <c r="H58" s="343"/>
      <c r="I58" s="343"/>
      <c r="J58" s="567">
        <f>IF((J55+L57)=0,0,J55/(J55+L57)*100)</f>
        <v>0</v>
      </c>
      <c r="K58" s="569"/>
      <c r="L58" s="567">
        <f>IF((L55+J57)=0,0,L55/(L55+J57)*100)</f>
        <v>0</v>
      </c>
      <c r="M58" s="569"/>
      <c r="N58" s="567">
        <f>IF((N55+N57)=0,0,N55/(N55+N57)*100)</f>
        <v>0</v>
      </c>
      <c r="O58" s="568"/>
      <c r="P58" s="572"/>
      <c r="Q58" s="509"/>
      <c r="R58" s="509"/>
      <c r="S58" s="509"/>
      <c r="T58" s="535"/>
      <c r="U58" s="535"/>
      <c r="V58" s="509"/>
      <c r="W58" s="509"/>
      <c r="X58" s="509"/>
      <c r="Y58" s="509"/>
      <c r="Z58" s="509"/>
      <c r="AA58" s="509"/>
      <c r="AB58" s="509"/>
      <c r="AC58" s="509"/>
      <c r="AD58" s="509"/>
      <c r="AE58" s="509"/>
      <c r="AF58" s="509"/>
      <c r="AG58" s="509"/>
      <c r="AH58" s="509"/>
      <c r="AI58" s="509"/>
      <c r="AJ58" s="509"/>
      <c r="AK58" s="509"/>
      <c r="AL58" s="509"/>
      <c r="AM58" s="509"/>
      <c r="AN58" s="509"/>
      <c r="AO58" s="509"/>
      <c r="AP58" s="509"/>
      <c r="AQ58" s="509"/>
      <c r="AR58" s="509"/>
      <c r="AS58" s="509"/>
      <c r="AT58" s="509"/>
      <c r="AU58" s="509"/>
      <c r="AV58" s="509"/>
      <c r="AW58" s="509"/>
      <c r="AX58" s="509"/>
      <c r="AY58" s="509"/>
      <c r="AZ58" s="509"/>
      <c r="BA58" s="509"/>
      <c r="BB58" s="509"/>
      <c r="BC58" s="509"/>
      <c r="BD58" s="509"/>
      <c r="BE58" s="509"/>
      <c r="BF58" s="509"/>
      <c r="BG58" s="509"/>
      <c r="BH58" s="509"/>
      <c r="BI58" s="509"/>
      <c r="BJ58" s="509"/>
      <c r="BK58" s="509"/>
      <c r="BL58" s="509"/>
      <c r="BM58" s="509"/>
      <c r="BN58" s="573"/>
      <c r="BO58" s="345"/>
      <c r="BP58" s="345"/>
      <c r="BQ58" s="337"/>
      <c r="BR58" s="337"/>
      <c r="BS58" s="337"/>
    </row>
    <row r="59" spans="1:71" ht="15.75" customHeight="1" thickTop="1" thickBot="1">
      <c r="A59" s="54"/>
      <c r="B59" s="214"/>
      <c r="C59" s="215"/>
      <c r="D59" s="215"/>
      <c r="E59" s="215"/>
      <c r="F59" s="74"/>
      <c r="G59" s="74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20"/>
      <c r="AG59" s="220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5"/>
      <c r="BN59" s="221"/>
      <c r="BO59" s="75"/>
      <c r="BP59" s="75"/>
      <c r="BQ59" s="54"/>
      <c r="BR59" s="54"/>
      <c r="BS59" s="54"/>
    </row>
    <row r="60" spans="1:71" s="73" customFormat="1" ht="80.25" customHeight="1" thickTop="1" thickBot="1">
      <c r="A60" s="72"/>
      <c r="B60" s="656" t="s">
        <v>62</v>
      </c>
      <c r="C60" s="657"/>
      <c r="D60" s="616" t="s">
        <v>54</v>
      </c>
      <c r="E60" s="616"/>
      <c r="F60" s="76"/>
      <c r="G60" s="76"/>
      <c r="H60" s="607"/>
      <c r="I60" s="608"/>
      <c r="J60" s="609"/>
      <c r="K60" s="346"/>
      <c r="L60" s="607"/>
      <c r="M60" s="608"/>
      <c r="N60" s="609"/>
      <c r="O60" s="510" t="s">
        <v>49</v>
      </c>
      <c r="P60" s="511"/>
      <c r="Q60" s="511"/>
      <c r="R60" s="511"/>
      <c r="S60" s="607"/>
      <c r="T60" s="608"/>
      <c r="U60" s="609"/>
      <c r="V60" s="346"/>
      <c r="W60" s="607"/>
      <c r="X60" s="608"/>
      <c r="Y60" s="609"/>
      <c r="Z60" s="510" t="s">
        <v>115</v>
      </c>
      <c r="AA60" s="511"/>
      <c r="AB60" s="511"/>
      <c r="AC60" s="511"/>
      <c r="AD60" s="511"/>
      <c r="AE60" s="511"/>
      <c r="AF60" s="511"/>
      <c r="AG60" s="511"/>
      <c r="AH60" s="511"/>
      <c r="AI60" s="512"/>
      <c r="AJ60" s="607"/>
      <c r="AK60" s="608"/>
      <c r="AL60" s="609"/>
      <c r="AM60" s="346"/>
      <c r="AN60" s="607"/>
      <c r="AO60" s="608"/>
      <c r="AP60" s="609"/>
      <c r="AQ60" s="510" t="s">
        <v>53</v>
      </c>
      <c r="AR60" s="511"/>
      <c r="AS60" s="511"/>
      <c r="AT60" s="512"/>
      <c r="AU60" s="607"/>
      <c r="AV60" s="608"/>
      <c r="AW60" s="609"/>
      <c r="AX60" s="346"/>
      <c r="AY60" s="607"/>
      <c r="AZ60" s="608"/>
      <c r="BA60" s="609"/>
      <c r="BB60" s="614" t="s">
        <v>117</v>
      </c>
      <c r="BC60" s="615"/>
      <c r="BD60" s="615"/>
      <c r="BE60" s="658"/>
      <c r="BF60" s="520">
        <f>BL55</f>
        <v>0</v>
      </c>
      <c r="BG60" s="521"/>
      <c r="BH60" s="522"/>
      <c r="BI60" s="346"/>
      <c r="BJ60" s="520">
        <f>BL57</f>
        <v>0</v>
      </c>
      <c r="BK60" s="521"/>
      <c r="BL60" s="522"/>
      <c r="BM60" s="227"/>
      <c r="BN60" s="228"/>
      <c r="BO60" s="77"/>
      <c r="BP60" s="77"/>
      <c r="BQ60" s="72"/>
      <c r="BR60" s="72"/>
      <c r="BS60" s="72"/>
    </row>
    <row r="61" spans="1:71" ht="15.6" customHeight="1" thickTop="1" thickBot="1">
      <c r="A61" s="54"/>
      <c r="B61" s="216"/>
      <c r="C61" s="210"/>
      <c r="D61" s="217"/>
      <c r="E61" s="217"/>
      <c r="F61" s="78"/>
      <c r="G61" s="78"/>
      <c r="H61" s="224"/>
      <c r="I61" s="224"/>
      <c r="J61" s="224"/>
      <c r="K61" s="224"/>
      <c r="L61" s="224"/>
      <c r="M61" s="224"/>
      <c r="N61" s="224"/>
      <c r="O61" s="222"/>
      <c r="P61" s="222"/>
      <c r="Q61" s="222"/>
      <c r="R61" s="222"/>
      <c r="S61" s="224"/>
      <c r="T61" s="224"/>
      <c r="U61" s="224"/>
      <c r="V61" s="223"/>
      <c r="W61" s="224"/>
      <c r="X61" s="224"/>
      <c r="Y61" s="224"/>
      <c r="Z61" s="222"/>
      <c r="AA61" s="222"/>
      <c r="AB61" s="222"/>
      <c r="AC61" s="222"/>
      <c r="AD61" s="224"/>
      <c r="AE61" s="224"/>
      <c r="AF61" s="224"/>
      <c r="AG61" s="224"/>
      <c r="AH61" s="223"/>
      <c r="AI61" s="223"/>
      <c r="AJ61" s="224"/>
      <c r="AK61" s="222"/>
      <c r="AL61" s="222"/>
      <c r="AM61" s="222"/>
      <c r="AN61" s="222"/>
      <c r="AO61" s="224"/>
      <c r="AP61" s="224"/>
      <c r="AQ61" s="222"/>
      <c r="AR61" s="222"/>
      <c r="AS61" s="222"/>
      <c r="AT61" s="222"/>
      <c r="AU61" s="224"/>
      <c r="AV61" s="224"/>
      <c r="AW61" s="224"/>
      <c r="AX61" s="224"/>
      <c r="AY61" s="224"/>
      <c r="AZ61" s="226"/>
      <c r="BA61" s="226"/>
      <c r="BB61" s="222"/>
      <c r="BC61" s="230"/>
      <c r="BD61" s="231"/>
      <c r="BE61" s="231"/>
      <c r="BF61" s="232"/>
      <c r="BG61" s="232"/>
      <c r="BH61" s="226"/>
      <c r="BI61" s="224"/>
      <c r="BJ61" s="233"/>
      <c r="BK61" s="233"/>
      <c r="BL61" s="226"/>
      <c r="BM61" s="229"/>
      <c r="BN61" s="234"/>
      <c r="BO61" s="79"/>
      <c r="BP61" s="79"/>
      <c r="BQ61" s="54"/>
      <c r="BR61" s="54"/>
      <c r="BS61" s="54"/>
    </row>
    <row r="62" spans="1:71" s="73" customFormat="1" ht="80.25" customHeight="1" thickTop="1" thickBot="1">
      <c r="A62" s="72"/>
      <c r="B62" s="614" t="s">
        <v>47</v>
      </c>
      <c r="C62" s="615"/>
      <c r="D62" s="616" t="s">
        <v>55</v>
      </c>
      <c r="E62" s="616"/>
      <c r="F62" s="76"/>
      <c r="G62" s="76"/>
      <c r="H62" s="520">
        <f>H60</f>
        <v>0</v>
      </c>
      <c r="I62" s="521"/>
      <c r="J62" s="522"/>
      <c r="K62" s="346"/>
      <c r="L62" s="520">
        <f>L60</f>
        <v>0</v>
      </c>
      <c r="M62" s="521"/>
      <c r="N62" s="522"/>
      <c r="O62" s="510" t="s">
        <v>51</v>
      </c>
      <c r="P62" s="511"/>
      <c r="Q62" s="511"/>
      <c r="R62" s="511"/>
      <c r="S62" s="520">
        <f>S60-H60</f>
        <v>0</v>
      </c>
      <c r="T62" s="521"/>
      <c r="U62" s="522"/>
      <c r="V62" s="346"/>
      <c r="W62" s="520">
        <f>W60-L60</f>
        <v>0</v>
      </c>
      <c r="X62" s="521"/>
      <c r="Y62" s="522"/>
      <c r="Z62" s="510" t="s">
        <v>116</v>
      </c>
      <c r="AA62" s="511"/>
      <c r="AB62" s="511"/>
      <c r="AC62" s="511"/>
      <c r="AD62" s="511"/>
      <c r="AE62" s="511"/>
      <c r="AF62" s="511"/>
      <c r="AG62" s="511"/>
      <c r="AH62" s="511"/>
      <c r="AI62" s="512"/>
      <c r="AJ62" s="520">
        <f>AJ60-S60</f>
        <v>0</v>
      </c>
      <c r="AK62" s="521"/>
      <c r="AL62" s="522"/>
      <c r="AM62" s="346"/>
      <c r="AN62" s="520">
        <f>AN60-W60</f>
        <v>0</v>
      </c>
      <c r="AO62" s="521"/>
      <c r="AP62" s="522"/>
      <c r="AQ62" s="510" t="s">
        <v>52</v>
      </c>
      <c r="AR62" s="511"/>
      <c r="AS62" s="511"/>
      <c r="AT62" s="512"/>
      <c r="AU62" s="520">
        <f>AU60-AJ60</f>
        <v>0</v>
      </c>
      <c r="AV62" s="521"/>
      <c r="AW62" s="522"/>
      <c r="AX62" s="346"/>
      <c r="AY62" s="520">
        <f>AY60-AN60</f>
        <v>0</v>
      </c>
      <c r="AZ62" s="521"/>
      <c r="BA62" s="522"/>
      <c r="BB62" s="614" t="s">
        <v>118</v>
      </c>
      <c r="BC62" s="615"/>
      <c r="BD62" s="615"/>
      <c r="BE62" s="658"/>
      <c r="BF62" s="520">
        <f>BF60-AU60</f>
        <v>0</v>
      </c>
      <c r="BG62" s="521"/>
      <c r="BH62" s="522"/>
      <c r="BI62" s="346"/>
      <c r="BJ62" s="520">
        <f>BJ60-AY60</f>
        <v>0</v>
      </c>
      <c r="BK62" s="521"/>
      <c r="BL62" s="522"/>
      <c r="BM62" s="227"/>
      <c r="BN62" s="228"/>
      <c r="BO62" s="77"/>
      <c r="BP62" s="77"/>
      <c r="BQ62" s="72"/>
      <c r="BR62" s="72"/>
      <c r="BS62" s="72"/>
    </row>
    <row r="63" spans="1:71" ht="15.75" customHeight="1" thickTop="1" thickBot="1">
      <c r="A63" s="54"/>
      <c r="B63" s="218"/>
      <c r="C63" s="219"/>
      <c r="D63" s="219"/>
      <c r="E63" s="219"/>
      <c r="F63" s="80"/>
      <c r="G63" s="80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25"/>
      <c r="AG63" s="225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617" t="s">
        <v>135</v>
      </c>
      <c r="BB63" s="617"/>
      <c r="BC63" s="617"/>
      <c r="BD63" s="617"/>
      <c r="BE63" s="617"/>
      <c r="BF63" s="617"/>
      <c r="BG63" s="617"/>
      <c r="BH63" s="617"/>
      <c r="BI63" s="617"/>
      <c r="BJ63" s="617"/>
      <c r="BK63" s="617"/>
      <c r="BL63" s="617"/>
      <c r="BM63" s="617"/>
      <c r="BN63" s="618"/>
      <c r="BO63" s="81"/>
      <c r="BP63" s="81"/>
      <c r="BQ63" s="54"/>
      <c r="BR63" s="54"/>
      <c r="BS63" s="54"/>
    </row>
    <row r="64" spans="1:71" ht="12" customHeight="1" thickTop="1">
      <c r="A64" s="54"/>
      <c r="B64" s="55"/>
      <c r="C64" s="54"/>
      <c r="D64" s="54"/>
      <c r="E64" s="54"/>
      <c r="F64" s="56"/>
      <c r="G64" s="56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7"/>
      <c r="AG64" s="57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8"/>
      <c r="BP64" s="58"/>
      <c r="BQ64" s="54"/>
      <c r="BR64" s="54"/>
      <c r="BS64" s="54"/>
    </row>
    <row r="65" spans="1:71" s="61" customFormat="1" ht="33.75">
      <c r="A65" s="60"/>
      <c r="B65" s="503" t="s">
        <v>9</v>
      </c>
      <c r="C65" s="503"/>
      <c r="D65" s="503"/>
      <c r="E65" s="503"/>
      <c r="F65" s="503"/>
      <c r="G65" s="503"/>
      <c r="H65" s="503"/>
      <c r="I65" s="503"/>
      <c r="J65" s="503"/>
      <c r="K65" s="503"/>
      <c r="L65" s="503"/>
      <c r="M65" s="503"/>
      <c r="N65" s="503"/>
      <c r="O65" s="503"/>
      <c r="P65" s="503"/>
      <c r="Q65" s="503"/>
      <c r="R65" s="503"/>
      <c r="S65" s="503"/>
      <c r="T65" s="503"/>
      <c r="U65" s="503"/>
      <c r="V65" s="503"/>
      <c r="W65" s="503"/>
      <c r="X65" s="503"/>
      <c r="Y65" s="503"/>
      <c r="Z65" s="503"/>
      <c r="AA65" s="503"/>
      <c r="AB65" s="503"/>
      <c r="AC65" s="503"/>
      <c r="AD65" s="503"/>
      <c r="AE65" s="503"/>
      <c r="AF65" s="503"/>
      <c r="AG65" s="503"/>
      <c r="AH65" s="503"/>
      <c r="AI65" s="503"/>
      <c r="AJ65" s="503"/>
      <c r="AK65" s="503"/>
      <c r="AL65" s="503"/>
      <c r="AM65" s="503"/>
      <c r="AN65" s="503"/>
      <c r="AO65" s="503"/>
      <c r="AP65" s="503"/>
      <c r="AQ65" s="503"/>
      <c r="AR65" s="503"/>
      <c r="AS65" s="503"/>
      <c r="AT65" s="503"/>
      <c r="AU65" s="503"/>
      <c r="AV65" s="503"/>
      <c r="AW65" s="503"/>
      <c r="AX65" s="503"/>
      <c r="AY65" s="503"/>
      <c r="AZ65" s="503"/>
      <c r="BA65" s="503"/>
      <c r="BB65" s="503"/>
      <c r="BC65" s="503"/>
      <c r="BD65" s="503"/>
      <c r="BE65" s="503"/>
      <c r="BF65" s="503"/>
      <c r="BG65" s="503"/>
      <c r="BH65" s="503"/>
      <c r="BI65" s="503"/>
      <c r="BJ65" s="503"/>
      <c r="BK65" s="503"/>
      <c r="BL65" s="503"/>
      <c r="BM65" s="503"/>
      <c r="BN65" s="503"/>
      <c r="BO65" s="192"/>
      <c r="BP65" s="192"/>
      <c r="BQ65" s="60"/>
      <c r="BR65" s="60"/>
      <c r="BS65" s="60"/>
    </row>
    <row r="66" spans="1:71" ht="10.9" customHeight="1">
      <c r="A66" s="54"/>
      <c r="B66" s="193"/>
      <c r="C66" s="194"/>
      <c r="D66" s="194"/>
      <c r="E66" s="194"/>
      <c r="F66" s="195"/>
      <c r="G66" s="195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6"/>
      <c r="AG66" s="196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  <c r="BM66" s="194"/>
      <c r="BN66" s="508"/>
      <c r="BO66" s="508"/>
      <c r="BP66" s="508"/>
      <c r="BQ66" s="54"/>
      <c r="BR66" s="54"/>
      <c r="BS66" s="54"/>
    </row>
    <row r="67" spans="1:71" s="62" customFormat="1" ht="36.75" customHeight="1">
      <c r="A67" s="55"/>
      <c r="B67" s="193"/>
      <c r="C67" s="193"/>
      <c r="D67" s="197" t="s">
        <v>10</v>
      </c>
      <c r="E67" s="514" t="str">
        <f>IF(ROSTER!D$3="","",ROSTER!D$3)</f>
        <v/>
      </c>
      <c r="F67" s="514"/>
      <c r="G67" s="514"/>
      <c r="H67" s="514"/>
      <c r="I67" s="514"/>
      <c r="J67" s="514"/>
      <c r="K67" s="514"/>
      <c r="L67" s="514"/>
      <c r="M67" s="514"/>
      <c r="N67" s="514"/>
      <c r="O67" s="514"/>
      <c r="P67" s="514"/>
      <c r="Q67" s="514"/>
      <c r="R67" s="514"/>
      <c r="S67" s="514"/>
      <c r="T67" s="514"/>
      <c r="U67" s="514"/>
      <c r="V67" s="514"/>
      <c r="W67" s="514"/>
      <c r="X67" s="514"/>
      <c r="Y67" s="514"/>
      <c r="Z67" s="514"/>
      <c r="AA67" s="514"/>
      <c r="AB67" s="514"/>
      <c r="AC67" s="514"/>
      <c r="AD67" s="198"/>
      <c r="AE67" s="505" t="s">
        <v>11</v>
      </c>
      <c r="AF67" s="505"/>
      <c r="AG67" s="505"/>
      <c r="AH67" s="505"/>
      <c r="AI67" s="505"/>
      <c r="AJ67" s="505"/>
      <c r="AK67" s="505"/>
      <c r="AL67" s="505"/>
      <c r="AM67" s="505"/>
      <c r="AN67" s="513"/>
      <c r="AO67" s="513"/>
      <c r="AP67" s="513"/>
      <c r="AQ67" s="513"/>
      <c r="AR67" s="513"/>
      <c r="AS67" s="513"/>
      <c r="AT67" s="513"/>
      <c r="AU67" s="513"/>
      <c r="AV67" s="513"/>
      <c r="AW67" s="513"/>
      <c r="AX67" s="513"/>
      <c r="AY67" s="513"/>
      <c r="AZ67" s="513"/>
      <c r="BA67" s="513"/>
      <c r="BB67" s="513"/>
      <c r="BC67" s="513"/>
      <c r="BD67" s="513"/>
      <c r="BE67" s="513"/>
      <c r="BF67" s="513"/>
      <c r="BG67" s="513"/>
      <c r="BH67" s="513"/>
      <c r="BI67" s="513"/>
      <c r="BJ67" s="513"/>
      <c r="BK67" s="513"/>
      <c r="BL67" s="513"/>
      <c r="BM67" s="513"/>
      <c r="BN67" s="508"/>
      <c r="BO67" s="508"/>
      <c r="BP67" s="508"/>
      <c r="BQ67" s="55"/>
      <c r="BR67" s="55"/>
      <c r="BS67" s="55"/>
    </row>
    <row r="68" spans="1:71" ht="8.85" customHeight="1">
      <c r="A68" s="63"/>
      <c r="B68" s="193"/>
      <c r="C68" s="196" t="s">
        <v>36</v>
      </c>
      <c r="D68" s="196"/>
      <c r="E68" s="196"/>
      <c r="F68" s="199"/>
      <c r="G68" s="199"/>
      <c r="H68" s="196"/>
      <c r="I68" s="196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196"/>
      <c r="AH68" s="201"/>
      <c r="AI68" s="202"/>
      <c r="AJ68" s="202"/>
      <c r="AK68" s="202"/>
      <c r="AL68" s="202"/>
      <c r="AM68" s="202"/>
      <c r="AN68" s="202"/>
      <c r="AO68" s="203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  <c r="BI68" s="204"/>
      <c r="BJ68" s="204"/>
      <c r="BK68" s="204"/>
      <c r="BL68" s="204"/>
      <c r="BM68" s="204"/>
      <c r="BN68" s="204"/>
      <c r="BO68" s="205"/>
      <c r="BP68" s="205"/>
      <c r="BQ68" s="63"/>
      <c r="BR68" s="63"/>
      <c r="BS68" s="63"/>
    </row>
    <row r="69" spans="1:71" s="62" customFormat="1" ht="42.75">
      <c r="A69" s="55"/>
      <c r="B69" s="193"/>
      <c r="C69" s="519" t="s">
        <v>35</v>
      </c>
      <c r="D69" s="519"/>
      <c r="E69" s="513"/>
      <c r="F69" s="513"/>
      <c r="G69" s="513"/>
      <c r="H69" s="513"/>
      <c r="I69" s="513"/>
      <c r="J69" s="513"/>
      <c r="K69" s="513"/>
      <c r="L69" s="513"/>
      <c r="M69" s="513"/>
      <c r="N69" s="513"/>
      <c r="O69" s="513"/>
      <c r="P69" s="513"/>
      <c r="Q69" s="513"/>
      <c r="R69" s="513"/>
      <c r="S69" s="513"/>
      <c r="T69" s="513"/>
      <c r="U69" s="513"/>
      <c r="V69" s="513"/>
      <c r="W69" s="513"/>
      <c r="X69" s="513"/>
      <c r="Y69" s="513"/>
      <c r="Z69" s="513"/>
      <c r="AA69" s="513"/>
      <c r="AB69" s="513"/>
      <c r="AC69" s="513"/>
      <c r="AD69" s="198"/>
      <c r="AE69" s="239" t="s">
        <v>19</v>
      </c>
      <c r="AF69" s="239"/>
      <c r="AG69" s="239"/>
      <c r="AH69" s="505" t="s">
        <v>19</v>
      </c>
      <c r="AI69" s="505"/>
      <c r="AJ69" s="505"/>
      <c r="AK69" s="505"/>
      <c r="AL69" s="505"/>
      <c r="AM69" s="505"/>
      <c r="AN69" s="513"/>
      <c r="AO69" s="513"/>
      <c r="AP69" s="513"/>
      <c r="AQ69" s="513"/>
      <c r="AR69" s="513"/>
      <c r="AS69" s="513"/>
      <c r="AT69" s="513"/>
      <c r="AU69" s="513"/>
      <c r="AV69" s="513"/>
      <c r="AW69" s="513"/>
      <c r="AX69" s="513"/>
      <c r="AY69" s="513"/>
      <c r="AZ69" s="513"/>
      <c r="BA69" s="505" t="s">
        <v>12</v>
      </c>
      <c r="BB69" s="505"/>
      <c r="BC69" s="505"/>
      <c r="BD69" s="504"/>
      <c r="BE69" s="504"/>
      <c r="BF69" s="504"/>
      <c r="BG69" s="504"/>
      <c r="BH69" s="504"/>
      <c r="BI69" s="504"/>
      <c r="BJ69" s="504"/>
      <c r="BK69" s="504"/>
      <c r="BL69" s="504"/>
      <c r="BM69" s="504"/>
      <c r="BN69" s="206"/>
      <c r="BO69" s="207"/>
      <c r="BP69" s="207"/>
      <c r="BQ69" s="64">
        <f>IF(BD69=0,0,1)</f>
        <v>0</v>
      </c>
      <c r="BR69" s="65">
        <f>IF((BE123+BI123)&gt;(AO123+AS123),1,0)</f>
        <v>0</v>
      </c>
      <c r="BS69" s="66"/>
    </row>
    <row r="70" spans="1:71" ht="9.6" customHeight="1">
      <c r="A70" s="54"/>
      <c r="B70" s="193"/>
      <c r="C70" s="194"/>
      <c r="D70" s="194"/>
      <c r="E70" s="194"/>
      <c r="F70" s="195"/>
      <c r="G70" s="195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6"/>
      <c r="AG70" s="196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  <c r="BM70" s="194"/>
      <c r="BN70" s="194"/>
      <c r="BO70" s="208"/>
      <c r="BP70" s="208"/>
      <c r="BQ70" s="54"/>
      <c r="BR70" s="54"/>
      <c r="BS70" s="54"/>
    </row>
    <row r="71" spans="1:71" ht="8.85" customHeight="1" thickBot="1">
      <c r="A71" s="54"/>
      <c r="B71" s="209"/>
      <c r="C71" s="210"/>
      <c r="D71" s="210"/>
      <c r="E71" s="210"/>
      <c r="F71" s="211"/>
      <c r="G71" s="211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  <c r="AA71" s="210"/>
      <c r="AB71" s="210"/>
      <c r="AC71" s="210"/>
      <c r="AD71" s="210"/>
      <c r="AE71" s="210"/>
      <c r="AF71" s="212"/>
      <c r="AG71" s="212"/>
      <c r="AH71" s="210"/>
      <c r="AI71" s="210"/>
      <c r="AJ71" s="210"/>
      <c r="AK71" s="210"/>
      <c r="AL71" s="210"/>
      <c r="AM71" s="210"/>
      <c r="AN71" s="210"/>
      <c r="AO71" s="210"/>
      <c r="AP71" s="210"/>
      <c r="AQ71" s="210"/>
      <c r="AR71" s="210"/>
      <c r="AS71" s="210"/>
      <c r="AT71" s="210"/>
      <c r="AU71" s="210"/>
      <c r="AV71" s="210"/>
      <c r="AW71" s="210"/>
      <c r="AX71" s="210"/>
      <c r="AY71" s="210"/>
      <c r="AZ71" s="210"/>
      <c r="BA71" s="210"/>
      <c r="BB71" s="210"/>
      <c r="BC71" s="210"/>
      <c r="BD71" s="210"/>
      <c r="BE71" s="210"/>
      <c r="BF71" s="210"/>
      <c r="BG71" s="210"/>
      <c r="BH71" s="210"/>
      <c r="BI71" s="210"/>
      <c r="BJ71" s="210"/>
      <c r="BK71" s="210"/>
      <c r="BL71" s="210"/>
      <c r="BM71" s="210"/>
      <c r="BN71" s="210"/>
      <c r="BO71" s="213"/>
      <c r="BP71" s="213"/>
      <c r="BQ71" s="54"/>
      <c r="BR71" s="54"/>
      <c r="BS71" s="54"/>
    </row>
    <row r="72" spans="1:71" s="62" customFormat="1" ht="33.4" customHeight="1" thickTop="1">
      <c r="A72" s="66"/>
      <c r="B72" s="515" t="s">
        <v>0</v>
      </c>
      <c r="C72" s="531" t="s">
        <v>1</v>
      </c>
      <c r="D72" s="532"/>
      <c r="E72" s="332" t="s">
        <v>26</v>
      </c>
      <c r="F72" s="499" t="s">
        <v>104</v>
      </c>
      <c r="G72" s="499" t="s">
        <v>105</v>
      </c>
      <c r="H72" s="527" t="s">
        <v>38</v>
      </c>
      <c r="I72" s="528"/>
      <c r="J72" s="564" t="s">
        <v>7</v>
      </c>
      <c r="K72" s="564"/>
      <c r="L72" s="564"/>
      <c r="M72" s="564"/>
      <c r="N72" s="564"/>
      <c r="O72" s="564"/>
      <c r="P72" s="564" t="s">
        <v>2</v>
      </c>
      <c r="Q72" s="564"/>
      <c r="R72" s="564"/>
      <c r="S72" s="564"/>
      <c r="T72" s="564"/>
      <c r="U72" s="564"/>
      <c r="V72" s="610" t="s">
        <v>32</v>
      </c>
      <c r="W72" s="611"/>
      <c r="X72" s="610" t="s">
        <v>33</v>
      </c>
      <c r="Y72" s="611"/>
      <c r="Z72" s="619" t="s">
        <v>41</v>
      </c>
      <c r="AA72" s="620"/>
      <c r="AB72" s="623" t="s">
        <v>6</v>
      </c>
      <c r="AC72" s="623"/>
      <c r="AD72" s="623"/>
      <c r="AE72" s="623"/>
      <c r="AF72" s="623"/>
      <c r="AG72" s="623"/>
      <c r="AH72" s="564" t="s">
        <v>66</v>
      </c>
      <c r="AI72" s="564"/>
      <c r="AJ72" s="564"/>
      <c r="AK72" s="564"/>
      <c r="AL72" s="564"/>
      <c r="AM72" s="564"/>
      <c r="AN72" s="564" t="s">
        <v>67</v>
      </c>
      <c r="AO72" s="564"/>
      <c r="AP72" s="564"/>
      <c r="AQ72" s="564"/>
      <c r="AR72" s="564"/>
      <c r="AS72" s="564"/>
      <c r="AT72" s="564" t="s">
        <v>68</v>
      </c>
      <c r="AU72" s="564"/>
      <c r="AV72" s="564"/>
      <c r="AW72" s="564"/>
      <c r="AX72" s="564"/>
      <c r="AY72" s="583"/>
      <c r="AZ72" s="564" t="s">
        <v>4</v>
      </c>
      <c r="BA72" s="564"/>
      <c r="BB72" s="564"/>
      <c r="BC72" s="564"/>
      <c r="BD72" s="564"/>
      <c r="BE72" s="564"/>
      <c r="BF72" s="564" t="s">
        <v>69</v>
      </c>
      <c r="BG72" s="564"/>
      <c r="BH72" s="564"/>
      <c r="BI72" s="564"/>
      <c r="BJ72" s="564"/>
      <c r="BK72" s="582"/>
      <c r="BL72" s="659" t="s">
        <v>119</v>
      </c>
      <c r="BM72" s="660"/>
      <c r="BN72" s="661"/>
      <c r="BO72" s="603" t="s">
        <v>83</v>
      </c>
      <c r="BP72" s="603" t="s">
        <v>84</v>
      </c>
      <c r="BQ72" s="66"/>
      <c r="BR72" s="66"/>
      <c r="BS72" s="66"/>
    </row>
    <row r="73" spans="1:71" s="68" customFormat="1" ht="45" customHeight="1">
      <c r="A73" s="67"/>
      <c r="B73" s="516"/>
      <c r="C73" s="533"/>
      <c r="D73" s="534"/>
      <c r="E73" s="331" t="s">
        <v>106</v>
      </c>
      <c r="F73" s="500"/>
      <c r="G73" s="500"/>
      <c r="H73" s="529"/>
      <c r="I73" s="530"/>
      <c r="J73" s="562" t="s">
        <v>15</v>
      </c>
      <c r="K73" s="563"/>
      <c r="L73" s="525" t="s">
        <v>16</v>
      </c>
      <c r="M73" s="526"/>
      <c r="N73" s="517" t="s">
        <v>17</v>
      </c>
      <c r="O73" s="518" t="s">
        <v>8</v>
      </c>
      <c r="P73" s="562" t="s">
        <v>24</v>
      </c>
      <c r="Q73" s="563"/>
      <c r="R73" s="525" t="s">
        <v>22</v>
      </c>
      <c r="S73" s="526"/>
      <c r="T73" s="517" t="s">
        <v>17</v>
      </c>
      <c r="U73" s="518"/>
      <c r="V73" s="612"/>
      <c r="W73" s="613"/>
      <c r="X73" s="612"/>
      <c r="Y73" s="613"/>
      <c r="Z73" s="621"/>
      <c r="AA73" s="622"/>
      <c r="AB73" s="638" t="s">
        <v>50</v>
      </c>
      <c r="AC73" s="639"/>
      <c r="AD73" s="636" t="s">
        <v>21</v>
      </c>
      <c r="AE73" s="637" t="s">
        <v>3</v>
      </c>
      <c r="AF73" s="624" t="s">
        <v>5</v>
      </c>
      <c r="AG73" s="625"/>
      <c r="AH73" s="562" t="s">
        <v>50</v>
      </c>
      <c r="AI73" s="563"/>
      <c r="AJ73" s="525" t="s">
        <v>21</v>
      </c>
      <c r="AK73" s="526" t="s">
        <v>3</v>
      </c>
      <c r="AL73" s="523" t="s">
        <v>5</v>
      </c>
      <c r="AM73" s="524"/>
      <c r="AN73" s="562" t="s">
        <v>50</v>
      </c>
      <c r="AO73" s="563"/>
      <c r="AP73" s="525" t="s">
        <v>21</v>
      </c>
      <c r="AQ73" s="526" t="s">
        <v>3</v>
      </c>
      <c r="AR73" s="523" t="s">
        <v>5</v>
      </c>
      <c r="AS73" s="524"/>
      <c r="AT73" s="533" t="s">
        <v>50</v>
      </c>
      <c r="AU73" s="584"/>
      <c r="AV73" s="597" t="s">
        <v>21</v>
      </c>
      <c r="AW73" s="598" t="s">
        <v>3</v>
      </c>
      <c r="AX73" s="523" t="s">
        <v>5</v>
      </c>
      <c r="AY73" s="585"/>
      <c r="AZ73" s="562" t="s">
        <v>50</v>
      </c>
      <c r="BA73" s="563"/>
      <c r="BB73" s="525" t="s">
        <v>21</v>
      </c>
      <c r="BC73" s="526" t="s">
        <v>3</v>
      </c>
      <c r="BD73" s="523" t="s">
        <v>5</v>
      </c>
      <c r="BE73" s="524"/>
      <c r="BF73" s="533" t="s">
        <v>50</v>
      </c>
      <c r="BG73" s="584"/>
      <c r="BH73" s="597" t="s">
        <v>21</v>
      </c>
      <c r="BI73" s="598" t="s">
        <v>3</v>
      </c>
      <c r="BJ73" s="523" t="s">
        <v>5</v>
      </c>
      <c r="BK73" s="524"/>
      <c r="BL73" s="662"/>
      <c r="BM73" s="663"/>
      <c r="BN73" s="664"/>
      <c r="BO73" s="604"/>
      <c r="BP73" s="604"/>
      <c r="BQ73" s="67"/>
      <c r="BR73" s="67"/>
      <c r="BS73" s="67"/>
    </row>
    <row r="74" spans="1:71" ht="23.85" customHeight="1">
      <c r="A74" s="69"/>
      <c r="B74" s="548" t="str">
        <f>IF(ROSTER!B$8="","",ROSTER!B$8)</f>
        <v/>
      </c>
      <c r="C74" s="536" t="str">
        <f>IF(ROSTER!C$8="","",ROSTER!C$8)</f>
        <v/>
      </c>
      <c r="D74" s="537"/>
      <c r="E74" s="546"/>
      <c r="F74" s="501">
        <f>IF(E74="y",1,IF(E74="S",1,0))</f>
        <v>0</v>
      </c>
      <c r="G74" s="506">
        <f>IF(E74="S",1,0)</f>
        <v>0</v>
      </c>
      <c r="H74" s="542"/>
      <c r="I74" s="543"/>
      <c r="J74" s="538"/>
      <c r="K74" s="539"/>
      <c r="L74" s="552"/>
      <c r="M74" s="558"/>
      <c r="N74" s="554">
        <f>L74+J74</f>
        <v>0</v>
      </c>
      <c r="O74" s="555"/>
      <c r="P74" s="538"/>
      <c r="Q74" s="539"/>
      <c r="R74" s="552"/>
      <c r="S74" s="558"/>
      <c r="T74" s="590">
        <f>R74-P74</f>
        <v>0</v>
      </c>
      <c r="U74" s="591"/>
      <c r="V74" s="550"/>
      <c r="W74" s="543"/>
      <c r="X74" s="538"/>
      <c r="Y74" s="543"/>
      <c r="Z74" s="538"/>
      <c r="AA74" s="543"/>
      <c r="AB74" s="538"/>
      <c r="AC74" s="539"/>
      <c r="AD74" s="552"/>
      <c r="AE74" s="558"/>
      <c r="AF74" s="586">
        <f>IF(AB74=0,0,(AD74/AB74)*100)</f>
        <v>0</v>
      </c>
      <c r="AG74" s="587"/>
      <c r="AH74" s="538"/>
      <c r="AI74" s="539"/>
      <c r="AJ74" s="552"/>
      <c r="AK74" s="558"/>
      <c r="AL74" s="590">
        <f>IF(AH74=0,0,(AJ74/AH74)*100)</f>
        <v>0</v>
      </c>
      <c r="AM74" s="591"/>
      <c r="AN74" s="538"/>
      <c r="AO74" s="539"/>
      <c r="AP74" s="552"/>
      <c r="AQ74" s="558"/>
      <c r="AR74" s="590">
        <f>IF(AN74=0,0,(AP74/AN74)*100)</f>
        <v>0</v>
      </c>
      <c r="AS74" s="591"/>
      <c r="AT74" s="578">
        <f>AB74+AH74+AN74</f>
        <v>0</v>
      </c>
      <c r="AU74" s="579"/>
      <c r="AV74" s="574">
        <f>AD74+AJ74+AP74</f>
        <v>0</v>
      </c>
      <c r="AW74" s="575"/>
      <c r="AX74" s="590">
        <f>IF(AT74=0,0,(AV74/AT74)*100)</f>
        <v>0</v>
      </c>
      <c r="AY74" s="591"/>
      <c r="AZ74" s="538"/>
      <c r="BA74" s="539"/>
      <c r="BB74" s="552"/>
      <c r="BC74" s="558"/>
      <c r="BD74" s="590">
        <f>IF(AZ74=0,0,(BB74/AZ74)*100)</f>
        <v>0</v>
      </c>
      <c r="BE74" s="591"/>
      <c r="BF74" s="578">
        <f>AT74+AZ74</f>
        <v>0</v>
      </c>
      <c r="BG74" s="579"/>
      <c r="BH74" s="574">
        <f>AV74+BB74</f>
        <v>0</v>
      </c>
      <c r="BI74" s="575"/>
      <c r="BJ74" s="590">
        <f>IF(BF74=0,0,(BH74/BF74)*100)</f>
        <v>0</v>
      </c>
      <c r="BK74" s="591"/>
      <c r="BL74" s="650">
        <f>(AD74*2)+(AJ74*2)+(AP74*3)+BB74</f>
        <v>0</v>
      </c>
      <c r="BM74" s="651"/>
      <c r="BN74" s="652"/>
      <c r="BO74" s="599" t="e">
        <f>(BL74*BR$74)+(N74*BR$75)+(X74*BR$76)+(R74*BR$77)+(V74*BR$78)+(Z74*BR$79)</f>
        <v>#REF!</v>
      </c>
      <c r="BP74" s="599" t="e">
        <f>((AZ74-BB74)*BR$81)+((AT74-AV74)*BR$80)+(H74*BR$82)+(P74*BR$83)</f>
        <v>#REF!</v>
      </c>
      <c r="BQ74" s="70" t="s">
        <v>72</v>
      </c>
      <c r="BR74" s="71" t="e">
        <f>IF(#REF!="B",#REF!,IF(#REF!="C",#REF!,#REF!))</f>
        <v>#REF!</v>
      </c>
      <c r="BS74" s="67"/>
    </row>
    <row r="75" spans="1:71" ht="23.85" customHeight="1">
      <c r="A75" s="69"/>
      <c r="B75" s="549"/>
      <c r="C75" s="560" t="str">
        <f>IF(ROSTER!D$8="","",ROSTER!D$8)</f>
        <v/>
      </c>
      <c r="D75" s="561"/>
      <c r="E75" s="547"/>
      <c r="F75" s="502"/>
      <c r="G75" s="507"/>
      <c r="H75" s="544"/>
      <c r="I75" s="545"/>
      <c r="J75" s="540"/>
      <c r="K75" s="541"/>
      <c r="L75" s="553"/>
      <c r="M75" s="559"/>
      <c r="N75" s="556" t="s">
        <v>14</v>
      </c>
      <c r="O75" s="557"/>
      <c r="P75" s="540"/>
      <c r="Q75" s="541"/>
      <c r="R75" s="553"/>
      <c r="S75" s="559"/>
      <c r="T75" s="592"/>
      <c r="U75" s="593"/>
      <c r="V75" s="551"/>
      <c r="W75" s="545"/>
      <c r="X75" s="540"/>
      <c r="Y75" s="545"/>
      <c r="Z75" s="540"/>
      <c r="AA75" s="545"/>
      <c r="AB75" s="540"/>
      <c r="AC75" s="541"/>
      <c r="AD75" s="553"/>
      <c r="AE75" s="559"/>
      <c r="AF75" s="588"/>
      <c r="AG75" s="589"/>
      <c r="AH75" s="540"/>
      <c r="AI75" s="541"/>
      <c r="AJ75" s="553"/>
      <c r="AK75" s="559"/>
      <c r="AL75" s="592"/>
      <c r="AM75" s="593"/>
      <c r="AN75" s="540"/>
      <c r="AO75" s="541"/>
      <c r="AP75" s="553"/>
      <c r="AQ75" s="559"/>
      <c r="AR75" s="592"/>
      <c r="AS75" s="593"/>
      <c r="AT75" s="580"/>
      <c r="AU75" s="581"/>
      <c r="AV75" s="576"/>
      <c r="AW75" s="577"/>
      <c r="AX75" s="592"/>
      <c r="AY75" s="593"/>
      <c r="AZ75" s="540"/>
      <c r="BA75" s="541"/>
      <c r="BB75" s="553"/>
      <c r="BC75" s="559"/>
      <c r="BD75" s="592"/>
      <c r="BE75" s="593"/>
      <c r="BF75" s="580"/>
      <c r="BG75" s="581"/>
      <c r="BH75" s="576"/>
      <c r="BI75" s="577"/>
      <c r="BJ75" s="592"/>
      <c r="BK75" s="593"/>
      <c r="BL75" s="653"/>
      <c r="BM75" s="654"/>
      <c r="BN75" s="655"/>
      <c r="BO75" s="600"/>
      <c r="BP75" s="600"/>
      <c r="BQ75" s="70" t="s">
        <v>73</v>
      </c>
      <c r="BR75" s="71" t="e">
        <f>IF(#REF!="B",#REF!,IF(#REF!="C",#REF!,#REF!))</f>
        <v>#REF!</v>
      </c>
      <c r="BS75" s="67"/>
    </row>
    <row r="76" spans="1:71" ht="21.75" customHeight="1">
      <c r="A76" s="54"/>
      <c r="B76" s="548" t="str">
        <f>IF(ROSTER!B$10="","",ROSTER!B$10)</f>
        <v/>
      </c>
      <c r="C76" s="536" t="str">
        <f>IF(ROSTER!C$10="","",ROSTER!C$10)</f>
        <v/>
      </c>
      <c r="D76" s="537"/>
      <c r="E76" s="546"/>
      <c r="F76" s="501">
        <f>IF(E76="y",1,IF(E76="S",1,0))</f>
        <v>0</v>
      </c>
      <c r="G76" s="506">
        <f>IF(E76="S",1,0)</f>
        <v>0</v>
      </c>
      <c r="H76" s="542"/>
      <c r="I76" s="543"/>
      <c r="J76" s="538"/>
      <c r="K76" s="539"/>
      <c r="L76" s="552"/>
      <c r="M76" s="558"/>
      <c r="N76" s="554">
        <f>L76+J76</f>
        <v>0</v>
      </c>
      <c r="O76" s="555"/>
      <c r="P76" s="538"/>
      <c r="Q76" s="539"/>
      <c r="R76" s="552"/>
      <c r="S76" s="558"/>
      <c r="T76" s="590">
        <f t="shared" ref="T76:T117" si="57">R76-P76</f>
        <v>0</v>
      </c>
      <c r="U76" s="591"/>
      <c r="V76" s="550"/>
      <c r="W76" s="543"/>
      <c r="X76" s="538"/>
      <c r="Y76" s="543"/>
      <c r="Z76" s="538"/>
      <c r="AA76" s="543"/>
      <c r="AB76" s="538"/>
      <c r="AC76" s="539"/>
      <c r="AD76" s="552"/>
      <c r="AE76" s="558"/>
      <c r="AF76" s="586">
        <f>IF(AB76=0,0,(AD76/AB76)*100)</f>
        <v>0</v>
      </c>
      <c r="AG76" s="587"/>
      <c r="AH76" s="538"/>
      <c r="AI76" s="539"/>
      <c r="AJ76" s="552"/>
      <c r="AK76" s="558"/>
      <c r="AL76" s="590">
        <f>IF(AH76=0,0,(AJ76/AH76)*100)</f>
        <v>0</v>
      </c>
      <c r="AM76" s="591"/>
      <c r="AN76" s="538"/>
      <c r="AO76" s="539"/>
      <c r="AP76" s="552"/>
      <c r="AQ76" s="558"/>
      <c r="AR76" s="590">
        <f>IF(AN76=0,0,(AP76/AN76)*100)</f>
        <v>0</v>
      </c>
      <c r="AS76" s="591"/>
      <c r="AT76" s="578">
        <f>AB76+AH76+AN76</f>
        <v>0</v>
      </c>
      <c r="AU76" s="579"/>
      <c r="AV76" s="574">
        <f>AD76+AJ76+AP76</f>
        <v>0</v>
      </c>
      <c r="AW76" s="575"/>
      <c r="AX76" s="590">
        <f>IF(AT76=0,0,(AV76/AT76)*100)</f>
        <v>0</v>
      </c>
      <c r="AY76" s="591"/>
      <c r="AZ76" s="538"/>
      <c r="BA76" s="539"/>
      <c r="BB76" s="552"/>
      <c r="BC76" s="558"/>
      <c r="BD76" s="590">
        <f>IF(AZ76=0,0,(BB76/AZ76)*100)</f>
        <v>0</v>
      </c>
      <c r="BE76" s="591"/>
      <c r="BF76" s="578">
        <f>AT76+AZ76</f>
        <v>0</v>
      </c>
      <c r="BG76" s="579"/>
      <c r="BH76" s="574">
        <f>AV76+BB76</f>
        <v>0</v>
      </c>
      <c r="BI76" s="575"/>
      <c r="BJ76" s="590">
        <f>IF(BF76=0,0,(BH76/BF76)*100)</f>
        <v>0</v>
      </c>
      <c r="BK76" s="591"/>
      <c r="BL76" s="650">
        <f>(AD76*2)+(AJ76*2)+(AP76*3)+BB76</f>
        <v>0</v>
      </c>
      <c r="BM76" s="651"/>
      <c r="BN76" s="652"/>
      <c r="BO76" s="599" t="e">
        <f>(BL76*BR$74)+(N76*BR$75)+(X76*BR$76)+(R76*BR$77)+(V76*BR$78)+(Z76*BR$79)</f>
        <v>#REF!</v>
      </c>
      <c r="BP76" s="599" t="e">
        <f>((AZ76-BB76)*BR$81)+((AT76-AV76)*BR$80)+(H76*BR$82)+(P76*BR$83)</f>
        <v>#REF!</v>
      </c>
      <c r="BQ76" s="70" t="s">
        <v>74</v>
      </c>
      <c r="BR76" s="71" t="e">
        <f>IF(#REF!="B",#REF!,IF(#REF!="C",#REF!,#REF!))</f>
        <v>#REF!</v>
      </c>
      <c r="BS76" s="67"/>
    </row>
    <row r="77" spans="1:71" ht="21.75" customHeight="1">
      <c r="A77" s="54"/>
      <c r="B77" s="549"/>
      <c r="C77" s="560" t="str">
        <f>IF(ROSTER!D$10="","",ROSTER!D$10)</f>
        <v/>
      </c>
      <c r="D77" s="561"/>
      <c r="E77" s="547"/>
      <c r="F77" s="502"/>
      <c r="G77" s="507"/>
      <c r="H77" s="544"/>
      <c r="I77" s="545"/>
      <c r="J77" s="540"/>
      <c r="K77" s="541"/>
      <c r="L77" s="553"/>
      <c r="M77" s="559"/>
      <c r="N77" s="556" t="s">
        <v>14</v>
      </c>
      <c r="O77" s="557"/>
      <c r="P77" s="540"/>
      <c r="Q77" s="541"/>
      <c r="R77" s="553"/>
      <c r="S77" s="559"/>
      <c r="T77" s="592"/>
      <c r="U77" s="593"/>
      <c r="V77" s="551"/>
      <c r="W77" s="545"/>
      <c r="X77" s="540"/>
      <c r="Y77" s="545"/>
      <c r="Z77" s="540"/>
      <c r="AA77" s="545"/>
      <c r="AB77" s="540"/>
      <c r="AC77" s="541"/>
      <c r="AD77" s="553"/>
      <c r="AE77" s="559"/>
      <c r="AF77" s="588"/>
      <c r="AG77" s="589"/>
      <c r="AH77" s="540"/>
      <c r="AI77" s="541"/>
      <c r="AJ77" s="553"/>
      <c r="AK77" s="559"/>
      <c r="AL77" s="592"/>
      <c r="AM77" s="593"/>
      <c r="AN77" s="540"/>
      <c r="AO77" s="541"/>
      <c r="AP77" s="553"/>
      <c r="AQ77" s="559"/>
      <c r="AR77" s="592"/>
      <c r="AS77" s="593"/>
      <c r="AT77" s="580"/>
      <c r="AU77" s="581"/>
      <c r="AV77" s="576"/>
      <c r="AW77" s="577"/>
      <c r="AX77" s="592"/>
      <c r="AY77" s="593"/>
      <c r="AZ77" s="540"/>
      <c r="BA77" s="541"/>
      <c r="BB77" s="553"/>
      <c r="BC77" s="559"/>
      <c r="BD77" s="592"/>
      <c r="BE77" s="593"/>
      <c r="BF77" s="580"/>
      <c r="BG77" s="581"/>
      <c r="BH77" s="576"/>
      <c r="BI77" s="577"/>
      <c r="BJ77" s="592"/>
      <c r="BK77" s="593"/>
      <c r="BL77" s="653"/>
      <c r="BM77" s="654"/>
      <c r="BN77" s="655"/>
      <c r="BO77" s="600"/>
      <c r="BP77" s="600"/>
      <c r="BQ77" s="70" t="s">
        <v>75</v>
      </c>
      <c r="BR77" s="71" t="e">
        <f>IF(#REF!="B",#REF!,IF(#REF!="C",#REF!,#REF!))</f>
        <v>#REF!</v>
      </c>
      <c r="BS77" s="67"/>
    </row>
    <row r="78" spans="1:71" ht="21.75" customHeight="1">
      <c r="A78" s="54"/>
      <c r="B78" s="565" t="str">
        <f>IF(ROSTER!B$12="","",ROSTER!B$12)</f>
        <v/>
      </c>
      <c r="C78" s="536" t="str">
        <f>IF(ROSTER!C$12="","",ROSTER!C$12)</f>
        <v/>
      </c>
      <c r="D78" s="537"/>
      <c r="E78" s="546"/>
      <c r="F78" s="501">
        <f>IF(E78="y",1,IF(E78="S",1,0))</f>
        <v>0</v>
      </c>
      <c r="G78" s="506">
        <f>IF(E78="S",1,0)</f>
        <v>0</v>
      </c>
      <c r="H78" s="542"/>
      <c r="I78" s="543"/>
      <c r="J78" s="538"/>
      <c r="K78" s="539"/>
      <c r="L78" s="552"/>
      <c r="M78" s="558"/>
      <c r="N78" s="554">
        <f>L78+J78</f>
        <v>0</v>
      </c>
      <c r="O78" s="555"/>
      <c r="P78" s="538"/>
      <c r="Q78" s="539"/>
      <c r="R78" s="552"/>
      <c r="S78" s="558"/>
      <c r="T78" s="590">
        <f t="shared" ref="T78:T117" si="58">R78-P78</f>
        <v>0</v>
      </c>
      <c r="U78" s="591"/>
      <c r="V78" s="550"/>
      <c r="W78" s="543"/>
      <c r="X78" s="538"/>
      <c r="Y78" s="543"/>
      <c r="Z78" s="538"/>
      <c r="AA78" s="543"/>
      <c r="AB78" s="538"/>
      <c r="AC78" s="539"/>
      <c r="AD78" s="552"/>
      <c r="AE78" s="558"/>
      <c r="AF78" s="586">
        <f>IF(AB78=0,0,(AD78/AB78)*100)</f>
        <v>0</v>
      </c>
      <c r="AG78" s="587"/>
      <c r="AH78" s="538"/>
      <c r="AI78" s="539"/>
      <c r="AJ78" s="552"/>
      <c r="AK78" s="558"/>
      <c r="AL78" s="590">
        <f>IF(AH78=0,0,(AJ78/AH78)*100)</f>
        <v>0</v>
      </c>
      <c r="AM78" s="591"/>
      <c r="AN78" s="538"/>
      <c r="AO78" s="539"/>
      <c r="AP78" s="552"/>
      <c r="AQ78" s="558"/>
      <c r="AR78" s="590">
        <f>IF(AN78=0,0,(AP78/AN78)*100)</f>
        <v>0</v>
      </c>
      <c r="AS78" s="591"/>
      <c r="AT78" s="578">
        <f>AB78+AH78+AN78</f>
        <v>0</v>
      </c>
      <c r="AU78" s="579"/>
      <c r="AV78" s="574">
        <f>AD78+AJ78+AP78</f>
        <v>0</v>
      </c>
      <c r="AW78" s="575"/>
      <c r="AX78" s="590">
        <f>IF(AT78=0,0,(AV78/AT78)*100)</f>
        <v>0</v>
      </c>
      <c r="AY78" s="591"/>
      <c r="AZ78" s="538"/>
      <c r="BA78" s="539"/>
      <c r="BB78" s="552"/>
      <c r="BC78" s="558"/>
      <c r="BD78" s="590">
        <f>IF(AZ78=0,0,(BB78/AZ78)*100)</f>
        <v>0</v>
      </c>
      <c r="BE78" s="591"/>
      <c r="BF78" s="578">
        <f>AT78+AZ78</f>
        <v>0</v>
      </c>
      <c r="BG78" s="579"/>
      <c r="BH78" s="574">
        <f>AV78+BB78</f>
        <v>0</v>
      </c>
      <c r="BI78" s="575"/>
      <c r="BJ78" s="590">
        <f>IF(BF78=0,0,(BH78/BF78)*100)</f>
        <v>0</v>
      </c>
      <c r="BK78" s="591"/>
      <c r="BL78" s="650">
        <f>(AD78*2)+(AJ78*2)+(AP78*3)+BB78</f>
        <v>0</v>
      </c>
      <c r="BM78" s="651"/>
      <c r="BN78" s="652"/>
      <c r="BO78" s="599" t="e">
        <f>(BL78*BR$74)+(N78*BR$75)+(X78*BR$76)+(R78*BR$77)+(V78*BR$78)+(Z78*BR$79)</f>
        <v>#REF!</v>
      </c>
      <c r="BP78" s="599" t="e">
        <f>((AZ78-BB78)*BR$81)+((AT78-AV78)*BR$80)+(H78*BR$82)+(P78*BR$83)</f>
        <v>#REF!</v>
      </c>
      <c r="BQ78" s="70" t="s">
        <v>76</v>
      </c>
      <c r="BR78" s="71" t="e">
        <f>IF(#REF!="B",#REF!,IF(#REF!="C",#REF!,#REF!))</f>
        <v>#REF!</v>
      </c>
      <c r="BS78" s="67"/>
    </row>
    <row r="79" spans="1:71" ht="21.75" customHeight="1">
      <c r="A79" s="54"/>
      <c r="B79" s="566"/>
      <c r="C79" s="560" t="str">
        <f>IF(ROSTER!D$12="","",ROSTER!D$12)</f>
        <v/>
      </c>
      <c r="D79" s="561"/>
      <c r="E79" s="547"/>
      <c r="F79" s="502"/>
      <c r="G79" s="507"/>
      <c r="H79" s="544"/>
      <c r="I79" s="545"/>
      <c r="J79" s="540"/>
      <c r="K79" s="541"/>
      <c r="L79" s="553"/>
      <c r="M79" s="559"/>
      <c r="N79" s="556" t="s">
        <v>14</v>
      </c>
      <c r="O79" s="557"/>
      <c r="P79" s="540"/>
      <c r="Q79" s="541"/>
      <c r="R79" s="553"/>
      <c r="S79" s="559"/>
      <c r="T79" s="592"/>
      <c r="U79" s="593"/>
      <c r="V79" s="551"/>
      <c r="W79" s="545"/>
      <c r="X79" s="540"/>
      <c r="Y79" s="545"/>
      <c r="Z79" s="540"/>
      <c r="AA79" s="545"/>
      <c r="AB79" s="540"/>
      <c r="AC79" s="541"/>
      <c r="AD79" s="553"/>
      <c r="AE79" s="559"/>
      <c r="AF79" s="588"/>
      <c r="AG79" s="589"/>
      <c r="AH79" s="540"/>
      <c r="AI79" s="541"/>
      <c r="AJ79" s="553"/>
      <c r="AK79" s="559"/>
      <c r="AL79" s="592"/>
      <c r="AM79" s="593"/>
      <c r="AN79" s="540"/>
      <c r="AO79" s="541"/>
      <c r="AP79" s="553"/>
      <c r="AQ79" s="559"/>
      <c r="AR79" s="592"/>
      <c r="AS79" s="593"/>
      <c r="AT79" s="580"/>
      <c r="AU79" s="581"/>
      <c r="AV79" s="576"/>
      <c r="AW79" s="577"/>
      <c r="AX79" s="592"/>
      <c r="AY79" s="593"/>
      <c r="AZ79" s="540"/>
      <c r="BA79" s="541"/>
      <c r="BB79" s="553"/>
      <c r="BC79" s="559"/>
      <c r="BD79" s="592"/>
      <c r="BE79" s="593"/>
      <c r="BF79" s="580"/>
      <c r="BG79" s="581"/>
      <c r="BH79" s="576"/>
      <c r="BI79" s="577"/>
      <c r="BJ79" s="592"/>
      <c r="BK79" s="593"/>
      <c r="BL79" s="653"/>
      <c r="BM79" s="654"/>
      <c r="BN79" s="655"/>
      <c r="BO79" s="600"/>
      <c r="BP79" s="600"/>
      <c r="BQ79" s="70" t="s">
        <v>77</v>
      </c>
      <c r="BR79" s="71" t="e">
        <f>IF(#REF!="B",#REF!,IF(#REF!="C",#REF!,#REF!))</f>
        <v>#REF!</v>
      </c>
      <c r="BS79" s="67"/>
    </row>
    <row r="80" spans="1:71" ht="21.75" customHeight="1">
      <c r="A80" s="54"/>
      <c r="B80" s="565" t="str">
        <f>IF(ROSTER!B$14="","",ROSTER!B$14)</f>
        <v/>
      </c>
      <c r="C80" s="536" t="str">
        <f>IF(ROSTER!C$14="","",ROSTER!C$14)</f>
        <v/>
      </c>
      <c r="D80" s="537"/>
      <c r="E80" s="546"/>
      <c r="F80" s="501">
        <f>IF(E80="y",1,IF(E80="S",1,0))</f>
        <v>0</v>
      </c>
      <c r="G80" s="506">
        <f>IF(E80="S",1,0)</f>
        <v>0</v>
      </c>
      <c r="H80" s="542"/>
      <c r="I80" s="543"/>
      <c r="J80" s="538"/>
      <c r="K80" s="539"/>
      <c r="L80" s="552"/>
      <c r="M80" s="558"/>
      <c r="N80" s="554">
        <f>L80+J80</f>
        <v>0</v>
      </c>
      <c r="O80" s="555"/>
      <c r="P80" s="538"/>
      <c r="Q80" s="539"/>
      <c r="R80" s="552"/>
      <c r="S80" s="558"/>
      <c r="T80" s="590">
        <f t="shared" ref="T80:T117" si="59">R80-P80</f>
        <v>0</v>
      </c>
      <c r="U80" s="591"/>
      <c r="V80" s="550"/>
      <c r="W80" s="543"/>
      <c r="X80" s="538"/>
      <c r="Y80" s="543"/>
      <c r="Z80" s="538"/>
      <c r="AA80" s="543"/>
      <c r="AB80" s="538"/>
      <c r="AC80" s="539"/>
      <c r="AD80" s="552"/>
      <c r="AE80" s="558"/>
      <c r="AF80" s="586">
        <f>IF(AB80=0,0,(AD80/AB80)*100)</f>
        <v>0</v>
      </c>
      <c r="AG80" s="587"/>
      <c r="AH80" s="538"/>
      <c r="AI80" s="539"/>
      <c r="AJ80" s="552"/>
      <c r="AK80" s="558"/>
      <c r="AL80" s="590">
        <f>IF(AH80=0,0,(AJ80/AH80)*100)</f>
        <v>0</v>
      </c>
      <c r="AM80" s="591"/>
      <c r="AN80" s="538"/>
      <c r="AO80" s="539"/>
      <c r="AP80" s="552"/>
      <c r="AQ80" s="558"/>
      <c r="AR80" s="590">
        <f>IF(AN80=0,0,(AP80/AN80)*100)</f>
        <v>0</v>
      </c>
      <c r="AS80" s="591"/>
      <c r="AT80" s="578">
        <f>AB80+AH80+AN80</f>
        <v>0</v>
      </c>
      <c r="AU80" s="579"/>
      <c r="AV80" s="574">
        <f>AD80+AJ80+AP80</f>
        <v>0</v>
      </c>
      <c r="AW80" s="575"/>
      <c r="AX80" s="590">
        <f>IF(AT80=0,0,(AV80/AT80)*100)</f>
        <v>0</v>
      </c>
      <c r="AY80" s="591"/>
      <c r="AZ80" s="538"/>
      <c r="BA80" s="539"/>
      <c r="BB80" s="552"/>
      <c r="BC80" s="558"/>
      <c r="BD80" s="590">
        <f>IF(AZ80=0,0,(BB80/AZ80)*100)</f>
        <v>0</v>
      </c>
      <c r="BE80" s="591"/>
      <c r="BF80" s="578">
        <f>AT80+AZ80</f>
        <v>0</v>
      </c>
      <c r="BG80" s="579"/>
      <c r="BH80" s="574">
        <f>AV80+BB80</f>
        <v>0</v>
      </c>
      <c r="BI80" s="575"/>
      <c r="BJ80" s="590">
        <f>IF(BF80=0,0,(BH80/BF80)*100)</f>
        <v>0</v>
      </c>
      <c r="BK80" s="591"/>
      <c r="BL80" s="650">
        <f>(AD80*2)+(AJ80*2)+(AP80*3)+BB80</f>
        <v>0</v>
      </c>
      <c r="BM80" s="651"/>
      <c r="BN80" s="652"/>
      <c r="BO80" s="599" t="e">
        <f>(BL80*BR$74)+(N80*BR$75)+(X80*BR$76)+(R80*BR$77)+(V80*BR$78)+(Z80*BR$79)</f>
        <v>#REF!</v>
      </c>
      <c r="BP80" s="599" t="e">
        <f>((AZ80-BB80)*BR$81)+((AT80-AV80)*BR$80)+(H80*BR$82)+(P80*BR$83)</f>
        <v>#REF!</v>
      </c>
      <c r="BQ80" s="70" t="s">
        <v>78</v>
      </c>
      <c r="BR80" s="71" t="e">
        <f>IF(#REF!="B",#REF!,IF(#REF!="C",#REF!,#REF!))</f>
        <v>#REF!</v>
      </c>
      <c r="BS80" s="67"/>
    </row>
    <row r="81" spans="1:71" ht="21.75" customHeight="1">
      <c r="A81" s="54"/>
      <c r="B81" s="566"/>
      <c r="C81" s="560" t="str">
        <f>IF(ROSTER!D$14="","",ROSTER!D$14)</f>
        <v/>
      </c>
      <c r="D81" s="561"/>
      <c r="E81" s="547"/>
      <c r="F81" s="502"/>
      <c r="G81" s="507"/>
      <c r="H81" s="544"/>
      <c r="I81" s="545"/>
      <c r="J81" s="540"/>
      <c r="K81" s="541"/>
      <c r="L81" s="553"/>
      <c r="M81" s="559"/>
      <c r="N81" s="556" t="s">
        <v>14</v>
      </c>
      <c r="O81" s="557"/>
      <c r="P81" s="540"/>
      <c r="Q81" s="541"/>
      <c r="R81" s="553"/>
      <c r="S81" s="559"/>
      <c r="T81" s="592"/>
      <c r="U81" s="593"/>
      <c r="V81" s="551"/>
      <c r="W81" s="545"/>
      <c r="X81" s="540"/>
      <c r="Y81" s="545"/>
      <c r="Z81" s="540"/>
      <c r="AA81" s="545"/>
      <c r="AB81" s="540"/>
      <c r="AC81" s="541"/>
      <c r="AD81" s="553"/>
      <c r="AE81" s="559"/>
      <c r="AF81" s="588"/>
      <c r="AG81" s="589"/>
      <c r="AH81" s="540"/>
      <c r="AI81" s="541"/>
      <c r="AJ81" s="553"/>
      <c r="AK81" s="559"/>
      <c r="AL81" s="592"/>
      <c r="AM81" s="593"/>
      <c r="AN81" s="540"/>
      <c r="AO81" s="541"/>
      <c r="AP81" s="553"/>
      <c r="AQ81" s="559"/>
      <c r="AR81" s="592"/>
      <c r="AS81" s="593"/>
      <c r="AT81" s="580"/>
      <c r="AU81" s="581"/>
      <c r="AV81" s="576"/>
      <c r="AW81" s="577"/>
      <c r="AX81" s="592"/>
      <c r="AY81" s="593"/>
      <c r="AZ81" s="540"/>
      <c r="BA81" s="541"/>
      <c r="BB81" s="553"/>
      <c r="BC81" s="559"/>
      <c r="BD81" s="592"/>
      <c r="BE81" s="593"/>
      <c r="BF81" s="580"/>
      <c r="BG81" s="581"/>
      <c r="BH81" s="576"/>
      <c r="BI81" s="577"/>
      <c r="BJ81" s="592"/>
      <c r="BK81" s="593"/>
      <c r="BL81" s="653"/>
      <c r="BM81" s="654"/>
      <c r="BN81" s="655"/>
      <c r="BO81" s="600"/>
      <c r="BP81" s="600"/>
      <c r="BQ81" s="70" t="s">
        <v>79</v>
      </c>
      <c r="BR81" s="71" t="e">
        <f>IF(#REF!="B",#REF!,IF(#REF!="C",#REF!,#REF!))</f>
        <v>#REF!</v>
      </c>
      <c r="BS81" s="67"/>
    </row>
    <row r="82" spans="1:71" ht="21.75" customHeight="1">
      <c r="A82" s="54"/>
      <c r="B82" s="565" t="str">
        <f>IF(ROSTER!B$16="","",ROSTER!B$16)</f>
        <v/>
      </c>
      <c r="C82" s="536" t="str">
        <f>IF(ROSTER!C$16="","",ROSTER!C$16)</f>
        <v/>
      </c>
      <c r="D82" s="537"/>
      <c r="E82" s="546"/>
      <c r="F82" s="501">
        <f>IF(E82="y",1,IF(E82="S",1,0))</f>
        <v>0</v>
      </c>
      <c r="G82" s="506">
        <f>IF(E82="S",1,0)</f>
        <v>0</v>
      </c>
      <c r="H82" s="542"/>
      <c r="I82" s="543"/>
      <c r="J82" s="538"/>
      <c r="K82" s="539"/>
      <c r="L82" s="552"/>
      <c r="M82" s="558"/>
      <c r="N82" s="554">
        <f>L82+J82</f>
        <v>0</v>
      </c>
      <c r="O82" s="555"/>
      <c r="P82" s="538"/>
      <c r="Q82" s="539"/>
      <c r="R82" s="552"/>
      <c r="S82" s="558"/>
      <c r="T82" s="590">
        <f t="shared" ref="T82:T117" si="60">R82-P82</f>
        <v>0</v>
      </c>
      <c r="U82" s="591"/>
      <c r="V82" s="550"/>
      <c r="W82" s="543"/>
      <c r="X82" s="538"/>
      <c r="Y82" s="543"/>
      <c r="Z82" s="538"/>
      <c r="AA82" s="543"/>
      <c r="AB82" s="538"/>
      <c r="AC82" s="539"/>
      <c r="AD82" s="552"/>
      <c r="AE82" s="558"/>
      <c r="AF82" s="586">
        <f>IF(AB82=0,0,(AD82/AB82)*100)</f>
        <v>0</v>
      </c>
      <c r="AG82" s="587"/>
      <c r="AH82" s="538"/>
      <c r="AI82" s="539"/>
      <c r="AJ82" s="552"/>
      <c r="AK82" s="558"/>
      <c r="AL82" s="590">
        <f>IF(AH82=0,0,(AJ82/AH82)*100)</f>
        <v>0</v>
      </c>
      <c r="AM82" s="591"/>
      <c r="AN82" s="538"/>
      <c r="AO82" s="539"/>
      <c r="AP82" s="552"/>
      <c r="AQ82" s="558"/>
      <c r="AR82" s="590">
        <f>IF(AN82=0,0,(AP82/AN82)*100)</f>
        <v>0</v>
      </c>
      <c r="AS82" s="591"/>
      <c r="AT82" s="578">
        <f>AB82+AH82+AN82</f>
        <v>0</v>
      </c>
      <c r="AU82" s="579"/>
      <c r="AV82" s="574">
        <f>AD82+AJ82+AP82</f>
        <v>0</v>
      </c>
      <c r="AW82" s="575"/>
      <c r="AX82" s="590">
        <f>IF(AT82=0,0,(AV82/AT82)*100)</f>
        <v>0</v>
      </c>
      <c r="AY82" s="591"/>
      <c r="AZ82" s="538"/>
      <c r="BA82" s="539"/>
      <c r="BB82" s="552"/>
      <c r="BC82" s="558"/>
      <c r="BD82" s="590">
        <f>IF(AZ82=0,0,(BB82/AZ82)*100)</f>
        <v>0</v>
      </c>
      <c r="BE82" s="591"/>
      <c r="BF82" s="578">
        <f>AT82+AZ82</f>
        <v>0</v>
      </c>
      <c r="BG82" s="579"/>
      <c r="BH82" s="574">
        <f>AV82+BB82</f>
        <v>0</v>
      </c>
      <c r="BI82" s="575"/>
      <c r="BJ82" s="590">
        <f>IF(BF82=0,0,(BH82/BF82)*100)</f>
        <v>0</v>
      </c>
      <c r="BK82" s="591"/>
      <c r="BL82" s="650">
        <f>(AD82*2)+(AJ82*2)+(AP82*3)+BB82</f>
        <v>0</v>
      </c>
      <c r="BM82" s="651"/>
      <c r="BN82" s="652"/>
      <c r="BO82" s="599" t="e">
        <f>(BL82*BR$74)+(N82*BR$75)+(X82*BR$76)+(R82*BR$77)+(V82*BR$78)+(Z82*BR$79)</f>
        <v>#REF!</v>
      </c>
      <c r="BP82" s="599" t="e">
        <f>((AZ82-BB82)*BR$81)+((AT82-AV82)*BR$80)+(H82*BR$82)+(P82*BR$83)</f>
        <v>#REF!</v>
      </c>
      <c r="BQ82" s="70" t="s">
        <v>80</v>
      </c>
      <c r="BR82" s="71" t="e">
        <f>IF(#REF!="B",#REF!,IF(#REF!="C",#REF!,#REF!))</f>
        <v>#REF!</v>
      </c>
      <c r="BS82" s="67"/>
    </row>
    <row r="83" spans="1:71" ht="21.75" customHeight="1">
      <c r="A83" s="54"/>
      <c r="B83" s="566"/>
      <c r="C83" s="560" t="str">
        <f>IF(ROSTER!D$16="","",ROSTER!D$16)</f>
        <v/>
      </c>
      <c r="D83" s="561"/>
      <c r="E83" s="547"/>
      <c r="F83" s="502"/>
      <c r="G83" s="507"/>
      <c r="H83" s="544"/>
      <c r="I83" s="545"/>
      <c r="J83" s="540"/>
      <c r="K83" s="541"/>
      <c r="L83" s="553"/>
      <c r="M83" s="559"/>
      <c r="N83" s="556" t="s">
        <v>14</v>
      </c>
      <c r="O83" s="557"/>
      <c r="P83" s="540"/>
      <c r="Q83" s="541"/>
      <c r="R83" s="553"/>
      <c r="S83" s="559"/>
      <c r="T83" s="592"/>
      <c r="U83" s="593"/>
      <c r="V83" s="551"/>
      <c r="W83" s="545"/>
      <c r="X83" s="540"/>
      <c r="Y83" s="545"/>
      <c r="Z83" s="540"/>
      <c r="AA83" s="545"/>
      <c r="AB83" s="540"/>
      <c r="AC83" s="541"/>
      <c r="AD83" s="553"/>
      <c r="AE83" s="559"/>
      <c r="AF83" s="588"/>
      <c r="AG83" s="589"/>
      <c r="AH83" s="540"/>
      <c r="AI83" s="541"/>
      <c r="AJ83" s="553"/>
      <c r="AK83" s="559"/>
      <c r="AL83" s="592"/>
      <c r="AM83" s="593"/>
      <c r="AN83" s="540"/>
      <c r="AO83" s="541"/>
      <c r="AP83" s="553"/>
      <c r="AQ83" s="559"/>
      <c r="AR83" s="592"/>
      <c r="AS83" s="593"/>
      <c r="AT83" s="580"/>
      <c r="AU83" s="581"/>
      <c r="AV83" s="576"/>
      <c r="AW83" s="577"/>
      <c r="AX83" s="592"/>
      <c r="AY83" s="593"/>
      <c r="AZ83" s="540"/>
      <c r="BA83" s="541"/>
      <c r="BB83" s="553"/>
      <c r="BC83" s="559"/>
      <c r="BD83" s="592"/>
      <c r="BE83" s="593"/>
      <c r="BF83" s="580"/>
      <c r="BG83" s="581"/>
      <c r="BH83" s="576"/>
      <c r="BI83" s="577"/>
      <c r="BJ83" s="592"/>
      <c r="BK83" s="593"/>
      <c r="BL83" s="653"/>
      <c r="BM83" s="654"/>
      <c r="BN83" s="655"/>
      <c r="BO83" s="600"/>
      <c r="BP83" s="600"/>
      <c r="BQ83" s="70" t="s">
        <v>81</v>
      </c>
      <c r="BR83" s="71" t="e">
        <f>IF(#REF!="B",#REF!,IF(#REF!="C",#REF!,#REF!))</f>
        <v>#REF!</v>
      </c>
      <c r="BS83" s="67"/>
    </row>
    <row r="84" spans="1:71" ht="21.75" customHeight="1">
      <c r="A84" s="54"/>
      <c r="B84" s="565" t="str">
        <f>IF(ROSTER!B$18="","",ROSTER!B$18)</f>
        <v/>
      </c>
      <c r="C84" s="536" t="str">
        <f>IF(ROSTER!C$18="","",ROSTER!C$18)</f>
        <v/>
      </c>
      <c r="D84" s="537"/>
      <c r="E84" s="546"/>
      <c r="F84" s="501">
        <f>IF(E84="y",1,IF(E84="S",1,0))</f>
        <v>0</v>
      </c>
      <c r="G84" s="506">
        <f>IF(E84="S",1,0)</f>
        <v>0</v>
      </c>
      <c r="H84" s="542"/>
      <c r="I84" s="543"/>
      <c r="J84" s="538"/>
      <c r="K84" s="539"/>
      <c r="L84" s="552"/>
      <c r="M84" s="558"/>
      <c r="N84" s="554">
        <f>L84+J84</f>
        <v>0</v>
      </c>
      <c r="O84" s="555"/>
      <c r="P84" s="538"/>
      <c r="Q84" s="539"/>
      <c r="R84" s="552"/>
      <c r="S84" s="558"/>
      <c r="T84" s="590">
        <f t="shared" ref="T84:T117" si="61">R84-P84</f>
        <v>0</v>
      </c>
      <c r="U84" s="591"/>
      <c r="V84" s="550"/>
      <c r="W84" s="543"/>
      <c r="X84" s="538"/>
      <c r="Y84" s="543"/>
      <c r="Z84" s="538"/>
      <c r="AA84" s="543"/>
      <c r="AB84" s="538"/>
      <c r="AC84" s="539"/>
      <c r="AD84" s="552"/>
      <c r="AE84" s="558"/>
      <c r="AF84" s="586">
        <f>IF(AB84=0,0,(AD84/AB84)*100)</f>
        <v>0</v>
      </c>
      <c r="AG84" s="587"/>
      <c r="AH84" s="538"/>
      <c r="AI84" s="539"/>
      <c r="AJ84" s="552"/>
      <c r="AK84" s="558"/>
      <c r="AL84" s="590">
        <f>IF(AH84=0,0,(AJ84/AH84)*100)</f>
        <v>0</v>
      </c>
      <c r="AM84" s="591"/>
      <c r="AN84" s="538"/>
      <c r="AO84" s="539"/>
      <c r="AP84" s="552"/>
      <c r="AQ84" s="558"/>
      <c r="AR84" s="590">
        <f>IF(AN84=0,0,(AP84/AN84)*100)</f>
        <v>0</v>
      </c>
      <c r="AS84" s="591"/>
      <c r="AT84" s="578">
        <f>AB84+AH84+AN84</f>
        <v>0</v>
      </c>
      <c r="AU84" s="579"/>
      <c r="AV84" s="574">
        <f>AD84+AJ84+AP84</f>
        <v>0</v>
      </c>
      <c r="AW84" s="575"/>
      <c r="AX84" s="590">
        <f>IF(AT84=0,0,(AV84/AT84)*100)</f>
        <v>0</v>
      </c>
      <c r="AY84" s="591"/>
      <c r="AZ84" s="538"/>
      <c r="BA84" s="539"/>
      <c r="BB84" s="552"/>
      <c r="BC84" s="558"/>
      <c r="BD84" s="590">
        <f>IF(AZ84=0,0,(BB84/AZ84)*100)</f>
        <v>0</v>
      </c>
      <c r="BE84" s="591"/>
      <c r="BF84" s="578">
        <f>AT84+AZ84</f>
        <v>0</v>
      </c>
      <c r="BG84" s="579"/>
      <c r="BH84" s="574">
        <f>AV84+BB84</f>
        <v>0</v>
      </c>
      <c r="BI84" s="575"/>
      <c r="BJ84" s="590">
        <f>IF(BF84=0,0,(BH84/BF84)*100)</f>
        <v>0</v>
      </c>
      <c r="BK84" s="591"/>
      <c r="BL84" s="650">
        <f>(AD84*2)+(AJ84*2)+(AP84*3)+BB84</f>
        <v>0</v>
      </c>
      <c r="BM84" s="651"/>
      <c r="BN84" s="652"/>
      <c r="BO84" s="599" t="e">
        <f>(BL84*BR$74)+(N84*BR$75)+(X84*BR$76)+(R84*BR$77)+(V84*BR$78)+(Z84*BR$79)</f>
        <v>#REF!</v>
      </c>
      <c r="BP84" s="599" t="e">
        <f>((AZ84-BB84)*BR$81)+((AT84-AV84)*BR$80)+(H84*BR$82)+(P84*BR$83)</f>
        <v>#REF!</v>
      </c>
      <c r="BQ84" s="54"/>
      <c r="BR84" s="54"/>
      <c r="BS84" s="67"/>
    </row>
    <row r="85" spans="1:71" ht="21.75" customHeight="1">
      <c r="A85" s="54"/>
      <c r="B85" s="566"/>
      <c r="C85" s="560" t="str">
        <f>IF(ROSTER!D$18="","",ROSTER!D$18)</f>
        <v/>
      </c>
      <c r="D85" s="561"/>
      <c r="E85" s="547"/>
      <c r="F85" s="502"/>
      <c r="G85" s="507"/>
      <c r="H85" s="544"/>
      <c r="I85" s="545"/>
      <c r="J85" s="540"/>
      <c r="K85" s="541"/>
      <c r="L85" s="553"/>
      <c r="M85" s="559"/>
      <c r="N85" s="556"/>
      <c r="O85" s="557"/>
      <c r="P85" s="540"/>
      <c r="Q85" s="541"/>
      <c r="R85" s="553"/>
      <c r="S85" s="559"/>
      <c r="T85" s="592"/>
      <c r="U85" s="593"/>
      <c r="V85" s="551"/>
      <c r="W85" s="545"/>
      <c r="X85" s="540"/>
      <c r="Y85" s="545"/>
      <c r="Z85" s="540"/>
      <c r="AA85" s="545"/>
      <c r="AB85" s="540"/>
      <c r="AC85" s="541"/>
      <c r="AD85" s="553"/>
      <c r="AE85" s="559"/>
      <c r="AF85" s="588"/>
      <c r="AG85" s="589"/>
      <c r="AH85" s="540"/>
      <c r="AI85" s="541"/>
      <c r="AJ85" s="553"/>
      <c r="AK85" s="559"/>
      <c r="AL85" s="592"/>
      <c r="AM85" s="593"/>
      <c r="AN85" s="540"/>
      <c r="AO85" s="541"/>
      <c r="AP85" s="553"/>
      <c r="AQ85" s="559"/>
      <c r="AR85" s="592"/>
      <c r="AS85" s="593"/>
      <c r="AT85" s="580"/>
      <c r="AU85" s="581"/>
      <c r="AV85" s="576"/>
      <c r="AW85" s="577"/>
      <c r="AX85" s="592"/>
      <c r="AY85" s="593"/>
      <c r="AZ85" s="540"/>
      <c r="BA85" s="541"/>
      <c r="BB85" s="553"/>
      <c r="BC85" s="559"/>
      <c r="BD85" s="592"/>
      <c r="BE85" s="593"/>
      <c r="BF85" s="580"/>
      <c r="BG85" s="581"/>
      <c r="BH85" s="576"/>
      <c r="BI85" s="577"/>
      <c r="BJ85" s="592"/>
      <c r="BK85" s="593"/>
      <c r="BL85" s="653"/>
      <c r="BM85" s="654"/>
      <c r="BN85" s="655"/>
      <c r="BO85" s="600"/>
      <c r="BP85" s="600"/>
      <c r="BQ85" s="54"/>
      <c r="BR85" s="54"/>
      <c r="BS85" s="54"/>
    </row>
    <row r="86" spans="1:71" ht="21.75" customHeight="1">
      <c r="A86" s="54"/>
      <c r="B86" s="565" t="str">
        <f>IF(ROSTER!B$20="","",ROSTER!B$20)</f>
        <v/>
      </c>
      <c r="C86" s="536" t="str">
        <f>IF(ROSTER!C$20="","",ROSTER!C$20)</f>
        <v/>
      </c>
      <c r="D86" s="537"/>
      <c r="E86" s="546"/>
      <c r="F86" s="501">
        <f>IF(E86="y",1,IF(E86="S",1,0))</f>
        <v>0</v>
      </c>
      <c r="G86" s="506">
        <f>IF(E86="S",1,0)</f>
        <v>0</v>
      </c>
      <c r="H86" s="542"/>
      <c r="I86" s="543"/>
      <c r="J86" s="538"/>
      <c r="K86" s="539"/>
      <c r="L86" s="552"/>
      <c r="M86" s="558"/>
      <c r="N86" s="554">
        <f>L86+J86</f>
        <v>0</v>
      </c>
      <c r="O86" s="555"/>
      <c r="P86" s="538"/>
      <c r="Q86" s="539"/>
      <c r="R86" s="552"/>
      <c r="S86" s="558"/>
      <c r="T86" s="590">
        <f t="shared" ref="T86:T117" si="62">R86-P86</f>
        <v>0</v>
      </c>
      <c r="U86" s="591"/>
      <c r="V86" s="550"/>
      <c r="W86" s="543"/>
      <c r="X86" s="538"/>
      <c r="Y86" s="543"/>
      <c r="Z86" s="538"/>
      <c r="AA86" s="543"/>
      <c r="AB86" s="538"/>
      <c r="AC86" s="539"/>
      <c r="AD86" s="552"/>
      <c r="AE86" s="558"/>
      <c r="AF86" s="586">
        <f>IF(AB86=0,0,(AD86/AB86)*100)</f>
        <v>0</v>
      </c>
      <c r="AG86" s="587"/>
      <c r="AH86" s="538"/>
      <c r="AI86" s="539"/>
      <c r="AJ86" s="552"/>
      <c r="AK86" s="558"/>
      <c r="AL86" s="590">
        <f>IF(AH86=0,0,(AJ86/AH86)*100)</f>
        <v>0</v>
      </c>
      <c r="AM86" s="591"/>
      <c r="AN86" s="538"/>
      <c r="AO86" s="539"/>
      <c r="AP86" s="552"/>
      <c r="AQ86" s="558"/>
      <c r="AR86" s="590">
        <f>IF(AN86=0,0,(AP86/AN86)*100)</f>
        <v>0</v>
      </c>
      <c r="AS86" s="591"/>
      <c r="AT86" s="578">
        <f>AB86+AH86+AN86</f>
        <v>0</v>
      </c>
      <c r="AU86" s="579"/>
      <c r="AV86" s="574">
        <f>AD86+AJ86+AP86</f>
        <v>0</v>
      </c>
      <c r="AW86" s="575"/>
      <c r="AX86" s="590">
        <f>IF(AT86=0,0,(AV86/AT86)*100)</f>
        <v>0</v>
      </c>
      <c r="AY86" s="591"/>
      <c r="AZ86" s="538"/>
      <c r="BA86" s="539"/>
      <c r="BB86" s="552"/>
      <c r="BC86" s="558"/>
      <c r="BD86" s="590">
        <f>IF(AZ86=0,0,(BB86/AZ86)*100)</f>
        <v>0</v>
      </c>
      <c r="BE86" s="591"/>
      <c r="BF86" s="578">
        <f>AT86+AZ86</f>
        <v>0</v>
      </c>
      <c r="BG86" s="579"/>
      <c r="BH86" s="574">
        <f>AV86+BB86</f>
        <v>0</v>
      </c>
      <c r="BI86" s="575"/>
      <c r="BJ86" s="590">
        <f>IF(BF86=0,0,(BH86/BF86)*100)</f>
        <v>0</v>
      </c>
      <c r="BK86" s="591"/>
      <c r="BL86" s="650">
        <f>(AD86*2)+(AJ86*2)+(AP86*3)+BB86</f>
        <v>0</v>
      </c>
      <c r="BM86" s="651"/>
      <c r="BN86" s="652"/>
      <c r="BO86" s="599" t="e">
        <f>(BL86*BR$74)+(N86*BR$75)+(X86*BR$76)+(R86*BR$77)+(V86*BR$78)+(Z86*BR$79)</f>
        <v>#REF!</v>
      </c>
      <c r="BP86" s="599" t="e">
        <f>((AZ86-BB86)*BR$81)+((AT86-AV86)*BR$80)+(H86*BR$82)+(P86*BR$83)</f>
        <v>#REF!</v>
      </c>
      <c r="BQ86" s="54"/>
      <c r="BR86" s="54"/>
      <c r="BS86" s="54"/>
    </row>
    <row r="87" spans="1:71" ht="21.75" customHeight="1">
      <c r="A87" s="54"/>
      <c r="B87" s="566"/>
      <c r="C87" s="560" t="str">
        <f>IF(ROSTER!D$20="","",ROSTER!D$20)</f>
        <v/>
      </c>
      <c r="D87" s="561"/>
      <c r="E87" s="547"/>
      <c r="F87" s="502"/>
      <c r="G87" s="507"/>
      <c r="H87" s="544"/>
      <c r="I87" s="545"/>
      <c r="J87" s="540"/>
      <c r="K87" s="541"/>
      <c r="L87" s="553"/>
      <c r="M87" s="559"/>
      <c r="N87" s="556" t="s">
        <v>14</v>
      </c>
      <c r="O87" s="557"/>
      <c r="P87" s="540"/>
      <c r="Q87" s="541"/>
      <c r="R87" s="553"/>
      <c r="S87" s="559"/>
      <c r="T87" s="592"/>
      <c r="U87" s="593"/>
      <c r="V87" s="551"/>
      <c r="W87" s="545"/>
      <c r="X87" s="540"/>
      <c r="Y87" s="545"/>
      <c r="Z87" s="540"/>
      <c r="AA87" s="545"/>
      <c r="AB87" s="540"/>
      <c r="AC87" s="541"/>
      <c r="AD87" s="553"/>
      <c r="AE87" s="559"/>
      <c r="AF87" s="588"/>
      <c r="AG87" s="589"/>
      <c r="AH87" s="540"/>
      <c r="AI87" s="541"/>
      <c r="AJ87" s="553"/>
      <c r="AK87" s="559"/>
      <c r="AL87" s="592"/>
      <c r="AM87" s="593"/>
      <c r="AN87" s="540"/>
      <c r="AO87" s="541"/>
      <c r="AP87" s="553"/>
      <c r="AQ87" s="559"/>
      <c r="AR87" s="592"/>
      <c r="AS87" s="593"/>
      <c r="AT87" s="580"/>
      <c r="AU87" s="581"/>
      <c r="AV87" s="576"/>
      <c r="AW87" s="577"/>
      <c r="AX87" s="592"/>
      <c r="AY87" s="593"/>
      <c r="AZ87" s="540"/>
      <c r="BA87" s="541"/>
      <c r="BB87" s="553"/>
      <c r="BC87" s="559"/>
      <c r="BD87" s="592"/>
      <c r="BE87" s="593"/>
      <c r="BF87" s="580"/>
      <c r="BG87" s="581"/>
      <c r="BH87" s="576"/>
      <c r="BI87" s="577"/>
      <c r="BJ87" s="592"/>
      <c r="BK87" s="593"/>
      <c r="BL87" s="653"/>
      <c r="BM87" s="654"/>
      <c r="BN87" s="655"/>
      <c r="BO87" s="600"/>
      <c r="BP87" s="600"/>
      <c r="BQ87" s="54"/>
      <c r="BR87" s="54"/>
      <c r="BS87" s="54"/>
    </row>
    <row r="88" spans="1:71" ht="21.75" customHeight="1">
      <c r="A88" s="54"/>
      <c r="B88" s="565" t="str">
        <f>IF(ROSTER!B$22="","",ROSTER!B$22)</f>
        <v/>
      </c>
      <c r="C88" s="536" t="str">
        <f>IF(ROSTER!C$22="","",ROSTER!C$22)</f>
        <v/>
      </c>
      <c r="D88" s="537"/>
      <c r="E88" s="546"/>
      <c r="F88" s="501">
        <f>IF(E88="y",1,IF(E88="S",1,0))</f>
        <v>0</v>
      </c>
      <c r="G88" s="506">
        <f>IF(E88="S",1,0)</f>
        <v>0</v>
      </c>
      <c r="H88" s="542"/>
      <c r="I88" s="543"/>
      <c r="J88" s="538"/>
      <c r="K88" s="539"/>
      <c r="L88" s="552"/>
      <c r="M88" s="558"/>
      <c r="N88" s="554">
        <f>L88+J88</f>
        <v>0</v>
      </c>
      <c r="O88" s="555"/>
      <c r="P88" s="538"/>
      <c r="Q88" s="539"/>
      <c r="R88" s="552"/>
      <c r="S88" s="558"/>
      <c r="T88" s="590">
        <f t="shared" ref="T88:T117" si="63">R88-P88</f>
        <v>0</v>
      </c>
      <c r="U88" s="591"/>
      <c r="V88" s="550"/>
      <c r="W88" s="543"/>
      <c r="X88" s="538"/>
      <c r="Y88" s="543"/>
      <c r="Z88" s="538"/>
      <c r="AA88" s="543"/>
      <c r="AB88" s="538"/>
      <c r="AC88" s="539"/>
      <c r="AD88" s="552"/>
      <c r="AE88" s="558"/>
      <c r="AF88" s="586">
        <f>IF(AB88=0,0,(AD88/AB88)*100)</f>
        <v>0</v>
      </c>
      <c r="AG88" s="587"/>
      <c r="AH88" s="538"/>
      <c r="AI88" s="539"/>
      <c r="AJ88" s="552"/>
      <c r="AK88" s="558"/>
      <c r="AL88" s="590">
        <f>IF(AH88=0,0,(AJ88/AH88)*100)</f>
        <v>0</v>
      </c>
      <c r="AM88" s="591"/>
      <c r="AN88" s="538"/>
      <c r="AO88" s="539"/>
      <c r="AP88" s="552"/>
      <c r="AQ88" s="558"/>
      <c r="AR88" s="590">
        <f>IF(AN88=0,0,(AP88/AN88)*100)</f>
        <v>0</v>
      </c>
      <c r="AS88" s="591"/>
      <c r="AT88" s="578">
        <f>AB88+AH88+AN88</f>
        <v>0</v>
      </c>
      <c r="AU88" s="579"/>
      <c r="AV88" s="574">
        <f>AD88+AJ88+AP88</f>
        <v>0</v>
      </c>
      <c r="AW88" s="575"/>
      <c r="AX88" s="590">
        <f>IF(AT88=0,0,(AV88/AT88)*100)</f>
        <v>0</v>
      </c>
      <c r="AY88" s="591"/>
      <c r="AZ88" s="538"/>
      <c r="BA88" s="539"/>
      <c r="BB88" s="552"/>
      <c r="BC88" s="558"/>
      <c r="BD88" s="590">
        <f>IF(AZ88=0,0,(BB88/AZ88)*100)</f>
        <v>0</v>
      </c>
      <c r="BE88" s="591"/>
      <c r="BF88" s="578">
        <f>AT88+AZ88</f>
        <v>0</v>
      </c>
      <c r="BG88" s="579"/>
      <c r="BH88" s="574">
        <f>AV88+BB88</f>
        <v>0</v>
      </c>
      <c r="BI88" s="575"/>
      <c r="BJ88" s="590">
        <f>IF(BF88=0,0,(BH88/BF88)*100)</f>
        <v>0</v>
      </c>
      <c r="BK88" s="591"/>
      <c r="BL88" s="650">
        <f>(AD88*2)+(AJ88*2)+(AP88*3)+BB88</f>
        <v>0</v>
      </c>
      <c r="BM88" s="651"/>
      <c r="BN88" s="652"/>
      <c r="BO88" s="599" t="e">
        <f>(BL88*BR$74)+(N88*BR$75)+(X88*BR$76)+(R88*BR$77)+(V88*BR$78)+(Z88*BR$79)</f>
        <v>#REF!</v>
      </c>
      <c r="BP88" s="599" t="e">
        <f>((AZ88-BB88)*BR$81)+((AT88-AV88)*BR$80)+(H88*BR$82)+(P88*BR$83)</f>
        <v>#REF!</v>
      </c>
      <c r="BQ88" s="54"/>
      <c r="BR88" s="54"/>
      <c r="BS88" s="54"/>
    </row>
    <row r="89" spans="1:71" ht="21.75" customHeight="1">
      <c r="A89" s="54"/>
      <c r="B89" s="566"/>
      <c r="C89" s="560" t="str">
        <f>IF(ROSTER!D$22="","",ROSTER!D$22)</f>
        <v/>
      </c>
      <c r="D89" s="561"/>
      <c r="E89" s="547"/>
      <c r="F89" s="502"/>
      <c r="G89" s="507"/>
      <c r="H89" s="544"/>
      <c r="I89" s="545"/>
      <c r="J89" s="540"/>
      <c r="K89" s="541"/>
      <c r="L89" s="553"/>
      <c r="M89" s="559"/>
      <c r="N89" s="556" t="s">
        <v>14</v>
      </c>
      <c r="O89" s="557"/>
      <c r="P89" s="540"/>
      <c r="Q89" s="541"/>
      <c r="R89" s="553"/>
      <c r="S89" s="559"/>
      <c r="T89" s="592"/>
      <c r="U89" s="593"/>
      <c r="V89" s="551"/>
      <c r="W89" s="545"/>
      <c r="X89" s="540"/>
      <c r="Y89" s="545"/>
      <c r="Z89" s="540"/>
      <c r="AA89" s="545"/>
      <c r="AB89" s="540"/>
      <c r="AC89" s="541"/>
      <c r="AD89" s="553"/>
      <c r="AE89" s="559"/>
      <c r="AF89" s="588"/>
      <c r="AG89" s="589"/>
      <c r="AH89" s="540"/>
      <c r="AI89" s="541"/>
      <c r="AJ89" s="553"/>
      <c r="AK89" s="559"/>
      <c r="AL89" s="592"/>
      <c r="AM89" s="593"/>
      <c r="AN89" s="540"/>
      <c r="AO89" s="541"/>
      <c r="AP89" s="553"/>
      <c r="AQ89" s="559"/>
      <c r="AR89" s="592"/>
      <c r="AS89" s="593"/>
      <c r="AT89" s="580"/>
      <c r="AU89" s="581"/>
      <c r="AV89" s="576"/>
      <c r="AW89" s="577"/>
      <c r="AX89" s="592"/>
      <c r="AY89" s="593"/>
      <c r="AZ89" s="540"/>
      <c r="BA89" s="541"/>
      <c r="BB89" s="553"/>
      <c r="BC89" s="559"/>
      <c r="BD89" s="592"/>
      <c r="BE89" s="593"/>
      <c r="BF89" s="580"/>
      <c r="BG89" s="581"/>
      <c r="BH89" s="576"/>
      <c r="BI89" s="577"/>
      <c r="BJ89" s="592"/>
      <c r="BK89" s="593"/>
      <c r="BL89" s="653"/>
      <c r="BM89" s="654"/>
      <c r="BN89" s="655"/>
      <c r="BO89" s="600"/>
      <c r="BP89" s="600"/>
      <c r="BQ89" s="54"/>
      <c r="BR89" s="54"/>
      <c r="BS89" s="54"/>
    </row>
    <row r="90" spans="1:71" ht="21.75" customHeight="1">
      <c r="A90" s="54"/>
      <c r="B90" s="565" t="str">
        <f>IF(ROSTER!B$24="","",ROSTER!B$24)</f>
        <v/>
      </c>
      <c r="C90" s="536" t="str">
        <f>IF(ROSTER!C$24="","",ROSTER!C$24)</f>
        <v/>
      </c>
      <c r="D90" s="537"/>
      <c r="E90" s="546"/>
      <c r="F90" s="501">
        <f>IF(E90="y",1,IF(E90="S",1,0))</f>
        <v>0</v>
      </c>
      <c r="G90" s="506">
        <f>IF(E90="S",1,0)</f>
        <v>0</v>
      </c>
      <c r="H90" s="542"/>
      <c r="I90" s="543"/>
      <c r="J90" s="538"/>
      <c r="K90" s="539"/>
      <c r="L90" s="552"/>
      <c r="M90" s="558"/>
      <c r="N90" s="554">
        <f>L90+J90</f>
        <v>0</v>
      </c>
      <c r="O90" s="555"/>
      <c r="P90" s="538"/>
      <c r="Q90" s="539"/>
      <c r="R90" s="552"/>
      <c r="S90" s="558"/>
      <c r="T90" s="590">
        <f t="shared" ref="T90:T117" si="64">R90-P90</f>
        <v>0</v>
      </c>
      <c r="U90" s="591"/>
      <c r="V90" s="550"/>
      <c r="W90" s="543"/>
      <c r="X90" s="538"/>
      <c r="Y90" s="543"/>
      <c r="Z90" s="538"/>
      <c r="AA90" s="543"/>
      <c r="AB90" s="538"/>
      <c r="AC90" s="539"/>
      <c r="AD90" s="552"/>
      <c r="AE90" s="558"/>
      <c r="AF90" s="586">
        <f>IF(AB90=0,0,(AD90/AB90)*100)</f>
        <v>0</v>
      </c>
      <c r="AG90" s="587"/>
      <c r="AH90" s="538"/>
      <c r="AI90" s="539"/>
      <c r="AJ90" s="552"/>
      <c r="AK90" s="558"/>
      <c r="AL90" s="590">
        <f>IF(AH90=0,0,(AJ90/AH90)*100)</f>
        <v>0</v>
      </c>
      <c r="AM90" s="591"/>
      <c r="AN90" s="538"/>
      <c r="AO90" s="539"/>
      <c r="AP90" s="552"/>
      <c r="AQ90" s="558"/>
      <c r="AR90" s="590">
        <f>IF(AN90=0,0,(AP90/AN90)*100)</f>
        <v>0</v>
      </c>
      <c r="AS90" s="591"/>
      <c r="AT90" s="578">
        <f>AB90+AH90+AN90</f>
        <v>0</v>
      </c>
      <c r="AU90" s="579"/>
      <c r="AV90" s="574">
        <f>AD90+AJ90+AP90</f>
        <v>0</v>
      </c>
      <c r="AW90" s="575"/>
      <c r="AX90" s="590">
        <f>IF(AT90=0,0,(AV90/AT90)*100)</f>
        <v>0</v>
      </c>
      <c r="AY90" s="591"/>
      <c r="AZ90" s="538"/>
      <c r="BA90" s="539"/>
      <c r="BB90" s="552"/>
      <c r="BC90" s="558"/>
      <c r="BD90" s="590">
        <f>IF(AZ90=0,0,(BB90/AZ90)*100)</f>
        <v>0</v>
      </c>
      <c r="BE90" s="591"/>
      <c r="BF90" s="578">
        <f>AT90+AZ90</f>
        <v>0</v>
      </c>
      <c r="BG90" s="579"/>
      <c r="BH90" s="574">
        <f>AV90+BB90</f>
        <v>0</v>
      </c>
      <c r="BI90" s="575"/>
      <c r="BJ90" s="590">
        <f>IF(BF90=0,0,(BH90/BF90)*100)</f>
        <v>0</v>
      </c>
      <c r="BK90" s="591"/>
      <c r="BL90" s="650">
        <f>(AD90*2)+(AJ90*2)+(AP90*3)+BB90</f>
        <v>0</v>
      </c>
      <c r="BM90" s="651"/>
      <c r="BN90" s="652"/>
      <c r="BO90" s="599" t="e">
        <f>(BL90*BR$74)+(N90*BR$75)+(X90*BR$76)+(R90*BR$77)+(V90*BR$78)+(Z90*BR$79)</f>
        <v>#REF!</v>
      </c>
      <c r="BP90" s="599" t="e">
        <f>((AZ90-BB90)*BR$81)+((AT90-AV90)*BR$80)+(H90*BR$82)+(P90*BR$83)</f>
        <v>#REF!</v>
      </c>
      <c r="BQ90" s="54"/>
      <c r="BR90" s="54"/>
      <c r="BS90" s="54"/>
    </row>
    <row r="91" spans="1:71" ht="21.75" customHeight="1">
      <c r="A91" s="54"/>
      <c r="B91" s="566"/>
      <c r="C91" s="560" t="str">
        <f>IF(ROSTER!D$24="","",ROSTER!D$24)</f>
        <v/>
      </c>
      <c r="D91" s="561"/>
      <c r="E91" s="547"/>
      <c r="F91" s="502"/>
      <c r="G91" s="507"/>
      <c r="H91" s="544"/>
      <c r="I91" s="545"/>
      <c r="J91" s="540"/>
      <c r="K91" s="541"/>
      <c r="L91" s="553"/>
      <c r="M91" s="559"/>
      <c r="N91" s="556" t="s">
        <v>14</v>
      </c>
      <c r="O91" s="557"/>
      <c r="P91" s="540"/>
      <c r="Q91" s="541"/>
      <c r="R91" s="553"/>
      <c r="S91" s="559"/>
      <c r="T91" s="592"/>
      <c r="U91" s="593"/>
      <c r="V91" s="551"/>
      <c r="W91" s="545"/>
      <c r="X91" s="540"/>
      <c r="Y91" s="545"/>
      <c r="Z91" s="540"/>
      <c r="AA91" s="545"/>
      <c r="AB91" s="540"/>
      <c r="AC91" s="541"/>
      <c r="AD91" s="553"/>
      <c r="AE91" s="559"/>
      <c r="AF91" s="588"/>
      <c r="AG91" s="589"/>
      <c r="AH91" s="540"/>
      <c r="AI91" s="541"/>
      <c r="AJ91" s="553"/>
      <c r="AK91" s="559"/>
      <c r="AL91" s="592"/>
      <c r="AM91" s="593"/>
      <c r="AN91" s="540"/>
      <c r="AO91" s="541"/>
      <c r="AP91" s="553"/>
      <c r="AQ91" s="559"/>
      <c r="AR91" s="592"/>
      <c r="AS91" s="593"/>
      <c r="AT91" s="580"/>
      <c r="AU91" s="581"/>
      <c r="AV91" s="576"/>
      <c r="AW91" s="577"/>
      <c r="AX91" s="592"/>
      <c r="AY91" s="593"/>
      <c r="AZ91" s="540"/>
      <c r="BA91" s="541"/>
      <c r="BB91" s="553"/>
      <c r="BC91" s="559"/>
      <c r="BD91" s="592"/>
      <c r="BE91" s="593"/>
      <c r="BF91" s="580"/>
      <c r="BG91" s="581"/>
      <c r="BH91" s="576"/>
      <c r="BI91" s="577"/>
      <c r="BJ91" s="592"/>
      <c r="BK91" s="593"/>
      <c r="BL91" s="653"/>
      <c r="BM91" s="654"/>
      <c r="BN91" s="655"/>
      <c r="BO91" s="600"/>
      <c r="BP91" s="600"/>
      <c r="BQ91" s="54"/>
      <c r="BR91" s="54"/>
      <c r="BS91" s="54"/>
    </row>
    <row r="92" spans="1:71" ht="21.75" customHeight="1">
      <c r="A92" s="54"/>
      <c r="B92" s="565" t="str">
        <f>IF(ROSTER!B$26="","",ROSTER!B$26)</f>
        <v/>
      </c>
      <c r="C92" s="536" t="str">
        <f>IF(ROSTER!C$26="","",ROSTER!C$26)</f>
        <v/>
      </c>
      <c r="D92" s="537"/>
      <c r="E92" s="546"/>
      <c r="F92" s="501">
        <f>IF(E92="y",1,IF(E92="S",1,0))</f>
        <v>0</v>
      </c>
      <c r="G92" s="506">
        <f>IF(E92="S",1,0)</f>
        <v>0</v>
      </c>
      <c r="H92" s="542"/>
      <c r="I92" s="543"/>
      <c r="J92" s="538"/>
      <c r="K92" s="539"/>
      <c r="L92" s="552"/>
      <c r="M92" s="558"/>
      <c r="N92" s="554">
        <f>L92+J92</f>
        <v>0</v>
      </c>
      <c r="O92" s="555"/>
      <c r="P92" s="538"/>
      <c r="Q92" s="539"/>
      <c r="R92" s="552"/>
      <c r="S92" s="558"/>
      <c r="T92" s="590">
        <f t="shared" ref="T92:T117" si="65">R92-P92</f>
        <v>0</v>
      </c>
      <c r="U92" s="591"/>
      <c r="V92" s="550"/>
      <c r="W92" s="543"/>
      <c r="X92" s="538"/>
      <c r="Y92" s="543"/>
      <c r="Z92" s="538"/>
      <c r="AA92" s="543"/>
      <c r="AB92" s="538"/>
      <c r="AC92" s="539"/>
      <c r="AD92" s="552"/>
      <c r="AE92" s="558"/>
      <c r="AF92" s="586">
        <f>IF(AB92=0,0,(AD92/AB92)*100)</f>
        <v>0</v>
      </c>
      <c r="AG92" s="587"/>
      <c r="AH92" s="538"/>
      <c r="AI92" s="539"/>
      <c r="AJ92" s="552"/>
      <c r="AK92" s="558"/>
      <c r="AL92" s="590">
        <f>IF(AH92=0,0,(AJ92/AH92)*100)</f>
        <v>0</v>
      </c>
      <c r="AM92" s="591"/>
      <c r="AN92" s="538"/>
      <c r="AO92" s="539"/>
      <c r="AP92" s="552"/>
      <c r="AQ92" s="558"/>
      <c r="AR92" s="590">
        <f>IF(AN92=0,0,(AP92/AN92)*100)</f>
        <v>0</v>
      </c>
      <c r="AS92" s="591"/>
      <c r="AT92" s="578">
        <f>AB92+AH92+AN92</f>
        <v>0</v>
      </c>
      <c r="AU92" s="579"/>
      <c r="AV92" s="574">
        <f>AD92+AJ92+AP92</f>
        <v>0</v>
      </c>
      <c r="AW92" s="575"/>
      <c r="AX92" s="590">
        <f>IF(AT92=0,0,(AV92/AT92)*100)</f>
        <v>0</v>
      </c>
      <c r="AY92" s="591"/>
      <c r="AZ92" s="538"/>
      <c r="BA92" s="539"/>
      <c r="BB92" s="552"/>
      <c r="BC92" s="558"/>
      <c r="BD92" s="590">
        <f>IF(AZ92=0,0,(BB92/AZ92)*100)</f>
        <v>0</v>
      </c>
      <c r="BE92" s="591"/>
      <c r="BF92" s="578">
        <f>AT92+AZ92</f>
        <v>0</v>
      </c>
      <c r="BG92" s="579"/>
      <c r="BH92" s="574">
        <f>AV92+BB92</f>
        <v>0</v>
      </c>
      <c r="BI92" s="575"/>
      <c r="BJ92" s="590">
        <f>IF(BF92=0,0,(BH92/BF92)*100)</f>
        <v>0</v>
      </c>
      <c r="BK92" s="591"/>
      <c r="BL92" s="650">
        <f>(AD92*2)+(AJ92*2)+(AP92*3)+BB92</f>
        <v>0</v>
      </c>
      <c r="BM92" s="651"/>
      <c r="BN92" s="652"/>
      <c r="BO92" s="599" t="e">
        <f>(BL92*BR$74)+(N92*BR$75)+(X92*BR$76)+(R92*BR$77)+(V92*BR$78)+(Z92*BR$79)</f>
        <v>#REF!</v>
      </c>
      <c r="BP92" s="599" t="e">
        <f>((AZ92-BB92)*BR$81)+((AT92-AV92)*BR$80)+(H92*BR$82)+(P92*BR$83)</f>
        <v>#REF!</v>
      </c>
      <c r="BQ92" s="54"/>
      <c r="BR92" s="54"/>
      <c r="BS92" s="54"/>
    </row>
    <row r="93" spans="1:71" ht="21.75" customHeight="1">
      <c r="A93" s="54"/>
      <c r="B93" s="566"/>
      <c r="C93" s="560" t="str">
        <f>IF(ROSTER!D$26="","",ROSTER!D$26)</f>
        <v/>
      </c>
      <c r="D93" s="561"/>
      <c r="E93" s="547"/>
      <c r="F93" s="502"/>
      <c r="G93" s="507"/>
      <c r="H93" s="544"/>
      <c r="I93" s="545"/>
      <c r="J93" s="540"/>
      <c r="K93" s="541"/>
      <c r="L93" s="553"/>
      <c r="M93" s="559"/>
      <c r="N93" s="556" t="s">
        <v>14</v>
      </c>
      <c r="O93" s="557"/>
      <c r="P93" s="540"/>
      <c r="Q93" s="541"/>
      <c r="R93" s="553"/>
      <c r="S93" s="559"/>
      <c r="T93" s="592"/>
      <c r="U93" s="593"/>
      <c r="V93" s="551"/>
      <c r="W93" s="545"/>
      <c r="X93" s="540"/>
      <c r="Y93" s="545"/>
      <c r="Z93" s="540"/>
      <c r="AA93" s="545"/>
      <c r="AB93" s="540"/>
      <c r="AC93" s="541"/>
      <c r="AD93" s="553"/>
      <c r="AE93" s="559"/>
      <c r="AF93" s="588"/>
      <c r="AG93" s="589"/>
      <c r="AH93" s="540"/>
      <c r="AI93" s="541"/>
      <c r="AJ93" s="553"/>
      <c r="AK93" s="559"/>
      <c r="AL93" s="592"/>
      <c r="AM93" s="593"/>
      <c r="AN93" s="540"/>
      <c r="AO93" s="541"/>
      <c r="AP93" s="553"/>
      <c r="AQ93" s="559"/>
      <c r="AR93" s="592"/>
      <c r="AS93" s="593"/>
      <c r="AT93" s="580"/>
      <c r="AU93" s="581"/>
      <c r="AV93" s="576"/>
      <c r="AW93" s="577"/>
      <c r="AX93" s="592"/>
      <c r="AY93" s="593"/>
      <c r="AZ93" s="540"/>
      <c r="BA93" s="541"/>
      <c r="BB93" s="553"/>
      <c r="BC93" s="559"/>
      <c r="BD93" s="592"/>
      <c r="BE93" s="593"/>
      <c r="BF93" s="580"/>
      <c r="BG93" s="581"/>
      <c r="BH93" s="576"/>
      <c r="BI93" s="577"/>
      <c r="BJ93" s="592"/>
      <c r="BK93" s="593"/>
      <c r="BL93" s="653"/>
      <c r="BM93" s="654"/>
      <c r="BN93" s="655"/>
      <c r="BO93" s="600"/>
      <c r="BP93" s="600"/>
      <c r="BQ93" s="54"/>
      <c r="BR93" s="54"/>
      <c r="BS93" s="54"/>
    </row>
    <row r="94" spans="1:71" ht="21.75" customHeight="1">
      <c r="A94" s="54"/>
      <c r="B94" s="565" t="str">
        <f>IF(ROSTER!B$28="","",ROSTER!B$28)</f>
        <v/>
      </c>
      <c r="C94" s="536" t="str">
        <f>IF(ROSTER!C$28="","",ROSTER!C$28)</f>
        <v/>
      </c>
      <c r="D94" s="537"/>
      <c r="E94" s="546"/>
      <c r="F94" s="501">
        <f>IF(E94="y",1,IF(E94="S",1,0))</f>
        <v>0</v>
      </c>
      <c r="G94" s="506">
        <f>IF(E94="S",1,0)</f>
        <v>0</v>
      </c>
      <c r="H94" s="542"/>
      <c r="I94" s="543"/>
      <c r="J94" s="538"/>
      <c r="K94" s="539"/>
      <c r="L94" s="552"/>
      <c r="M94" s="558"/>
      <c r="N94" s="554">
        <f>L94+J94</f>
        <v>0</v>
      </c>
      <c r="O94" s="555"/>
      <c r="P94" s="538"/>
      <c r="Q94" s="539"/>
      <c r="R94" s="552"/>
      <c r="S94" s="558"/>
      <c r="T94" s="590">
        <f t="shared" ref="T94:T117" si="66">R94-P94</f>
        <v>0</v>
      </c>
      <c r="U94" s="591"/>
      <c r="V94" s="550"/>
      <c r="W94" s="543"/>
      <c r="X94" s="538"/>
      <c r="Y94" s="543"/>
      <c r="Z94" s="538"/>
      <c r="AA94" s="543"/>
      <c r="AB94" s="538"/>
      <c r="AC94" s="539"/>
      <c r="AD94" s="552"/>
      <c r="AE94" s="558"/>
      <c r="AF94" s="586">
        <f>IF(AB94=0,0,(AD94/AB94)*100)</f>
        <v>0</v>
      </c>
      <c r="AG94" s="587"/>
      <c r="AH94" s="538"/>
      <c r="AI94" s="539"/>
      <c r="AJ94" s="552"/>
      <c r="AK94" s="558"/>
      <c r="AL94" s="590">
        <f>IF(AH94=0,0,(AJ94/AH94)*100)</f>
        <v>0</v>
      </c>
      <c r="AM94" s="591"/>
      <c r="AN94" s="538"/>
      <c r="AO94" s="539"/>
      <c r="AP94" s="552"/>
      <c r="AQ94" s="558"/>
      <c r="AR94" s="590">
        <f>IF(AN94=0,0,(AP94/AN94)*100)</f>
        <v>0</v>
      </c>
      <c r="AS94" s="591"/>
      <c r="AT94" s="578">
        <f>AB94+AH94+AN94</f>
        <v>0</v>
      </c>
      <c r="AU94" s="579"/>
      <c r="AV94" s="574">
        <f>AD94+AJ94+AP94</f>
        <v>0</v>
      </c>
      <c r="AW94" s="575"/>
      <c r="AX94" s="590">
        <f>IF(AT94=0,0,(AV94/AT94)*100)</f>
        <v>0</v>
      </c>
      <c r="AY94" s="591"/>
      <c r="AZ94" s="538"/>
      <c r="BA94" s="539"/>
      <c r="BB94" s="552"/>
      <c r="BC94" s="558"/>
      <c r="BD94" s="590">
        <f>IF(AZ94=0,0,(BB94/AZ94)*100)</f>
        <v>0</v>
      </c>
      <c r="BE94" s="591"/>
      <c r="BF94" s="578">
        <f>AT94+AZ94</f>
        <v>0</v>
      </c>
      <c r="BG94" s="579"/>
      <c r="BH94" s="574">
        <f>AV94+BB94</f>
        <v>0</v>
      </c>
      <c r="BI94" s="575"/>
      <c r="BJ94" s="590">
        <f>IF(BF94=0,0,(BH94/BF94)*100)</f>
        <v>0</v>
      </c>
      <c r="BK94" s="591"/>
      <c r="BL94" s="650">
        <f>(AD94*2)+(AJ94*2)+(AP94*3)+BB94</f>
        <v>0</v>
      </c>
      <c r="BM94" s="651"/>
      <c r="BN94" s="652"/>
      <c r="BO94" s="599" t="e">
        <f>(BL94*BR$74)+(N94*BR$75)+(X94*BR$76)+(R94*BR$77)+(V94*BR$78)+(Z94*BR$79)</f>
        <v>#REF!</v>
      </c>
      <c r="BP94" s="599" t="e">
        <f>((AZ94-BB94)*BR$81)+((AT94-AV94)*BR$80)+(H94*BR$82)+(P94*BR$83)</f>
        <v>#REF!</v>
      </c>
      <c r="BQ94" s="54"/>
      <c r="BR94" s="54"/>
      <c r="BS94" s="54"/>
    </row>
    <row r="95" spans="1:71" ht="21.75" customHeight="1">
      <c r="A95" s="54"/>
      <c r="B95" s="566"/>
      <c r="C95" s="560" t="str">
        <f>IF(ROSTER!D$28="","",ROSTER!D$28)</f>
        <v/>
      </c>
      <c r="D95" s="561"/>
      <c r="E95" s="547"/>
      <c r="F95" s="502"/>
      <c r="G95" s="507"/>
      <c r="H95" s="544"/>
      <c r="I95" s="545"/>
      <c r="J95" s="540"/>
      <c r="K95" s="541"/>
      <c r="L95" s="553"/>
      <c r="M95" s="559"/>
      <c r="N95" s="556" t="s">
        <v>14</v>
      </c>
      <c r="O95" s="557"/>
      <c r="P95" s="540"/>
      <c r="Q95" s="541"/>
      <c r="R95" s="553"/>
      <c r="S95" s="559"/>
      <c r="T95" s="592"/>
      <c r="U95" s="593"/>
      <c r="V95" s="551"/>
      <c r="W95" s="545"/>
      <c r="X95" s="540"/>
      <c r="Y95" s="545"/>
      <c r="Z95" s="540"/>
      <c r="AA95" s="545"/>
      <c r="AB95" s="540"/>
      <c r="AC95" s="541"/>
      <c r="AD95" s="553"/>
      <c r="AE95" s="559"/>
      <c r="AF95" s="588"/>
      <c r="AG95" s="589"/>
      <c r="AH95" s="540"/>
      <c r="AI95" s="541"/>
      <c r="AJ95" s="553"/>
      <c r="AK95" s="559"/>
      <c r="AL95" s="592"/>
      <c r="AM95" s="593"/>
      <c r="AN95" s="540"/>
      <c r="AO95" s="541"/>
      <c r="AP95" s="553"/>
      <c r="AQ95" s="559"/>
      <c r="AR95" s="592"/>
      <c r="AS95" s="593"/>
      <c r="AT95" s="580"/>
      <c r="AU95" s="581"/>
      <c r="AV95" s="576"/>
      <c r="AW95" s="577"/>
      <c r="AX95" s="592"/>
      <c r="AY95" s="593"/>
      <c r="AZ95" s="540"/>
      <c r="BA95" s="541"/>
      <c r="BB95" s="553"/>
      <c r="BC95" s="559"/>
      <c r="BD95" s="592"/>
      <c r="BE95" s="593"/>
      <c r="BF95" s="580"/>
      <c r="BG95" s="581"/>
      <c r="BH95" s="576"/>
      <c r="BI95" s="577"/>
      <c r="BJ95" s="592"/>
      <c r="BK95" s="593"/>
      <c r="BL95" s="653"/>
      <c r="BM95" s="654"/>
      <c r="BN95" s="655"/>
      <c r="BO95" s="600"/>
      <c r="BP95" s="600"/>
      <c r="BQ95" s="54"/>
      <c r="BR95" s="54"/>
      <c r="BS95" s="54"/>
    </row>
    <row r="96" spans="1:71" ht="21.75" customHeight="1">
      <c r="A96" s="54"/>
      <c r="B96" s="565" t="str">
        <f>IF(ROSTER!B$30="","",ROSTER!B$30)</f>
        <v/>
      </c>
      <c r="C96" s="536" t="str">
        <f>IF(ROSTER!C$30="","",ROSTER!C$30)</f>
        <v/>
      </c>
      <c r="D96" s="537"/>
      <c r="E96" s="546"/>
      <c r="F96" s="501">
        <f>IF(E96="y",1,IF(E96="S",1,0))</f>
        <v>0</v>
      </c>
      <c r="G96" s="506">
        <f>IF(E96="S",1,0)</f>
        <v>0</v>
      </c>
      <c r="H96" s="542"/>
      <c r="I96" s="543"/>
      <c r="J96" s="538"/>
      <c r="K96" s="539"/>
      <c r="L96" s="552"/>
      <c r="M96" s="558"/>
      <c r="N96" s="554">
        <f>L96+J96</f>
        <v>0</v>
      </c>
      <c r="O96" s="555"/>
      <c r="P96" s="538"/>
      <c r="Q96" s="539"/>
      <c r="R96" s="552"/>
      <c r="S96" s="558"/>
      <c r="T96" s="590">
        <f t="shared" ref="T96:T117" si="67">R96-P96</f>
        <v>0</v>
      </c>
      <c r="U96" s="591"/>
      <c r="V96" s="550"/>
      <c r="W96" s="543"/>
      <c r="X96" s="538"/>
      <c r="Y96" s="543"/>
      <c r="Z96" s="538"/>
      <c r="AA96" s="543"/>
      <c r="AB96" s="538"/>
      <c r="AC96" s="539"/>
      <c r="AD96" s="552"/>
      <c r="AE96" s="558"/>
      <c r="AF96" s="586">
        <f>IF(AB96=0,0,(AD96/AB96)*100)</f>
        <v>0</v>
      </c>
      <c r="AG96" s="587"/>
      <c r="AH96" s="538"/>
      <c r="AI96" s="539"/>
      <c r="AJ96" s="552"/>
      <c r="AK96" s="558"/>
      <c r="AL96" s="590">
        <f>IF(AH96=0,0,(AJ96/AH96)*100)</f>
        <v>0</v>
      </c>
      <c r="AM96" s="591"/>
      <c r="AN96" s="538"/>
      <c r="AO96" s="539"/>
      <c r="AP96" s="552"/>
      <c r="AQ96" s="558"/>
      <c r="AR96" s="590">
        <f>IF(AN96=0,0,(AP96/AN96)*100)</f>
        <v>0</v>
      </c>
      <c r="AS96" s="591"/>
      <c r="AT96" s="578">
        <f>AB96+AH96+AN96</f>
        <v>0</v>
      </c>
      <c r="AU96" s="579"/>
      <c r="AV96" s="574">
        <f>AD96+AJ96+AP96</f>
        <v>0</v>
      </c>
      <c r="AW96" s="575"/>
      <c r="AX96" s="590">
        <f>IF(AT96=0,0,(AV96/AT96)*100)</f>
        <v>0</v>
      </c>
      <c r="AY96" s="591"/>
      <c r="AZ96" s="538"/>
      <c r="BA96" s="539"/>
      <c r="BB96" s="552"/>
      <c r="BC96" s="558"/>
      <c r="BD96" s="590">
        <f>IF(AZ96=0,0,(BB96/AZ96)*100)</f>
        <v>0</v>
      </c>
      <c r="BE96" s="591"/>
      <c r="BF96" s="578">
        <f>AT96+AZ96</f>
        <v>0</v>
      </c>
      <c r="BG96" s="579"/>
      <c r="BH96" s="574">
        <f>AV96+BB96</f>
        <v>0</v>
      </c>
      <c r="BI96" s="575"/>
      <c r="BJ96" s="590">
        <f>IF(BF96=0,0,(BH96/BF96)*100)</f>
        <v>0</v>
      </c>
      <c r="BK96" s="591"/>
      <c r="BL96" s="650">
        <f>(AD96*2)+(AJ96*2)+(AP96*3)+BB96</f>
        <v>0</v>
      </c>
      <c r="BM96" s="651"/>
      <c r="BN96" s="652"/>
      <c r="BO96" s="599" t="e">
        <f>(BL96*BR$74)+(N96*BR$75)+(X96*BR$76)+(R96*BR$77)+(V96*BR$78)+(Z96*BR$79)</f>
        <v>#REF!</v>
      </c>
      <c r="BP96" s="599" t="e">
        <f>((AZ96-BB96)*BR$81)+((AT96-AV96)*BR$80)+(H96*BR$82)+(P96*BR$83)</f>
        <v>#REF!</v>
      </c>
      <c r="BQ96" s="54"/>
      <c r="BR96" s="54"/>
      <c r="BS96" s="54"/>
    </row>
    <row r="97" spans="1:71" ht="21.75" customHeight="1">
      <c r="A97" s="54"/>
      <c r="B97" s="566"/>
      <c r="C97" s="560" t="str">
        <f>IF(ROSTER!D$30="","",ROSTER!D$30)</f>
        <v/>
      </c>
      <c r="D97" s="561"/>
      <c r="E97" s="547"/>
      <c r="F97" s="502"/>
      <c r="G97" s="507"/>
      <c r="H97" s="544"/>
      <c r="I97" s="545"/>
      <c r="J97" s="540"/>
      <c r="K97" s="541"/>
      <c r="L97" s="553"/>
      <c r="M97" s="559"/>
      <c r="N97" s="556" t="s">
        <v>14</v>
      </c>
      <c r="O97" s="557"/>
      <c r="P97" s="540"/>
      <c r="Q97" s="541"/>
      <c r="R97" s="553"/>
      <c r="S97" s="559"/>
      <c r="T97" s="592"/>
      <c r="U97" s="593"/>
      <c r="V97" s="551"/>
      <c r="W97" s="545"/>
      <c r="X97" s="540"/>
      <c r="Y97" s="545"/>
      <c r="Z97" s="540"/>
      <c r="AA97" s="545"/>
      <c r="AB97" s="540"/>
      <c r="AC97" s="541"/>
      <c r="AD97" s="553"/>
      <c r="AE97" s="559"/>
      <c r="AF97" s="588"/>
      <c r="AG97" s="589"/>
      <c r="AH97" s="540"/>
      <c r="AI97" s="541"/>
      <c r="AJ97" s="553"/>
      <c r="AK97" s="559"/>
      <c r="AL97" s="592"/>
      <c r="AM97" s="593"/>
      <c r="AN97" s="540"/>
      <c r="AO97" s="541"/>
      <c r="AP97" s="553"/>
      <c r="AQ97" s="559"/>
      <c r="AR97" s="592"/>
      <c r="AS97" s="593"/>
      <c r="AT97" s="580"/>
      <c r="AU97" s="581"/>
      <c r="AV97" s="576"/>
      <c r="AW97" s="577"/>
      <c r="AX97" s="592"/>
      <c r="AY97" s="593"/>
      <c r="AZ97" s="540"/>
      <c r="BA97" s="541"/>
      <c r="BB97" s="553"/>
      <c r="BC97" s="559"/>
      <c r="BD97" s="592"/>
      <c r="BE97" s="593"/>
      <c r="BF97" s="580"/>
      <c r="BG97" s="581"/>
      <c r="BH97" s="576"/>
      <c r="BI97" s="577"/>
      <c r="BJ97" s="592"/>
      <c r="BK97" s="593"/>
      <c r="BL97" s="653"/>
      <c r="BM97" s="654"/>
      <c r="BN97" s="655"/>
      <c r="BO97" s="600"/>
      <c r="BP97" s="600"/>
      <c r="BQ97" s="54"/>
      <c r="BR97" s="54"/>
      <c r="BS97" s="54"/>
    </row>
    <row r="98" spans="1:71" ht="21.75" customHeight="1">
      <c r="A98" s="54"/>
      <c r="B98" s="565" t="str">
        <f>IF(ROSTER!B$32="","",ROSTER!B$32)</f>
        <v/>
      </c>
      <c r="C98" s="536" t="str">
        <f>IF(ROSTER!C$32="","",ROSTER!C$32)</f>
        <v/>
      </c>
      <c r="D98" s="537"/>
      <c r="E98" s="546"/>
      <c r="F98" s="501">
        <f>IF(E98="y",1,IF(E98="S",1,0))</f>
        <v>0</v>
      </c>
      <c r="G98" s="506">
        <f>IF(E98="S",1,0)</f>
        <v>0</v>
      </c>
      <c r="H98" s="542"/>
      <c r="I98" s="543"/>
      <c r="J98" s="538"/>
      <c r="K98" s="539"/>
      <c r="L98" s="552"/>
      <c r="M98" s="558"/>
      <c r="N98" s="554">
        <f>L98+J98</f>
        <v>0</v>
      </c>
      <c r="O98" s="555"/>
      <c r="P98" s="538"/>
      <c r="Q98" s="539"/>
      <c r="R98" s="552"/>
      <c r="S98" s="558"/>
      <c r="T98" s="590">
        <f t="shared" ref="T98:T117" si="68">R98-P98</f>
        <v>0</v>
      </c>
      <c r="U98" s="591"/>
      <c r="V98" s="550"/>
      <c r="W98" s="543"/>
      <c r="X98" s="538"/>
      <c r="Y98" s="543"/>
      <c r="Z98" s="538"/>
      <c r="AA98" s="543"/>
      <c r="AB98" s="538"/>
      <c r="AC98" s="539"/>
      <c r="AD98" s="552"/>
      <c r="AE98" s="558"/>
      <c r="AF98" s="586">
        <f>IF(AB98=0,0,(AD98/AB98)*100)</f>
        <v>0</v>
      </c>
      <c r="AG98" s="587"/>
      <c r="AH98" s="538"/>
      <c r="AI98" s="539"/>
      <c r="AJ98" s="552"/>
      <c r="AK98" s="558"/>
      <c r="AL98" s="590">
        <f>IF(AH98=0,0,(AJ98/AH98)*100)</f>
        <v>0</v>
      </c>
      <c r="AM98" s="591"/>
      <c r="AN98" s="538"/>
      <c r="AO98" s="539"/>
      <c r="AP98" s="552"/>
      <c r="AQ98" s="558"/>
      <c r="AR98" s="590">
        <f>IF(AN98=0,0,(AP98/AN98)*100)</f>
        <v>0</v>
      </c>
      <c r="AS98" s="591"/>
      <c r="AT98" s="578">
        <f>AB98+AH98+AN98</f>
        <v>0</v>
      </c>
      <c r="AU98" s="579"/>
      <c r="AV98" s="574">
        <f>AD98+AJ98+AP98</f>
        <v>0</v>
      </c>
      <c r="AW98" s="575"/>
      <c r="AX98" s="590">
        <f>IF(AT98=0,0,(AV98/AT98)*100)</f>
        <v>0</v>
      </c>
      <c r="AY98" s="591"/>
      <c r="AZ98" s="538"/>
      <c r="BA98" s="539"/>
      <c r="BB98" s="552"/>
      <c r="BC98" s="558"/>
      <c r="BD98" s="590">
        <f>IF(AZ98=0,0,(BB98/AZ98)*100)</f>
        <v>0</v>
      </c>
      <c r="BE98" s="591"/>
      <c r="BF98" s="578">
        <f>AT98+AZ98</f>
        <v>0</v>
      </c>
      <c r="BG98" s="579"/>
      <c r="BH98" s="574">
        <f>AV98+BB98</f>
        <v>0</v>
      </c>
      <c r="BI98" s="575"/>
      <c r="BJ98" s="590">
        <f>IF(BF98=0,0,(BH98/BF98)*100)</f>
        <v>0</v>
      </c>
      <c r="BK98" s="591"/>
      <c r="BL98" s="650">
        <f>(AD98*2)+(AJ98*2)+(AP98*3)+BB98</f>
        <v>0</v>
      </c>
      <c r="BM98" s="651"/>
      <c r="BN98" s="652"/>
      <c r="BO98" s="599" t="e">
        <f>(BL98*BR$74)+(N98*BR$75)+(X98*BR$76)+(R98*BR$77)+(V98*BR$78)+(Z98*BR$79)</f>
        <v>#REF!</v>
      </c>
      <c r="BP98" s="599" t="e">
        <f>((AZ98-BB98)*BR$81)+((AT98-AV98)*BR$80)+(H98*BR$82)+(P98*BR$83)</f>
        <v>#REF!</v>
      </c>
      <c r="BQ98" s="54"/>
      <c r="BR98" s="54"/>
      <c r="BS98" s="54"/>
    </row>
    <row r="99" spans="1:71" ht="21.75" customHeight="1">
      <c r="A99" s="54"/>
      <c r="B99" s="566"/>
      <c r="C99" s="560" t="str">
        <f>IF(ROSTER!D$32="","",ROSTER!D$32)</f>
        <v/>
      </c>
      <c r="D99" s="561"/>
      <c r="E99" s="547"/>
      <c r="F99" s="502"/>
      <c r="G99" s="507"/>
      <c r="H99" s="544"/>
      <c r="I99" s="545"/>
      <c r="J99" s="540"/>
      <c r="K99" s="541"/>
      <c r="L99" s="553"/>
      <c r="M99" s="559"/>
      <c r="N99" s="556" t="s">
        <v>14</v>
      </c>
      <c r="O99" s="557"/>
      <c r="P99" s="540"/>
      <c r="Q99" s="541"/>
      <c r="R99" s="553"/>
      <c r="S99" s="559"/>
      <c r="T99" s="592"/>
      <c r="U99" s="593"/>
      <c r="V99" s="551"/>
      <c r="W99" s="545"/>
      <c r="X99" s="540"/>
      <c r="Y99" s="545"/>
      <c r="Z99" s="540"/>
      <c r="AA99" s="545"/>
      <c r="AB99" s="540"/>
      <c r="AC99" s="541"/>
      <c r="AD99" s="553"/>
      <c r="AE99" s="559"/>
      <c r="AF99" s="588"/>
      <c r="AG99" s="589"/>
      <c r="AH99" s="540"/>
      <c r="AI99" s="541"/>
      <c r="AJ99" s="553"/>
      <c r="AK99" s="559"/>
      <c r="AL99" s="592"/>
      <c r="AM99" s="593"/>
      <c r="AN99" s="540"/>
      <c r="AO99" s="541"/>
      <c r="AP99" s="553"/>
      <c r="AQ99" s="559"/>
      <c r="AR99" s="592"/>
      <c r="AS99" s="593"/>
      <c r="AT99" s="580"/>
      <c r="AU99" s="581"/>
      <c r="AV99" s="576"/>
      <c r="AW99" s="577"/>
      <c r="AX99" s="592"/>
      <c r="AY99" s="593"/>
      <c r="AZ99" s="540"/>
      <c r="BA99" s="541"/>
      <c r="BB99" s="553"/>
      <c r="BC99" s="559"/>
      <c r="BD99" s="592"/>
      <c r="BE99" s="593"/>
      <c r="BF99" s="580"/>
      <c r="BG99" s="581"/>
      <c r="BH99" s="576"/>
      <c r="BI99" s="577"/>
      <c r="BJ99" s="592"/>
      <c r="BK99" s="593"/>
      <c r="BL99" s="653"/>
      <c r="BM99" s="654"/>
      <c r="BN99" s="655"/>
      <c r="BO99" s="600"/>
      <c r="BP99" s="600"/>
      <c r="BQ99" s="54"/>
      <c r="BR99" s="54"/>
      <c r="BS99" s="54"/>
    </row>
    <row r="100" spans="1:71" ht="21.75" customHeight="1">
      <c r="A100" s="54"/>
      <c r="B100" s="565" t="str">
        <f>IF(ROSTER!B$34="","",ROSTER!B$34)</f>
        <v/>
      </c>
      <c r="C100" s="536" t="str">
        <f>IF(ROSTER!C$34="","",ROSTER!C$34)</f>
        <v/>
      </c>
      <c r="D100" s="537"/>
      <c r="E100" s="546"/>
      <c r="F100" s="501">
        <f>IF(E100="y",1,IF(E100="S",1,0))</f>
        <v>0</v>
      </c>
      <c r="G100" s="506">
        <f>IF(E100="S",1,0)</f>
        <v>0</v>
      </c>
      <c r="H100" s="542"/>
      <c r="I100" s="543"/>
      <c r="J100" s="538"/>
      <c r="K100" s="539"/>
      <c r="L100" s="552"/>
      <c r="M100" s="558"/>
      <c r="N100" s="554">
        <f>L100+J100</f>
        <v>0</v>
      </c>
      <c r="O100" s="555"/>
      <c r="P100" s="538"/>
      <c r="Q100" s="539"/>
      <c r="R100" s="552"/>
      <c r="S100" s="558"/>
      <c r="T100" s="590">
        <f t="shared" ref="T100:T117" si="69">R100-P100</f>
        <v>0</v>
      </c>
      <c r="U100" s="591"/>
      <c r="V100" s="550"/>
      <c r="W100" s="543"/>
      <c r="X100" s="538"/>
      <c r="Y100" s="543"/>
      <c r="Z100" s="538"/>
      <c r="AA100" s="543"/>
      <c r="AB100" s="538"/>
      <c r="AC100" s="539"/>
      <c r="AD100" s="552"/>
      <c r="AE100" s="558"/>
      <c r="AF100" s="586">
        <f>IF(AB100=0,0,(AD100/AB100)*100)</f>
        <v>0</v>
      </c>
      <c r="AG100" s="587"/>
      <c r="AH100" s="538"/>
      <c r="AI100" s="539"/>
      <c r="AJ100" s="552"/>
      <c r="AK100" s="558"/>
      <c r="AL100" s="590">
        <f>IF(AH100=0,0,(AJ100/AH100)*100)</f>
        <v>0</v>
      </c>
      <c r="AM100" s="591"/>
      <c r="AN100" s="538"/>
      <c r="AO100" s="539"/>
      <c r="AP100" s="552"/>
      <c r="AQ100" s="558"/>
      <c r="AR100" s="590">
        <f>IF(AN100=0,0,(AP100/AN100)*100)</f>
        <v>0</v>
      </c>
      <c r="AS100" s="591"/>
      <c r="AT100" s="578">
        <f>AB100+AH100+AN100</f>
        <v>0</v>
      </c>
      <c r="AU100" s="579"/>
      <c r="AV100" s="574">
        <f>AD100+AJ100+AP100</f>
        <v>0</v>
      </c>
      <c r="AW100" s="575"/>
      <c r="AX100" s="590">
        <f>IF(AT100=0,0,(AV100/AT100)*100)</f>
        <v>0</v>
      </c>
      <c r="AY100" s="591"/>
      <c r="AZ100" s="538"/>
      <c r="BA100" s="539"/>
      <c r="BB100" s="552"/>
      <c r="BC100" s="558"/>
      <c r="BD100" s="590">
        <f>IF(AZ100=0,0,(BB100/AZ100)*100)</f>
        <v>0</v>
      </c>
      <c r="BE100" s="591"/>
      <c r="BF100" s="578">
        <f>AT100+AZ100</f>
        <v>0</v>
      </c>
      <c r="BG100" s="579"/>
      <c r="BH100" s="574">
        <f>AV100+BB100</f>
        <v>0</v>
      </c>
      <c r="BI100" s="575"/>
      <c r="BJ100" s="590">
        <f>IF(BF100=0,0,(BH100/BF100)*100)</f>
        <v>0</v>
      </c>
      <c r="BK100" s="591"/>
      <c r="BL100" s="650">
        <f>(AD100*2)+(AJ100*2)+(AP100*3)+BB100</f>
        <v>0</v>
      </c>
      <c r="BM100" s="651"/>
      <c r="BN100" s="652"/>
      <c r="BO100" s="599" t="e">
        <f>(BL100*BR$74)+(N100*BR$75)+(X100*BR$76)+(R100*BR$77)+(V100*BR$78)+(Z100*BR$79)</f>
        <v>#REF!</v>
      </c>
      <c r="BP100" s="599" t="e">
        <f>((AZ100-BB100)*BR$81)+((AT100-AV100)*BR$80)+(H100*BR$82)+(P100*BR$83)</f>
        <v>#REF!</v>
      </c>
      <c r="BQ100" s="54"/>
      <c r="BR100" s="54"/>
      <c r="BS100" s="54"/>
    </row>
    <row r="101" spans="1:71" ht="21.75" customHeight="1">
      <c r="A101" s="54"/>
      <c r="B101" s="566"/>
      <c r="C101" s="560" t="str">
        <f>IF(ROSTER!D$34="","",ROSTER!D$34)</f>
        <v/>
      </c>
      <c r="D101" s="561"/>
      <c r="E101" s="547"/>
      <c r="F101" s="502"/>
      <c r="G101" s="507"/>
      <c r="H101" s="544"/>
      <c r="I101" s="545"/>
      <c r="J101" s="540"/>
      <c r="K101" s="541"/>
      <c r="L101" s="553"/>
      <c r="M101" s="559"/>
      <c r="N101" s="556" t="s">
        <v>14</v>
      </c>
      <c r="O101" s="557"/>
      <c r="P101" s="540"/>
      <c r="Q101" s="541"/>
      <c r="R101" s="553"/>
      <c r="S101" s="559"/>
      <c r="T101" s="592"/>
      <c r="U101" s="593"/>
      <c r="V101" s="551"/>
      <c r="W101" s="545"/>
      <c r="X101" s="540"/>
      <c r="Y101" s="545"/>
      <c r="Z101" s="540"/>
      <c r="AA101" s="545"/>
      <c r="AB101" s="540"/>
      <c r="AC101" s="541"/>
      <c r="AD101" s="553"/>
      <c r="AE101" s="559"/>
      <c r="AF101" s="588"/>
      <c r="AG101" s="589"/>
      <c r="AH101" s="540"/>
      <c r="AI101" s="541"/>
      <c r="AJ101" s="553"/>
      <c r="AK101" s="559"/>
      <c r="AL101" s="592"/>
      <c r="AM101" s="593"/>
      <c r="AN101" s="540"/>
      <c r="AO101" s="541"/>
      <c r="AP101" s="553"/>
      <c r="AQ101" s="559"/>
      <c r="AR101" s="592"/>
      <c r="AS101" s="593"/>
      <c r="AT101" s="580"/>
      <c r="AU101" s="581"/>
      <c r="AV101" s="576"/>
      <c r="AW101" s="577"/>
      <c r="AX101" s="592"/>
      <c r="AY101" s="593"/>
      <c r="AZ101" s="540"/>
      <c r="BA101" s="541"/>
      <c r="BB101" s="553"/>
      <c r="BC101" s="559"/>
      <c r="BD101" s="592"/>
      <c r="BE101" s="593"/>
      <c r="BF101" s="580"/>
      <c r="BG101" s="581"/>
      <c r="BH101" s="576"/>
      <c r="BI101" s="577"/>
      <c r="BJ101" s="592"/>
      <c r="BK101" s="593"/>
      <c r="BL101" s="653"/>
      <c r="BM101" s="654"/>
      <c r="BN101" s="655"/>
      <c r="BO101" s="600"/>
      <c r="BP101" s="600"/>
      <c r="BQ101" s="54"/>
      <c r="BR101" s="54"/>
      <c r="BS101" s="54"/>
    </row>
    <row r="102" spans="1:71" ht="21.75" customHeight="1">
      <c r="A102" s="54"/>
      <c r="B102" s="565" t="str">
        <f>IF(ROSTER!B$36="","",ROSTER!B$36)</f>
        <v/>
      </c>
      <c r="C102" s="536" t="str">
        <f>IF(ROSTER!C$36="","",ROSTER!C$36)</f>
        <v/>
      </c>
      <c r="D102" s="537"/>
      <c r="E102" s="546"/>
      <c r="F102" s="501">
        <f>IF(E102="y",1,IF(E102="S",1,0))</f>
        <v>0</v>
      </c>
      <c r="G102" s="506">
        <f>IF(E102="S",1,0)</f>
        <v>0</v>
      </c>
      <c r="H102" s="542"/>
      <c r="I102" s="543"/>
      <c r="J102" s="538"/>
      <c r="K102" s="539"/>
      <c r="L102" s="552"/>
      <c r="M102" s="558"/>
      <c r="N102" s="554">
        <f>L102+J102</f>
        <v>0</v>
      </c>
      <c r="O102" s="555"/>
      <c r="P102" s="538"/>
      <c r="Q102" s="539"/>
      <c r="R102" s="552"/>
      <c r="S102" s="558"/>
      <c r="T102" s="590">
        <f t="shared" ref="T102:T117" si="70">R102-P102</f>
        <v>0</v>
      </c>
      <c r="U102" s="591"/>
      <c r="V102" s="550"/>
      <c r="W102" s="543"/>
      <c r="X102" s="538"/>
      <c r="Y102" s="543"/>
      <c r="Z102" s="538"/>
      <c r="AA102" s="543"/>
      <c r="AB102" s="538"/>
      <c r="AC102" s="539"/>
      <c r="AD102" s="552"/>
      <c r="AE102" s="558"/>
      <c r="AF102" s="586">
        <f>IF(AB102=0,0,(AD102/AB102)*100)</f>
        <v>0</v>
      </c>
      <c r="AG102" s="587"/>
      <c r="AH102" s="538"/>
      <c r="AI102" s="539"/>
      <c r="AJ102" s="552"/>
      <c r="AK102" s="558"/>
      <c r="AL102" s="590">
        <f>IF(AH102=0,0,(AJ102/AH102)*100)</f>
        <v>0</v>
      </c>
      <c r="AM102" s="591"/>
      <c r="AN102" s="538"/>
      <c r="AO102" s="539"/>
      <c r="AP102" s="552"/>
      <c r="AQ102" s="558"/>
      <c r="AR102" s="590">
        <f>IF(AN102=0,0,(AP102/AN102)*100)</f>
        <v>0</v>
      </c>
      <c r="AS102" s="591"/>
      <c r="AT102" s="578">
        <f>AB102+AH102+AN102</f>
        <v>0</v>
      </c>
      <c r="AU102" s="579"/>
      <c r="AV102" s="574">
        <f>AD102+AJ102+AP102</f>
        <v>0</v>
      </c>
      <c r="AW102" s="575"/>
      <c r="AX102" s="590">
        <f>IF(AT102=0,0,(AV102/AT102)*100)</f>
        <v>0</v>
      </c>
      <c r="AY102" s="591"/>
      <c r="AZ102" s="538"/>
      <c r="BA102" s="539"/>
      <c r="BB102" s="552"/>
      <c r="BC102" s="558"/>
      <c r="BD102" s="590">
        <f>IF(AZ102=0,0,(BB102/AZ102)*100)</f>
        <v>0</v>
      </c>
      <c r="BE102" s="591"/>
      <c r="BF102" s="578">
        <f>AT102+AZ102</f>
        <v>0</v>
      </c>
      <c r="BG102" s="579"/>
      <c r="BH102" s="574">
        <f>AV102+BB102</f>
        <v>0</v>
      </c>
      <c r="BI102" s="575"/>
      <c r="BJ102" s="590">
        <f>IF(BF102=0,0,(BH102/BF102)*100)</f>
        <v>0</v>
      </c>
      <c r="BK102" s="591"/>
      <c r="BL102" s="650">
        <f>(AD102*2)+(AJ102*2)+(AP102*3)+BB102</f>
        <v>0</v>
      </c>
      <c r="BM102" s="651"/>
      <c r="BN102" s="652"/>
      <c r="BO102" s="599" t="e">
        <f>(BL102*BR$74)+(N102*BR$75)+(X102*BR$76)+(R102*BR$77)+(V102*BR$78)+(Z102*BR$79)</f>
        <v>#REF!</v>
      </c>
      <c r="BP102" s="599" t="e">
        <f>((AZ102-BB102)*BR$81)+((AT102-AV102)*BR$80)+(H102*BR$82)+(P102*BR$83)</f>
        <v>#REF!</v>
      </c>
      <c r="BQ102" s="54"/>
      <c r="BR102" s="54"/>
      <c r="BS102" s="54"/>
    </row>
    <row r="103" spans="1:71" ht="21.75" customHeight="1">
      <c r="A103" s="54"/>
      <c r="B103" s="566"/>
      <c r="C103" s="560" t="str">
        <f>IF(ROSTER!D$36="","",ROSTER!D$36)</f>
        <v/>
      </c>
      <c r="D103" s="561"/>
      <c r="E103" s="547"/>
      <c r="F103" s="502"/>
      <c r="G103" s="507"/>
      <c r="H103" s="544"/>
      <c r="I103" s="545"/>
      <c r="J103" s="540"/>
      <c r="K103" s="541"/>
      <c r="L103" s="553"/>
      <c r="M103" s="559"/>
      <c r="N103" s="556" t="s">
        <v>14</v>
      </c>
      <c r="O103" s="557"/>
      <c r="P103" s="540"/>
      <c r="Q103" s="541"/>
      <c r="R103" s="553"/>
      <c r="S103" s="559"/>
      <c r="T103" s="592"/>
      <c r="U103" s="593"/>
      <c r="V103" s="551"/>
      <c r="W103" s="545"/>
      <c r="X103" s="540"/>
      <c r="Y103" s="545"/>
      <c r="Z103" s="540"/>
      <c r="AA103" s="545"/>
      <c r="AB103" s="540"/>
      <c r="AC103" s="541"/>
      <c r="AD103" s="553"/>
      <c r="AE103" s="559"/>
      <c r="AF103" s="588"/>
      <c r="AG103" s="589"/>
      <c r="AH103" s="540"/>
      <c r="AI103" s="541"/>
      <c r="AJ103" s="553"/>
      <c r="AK103" s="559"/>
      <c r="AL103" s="592"/>
      <c r="AM103" s="593"/>
      <c r="AN103" s="540"/>
      <c r="AO103" s="541"/>
      <c r="AP103" s="553"/>
      <c r="AQ103" s="559"/>
      <c r="AR103" s="592"/>
      <c r="AS103" s="593"/>
      <c r="AT103" s="580"/>
      <c r="AU103" s="581"/>
      <c r="AV103" s="576"/>
      <c r="AW103" s="577"/>
      <c r="AX103" s="592"/>
      <c r="AY103" s="593"/>
      <c r="AZ103" s="540"/>
      <c r="BA103" s="541"/>
      <c r="BB103" s="553"/>
      <c r="BC103" s="559"/>
      <c r="BD103" s="592"/>
      <c r="BE103" s="593"/>
      <c r="BF103" s="580"/>
      <c r="BG103" s="581"/>
      <c r="BH103" s="576"/>
      <c r="BI103" s="577"/>
      <c r="BJ103" s="592"/>
      <c r="BK103" s="593"/>
      <c r="BL103" s="653"/>
      <c r="BM103" s="654"/>
      <c r="BN103" s="655"/>
      <c r="BO103" s="600"/>
      <c r="BP103" s="600"/>
      <c r="BQ103" s="54"/>
      <c r="BR103" s="54"/>
      <c r="BS103" s="54"/>
    </row>
    <row r="104" spans="1:71" ht="21.75" customHeight="1">
      <c r="A104" s="54"/>
      <c r="B104" s="565" t="str">
        <f>IF(ROSTER!B$38="","",ROSTER!B$38)</f>
        <v/>
      </c>
      <c r="C104" s="536" t="str">
        <f>IF(ROSTER!C$38="","",ROSTER!C$38)</f>
        <v/>
      </c>
      <c r="D104" s="537"/>
      <c r="E104" s="546"/>
      <c r="F104" s="501">
        <f>IF(E104="y",1,IF(E104="S",1,0))</f>
        <v>0</v>
      </c>
      <c r="G104" s="506">
        <f>IF(E104="S",1,0)</f>
        <v>0</v>
      </c>
      <c r="H104" s="542"/>
      <c r="I104" s="543"/>
      <c r="J104" s="538"/>
      <c r="K104" s="539"/>
      <c r="L104" s="552"/>
      <c r="M104" s="558"/>
      <c r="N104" s="554">
        <f>L104+J104</f>
        <v>0</v>
      </c>
      <c r="O104" s="555"/>
      <c r="P104" s="538"/>
      <c r="Q104" s="539"/>
      <c r="R104" s="552"/>
      <c r="S104" s="558"/>
      <c r="T104" s="590">
        <f t="shared" ref="T104:T117" si="71">R104-P104</f>
        <v>0</v>
      </c>
      <c r="U104" s="591"/>
      <c r="V104" s="550"/>
      <c r="W104" s="543"/>
      <c r="X104" s="538"/>
      <c r="Y104" s="543"/>
      <c r="Z104" s="538"/>
      <c r="AA104" s="543"/>
      <c r="AB104" s="538"/>
      <c r="AC104" s="539"/>
      <c r="AD104" s="552"/>
      <c r="AE104" s="558"/>
      <c r="AF104" s="586">
        <f>IF(AB104=0,0,(AD104/AB104)*100)</f>
        <v>0</v>
      </c>
      <c r="AG104" s="587"/>
      <c r="AH104" s="538"/>
      <c r="AI104" s="539"/>
      <c r="AJ104" s="552"/>
      <c r="AK104" s="558"/>
      <c r="AL104" s="590">
        <f>IF(AH104=0,0,(AJ104/AH104)*100)</f>
        <v>0</v>
      </c>
      <c r="AM104" s="591"/>
      <c r="AN104" s="538"/>
      <c r="AO104" s="539"/>
      <c r="AP104" s="552"/>
      <c r="AQ104" s="558"/>
      <c r="AR104" s="590">
        <f>IF(AN104=0,0,(AP104/AN104)*100)</f>
        <v>0</v>
      </c>
      <c r="AS104" s="591"/>
      <c r="AT104" s="578">
        <f>AB104+AH104+AN104</f>
        <v>0</v>
      </c>
      <c r="AU104" s="579"/>
      <c r="AV104" s="574">
        <f>AD104+AJ104+AP104</f>
        <v>0</v>
      </c>
      <c r="AW104" s="575"/>
      <c r="AX104" s="590">
        <f>IF(AT104=0,0,(AV104/AT104)*100)</f>
        <v>0</v>
      </c>
      <c r="AY104" s="591"/>
      <c r="AZ104" s="538"/>
      <c r="BA104" s="539"/>
      <c r="BB104" s="552"/>
      <c r="BC104" s="558"/>
      <c r="BD104" s="590">
        <f>IF(AZ104=0,0,(BB104/AZ104)*100)</f>
        <v>0</v>
      </c>
      <c r="BE104" s="591"/>
      <c r="BF104" s="578">
        <f>AT104+AZ104</f>
        <v>0</v>
      </c>
      <c r="BG104" s="579"/>
      <c r="BH104" s="574">
        <f>AV104+BB104</f>
        <v>0</v>
      </c>
      <c r="BI104" s="575"/>
      <c r="BJ104" s="590">
        <f>IF(BF104=0,0,(BH104/BF104)*100)</f>
        <v>0</v>
      </c>
      <c r="BK104" s="591"/>
      <c r="BL104" s="650">
        <f>(AD104*2)+(AJ104*2)+(AP104*3)+BB104</f>
        <v>0</v>
      </c>
      <c r="BM104" s="651"/>
      <c r="BN104" s="652"/>
      <c r="BO104" s="599" t="e">
        <f>(BL104*BR$74)+(N104*BR$75)+(X104*BR$76)+(R104*BR$77)+(V104*BR$78)+(Z104*BR$79)</f>
        <v>#REF!</v>
      </c>
      <c r="BP104" s="599" t="e">
        <f>((AZ104-BB104)*BR$81)+((AT104-AV104)*BR$80)+(H104*BR$82)+(P104*BR$83)</f>
        <v>#REF!</v>
      </c>
      <c r="BQ104" s="54"/>
      <c r="BR104" s="54"/>
      <c r="BS104" s="54"/>
    </row>
    <row r="105" spans="1:71" ht="21.75" customHeight="1">
      <c r="A105" s="54"/>
      <c r="B105" s="566"/>
      <c r="C105" s="560" t="str">
        <f>IF(ROSTER!D$38="","",ROSTER!D$38)</f>
        <v/>
      </c>
      <c r="D105" s="561"/>
      <c r="E105" s="547"/>
      <c r="F105" s="502"/>
      <c r="G105" s="507"/>
      <c r="H105" s="544"/>
      <c r="I105" s="545"/>
      <c r="J105" s="540"/>
      <c r="K105" s="541"/>
      <c r="L105" s="553"/>
      <c r="M105" s="559"/>
      <c r="N105" s="556" t="s">
        <v>14</v>
      </c>
      <c r="O105" s="557"/>
      <c r="P105" s="540"/>
      <c r="Q105" s="541"/>
      <c r="R105" s="553"/>
      <c r="S105" s="559"/>
      <c r="T105" s="592"/>
      <c r="U105" s="593"/>
      <c r="V105" s="551"/>
      <c r="W105" s="545"/>
      <c r="X105" s="540"/>
      <c r="Y105" s="545"/>
      <c r="Z105" s="540"/>
      <c r="AA105" s="545"/>
      <c r="AB105" s="540"/>
      <c r="AC105" s="541"/>
      <c r="AD105" s="553"/>
      <c r="AE105" s="559"/>
      <c r="AF105" s="588"/>
      <c r="AG105" s="589"/>
      <c r="AH105" s="540"/>
      <c r="AI105" s="541"/>
      <c r="AJ105" s="553"/>
      <c r="AK105" s="559"/>
      <c r="AL105" s="592"/>
      <c r="AM105" s="593"/>
      <c r="AN105" s="540"/>
      <c r="AO105" s="541"/>
      <c r="AP105" s="553"/>
      <c r="AQ105" s="559"/>
      <c r="AR105" s="592"/>
      <c r="AS105" s="593"/>
      <c r="AT105" s="580"/>
      <c r="AU105" s="581"/>
      <c r="AV105" s="576"/>
      <c r="AW105" s="577"/>
      <c r="AX105" s="592"/>
      <c r="AY105" s="593"/>
      <c r="AZ105" s="540"/>
      <c r="BA105" s="541"/>
      <c r="BB105" s="553"/>
      <c r="BC105" s="559"/>
      <c r="BD105" s="592"/>
      <c r="BE105" s="593"/>
      <c r="BF105" s="580"/>
      <c r="BG105" s="581"/>
      <c r="BH105" s="576"/>
      <c r="BI105" s="577"/>
      <c r="BJ105" s="592"/>
      <c r="BK105" s="593"/>
      <c r="BL105" s="653"/>
      <c r="BM105" s="654"/>
      <c r="BN105" s="655"/>
      <c r="BO105" s="600"/>
      <c r="BP105" s="600"/>
      <c r="BQ105" s="54"/>
      <c r="BR105" s="54"/>
      <c r="BS105" s="54"/>
    </row>
    <row r="106" spans="1:71" ht="21.75" customHeight="1">
      <c r="A106" s="54"/>
      <c r="B106" s="565" t="str">
        <f>IF(ROSTER!B$40="","",ROSTER!B$40)</f>
        <v/>
      </c>
      <c r="C106" s="536" t="str">
        <f>IF(ROSTER!C$40="","",ROSTER!C$40)</f>
        <v/>
      </c>
      <c r="D106" s="537"/>
      <c r="E106" s="546"/>
      <c r="F106" s="501">
        <f>IF(E106="y",1,IF(E106="S",1,0))</f>
        <v>0</v>
      </c>
      <c r="G106" s="506">
        <f>IF(E106="S",1,0)</f>
        <v>0</v>
      </c>
      <c r="H106" s="542"/>
      <c r="I106" s="543"/>
      <c r="J106" s="538"/>
      <c r="K106" s="539"/>
      <c r="L106" s="552"/>
      <c r="M106" s="558"/>
      <c r="N106" s="554">
        <f>L106+J106</f>
        <v>0</v>
      </c>
      <c r="O106" s="555"/>
      <c r="P106" s="538"/>
      <c r="Q106" s="539"/>
      <c r="R106" s="552"/>
      <c r="S106" s="558"/>
      <c r="T106" s="590">
        <f t="shared" ref="T106:T117" si="72">R106-P106</f>
        <v>0</v>
      </c>
      <c r="U106" s="591"/>
      <c r="V106" s="550"/>
      <c r="W106" s="543"/>
      <c r="X106" s="538"/>
      <c r="Y106" s="543"/>
      <c r="Z106" s="538"/>
      <c r="AA106" s="543"/>
      <c r="AB106" s="538"/>
      <c r="AC106" s="539"/>
      <c r="AD106" s="552"/>
      <c r="AE106" s="558"/>
      <c r="AF106" s="586">
        <f>IF(AB106=0,0,(AD106/AB106)*100)</f>
        <v>0</v>
      </c>
      <c r="AG106" s="587"/>
      <c r="AH106" s="538"/>
      <c r="AI106" s="539"/>
      <c r="AJ106" s="552"/>
      <c r="AK106" s="558"/>
      <c r="AL106" s="590">
        <f>IF(AH106=0,0,(AJ106/AH106)*100)</f>
        <v>0</v>
      </c>
      <c r="AM106" s="591"/>
      <c r="AN106" s="538"/>
      <c r="AO106" s="539"/>
      <c r="AP106" s="552"/>
      <c r="AQ106" s="558"/>
      <c r="AR106" s="590">
        <f>IF(AN106=0,0,(AP106/AN106)*100)</f>
        <v>0</v>
      </c>
      <c r="AS106" s="591"/>
      <c r="AT106" s="578">
        <f>AB106+AH106+AN106</f>
        <v>0</v>
      </c>
      <c r="AU106" s="579"/>
      <c r="AV106" s="574">
        <f>AD106+AJ106+AP106</f>
        <v>0</v>
      </c>
      <c r="AW106" s="575"/>
      <c r="AX106" s="590">
        <f>IF(AT106=0,0,(AV106/AT106)*100)</f>
        <v>0</v>
      </c>
      <c r="AY106" s="591"/>
      <c r="AZ106" s="538"/>
      <c r="BA106" s="539"/>
      <c r="BB106" s="552"/>
      <c r="BC106" s="558"/>
      <c r="BD106" s="590">
        <f>IF(AZ106=0,0,(BB106/AZ106)*100)</f>
        <v>0</v>
      </c>
      <c r="BE106" s="591"/>
      <c r="BF106" s="578">
        <f>AT106+AZ106</f>
        <v>0</v>
      </c>
      <c r="BG106" s="579"/>
      <c r="BH106" s="574">
        <f>AV106+BB106</f>
        <v>0</v>
      </c>
      <c r="BI106" s="575"/>
      <c r="BJ106" s="590">
        <f>IF(BF106=0,0,(BH106/BF106)*100)</f>
        <v>0</v>
      </c>
      <c r="BK106" s="591"/>
      <c r="BL106" s="650">
        <f>(AD106*2)+(AJ106*2)+(AP106*3)+BB106</f>
        <v>0</v>
      </c>
      <c r="BM106" s="651"/>
      <c r="BN106" s="652"/>
      <c r="BO106" s="599" t="e">
        <f>(BL106*BR$74)+(N106*BR$75)+(X106*BR$76)+(R106*BR$77)+(V106*BR$78)+(Z106*BR$79)</f>
        <v>#REF!</v>
      </c>
      <c r="BP106" s="599" t="e">
        <f>((AZ106-BB106)*BR$81)+((AT106-AV106)*BR$80)+(H106*BR$82)+(P106*BR$83)</f>
        <v>#REF!</v>
      </c>
      <c r="BQ106" s="54"/>
      <c r="BR106" s="54"/>
      <c r="BS106" s="54"/>
    </row>
    <row r="107" spans="1:71" ht="21.75" customHeight="1">
      <c r="A107" s="54"/>
      <c r="B107" s="566"/>
      <c r="C107" s="560" t="str">
        <f>IF(ROSTER!D$40="","",ROSTER!D$40)</f>
        <v/>
      </c>
      <c r="D107" s="561"/>
      <c r="E107" s="547"/>
      <c r="F107" s="502"/>
      <c r="G107" s="507"/>
      <c r="H107" s="544"/>
      <c r="I107" s="545"/>
      <c r="J107" s="540"/>
      <c r="K107" s="541"/>
      <c r="L107" s="553"/>
      <c r="M107" s="559"/>
      <c r="N107" s="556" t="s">
        <v>14</v>
      </c>
      <c r="O107" s="557"/>
      <c r="P107" s="540"/>
      <c r="Q107" s="541"/>
      <c r="R107" s="553"/>
      <c r="S107" s="559"/>
      <c r="T107" s="592"/>
      <c r="U107" s="593"/>
      <c r="V107" s="551"/>
      <c r="W107" s="545"/>
      <c r="X107" s="540"/>
      <c r="Y107" s="545"/>
      <c r="Z107" s="540"/>
      <c r="AA107" s="545"/>
      <c r="AB107" s="540"/>
      <c r="AC107" s="541"/>
      <c r="AD107" s="553"/>
      <c r="AE107" s="559"/>
      <c r="AF107" s="588"/>
      <c r="AG107" s="589"/>
      <c r="AH107" s="540"/>
      <c r="AI107" s="541"/>
      <c r="AJ107" s="553"/>
      <c r="AK107" s="559"/>
      <c r="AL107" s="592"/>
      <c r="AM107" s="593"/>
      <c r="AN107" s="540"/>
      <c r="AO107" s="541"/>
      <c r="AP107" s="553"/>
      <c r="AQ107" s="559"/>
      <c r="AR107" s="592"/>
      <c r="AS107" s="593"/>
      <c r="AT107" s="580"/>
      <c r="AU107" s="581"/>
      <c r="AV107" s="576"/>
      <c r="AW107" s="577"/>
      <c r="AX107" s="592"/>
      <c r="AY107" s="593"/>
      <c r="AZ107" s="540"/>
      <c r="BA107" s="541"/>
      <c r="BB107" s="553"/>
      <c r="BC107" s="559"/>
      <c r="BD107" s="592"/>
      <c r="BE107" s="593"/>
      <c r="BF107" s="580"/>
      <c r="BG107" s="581"/>
      <c r="BH107" s="576"/>
      <c r="BI107" s="577"/>
      <c r="BJ107" s="592"/>
      <c r="BK107" s="593"/>
      <c r="BL107" s="653"/>
      <c r="BM107" s="654"/>
      <c r="BN107" s="655"/>
      <c r="BO107" s="600"/>
      <c r="BP107" s="600"/>
      <c r="BQ107" s="54"/>
      <c r="BR107" s="54"/>
      <c r="BS107" s="54"/>
    </row>
    <row r="108" spans="1:71" ht="21.75" customHeight="1">
      <c r="A108" s="54"/>
      <c r="B108" s="565" t="str">
        <f>IF(ROSTER!B$42="","",ROSTER!B$42)</f>
        <v/>
      </c>
      <c r="C108" s="536" t="str">
        <f>IF(ROSTER!C$42="","",ROSTER!C$42)</f>
        <v/>
      </c>
      <c r="D108" s="537"/>
      <c r="E108" s="546"/>
      <c r="F108" s="501">
        <f>IF(E108="y",1,IF(E108="S",1,0))</f>
        <v>0</v>
      </c>
      <c r="G108" s="506">
        <f>IF(E108="S",1,0)</f>
        <v>0</v>
      </c>
      <c r="H108" s="542"/>
      <c r="I108" s="543"/>
      <c r="J108" s="538"/>
      <c r="K108" s="539"/>
      <c r="L108" s="552"/>
      <c r="M108" s="558"/>
      <c r="N108" s="554">
        <f>L108+J108</f>
        <v>0</v>
      </c>
      <c r="O108" s="555"/>
      <c r="P108" s="538"/>
      <c r="Q108" s="539"/>
      <c r="R108" s="552"/>
      <c r="S108" s="558"/>
      <c r="T108" s="590">
        <f t="shared" ref="T108:T117" si="73">R108-P108</f>
        <v>0</v>
      </c>
      <c r="U108" s="591"/>
      <c r="V108" s="550"/>
      <c r="W108" s="543"/>
      <c r="X108" s="538"/>
      <c r="Y108" s="543"/>
      <c r="Z108" s="538"/>
      <c r="AA108" s="543"/>
      <c r="AB108" s="538"/>
      <c r="AC108" s="539"/>
      <c r="AD108" s="552"/>
      <c r="AE108" s="558"/>
      <c r="AF108" s="586">
        <f>IF(AB108=0,0,(AD108/AB108)*100)</f>
        <v>0</v>
      </c>
      <c r="AG108" s="587"/>
      <c r="AH108" s="538"/>
      <c r="AI108" s="539"/>
      <c r="AJ108" s="552"/>
      <c r="AK108" s="558"/>
      <c r="AL108" s="590">
        <f>IF(AH108=0,0,(AJ108/AH108)*100)</f>
        <v>0</v>
      </c>
      <c r="AM108" s="591"/>
      <c r="AN108" s="538"/>
      <c r="AO108" s="539"/>
      <c r="AP108" s="552"/>
      <c r="AQ108" s="558"/>
      <c r="AR108" s="590">
        <f>IF(AN108=0,0,(AP108/AN108)*100)</f>
        <v>0</v>
      </c>
      <c r="AS108" s="591"/>
      <c r="AT108" s="578">
        <f>AB108+AH108+AN108</f>
        <v>0</v>
      </c>
      <c r="AU108" s="579"/>
      <c r="AV108" s="574">
        <f>AD108+AJ108+AP108</f>
        <v>0</v>
      </c>
      <c r="AW108" s="575"/>
      <c r="AX108" s="590">
        <f>IF(AT108=0,0,(AV108/AT108)*100)</f>
        <v>0</v>
      </c>
      <c r="AY108" s="591"/>
      <c r="AZ108" s="538"/>
      <c r="BA108" s="539"/>
      <c r="BB108" s="552"/>
      <c r="BC108" s="558"/>
      <c r="BD108" s="590">
        <f>IF(AZ108=0,0,(BB108/AZ108)*100)</f>
        <v>0</v>
      </c>
      <c r="BE108" s="591"/>
      <c r="BF108" s="578">
        <f>AT108+AZ108</f>
        <v>0</v>
      </c>
      <c r="BG108" s="579"/>
      <c r="BH108" s="574">
        <f>AV108+BB108</f>
        <v>0</v>
      </c>
      <c r="BI108" s="575"/>
      <c r="BJ108" s="590">
        <f>IF(BF108=0,0,(BH108/BF108)*100)</f>
        <v>0</v>
      </c>
      <c r="BK108" s="591"/>
      <c r="BL108" s="650">
        <f>(AD108*2)+(AJ108*2)+(AP108*3)+BB108</f>
        <v>0</v>
      </c>
      <c r="BM108" s="651"/>
      <c r="BN108" s="652"/>
      <c r="BO108" s="599" t="e">
        <f>(BL108*BR$74)+(N108*BR$75)+(X108*BR$76)+(R108*BR$77)+(V108*BR$78)+(Z108*BR$79)</f>
        <v>#REF!</v>
      </c>
      <c r="BP108" s="599" t="e">
        <f>((AZ108-BB108)*BR$81)+((AT108-AV108)*BR$80)+(H108*BR$82)+(P108*BR$83)</f>
        <v>#REF!</v>
      </c>
      <c r="BQ108" s="54"/>
      <c r="BR108" s="54"/>
      <c r="BS108" s="54"/>
    </row>
    <row r="109" spans="1:71" ht="21.75" customHeight="1">
      <c r="A109" s="54"/>
      <c r="B109" s="566"/>
      <c r="C109" s="560" t="str">
        <f>IF(ROSTER!D$42="","",ROSTER!D$42)</f>
        <v/>
      </c>
      <c r="D109" s="561"/>
      <c r="E109" s="547"/>
      <c r="F109" s="502"/>
      <c r="G109" s="507"/>
      <c r="H109" s="544"/>
      <c r="I109" s="545"/>
      <c r="J109" s="540"/>
      <c r="K109" s="541"/>
      <c r="L109" s="553"/>
      <c r="M109" s="559"/>
      <c r="N109" s="556" t="s">
        <v>14</v>
      </c>
      <c r="O109" s="557"/>
      <c r="P109" s="540"/>
      <c r="Q109" s="541"/>
      <c r="R109" s="553"/>
      <c r="S109" s="559"/>
      <c r="T109" s="592"/>
      <c r="U109" s="593"/>
      <c r="V109" s="551"/>
      <c r="W109" s="545"/>
      <c r="X109" s="540"/>
      <c r="Y109" s="545"/>
      <c r="Z109" s="540"/>
      <c r="AA109" s="545"/>
      <c r="AB109" s="540"/>
      <c r="AC109" s="541"/>
      <c r="AD109" s="553"/>
      <c r="AE109" s="559"/>
      <c r="AF109" s="588"/>
      <c r="AG109" s="589"/>
      <c r="AH109" s="540"/>
      <c r="AI109" s="541"/>
      <c r="AJ109" s="553"/>
      <c r="AK109" s="559"/>
      <c r="AL109" s="592"/>
      <c r="AM109" s="593"/>
      <c r="AN109" s="540"/>
      <c r="AO109" s="541"/>
      <c r="AP109" s="553"/>
      <c r="AQ109" s="559"/>
      <c r="AR109" s="592"/>
      <c r="AS109" s="593"/>
      <c r="AT109" s="580"/>
      <c r="AU109" s="581"/>
      <c r="AV109" s="576"/>
      <c r="AW109" s="577"/>
      <c r="AX109" s="592"/>
      <c r="AY109" s="593"/>
      <c r="AZ109" s="540"/>
      <c r="BA109" s="541"/>
      <c r="BB109" s="553"/>
      <c r="BC109" s="559"/>
      <c r="BD109" s="592"/>
      <c r="BE109" s="593"/>
      <c r="BF109" s="580"/>
      <c r="BG109" s="581"/>
      <c r="BH109" s="576"/>
      <c r="BI109" s="577"/>
      <c r="BJ109" s="592"/>
      <c r="BK109" s="593"/>
      <c r="BL109" s="653"/>
      <c r="BM109" s="654"/>
      <c r="BN109" s="655"/>
      <c r="BO109" s="600"/>
      <c r="BP109" s="600"/>
      <c r="BQ109" s="54"/>
      <c r="BR109" s="54"/>
      <c r="BS109" s="54"/>
    </row>
    <row r="110" spans="1:71" ht="21.75" customHeight="1">
      <c r="A110" s="54"/>
      <c r="B110" s="565" t="str">
        <f>IF(ROSTER!B44="","",ROSTER!B44)</f>
        <v/>
      </c>
      <c r="C110" s="536" t="str">
        <f>IF(ROSTER!C$44="","",ROSTER!C$44)</f>
        <v/>
      </c>
      <c r="D110" s="537"/>
      <c r="E110" s="546"/>
      <c r="F110" s="501">
        <f>IF(E110="y",1,IF(E110="S",1,0))</f>
        <v>0</v>
      </c>
      <c r="G110" s="506">
        <f>IF(E110="S",1,0)</f>
        <v>0</v>
      </c>
      <c r="H110" s="542"/>
      <c r="I110" s="543"/>
      <c r="J110" s="538"/>
      <c r="K110" s="539"/>
      <c r="L110" s="552"/>
      <c r="M110" s="558"/>
      <c r="N110" s="554">
        <f>L110+J110</f>
        <v>0</v>
      </c>
      <c r="O110" s="555"/>
      <c r="P110" s="538"/>
      <c r="Q110" s="539"/>
      <c r="R110" s="552"/>
      <c r="S110" s="558"/>
      <c r="T110" s="590">
        <f t="shared" ref="T110:T117" si="74">R110-P110</f>
        <v>0</v>
      </c>
      <c r="U110" s="591"/>
      <c r="V110" s="550"/>
      <c r="W110" s="543"/>
      <c r="X110" s="538"/>
      <c r="Y110" s="543"/>
      <c r="Z110" s="538"/>
      <c r="AA110" s="543"/>
      <c r="AB110" s="538"/>
      <c r="AC110" s="539"/>
      <c r="AD110" s="552"/>
      <c r="AE110" s="558"/>
      <c r="AF110" s="586">
        <f>IF(AB110=0,0,(AD110/AB110)*100)</f>
        <v>0</v>
      </c>
      <c r="AG110" s="587"/>
      <c r="AH110" s="538"/>
      <c r="AI110" s="539"/>
      <c r="AJ110" s="552"/>
      <c r="AK110" s="558"/>
      <c r="AL110" s="590">
        <f>IF(AH110=0,0,(AJ110/AH110)*100)</f>
        <v>0</v>
      </c>
      <c r="AM110" s="591"/>
      <c r="AN110" s="538"/>
      <c r="AO110" s="539"/>
      <c r="AP110" s="552"/>
      <c r="AQ110" s="558"/>
      <c r="AR110" s="590">
        <f>IF(AN110=0,0,(AP110/AN110)*100)</f>
        <v>0</v>
      </c>
      <c r="AS110" s="591"/>
      <c r="AT110" s="578">
        <f>AB110+AH110+AN110</f>
        <v>0</v>
      </c>
      <c r="AU110" s="579"/>
      <c r="AV110" s="574">
        <f>AD110+AJ110+AP110</f>
        <v>0</v>
      </c>
      <c r="AW110" s="575"/>
      <c r="AX110" s="590">
        <f>IF(AT110=0,0,(AV110/AT110)*100)</f>
        <v>0</v>
      </c>
      <c r="AY110" s="591"/>
      <c r="AZ110" s="538"/>
      <c r="BA110" s="539"/>
      <c r="BB110" s="552"/>
      <c r="BC110" s="558"/>
      <c r="BD110" s="590">
        <f>IF(AZ110=0,0,(BB110/AZ110)*100)</f>
        <v>0</v>
      </c>
      <c r="BE110" s="591"/>
      <c r="BF110" s="578">
        <f>AT110+AZ110</f>
        <v>0</v>
      </c>
      <c r="BG110" s="579"/>
      <c r="BH110" s="574">
        <f>AV110+BB110</f>
        <v>0</v>
      </c>
      <c r="BI110" s="575"/>
      <c r="BJ110" s="590">
        <f>IF(BF110=0,0,(BH110/BF110)*100)</f>
        <v>0</v>
      </c>
      <c r="BK110" s="591"/>
      <c r="BL110" s="650">
        <f>(AD110*2)+(AJ110*2)+(AP110*3)+BB110</f>
        <v>0</v>
      </c>
      <c r="BM110" s="651"/>
      <c r="BN110" s="652"/>
      <c r="BO110" s="599" t="e">
        <f>(BL110*BR$74)+(N110*BR$75)+(X110*BR$76)+(R110*BR$77)+(V110*BR$78)+(Z110*BR$79)</f>
        <v>#REF!</v>
      </c>
      <c r="BP110" s="599" t="e">
        <f>((AZ110-BB110)*BR$81)+((AT110-AV110)*BR$80)+(H110*BR$82)+(P110*BR$83)</f>
        <v>#REF!</v>
      </c>
      <c r="BQ110" s="54"/>
      <c r="BR110" s="54"/>
      <c r="BS110" s="54"/>
    </row>
    <row r="111" spans="1:71" ht="21.75" customHeight="1">
      <c r="A111" s="54"/>
      <c r="B111" s="566"/>
      <c r="C111" s="560" t="str">
        <f>IF(ROSTER!D$44="","",ROSTER!D$44)</f>
        <v/>
      </c>
      <c r="D111" s="561"/>
      <c r="E111" s="547"/>
      <c r="F111" s="502"/>
      <c r="G111" s="507"/>
      <c r="H111" s="544"/>
      <c r="I111" s="545"/>
      <c r="J111" s="540"/>
      <c r="K111" s="541"/>
      <c r="L111" s="553"/>
      <c r="M111" s="559"/>
      <c r="N111" s="556" t="s">
        <v>14</v>
      </c>
      <c r="O111" s="557"/>
      <c r="P111" s="540"/>
      <c r="Q111" s="541"/>
      <c r="R111" s="553"/>
      <c r="S111" s="559"/>
      <c r="T111" s="592"/>
      <c r="U111" s="593"/>
      <c r="V111" s="551"/>
      <c r="W111" s="545"/>
      <c r="X111" s="540"/>
      <c r="Y111" s="545"/>
      <c r="Z111" s="540"/>
      <c r="AA111" s="545"/>
      <c r="AB111" s="540"/>
      <c r="AC111" s="541"/>
      <c r="AD111" s="553"/>
      <c r="AE111" s="559"/>
      <c r="AF111" s="588"/>
      <c r="AG111" s="589"/>
      <c r="AH111" s="540"/>
      <c r="AI111" s="541"/>
      <c r="AJ111" s="553"/>
      <c r="AK111" s="559"/>
      <c r="AL111" s="592"/>
      <c r="AM111" s="593"/>
      <c r="AN111" s="540"/>
      <c r="AO111" s="541"/>
      <c r="AP111" s="553"/>
      <c r="AQ111" s="559"/>
      <c r="AR111" s="592"/>
      <c r="AS111" s="593"/>
      <c r="AT111" s="580"/>
      <c r="AU111" s="581"/>
      <c r="AV111" s="576"/>
      <c r="AW111" s="577"/>
      <c r="AX111" s="592"/>
      <c r="AY111" s="593"/>
      <c r="AZ111" s="540"/>
      <c r="BA111" s="541"/>
      <c r="BB111" s="553"/>
      <c r="BC111" s="559"/>
      <c r="BD111" s="592"/>
      <c r="BE111" s="593"/>
      <c r="BF111" s="580"/>
      <c r="BG111" s="581"/>
      <c r="BH111" s="576"/>
      <c r="BI111" s="577"/>
      <c r="BJ111" s="592"/>
      <c r="BK111" s="593"/>
      <c r="BL111" s="653"/>
      <c r="BM111" s="654"/>
      <c r="BN111" s="655"/>
      <c r="BO111" s="600"/>
      <c r="BP111" s="600"/>
      <c r="BQ111" s="54"/>
      <c r="BR111" s="54"/>
      <c r="BS111" s="54"/>
    </row>
    <row r="112" spans="1:71" ht="21.75" customHeight="1">
      <c r="A112" s="54"/>
      <c r="B112" s="565" t="str">
        <f>IF(ROSTER!B46="","",ROSTER!B46)</f>
        <v/>
      </c>
      <c r="C112" s="536" t="str">
        <f>IF(ROSTER!C$46="","",ROSTER!C$46)</f>
        <v/>
      </c>
      <c r="D112" s="537"/>
      <c r="E112" s="546"/>
      <c r="F112" s="501">
        <f>IF(E112="y",1,IF(E112="S",1,0))</f>
        <v>0</v>
      </c>
      <c r="G112" s="506">
        <f>IF(E112="S",1,0)</f>
        <v>0</v>
      </c>
      <c r="H112" s="542"/>
      <c r="I112" s="543"/>
      <c r="J112" s="538"/>
      <c r="K112" s="539"/>
      <c r="L112" s="552"/>
      <c r="M112" s="558"/>
      <c r="N112" s="554">
        <f>L112+J112</f>
        <v>0</v>
      </c>
      <c r="O112" s="555"/>
      <c r="P112" s="538"/>
      <c r="Q112" s="539"/>
      <c r="R112" s="552"/>
      <c r="S112" s="558"/>
      <c r="T112" s="590">
        <f t="shared" ref="T112:T117" si="75">R112-P112</f>
        <v>0</v>
      </c>
      <c r="U112" s="591"/>
      <c r="V112" s="550"/>
      <c r="W112" s="543"/>
      <c r="X112" s="538"/>
      <c r="Y112" s="543"/>
      <c r="Z112" s="538"/>
      <c r="AA112" s="543"/>
      <c r="AB112" s="538"/>
      <c r="AC112" s="539"/>
      <c r="AD112" s="552"/>
      <c r="AE112" s="558"/>
      <c r="AF112" s="586">
        <f>IF(AB112=0,0,(AD112/AB112)*100)</f>
        <v>0</v>
      </c>
      <c r="AG112" s="587"/>
      <c r="AH112" s="538"/>
      <c r="AI112" s="539"/>
      <c r="AJ112" s="552"/>
      <c r="AK112" s="558"/>
      <c r="AL112" s="590">
        <f>IF(AH112=0,0,(AJ112/AH112)*100)</f>
        <v>0</v>
      </c>
      <c r="AM112" s="591"/>
      <c r="AN112" s="538"/>
      <c r="AO112" s="539"/>
      <c r="AP112" s="552"/>
      <c r="AQ112" s="558"/>
      <c r="AR112" s="590">
        <f>IF(AN112=0,0,(AP112/AN112)*100)</f>
        <v>0</v>
      </c>
      <c r="AS112" s="591"/>
      <c r="AT112" s="578">
        <f>AB112+AH112+AN112</f>
        <v>0</v>
      </c>
      <c r="AU112" s="579"/>
      <c r="AV112" s="574">
        <f>AD112+AJ112+AP112</f>
        <v>0</v>
      </c>
      <c r="AW112" s="575"/>
      <c r="AX112" s="590">
        <f>IF(AT112=0,0,(AV112/AT112)*100)</f>
        <v>0</v>
      </c>
      <c r="AY112" s="591"/>
      <c r="AZ112" s="538"/>
      <c r="BA112" s="539"/>
      <c r="BB112" s="552"/>
      <c r="BC112" s="558"/>
      <c r="BD112" s="590">
        <f>IF(AZ112=0,0,(BB112/AZ112)*100)</f>
        <v>0</v>
      </c>
      <c r="BE112" s="591"/>
      <c r="BF112" s="578">
        <f>AT112+AZ112</f>
        <v>0</v>
      </c>
      <c r="BG112" s="579"/>
      <c r="BH112" s="574">
        <f>AV112+BB112</f>
        <v>0</v>
      </c>
      <c r="BI112" s="575"/>
      <c r="BJ112" s="590">
        <f>IF(BF112=0,0,(BH112/BF112)*100)</f>
        <v>0</v>
      </c>
      <c r="BK112" s="591"/>
      <c r="BL112" s="650">
        <f>(AD112*2)+(AJ112*2)+(AP112*3)+BB112</f>
        <v>0</v>
      </c>
      <c r="BM112" s="651"/>
      <c r="BN112" s="652"/>
      <c r="BO112" s="601" t="e">
        <f>(BL112*BR$74)+(N112*BR$75)+(X112*BR$76)+(R112*BR$77)+(V112*BR$78)+(Z112*BR$79)</f>
        <v>#REF!</v>
      </c>
      <c r="BP112" s="599" t="e">
        <f>((AZ112-BB112)*BR$81)+((AT112-AV112)*BR$80)+(H112*BR$82)+(P112*BR$83)</f>
        <v>#REF!</v>
      </c>
      <c r="BQ112" s="54"/>
      <c r="BR112" s="54"/>
      <c r="BS112" s="54"/>
    </row>
    <row r="113" spans="1:71" ht="22.5" customHeight="1">
      <c r="A113" s="54"/>
      <c r="B113" s="566"/>
      <c r="C113" s="560" t="str">
        <f>IF(ROSTER!D$46="","",ROSTER!D$46)</f>
        <v/>
      </c>
      <c r="D113" s="561"/>
      <c r="E113" s="547"/>
      <c r="F113" s="502"/>
      <c r="G113" s="507"/>
      <c r="H113" s="544"/>
      <c r="I113" s="545"/>
      <c r="J113" s="540"/>
      <c r="K113" s="541"/>
      <c r="L113" s="553"/>
      <c r="M113" s="559"/>
      <c r="N113" s="556" t="s">
        <v>14</v>
      </c>
      <c r="O113" s="557"/>
      <c r="P113" s="540"/>
      <c r="Q113" s="541"/>
      <c r="R113" s="553"/>
      <c r="S113" s="559"/>
      <c r="T113" s="592"/>
      <c r="U113" s="593"/>
      <c r="V113" s="551"/>
      <c r="W113" s="545"/>
      <c r="X113" s="540"/>
      <c r="Y113" s="545"/>
      <c r="Z113" s="540"/>
      <c r="AA113" s="545"/>
      <c r="AB113" s="540"/>
      <c r="AC113" s="541"/>
      <c r="AD113" s="553"/>
      <c r="AE113" s="559"/>
      <c r="AF113" s="588"/>
      <c r="AG113" s="589"/>
      <c r="AH113" s="540"/>
      <c r="AI113" s="541"/>
      <c r="AJ113" s="553"/>
      <c r="AK113" s="559"/>
      <c r="AL113" s="592"/>
      <c r="AM113" s="593"/>
      <c r="AN113" s="540"/>
      <c r="AO113" s="541"/>
      <c r="AP113" s="553"/>
      <c r="AQ113" s="559"/>
      <c r="AR113" s="592"/>
      <c r="AS113" s="593"/>
      <c r="AT113" s="580"/>
      <c r="AU113" s="581"/>
      <c r="AV113" s="576"/>
      <c r="AW113" s="577"/>
      <c r="AX113" s="592"/>
      <c r="AY113" s="593"/>
      <c r="AZ113" s="540"/>
      <c r="BA113" s="541"/>
      <c r="BB113" s="553"/>
      <c r="BC113" s="559"/>
      <c r="BD113" s="592"/>
      <c r="BE113" s="593"/>
      <c r="BF113" s="580"/>
      <c r="BG113" s="581"/>
      <c r="BH113" s="576"/>
      <c r="BI113" s="577"/>
      <c r="BJ113" s="592"/>
      <c r="BK113" s="593"/>
      <c r="BL113" s="653"/>
      <c r="BM113" s="654"/>
      <c r="BN113" s="655"/>
      <c r="BO113" s="602"/>
      <c r="BP113" s="600"/>
      <c r="BQ113" s="54"/>
      <c r="BR113" s="54"/>
      <c r="BS113" s="54"/>
    </row>
    <row r="114" spans="1:71" ht="21.75" customHeight="1">
      <c r="A114" s="54"/>
      <c r="B114" s="565" t="str">
        <f>IF(ROSTER!B48="","",ROSTER!B48)</f>
        <v/>
      </c>
      <c r="C114" s="536" t="str">
        <f>IF(ROSTER!C$48="","",ROSTER!C$48)</f>
        <v/>
      </c>
      <c r="D114" s="537"/>
      <c r="E114" s="546"/>
      <c r="F114" s="501">
        <f t="shared" ref="F114" si="76">IF(E114="y",1,IF(E114="S",1,0))</f>
        <v>0</v>
      </c>
      <c r="G114" s="506">
        <f t="shared" ref="G114" si="77">IF(E114="S",1,0)</f>
        <v>0</v>
      </c>
      <c r="H114" s="542"/>
      <c r="I114" s="543"/>
      <c r="J114" s="538"/>
      <c r="K114" s="539"/>
      <c r="L114" s="552"/>
      <c r="M114" s="558"/>
      <c r="N114" s="554">
        <f t="shared" ref="N114" si="78">L114+J114</f>
        <v>0</v>
      </c>
      <c r="O114" s="555"/>
      <c r="P114" s="538"/>
      <c r="Q114" s="539"/>
      <c r="R114" s="552"/>
      <c r="S114" s="558"/>
      <c r="T114" s="590">
        <f t="shared" ref="T114:T117" si="79">R114-P114</f>
        <v>0</v>
      </c>
      <c r="U114" s="591"/>
      <c r="V114" s="550"/>
      <c r="W114" s="543"/>
      <c r="X114" s="538"/>
      <c r="Y114" s="543"/>
      <c r="Z114" s="538"/>
      <c r="AA114" s="543"/>
      <c r="AB114" s="538"/>
      <c r="AC114" s="539"/>
      <c r="AD114" s="552"/>
      <c r="AE114" s="558"/>
      <c r="AF114" s="586"/>
      <c r="AG114" s="587"/>
      <c r="AH114" s="538"/>
      <c r="AI114" s="539"/>
      <c r="AJ114" s="552"/>
      <c r="AK114" s="558"/>
      <c r="AL114" s="590">
        <f t="shared" ref="AL114" si="80">IF(AH114=0,0,(AJ114/AH114)*100)</f>
        <v>0</v>
      </c>
      <c r="AM114" s="591"/>
      <c r="AN114" s="538"/>
      <c r="AO114" s="539"/>
      <c r="AP114" s="552"/>
      <c r="AQ114" s="558"/>
      <c r="AR114" s="590">
        <f t="shared" ref="AR114" si="81">IF(AN114=0,0,(AP114/AN114)*100)</f>
        <v>0</v>
      </c>
      <c r="AS114" s="591"/>
      <c r="AT114" s="578">
        <f t="shared" ref="AT114" si="82">AB114+AH114+AN114</f>
        <v>0</v>
      </c>
      <c r="AU114" s="579"/>
      <c r="AV114" s="574">
        <f t="shared" ref="AV114" si="83">AD114+AJ114+AP114</f>
        <v>0</v>
      </c>
      <c r="AW114" s="575"/>
      <c r="AX114" s="590">
        <f t="shared" ref="AX114" si="84">IF(AT114=0,0,(AV114/AT114)*100)</f>
        <v>0</v>
      </c>
      <c r="AY114" s="591"/>
      <c r="AZ114" s="538"/>
      <c r="BA114" s="539"/>
      <c r="BB114" s="552"/>
      <c r="BC114" s="558"/>
      <c r="BD114" s="590">
        <f t="shared" ref="BD114" si="85">IF(AZ114=0,0,(BB114/AZ114)*100)</f>
        <v>0</v>
      </c>
      <c r="BE114" s="591"/>
      <c r="BF114" s="578">
        <f t="shared" ref="BF114" si="86">AT114+AZ114</f>
        <v>0</v>
      </c>
      <c r="BG114" s="579"/>
      <c r="BH114" s="574">
        <f t="shared" ref="BH114" si="87">AV114+BB114</f>
        <v>0</v>
      </c>
      <c r="BI114" s="575"/>
      <c r="BJ114" s="590">
        <f t="shared" ref="BJ114" si="88">IF(BF114=0,0,(BH114/BF114)*100)</f>
        <v>0</v>
      </c>
      <c r="BK114" s="591"/>
      <c r="BL114" s="650">
        <f t="shared" ref="BL114" si="89">(AD114*2)+(AJ114*2)+(AP114*3)+BB114</f>
        <v>0</v>
      </c>
      <c r="BM114" s="651"/>
      <c r="BN114" s="652"/>
      <c r="BO114" s="601" t="e">
        <f>(BL114*BR$74)+(N114*BR$75)+(X114*BR$76)+(R114*BR$77)+(V114*BR$78)+(Z114*BR$79)</f>
        <v>#REF!</v>
      </c>
      <c r="BP114" s="599" t="e">
        <f>((AZ114-BB114)*BR$81)+((AT114-AV114)*BR$80)+(H114*BR$82)+(P114*BR$83)</f>
        <v>#REF!</v>
      </c>
      <c r="BQ114" s="54"/>
      <c r="BR114" s="54"/>
      <c r="BS114" s="54"/>
    </row>
    <row r="115" spans="1:71" ht="22.5" customHeight="1">
      <c r="A115" s="54"/>
      <c r="B115" s="566"/>
      <c r="C115" s="560" t="str">
        <f>IF(ROSTER!D$48="","",ROSTER!D$48)</f>
        <v/>
      </c>
      <c r="D115" s="561"/>
      <c r="E115" s="547"/>
      <c r="F115" s="502"/>
      <c r="G115" s="507"/>
      <c r="H115" s="544"/>
      <c r="I115" s="545"/>
      <c r="J115" s="540"/>
      <c r="K115" s="541"/>
      <c r="L115" s="553"/>
      <c r="M115" s="559"/>
      <c r="N115" s="556" t="s">
        <v>14</v>
      </c>
      <c r="O115" s="557"/>
      <c r="P115" s="540"/>
      <c r="Q115" s="541"/>
      <c r="R115" s="553"/>
      <c r="S115" s="559"/>
      <c r="T115" s="592"/>
      <c r="U115" s="593"/>
      <c r="V115" s="551"/>
      <c r="W115" s="545"/>
      <c r="X115" s="540"/>
      <c r="Y115" s="545"/>
      <c r="Z115" s="540"/>
      <c r="AA115" s="545"/>
      <c r="AB115" s="540"/>
      <c r="AC115" s="541"/>
      <c r="AD115" s="553"/>
      <c r="AE115" s="559"/>
      <c r="AF115" s="588"/>
      <c r="AG115" s="589"/>
      <c r="AH115" s="540"/>
      <c r="AI115" s="541"/>
      <c r="AJ115" s="553"/>
      <c r="AK115" s="559"/>
      <c r="AL115" s="592"/>
      <c r="AM115" s="593"/>
      <c r="AN115" s="540"/>
      <c r="AO115" s="541"/>
      <c r="AP115" s="553"/>
      <c r="AQ115" s="559"/>
      <c r="AR115" s="592"/>
      <c r="AS115" s="593"/>
      <c r="AT115" s="580"/>
      <c r="AU115" s="581"/>
      <c r="AV115" s="576"/>
      <c r="AW115" s="577"/>
      <c r="AX115" s="592"/>
      <c r="AY115" s="593"/>
      <c r="AZ115" s="540"/>
      <c r="BA115" s="541"/>
      <c r="BB115" s="553"/>
      <c r="BC115" s="559"/>
      <c r="BD115" s="592"/>
      <c r="BE115" s="593"/>
      <c r="BF115" s="580"/>
      <c r="BG115" s="581"/>
      <c r="BH115" s="576"/>
      <c r="BI115" s="577"/>
      <c r="BJ115" s="592"/>
      <c r="BK115" s="593"/>
      <c r="BL115" s="653"/>
      <c r="BM115" s="654"/>
      <c r="BN115" s="655"/>
      <c r="BO115" s="602"/>
      <c r="BP115" s="600"/>
      <c r="BQ115" s="54"/>
      <c r="BR115" s="54"/>
      <c r="BS115" s="54"/>
    </row>
    <row r="116" spans="1:71" ht="21.75" customHeight="1">
      <c r="A116" s="54"/>
      <c r="B116" s="565" t="str">
        <f>IF(ROSTER!B50="","",ROSTER!B50)</f>
        <v/>
      </c>
      <c r="C116" s="536" t="str">
        <f>IF(ROSTER!C$50="","",ROSTER!C$50)</f>
        <v/>
      </c>
      <c r="D116" s="537"/>
      <c r="E116" s="546"/>
      <c r="F116" s="501">
        <f t="shared" ref="F116" si="90">IF(E116="y",1,IF(E116="S",1,0))</f>
        <v>0</v>
      </c>
      <c r="G116" s="506">
        <f t="shared" ref="G116" si="91">IF(E116="S",1,0)</f>
        <v>0</v>
      </c>
      <c r="H116" s="542"/>
      <c r="I116" s="543"/>
      <c r="J116" s="538"/>
      <c r="K116" s="539"/>
      <c r="L116" s="552"/>
      <c r="M116" s="558"/>
      <c r="N116" s="554">
        <f t="shared" ref="N116" si="92">L116+J116</f>
        <v>0</v>
      </c>
      <c r="O116" s="555"/>
      <c r="P116" s="538"/>
      <c r="Q116" s="539"/>
      <c r="R116" s="552"/>
      <c r="S116" s="558"/>
      <c r="T116" s="590">
        <f t="shared" ref="T116:T117" si="93">R116-P116</f>
        <v>0</v>
      </c>
      <c r="U116" s="591"/>
      <c r="V116" s="550"/>
      <c r="W116" s="543"/>
      <c r="X116" s="538"/>
      <c r="Y116" s="543"/>
      <c r="Z116" s="538"/>
      <c r="AA116" s="543"/>
      <c r="AB116" s="538"/>
      <c r="AC116" s="539"/>
      <c r="AD116" s="552"/>
      <c r="AE116" s="558"/>
      <c r="AF116" s="586"/>
      <c r="AG116" s="587"/>
      <c r="AH116" s="538"/>
      <c r="AI116" s="539"/>
      <c r="AJ116" s="552"/>
      <c r="AK116" s="558"/>
      <c r="AL116" s="590">
        <f t="shared" ref="AL116" si="94">IF(AH116=0,0,(AJ116/AH116)*100)</f>
        <v>0</v>
      </c>
      <c r="AM116" s="591"/>
      <c r="AN116" s="538"/>
      <c r="AO116" s="539"/>
      <c r="AP116" s="552"/>
      <c r="AQ116" s="558"/>
      <c r="AR116" s="590">
        <f t="shared" ref="AR116" si="95">IF(AN116=0,0,(AP116/AN116)*100)</f>
        <v>0</v>
      </c>
      <c r="AS116" s="591"/>
      <c r="AT116" s="578">
        <f t="shared" ref="AT116" si="96">AB116+AH116+AN116</f>
        <v>0</v>
      </c>
      <c r="AU116" s="579"/>
      <c r="AV116" s="574">
        <f t="shared" ref="AV116" si="97">AD116+AJ116+AP116</f>
        <v>0</v>
      </c>
      <c r="AW116" s="575"/>
      <c r="AX116" s="590">
        <f t="shared" ref="AX116" si="98">IF(AT116=0,0,(AV116/AT116)*100)</f>
        <v>0</v>
      </c>
      <c r="AY116" s="591"/>
      <c r="AZ116" s="538"/>
      <c r="BA116" s="539"/>
      <c r="BB116" s="552"/>
      <c r="BC116" s="558"/>
      <c r="BD116" s="590">
        <f t="shared" ref="BD116" si="99">IF(AZ116=0,0,(BB116/AZ116)*100)</f>
        <v>0</v>
      </c>
      <c r="BE116" s="591"/>
      <c r="BF116" s="578">
        <f t="shared" ref="BF116" si="100">AT116+AZ116</f>
        <v>0</v>
      </c>
      <c r="BG116" s="579"/>
      <c r="BH116" s="574">
        <f t="shared" ref="BH116" si="101">AV116+BB116</f>
        <v>0</v>
      </c>
      <c r="BI116" s="575"/>
      <c r="BJ116" s="590">
        <f t="shared" ref="BJ116" si="102">IF(BF116=0,0,(BH116/BF116)*100)</f>
        <v>0</v>
      </c>
      <c r="BK116" s="591"/>
      <c r="BL116" s="650">
        <f t="shared" ref="BL116" si="103">(AD116*2)+(AJ116*2)+(AP116*3)+BB116</f>
        <v>0</v>
      </c>
      <c r="BM116" s="651"/>
      <c r="BN116" s="652"/>
      <c r="BO116" s="601" t="e">
        <f>(BL116*BR$74)+(N116*BR$75)+(X116*BR$76)+(R116*BR$77)+(V116*BR$78)+(Z116*BR$79)</f>
        <v>#REF!</v>
      </c>
      <c r="BP116" s="599" t="e">
        <f>((AZ116-BB116)*BR$81)+((AT116-AV116)*BR$80)+(H116*BR$82)+(P116*BR$83)</f>
        <v>#REF!</v>
      </c>
      <c r="BQ116" s="54"/>
      <c r="BR116" s="54"/>
      <c r="BS116" s="54"/>
    </row>
    <row r="117" spans="1:71" ht="22.5" customHeight="1" thickBot="1">
      <c r="A117" s="54"/>
      <c r="B117" s="566"/>
      <c r="C117" s="560" t="str">
        <f>IF(ROSTER!D$50="","",ROSTER!D$50)</f>
        <v/>
      </c>
      <c r="D117" s="561"/>
      <c r="E117" s="547"/>
      <c r="F117" s="502"/>
      <c r="G117" s="507"/>
      <c r="H117" s="544"/>
      <c r="I117" s="545"/>
      <c r="J117" s="540"/>
      <c r="K117" s="541"/>
      <c r="L117" s="553"/>
      <c r="M117" s="559"/>
      <c r="N117" s="556" t="s">
        <v>14</v>
      </c>
      <c r="O117" s="557"/>
      <c r="P117" s="540"/>
      <c r="Q117" s="541"/>
      <c r="R117" s="553"/>
      <c r="S117" s="559"/>
      <c r="T117" s="592"/>
      <c r="U117" s="593"/>
      <c r="V117" s="551"/>
      <c r="W117" s="545"/>
      <c r="X117" s="540"/>
      <c r="Y117" s="545"/>
      <c r="Z117" s="540"/>
      <c r="AA117" s="545"/>
      <c r="AB117" s="540"/>
      <c r="AC117" s="541"/>
      <c r="AD117" s="553"/>
      <c r="AE117" s="559"/>
      <c r="AF117" s="588"/>
      <c r="AG117" s="589"/>
      <c r="AH117" s="540"/>
      <c r="AI117" s="541"/>
      <c r="AJ117" s="553"/>
      <c r="AK117" s="559"/>
      <c r="AL117" s="592"/>
      <c r="AM117" s="593"/>
      <c r="AN117" s="540"/>
      <c r="AO117" s="541"/>
      <c r="AP117" s="553"/>
      <c r="AQ117" s="559"/>
      <c r="AR117" s="592"/>
      <c r="AS117" s="593"/>
      <c r="AT117" s="580"/>
      <c r="AU117" s="581"/>
      <c r="AV117" s="576"/>
      <c r="AW117" s="577"/>
      <c r="AX117" s="592"/>
      <c r="AY117" s="593"/>
      <c r="AZ117" s="540"/>
      <c r="BA117" s="541"/>
      <c r="BB117" s="553"/>
      <c r="BC117" s="559"/>
      <c r="BD117" s="592"/>
      <c r="BE117" s="593"/>
      <c r="BF117" s="580"/>
      <c r="BG117" s="581"/>
      <c r="BH117" s="576"/>
      <c r="BI117" s="577"/>
      <c r="BJ117" s="592"/>
      <c r="BK117" s="593"/>
      <c r="BL117" s="653"/>
      <c r="BM117" s="654"/>
      <c r="BN117" s="655"/>
      <c r="BO117" s="602"/>
      <c r="BP117" s="600"/>
      <c r="BQ117" s="54"/>
      <c r="BR117" s="54"/>
      <c r="BS117" s="54"/>
    </row>
    <row r="118" spans="1:71" s="335" customFormat="1" ht="33.4" customHeight="1">
      <c r="A118" s="333"/>
      <c r="B118" s="689"/>
      <c r="C118" s="685"/>
      <c r="D118" s="685" t="s">
        <v>10</v>
      </c>
      <c r="E118" s="686"/>
      <c r="F118" s="334"/>
      <c r="G118" s="334"/>
      <c r="H118" s="642">
        <f>SUM(H74:I117)</f>
        <v>0</v>
      </c>
      <c r="I118" s="631"/>
      <c r="J118" s="642">
        <f>SUM(J74:K117)</f>
        <v>0</v>
      </c>
      <c r="K118" s="631"/>
      <c r="L118" s="630">
        <f>SUM(L74:M117)</f>
        <v>0</v>
      </c>
      <c r="M118" s="640"/>
      <c r="N118" s="626">
        <f>L118+J118</f>
        <v>0</v>
      </c>
      <c r="O118" s="627"/>
      <c r="P118" s="630">
        <f>SUM(P74:Q117)</f>
        <v>0</v>
      </c>
      <c r="Q118" s="631"/>
      <c r="R118" s="630">
        <f t="shared" ref="R118" si="104">SUM(R74:S117)</f>
        <v>0</v>
      </c>
      <c r="S118" s="640"/>
      <c r="T118" s="630">
        <f t="shared" ref="T118" si="105">SUM(T74:U117)</f>
        <v>0</v>
      </c>
      <c r="U118" s="627"/>
      <c r="V118" s="640">
        <f t="shared" ref="V118" si="106">SUM(V74:W117)</f>
        <v>0</v>
      </c>
      <c r="W118" s="640"/>
      <c r="X118" s="642">
        <f t="shared" ref="X118" si="107">SUM(X74:Y117)</f>
        <v>0</v>
      </c>
      <c r="Y118" s="627"/>
      <c r="Z118" s="642">
        <f t="shared" ref="Z118" si="108">SUM(Z74:AA117)</f>
        <v>0</v>
      </c>
      <c r="AA118" s="627"/>
      <c r="AB118" s="640">
        <f t="shared" ref="AB118" si="109">SUM(AB74:AC117)</f>
        <v>0</v>
      </c>
      <c r="AC118" s="631"/>
      <c r="AD118" s="630">
        <f t="shared" ref="AD118" si="110">SUM(AD74:AE117)</f>
        <v>0</v>
      </c>
      <c r="AE118" s="640"/>
      <c r="AF118" s="626">
        <f t="shared" ref="AF118" si="111">SUM(AF74:AG117)</f>
        <v>0</v>
      </c>
      <c r="AG118" s="627"/>
      <c r="AH118" s="630">
        <f t="shared" ref="AH118" si="112">SUM(AH74:AI117)</f>
        <v>0</v>
      </c>
      <c r="AI118" s="631"/>
      <c r="AJ118" s="630">
        <f t="shared" ref="AJ118" si="113">SUM(AJ74:AK117)</f>
        <v>0</v>
      </c>
      <c r="AK118" s="640"/>
      <c r="AL118" s="626">
        <f>IF(AH118=0,0,(AJ118/AH118)*100)</f>
        <v>0</v>
      </c>
      <c r="AM118" s="627"/>
      <c r="AN118" s="630">
        <f>SUM(AN74:AO117)</f>
        <v>0</v>
      </c>
      <c r="AO118" s="631"/>
      <c r="AP118" s="630">
        <f>SUM(AP74:AQ117)</f>
        <v>0</v>
      </c>
      <c r="AQ118" s="640"/>
      <c r="AR118" s="626">
        <f>IF(AN118=0,0,(AP118/AN118)*100)</f>
        <v>0</v>
      </c>
      <c r="AS118" s="627"/>
      <c r="AT118" s="642">
        <f>AB118+AH118+AN118</f>
        <v>0</v>
      </c>
      <c r="AU118" s="631"/>
      <c r="AV118" s="630">
        <f>AD118+AJ118+AP118</f>
        <v>0</v>
      </c>
      <c r="AW118" s="670"/>
      <c r="AX118" s="626">
        <f>IF(AT118=0,0,(AV118/AT118)*100)</f>
        <v>0</v>
      </c>
      <c r="AY118" s="627"/>
      <c r="AZ118" s="630">
        <f>SUM(AZ74:BA117)</f>
        <v>0</v>
      </c>
      <c r="BA118" s="631"/>
      <c r="BB118" s="630">
        <f>SUM(BB74:BC117)</f>
        <v>0</v>
      </c>
      <c r="BC118" s="640"/>
      <c r="BD118" s="626">
        <f>IF(AZ118=0,0,(BB118/AZ118)*100)</f>
        <v>0</v>
      </c>
      <c r="BE118" s="627"/>
      <c r="BF118" s="642">
        <f>AT118+AZ118</f>
        <v>0</v>
      </c>
      <c r="BG118" s="631"/>
      <c r="BH118" s="630">
        <f>AV118+BB118</f>
        <v>0</v>
      </c>
      <c r="BI118" s="670"/>
      <c r="BJ118" s="626">
        <f>IF(BF118=0,0,(BH118/BF118)*100)</f>
        <v>0</v>
      </c>
      <c r="BK118" s="668"/>
      <c r="BL118" s="644">
        <f>SUM(BL74:BN117)</f>
        <v>0</v>
      </c>
      <c r="BM118" s="645"/>
      <c r="BN118" s="646"/>
      <c r="BO118" s="601" t="e">
        <f>(BL118*BR$74)+(N118*BR$75)+(X118*BR$76)+(R118*BR$77)+(V118*BR$78)+(Z118*BR$79)</f>
        <v>#REF!</v>
      </c>
      <c r="BP118" s="599" t="e">
        <f>((AZ118-BB118)*BR$81)+((AT118-AV118)*BR$80)+(H118*BR$82)+(P118*BR$83)</f>
        <v>#REF!</v>
      </c>
      <c r="BQ118" s="333"/>
      <c r="BR118" s="333"/>
      <c r="BS118" s="333"/>
    </row>
    <row r="119" spans="1:71" s="335" customFormat="1" ht="33.950000000000003" customHeight="1" thickBot="1">
      <c r="A119" s="333"/>
      <c r="B119" s="690"/>
      <c r="C119" s="687"/>
      <c r="D119" s="687"/>
      <c r="E119" s="688"/>
      <c r="F119" s="336"/>
      <c r="G119" s="336"/>
      <c r="H119" s="643"/>
      <c r="I119" s="633"/>
      <c r="J119" s="643"/>
      <c r="K119" s="633"/>
      <c r="L119" s="632"/>
      <c r="M119" s="641"/>
      <c r="N119" s="628" t="s">
        <v>14</v>
      </c>
      <c r="O119" s="629"/>
      <c r="P119" s="632"/>
      <c r="Q119" s="633"/>
      <c r="R119" s="632"/>
      <c r="S119" s="641"/>
      <c r="T119" s="632"/>
      <c r="U119" s="629"/>
      <c r="V119" s="641"/>
      <c r="W119" s="641"/>
      <c r="X119" s="643"/>
      <c r="Y119" s="629"/>
      <c r="Z119" s="643"/>
      <c r="AA119" s="629"/>
      <c r="AB119" s="641"/>
      <c r="AC119" s="633"/>
      <c r="AD119" s="632"/>
      <c r="AE119" s="641"/>
      <c r="AF119" s="628"/>
      <c r="AG119" s="629"/>
      <c r="AH119" s="632"/>
      <c r="AI119" s="633"/>
      <c r="AJ119" s="632"/>
      <c r="AK119" s="641"/>
      <c r="AL119" s="628"/>
      <c r="AM119" s="629"/>
      <c r="AN119" s="632"/>
      <c r="AO119" s="633"/>
      <c r="AP119" s="632"/>
      <c r="AQ119" s="641"/>
      <c r="AR119" s="628"/>
      <c r="AS119" s="629"/>
      <c r="AT119" s="643"/>
      <c r="AU119" s="633"/>
      <c r="AV119" s="632"/>
      <c r="AW119" s="671"/>
      <c r="AX119" s="628"/>
      <c r="AY119" s="629"/>
      <c r="AZ119" s="632"/>
      <c r="BA119" s="633"/>
      <c r="BB119" s="632"/>
      <c r="BC119" s="641"/>
      <c r="BD119" s="628"/>
      <c r="BE119" s="629"/>
      <c r="BF119" s="643"/>
      <c r="BG119" s="633"/>
      <c r="BH119" s="632"/>
      <c r="BI119" s="671"/>
      <c r="BJ119" s="628"/>
      <c r="BK119" s="669"/>
      <c r="BL119" s="647"/>
      <c r="BM119" s="648"/>
      <c r="BN119" s="649"/>
      <c r="BO119" s="602"/>
      <c r="BP119" s="600"/>
      <c r="BQ119" s="333"/>
      <c r="BR119" s="333"/>
      <c r="BS119" s="333"/>
    </row>
    <row r="120" spans="1:71" s="341" customFormat="1" ht="48.2" customHeight="1" thickBot="1">
      <c r="A120" s="337"/>
      <c r="B120" s="667"/>
      <c r="C120" s="665"/>
      <c r="D120" s="665" t="s">
        <v>13</v>
      </c>
      <c r="E120" s="666"/>
      <c r="F120" s="338"/>
      <c r="G120" s="334"/>
      <c r="H120" s="676"/>
      <c r="I120" s="677"/>
      <c r="J120" s="673"/>
      <c r="K120" s="672"/>
      <c r="L120" s="605"/>
      <c r="M120" s="606"/>
      <c r="N120" s="674">
        <f>J120+L120</f>
        <v>0</v>
      </c>
      <c r="O120" s="675"/>
      <c r="P120" s="673"/>
      <c r="Q120" s="672"/>
      <c r="R120" s="605"/>
      <c r="S120" s="672"/>
      <c r="T120" s="626">
        <f>R120-P120</f>
        <v>0</v>
      </c>
      <c r="U120" s="627"/>
      <c r="V120" s="673"/>
      <c r="W120" s="678"/>
      <c r="X120" s="679"/>
      <c r="Y120" s="680"/>
      <c r="Z120" s="673"/>
      <c r="AA120" s="678"/>
      <c r="AB120" s="673"/>
      <c r="AC120" s="672"/>
      <c r="AD120" s="605"/>
      <c r="AE120" s="606"/>
      <c r="AF120" s="634">
        <f>IF(AB120=0,0,(AD120/AB120)*100)</f>
        <v>0</v>
      </c>
      <c r="AG120" s="635"/>
      <c r="AH120" s="673"/>
      <c r="AI120" s="672"/>
      <c r="AJ120" s="605"/>
      <c r="AK120" s="606"/>
      <c r="AL120" s="626">
        <f>IF(AH120=0,0,(AJ120/AH120)*100)</f>
        <v>0</v>
      </c>
      <c r="AM120" s="627"/>
      <c r="AN120" s="673"/>
      <c r="AO120" s="672"/>
      <c r="AP120" s="605"/>
      <c r="AQ120" s="606"/>
      <c r="AR120" s="626">
        <f>IF(AN120=0,0,(AP120/AN120)*100)</f>
        <v>0</v>
      </c>
      <c r="AS120" s="627"/>
      <c r="AT120" s="681">
        <f>AB120+AH120+AN120</f>
        <v>0</v>
      </c>
      <c r="AU120" s="682"/>
      <c r="AV120" s="683">
        <f>AD120+AJ120+AP120</f>
        <v>0</v>
      </c>
      <c r="AW120" s="684"/>
      <c r="AX120" s="626">
        <f>IF(AT120=0,0,(AV120/AT120)*100)</f>
        <v>0</v>
      </c>
      <c r="AY120" s="627"/>
      <c r="AZ120" s="673"/>
      <c r="BA120" s="672"/>
      <c r="BB120" s="605"/>
      <c r="BC120" s="606"/>
      <c r="BD120" s="626">
        <f>IF(AZ120=0,0,(BB120/AZ120)*100)</f>
        <v>0</v>
      </c>
      <c r="BE120" s="627"/>
      <c r="BF120" s="681">
        <f>AT120+AZ120</f>
        <v>0</v>
      </c>
      <c r="BG120" s="682"/>
      <c r="BH120" s="683">
        <f>AV120+BB120</f>
        <v>0</v>
      </c>
      <c r="BI120" s="684"/>
      <c r="BJ120" s="626">
        <f>IF(BF120=0,0,(BH120/BF120)*100)</f>
        <v>0</v>
      </c>
      <c r="BK120" s="627"/>
      <c r="BL120" s="594"/>
      <c r="BM120" s="595"/>
      <c r="BN120" s="596"/>
      <c r="BO120" s="339"/>
      <c r="BP120" s="340"/>
      <c r="BQ120" s="337"/>
      <c r="BR120" s="337"/>
      <c r="BS120" s="337"/>
    </row>
    <row r="121" spans="1:71" s="341" customFormat="1" ht="48.95" customHeight="1" thickBot="1">
      <c r="A121" s="337"/>
      <c r="B121" s="342"/>
      <c r="C121" s="343"/>
      <c r="D121" s="570" t="s">
        <v>95</v>
      </c>
      <c r="E121" s="571"/>
      <c r="F121" s="344"/>
      <c r="G121" s="344"/>
      <c r="H121" s="343"/>
      <c r="I121" s="343"/>
      <c r="J121" s="567">
        <f>IF((J118+L120)=0,0,J118/(J118+L120)*100)</f>
        <v>0</v>
      </c>
      <c r="K121" s="569"/>
      <c r="L121" s="567">
        <f>IF((L118+J120)=0,0,L118/(L118+J120)*100)</f>
        <v>0</v>
      </c>
      <c r="M121" s="569"/>
      <c r="N121" s="567">
        <f>IF((N118+N120)=0,0,N118/(N118+N120)*100)</f>
        <v>0</v>
      </c>
      <c r="O121" s="568"/>
      <c r="P121" s="572"/>
      <c r="Q121" s="509"/>
      <c r="R121" s="509"/>
      <c r="S121" s="509"/>
      <c r="T121" s="535"/>
      <c r="U121" s="535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09"/>
      <c r="AG121" s="509"/>
      <c r="AH121" s="509"/>
      <c r="AI121" s="509"/>
      <c r="AJ121" s="509"/>
      <c r="AK121" s="509"/>
      <c r="AL121" s="509"/>
      <c r="AM121" s="509"/>
      <c r="AN121" s="509"/>
      <c r="AO121" s="509"/>
      <c r="AP121" s="509"/>
      <c r="AQ121" s="509"/>
      <c r="AR121" s="509"/>
      <c r="AS121" s="509"/>
      <c r="AT121" s="509"/>
      <c r="AU121" s="509"/>
      <c r="AV121" s="509"/>
      <c r="AW121" s="509"/>
      <c r="AX121" s="509"/>
      <c r="AY121" s="509"/>
      <c r="AZ121" s="509"/>
      <c r="BA121" s="509"/>
      <c r="BB121" s="509"/>
      <c r="BC121" s="509"/>
      <c r="BD121" s="509"/>
      <c r="BE121" s="509"/>
      <c r="BF121" s="509"/>
      <c r="BG121" s="509"/>
      <c r="BH121" s="509"/>
      <c r="BI121" s="509"/>
      <c r="BJ121" s="509"/>
      <c r="BK121" s="509"/>
      <c r="BL121" s="509"/>
      <c r="BM121" s="509"/>
      <c r="BN121" s="573"/>
      <c r="BO121" s="345"/>
      <c r="BP121" s="345"/>
      <c r="BQ121" s="337"/>
      <c r="BR121" s="337"/>
      <c r="BS121" s="337"/>
    </row>
    <row r="122" spans="1:71" ht="15.75" customHeight="1" thickTop="1" thickBot="1">
      <c r="A122" s="54"/>
      <c r="B122" s="214"/>
      <c r="C122" s="215"/>
      <c r="D122" s="215"/>
      <c r="E122" s="215"/>
      <c r="F122" s="74"/>
      <c r="G122" s="74"/>
      <c r="H122" s="215"/>
      <c r="I122" s="215"/>
      <c r="J122" s="215"/>
      <c r="K122" s="215"/>
      <c r="L122" s="215"/>
      <c r="M122" s="215"/>
      <c r="N122" s="215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 s="215"/>
      <c r="AC122" s="215"/>
      <c r="AD122" s="215"/>
      <c r="AE122" s="215"/>
      <c r="AF122" s="220"/>
      <c r="AG122" s="220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G122" s="215"/>
      <c r="BH122" s="215"/>
      <c r="BI122" s="215"/>
      <c r="BJ122" s="215"/>
      <c r="BK122" s="215"/>
      <c r="BL122" s="215"/>
      <c r="BM122" s="215"/>
      <c r="BN122" s="221"/>
      <c r="BO122" s="75"/>
      <c r="BP122" s="75"/>
      <c r="BQ122" s="54"/>
      <c r="BR122" s="54"/>
      <c r="BS122" s="54"/>
    </row>
    <row r="123" spans="1:71" s="73" customFormat="1" ht="80.25" customHeight="1" thickTop="1" thickBot="1">
      <c r="A123" s="72"/>
      <c r="B123" s="656" t="s">
        <v>62</v>
      </c>
      <c r="C123" s="657"/>
      <c r="D123" s="616" t="s">
        <v>54</v>
      </c>
      <c r="E123" s="616"/>
      <c r="F123" s="76"/>
      <c r="G123" s="76"/>
      <c r="H123" s="607"/>
      <c r="I123" s="608"/>
      <c r="J123" s="609"/>
      <c r="K123" s="346"/>
      <c r="L123" s="607"/>
      <c r="M123" s="608"/>
      <c r="N123" s="609"/>
      <c r="O123" s="510" t="s">
        <v>49</v>
      </c>
      <c r="P123" s="511"/>
      <c r="Q123" s="511"/>
      <c r="R123" s="511"/>
      <c r="S123" s="607"/>
      <c r="T123" s="608"/>
      <c r="U123" s="609"/>
      <c r="V123" s="346"/>
      <c r="W123" s="607"/>
      <c r="X123" s="608"/>
      <c r="Y123" s="609"/>
      <c r="Z123" s="510" t="s">
        <v>115</v>
      </c>
      <c r="AA123" s="511"/>
      <c r="AB123" s="511"/>
      <c r="AC123" s="511"/>
      <c r="AD123" s="511"/>
      <c r="AE123" s="511"/>
      <c r="AF123" s="511"/>
      <c r="AG123" s="511"/>
      <c r="AH123" s="511"/>
      <c r="AI123" s="512"/>
      <c r="AJ123" s="607"/>
      <c r="AK123" s="608"/>
      <c r="AL123" s="609"/>
      <c r="AM123" s="346"/>
      <c r="AN123" s="607"/>
      <c r="AO123" s="608"/>
      <c r="AP123" s="609"/>
      <c r="AQ123" s="510" t="s">
        <v>53</v>
      </c>
      <c r="AR123" s="511"/>
      <c r="AS123" s="511"/>
      <c r="AT123" s="512"/>
      <c r="AU123" s="607"/>
      <c r="AV123" s="608"/>
      <c r="AW123" s="609"/>
      <c r="AX123" s="346"/>
      <c r="AY123" s="607"/>
      <c r="AZ123" s="608"/>
      <c r="BA123" s="609"/>
      <c r="BB123" s="614" t="s">
        <v>117</v>
      </c>
      <c r="BC123" s="615"/>
      <c r="BD123" s="615"/>
      <c r="BE123" s="658"/>
      <c r="BF123" s="520">
        <f>BL118</f>
        <v>0</v>
      </c>
      <c r="BG123" s="521"/>
      <c r="BH123" s="522"/>
      <c r="BI123" s="346"/>
      <c r="BJ123" s="520">
        <f>BL120</f>
        <v>0</v>
      </c>
      <c r="BK123" s="521"/>
      <c r="BL123" s="522"/>
      <c r="BM123" s="227"/>
      <c r="BN123" s="228"/>
      <c r="BO123" s="77"/>
      <c r="BP123" s="77"/>
      <c r="BQ123" s="72"/>
      <c r="BR123" s="72"/>
      <c r="BS123" s="72"/>
    </row>
    <row r="124" spans="1:71" ht="15.6" customHeight="1" thickTop="1" thickBot="1">
      <c r="A124" s="54"/>
      <c r="B124" s="216"/>
      <c r="C124" s="210"/>
      <c r="D124" s="217"/>
      <c r="E124" s="217"/>
      <c r="F124" s="78"/>
      <c r="G124" s="78"/>
      <c r="H124" s="224"/>
      <c r="I124" s="224"/>
      <c r="J124" s="224"/>
      <c r="K124" s="224"/>
      <c r="L124" s="224"/>
      <c r="M124" s="224"/>
      <c r="N124" s="224"/>
      <c r="O124" s="222"/>
      <c r="P124" s="222"/>
      <c r="Q124" s="222"/>
      <c r="R124" s="222"/>
      <c r="S124" s="224"/>
      <c r="T124" s="224"/>
      <c r="U124" s="224"/>
      <c r="V124" s="223"/>
      <c r="W124" s="224"/>
      <c r="X124" s="224"/>
      <c r="Y124" s="224"/>
      <c r="Z124" s="222"/>
      <c r="AA124" s="222"/>
      <c r="AB124" s="222"/>
      <c r="AC124" s="222"/>
      <c r="AD124" s="224"/>
      <c r="AE124" s="224"/>
      <c r="AF124" s="224"/>
      <c r="AG124" s="224"/>
      <c r="AH124" s="223"/>
      <c r="AI124" s="223"/>
      <c r="AJ124" s="224"/>
      <c r="AK124" s="222"/>
      <c r="AL124" s="222"/>
      <c r="AM124" s="222"/>
      <c r="AN124" s="222"/>
      <c r="AO124" s="224"/>
      <c r="AP124" s="224"/>
      <c r="AQ124" s="222"/>
      <c r="AR124" s="222"/>
      <c r="AS124" s="222"/>
      <c r="AT124" s="222"/>
      <c r="AU124" s="224"/>
      <c r="AV124" s="224"/>
      <c r="AW124" s="224"/>
      <c r="AX124" s="224"/>
      <c r="AY124" s="224"/>
      <c r="AZ124" s="226"/>
      <c r="BA124" s="226"/>
      <c r="BB124" s="222"/>
      <c r="BC124" s="230"/>
      <c r="BD124" s="231"/>
      <c r="BE124" s="231"/>
      <c r="BF124" s="232"/>
      <c r="BG124" s="232"/>
      <c r="BH124" s="226"/>
      <c r="BI124" s="224"/>
      <c r="BJ124" s="233"/>
      <c r="BK124" s="233"/>
      <c r="BL124" s="226"/>
      <c r="BM124" s="229"/>
      <c r="BN124" s="234"/>
      <c r="BO124" s="79"/>
      <c r="BP124" s="79"/>
      <c r="BQ124" s="54"/>
      <c r="BR124" s="54"/>
      <c r="BS124" s="54"/>
    </row>
    <row r="125" spans="1:71" s="73" customFormat="1" ht="80.25" customHeight="1" thickTop="1" thickBot="1">
      <c r="A125" s="72"/>
      <c r="B125" s="614" t="s">
        <v>47</v>
      </c>
      <c r="C125" s="615"/>
      <c r="D125" s="616" t="s">
        <v>55</v>
      </c>
      <c r="E125" s="616"/>
      <c r="F125" s="76"/>
      <c r="G125" s="76"/>
      <c r="H125" s="520">
        <f>H123</f>
        <v>0</v>
      </c>
      <c r="I125" s="521"/>
      <c r="J125" s="522"/>
      <c r="K125" s="346"/>
      <c r="L125" s="520">
        <f>L123</f>
        <v>0</v>
      </c>
      <c r="M125" s="521"/>
      <c r="N125" s="522"/>
      <c r="O125" s="510" t="s">
        <v>51</v>
      </c>
      <c r="P125" s="511"/>
      <c r="Q125" s="511"/>
      <c r="R125" s="511"/>
      <c r="S125" s="520">
        <f>S123-H123</f>
        <v>0</v>
      </c>
      <c r="T125" s="521"/>
      <c r="U125" s="522"/>
      <c r="V125" s="346"/>
      <c r="W125" s="520">
        <f>W123-L123</f>
        <v>0</v>
      </c>
      <c r="X125" s="521"/>
      <c r="Y125" s="522"/>
      <c r="Z125" s="510" t="s">
        <v>116</v>
      </c>
      <c r="AA125" s="511"/>
      <c r="AB125" s="511"/>
      <c r="AC125" s="511"/>
      <c r="AD125" s="511"/>
      <c r="AE125" s="511"/>
      <c r="AF125" s="511"/>
      <c r="AG125" s="511"/>
      <c r="AH125" s="511"/>
      <c r="AI125" s="512"/>
      <c r="AJ125" s="520">
        <f>AJ123-S123</f>
        <v>0</v>
      </c>
      <c r="AK125" s="521"/>
      <c r="AL125" s="522"/>
      <c r="AM125" s="346"/>
      <c r="AN125" s="520">
        <f>AN123-W123</f>
        <v>0</v>
      </c>
      <c r="AO125" s="521"/>
      <c r="AP125" s="522"/>
      <c r="AQ125" s="510" t="s">
        <v>52</v>
      </c>
      <c r="AR125" s="511"/>
      <c r="AS125" s="511"/>
      <c r="AT125" s="512"/>
      <c r="AU125" s="520">
        <f>AU123-AJ123</f>
        <v>0</v>
      </c>
      <c r="AV125" s="521"/>
      <c r="AW125" s="522"/>
      <c r="AX125" s="346"/>
      <c r="AY125" s="520">
        <f>AY123-AN123</f>
        <v>0</v>
      </c>
      <c r="AZ125" s="521"/>
      <c r="BA125" s="522"/>
      <c r="BB125" s="614" t="s">
        <v>118</v>
      </c>
      <c r="BC125" s="615"/>
      <c r="BD125" s="615"/>
      <c r="BE125" s="658"/>
      <c r="BF125" s="520">
        <f>BF123-AU123</f>
        <v>0</v>
      </c>
      <c r="BG125" s="521"/>
      <c r="BH125" s="522"/>
      <c r="BI125" s="346"/>
      <c r="BJ125" s="520">
        <f>BJ123-AY123</f>
        <v>0</v>
      </c>
      <c r="BK125" s="521"/>
      <c r="BL125" s="522"/>
      <c r="BM125" s="227"/>
      <c r="BN125" s="228"/>
      <c r="BO125" s="77"/>
      <c r="BP125" s="77"/>
      <c r="BQ125" s="72"/>
      <c r="BR125" s="72"/>
      <c r="BS125" s="72"/>
    </row>
    <row r="126" spans="1:71" ht="15.75" customHeight="1" thickTop="1" thickBot="1">
      <c r="A126" s="54"/>
      <c r="B126" s="218"/>
      <c r="C126" s="219"/>
      <c r="D126" s="219"/>
      <c r="E126" s="219"/>
      <c r="F126" s="80"/>
      <c r="G126" s="80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25"/>
      <c r="AG126" s="225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617" t="s">
        <v>135</v>
      </c>
      <c r="BB126" s="617"/>
      <c r="BC126" s="617"/>
      <c r="BD126" s="617"/>
      <c r="BE126" s="617"/>
      <c r="BF126" s="617"/>
      <c r="BG126" s="617"/>
      <c r="BH126" s="617"/>
      <c r="BI126" s="617"/>
      <c r="BJ126" s="617"/>
      <c r="BK126" s="617"/>
      <c r="BL126" s="617"/>
      <c r="BM126" s="617"/>
      <c r="BN126" s="618"/>
      <c r="BO126" s="81"/>
      <c r="BP126" s="81"/>
      <c r="BQ126" s="54"/>
      <c r="BR126" s="54"/>
      <c r="BS126" s="54"/>
    </row>
    <row r="127" spans="1:71" ht="12" customHeight="1" thickTop="1">
      <c r="A127" s="54"/>
      <c r="B127" s="55"/>
      <c r="C127" s="54"/>
      <c r="D127" s="54"/>
      <c r="E127" s="54"/>
      <c r="F127" s="56"/>
      <c r="G127" s="56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7"/>
      <c r="AG127" s="57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8"/>
      <c r="BP127" s="58"/>
      <c r="BQ127" s="54"/>
      <c r="BR127" s="54"/>
      <c r="BS127" s="54"/>
    </row>
    <row r="128" spans="1:71" s="61" customFormat="1" ht="33.75">
      <c r="A128" s="60"/>
      <c r="B128" s="503" t="s">
        <v>9</v>
      </c>
      <c r="C128" s="503"/>
      <c r="D128" s="503"/>
      <c r="E128" s="503"/>
      <c r="F128" s="503"/>
      <c r="G128" s="503"/>
      <c r="H128" s="503"/>
      <c r="I128" s="503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  <c r="AA128" s="503"/>
      <c r="AB128" s="503"/>
      <c r="AC128" s="503"/>
      <c r="AD128" s="503"/>
      <c r="AE128" s="503"/>
      <c r="AF128" s="503"/>
      <c r="AG128" s="503"/>
      <c r="AH128" s="503"/>
      <c r="AI128" s="503"/>
      <c r="AJ128" s="503"/>
      <c r="AK128" s="503"/>
      <c r="AL128" s="503"/>
      <c r="AM128" s="503"/>
      <c r="AN128" s="503"/>
      <c r="AO128" s="503"/>
      <c r="AP128" s="503"/>
      <c r="AQ128" s="503"/>
      <c r="AR128" s="503"/>
      <c r="AS128" s="503"/>
      <c r="AT128" s="503"/>
      <c r="AU128" s="503"/>
      <c r="AV128" s="503"/>
      <c r="AW128" s="503"/>
      <c r="AX128" s="503"/>
      <c r="AY128" s="503"/>
      <c r="AZ128" s="503"/>
      <c r="BA128" s="503"/>
      <c r="BB128" s="503"/>
      <c r="BC128" s="503"/>
      <c r="BD128" s="503"/>
      <c r="BE128" s="503"/>
      <c r="BF128" s="503"/>
      <c r="BG128" s="503"/>
      <c r="BH128" s="503"/>
      <c r="BI128" s="503"/>
      <c r="BJ128" s="503"/>
      <c r="BK128" s="503"/>
      <c r="BL128" s="503"/>
      <c r="BM128" s="503"/>
      <c r="BN128" s="503"/>
      <c r="BO128" s="192"/>
      <c r="BP128" s="192"/>
      <c r="BQ128" s="60"/>
      <c r="BR128" s="60"/>
      <c r="BS128" s="60"/>
    </row>
    <row r="129" spans="1:71" ht="10.9" customHeight="1">
      <c r="A129" s="54"/>
      <c r="B129" s="193"/>
      <c r="C129" s="194"/>
      <c r="D129" s="194"/>
      <c r="E129" s="194"/>
      <c r="F129" s="195"/>
      <c r="G129" s="195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6"/>
      <c r="AG129" s="196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  <c r="BK129" s="194"/>
      <c r="BL129" s="194"/>
      <c r="BM129" s="194"/>
      <c r="BN129" s="508"/>
      <c r="BO129" s="508"/>
      <c r="BP129" s="508"/>
      <c r="BQ129" s="54"/>
      <c r="BR129" s="54"/>
      <c r="BS129" s="54"/>
    </row>
    <row r="130" spans="1:71" s="62" customFormat="1" ht="36.75" customHeight="1">
      <c r="A130" s="55"/>
      <c r="B130" s="193"/>
      <c r="C130" s="193"/>
      <c r="D130" s="197" t="s">
        <v>10</v>
      </c>
      <c r="E130" s="514" t="str">
        <f>IF(ROSTER!D$3="","",ROSTER!D$3)</f>
        <v/>
      </c>
      <c r="F130" s="514"/>
      <c r="G130" s="514"/>
      <c r="H130" s="514"/>
      <c r="I130" s="514"/>
      <c r="J130" s="514"/>
      <c r="K130" s="514"/>
      <c r="L130" s="514"/>
      <c r="M130" s="514"/>
      <c r="N130" s="514"/>
      <c r="O130" s="514"/>
      <c r="P130" s="514"/>
      <c r="Q130" s="514"/>
      <c r="R130" s="514"/>
      <c r="S130" s="514"/>
      <c r="T130" s="514"/>
      <c r="U130" s="514"/>
      <c r="V130" s="514"/>
      <c r="W130" s="514"/>
      <c r="X130" s="514"/>
      <c r="Y130" s="514"/>
      <c r="Z130" s="514"/>
      <c r="AA130" s="514"/>
      <c r="AB130" s="514"/>
      <c r="AC130" s="514"/>
      <c r="AD130" s="198"/>
      <c r="AE130" s="505" t="s">
        <v>11</v>
      </c>
      <c r="AF130" s="505"/>
      <c r="AG130" s="505"/>
      <c r="AH130" s="505"/>
      <c r="AI130" s="505"/>
      <c r="AJ130" s="505"/>
      <c r="AK130" s="505"/>
      <c r="AL130" s="505"/>
      <c r="AM130" s="505"/>
      <c r="AN130" s="513"/>
      <c r="AO130" s="513"/>
      <c r="AP130" s="513"/>
      <c r="AQ130" s="513"/>
      <c r="AR130" s="513"/>
      <c r="AS130" s="513"/>
      <c r="AT130" s="513"/>
      <c r="AU130" s="513"/>
      <c r="AV130" s="513"/>
      <c r="AW130" s="513"/>
      <c r="AX130" s="513"/>
      <c r="AY130" s="513"/>
      <c r="AZ130" s="513"/>
      <c r="BA130" s="513"/>
      <c r="BB130" s="513"/>
      <c r="BC130" s="513"/>
      <c r="BD130" s="513"/>
      <c r="BE130" s="513"/>
      <c r="BF130" s="513"/>
      <c r="BG130" s="513"/>
      <c r="BH130" s="513"/>
      <c r="BI130" s="513"/>
      <c r="BJ130" s="513"/>
      <c r="BK130" s="513"/>
      <c r="BL130" s="513"/>
      <c r="BM130" s="513"/>
      <c r="BN130" s="508"/>
      <c r="BO130" s="508"/>
      <c r="BP130" s="508"/>
      <c r="BQ130" s="55"/>
      <c r="BR130" s="55"/>
      <c r="BS130" s="55"/>
    </row>
    <row r="131" spans="1:71" ht="8.85" customHeight="1">
      <c r="A131" s="63"/>
      <c r="B131" s="193"/>
      <c r="C131" s="196" t="s">
        <v>36</v>
      </c>
      <c r="D131" s="196"/>
      <c r="E131" s="196"/>
      <c r="F131" s="199"/>
      <c r="G131" s="199"/>
      <c r="H131" s="196"/>
      <c r="I131" s="196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  <c r="AA131" s="200"/>
      <c r="AB131" s="200"/>
      <c r="AC131" s="200"/>
      <c r="AD131" s="200"/>
      <c r="AE131" s="200"/>
      <c r="AF131" s="200"/>
      <c r="AG131" s="196"/>
      <c r="AH131" s="201"/>
      <c r="AI131" s="202"/>
      <c r="AJ131" s="202"/>
      <c r="AK131" s="202"/>
      <c r="AL131" s="202"/>
      <c r="AM131" s="202"/>
      <c r="AN131" s="202"/>
      <c r="AO131" s="203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5"/>
      <c r="BP131" s="205"/>
      <c r="BQ131" s="63"/>
      <c r="BR131" s="63"/>
      <c r="BS131" s="63"/>
    </row>
    <row r="132" spans="1:71" s="62" customFormat="1" ht="42.75">
      <c r="A132" s="55"/>
      <c r="B132" s="193"/>
      <c r="C132" s="519" t="s">
        <v>35</v>
      </c>
      <c r="D132" s="519"/>
      <c r="E132" s="513"/>
      <c r="F132" s="513"/>
      <c r="G132" s="513"/>
      <c r="H132" s="513"/>
      <c r="I132" s="513"/>
      <c r="J132" s="513"/>
      <c r="K132" s="513"/>
      <c r="L132" s="513"/>
      <c r="M132" s="513"/>
      <c r="N132" s="513"/>
      <c r="O132" s="513"/>
      <c r="P132" s="513"/>
      <c r="Q132" s="513"/>
      <c r="R132" s="513"/>
      <c r="S132" s="513"/>
      <c r="T132" s="513"/>
      <c r="U132" s="513"/>
      <c r="V132" s="513"/>
      <c r="W132" s="513"/>
      <c r="X132" s="513"/>
      <c r="Y132" s="513"/>
      <c r="Z132" s="513"/>
      <c r="AA132" s="513"/>
      <c r="AB132" s="513"/>
      <c r="AC132" s="513"/>
      <c r="AD132" s="198"/>
      <c r="AE132" s="239" t="s">
        <v>19</v>
      </c>
      <c r="AF132" s="239"/>
      <c r="AG132" s="239"/>
      <c r="AH132" s="505" t="s">
        <v>19</v>
      </c>
      <c r="AI132" s="505"/>
      <c r="AJ132" s="505"/>
      <c r="AK132" s="505"/>
      <c r="AL132" s="505"/>
      <c r="AM132" s="505"/>
      <c r="AN132" s="513"/>
      <c r="AO132" s="513"/>
      <c r="AP132" s="513"/>
      <c r="AQ132" s="513"/>
      <c r="AR132" s="513"/>
      <c r="AS132" s="513"/>
      <c r="AT132" s="513"/>
      <c r="AU132" s="513"/>
      <c r="AV132" s="513"/>
      <c r="AW132" s="513"/>
      <c r="AX132" s="513"/>
      <c r="AY132" s="513"/>
      <c r="AZ132" s="513"/>
      <c r="BA132" s="505" t="s">
        <v>12</v>
      </c>
      <c r="BB132" s="505"/>
      <c r="BC132" s="505"/>
      <c r="BD132" s="504"/>
      <c r="BE132" s="504"/>
      <c r="BF132" s="504"/>
      <c r="BG132" s="504"/>
      <c r="BH132" s="504"/>
      <c r="BI132" s="504"/>
      <c r="BJ132" s="504"/>
      <c r="BK132" s="504"/>
      <c r="BL132" s="504"/>
      <c r="BM132" s="504"/>
      <c r="BN132" s="206"/>
      <c r="BO132" s="207"/>
      <c r="BP132" s="207"/>
      <c r="BQ132" s="64">
        <f>IF(BD132=0,0,1)</f>
        <v>0</v>
      </c>
      <c r="BR132" s="65">
        <f>IF((BE186+BI186)&gt;(AO186+AS186),1,0)</f>
        <v>0</v>
      </c>
      <c r="BS132" s="66"/>
    </row>
    <row r="133" spans="1:71" ht="9.6" customHeight="1">
      <c r="A133" s="54"/>
      <c r="B133" s="193"/>
      <c r="C133" s="194"/>
      <c r="D133" s="194"/>
      <c r="E133" s="194"/>
      <c r="F133" s="195"/>
      <c r="G133" s="195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6"/>
      <c r="AG133" s="196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  <c r="BK133" s="194"/>
      <c r="BL133" s="194"/>
      <c r="BM133" s="194"/>
      <c r="BN133" s="194"/>
      <c r="BO133" s="208"/>
      <c r="BP133" s="208"/>
      <c r="BQ133" s="54"/>
      <c r="BR133" s="54"/>
      <c r="BS133" s="54"/>
    </row>
    <row r="134" spans="1:71" ht="8.85" customHeight="1" thickBot="1">
      <c r="A134" s="54"/>
      <c r="B134" s="209"/>
      <c r="C134" s="210"/>
      <c r="D134" s="210"/>
      <c r="E134" s="210"/>
      <c r="F134" s="211"/>
      <c r="G134" s="211"/>
      <c r="H134" s="210"/>
      <c r="I134" s="210"/>
      <c r="J134" s="210"/>
      <c r="K134" s="210"/>
      <c r="L134" s="210"/>
      <c r="M134" s="210"/>
      <c r="N134" s="210"/>
      <c r="O134" s="210"/>
      <c r="P134" s="210"/>
      <c r="Q134" s="210"/>
      <c r="R134" s="210"/>
      <c r="S134" s="210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10"/>
      <c r="AD134" s="210"/>
      <c r="AE134" s="210"/>
      <c r="AF134" s="212"/>
      <c r="AG134" s="212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0"/>
      <c r="BN134" s="210"/>
      <c r="BO134" s="213"/>
      <c r="BP134" s="213"/>
      <c r="BQ134" s="54"/>
      <c r="BR134" s="54"/>
      <c r="BS134" s="54"/>
    </row>
    <row r="135" spans="1:71" s="62" customFormat="1" ht="33.4" customHeight="1" thickTop="1">
      <c r="A135" s="66"/>
      <c r="B135" s="515" t="s">
        <v>0</v>
      </c>
      <c r="C135" s="531" t="s">
        <v>1</v>
      </c>
      <c r="D135" s="532"/>
      <c r="E135" s="332" t="s">
        <v>26</v>
      </c>
      <c r="F135" s="499" t="s">
        <v>104</v>
      </c>
      <c r="G135" s="499" t="s">
        <v>105</v>
      </c>
      <c r="H135" s="527" t="s">
        <v>38</v>
      </c>
      <c r="I135" s="528"/>
      <c r="J135" s="564" t="s">
        <v>7</v>
      </c>
      <c r="K135" s="564"/>
      <c r="L135" s="564"/>
      <c r="M135" s="564"/>
      <c r="N135" s="564"/>
      <c r="O135" s="564"/>
      <c r="P135" s="564" t="s">
        <v>2</v>
      </c>
      <c r="Q135" s="564"/>
      <c r="R135" s="564"/>
      <c r="S135" s="564"/>
      <c r="T135" s="564"/>
      <c r="U135" s="564"/>
      <c r="V135" s="610" t="s">
        <v>32</v>
      </c>
      <c r="W135" s="611"/>
      <c r="X135" s="610" t="s">
        <v>33</v>
      </c>
      <c r="Y135" s="611"/>
      <c r="Z135" s="619" t="s">
        <v>41</v>
      </c>
      <c r="AA135" s="620"/>
      <c r="AB135" s="623" t="s">
        <v>6</v>
      </c>
      <c r="AC135" s="623"/>
      <c r="AD135" s="623"/>
      <c r="AE135" s="623"/>
      <c r="AF135" s="623"/>
      <c r="AG135" s="623"/>
      <c r="AH135" s="564" t="s">
        <v>66</v>
      </c>
      <c r="AI135" s="564"/>
      <c r="AJ135" s="564"/>
      <c r="AK135" s="564"/>
      <c r="AL135" s="564"/>
      <c r="AM135" s="564"/>
      <c r="AN135" s="564" t="s">
        <v>67</v>
      </c>
      <c r="AO135" s="564"/>
      <c r="AP135" s="564"/>
      <c r="AQ135" s="564"/>
      <c r="AR135" s="564"/>
      <c r="AS135" s="564"/>
      <c r="AT135" s="564" t="s">
        <v>68</v>
      </c>
      <c r="AU135" s="564"/>
      <c r="AV135" s="564"/>
      <c r="AW135" s="564"/>
      <c r="AX135" s="564"/>
      <c r="AY135" s="583"/>
      <c r="AZ135" s="564" t="s">
        <v>4</v>
      </c>
      <c r="BA135" s="564"/>
      <c r="BB135" s="564"/>
      <c r="BC135" s="564"/>
      <c r="BD135" s="564"/>
      <c r="BE135" s="564"/>
      <c r="BF135" s="564" t="s">
        <v>69</v>
      </c>
      <c r="BG135" s="564"/>
      <c r="BH135" s="564"/>
      <c r="BI135" s="564"/>
      <c r="BJ135" s="564"/>
      <c r="BK135" s="582"/>
      <c r="BL135" s="659" t="s">
        <v>119</v>
      </c>
      <c r="BM135" s="660"/>
      <c r="BN135" s="661"/>
      <c r="BO135" s="603" t="s">
        <v>83</v>
      </c>
      <c r="BP135" s="603" t="s">
        <v>84</v>
      </c>
      <c r="BQ135" s="66"/>
      <c r="BR135" s="66"/>
      <c r="BS135" s="66"/>
    </row>
    <row r="136" spans="1:71" s="68" customFormat="1" ht="45" customHeight="1">
      <c r="A136" s="67"/>
      <c r="B136" s="516"/>
      <c r="C136" s="533"/>
      <c r="D136" s="534"/>
      <c r="E136" s="331" t="s">
        <v>106</v>
      </c>
      <c r="F136" s="500"/>
      <c r="G136" s="500"/>
      <c r="H136" s="529"/>
      <c r="I136" s="530"/>
      <c r="J136" s="562" t="s">
        <v>15</v>
      </c>
      <c r="K136" s="563"/>
      <c r="L136" s="525" t="s">
        <v>16</v>
      </c>
      <c r="M136" s="526"/>
      <c r="N136" s="517" t="s">
        <v>17</v>
      </c>
      <c r="O136" s="518" t="s">
        <v>8</v>
      </c>
      <c r="P136" s="562" t="s">
        <v>24</v>
      </c>
      <c r="Q136" s="563"/>
      <c r="R136" s="525" t="s">
        <v>22</v>
      </c>
      <c r="S136" s="526"/>
      <c r="T136" s="517" t="s">
        <v>17</v>
      </c>
      <c r="U136" s="518"/>
      <c r="V136" s="612"/>
      <c r="W136" s="613"/>
      <c r="X136" s="612"/>
      <c r="Y136" s="613"/>
      <c r="Z136" s="621"/>
      <c r="AA136" s="622"/>
      <c r="AB136" s="638" t="s">
        <v>50</v>
      </c>
      <c r="AC136" s="639"/>
      <c r="AD136" s="636" t="s">
        <v>21</v>
      </c>
      <c r="AE136" s="637" t="s">
        <v>3</v>
      </c>
      <c r="AF136" s="624" t="s">
        <v>5</v>
      </c>
      <c r="AG136" s="625"/>
      <c r="AH136" s="562" t="s">
        <v>50</v>
      </c>
      <c r="AI136" s="563"/>
      <c r="AJ136" s="525" t="s">
        <v>21</v>
      </c>
      <c r="AK136" s="526" t="s">
        <v>3</v>
      </c>
      <c r="AL136" s="523" t="s">
        <v>5</v>
      </c>
      <c r="AM136" s="524"/>
      <c r="AN136" s="562" t="s">
        <v>50</v>
      </c>
      <c r="AO136" s="563"/>
      <c r="AP136" s="525" t="s">
        <v>21</v>
      </c>
      <c r="AQ136" s="526" t="s">
        <v>3</v>
      </c>
      <c r="AR136" s="523" t="s">
        <v>5</v>
      </c>
      <c r="AS136" s="524"/>
      <c r="AT136" s="533" t="s">
        <v>50</v>
      </c>
      <c r="AU136" s="584"/>
      <c r="AV136" s="597" t="s">
        <v>21</v>
      </c>
      <c r="AW136" s="598" t="s">
        <v>3</v>
      </c>
      <c r="AX136" s="523" t="s">
        <v>5</v>
      </c>
      <c r="AY136" s="585"/>
      <c r="AZ136" s="562" t="s">
        <v>50</v>
      </c>
      <c r="BA136" s="563"/>
      <c r="BB136" s="525" t="s">
        <v>21</v>
      </c>
      <c r="BC136" s="526" t="s">
        <v>3</v>
      </c>
      <c r="BD136" s="523" t="s">
        <v>5</v>
      </c>
      <c r="BE136" s="524"/>
      <c r="BF136" s="533" t="s">
        <v>50</v>
      </c>
      <c r="BG136" s="584"/>
      <c r="BH136" s="597" t="s">
        <v>21</v>
      </c>
      <c r="BI136" s="598" t="s">
        <v>3</v>
      </c>
      <c r="BJ136" s="523" t="s">
        <v>5</v>
      </c>
      <c r="BK136" s="524"/>
      <c r="BL136" s="662"/>
      <c r="BM136" s="663"/>
      <c r="BN136" s="664"/>
      <c r="BO136" s="604"/>
      <c r="BP136" s="604"/>
      <c r="BQ136" s="67"/>
      <c r="BR136" s="67"/>
      <c r="BS136" s="67"/>
    </row>
    <row r="137" spans="1:71" ht="23.85" customHeight="1">
      <c r="A137" s="69"/>
      <c r="B137" s="548" t="str">
        <f>IF(ROSTER!B8="","",ROSTER!B8)</f>
        <v/>
      </c>
      <c r="C137" s="536" t="str">
        <f>IF(ROSTER!C$8="","",ROSTER!C$8)</f>
        <v/>
      </c>
      <c r="D137" s="537"/>
      <c r="E137" s="546"/>
      <c r="F137" s="501">
        <f>IF(E137="y",1,IF(E137="S",1,0))</f>
        <v>0</v>
      </c>
      <c r="G137" s="506">
        <f>IF(E137="S",1,0)</f>
        <v>0</v>
      </c>
      <c r="H137" s="542"/>
      <c r="I137" s="543"/>
      <c r="J137" s="538"/>
      <c r="K137" s="539"/>
      <c r="L137" s="552"/>
      <c r="M137" s="558"/>
      <c r="N137" s="554">
        <f>L137+J137</f>
        <v>0</v>
      </c>
      <c r="O137" s="555"/>
      <c r="P137" s="538"/>
      <c r="Q137" s="539"/>
      <c r="R137" s="552"/>
      <c r="S137" s="558"/>
      <c r="T137" s="590">
        <f>R137-P137</f>
        <v>0</v>
      </c>
      <c r="U137" s="591"/>
      <c r="V137" s="550"/>
      <c r="W137" s="543"/>
      <c r="X137" s="538"/>
      <c r="Y137" s="543"/>
      <c r="Z137" s="538"/>
      <c r="AA137" s="543"/>
      <c r="AB137" s="538"/>
      <c r="AC137" s="539"/>
      <c r="AD137" s="552"/>
      <c r="AE137" s="558"/>
      <c r="AF137" s="586">
        <f>IF(AB137=0,0,(AD137/AB137)*100)</f>
        <v>0</v>
      </c>
      <c r="AG137" s="587"/>
      <c r="AH137" s="538"/>
      <c r="AI137" s="539"/>
      <c r="AJ137" s="552"/>
      <c r="AK137" s="558"/>
      <c r="AL137" s="590">
        <f>IF(AH137=0,0,(AJ137/AH137)*100)</f>
        <v>0</v>
      </c>
      <c r="AM137" s="591"/>
      <c r="AN137" s="538"/>
      <c r="AO137" s="539"/>
      <c r="AP137" s="552"/>
      <c r="AQ137" s="558"/>
      <c r="AR137" s="590">
        <f>IF(AN137=0,0,(AP137/AN137)*100)</f>
        <v>0</v>
      </c>
      <c r="AS137" s="591"/>
      <c r="AT137" s="578">
        <f>AB137+AH137+AN137</f>
        <v>0</v>
      </c>
      <c r="AU137" s="579"/>
      <c r="AV137" s="574">
        <f>AD137+AJ137+AP137</f>
        <v>0</v>
      </c>
      <c r="AW137" s="575"/>
      <c r="AX137" s="590">
        <f>IF(AT137=0,0,(AV137/AT137)*100)</f>
        <v>0</v>
      </c>
      <c r="AY137" s="591"/>
      <c r="AZ137" s="538"/>
      <c r="BA137" s="539"/>
      <c r="BB137" s="552"/>
      <c r="BC137" s="558"/>
      <c r="BD137" s="590">
        <f>IF(AZ137=0,0,(BB137/AZ137)*100)</f>
        <v>0</v>
      </c>
      <c r="BE137" s="591"/>
      <c r="BF137" s="578">
        <f>AT137+AZ137</f>
        <v>0</v>
      </c>
      <c r="BG137" s="579"/>
      <c r="BH137" s="574">
        <f>AV137+BB137</f>
        <v>0</v>
      </c>
      <c r="BI137" s="575"/>
      <c r="BJ137" s="590">
        <f>IF(BF137=0,0,(BH137/BF137)*100)</f>
        <v>0</v>
      </c>
      <c r="BK137" s="591"/>
      <c r="BL137" s="650">
        <f>(AD137*2)+(AJ137*2)+(AP137*3)+BB137</f>
        <v>0</v>
      </c>
      <c r="BM137" s="651"/>
      <c r="BN137" s="652"/>
      <c r="BO137" s="599" t="e">
        <f>(BL137*BR$137)+(N137*BR$138)+(X137*BR$139)+(R137*BR$140)+(V137*BR$141)+(Z137*BR$142)</f>
        <v>#REF!</v>
      </c>
      <c r="BP137" s="599" t="e">
        <f>((AZ137-BB137)*BR$144)+((AT137-AV137)*BR$143)+(H137*BR$145)+(P137*BR$146)</f>
        <v>#REF!</v>
      </c>
      <c r="BQ137" s="70" t="s">
        <v>72</v>
      </c>
      <c r="BR137" s="71" t="e">
        <f>IF(#REF!="B",#REF!,IF(#REF!="C",#REF!,#REF!))</f>
        <v>#REF!</v>
      </c>
      <c r="BS137" s="67"/>
    </row>
    <row r="138" spans="1:71" ht="23.85" customHeight="1">
      <c r="A138" s="69"/>
      <c r="B138" s="549"/>
      <c r="C138" s="560" t="str">
        <f>IF(ROSTER!D$8="","",ROSTER!D$8)</f>
        <v/>
      </c>
      <c r="D138" s="561"/>
      <c r="E138" s="547"/>
      <c r="F138" s="502"/>
      <c r="G138" s="507"/>
      <c r="H138" s="544"/>
      <c r="I138" s="545"/>
      <c r="J138" s="540"/>
      <c r="K138" s="541"/>
      <c r="L138" s="553"/>
      <c r="M138" s="559"/>
      <c r="N138" s="556" t="s">
        <v>14</v>
      </c>
      <c r="O138" s="557"/>
      <c r="P138" s="540"/>
      <c r="Q138" s="541"/>
      <c r="R138" s="553"/>
      <c r="S138" s="559"/>
      <c r="T138" s="592"/>
      <c r="U138" s="593"/>
      <c r="V138" s="551"/>
      <c r="W138" s="545"/>
      <c r="X138" s="540"/>
      <c r="Y138" s="545"/>
      <c r="Z138" s="540"/>
      <c r="AA138" s="545"/>
      <c r="AB138" s="540"/>
      <c r="AC138" s="541"/>
      <c r="AD138" s="553"/>
      <c r="AE138" s="559"/>
      <c r="AF138" s="588"/>
      <c r="AG138" s="589"/>
      <c r="AH138" s="540"/>
      <c r="AI138" s="541"/>
      <c r="AJ138" s="553"/>
      <c r="AK138" s="559"/>
      <c r="AL138" s="592"/>
      <c r="AM138" s="593"/>
      <c r="AN138" s="540"/>
      <c r="AO138" s="541"/>
      <c r="AP138" s="553"/>
      <c r="AQ138" s="559"/>
      <c r="AR138" s="592"/>
      <c r="AS138" s="593"/>
      <c r="AT138" s="580"/>
      <c r="AU138" s="581"/>
      <c r="AV138" s="576"/>
      <c r="AW138" s="577"/>
      <c r="AX138" s="592"/>
      <c r="AY138" s="593"/>
      <c r="AZ138" s="540"/>
      <c r="BA138" s="541"/>
      <c r="BB138" s="553"/>
      <c r="BC138" s="559"/>
      <c r="BD138" s="592"/>
      <c r="BE138" s="593"/>
      <c r="BF138" s="580"/>
      <c r="BG138" s="581"/>
      <c r="BH138" s="576"/>
      <c r="BI138" s="577"/>
      <c r="BJ138" s="592"/>
      <c r="BK138" s="593"/>
      <c r="BL138" s="653"/>
      <c r="BM138" s="654"/>
      <c r="BN138" s="655"/>
      <c r="BO138" s="600"/>
      <c r="BP138" s="600"/>
      <c r="BQ138" s="70" t="s">
        <v>73</v>
      </c>
      <c r="BR138" s="71" t="e">
        <f>IF(#REF!="B",#REF!,IF(#REF!="C",#REF!,#REF!))</f>
        <v>#REF!</v>
      </c>
      <c r="BS138" s="67"/>
    </row>
    <row r="139" spans="1:71" ht="21.75" customHeight="1">
      <c r="A139" s="54"/>
      <c r="B139" s="548" t="str">
        <f>IF(ROSTER!B10="","",ROSTER!B10)</f>
        <v/>
      </c>
      <c r="C139" s="536" t="str">
        <f>IF(ROSTER!C$10="","",ROSTER!C$10)</f>
        <v/>
      </c>
      <c r="D139" s="537"/>
      <c r="E139" s="546"/>
      <c r="F139" s="501">
        <f>IF(E139="y",1,IF(E139="S",1,0))</f>
        <v>0</v>
      </c>
      <c r="G139" s="506">
        <f>IF(E139="S",1,0)</f>
        <v>0</v>
      </c>
      <c r="H139" s="542"/>
      <c r="I139" s="543"/>
      <c r="J139" s="538"/>
      <c r="K139" s="539"/>
      <c r="L139" s="552"/>
      <c r="M139" s="558"/>
      <c r="N139" s="554">
        <f>L139+J139</f>
        <v>0</v>
      </c>
      <c r="O139" s="555"/>
      <c r="P139" s="538"/>
      <c r="Q139" s="539"/>
      <c r="R139" s="552"/>
      <c r="S139" s="558"/>
      <c r="T139" s="590">
        <f t="shared" ref="T139:T180" si="114">R139-P139</f>
        <v>0</v>
      </c>
      <c r="U139" s="591"/>
      <c r="V139" s="550"/>
      <c r="W139" s="543"/>
      <c r="X139" s="538"/>
      <c r="Y139" s="543"/>
      <c r="Z139" s="538"/>
      <c r="AA139" s="543"/>
      <c r="AB139" s="538"/>
      <c r="AC139" s="539"/>
      <c r="AD139" s="552"/>
      <c r="AE139" s="558"/>
      <c r="AF139" s="586">
        <f>IF(AB139=0,0,(AD139/AB139)*100)</f>
        <v>0</v>
      </c>
      <c r="AG139" s="587"/>
      <c r="AH139" s="538"/>
      <c r="AI139" s="539"/>
      <c r="AJ139" s="552"/>
      <c r="AK139" s="558"/>
      <c r="AL139" s="590">
        <f>IF(AH139=0,0,(AJ139/AH139)*100)</f>
        <v>0</v>
      </c>
      <c r="AM139" s="591"/>
      <c r="AN139" s="538"/>
      <c r="AO139" s="539"/>
      <c r="AP139" s="552"/>
      <c r="AQ139" s="558"/>
      <c r="AR139" s="590">
        <f>IF(AN139=0,0,(AP139/AN139)*100)</f>
        <v>0</v>
      </c>
      <c r="AS139" s="591"/>
      <c r="AT139" s="578">
        <f>AB139+AH139+AN139</f>
        <v>0</v>
      </c>
      <c r="AU139" s="579"/>
      <c r="AV139" s="574">
        <f>AD139+AJ139+AP139</f>
        <v>0</v>
      </c>
      <c r="AW139" s="575"/>
      <c r="AX139" s="590">
        <f>IF(AT139=0,0,(AV139/AT139)*100)</f>
        <v>0</v>
      </c>
      <c r="AY139" s="591"/>
      <c r="AZ139" s="538"/>
      <c r="BA139" s="539"/>
      <c r="BB139" s="552"/>
      <c r="BC139" s="558"/>
      <c r="BD139" s="590">
        <f>IF(AZ139=0,0,(BB139/AZ139)*100)</f>
        <v>0</v>
      </c>
      <c r="BE139" s="591"/>
      <c r="BF139" s="578">
        <f>AT139+AZ139</f>
        <v>0</v>
      </c>
      <c r="BG139" s="579"/>
      <c r="BH139" s="574">
        <f>AV139+BB139</f>
        <v>0</v>
      </c>
      <c r="BI139" s="575"/>
      <c r="BJ139" s="590">
        <f>IF(BF139=0,0,(BH139/BF139)*100)</f>
        <v>0</v>
      </c>
      <c r="BK139" s="591"/>
      <c r="BL139" s="650">
        <f>(AD139*2)+(AJ139*2)+(AP139*3)+BB139</f>
        <v>0</v>
      </c>
      <c r="BM139" s="651"/>
      <c r="BN139" s="652"/>
      <c r="BO139" s="599" t="e">
        <f>(BL139*BR$137)+(N139*BR$138)+(X139*BR$139)+(R139*BR$140)+(V139*BR$141)+(Z139*BR$142)</f>
        <v>#REF!</v>
      </c>
      <c r="BP139" s="599" t="e">
        <f>((AZ139-BB139)*BR$144)+((AT139-AV139)*BR$143)+(H139*BR$145)+(P139*BR$146)</f>
        <v>#REF!</v>
      </c>
      <c r="BQ139" s="70" t="s">
        <v>74</v>
      </c>
      <c r="BR139" s="71" t="e">
        <f>IF(#REF!="B",#REF!,IF(#REF!="C",#REF!,#REF!))</f>
        <v>#REF!</v>
      </c>
      <c r="BS139" s="67"/>
    </row>
    <row r="140" spans="1:71" ht="21.75" customHeight="1">
      <c r="A140" s="54"/>
      <c r="B140" s="549"/>
      <c r="C140" s="560" t="str">
        <f>IF(ROSTER!D$10="","",ROSTER!D$10)</f>
        <v/>
      </c>
      <c r="D140" s="561"/>
      <c r="E140" s="547"/>
      <c r="F140" s="502"/>
      <c r="G140" s="507"/>
      <c r="H140" s="544"/>
      <c r="I140" s="545"/>
      <c r="J140" s="540"/>
      <c r="K140" s="541"/>
      <c r="L140" s="553"/>
      <c r="M140" s="559"/>
      <c r="N140" s="556" t="s">
        <v>14</v>
      </c>
      <c r="O140" s="557"/>
      <c r="P140" s="540"/>
      <c r="Q140" s="541"/>
      <c r="R140" s="553"/>
      <c r="S140" s="559"/>
      <c r="T140" s="592"/>
      <c r="U140" s="593"/>
      <c r="V140" s="551"/>
      <c r="W140" s="545"/>
      <c r="X140" s="540"/>
      <c r="Y140" s="545"/>
      <c r="Z140" s="540"/>
      <c r="AA140" s="545"/>
      <c r="AB140" s="540"/>
      <c r="AC140" s="541"/>
      <c r="AD140" s="553"/>
      <c r="AE140" s="559"/>
      <c r="AF140" s="588"/>
      <c r="AG140" s="589"/>
      <c r="AH140" s="540"/>
      <c r="AI140" s="541"/>
      <c r="AJ140" s="553"/>
      <c r="AK140" s="559"/>
      <c r="AL140" s="592"/>
      <c r="AM140" s="593"/>
      <c r="AN140" s="540"/>
      <c r="AO140" s="541"/>
      <c r="AP140" s="553"/>
      <c r="AQ140" s="559"/>
      <c r="AR140" s="592"/>
      <c r="AS140" s="593"/>
      <c r="AT140" s="580"/>
      <c r="AU140" s="581"/>
      <c r="AV140" s="576"/>
      <c r="AW140" s="577"/>
      <c r="AX140" s="592"/>
      <c r="AY140" s="593"/>
      <c r="AZ140" s="540"/>
      <c r="BA140" s="541"/>
      <c r="BB140" s="553"/>
      <c r="BC140" s="559"/>
      <c r="BD140" s="592"/>
      <c r="BE140" s="593"/>
      <c r="BF140" s="580"/>
      <c r="BG140" s="581"/>
      <c r="BH140" s="576"/>
      <c r="BI140" s="577"/>
      <c r="BJ140" s="592"/>
      <c r="BK140" s="593"/>
      <c r="BL140" s="653"/>
      <c r="BM140" s="654"/>
      <c r="BN140" s="655"/>
      <c r="BO140" s="600"/>
      <c r="BP140" s="600"/>
      <c r="BQ140" s="70" t="s">
        <v>75</v>
      </c>
      <c r="BR140" s="71" t="e">
        <f>IF(#REF!="B",#REF!,IF(#REF!="C",#REF!,#REF!))</f>
        <v>#REF!</v>
      </c>
      <c r="BS140" s="67"/>
    </row>
    <row r="141" spans="1:71" ht="21.75" customHeight="1">
      <c r="A141" s="54"/>
      <c r="B141" s="565" t="str">
        <f>IF(ROSTER!B12="","",ROSTER!B12)</f>
        <v/>
      </c>
      <c r="C141" s="536" t="str">
        <f>IF(ROSTER!C$12="","",ROSTER!C$12)</f>
        <v/>
      </c>
      <c r="D141" s="537"/>
      <c r="E141" s="546"/>
      <c r="F141" s="501">
        <f>IF(E141="y",1,IF(E141="S",1,0))</f>
        <v>0</v>
      </c>
      <c r="G141" s="506">
        <f>IF(E141="S",1,0)</f>
        <v>0</v>
      </c>
      <c r="H141" s="542"/>
      <c r="I141" s="543"/>
      <c r="J141" s="538"/>
      <c r="K141" s="539"/>
      <c r="L141" s="552"/>
      <c r="M141" s="558"/>
      <c r="N141" s="554">
        <f>L141+J141</f>
        <v>0</v>
      </c>
      <c r="O141" s="555"/>
      <c r="P141" s="538"/>
      <c r="Q141" s="539"/>
      <c r="R141" s="552"/>
      <c r="S141" s="558"/>
      <c r="T141" s="590">
        <f t="shared" ref="T141:T180" si="115">R141-P141</f>
        <v>0</v>
      </c>
      <c r="U141" s="591"/>
      <c r="V141" s="550"/>
      <c r="W141" s="543"/>
      <c r="X141" s="538"/>
      <c r="Y141" s="543"/>
      <c r="Z141" s="538"/>
      <c r="AA141" s="543"/>
      <c r="AB141" s="538"/>
      <c r="AC141" s="539"/>
      <c r="AD141" s="552"/>
      <c r="AE141" s="558"/>
      <c r="AF141" s="586">
        <f>IF(AB141=0,0,(AD141/AB141)*100)</f>
        <v>0</v>
      </c>
      <c r="AG141" s="587"/>
      <c r="AH141" s="538"/>
      <c r="AI141" s="539"/>
      <c r="AJ141" s="552"/>
      <c r="AK141" s="558"/>
      <c r="AL141" s="590">
        <f>IF(AH141=0,0,(AJ141/AH141)*100)</f>
        <v>0</v>
      </c>
      <c r="AM141" s="591"/>
      <c r="AN141" s="538"/>
      <c r="AO141" s="539"/>
      <c r="AP141" s="552"/>
      <c r="AQ141" s="558"/>
      <c r="AR141" s="590">
        <f>IF(AN141=0,0,(AP141/AN141)*100)</f>
        <v>0</v>
      </c>
      <c r="AS141" s="591"/>
      <c r="AT141" s="578">
        <f>AB141+AH141+AN141</f>
        <v>0</v>
      </c>
      <c r="AU141" s="579"/>
      <c r="AV141" s="574">
        <f>AD141+AJ141+AP141</f>
        <v>0</v>
      </c>
      <c r="AW141" s="575"/>
      <c r="AX141" s="590">
        <f>IF(AT141=0,0,(AV141/AT141)*100)</f>
        <v>0</v>
      </c>
      <c r="AY141" s="591"/>
      <c r="AZ141" s="538"/>
      <c r="BA141" s="539"/>
      <c r="BB141" s="552"/>
      <c r="BC141" s="558"/>
      <c r="BD141" s="590">
        <f>IF(AZ141=0,0,(BB141/AZ141)*100)</f>
        <v>0</v>
      </c>
      <c r="BE141" s="591"/>
      <c r="BF141" s="578">
        <f>AT141+AZ141</f>
        <v>0</v>
      </c>
      <c r="BG141" s="579"/>
      <c r="BH141" s="574">
        <f>AV141+BB141</f>
        <v>0</v>
      </c>
      <c r="BI141" s="575"/>
      <c r="BJ141" s="590">
        <f>IF(BF141=0,0,(BH141/BF141)*100)</f>
        <v>0</v>
      </c>
      <c r="BK141" s="591"/>
      <c r="BL141" s="650">
        <f>(AD141*2)+(AJ141*2)+(AP141*3)+BB141</f>
        <v>0</v>
      </c>
      <c r="BM141" s="651"/>
      <c r="BN141" s="652"/>
      <c r="BO141" s="599" t="e">
        <f>(BL141*BR$137)+(N141*BR$138)+(X141*BR$139)+(R141*BR$140)+(V141*BR$141)+(Z141*BR$142)</f>
        <v>#REF!</v>
      </c>
      <c r="BP141" s="599" t="e">
        <f>((AZ141-BB141)*BR$144)+((AT141-AV141)*BR$143)+(H141*BR$145)+(P141*BR$146)</f>
        <v>#REF!</v>
      </c>
      <c r="BQ141" s="70" t="s">
        <v>76</v>
      </c>
      <c r="BR141" s="71" t="e">
        <f>IF(#REF!="B",#REF!,IF(#REF!="C",#REF!,#REF!))</f>
        <v>#REF!</v>
      </c>
      <c r="BS141" s="67"/>
    </row>
    <row r="142" spans="1:71" ht="21.75" customHeight="1">
      <c r="A142" s="54"/>
      <c r="B142" s="566"/>
      <c r="C142" s="560" t="str">
        <f>IF(ROSTER!D$12="","",ROSTER!D$12)</f>
        <v/>
      </c>
      <c r="D142" s="561"/>
      <c r="E142" s="547"/>
      <c r="F142" s="502"/>
      <c r="G142" s="507"/>
      <c r="H142" s="544"/>
      <c r="I142" s="545"/>
      <c r="J142" s="540"/>
      <c r="K142" s="541"/>
      <c r="L142" s="553"/>
      <c r="M142" s="559"/>
      <c r="N142" s="556" t="s">
        <v>14</v>
      </c>
      <c r="O142" s="557"/>
      <c r="P142" s="540"/>
      <c r="Q142" s="541"/>
      <c r="R142" s="553"/>
      <c r="S142" s="559"/>
      <c r="T142" s="592"/>
      <c r="U142" s="593"/>
      <c r="V142" s="551"/>
      <c r="W142" s="545"/>
      <c r="X142" s="540"/>
      <c r="Y142" s="545"/>
      <c r="Z142" s="540"/>
      <c r="AA142" s="545"/>
      <c r="AB142" s="540"/>
      <c r="AC142" s="541"/>
      <c r="AD142" s="553"/>
      <c r="AE142" s="559"/>
      <c r="AF142" s="588"/>
      <c r="AG142" s="589"/>
      <c r="AH142" s="540"/>
      <c r="AI142" s="541"/>
      <c r="AJ142" s="553"/>
      <c r="AK142" s="559"/>
      <c r="AL142" s="592"/>
      <c r="AM142" s="593"/>
      <c r="AN142" s="540"/>
      <c r="AO142" s="541"/>
      <c r="AP142" s="553"/>
      <c r="AQ142" s="559"/>
      <c r="AR142" s="592"/>
      <c r="AS142" s="593"/>
      <c r="AT142" s="580"/>
      <c r="AU142" s="581"/>
      <c r="AV142" s="576"/>
      <c r="AW142" s="577"/>
      <c r="AX142" s="592"/>
      <c r="AY142" s="593"/>
      <c r="AZ142" s="540"/>
      <c r="BA142" s="541"/>
      <c r="BB142" s="553"/>
      <c r="BC142" s="559"/>
      <c r="BD142" s="592"/>
      <c r="BE142" s="593"/>
      <c r="BF142" s="580"/>
      <c r="BG142" s="581"/>
      <c r="BH142" s="576"/>
      <c r="BI142" s="577"/>
      <c r="BJ142" s="592"/>
      <c r="BK142" s="593"/>
      <c r="BL142" s="653"/>
      <c r="BM142" s="654"/>
      <c r="BN142" s="655"/>
      <c r="BO142" s="600"/>
      <c r="BP142" s="600"/>
      <c r="BQ142" s="70" t="s">
        <v>77</v>
      </c>
      <c r="BR142" s="71" t="e">
        <f>IF(#REF!="B",#REF!,IF(#REF!="C",#REF!,#REF!))</f>
        <v>#REF!</v>
      </c>
      <c r="BS142" s="67"/>
    </row>
    <row r="143" spans="1:71" ht="21.75" customHeight="1">
      <c r="A143" s="54"/>
      <c r="B143" s="565" t="str">
        <f>IF(ROSTER!B14="","",ROSTER!B14)</f>
        <v/>
      </c>
      <c r="C143" s="536" t="str">
        <f>IF(ROSTER!C$14="","",ROSTER!C$14)</f>
        <v/>
      </c>
      <c r="D143" s="537"/>
      <c r="E143" s="546"/>
      <c r="F143" s="501">
        <f>IF(E143="y",1,IF(E143="S",1,0))</f>
        <v>0</v>
      </c>
      <c r="G143" s="506">
        <f>IF(E143="S",1,0)</f>
        <v>0</v>
      </c>
      <c r="H143" s="542"/>
      <c r="I143" s="543"/>
      <c r="J143" s="538"/>
      <c r="K143" s="539"/>
      <c r="L143" s="552"/>
      <c r="M143" s="558"/>
      <c r="N143" s="554">
        <f>L143+J143</f>
        <v>0</v>
      </c>
      <c r="O143" s="555"/>
      <c r="P143" s="538"/>
      <c r="Q143" s="539"/>
      <c r="R143" s="552"/>
      <c r="S143" s="558"/>
      <c r="T143" s="590">
        <f t="shared" ref="T143:T180" si="116">R143-P143</f>
        <v>0</v>
      </c>
      <c r="U143" s="591"/>
      <c r="V143" s="550"/>
      <c r="W143" s="543"/>
      <c r="X143" s="538"/>
      <c r="Y143" s="543"/>
      <c r="Z143" s="538"/>
      <c r="AA143" s="543"/>
      <c r="AB143" s="538"/>
      <c r="AC143" s="539"/>
      <c r="AD143" s="552"/>
      <c r="AE143" s="558"/>
      <c r="AF143" s="586">
        <f>IF(AB143=0,0,(AD143/AB143)*100)</f>
        <v>0</v>
      </c>
      <c r="AG143" s="587"/>
      <c r="AH143" s="538"/>
      <c r="AI143" s="539"/>
      <c r="AJ143" s="552"/>
      <c r="AK143" s="558"/>
      <c r="AL143" s="590">
        <f>IF(AH143=0,0,(AJ143/AH143)*100)</f>
        <v>0</v>
      </c>
      <c r="AM143" s="591"/>
      <c r="AN143" s="538"/>
      <c r="AO143" s="539"/>
      <c r="AP143" s="552"/>
      <c r="AQ143" s="558"/>
      <c r="AR143" s="590">
        <f>IF(AN143=0,0,(AP143/AN143)*100)</f>
        <v>0</v>
      </c>
      <c r="AS143" s="591"/>
      <c r="AT143" s="578">
        <f>AB143+AH143+AN143</f>
        <v>0</v>
      </c>
      <c r="AU143" s="579"/>
      <c r="AV143" s="574">
        <f>AD143+AJ143+AP143</f>
        <v>0</v>
      </c>
      <c r="AW143" s="575"/>
      <c r="AX143" s="590">
        <f>IF(AT143=0,0,(AV143/AT143)*100)</f>
        <v>0</v>
      </c>
      <c r="AY143" s="591"/>
      <c r="AZ143" s="538"/>
      <c r="BA143" s="539"/>
      <c r="BB143" s="552"/>
      <c r="BC143" s="558"/>
      <c r="BD143" s="590">
        <f>IF(AZ143=0,0,(BB143/AZ143)*100)</f>
        <v>0</v>
      </c>
      <c r="BE143" s="591"/>
      <c r="BF143" s="578">
        <f>AT143+AZ143</f>
        <v>0</v>
      </c>
      <c r="BG143" s="579"/>
      <c r="BH143" s="574">
        <f>AV143+BB143</f>
        <v>0</v>
      </c>
      <c r="BI143" s="575"/>
      <c r="BJ143" s="590">
        <f>IF(BF143=0,0,(BH143/BF143)*100)</f>
        <v>0</v>
      </c>
      <c r="BK143" s="591"/>
      <c r="BL143" s="650">
        <f>(AD143*2)+(AJ143*2)+(AP143*3)+BB143</f>
        <v>0</v>
      </c>
      <c r="BM143" s="651"/>
      <c r="BN143" s="652"/>
      <c r="BO143" s="599" t="e">
        <f>(BL143*BR$137)+(N143*BR$138)+(X143*BR$139)+(R143*BR$140)+(V143*BR$141)+(Z143*BR$142)</f>
        <v>#REF!</v>
      </c>
      <c r="BP143" s="599" t="e">
        <f>((AZ143-BB143)*BR$144)+((AT143-AV143)*BR$143)+(H143*BR$145)+(P143*BR$146)</f>
        <v>#REF!</v>
      </c>
      <c r="BQ143" s="70" t="s">
        <v>78</v>
      </c>
      <c r="BR143" s="71" t="e">
        <f>IF(#REF!="B",#REF!,IF(#REF!="C",#REF!,#REF!))</f>
        <v>#REF!</v>
      </c>
      <c r="BS143" s="67"/>
    </row>
    <row r="144" spans="1:71" ht="21.75" customHeight="1">
      <c r="A144" s="54"/>
      <c r="B144" s="566"/>
      <c r="C144" s="560" t="str">
        <f>IF(ROSTER!D$14="","",ROSTER!D$14)</f>
        <v/>
      </c>
      <c r="D144" s="561"/>
      <c r="E144" s="547"/>
      <c r="F144" s="502"/>
      <c r="G144" s="507"/>
      <c r="H144" s="544"/>
      <c r="I144" s="545"/>
      <c r="J144" s="540"/>
      <c r="K144" s="541"/>
      <c r="L144" s="553"/>
      <c r="M144" s="559"/>
      <c r="N144" s="556" t="s">
        <v>14</v>
      </c>
      <c r="O144" s="557"/>
      <c r="P144" s="540"/>
      <c r="Q144" s="541"/>
      <c r="R144" s="553"/>
      <c r="S144" s="559"/>
      <c r="T144" s="592"/>
      <c r="U144" s="593"/>
      <c r="V144" s="551"/>
      <c r="W144" s="545"/>
      <c r="X144" s="540"/>
      <c r="Y144" s="545"/>
      <c r="Z144" s="540"/>
      <c r="AA144" s="545"/>
      <c r="AB144" s="540"/>
      <c r="AC144" s="541"/>
      <c r="AD144" s="553"/>
      <c r="AE144" s="559"/>
      <c r="AF144" s="588"/>
      <c r="AG144" s="589"/>
      <c r="AH144" s="540"/>
      <c r="AI144" s="541"/>
      <c r="AJ144" s="553"/>
      <c r="AK144" s="559"/>
      <c r="AL144" s="592"/>
      <c r="AM144" s="593"/>
      <c r="AN144" s="540"/>
      <c r="AO144" s="541"/>
      <c r="AP144" s="553"/>
      <c r="AQ144" s="559"/>
      <c r="AR144" s="592"/>
      <c r="AS144" s="593"/>
      <c r="AT144" s="580"/>
      <c r="AU144" s="581"/>
      <c r="AV144" s="576"/>
      <c r="AW144" s="577"/>
      <c r="AX144" s="592"/>
      <c r="AY144" s="593"/>
      <c r="AZ144" s="540"/>
      <c r="BA144" s="541"/>
      <c r="BB144" s="553"/>
      <c r="BC144" s="559"/>
      <c r="BD144" s="592"/>
      <c r="BE144" s="593"/>
      <c r="BF144" s="580"/>
      <c r="BG144" s="581"/>
      <c r="BH144" s="576"/>
      <c r="BI144" s="577"/>
      <c r="BJ144" s="592"/>
      <c r="BK144" s="593"/>
      <c r="BL144" s="653"/>
      <c r="BM144" s="654"/>
      <c r="BN144" s="655"/>
      <c r="BO144" s="600"/>
      <c r="BP144" s="600"/>
      <c r="BQ144" s="70" t="s">
        <v>79</v>
      </c>
      <c r="BR144" s="71" t="e">
        <f>IF(#REF!="B",#REF!,IF(#REF!="C",#REF!,#REF!))</f>
        <v>#REF!</v>
      </c>
      <c r="BS144" s="67"/>
    </row>
    <row r="145" spans="1:71" ht="21.75" customHeight="1">
      <c r="A145" s="54"/>
      <c r="B145" s="565" t="str">
        <f>IF(ROSTER!B16="","",ROSTER!B16)</f>
        <v/>
      </c>
      <c r="C145" s="536" t="str">
        <f>IF(ROSTER!C$16="","",ROSTER!C$16)</f>
        <v/>
      </c>
      <c r="D145" s="537"/>
      <c r="E145" s="546"/>
      <c r="F145" s="501">
        <f>IF(E145="y",1,IF(E145="S",1,0))</f>
        <v>0</v>
      </c>
      <c r="G145" s="506">
        <f>IF(E145="S",1,0)</f>
        <v>0</v>
      </c>
      <c r="H145" s="542"/>
      <c r="I145" s="543"/>
      <c r="J145" s="538"/>
      <c r="K145" s="539"/>
      <c r="L145" s="552"/>
      <c r="M145" s="558"/>
      <c r="N145" s="554">
        <f>L145+J145</f>
        <v>0</v>
      </c>
      <c r="O145" s="555"/>
      <c r="P145" s="538"/>
      <c r="Q145" s="539"/>
      <c r="R145" s="552"/>
      <c r="S145" s="558"/>
      <c r="T145" s="590">
        <f t="shared" ref="T145:T180" si="117">R145-P145</f>
        <v>0</v>
      </c>
      <c r="U145" s="591"/>
      <c r="V145" s="550"/>
      <c r="W145" s="543"/>
      <c r="X145" s="538"/>
      <c r="Y145" s="543"/>
      <c r="Z145" s="538"/>
      <c r="AA145" s="543"/>
      <c r="AB145" s="538"/>
      <c r="AC145" s="539"/>
      <c r="AD145" s="552"/>
      <c r="AE145" s="558"/>
      <c r="AF145" s="586">
        <f>IF(AB145=0,0,(AD145/AB145)*100)</f>
        <v>0</v>
      </c>
      <c r="AG145" s="587"/>
      <c r="AH145" s="538"/>
      <c r="AI145" s="539"/>
      <c r="AJ145" s="552"/>
      <c r="AK145" s="558"/>
      <c r="AL145" s="590">
        <f>IF(AH145=0,0,(AJ145/AH145)*100)</f>
        <v>0</v>
      </c>
      <c r="AM145" s="591"/>
      <c r="AN145" s="538"/>
      <c r="AO145" s="539"/>
      <c r="AP145" s="552"/>
      <c r="AQ145" s="558"/>
      <c r="AR145" s="590">
        <f>IF(AN145=0,0,(AP145/AN145)*100)</f>
        <v>0</v>
      </c>
      <c r="AS145" s="591"/>
      <c r="AT145" s="578">
        <f>AB145+AH145+AN145</f>
        <v>0</v>
      </c>
      <c r="AU145" s="579"/>
      <c r="AV145" s="574">
        <f>AD145+AJ145+AP145</f>
        <v>0</v>
      </c>
      <c r="AW145" s="575"/>
      <c r="AX145" s="590">
        <f>IF(AT145=0,0,(AV145/AT145)*100)</f>
        <v>0</v>
      </c>
      <c r="AY145" s="591"/>
      <c r="AZ145" s="538"/>
      <c r="BA145" s="539"/>
      <c r="BB145" s="552"/>
      <c r="BC145" s="558"/>
      <c r="BD145" s="590">
        <f>IF(AZ145=0,0,(BB145/AZ145)*100)</f>
        <v>0</v>
      </c>
      <c r="BE145" s="591"/>
      <c r="BF145" s="578">
        <f>AT145+AZ145</f>
        <v>0</v>
      </c>
      <c r="BG145" s="579"/>
      <c r="BH145" s="574">
        <f>AV145+BB145</f>
        <v>0</v>
      </c>
      <c r="BI145" s="575"/>
      <c r="BJ145" s="590">
        <f>IF(BF145=0,0,(BH145/BF145)*100)</f>
        <v>0</v>
      </c>
      <c r="BK145" s="591"/>
      <c r="BL145" s="650">
        <f>(AD145*2)+(AJ145*2)+(AP145*3)+BB145</f>
        <v>0</v>
      </c>
      <c r="BM145" s="651"/>
      <c r="BN145" s="652"/>
      <c r="BO145" s="599" t="e">
        <f>(BL145*BR$137)+(N145*BR$138)+(X145*BR$139)+(R145*BR$140)+(V145*BR$141)+(Z145*BR$142)</f>
        <v>#REF!</v>
      </c>
      <c r="BP145" s="599" t="e">
        <f>((AZ145-BB145)*BR$144)+((AT145-AV145)*BR$143)+(H145*BR$145)+(P145*BR$146)</f>
        <v>#REF!</v>
      </c>
      <c r="BQ145" s="70" t="s">
        <v>80</v>
      </c>
      <c r="BR145" s="71" t="e">
        <f>IF(#REF!="B",#REF!,IF(#REF!="C",#REF!,#REF!))</f>
        <v>#REF!</v>
      </c>
      <c r="BS145" s="67"/>
    </row>
    <row r="146" spans="1:71" ht="21.75" customHeight="1">
      <c r="A146" s="54"/>
      <c r="B146" s="566"/>
      <c r="C146" s="560" t="str">
        <f>IF(ROSTER!D$16="","",ROSTER!D$16)</f>
        <v/>
      </c>
      <c r="D146" s="561"/>
      <c r="E146" s="547"/>
      <c r="F146" s="502"/>
      <c r="G146" s="507"/>
      <c r="H146" s="544"/>
      <c r="I146" s="545"/>
      <c r="J146" s="540"/>
      <c r="K146" s="541"/>
      <c r="L146" s="553"/>
      <c r="M146" s="559"/>
      <c r="N146" s="556" t="s">
        <v>14</v>
      </c>
      <c r="O146" s="557"/>
      <c r="P146" s="540"/>
      <c r="Q146" s="541"/>
      <c r="R146" s="553"/>
      <c r="S146" s="559"/>
      <c r="T146" s="592"/>
      <c r="U146" s="593"/>
      <c r="V146" s="551"/>
      <c r="W146" s="545"/>
      <c r="X146" s="540"/>
      <c r="Y146" s="545"/>
      <c r="Z146" s="540"/>
      <c r="AA146" s="545"/>
      <c r="AB146" s="540"/>
      <c r="AC146" s="541"/>
      <c r="AD146" s="553"/>
      <c r="AE146" s="559"/>
      <c r="AF146" s="588"/>
      <c r="AG146" s="589"/>
      <c r="AH146" s="540"/>
      <c r="AI146" s="541"/>
      <c r="AJ146" s="553"/>
      <c r="AK146" s="559"/>
      <c r="AL146" s="592"/>
      <c r="AM146" s="593"/>
      <c r="AN146" s="540"/>
      <c r="AO146" s="541"/>
      <c r="AP146" s="553"/>
      <c r="AQ146" s="559"/>
      <c r="AR146" s="592"/>
      <c r="AS146" s="593"/>
      <c r="AT146" s="580"/>
      <c r="AU146" s="581"/>
      <c r="AV146" s="576"/>
      <c r="AW146" s="577"/>
      <c r="AX146" s="592"/>
      <c r="AY146" s="593"/>
      <c r="AZ146" s="540"/>
      <c r="BA146" s="541"/>
      <c r="BB146" s="553"/>
      <c r="BC146" s="559"/>
      <c r="BD146" s="592"/>
      <c r="BE146" s="593"/>
      <c r="BF146" s="580"/>
      <c r="BG146" s="581"/>
      <c r="BH146" s="576"/>
      <c r="BI146" s="577"/>
      <c r="BJ146" s="592"/>
      <c r="BK146" s="593"/>
      <c r="BL146" s="653"/>
      <c r="BM146" s="654"/>
      <c r="BN146" s="655"/>
      <c r="BO146" s="600"/>
      <c r="BP146" s="600"/>
      <c r="BQ146" s="70" t="s">
        <v>81</v>
      </c>
      <c r="BR146" s="71" t="e">
        <f>IF(#REF!="B",#REF!,IF(#REF!="C",#REF!,#REF!))</f>
        <v>#REF!</v>
      </c>
      <c r="BS146" s="67"/>
    </row>
    <row r="147" spans="1:71" ht="21.75" customHeight="1">
      <c r="A147" s="54"/>
      <c r="B147" s="565" t="str">
        <f>IF(ROSTER!B18="","",ROSTER!B18)</f>
        <v/>
      </c>
      <c r="C147" s="536" t="str">
        <f>IF(ROSTER!C$18="","",ROSTER!C$18)</f>
        <v/>
      </c>
      <c r="D147" s="537"/>
      <c r="E147" s="546"/>
      <c r="F147" s="501">
        <f>IF(E147="y",1,IF(E147="S",1,0))</f>
        <v>0</v>
      </c>
      <c r="G147" s="506">
        <f>IF(E147="S",1,0)</f>
        <v>0</v>
      </c>
      <c r="H147" s="542"/>
      <c r="I147" s="543"/>
      <c r="J147" s="538"/>
      <c r="K147" s="539"/>
      <c r="L147" s="552"/>
      <c r="M147" s="558"/>
      <c r="N147" s="554">
        <f>L147+J147</f>
        <v>0</v>
      </c>
      <c r="O147" s="555"/>
      <c r="P147" s="538"/>
      <c r="Q147" s="539"/>
      <c r="R147" s="552"/>
      <c r="S147" s="558"/>
      <c r="T147" s="590">
        <f t="shared" ref="T147:T180" si="118">R147-P147</f>
        <v>0</v>
      </c>
      <c r="U147" s="591"/>
      <c r="V147" s="550"/>
      <c r="W147" s="543"/>
      <c r="X147" s="538"/>
      <c r="Y147" s="543"/>
      <c r="Z147" s="538"/>
      <c r="AA147" s="543"/>
      <c r="AB147" s="538"/>
      <c r="AC147" s="539"/>
      <c r="AD147" s="552"/>
      <c r="AE147" s="558"/>
      <c r="AF147" s="586">
        <f>IF(AB147=0,0,(AD147/AB147)*100)</f>
        <v>0</v>
      </c>
      <c r="AG147" s="587"/>
      <c r="AH147" s="538"/>
      <c r="AI147" s="539"/>
      <c r="AJ147" s="552"/>
      <c r="AK147" s="558"/>
      <c r="AL147" s="590">
        <f>IF(AH147=0,0,(AJ147/AH147)*100)</f>
        <v>0</v>
      </c>
      <c r="AM147" s="591"/>
      <c r="AN147" s="538"/>
      <c r="AO147" s="539"/>
      <c r="AP147" s="552"/>
      <c r="AQ147" s="558"/>
      <c r="AR147" s="590">
        <f>IF(AN147=0,0,(AP147/AN147)*100)</f>
        <v>0</v>
      </c>
      <c r="AS147" s="591"/>
      <c r="AT147" s="578">
        <f>AB147+AH147+AN147</f>
        <v>0</v>
      </c>
      <c r="AU147" s="579"/>
      <c r="AV147" s="574">
        <f>AD147+AJ147+AP147</f>
        <v>0</v>
      </c>
      <c r="AW147" s="575"/>
      <c r="AX147" s="590">
        <f>IF(AT147=0,0,(AV147/AT147)*100)</f>
        <v>0</v>
      </c>
      <c r="AY147" s="591"/>
      <c r="AZ147" s="538"/>
      <c r="BA147" s="539"/>
      <c r="BB147" s="552"/>
      <c r="BC147" s="558"/>
      <c r="BD147" s="590">
        <f>IF(AZ147=0,0,(BB147/AZ147)*100)</f>
        <v>0</v>
      </c>
      <c r="BE147" s="591"/>
      <c r="BF147" s="578">
        <f>AT147+AZ147</f>
        <v>0</v>
      </c>
      <c r="BG147" s="579"/>
      <c r="BH147" s="574">
        <f>AV147+BB147</f>
        <v>0</v>
      </c>
      <c r="BI147" s="575"/>
      <c r="BJ147" s="590">
        <f>IF(BF147=0,0,(BH147/BF147)*100)</f>
        <v>0</v>
      </c>
      <c r="BK147" s="591"/>
      <c r="BL147" s="650">
        <f>(AD147*2)+(AJ147*2)+(AP147*3)+BB147</f>
        <v>0</v>
      </c>
      <c r="BM147" s="651"/>
      <c r="BN147" s="652"/>
      <c r="BO147" s="599" t="e">
        <f>(BL147*BR$137)+(N147*BR$138)+(X147*BR$139)+(R147*BR$140)+(V147*BR$141)+(Z147*BR$142)</f>
        <v>#REF!</v>
      </c>
      <c r="BP147" s="599" t="e">
        <f>((AZ147-BB147)*BR$144)+((AT147-AV147)*BR$143)+(H147*BR$145)+(P147*BR$146)</f>
        <v>#REF!</v>
      </c>
      <c r="BQ147" s="54"/>
      <c r="BR147" s="54"/>
      <c r="BS147" s="67"/>
    </row>
    <row r="148" spans="1:71" ht="21.75" customHeight="1">
      <c r="A148" s="54"/>
      <c r="B148" s="566"/>
      <c r="C148" s="560" t="str">
        <f>IF(ROSTER!D$18="","",ROSTER!D$18)</f>
        <v/>
      </c>
      <c r="D148" s="561"/>
      <c r="E148" s="547"/>
      <c r="F148" s="502"/>
      <c r="G148" s="507"/>
      <c r="H148" s="544"/>
      <c r="I148" s="545"/>
      <c r="J148" s="540"/>
      <c r="K148" s="541"/>
      <c r="L148" s="553"/>
      <c r="M148" s="559"/>
      <c r="N148" s="556"/>
      <c r="O148" s="557"/>
      <c r="P148" s="540"/>
      <c r="Q148" s="541"/>
      <c r="R148" s="553"/>
      <c r="S148" s="559"/>
      <c r="T148" s="592"/>
      <c r="U148" s="593"/>
      <c r="V148" s="551"/>
      <c r="W148" s="545"/>
      <c r="X148" s="540"/>
      <c r="Y148" s="545"/>
      <c r="Z148" s="540"/>
      <c r="AA148" s="545"/>
      <c r="AB148" s="540"/>
      <c r="AC148" s="541"/>
      <c r="AD148" s="553"/>
      <c r="AE148" s="559"/>
      <c r="AF148" s="588"/>
      <c r="AG148" s="589"/>
      <c r="AH148" s="540"/>
      <c r="AI148" s="541"/>
      <c r="AJ148" s="553"/>
      <c r="AK148" s="559"/>
      <c r="AL148" s="592"/>
      <c r="AM148" s="593"/>
      <c r="AN148" s="540"/>
      <c r="AO148" s="541"/>
      <c r="AP148" s="553"/>
      <c r="AQ148" s="559"/>
      <c r="AR148" s="592"/>
      <c r="AS148" s="593"/>
      <c r="AT148" s="580"/>
      <c r="AU148" s="581"/>
      <c r="AV148" s="576"/>
      <c r="AW148" s="577"/>
      <c r="AX148" s="592"/>
      <c r="AY148" s="593"/>
      <c r="AZ148" s="540"/>
      <c r="BA148" s="541"/>
      <c r="BB148" s="553"/>
      <c r="BC148" s="559"/>
      <c r="BD148" s="592"/>
      <c r="BE148" s="593"/>
      <c r="BF148" s="580"/>
      <c r="BG148" s="581"/>
      <c r="BH148" s="576"/>
      <c r="BI148" s="577"/>
      <c r="BJ148" s="592"/>
      <c r="BK148" s="593"/>
      <c r="BL148" s="653"/>
      <c r="BM148" s="654"/>
      <c r="BN148" s="655"/>
      <c r="BO148" s="600"/>
      <c r="BP148" s="600"/>
      <c r="BQ148" s="54"/>
      <c r="BR148" s="54"/>
      <c r="BS148" s="54"/>
    </row>
    <row r="149" spans="1:71" ht="21.75" customHeight="1">
      <c r="A149" s="54"/>
      <c r="B149" s="565" t="str">
        <f>IF(ROSTER!B20="","",ROSTER!B20)</f>
        <v/>
      </c>
      <c r="C149" s="536" t="str">
        <f>IF(ROSTER!C$20="","",ROSTER!C$20)</f>
        <v/>
      </c>
      <c r="D149" s="537"/>
      <c r="E149" s="546"/>
      <c r="F149" s="501">
        <f>IF(E149="y",1,IF(E149="S",1,0))</f>
        <v>0</v>
      </c>
      <c r="G149" s="506">
        <f>IF(E149="S",1,0)</f>
        <v>0</v>
      </c>
      <c r="H149" s="542"/>
      <c r="I149" s="543"/>
      <c r="J149" s="538"/>
      <c r="K149" s="539"/>
      <c r="L149" s="552"/>
      <c r="M149" s="558"/>
      <c r="N149" s="554">
        <f>L149+J149</f>
        <v>0</v>
      </c>
      <c r="O149" s="555"/>
      <c r="P149" s="538"/>
      <c r="Q149" s="539"/>
      <c r="R149" s="552"/>
      <c r="S149" s="558"/>
      <c r="T149" s="590">
        <f t="shared" ref="T149:T180" si="119">R149-P149</f>
        <v>0</v>
      </c>
      <c r="U149" s="591"/>
      <c r="V149" s="550"/>
      <c r="W149" s="543"/>
      <c r="X149" s="538"/>
      <c r="Y149" s="543"/>
      <c r="Z149" s="538"/>
      <c r="AA149" s="543"/>
      <c r="AB149" s="538"/>
      <c r="AC149" s="539"/>
      <c r="AD149" s="552"/>
      <c r="AE149" s="558"/>
      <c r="AF149" s="586">
        <f>IF(AB149=0,0,(AD149/AB149)*100)</f>
        <v>0</v>
      </c>
      <c r="AG149" s="587"/>
      <c r="AH149" s="538"/>
      <c r="AI149" s="539"/>
      <c r="AJ149" s="552"/>
      <c r="AK149" s="558"/>
      <c r="AL149" s="590">
        <f>IF(AH149=0,0,(AJ149/AH149)*100)</f>
        <v>0</v>
      </c>
      <c r="AM149" s="591"/>
      <c r="AN149" s="538"/>
      <c r="AO149" s="539"/>
      <c r="AP149" s="552"/>
      <c r="AQ149" s="558"/>
      <c r="AR149" s="590">
        <f>IF(AN149=0,0,(AP149/AN149)*100)</f>
        <v>0</v>
      </c>
      <c r="AS149" s="591"/>
      <c r="AT149" s="578">
        <f>AB149+AH149+AN149</f>
        <v>0</v>
      </c>
      <c r="AU149" s="579"/>
      <c r="AV149" s="574">
        <f>AD149+AJ149+AP149</f>
        <v>0</v>
      </c>
      <c r="AW149" s="575"/>
      <c r="AX149" s="590">
        <f>IF(AT149=0,0,(AV149/AT149)*100)</f>
        <v>0</v>
      </c>
      <c r="AY149" s="591"/>
      <c r="AZ149" s="538"/>
      <c r="BA149" s="539"/>
      <c r="BB149" s="552"/>
      <c r="BC149" s="558"/>
      <c r="BD149" s="590">
        <f>IF(AZ149=0,0,(BB149/AZ149)*100)</f>
        <v>0</v>
      </c>
      <c r="BE149" s="591"/>
      <c r="BF149" s="578">
        <f>AT149+AZ149</f>
        <v>0</v>
      </c>
      <c r="BG149" s="579"/>
      <c r="BH149" s="574">
        <f>AV149+BB149</f>
        <v>0</v>
      </c>
      <c r="BI149" s="575"/>
      <c r="BJ149" s="590">
        <f>IF(BF149=0,0,(BH149/BF149)*100)</f>
        <v>0</v>
      </c>
      <c r="BK149" s="591"/>
      <c r="BL149" s="650">
        <f>(AD149*2)+(AJ149*2)+(AP149*3)+BB149</f>
        <v>0</v>
      </c>
      <c r="BM149" s="651"/>
      <c r="BN149" s="652"/>
      <c r="BO149" s="599" t="e">
        <f>(BL149*BR$137)+(N149*BR$138)+(X149*BR$139)+(R149*BR$140)+(V149*BR$141)+(Z149*BR$142)</f>
        <v>#REF!</v>
      </c>
      <c r="BP149" s="599" t="e">
        <f>((AZ149-BB149)*BR$144)+((AT149-AV149)*BR$143)+(H149*BR$145)+(P149*BR$146)</f>
        <v>#REF!</v>
      </c>
      <c r="BQ149" s="54"/>
      <c r="BR149" s="54"/>
      <c r="BS149" s="54"/>
    </row>
    <row r="150" spans="1:71" ht="21.75" customHeight="1">
      <c r="A150" s="54"/>
      <c r="B150" s="566"/>
      <c r="C150" s="560" t="str">
        <f>IF(ROSTER!D$20="","",ROSTER!D$20)</f>
        <v/>
      </c>
      <c r="D150" s="561"/>
      <c r="E150" s="547"/>
      <c r="F150" s="502"/>
      <c r="G150" s="507"/>
      <c r="H150" s="544"/>
      <c r="I150" s="545"/>
      <c r="J150" s="540"/>
      <c r="K150" s="541"/>
      <c r="L150" s="553"/>
      <c r="M150" s="559"/>
      <c r="N150" s="556" t="s">
        <v>14</v>
      </c>
      <c r="O150" s="557"/>
      <c r="P150" s="540"/>
      <c r="Q150" s="541"/>
      <c r="R150" s="553"/>
      <c r="S150" s="559"/>
      <c r="T150" s="592"/>
      <c r="U150" s="593"/>
      <c r="V150" s="551"/>
      <c r="W150" s="545"/>
      <c r="X150" s="540"/>
      <c r="Y150" s="545"/>
      <c r="Z150" s="540"/>
      <c r="AA150" s="545"/>
      <c r="AB150" s="540"/>
      <c r="AC150" s="541"/>
      <c r="AD150" s="553"/>
      <c r="AE150" s="559"/>
      <c r="AF150" s="588"/>
      <c r="AG150" s="589"/>
      <c r="AH150" s="540"/>
      <c r="AI150" s="541"/>
      <c r="AJ150" s="553"/>
      <c r="AK150" s="559"/>
      <c r="AL150" s="592"/>
      <c r="AM150" s="593"/>
      <c r="AN150" s="540"/>
      <c r="AO150" s="541"/>
      <c r="AP150" s="553"/>
      <c r="AQ150" s="559"/>
      <c r="AR150" s="592"/>
      <c r="AS150" s="593"/>
      <c r="AT150" s="580"/>
      <c r="AU150" s="581"/>
      <c r="AV150" s="576"/>
      <c r="AW150" s="577"/>
      <c r="AX150" s="592"/>
      <c r="AY150" s="593"/>
      <c r="AZ150" s="540"/>
      <c r="BA150" s="541"/>
      <c r="BB150" s="553"/>
      <c r="BC150" s="559"/>
      <c r="BD150" s="592"/>
      <c r="BE150" s="593"/>
      <c r="BF150" s="580"/>
      <c r="BG150" s="581"/>
      <c r="BH150" s="576"/>
      <c r="BI150" s="577"/>
      <c r="BJ150" s="592"/>
      <c r="BK150" s="593"/>
      <c r="BL150" s="653"/>
      <c r="BM150" s="654"/>
      <c r="BN150" s="655"/>
      <c r="BO150" s="600"/>
      <c r="BP150" s="600"/>
      <c r="BQ150" s="54"/>
      <c r="BR150" s="54"/>
      <c r="BS150" s="54"/>
    </row>
    <row r="151" spans="1:71" ht="21.75" customHeight="1">
      <c r="A151" s="54"/>
      <c r="B151" s="565" t="str">
        <f>IF(ROSTER!B22="","",ROSTER!B22)</f>
        <v/>
      </c>
      <c r="C151" s="536" t="str">
        <f>IF(ROSTER!C$22="","",ROSTER!C$22)</f>
        <v/>
      </c>
      <c r="D151" s="537"/>
      <c r="E151" s="546"/>
      <c r="F151" s="501">
        <f>IF(E151="y",1,IF(E151="S",1,0))</f>
        <v>0</v>
      </c>
      <c r="G151" s="506">
        <f>IF(E151="S",1,0)</f>
        <v>0</v>
      </c>
      <c r="H151" s="542"/>
      <c r="I151" s="543"/>
      <c r="J151" s="538"/>
      <c r="K151" s="539"/>
      <c r="L151" s="552"/>
      <c r="M151" s="558"/>
      <c r="N151" s="554">
        <f>L151+J151</f>
        <v>0</v>
      </c>
      <c r="O151" s="555"/>
      <c r="P151" s="538"/>
      <c r="Q151" s="539"/>
      <c r="R151" s="552"/>
      <c r="S151" s="558"/>
      <c r="T151" s="590">
        <f t="shared" ref="T151:T180" si="120">R151-P151</f>
        <v>0</v>
      </c>
      <c r="U151" s="591"/>
      <c r="V151" s="550"/>
      <c r="W151" s="543"/>
      <c r="X151" s="538"/>
      <c r="Y151" s="543"/>
      <c r="Z151" s="538"/>
      <c r="AA151" s="543"/>
      <c r="AB151" s="538"/>
      <c r="AC151" s="539"/>
      <c r="AD151" s="552"/>
      <c r="AE151" s="558"/>
      <c r="AF151" s="586">
        <f>IF(AB151=0,0,(AD151/AB151)*100)</f>
        <v>0</v>
      </c>
      <c r="AG151" s="587"/>
      <c r="AH151" s="538"/>
      <c r="AI151" s="539"/>
      <c r="AJ151" s="552"/>
      <c r="AK151" s="558"/>
      <c r="AL151" s="590">
        <f>IF(AH151=0,0,(AJ151/AH151)*100)</f>
        <v>0</v>
      </c>
      <c r="AM151" s="591"/>
      <c r="AN151" s="538"/>
      <c r="AO151" s="539"/>
      <c r="AP151" s="552"/>
      <c r="AQ151" s="558"/>
      <c r="AR151" s="590">
        <f>IF(AN151=0,0,(AP151/AN151)*100)</f>
        <v>0</v>
      </c>
      <c r="AS151" s="591"/>
      <c r="AT151" s="578">
        <f>AB151+AH151+AN151</f>
        <v>0</v>
      </c>
      <c r="AU151" s="579"/>
      <c r="AV151" s="574">
        <f>AD151+AJ151+AP151</f>
        <v>0</v>
      </c>
      <c r="AW151" s="575"/>
      <c r="AX151" s="590">
        <f>IF(AT151=0,0,(AV151/AT151)*100)</f>
        <v>0</v>
      </c>
      <c r="AY151" s="591"/>
      <c r="AZ151" s="538"/>
      <c r="BA151" s="539"/>
      <c r="BB151" s="552"/>
      <c r="BC151" s="558"/>
      <c r="BD151" s="590">
        <f>IF(AZ151=0,0,(BB151/AZ151)*100)</f>
        <v>0</v>
      </c>
      <c r="BE151" s="591"/>
      <c r="BF151" s="578">
        <f>AT151+AZ151</f>
        <v>0</v>
      </c>
      <c r="BG151" s="579"/>
      <c r="BH151" s="574">
        <f>AV151+BB151</f>
        <v>0</v>
      </c>
      <c r="BI151" s="575"/>
      <c r="BJ151" s="590">
        <f>IF(BF151=0,0,(BH151/BF151)*100)</f>
        <v>0</v>
      </c>
      <c r="BK151" s="591"/>
      <c r="BL151" s="650">
        <f>(AD151*2)+(AJ151*2)+(AP151*3)+BB151</f>
        <v>0</v>
      </c>
      <c r="BM151" s="651"/>
      <c r="BN151" s="652"/>
      <c r="BO151" s="599" t="e">
        <f>(BL151*BR$137)+(N151*BR$138)+(X151*BR$139)+(R151*BR$140)+(V151*BR$141)+(Z151*BR$142)</f>
        <v>#REF!</v>
      </c>
      <c r="BP151" s="599" t="e">
        <f>((AZ151-BB151)*BR$144)+((AT151-AV151)*BR$143)+(H151*BR$145)+(P151*BR$146)</f>
        <v>#REF!</v>
      </c>
      <c r="BQ151" s="54"/>
      <c r="BR151" s="54"/>
      <c r="BS151" s="54"/>
    </row>
    <row r="152" spans="1:71" ht="21.75" customHeight="1">
      <c r="A152" s="54"/>
      <c r="B152" s="566"/>
      <c r="C152" s="560" t="str">
        <f>IF(ROSTER!D$22="","",ROSTER!D$22)</f>
        <v/>
      </c>
      <c r="D152" s="561"/>
      <c r="E152" s="547"/>
      <c r="F152" s="502"/>
      <c r="G152" s="507"/>
      <c r="H152" s="544"/>
      <c r="I152" s="545"/>
      <c r="J152" s="540"/>
      <c r="K152" s="541"/>
      <c r="L152" s="553"/>
      <c r="M152" s="559"/>
      <c r="N152" s="556" t="s">
        <v>14</v>
      </c>
      <c r="O152" s="557"/>
      <c r="P152" s="540"/>
      <c r="Q152" s="541"/>
      <c r="R152" s="553"/>
      <c r="S152" s="559"/>
      <c r="T152" s="592"/>
      <c r="U152" s="593"/>
      <c r="V152" s="551"/>
      <c r="W152" s="545"/>
      <c r="X152" s="540"/>
      <c r="Y152" s="545"/>
      <c r="Z152" s="540"/>
      <c r="AA152" s="545"/>
      <c r="AB152" s="540"/>
      <c r="AC152" s="541"/>
      <c r="AD152" s="553"/>
      <c r="AE152" s="559"/>
      <c r="AF152" s="588"/>
      <c r="AG152" s="589"/>
      <c r="AH152" s="540"/>
      <c r="AI152" s="541"/>
      <c r="AJ152" s="553"/>
      <c r="AK152" s="559"/>
      <c r="AL152" s="592"/>
      <c r="AM152" s="593"/>
      <c r="AN152" s="540"/>
      <c r="AO152" s="541"/>
      <c r="AP152" s="553"/>
      <c r="AQ152" s="559"/>
      <c r="AR152" s="592"/>
      <c r="AS152" s="593"/>
      <c r="AT152" s="580"/>
      <c r="AU152" s="581"/>
      <c r="AV152" s="576"/>
      <c r="AW152" s="577"/>
      <c r="AX152" s="592"/>
      <c r="AY152" s="593"/>
      <c r="AZ152" s="540"/>
      <c r="BA152" s="541"/>
      <c r="BB152" s="553"/>
      <c r="BC152" s="559"/>
      <c r="BD152" s="592"/>
      <c r="BE152" s="593"/>
      <c r="BF152" s="580"/>
      <c r="BG152" s="581"/>
      <c r="BH152" s="576"/>
      <c r="BI152" s="577"/>
      <c r="BJ152" s="592"/>
      <c r="BK152" s="593"/>
      <c r="BL152" s="653"/>
      <c r="BM152" s="654"/>
      <c r="BN152" s="655"/>
      <c r="BO152" s="600"/>
      <c r="BP152" s="600"/>
      <c r="BQ152" s="54"/>
      <c r="BR152" s="54"/>
      <c r="BS152" s="54"/>
    </row>
    <row r="153" spans="1:71" ht="21.75" customHeight="1">
      <c r="A153" s="54"/>
      <c r="B153" s="565" t="str">
        <f>IF(ROSTER!B24="","",ROSTER!B24)</f>
        <v/>
      </c>
      <c r="C153" s="536" t="str">
        <f>IF(ROSTER!C$24="","",ROSTER!C$24)</f>
        <v/>
      </c>
      <c r="D153" s="537"/>
      <c r="E153" s="546"/>
      <c r="F153" s="501">
        <f>IF(E153="y",1,IF(E153="S",1,0))</f>
        <v>0</v>
      </c>
      <c r="G153" s="506">
        <f>IF(E153="S",1,0)</f>
        <v>0</v>
      </c>
      <c r="H153" s="542"/>
      <c r="I153" s="543"/>
      <c r="J153" s="538"/>
      <c r="K153" s="539"/>
      <c r="L153" s="552"/>
      <c r="M153" s="558"/>
      <c r="N153" s="554">
        <f>L153+J153</f>
        <v>0</v>
      </c>
      <c r="O153" s="555"/>
      <c r="P153" s="538"/>
      <c r="Q153" s="539"/>
      <c r="R153" s="552"/>
      <c r="S153" s="558"/>
      <c r="T153" s="590">
        <f t="shared" ref="T153:T180" si="121">R153-P153</f>
        <v>0</v>
      </c>
      <c r="U153" s="591"/>
      <c r="V153" s="550"/>
      <c r="W153" s="543"/>
      <c r="X153" s="538"/>
      <c r="Y153" s="543"/>
      <c r="Z153" s="538"/>
      <c r="AA153" s="543"/>
      <c r="AB153" s="538"/>
      <c r="AC153" s="539"/>
      <c r="AD153" s="552"/>
      <c r="AE153" s="558"/>
      <c r="AF153" s="586">
        <f>IF(AB153=0,0,(AD153/AB153)*100)</f>
        <v>0</v>
      </c>
      <c r="AG153" s="587"/>
      <c r="AH153" s="538"/>
      <c r="AI153" s="539"/>
      <c r="AJ153" s="552"/>
      <c r="AK153" s="558"/>
      <c r="AL153" s="590">
        <f>IF(AH153=0,0,(AJ153/AH153)*100)</f>
        <v>0</v>
      </c>
      <c r="AM153" s="591"/>
      <c r="AN153" s="538"/>
      <c r="AO153" s="539"/>
      <c r="AP153" s="552"/>
      <c r="AQ153" s="558"/>
      <c r="AR153" s="590">
        <f>IF(AN153=0,0,(AP153/AN153)*100)</f>
        <v>0</v>
      </c>
      <c r="AS153" s="591"/>
      <c r="AT153" s="578">
        <f>AB153+AH153+AN153</f>
        <v>0</v>
      </c>
      <c r="AU153" s="579"/>
      <c r="AV153" s="574">
        <f>AD153+AJ153+AP153</f>
        <v>0</v>
      </c>
      <c r="AW153" s="575"/>
      <c r="AX153" s="590">
        <f>IF(AT153=0,0,(AV153/AT153)*100)</f>
        <v>0</v>
      </c>
      <c r="AY153" s="591"/>
      <c r="AZ153" s="538"/>
      <c r="BA153" s="539"/>
      <c r="BB153" s="552"/>
      <c r="BC153" s="558"/>
      <c r="BD153" s="590">
        <f>IF(AZ153=0,0,(BB153/AZ153)*100)</f>
        <v>0</v>
      </c>
      <c r="BE153" s="591"/>
      <c r="BF153" s="578">
        <f>AT153+AZ153</f>
        <v>0</v>
      </c>
      <c r="BG153" s="579"/>
      <c r="BH153" s="574">
        <f>AV153+BB153</f>
        <v>0</v>
      </c>
      <c r="BI153" s="575"/>
      <c r="BJ153" s="590">
        <f>IF(BF153=0,0,(BH153/BF153)*100)</f>
        <v>0</v>
      </c>
      <c r="BK153" s="591"/>
      <c r="BL153" s="650">
        <f>(AD153*2)+(AJ153*2)+(AP153*3)+BB153</f>
        <v>0</v>
      </c>
      <c r="BM153" s="651"/>
      <c r="BN153" s="652"/>
      <c r="BO153" s="599" t="e">
        <f>(BL153*BR$137)+(N153*BR$138)+(X153*BR$139)+(R153*BR$140)+(V153*BR$141)+(Z153*BR$142)</f>
        <v>#REF!</v>
      </c>
      <c r="BP153" s="599" t="e">
        <f>((AZ153-BB153)*BR$144)+((AT153-AV153)*BR$143)+(H153*BR$145)+(P153*BR$146)</f>
        <v>#REF!</v>
      </c>
      <c r="BQ153" s="54"/>
      <c r="BR153" s="54"/>
      <c r="BS153" s="54"/>
    </row>
    <row r="154" spans="1:71" ht="21.75" customHeight="1">
      <c r="A154" s="54"/>
      <c r="B154" s="566"/>
      <c r="C154" s="560" t="str">
        <f>IF(ROSTER!D$24="","",ROSTER!D$24)</f>
        <v/>
      </c>
      <c r="D154" s="561"/>
      <c r="E154" s="547"/>
      <c r="F154" s="502"/>
      <c r="G154" s="507"/>
      <c r="H154" s="544"/>
      <c r="I154" s="545"/>
      <c r="J154" s="540"/>
      <c r="K154" s="541"/>
      <c r="L154" s="553"/>
      <c r="M154" s="559"/>
      <c r="N154" s="556" t="s">
        <v>14</v>
      </c>
      <c r="O154" s="557"/>
      <c r="P154" s="540"/>
      <c r="Q154" s="541"/>
      <c r="R154" s="553"/>
      <c r="S154" s="559"/>
      <c r="T154" s="592"/>
      <c r="U154" s="593"/>
      <c r="V154" s="551"/>
      <c r="W154" s="545"/>
      <c r="X154" s="540"/>
      <c r="Y154" s="545"/>
      <c r="Z154" s="540"/>
      <c r="AA154" s="545"/>
      <c r="AB154" s="540"/>
      <c r="AC154" s="541"/>
      <c r="AD154" s="553"/>
      <c r="AE154" s="559"/>
      <c r="AF154" s="588"/>
      <c r="AG154" s="589"/>
      <c r="AH154" s="540"/>
      <c r="AI154" s="541"/>
      <c r="AJ154" s="553"/>
      <c r="AK154" s="559"/>
      <c r="AL154" s="592"/>
      <c r="AM154" s="593"/>
      <c r="AN154" s="540"/>
      <c r="AO154" s="541"/>
      <c r="AP154" s="553"/>
      <c r="AQ154" s="559"/>
      <c r="AR154" s="592"/>
      <c r="AS154" s="593"/>
      <c r="AT154" s="580"/>
      <c r="AU154" s="581"/>
      <c r="AV154" s="576"/>
      <c r="AW154" s="577"/>
      <c r="AX154" s="592"/>
      <c r="AY154" s="593"/>
      <c r="AZ154" s="540"/>
      <c r="BA154" s="541"/>
      <c r="BB154" s="553"/>
      <c r="BC154" s="559"/>
      <c r="BD154" s="592"/>
      <c r="BE154" s="593"/>
      <c r="BF154" s="580"/>
      <c r="BG154" s="581"/>
      <c r="BH154" s="576"/>
      <c r="BI154" s="577"/>
      <c r="BJ154" s="592"/>
      <c r="BK154" s="593"/>
      <c r="BL154" s="653"/>
      <c r="BM154" s="654"/>
      <c r="BN154" s="655"/>
      <c r="BO154" s="600"/>
      <c r="BP154" s="600"/>
      <c r="BQ154" s="54"/>
      <c r="BR154" s="54"/>
      <c r="BS154" s="54"/>
    </row>
    <row r="155" spans="1:71" ht="21.75" customHeight="1">
      <c r="A155" s="54"/>
      <c r="B155" s="565" t="str">
        <f>IF(ROSTER!B26="","",ROSTER!B26)</f>
        <v/>
      </c>
      <c r="C155" s="536" t="str">
        <f>IF(ROSTER!C$26="","",ROSTER!C$26)</f>
        <v/>
      </c>
      <c r="D155" s="537"/>
      <c r="E155" s="546"/>
      <c r="F155" s="501">
        <f>IF(E155="y",1,IF(E155="S",1,0))</f>
        <v>0</v>
      </c>
      <c r="G155" s="506">
        <f>IF(E155="S",1,0)</f>
        <v>0</v>
      </c>
      <c r="H155" s="542"/>
      <c r="I155" s="543"/>
      <c r="J155" s="538"/>
      <c r="K155" s="539"/>
      <c r="L155" s="552"/>
      <c r="M155" s="558"/>
      <c r="N155" s="554">
        <f>L155+J155</f>
        <v>0</v>
      </c>
      <c r="O155" s="555"/>
      <c r="P155" s="538"/>
      <c r="Q155" s="539"/>
      <c r="R155" s="552"/>
      <c r="S155" s="558"/>
      <c r="T155" s="590">
        <f t="shared" ref="T155:T180" si="122">R155-P155</f>
        <v>0</v>
      </c>
      <c r="U155" s="591"/>
      <c r="V155" s="550"/>
      <c r="W155" s="543"/>
      <c r="X155" s="538"/>
      <c r="Y155" s="543"/>
      <c r="Z155" s="538"/>
      <c r="AA155" s="543"/>
      <c r="AB155" s="538"/>
      <c r="AC155" s="539"/>
      <c r="AD155" s="552"/>
      <c r="AE155" s="558"/>
      <c r="AF155" s="586">
        <f>IF(AB155=0,0,(AD155/AB155)*100)</f>
        <v>0</v>
      </c>
      <c r="AG155" s="587"/>
      <c r="AH155" s="538"/>
      <c r="AI155" s="539"/>
      <c r="AJ155" s="552"/>
      <c r="AK155" s="558"/>
      <c r="AL155" s="590">
        <f>IF(AH155=0,0,(AJ155/AH155)*100)</f>
        <v>0</v>
      </c>
      <c r="AM155" s="591"/>
      <c r="AN155" s="538"/>
      <c r="AO155" s="539"/>
      <c r="AP155" s="552"/>
      <c r="AQ155" s="558"/>
      <c r="AR155" s="590">
        <f>IF(AN155=0,0,(AP155/AN155)*100)</f>
        <v>0</v>
      </c>
      <c r="AS155" s="591"/>
      <c r="AT155" s="578">
        <f>AB155+AH155+AN155</f>
        <v>0</v>
      </c>
      <c r="AU155" s="579"/>
      <c r="AV155" s="574">
        <f>AD155+AJ155+AP155</f>
        <v>0</v>
      </c>
      <c r="AW155" s="575"/>
      <c r="AX155" s="590">
        <f>IF(AT155=0,0,(AV155/AT155)*100)</f>
        <v>0</v>
      </c>
      <c r="AY155" s="591"/>
      <c r="AZ155" s="538"/>
      <c r="BA155" s="539"/>
      <c r="BB155" s="552"/>
      <c r="BC155" s="558"/>
      <c r="BD155" s="590">
        <f>IF(AZ155=0,0,(BB155/AZ155)*100)</f>
        <v>0</v>
      </c>
      <c r="BE155" s="591"/>
      <c r="BF155" s="578">
        <f>AT155+AZ155</f>
        <v>0</v>
      </c>
      <c r="BG155" s="579"/>
      <c r="BH155" s="574">
        <f>AV155+BB155</f>
        <v>0</v>
      </c>
      <c r="BI155" s="575"/>
      <c r="BJ155" s="590">
        <f>IF(BF155=0,0,(BH155/BF155)*100)</f>
        <v>0</v>
      </c>
      <c r="BK155" s="591"/>
      <c r="BL155" s="650">
        <f>(AD155*2)+(AJ155*2)+(AP155*3)+BB155</f>
        <v>0</v>
      </c>
      <c r="BM155" s="651"/>
      <c r="BN155" s="652"/>
      <c r="BO155" s="599" t="e">
        <f>(BL155*BR$137)+(N155*BR$138)+(X155*BR$139)+(R155*BR$140)+(V155*BR$141)+(Z155*BR$142)</f>
        <v>#REF!</v>
      </c>
      <c r="BP155" s="599" t="e">
        <f>((AZ155-BB155)*BR$144)+((AT155-AV155)*BR$143)+(H155*BR$145)+(P155*BR$146)</f>
        <v>#REF!</v>
      </c>
      <c r="BQ155" s="54"/>
      <c r="BR155" s="54"/>
      <c r="BS155" s="54"/>
    </row>
    <row r="156" spans="1:71" ht="21.75" customHeight="1">
      <c r="A156" s="54"/>
      <c r="B156" s="566"/>
      <c r="C156" s="560" t="str">
        <f>IF(ROSTER!D$26="","",ROSTER!D$26)</f>
        <v/>
      </c>
      <c r="D156" s="561"/>
      <c r="E156" s="547"/>
      <c r="F156" s="502"/>
      <c r="G156" s="507"/>
      <c r="H156" s="544"/>
      <c r="I156" s="545"/>
      <c r="J156" s="540"/>
      <c r="K156" s="541"/>
      <c r="L156" s="553"/>
      <c r="M156" s="559"/>
      <c r="N156" s="556" t="s">
        <v>14</v>
      </c>
      <c r="O156" s="557"/>
      <c r="P156" s="540"/>
      <c r="Q156" s="541"/>
      <c r="R156" s="553"/>
      <c r="S156" s="559"/>
      <c r="T156" s="592"/>
      <c r="U156" s="593"/>
      <c r="V156" s="551"/>
      <c r="W156" s="545"/>
      <c r="X156" s="540"/>
      <c r="Y156" s="545"/>
      <c r="Z156" s="540"/>
      <c r="AA156" s="545"/>
      <c r="AB156" s="540"/>
      <c r="AC156" s="541"/>
      <c r="AD156" s="553"/>
      <c r="AE156" s="559"/>
      <c r="AF156" s="588"/>
      <c r="AG156" s="589"/>
      <c r="AH156" s="540"/>
      <c r="AI156" s="541"/>
      <c r="AJ156" s="553"/>
      <c r="AK156" s="559"/>
      <c r="AL156" s="592"/>
      <c r="AM156" s="593"/>
      <c r="AN156" s="540"/>
      <c r="AO156" s="541"/>
      <c r="AP156" s="553"/>
      <c r="AQ156" s="559"/>
      <c r="AR156" s="592"/>
      <c r="AS156" s="593"/>
      <c r="AT156" s="580"/>
      <c r="AU156" s="581"/>
      <c r="AV156" s="576"/>
      <c r="AW156" s="577"/>
      <c r="AX156" s="592"/>
      <c r="AY156" s="593"/>
      <c r="AZ156" s="540"/>
      <c r="BA156" s="541"/>
      <c r="BB156" s="553"/>
      <c r="BC156" s="559"/>
      <c r="BD156" s="592"/>
      <c r="BE156" s="593"/>
      <c r="BF156" s="580"/>
      <c r="BG156" s="581"/>
      <c r="BH156" s="576"/>
      <c r="BI156" s="577"/>
      <c r="BJ156" s="592"/>
      <c r="BK156" s="593"/>
      <c r="BL156" s="653"/>
      <c r="BM156" s="654"/>
      <c r="BN156" s="655"/>
      <c r="BO156" s="600"/>
      <c r="BP156" s="600"/>
      <c r="BQ156" s="54"/>
      <c r="BR156" s="54"/>
      <c r="BS156" s="54"/>
    </row>
    <row r="157" spans="1:71" ht="21.75" customHeight="1">
      <c r="A157" s="54"/>
      <c r="B157" s="565" t="str">
        <f>IF(ROSTER!B28="","",ROSTER!B28)</f>
        <v/>
      </c>
      <c r="C157" s="536" t="str">
        <f>IF(ROSTER!C$28="","",ROSTER!C$28)</f>
        <v/>
      </c>
      <c r="D157" s="537"/>
      <c r="E157" s="546"/>
      <c r="F157" s="501">
        <f>IF(E157="y",1,IF(E157="S",1,0))</f>
        <v>0</v>
      </c>
      <c r="G157" s="506">
        <f>IF(E157="S",1,0)</f>
        <v>0</v>
      </c>
      <c r="H157" s="542"/>
      <c r="I157" s="543"/>
      <c r="J157" s="538"/>
      <c r="K157" s="539"/>
      <c r="L157" s="552"/>
      <c r="M157" s="558"/>
      <c r="N157" s="554">
        <f>L157+J157</f>
        <v>0</v>
      </c>
      <c r="O157" s="555"/>
      <c r="P157" s="538"/>
      <c r="Q157" s="539"/>
      <c r="R157" s="552"/>
      <c r="S157" s="558"/>
      <c r="T157" s="590">
        <f t="shared" ref="T157:T180" si="123">R157-P157</f>
        <v>0</v>
      </c>
      <c r="U157" s="591"/>
      <c r="V157" s="550"/>
      <c r="W157" s="543"/>
      <c r="X157" s="538"/>
      <c r="Y157" s="543"/>
      <c r="Z157" s="538"/>
      <c r="AA157" s="543"/>
      <c r="AB157" s="538"/>
      <c r="AC157" s="539"/>
      <c r="AD157" s="552"/>
      <c r="AE157" s="558"/>
      <c r="AF157" s="586">
        <f>IF(AB157=0,0,(AD157/AB157)*100)</f>
        <v>0</v>
      </c>
      <c r="AG157" s="587"/>
      <c r="AH157" s="538"/>
      <c r="AI157" s="539"/>
      <c r="AJ157" s="552"/>
      <c r="AK157" s="558"/>
      <c r="AL157" s="590">
        <f>IF(AH157=0,0,(AJ157/AH157)*100)</f>
        <v>0</v>
      </c>
      <c r="AM157" s="591"/>
      <c r="AN157" s="538"/>
      <c r="AO157" s="539"/>
      <c r="AP157" s="552"/>
      <c r="AQ157" s="558"/>
      <c r="AR157" s="590">
        <f>IF(AN157=0,0,(AP157/AN157)*100)</f>
        <v>0</v>
      </c>
      <c r="AS157" s="591"/>
      <c r="AT157" s="578">
        <f>AB157+AH157+AN157</f>
        <v>0</v>
      </c>
      <c r="AU157" s="579"/>
      <c r="AV157" s="574">
        <f>AD157+AJ157+AP157</f>
        <v>0</v>
      </c>
      <c r="AW157" s="575"/>
      <c r="AX157" s="590">
        <f>IF(AT157=0,0,(AV157/AT157)*100)</f>
        <v>0</v>
      </c>
      <c r="AY157" s="591"/>
      <c r="AZ157" s="538"/>
      <c r="BA157" s="539"/>
      <c r="BB157" s="552"/>
      <c r="BC157" s="558"/>
      <c r="BD157" s="590">
        <f>IF(AZ157=0,0,(BB157/AZ157)*100)</f>
        <v>0</v>
      </c>
      <c r="BE157" s="591"/>
      <c r="BF157" s="578">
        <f>AT157+AZ157</f>
        <v>0</v>
      </c>
      <c r="BG157" s="579"/>
      <c r="BH157" s="574">
        <f>AV157+BB157</f>
        <v>0</v>
      </c>
      <c r="BI157" s="575"/>
      <c r="BJ157" s="590">
        <f>IF(BF157=0,0,(BH157/BF157)*100)</f>
        <v>0</v>
      </c>
      <c r="BK157" s="591"/>
      <c r="BL157" s="650">
        <f>(AD157*2)+(AJ157*2)+(AP157*3)+BB157</f>
        <v>0</v>
      </c>
      <c r="BM157" s="651"/>
      <c r="BN157" s="652"/>
      <c r="BO157" s="599" t="e">
        <f>(BL157*BR$137)+(N157*BR$138)+(X157*BR$139)+(R157*BR$140)+(V157*BR$141)+(Z157*BR$142)</f>
        <v>#REF!</v>
      </c>
      <c r="BP157" s="599" t="e">
        <f>((AZ157-BB157)*BR$144)+((AT157-AV157)*BR$143)+(H157*BR$145)+(P157*BR$146)</f>
        <v>#REF!</v>
      </c>
      <c r="BQ157" s="54"/>
      <c r="BR157" s="54"/>
      <c r="BS157" s="54"/>
    </row>
    <row r="158" spans="1:71" ht="21.75" customHeight="1">
      <c r="A158" s="54"/>
      <c r="B158" s="566"/>
      <c r="C158" s="560" t="str">
        <f>IF(ROSTER!D$28="","",ROSTER!D$28)</f>
        <v/>
      </c>
      <c r="D158" s="561"/>
      <c r="E158" s="547"/>
      <c r="F158" s="502"/>
      <c r="G158" s="507"/>
      <c r="H158" s="544"/>
      <c r="I158" s="545"/>
      <c r="J158" s="540"/>
      <c r="K158" s="541"/>
      <c r="L158" s="553"/>
      <c r="M158" s="559"/>
      <c r="N158" s="556" t="s">
        <v>14</v>
      </c>
      <c r="O158" s="557"/>
      <c r="P158" s="540"/>
      <c r="Q158" s="541"/>
      <c r="R158" s="553"/>
      <c r="S158" s="559"/>
      <c r="T158" s="592"/>
      <c r="U158" s="593"/>
      <c r="V158" s="551"/>
      <c r="W158" s="545"/>
      <c r="X158" s="540"/>
      <c r="Y158" s="545"/>
      <c r="Z158" s="540"/>
      <c r="AA158" s="545"/>
      <c r="AB158" s="540"/>
      <c r="AC158" s="541"/>
      <c r="AD158" s="553"/>
      <c r="AE158" s="559"/>
      <c r="AF158" s="588"/>
      <c r="AG158" s="589"/>
      <c r="AH158" s="540"/>
      <c r="AI158" s="541"/>
      <c r="AJ158" s="553"/>
      <c r="AK158" s="559"/>
      <c r="AL158" s="592"/>
      <c r="AM158" s="593"/>
      <c r="AN158" s="540"/>
      <c r="AO158" s="541"/>
      <c r="AP158" s="553"/>
      <c r="AQ158" s="559"/>
      <c r="AR158" s="592"/>
      <c r="AS158" s="593"/>
      <c r="AT158" s="580"/>
      <c r="AU158" s="581"/>
      <c r="AV158" s="576"/>
      <c r="AW158" s="577"/>
      <c r="AX158" s="592"/>
      <c r="AY158" s="593"/>
      <c r="AZ158" s="540"/>
      <c r="BA158" s="541"/>
      <c r="BB158" s="553"/>
      <c r="BC158" s="559"/>
      <c r="BD158" s="592"/>
      <c r="BE158" s="593"/>
      <c r="BF158" s="580"/>
      <c r="BG158" s="581"/>
      <c r="BH158" s="576"/>
      <c r="BI158" s="577"/>
      <c r="BJ158" s="592"/>
      <c r="BK158" s="593"/>
      <c r="BL158" s="653"/>
      <c r="BM158" s="654"/>
      <c r="BN158" s="655"/>
      <c r="BO158" s="600"/>
      <c r="BP158" s="600"/>
      <c r="BQ158" s="54"/>
      <c r="BR158" s="54"/>
      <c r="BS158" s="54"/>
    </row>
    <row r="159" spans="1:71" ht="21.75" customHeight="1">
      <c r="A159" s="54"/>
      <c r="B159" s="565" t="str">
        <f>IF(ROSTER!B30="","",ROSTER!B30)</f>
        <v/>
      </c>
      <c r="C159" s="536" t="str">
        <f>IF(ROSTER!C$30="","",ROSTER!C$30)</f>
        <v/>
      </c>
      <c r="D159" s="537"/>
      <c r="E159" s="546"/>
      <c r="F159" s="501">
        <f>IF(E159="y",1,IF(E159="S",1,0))</f>
        <v>0</v>
      </c>
      <c r="G159" s="506">
        <f>IF(E159="S",1,0)</f>
        <v>0</v>
      </c>
      <c r="H159" s="542"/>
      <c r="I159" s="543"/>
      <c r="J159" s="538"/>
      <c r="K159" s="539"/>
      <c r="L159" s="552"/>
      <c r="M159" s="558"/>
      <c r="N159" s="554">
        <f>L159+J159</f>
        <v>0</v>
      </c>
      <c r="O159" s="555"/>
      <c r="P159" s="538"/>
      <c r="Q159" s="539"/>
      <c r="R159" s="552"/>
      <c r="S159" s="558"/>
      <c r="T159" s="590">
        <f t="shared" ref="T159:T180" si="124">R159-P159</f>
        <v>0</v>
      </c>
      <c r="U159" s="591"/>
      <c r="V159" s="550"/>
      <c r="W159" s="543"/>
      <c r="X159" s="538"/>
      <c r="Y159" s="543"/>
      <c r="Z159" s="538"/>
      <c r="AA159" s="543"/>
      <c r="AB159" s="538"/>
      <c r="AC159" s="539"/>
      <c r="AD159" s="552"/>
      <c r="AE159" s="558"/>
      <c r="AF159" s="586">
        <f>IF(AB159=0,0,(AD159/AB159)*100)</f>
        <v>0</v>
      </c>
      <c r="AG159" s="587"/>
      <c r="AH159" s="538"/>
      <c r="AI159" s="539"/>
      <c r="AJ159" s="552"/>
      <c r="AK159" s="558"/>
      <c r="AL159" s="590">
        <f>IF(AH159=0,0,(AJ159/AH159)*100)</f>
        <v>0</v>
      </c>
      <c r="AM159" s="591"/>
      <c r="AN159" s="538"/>
      <c r="AO159" s="539"/>
      <c r="AP159" s="552"/>
      <c r="AQ159" s="558"/>
      <c r="AR159" s="590">
        <f>IF(AN159=0,0,(AP159/AN159)*100)</f>
        <v>0</v>
      </c>
      <c r="AS159" s="591"/>
      <c r="AT159" s="578">
        <f>AB159+AH159+AN159</f>
        <v>0</v>
      </c>
      <c r="AU159" s="579"/>
      <c r="AV159" s="574">
        <f>AD159+AJ159+AP159</f>
        <v>0</v>
      </c>
      <c r="AW159" s="575"/>
      <c r="AX159" s="590">
        <f>IF(AT159=0,0,(AV159/AT159)*100)</f>
        <v>0</v>
      </c>
      <c r="AY159" s="591"/>
      <c r="AZ159" s="538"/>
      <c r="BA159" s="539"/>
      <c r="BB159" s="552"/>
      <c r="BC159" s="558"/>
      <c r="BD159" s="590">
        <f>IF(AZ159=0,0,(BB159/AZ159)*100)</f>
        <v>0</v>
      </c>
      <c r="BE159" s="591"/>
      <c r="BF159" s="578">
        <f>AT159+AZ159</f>
        <v>0</v>
      </c>
      <c r="BG159" s="579"/>
      <c r="BH159" s="574">
        <f>AV159+BB159</f>
        <v>0</v>
      </c>
      <c r="BI159" s="575"/>
      <c r="BJ159" s="590">
        <f>IF(BF159=0,0,(BH159/BF159)*100)</f>
        <v>0</v>
      </c>
      <c r="BK159" s="591"/>
      <c r="BL159" s="650">
        <f>(AD159*2)+(AJ159*2)+(AP159*3)+BB159</f>
        <v>0</v>
      </c>
      <c r="BM159" s="651"/>
      <c r="BN159" s="652"/>
      <c r="BO159" s="599" t="e">
        <f>(BL159*BR$137)+(N159*BR$138)+(X159*BR$139)+(R159*BR$140)+(V159*BR$141)+(Z159*BR$142)</f>
        <v>#REF!</v>
      </c>
      <c r="BP159" s="599" t="e">
        <f>((AZ159-BB159)*BR$144)+((AT159-AV159)*BR$143)+(H159*BR$145)+(P159*BR$146)</f>
        <v>#REF!</v>
      </c>
      <c r="BQ159" s="54"/>
      <c r="BR159" s="54"/>
      <c r="BS159" s="54"/>
    </row>
    <row r="160" spans="1:71" ht="21.75" customHeight="1">
      <c r="A160" s="54"/>
      <c r="B160" s="566"/>
      <c r="C160" s="560" t="str">
        <f>IF(ROSTER!D$30="","",ROSTER!D$30)</f>
        <v/>
      </c>
      <c r="D160" s="561"/>
      <c r="E160" s="547"/>
      <c r="F160" s="502"/>
      <c r="G160" s="507"/>
      <c r="H160" s="544"/>
      <c r="I160" s="545"/>
      <c r="J160" s="540"/>
      <c r="K160" s="541"/>
      <c r="L160" s="553"/>
      <c r="M160" s="559"/>
      <c r="N160" s="556" t="s">
        <v>14</v>
      </c>
      <c r="O160" s="557"/>
      <c r="P160" s="540"/>
      <c r="Q160" s="541"/>
      <c r="R160" s="553"/>
      <c r="S160" s="559"/>
      <c r="T160" s="592"/>
      <c r="U160" s="593"/>
      <c r="V160" s="551"/>
      <c r="W160" s="545"/>
      <c r="X160" s="540"/>
      <c r="Y160" s="545"/>
      <c r="Z160" s="540"/>
      <c r="AA160" s="545"/>
      <c r="AB160" s="540"/>
      <c r="AC160" s="541"/>
      <c r="AD160" s="553"/>
      <c r="AE160" s="559"/>
      <c r="AF160" s="588"/>
      <c r="AG160" s="589"/>
      <c r="AH160" s="540"/>
      <c r="AI160" s="541"/>
      <c r="AJ160" s="553"/>
      <c r="AK160" s="559"/>
      <c r="AL160" s="592"/>
      <c r="AM160" s="593"/>
      <c r="AN160" s="540"/>
      <c r="AO160" s="541"/>
      <c r="AP160" s="553"/>
      <c r="AQ160" s="559"/>
      <c r="AR160" s="592"/>
      <c r="AS160" s="593"/>
      <c r="AT160" s="580"/>
      <c r="AU160" s="581"/>
      <c r="AV160" s="576"/>
      <c r="AW160" s="577"/>
      <c r="AX160" s="592"/>
      <c r="AY160" s="593"/>
      <c r="AZ160" s="540"/>
      <c r="BA160" s="541"/>
      <c r="BB160" s="553"/>
      <c r="BC160" s="559"/>
      <c r="BD160" s="592"/>
      <c r="BE160" s="593"/>
      <c r="BF160" s="580"/>
      <c r="BG160" s="581"/>
      <c r="BH160" s="576"/>
      <c r="BI160" s="577"/>
      <c r="BJ160" s="592"/>
      <c r="BK160" s="593"/>
      <c r="BL160" s="653"/>
      <c r="BM160" s="654"/>
      <c r="BN160" s="655"/>
      <c r="BO160" s="600"/>
      <c r="BP160" s="600"/>
      <c r="BQ160" s="54"/>
      <c r="BR160" s="54"/>
      <c r="BS160" s="54"/>
    </row>
    <row r="161" spans="1:71" ht="21.75" customHeight="1">
      <c r="A161" s="54"/>
      <c r="B161" s="565" t="str">
        <f>IF(ROSTER!B32="","",ROSTER!B32)</f>
        <v/>
      </c>
      <c r="C161" s="536" t="str">
        <f>IF(ROSTER!C$32="","",ROSTER!C$32)</f>
        <v/>
      </c>
      <c r="D161" s="537"/>
      <c r="E161" s="546"/>
      <c r="F161" s="501">
        <f>IF(E161="y",1,IF(E161="S",1,0))</f>
        <v>0</v>
      </c>
      <c r="G161" s="506">
        <f>IF(E161="S",1,0)</f>
        <v>0</v>
      </c>
      <c r="H161" s="542"/>
      <c r="I161" s="543"/>
      <c r="J161" s="538"/>
      <c r="K161" s="539"/>
      <c r="L161" s="552"/>
      <c r="M161" s="558"/>
      <c r="N161" s="554">
        <f>L161+J161</f>
        <v>0</v>
      </c>
      <c r="O161" s="555"/>
      <c r="P161" s="538"/>
      <c r="Q161" s="539"/>
      <c r="R161" s="552"/>
      <c r="S161" s="558"/>
      <c r="T161" s="590">
        <f t="shared" ref="T161:T180" si="125">R161-P161</f>
        <v>0</v>
      </c>
      <c r="U161" s="591"/>
      <c r="V161" s="550"/>
      <c r="W161" s="543"/>
      <c r="X161" s="538"/>
      <c r="Y161" s="543"/>
      <c r="Z161" s="538"/>
      <c r="AA161" s="543"/>
      <c r="AB161" s="538"/>
      <c r="AC161" s="539"/>
      <c r="AD161" s="552"/>
      <c r="AE161" s="558"/>
      <c r="AF161" s="586">
        <f>IF(AB161=0,0,(AD161/AB161)*100)</f>
        <v>0</v>
      </c>
      <c r="AG161" s="587"/>
      <c r="AH161" s="538"/>
      <c r="AI161" s="539"/>
      <c r="AJ161" s="552"/>
      <c r="AK161" s="558"/>
      <c r="AL161" s="590">
        <f>IF(AH161=0,0,(AJ161/AH161)*100)</f>
        <v>0</v>
      </c>
      <c r="AM161" s="591"/>
      <c r="AN161" s="538"/>
      <c r="AO161" s="539"/>
      <c r="AP161" s="552"/>
      <c r="AQ161" s="558"/>
      <c r="AR161" s="590">
        <f>IF(AN161=0,0,(AP161/AN161)*100)</f>
        <v>0</v>
      </c>
      <c r="AS161" s="591"/>
      <c r="AT161" s="578">
        <f>AB161+AH161+AN161</f>
        <v>0</v>
      </c>
      <c r="AU161" s="579"/>
      <c r="AV161" s="574">
        <f>AD161+AJ161+AP161</f>
        <v>0</v>
      </c>
      <c r="AW161" s="575"/>
      <c r="AX161" s="590">
        <f>IF(AT161=0,0,(AV161/AT161)*100)</f>
        <v>0</v>
      </c>
      <c r="AY161" s="591"/>
      <c r="AZ161" s="538"/>
      <c r="BA161" s="539"/>
      <c r="BB161" s="552"/>
      <c r="BC161" s="558"/>
      <c r="BD161" s="590">
        <f>IF(AZ161=0,0,(BB161/AZ161)*100)</f>
        <v>0</v>
      </c>
      <c r="BE161" s="591"/>
      <c r="BF161" s="578">
        <f>AT161+AZ161</f>
        <v>0</v>
      </c>
      <c r="BG161" s="579"/>
      <c r="BH161" s="574">
        <f>AV161+BB161</f>
        <v>0</v>
      </c>
      <c r="BI161" s="575"/>
      <c r="BJ161" s="590">
        <f>IF(BF161=0,0,(BH161/BF161)*100)</f>
        <v>0</v>
      </c>
      <c r="BK161" s="591"/>
      <c r="BL161" s="650">
        <f>(AD161*2)+(AJ161*2)+(AP161*3)+BB161</f>
        <v>0</v>
      </c>
      <c r="BM161" s="651"/>
      <c r="BN161" s="652"/>
      <c r="BO161" s="599" t="e">
        <f>(BL161*BR$137)+(N161*BR$138)+(X161*BR$139)+(R161*BR$140)+(V161*BR$141)+(Z161*BR$142)</f>
        <v>#REF!</v>
      </c>
      <c r="BP161" s="599" t="e">
        <f>((AZ161-BB161)*BR$144)+((AT161-AV161)*BR$143)+(H161*BR$145)+(P161*BR$146)</f>
        <v>#REF!</v>
      </c>
      <c r="BQ161" s="54"/>
      <c r="BR161" s="54"/>
      <c r="BS161" s="54"/>
    </row>
    <row r="162" spans="1:71" ht="21.75" customHeight="1">
      <c r="A162" s="54"/>
      <c r="B162" s="566"/>
      <c r="C162" s="560" t="str">
        <f>IF(ROSTER!D$32="","",ROSTER!D$32)</f>
        <v/>
      </c>
      <c r="D162" s="561"/>
      <c r="E162" s="547"/>
      <c r="F162" s="502"/>
      <c r="G162" s="507"/>
      <c r="H162" s="544"/>
      <c r="I162" s="545"/>
      <c r="J162" s="540"/>
      <c r="K162" s="541"/>
      <c r="L162" s="553"/>
      <c r="M162" s="559"/>
      <c r="N162" s="556" t="s">
        <v>14</v>
      </c>
      <c r="O162" s="557"/>
      <c r="P162" s="540"/>
      <c r="Q162" s="541"/>
      <c r="R162" s="553"/>
      <c r="S162" s="559"/>
      <c r="T162" s="592"/>
      <c r="U162" s="593"/>
      <c r="V162" s="551"/>
      <c r="W162" s="545"/>
      <c r="X162" s="540"/>
      <c r="Y162" s="545"/>
      <c r="Z162" s="540"/>
      <c r="AA162" s="545"/>
      <c r="AB162" s="540"/>
      <c r="AC162" s="541"/>
      <c r="AD162" s="553"/>
      <c r="AE162" s="559"/>
      <c r="AF162" s="588"/>
      <c r="AG162" s="589"/>
      <c r="AH162" s="540"/>
      <c r="AI162" s="541"/>
      <c r="AJ162" s="553"/>
      <c r="AK162" s="559"/>
      <c r="AL162" s="592"/>
      <c r="AM162" s="593"/>
      <c r="AN162" s="540"/>
      <c r="AO162" s="541"/>
      <c r="AP162" s="553"/>
      <c r="AQ162" s="559"/>
      <c r="AR162" s="592"/>
      <c r="AS162" s="593"/>
      <c r="AT162" s="580"/>
      <c r="AU162" s="581"/>
      <c r="AV162" s="576"/>
      <c r="AW162" s="577"/>
      <c r="AX162" s="592"/>
      <c r="AY162" s="593"/>
      <c r="AZ162" s="540"/>
      <c r="BA162" s="541"/>
      <c r="BB162" s="553"/>
      <c r="BC162" s="559"/>
      <c r="BD162" s="592"/>
      <c r="BE162" s="593"/>
      <c r="BF162" s="580"/>
      <c r="BG162" s="581"/>
      <c r="BH162" s="576"/>
      <c r="BI162" s="577"/>
      <c r="BJ162" s="592"/>
      <c r="BK162" s="593"/>
      <c r="BL162" s="653"/>
      <c r="BM162" s="654"/>
      <c r="BN162" s="655"/>
      <c r="BO162" s="600"/>
      <c r="BP162" s="600"/>
      <c r="BQ162" s="54"/>
      <c r="BR162" s="54"/>
      <c r="BS162" s="54"/>
    </row>
    <row r="163" spans="1:71" ht="21.75" customHeight="1">
      <c r="A163" s="54"/>
      <c r="B163" s="565" t="str">
        <f>IF(ROSTER!B34="","",ROSTER!B34)</f>
        <v/>
      </c>
      <c r="C163" s="536" t="str">
        <f>IF(ROSTER!C$34="","",ROSTER!C$34)</f>
        <v/>
      </c>
      <c r="D163" s="537"/>
      <c r="E163" s="546"/>
      <c r="F163" s="501">
        <f>IF(E163="y",1,IF(E163="S",1,0))</f>
        <v>0</v>
      </c>
      <c r="G163" s="506">
        <f>IF(E163="S",1,0)</f>
        <v>0</v>
      </c>
      <c r="H163" s="542"/>
      <c r="I163" s="543"/>
      <c r="J163" s="538"/>
      <c r="K163" s="539"/>
      <c r="L163" s="552"/>
      <c r="M163" s="558"/>
      <c r="N163" s="554">
        <f>L163+J163</f>
        <v>0</v>
      </c>
      <c r="O163" s="555"/>
      <c r="P163" s="538"/>
      <c r="Q163" s="539"/>
      <c r="R163" s="552"/>
      <c r="S163" s="558"/>
      <c r="T163" s="590">
        <f t="shared" ref="T163:T180" si="126">R163-P163</f>
        <v>0</v>
      </c>
      <c r="U163" s="591"/>
      <c r="V163" s="550"/>
      <c r="W163" s="543"/>
      <c r="X163" s="538"/>
      <c r="Y163" s="543"/>
      <c r="Z163" s="538"/>
      <c r="AA163" s="543"/>
      <c r="AB163" s="538"/>
      <c r="AC163" s="539"/>
      <c r="AD163" s="552"/>
      <c r="AE163" s="558"/>
      <c r="AF163" s="586">
        <f>IF(AB163=0,0,(AD163/AB163)*100)</f>
        <v>0</v>
      </c>
      <c r="AG163" s="587"/>
      <c r="AH163" s="538"/>
      <c r="AI163" s="539"/>
      <c r="AJ163" s="552"/>
      <c r="AK163" s="558"/>
      <c r="AL163" s="590">
        <f>IF(AH163=0,0,(AJ163/AH163)*100)</f>
        <v>0</v>
      </c>
      <c r="AM163" s="591"/>
      <c r="AN163" s="538"/>
      <c r="AO163" s="539"/>
      <c r="AP163" s="552"/>
      <c r="AQ163" s="558"/>
      <c r="AR163" s="590">
        <f>IF(AN163=0,0,(AP163/AN163)*100)</f>
        <v>0</v>
      </c>
      <c r="AS163" s="591"/>
      <c r="AT163" s="578">
        <f>AB163+AH163+AN163</f>
        <v>0</v>
      </c>
      <c r="AU163" s="579"/>
      <c r="AV163" s="574">
        <f>AD163+AJ163+AP163</f>
        <v>0</v>
      </c>
      <c r="AW163" s="575"/>
      <c r="AX163" s="590">
        <f>IF(AT163=0,0,(AV163/AT163)*100)</f>
        <v>0</v>
      </c>
      <c r="AY163" s="591"/>
      <c r="AZ163" s="538"/>
      <c r="BA163" s="539"/>
      <c r="BB163" s="552"/>
      <c r="BC163" s="558"/>
      <c r="BD163" s="590">
        <f>IF(AZ163=0,0,(BB163/AZ163)*100)</f>
        <v>0</v>
      </c>
      <c r="BE163" s="591"/>
      <c r="BF163" s="578">
        <f>AT163+AZ163</f>
        <v>0</v>
      </c>
      <c r="BG163" s="579"/>
      <c r="BH163" s="574">
        <f>AV163+BB163</f>
        <v>0</v>
      </c>
      <c r="BI163" s="575"/>
      <c r="BJ163" s="590">
        <f>IF(BF163=0,0,(BH163/BF163)*100)</f>
        <v>0</v>
      </c>
      <c r="BK163" s="591"/>
      <c r="BL163" s="650">
        <f>(AD163*2)+(AJ163*2)+(AP163*3)+BB163</f>
        <v>0</v>
      </c>
      <c r="BM163" s="651"/>
      <c r="BN163" s="652"/>
      <c r="BO163" s="599" t="e">
        <f>(BL163*BR$137)+(N163*BR$138)+(X163*BR$139)+(R163*BR$140)+(V163*BR$141)+(Z163*BR$142)</f>
        <v>#REF!</v>
      </c>
      <c r="BP163" s="599" t="e">
        <f>((AZ163-BB163)*BR$144)+((AT163-AV163)*BR$143)+(H163*BR$145)+(P163*BR$146)</f>
        <v>#REF!</v>
      </c>
      <c r="BQ163" s="54"/>
      <c r="BR163" s="54"/>
      <c r="BS163" s="54"/>
    </row>
    <row r="164" spans="1:71" ht="21.75" customHeight="1">
      <c r="A164" s="54"/>
      <c r="B164" s="566"/>
      <c r="C164" s="560" t="str">
        <f>IF(ROSTER!D$34="","",ROSTER!D$34)</f>
        <v/>
      </c>
      <c r="D164" s="561"/>
      <c r="E164" s="547"/>
      <c r="F164" s="502"/>
      <c r="G164" s="507"/>
      <c r="H164" s="544"/>
      <c r="I164" s="545"/>
      <c r="J164" s="540"/>
      <c r="K164" s="541"/>
      <c r="L164" s="553"/>
      <c r="M164" s="559"/>
      <c r="N164" s="556" t="s">
        <v>14</v>
      </c>
      <c r="O164" s="557"/>
      <c r="P164" s="540"/>
      <c r="Q164" s="541"/>
      <c r="R164" s="553"/>
      <c r="S164" s="559"/>
      <c r="T164" s="592"/>
      <c r="U164" s="593"/>
      <c r="V164" s="551"/>
      <c r="W164" s="545"/>
      <c r="X164" s="540"/>
      <c r="Y164" s="545"/>
      <c r="Z164" s="540"/>
      <c r="AA164" s="545"/>
      <c r="AB164" s="540"/>
      <c r="AC164" s="541"/>
      <c r="AD164" s="553"/>
      <c r="AE164" s="559"/>
      <c r="AF164" s="588"/>
      <c r="AG164" s="589"/>
      <c r="AH164" s="540"/>
      <c r="AI164" s="541"/>
      <c r="AJ164" s="553"/>
      <c r="AK164" s="559"/>
      <c r="AL164" s="592"/>
      <c r="AM164" s="593"/>
      <c r="AN164" s="540"/>
      <c r="AO164" s="541"/>
      <c r="AP164" s="553"/>
      <c r="AQ164" s="559"/>
      <c r="AR164" s="592"/>
      <c r="AS164" s="593"/>
      <c r="AT164" s="580"/>
      <c r="AU164" s="581"/>
      <c r="AV164" s="576"/>
      <c r="AW164" s="577"/>
      <c r="AX164" s="592"/>
      <c r="AY164" s="593"/>
      <c r="AZ164" s="540"/>
      <c r="BA164" s="541"/>
      <c r="BB164" s="553"/>
      <c r="BC164" s="559"/>
      <c r="BD164" s="592"/>
      <c r="BE164" s="593"/>
      <c r="BF164" s="580"/>
      <c r="BG164" s="581"/>
      <c r="BH164" s="576"/>
      <c r="BI164" s="577"/>
      <c r="BJ164" s="592"/>
      <c r="BK164" s="593"/>
      <c r="BL164" s="653"/>
      <c r="BM164" s="654"/>
      <c r="BN164" s="655"/>
      <c r="BO164" s="600"/>
      <c r="BP164" s="600"/>
      <c r="BQ164" s="54"/>
      <c r="BR164" s="54"/>
      <c r="BS164" s="54"/>
    </row>
    <row r="165" spans="1:71" ht="21.75" customHeight="1">
      <c r="A165" s="54"/>
      <c r="B165" s="565" t="str">
        <f>IF(ROSTER!B36="","",ROSTER!B36)</f>
        <v/>
      </c>
      <c r="C165" s="536" t="str">
        <f>IF(ROSTER!C$36="","",ROSTER!C$36)</f>
        <v/>
      </c>
      <c r="D165" s="537"/>
      <c r="E165" s="546"/>
      <c r="F165" s="501">
        <f>IF(E165="y",1,IF(E165="S",1,0))</f>
        <v>0</v>
      </c>
      <c r="G165" s="506">
        <f>IF(E165="S",1,0)</f>
        <v>0</v>
      </c>
      <c r="H165" s="542"/>
      <c r="I165" s="543"/>
      <c r="J165" s="538"/>
      <c r="K165" s="539"/>
      <c r="L165" s="552"/>
      <c r="M165" s="558"/>
      <c r="N165" s="554">
        <f>L165+J165</f>
        <v>0</v>
      </c>
      <c r="O165" s="555"/>
      <c r="P165" s="538"/>
      <c r="Q165" s="539"/>
      <c r="R165" s="552"/>
      <c r="S165" s="558"/>
      <c r="T165" s="590">
        <f t="shared" ref="T165:T180" si="127">R165-P165</f>
        <v>0</v>
      </c>
      <c r="U165" s="591"/>
      <c r="V165" s="550"/>
      <c r="W165" s="543"/>
      <c r="X165" s="538"/>
      <c r="Y165" s="543"/>
      <c r="Z165" s="538"/>
      <c r="AA165" s="543"/>
      <c r="AB165" s="538"/>
      <c r="AC165" s="539"/>
      <c r="AD165" s="552"/>
      <c r="AE165" s="558"/>
      <c r="AF165" s="586">
        <f>IF(AB165=0,0,(AD165/AB165)*100)</f>
        <v>0</v>
      </c>
      <c r="AG165" s="587"/>
      <c r="AH165" s="538"/>
      <c r="AI165" s="539"/>
      <c r="AJ165" s="552"/>
      <c r="AK165" s="558"/>
      <c r="AL165" s="590">
        <f>IF(AH165=0,0,(AJ165/AH165)*100)</f>
        <v>0</v>
      </c>
      <c r="AM165" s="591"/>
      <c r="AN165" s="538"/>
      <c r="AO165" s="539"/>
      <c r="AP165" s="552"/>
      <c r="AQ165" s="558"/>
      <c r="AR165" s="590">
        <f>IF(AN165=0,0,(AP165/AN165)*100)</f>
        <v>0</v>
      </c>
      <c r="AS165" s="591"/>
      <c r="AT165" s="578">
        <f>AB165+AH165+AN165</f>
        <v>0</v>
      </c>
      <c r="AU165" s="579"/>
      <c r="AV165" s="574">
        <f>AD165+AJ165+AP165</f>
        <v>0</v>
      </c>
      <c r="AW165" s="575"/>
      <c r="AX165" s="590">
        <f>IF(AT165=0,0,(AV165/AT165)*100)</f>
        <v>0</v>
      </c>
      <c r="AY165" s="591"/>
      <c r="AZ165" s="538"/>
      <c r="BA165" s="539"/>
      <c r="BB165" s="552"/>
      <c r="BC165" s="558"/>
      <c r="BD165" s="590">
        <f>IF(AZ165=0,0,(BB165/AZ165)*100)</f>
        <v>0</v>
      </c>
      <c r="BE165" s="591"/>
      <c r="BF165" s="578">
        <f>AT165+AZ165</f>
        <v>0</v>
      </c>
      <c r="BG165" s="579"/>
      <c r="BH165" s="574">
        <f>AV165+BB165</f>
        <v>0</v>
      </c>
      <c r="BI165" s="575"/>
      <c r="BJ165" s="590">
        <f>IF(BF165=0,0,(BH165/BF165)*100)</f>
        <v>0</v>
      </c>
      <c r="BK165" s="591"/>
      <c r="BL165" s="650">
        <f>(AD165*2)+(AJ165*2)+(AP165*3)+BB165</f>
        <v>0</v>
      </c>
      <c r="BM165" s="651"/>
      <c r="BN165" s="652"/>
      <c r="BO165" s="599" t="e">
        <f>(BL165*BR$137)+(N165*BR$138)+(X165*BR$139)+(R165*BR$140)+(V165*BR$141)+(Z165*BR$142)</f>
        <v>#REF!</v>
      </c>
      <c r="BP165" s="599" t="e">
        <f>((AZ165-BB165)*BR$144)+((AT165-AV165)*BR$143)+(H165*BR$145)+(P165*BR$146)</f>
        <v>#REF!</v>
      </c>
      <c r="BQ165" s="54"/>
      <c r="BR165" s="54"/>
      <c r="BS165" s="54"/>
    </row>
    <row r="166" spans="1:71" ht="21.75" customHeight="1">
      <c r="A166" s="54"/>
      <c r="B166" s="566"/>
      <c r="C166" s="560" t="str">
        <f>IF(ROSTER!D$36="","",ROSTER!D$36)</f>
        <v/>
      </c>
      <c r="D166" s="561"/>
      <c r="E166" s="547"/>
      <c r="F166" s="502"/>
      <c r="G166" s="507"/>
      <c r="H166" s="544"/>
      <c r="I166" s="545"/>
      <c r="J166" s="540"/>
      <c r="K166" s="541"/>
      <c r="L166" s="553"/>
      <c r="M166" s="559"/>
      <c r="N166" s="556" t="s">
        <v>14</v>
      </c>
      <c r="O166" s="557"/>
      <c r="P166" s="540"/>
      <c r="Q166" s="541"/>
      <c r="R166" s="553"/>
      <c r="S166" s="559"/>
      <c r="T166" s="592"/>
      <c r="U166" s="593"/>
      <c r="V166" s="551"/>
      <c r="W166" s="545"/>
      <c r="X166" s="540"/>
      <c r="Y166" s="545"/>
      <c r="Z166" s="540"/>
      <c r="AA166" s="545"/>
      <c r="AB166" s="540"/>
      <c r="AC166" s="541"/>
      <c r="AD166" s="553"/>
      <c r="AE166" s="559"/>
      <c r="AF166" s="588"/>
      <c r="AG166" s="589"/>
      <c r="AH166" s="540"/>
      <c r="AI166" s="541"/>
      <c r="AJ166" s="553"/>
      <c r="AK166" s="559"/>
      <c r="AL166" s="592"/>
      <c r="AM166" s="593"/>
      <c r="AN166" s="540"/>
      <c r="AO166" s="541"/>
      <c r="AP166" s="553"/>
      <c r="AQ166" s="559"/>
      <c r="AR166" s="592"/>
      <c r="AS166" s="593"/>
      <c r="AT166" s="580"/>
      <c r="AU166" s="581"/>
      <c r="AV166" s="576"/>
      <c r="AW166" s="577"/>
      <c r="AX166" s="592"/>
      <c r="AY166" s="593"/>
      <c r="AZ166" s="540"/>
      <c r="BA166" s="541"/>
      <c r="BB166" s="553"/>
      <c r="BC166" s="559"/>
      <c r="BD166" s="592"/>
      <c r="BE166" s="593"/>
      <c r="BF166" s="580"/>
      <c r="BG166" s="581"/>
      <c r="BH166" s="576"/>
      <c r="BI166" s="577"/>
      <c r="BJ166" s="592"/>
      <c r="BK166" s="593"/>
      <c r="BL166" s="653"/>
      <c r="BM166" s="654"/>
      <c r="BN166" s="655"/>
      <c r="BO166" s="600"/>
      <c r="BP166" s="600"/>
      <c r="BQ166" s="54"/>
      <c r="BR166" s="54"/>
      <c r="BS166" s="54"/>
    </row>
    <row r="167" spans="1:71" ht="21.75" customHeight="1">
      <c r="A167" s="54"/>
      <c r="B167" s="565" t="str">
        <f>IF(ROSTER!B38="","",ROSTER!B38)</f>
        <v/>
      </c>
      <c r="C167" s="536" t="str">
        <f>IF(ROSTER!C$38="","",ROSTER!C$38)</f>
        <v/>
      </c>
      <c r="D167" s="537"/>
      <c r="E167" s="546"/>
      <c r="F167" s="501">
        <f>IF(E167="y",1,IF(E167="S",1,0))</f>
        <v>0</v>
      </c>
      <c r="G167" s="506">
        <f>IF(E167="S",1,0)</f>
        <v>0</v>
      </c>
      <c r="H167" s="542"/>
      <c r="I167" s="543"/>
      <c r="J167" s="538"/>
      <c r="K167" s="539"/>
      <c r="L167" s="552"/>
      <c r="M167" s="558"/>
      <c r="N167" s="554">
        <f>L167+J167</f>
        <v>0</v>
      </c>
      <c r="O167" s="555"/>
      <c r="P167" s="538"/>
      <c r="Q167" s="539"/>
      <c r="R167" s="552"/>
      <c r="S167" s="558"/>
      <c r="T167" s="590">
        <f t="shared" ref="T167:T180" si="128">R167-P167</f>
        <v>0</v>
      </c>
      <c r="U167" s="591"/>
      <c r="V167" s="550"/>
      <c r="W167" s="543"/>
      <c r="X167" s="538"/>
      <c r="Y167" s="543"/>
      <c r="Z167" s="538"/>
      <c r="AA167" s="543"/>
      <c r="AB167" s="538"/>
      <c r="AC167" s="539"/>
      <c r="AD167" s="552"/>
      <c r="AE167" s="558"/>
      <c r="AF167" s="586">
        <f>IF(AB167=0,0,(AD167/AB167)*100)</f>
        <v>0</v>
      </c>
      <c r="AG167" s="587"/>
      <c r="AH167" s="538"/>
      <c r="AI167" s="539"/>
      <c r="AJ167" s="552"/>
      <c r="AK167" s="558"/>
      <c r="AL167" s="590">
        <f>IF(AH167=0,0,(AJ167/AH167)*100)</f>
        <v>0</v>
      </c>
      <c r="AM167" s="591"/>
      <c r="AN167" s="538"/>
      <c r="AO167" s="539"/>
      <c r="AP167" s="552"/>
      <c r="AQ167" s="558"/>
      <c r="AR167" s="590">
        <f>IF(AN167=0,0,(AP167/AN167)*100)</f>
        <v>0</v>
      </c>
      <c r="AS167" s="591"/>
      <c r="AT167" s="578">
        <f>AB167+AH167+AN167</f>
        <v>0</v>
      </c>
      <c r="AU167" s="579"/>
      <c r="AV167" s="574">
        <f>AD167+AJ167+AP167</f>
        <v>0</v>
      </c>
      <c r="AW167" s="575"/>
      <c r="AX167" s="590">
        <f>IF(AT167=0,0,(AV167/AT167)*100)</f>
        <v>0</v>
      </c>
      <c r="AY167" s="591"/>
      <c r="AZ167" s="538"/>
      <c r="BA167" s="539"/>
      <c r="BB167" s="552"/>
      <c r="BC167" s="558"/>
      <c r="BD167" s="590">
        <f>IF(AZ167=0,0,(BB167/AZ167)*100)</f>
        <v>0</v>
      </c>
      <c r="BE167" s="591"/>
      <c r="BF167" s="578">
        <f>AT167+AZ167</f>
        <v>0</v>
      </c>
      <c r="BG167" s="579"/>
      <c r="BH167" s="574">
        <f>AV167+BB167</f>
        <v>0</v>
      </c>
      <c r="BI167" s="575"/>
      <c r="BJ167" s="590">
        <f>IF(BF167=0,0,(BH167/BF167)*100)</f>
        <v>0</v>
      </c>
      <c r="BK167" s="591"/>
      <c r="BL167" s="650">
        <f>(AD167*2)+(AJ167*2)+(AP167*3)+BB167</f>
        <v>0</v>
      </c>
      <c r="BM167" s="651"/>
      <c r="BN167" s="652"/>
      <c r="BO167" s="599" t="e">
        <f>(BL167*BR$137)+(N167*BR$138)+(X167*BR$139)+(R167*BR$140)+(V167*BR$141)+(Z167*BR$142)</f>
        <v>#REF!</v>
      </c>
      <c r="BP167" s="599" t="e">
        <f>((AZ167-BB167)*BR$144)+((AT167-AV167)*BR$143)+(H167*BR$145)+(P167*BR$146)</f>
        <v>#REF!</v>
      </c>
      <c r="BQ167" s="54"/>
      <c r="BR167" s="54"/>
      <c r="BS167" s="54"/>
    </row>
    <row r="168" spans="1:71" ht="21.75" customHeight="1">
      <c r="A168" s="54"/>
      <c r="B168" s="566"/>
      <c r="C168" s="560" t="str">
        <f>IF(ROSTER!D$38="","",ROSTER!D$38)</f>
        <v/>
      </c>
      <c r="D168" s="561"/>
      <c r="E168" s="547"/>
      <c r="F168" s="502"/>
      <c r="G168" s="507"/>
      <c r="H168" s="544"/>
      <c r="I168" s="545"/>
      <c r="J168" s="540"/>
      <c r="K168" s="541"/>
      <c r="L168" s="553"/>
      <c r="M168" s="559"/>
      <c r="N168" s="556" t="s">
        <v>14</v>
      </c>
      <c r="O168" s="557"/>
      <c r="P168" s="540"/>
      <c r="Q168" s="541"/>
      <c r="R168" s="553"/>
      <c r="S168" s="559"/>
      <c r="T168" s="592"/>
      <c r="U168" s="593"/>
      <c r="V168" s="551"/>
      <c r="W168" s="545"/>
      <c r="X168" s="540"/>
      <c r="Y168" s="545"/>
      <c r="Z168" s="540"/>
      <c r="AA168" s="545"/>
      <c r="AB168" s="540"/>
      <c r="AC168" s="541"/>
      <c r="AD168" s="553"/>
      <c r="AE168" s="559"/>
      <c r="AF168" s="588"/>
      <c r="AG168" s="589"/>
      <c r="AH168" s="540"/>
      <c r="AI168" s="541"/>
      <c r="AJ168" s="553"/>
      <c r="AK168" s="559"/>
      <c r="AL168" s="592"/>
      <c r="AM168" s="593"/>
      <c r="AN168" s="540"/>
      <c r="AO168" s="541"/>
      <c r="AP168" s="553"/>
      <c r="AQ168" s="559"/>
      <c r="AR168" s="592"/>
      <c r="AS168" s="593"/>
      <c r="AT168" s="580"/>
      <c r="AU168" s="581"/>
      <c r="AV168" s="576"/>
      <c r="AW168" s="577"/>
      <c r="AX168" s="592"/>
      <c r="AY168" s="593"/>
      <c r="AZ168" s="540"/>
      <c r="BA168" s="541"/>
      <c r="BB168" s="553"/>
      <c r="BC168" s="559"/>
      <c r="BD168" s="592"/>
      <c r="BE168" s="593"/>
      <c r="BF168" s="580"/>
      <c r="BG168" s="581"/>
      <c r="BH168" s="576"/>
      <c r="BI168" s="577"/>
      <c r="BJ168" s="592"/>
      <c r="BK168" s="593"/>
      <c r="BL168" s="653"/>
      <c r="BM168" s="654"/>
      <c r="BN168" s="655"/>
      <c r="BO168" s="600"/>
      <c r="BP168" s="600"/>
      <c r="BQ168" s="54"/>
      <c r="BR168" s="54"/>
      <c r="BS168" s="54"/>
    </row>
    <row r="169" spans="1:71" ht="21.75" customHeight="1">
      <c r="A169" s="54"/>
      <c r="B169" s="565" t="str">
        <f>IF(ROSTER!B40="","",ROSTER!B40)</f>
        <v/>
      </c>
      <c r="C169" s="536" t="str">
        <f>IF(ROSTER!C$40="","",ROSTER!C$40)</f>
        <v/>
      </c>
      <c r="D169" s="537"/>
      <c r="E169" s="546"/>
      <c r="F169" s="501">
        <f>IF(E169="y",1,IF(E169="S",1,0))</f>
        <v>0</v>
      </c>
      <c r="G169" s="506">
        <f>IF(E169="S",1,0)</f>
        <v>0</v>
      </c>
      <c r="H169" s="542"/>
      <c r="I169" s="543"/>
      <c r="J169" s="538"/>
      <c r="K169" s="539"/>
      <c r="L169" s="552"/>
      <c r="M169" s="558"/>
      <c r="N169" s="554">
        <f>L169+J169</f>
        <v>0</v>
      </c>
      <c r="O169" s="555"/>
      <c r="P169" s="538"/>
      <c r="Q169" s="539"/>
      <c r="R169" s="552"/>
      <c r="S169" s="558"/>
      <c r="T169" s="590">
        <f t="shared" ref="T169:T180" si="129">R169-P169</f>
        <v>0</v>
      </c>
      <c r="U169" s="591"/>
      <c r="V169" s="550"/>
      <c r="W169" s="543"/>
      <c r="X169" s="538"/>
      <c r="Y169" s="543"/>
      <c r="Z169" s="538"/>
      <c r="AA169" s="543"/>
      <c r="AB169" s="538"/>
      <c r="AC169" s="539"/>
      <c r="AD169" s="552"/>
      <c r="AE169" s="558"/>
      <c r="AF169" s="586">
        <f>IF(AB169=0,0,(AD169/AB169)*100)</f>
        <v>0</v>
      </c>
      <c r="AG169" s="587"/>
      <c r="AH169" s="538"/>
      <c r="AI169" s="539"/>
      <c r="AJ169" s="552"/>
      <c r="AK169" s="558"/>
      <c r="AL169" s="590">
        <f>IF(AH169=0,0,(AJ169/AH169)*100)</f>
        <v>0</v>
      </c>
      <c r="AM169" s="591"/>
      <c r="AN169" s="538"/>
      <c r="AO169" s="539"/>
      <c r="AP169" s="552"/>
      <c r="AQ169" s="558"/>
      <c r="AR169" s="590">
        <f>IF(AN169=0,0,(AP169/AN169)*100)</f>
        <v>0</v>
      </c>
      <c r="AS169" s="591"/>
      <c r="AT169" s="578">
        <f>AB169+AH169+AN169</f>
        <v>0</v>
      </c>
      <c r="AU169" s="579"/>
      <c r="AV169" s="574">
        <f>AD169+AJ169+AP169</f>
        <v>0</v>
      </c>
      <c r="AW169" s="575"/>
      <c r="AX169" s="590">
        <f>IF(AT169=0,0,(AV169/AT169)*100)</f>
        <v>0</v>
      </c>
      <c r="AY169" s="591"/>
      <c r="AZ169" s="538"/>
      <c r="BA169" s="539"/>
      <c r="BB169" s="552"/>
      <c r="BC169" s="558"/>
      <c r="BD169" s="590">
        <f>IF(AZ169=0,0,(BB169/AZ169)*100)</f>
        <v>0</v>
      </c>
      <c r="BE169" s="591"/>
      <c r="BF169" s="578">
        <f>AT169+AZ169</f>
        <v>0</v>
      </c>
      <c r="BG169" s="579"/>
      <c r="BH169" s="574">
        <f>AV169+BB169</f>
        <v>0</v>
      </c>
      <c r="BI169" s="575"/>
      <c r="BJ169" s="590">
        <f>IF(BF169=0,0,(BH169/BF169)*100)</f>
        <v>0</v>
      </c>
      <c r="BK169" s="591"/>
      <c r="BL169" s="650">
        <f>(AD169*2)+(AJ169*2)+(AP169*3)+BB169</f>
        <v>0</v>
      </c>
      <c r="BM169" s="651"/>
      <c r="BN169" s="652"/>
      <c r="BO169" s="599" t="e">
        <f>(BL169*BR$137)+(N169*BR$138)+(X169*BR$139)+(R169*BR$140)+(V169*BR$141)+(Z169*BR$142)</f>
        <v>#REF!</v>
      </c>
      <c r="BP169" s="599" t="e">
        <f>((AZ169-BB169)*BR$144)+((AT169-AV169)*BR$143)+(H169*BR$145)+(P169*BR$146)</f>
        <v>#REF!</v>
      </c>
      <c r="BQ169" s="54"/>
      <c r="BR169" s="54"/>
      <c r="BS169" s="54"/>
    </row>
    <row r="170" spans="1:71" ht="21.75" customHeight="1">
      <c r="A170" s="54"/>
      <c r="B170" s="566"/>
      <c r="C170" s="560" t="str">
        <f>IF(ROSTER!D$40="","",ROSTER!D$40)</f>
        <v/>
      </c>
      <c r="D170" s="561"/>
      <c r="E170" s="547"/>
      <c r="F170" s="502"/>
      <c r="G170" s="507"/>
      <c r="H170" s="544"/>
      <c r="I170" s="545"/>
      <c r="J170" s="540"/>
      <c r="K170" s="541"/>
      <c r="L170" s="553"/>
      <c r="M170" s="559"/>
      <c r="N170" s="556" t="s">
        <v>14</v>
      </c>
      <c r="O170" s="557"/>
      <c r="P170" s="540"/>
      <c r="Q170" s="541"/>
      <c r="R170" s="553"/>
      <c r="S170" s="559"/>
      <c r="T170" s="592"/>
      <c r="U170" s="593"/>
      <c r="V170" s="551"/>
      <c r="W170" s="545"/>
      <c r="X170" s="540"/>
      <c r="Y170" s="545"/>
      <c r="Z170" s="540"/>
      <c r="AA170" s="545"/>
      <c r="AB170" s="540"/>
      <c r="AC170" s="541"/>
      <c r="AD170" s="553"/>
      <c r="AE170" s="559"/>
      <c r="AF170" s="588"/>
      <c r="AG170" s="589"/>
      <c r="AH170" s="540"/>
      <c r="AI170" s="541"/>
      <c r="AJ170" s="553"/>
      <c r="AK170" s="559"/>
      <c r="AL170" s="592"/>
      <c r="AM170" s="593"/>
      <c r="AN170" s="540"/>
      <c r="AO170" s="541"/>
      <c r="AP170" s="553"/>
      <c r="AQ170" s="559"/>
      <c r="AR170" s="592"/>
      <c r="AS170" s="593"/>
      <c r="AT170" s="580"/>
      <c r="AU170" s="581"/>
      <c r="AV170" s="576"/>
      <c r="AW170" s="577"/>
      <c r="AX170" s="592"/>
      <c r="AY170" s="593"/>
      <c r="AZ170" s="540"/>
      <c r="BA170" s="541"/>
      <c r="BB170" s="553"/>
      <c r="BC170" s="559"/>
      <c r="BD170" s="592"/>
      <c r="BE170" s="593"/>
      <c r="BF170" s="580"/>
      <c r="BG170" s="581"/>
      <c r="BH170" s="576"/>
      <c r="BI170" s="577"/>
      <c r="BJ170" s="592"/>
      <c r="BK170" s="593"/>
      <c r="BL170" s="653"/>
      <c r="BM170" s="654"/>
      <c r="BN170" s="655"/>
      <c r="BO170" s="600"/>
      <c r="BP170" s="600"/>
      <c r="BQ170" s="54"/>
      <c r="BR170" s="54"/>
      <c r="BS170" s="54"/>
    </row>
    <row r="171" spans="1:71" ht="21.75" customHeight="1">
      <c r="A171" s="54"/>
      <c r="B171" s="565" t="str">
        <f>IF(ROSTER!B42="","",ROSTER!B42)</f>
        <v/>
      </c>
      <c r="C171" s="536" t="str">
        <f>IF(ROSTER!C$42="","",ROSTER!C$42)</f>
        <v/>
      </c>
      <c r="D171" s="537"/>
      <c r="E171" s="546"/>
      <c r="F171" s="501">
        <f>IF(E171="y",1,IF(E171="S",1,0))</f>
        <v>0</v>
      </c>
      <c r="G171" s="506">
        <f>IF(E171="S",1,0)</f>
        <v>0</v>
      </c>
      <c r="H171" s="542"/>
      <c r="I171" s="543"/>
      <c r="J171" s="538"/>
      <c r="K171" s="539"/>
      <c r="L171" s="552"/>
      <c r="M171" s="558"/>
      <c r="N171" s="554">
        <f>L171+J171</f>
        <v>0</v>
      </c>
      <c r="O171" s="555"/>
      <c r="P171" s="538"/>
      <c r="Q171" s="539"/>
      <c r="R171" s="552"/>
      <c r="S171" s="558"/>
      <c r="T171" s="590">
        <f t="shared" ref="T171:T180" si="130">R171-P171</f>
        <v>0</v>
      </c>
      <c r="U171" s="591"/>
      <c r="V171" s="550"/>
      <c r="W171" s="543"/>
      <c r="X171" s="538"/>
      <c r="Y171" s="543"/>
      <c r="Z171" s="538"/>
      <c r="AA171" s="543"/>
      <c r="AB171" s="538"/>
      <c r="AC171" s="539"/>
      <c r="AD171" s="552"/>
      <c r="AE171" s="558"/>
      <c r="AF171" s="586">
        <f>IF(AB171=0,0,(AD171/AB171)*100)</f>
        <v>0</v>
      </c>
      <c r="AG171" s="587"/>
      <c r="AH171" s="538"/>
      <c r="AI171" s="539"/>
      <c r="AJ171" s="552"/>
      <c r="AK171" s="558"/>
      <c r="AL171" s="590">
        <f>IF(AH171=0,0,(AJ171/AH171)*100)</f>
        <v>0</v>
      </c>
      <c r="AM171" s="591"/>
      <c r="AN171" s="538"/>
      <c r="AO171" s="539"/>
      <c r="AP171" s="552"/>
      <c r="AQ171" s="558"/>
      <c r="AR171" s="590">
        <f>IF(AN171=0,0,(AP171/AN171)*100)</f>
        <v>0</v>
      </c>
      <c r="AS171" s="591"/>
      <c r="AT171" s="578">
        <f>AB171+AH171+AN171</f>
        <v>0</v>
      </c>
      <c r="AU171" s="579"/>
      <c r="AV171" s="574">
        <f>AD171+AJ171+AP171</f>
        <v>0</v>
      </c>
      <c r="AW171" s="575"/>
      <c r="AX171" s="590">
        <f>IF(AT171=0,0,(AV171/AT171)*100)</f>
        <v>0</v>
      </c>
      <c r="AY171" s="591"/>
      <c r="AZ171" s="538"/>
      <c r="BA171" s="539"/>
      <c r="BB171" s="552"/>
      <c r="BC171" s="558"/>
      <c r="BD171" s="590">
        <f>IF(AZ171=0,0,(BB171/AZ171)*100)</f>
        <v>0</v>
      </c>
      <c r="BE171" s="591"/>
      <c r="BF171" s="578">
        <f>AT171+AZ171</f>
        <v>0</v>
      </c>
      <c r="BG171" s="579"/>
      <c r="BH171" s="574">
        <f>AV171+BB171</f>
        <v>0</v>
      </c>
      <c r="BI171" s="575"/>
      <c r="BJ171" s="590">
        <f>IF(BF171=0,0,(BH171/BF171)*100)</f>
        <v>0</v>
      </c>
      <c r="BK171" s="591"/>
      <c r="BL171" s="650">
        <f>(AD171*2)+(AJ171*2)+(AP171*3)+BB171</f>
        <v>0</v>
      </c>
      <c r="BM171" s="651"/>
      <c r="BN171" s="652"/>
      <c r="BO171" s="599" t="e">
        <f>(BL171*BR$137)+(N171*BR$138)+(X171*BR$139)+(R171*BR$140)+(V171*BR$141)+(Z171*BR$142)</f>
        <v>#REF!</v>
      </c>
      <c r="BP171" s="599" t="e">
        <f>((AZ171-BB171)*BR$144)+((AT171-AV171)*BR$143)+(H171*BR$145)+(P171*BR$146)</f>
        <v>#REF!</v>
      </c>
      <c r="BQ171" s="54"/>
      <c r="BR171" s="54"/>
      <c r="BS171" s="54"/>
    </row>
    <row r="172" spans="1:71" ht="21.75" customHeight="1">
      <c r="A172" s="54"/>
      <c r="B172" s="566"/>
      <c r="C172" s="560" t="str">
        <f>IF(ROSTER!D$42="","",ROSTER!D$42)</f>
        <v/>
      </c>
      <c r="D172" s="561"/>
      <c r="E172" s="547"/>
      <c r="F172" s="502"/>
      <c r="G172" s="507"/>
      <c r="H172" s="544"/>
      <c r="I172" s="545"/>
      <c r="J172" s="540"/>
      <c r="K172" s="541"/>
      <c r="L172" s="553"/>
      <c r="M172" s="559"/>
      <c r="N172" s="556" t="s">
        <v>14</v>
      </c>
      <c r="O172" s="557"/>
      <c r="P172" s="540"/>
      <c r="Q172" s="541"/>
      <c r="R172" s="553"/>
      <c r="S172" s="559"/>
      <c r="T172" s="592"/>
      <c r="U172" s="593"/>
      <c r="V172" s="551"/>
      <c r="W172" s="545"/>
      <c r="X172" s="540"/>
      <c r="Y172" s="545"/>
      <c r="Z172" s="540"/>
      <c r="AA172" s="545"/>
      <c r="AB172" s="540"/>
      <c r="AC172" s="541"/>
      <c r="AD172" s="553"/>
      <c r="AE172" s="559"/>
      <c r="AF172" s="588"/>
      <c r="AG172" s="589"/>
      <c r="AH172" s="540"/>
      <c r="AI172" s="541"/>
      <c r="AJ172" s="553"/>
      <c r="AK172" s="559"/>
      <c r="AL172" s="592"/>
      <c r="AM172" s="593"/>
      <c r="AN172" s="540"/>
      <c r="AO172" s="541"/>
      <c r="AP172" s="553"/>
      <c r="AQ172" s="559"/>
      <c r="AR172" s="592"/>
      <c r="AS172" s="593"/>
      <c r="AT172" s="580"/>
      <c r="AU172" s="581"/>
      <c r="AV172" s="576"/>
      <c r="AW172" s="577"/>
      <c r="AX172" s="592"/>
      <c r="AY172" s="593"/>
      <c r="AZ172" s="540"/>
      <c r="BA172" s="541"/>
      <c r="BB172" s="553"/>
      <c r="BC172" s="559"/>
      <c r="BD172" s="592"/>
      <c r="BE172" s="593"/>
      <c r="BF172" s="580"/>
      <c r="BG172" s="581"/>
      <c r="BH172" s="576"/>
      <c r="BI172" s="577"/>
      <c r="BJ172" s="592"/>
      <c r="BK172" s="593"/>
      <c r="BL172" s="653"/>
      <c r="BM172" s="654"/>
      <c r="BN172" s="655"/>
      <c r="BO172" s="600"/>
      <c r="BP172" s="600"/>
      <c r="BQ172" s="54"/>
      <c r="BR172" s="54"/>
      <c r="BS172" s="54"/>
    </row>
    <row r="173" spans="1:71" ht="21.75" customHeight="1">
      <c r="A173" s="54"/>
      <c r="B173" s="565" t="str">
        <f>IF(ROSTER!B44="","",ROSTER!B44)</f>
        <v/>
      </c>
      <c r="C173" s="536" t="str">
        <f>IF(ROSTER!C$44="","",ROSTER!C$44)</f>
        <v/>
      </c>
      <c r="D173" s="537"/>
      <c r="E173" s="546"/>
      <c r="F173" s="501">
        <f>IF(E173="y",1,IF(E173="S",1,0))</f>
        <v>0</v>
      </c>
      <c r="G173" s="506">
        <f>IF(E173="S",1,0)</f>
        <v>0</v>
      </c>
      <c r="H173" s="542"/>
      <c r="I173" s="543"/>
      <c r="J173" s="538"/>
      <c r="K173" s="539"/>
      <c r="L173" s="552"/>
      <c r="M173" s="558"/>
      <c r="N173" s="554">
        <f>L173+J173</f>
        <v>0</v>
      </c>
      <c r="O173" s="555"/>
      <c r="P173" s="538"/>
      <c r="Q173" s="539"/>
      <c r="R173" s="552"/>
      <c r="S173" s="558"/>
      <c r="T173" s="590">
        <f t="shared" ref="T173:T180" si="131">R173-P173</f>
        <v>0</v>
      </c>
      <c r="U173" s="591"/>
      <c r="V173" s="550"/>
      <c r="W173" s="543"/>
      <c r="X173" s="538"/>
      <c r="Y173" s="543"/>
      <c r="Z173" s="538"/>
      <c r="AA173" s="543"/>
      <c r="AB173" s="538"/>
      <c r="AC173" s="539"/>
      <c r="AD173" s="552"/>
      <c r="AE173" s="558"/>
      <c r="AF173" s="586">
        <f>IF(AB173=0,0,(AD173/AB173)*100)</f>
        <v>0</v>
      </c>
      <c r="AG173" s="587"/>
      <c r="AH173" s="538"/>
      <c r="AI173" s="539"/>
      <c r="AJ173" s="552"/>
      <c r="AK173" s="558"/>
      <c r="AL173" s="590">
        <f>IF(AH173=0,0,(AJ173/AH173)*100)</f>
        <v>0</v>
      </c>
      <c r="AM173" s="591"/>
      <c r="AN173" s="538"/>
      <c r="AO173" s="539"/>
      <c r="AP173" s="552"/>
      <c r="AQ173" s="558"/>
      <c r="AR173" s="590">
        <f>IF(AN173=0,0,(AP173/AN173)*100)</f>
        <v>0</v>
      </c>
      <c r="AS173" s="591"/>
      <c r="AT173" s="578">
        <f>AB173+AH173+AN173</f>
        <v>0</v>
      </c>
      <c r="AU173" s="579"/>
      <c r="AV173" s="574">
        <f>AD173+AJ173+AP173</f>
        <v>0</v>
      </c>
      <c r="AW173" s="575"/>
      <c r="AX173" s="590">
        <f>IF(AT173=0,0,(AV173/AT173)*100)</f>
        <v>0</v>
      </c>
      <c r="AY173" s="591"/>
      <c r="AZ173" s="538"/>
      <c r="BA173" s="539"/>
      <c r="BB173" s="552"/>
      <c r="BC173" s="558"/>
      <c r="BD173" s="590">
        <f>IF(AZ173=0,0,(BB173/AZ173)*100)</f>
        <v>0</v>
      </c>
      <c r="BE173" s="591"/>
      <c r="BF173" s="578">
        <f>AT173+AZ173</f>
        <v>0</v>
      </c>
      <c r="BG173" s="579"/>
      <c r="BH173" s="574">
        <f>AV173+BB173</f>
        <v>0</v>
      </c>
      <c r="BI173" s="575"/>
      <c r="BJ173" s="590">
        <f>IF(BF173=0,0,(BH173/BF173)*100)</f>
        <v>0</v>
      </c>
      <c r="BK173" s="591"/>
      <c r="BL173" s="650">
        <f>(AD173*2)+(AJ173*2)+(AP173*3)+BB173</f>
        <v>0</v>
      </c>
      <c r="BM173" s="651"/>
      <c r="BN173" s="652"/>
      <c r="BO173" s="599" t="e">
        <f>(BL173*BR$137)+(N173*BR$138)+(X173*BR$139)+(R173*BR$140)+(V173*BR$141)+(Z173*BR$142)</f>
        <v>#REF!</v>
      </c>
      <c r="BP173" s="599" t="e">
        <f>((AZ173-BB173)*BR$144)+((AT173-AV173)*BR$143)+(H173*BR$145)+(P173*BR$146)</f>
        <v>#REF!</v>
      </c>
      <c r="BQ173" s="54"/>
      <c r="BR173" s="54"/>
      <c r="BS173" s="54"/>
    </row>
    <row r="174" spans="1:71" ht="21.75" customHeight="1">
      <c r="A174" s="54"/>
      <c r="B174" s="566"/>
      <c r="C174" s="560" t="str">
        <f>IF(ROSTER!D$44="","",ROSTER!D$44)</f>
        <v/>
      </c>
      <c r="D174" s="561"/>
      <c r="E174" s="547"/>
      <c r="F174" s="502"/>
      <c r="G174" s="507"/>
      <c r="H174" s="544"/>
      <c r="I174" s="545"/>
      <c r="J174" s="540"/>
      <c r="K174" s="541"/>
      <c r="L174" s="553"/>
      <c r="M174" s="559"/>
      <c r="N174" s="556" t="s">
        <v>14</v>
      </c>
      <c r="O174" s="557"/>
      <c r="P174" s="540"/>
      <c r="Q174" s="541"/>
      <c r="R174" s="553"/>
      <c r="S174" s="559"/>
      <c r="T174" s="592"/>
      <c r="U174" s="593"/>
      <c r="V174" s="551"/>
      <c r="W174" s="545"/>
      <c r="X174" s="540"/>
      <c r="Y174" s="545"/>
      <c r="Z174" s="540"/>
      <c r="AA174" s="545"/>
      <c r="AB174" s="540"/>
      <c r="AC174" s="541"/>
      <c r="AD174" s="553"/>
      <c r="AE174" s="559"/>
      <c r="AF174" s="588"/>
      <c r="AG174" s="589"/>
      <c r="AH174" s="540"/>
      <c r="AI174" s="541"/>
      <c r="AJ174" s="553"/>
      <c r="AK174" s="559"/>
      <c r="AL174" s="592"/>
      <c r="AM174" s="593"/>
      <c r="AN174" s="540"/>
      <c r="AO174" s="541"/>
      <c r="AP174" s="553"/>
      <c r="AQ174" s="559"/>
      <c r="AR174" s="592"/>
      <c r="AS174" s="593"/>
      <c r="AT174" s="580"/>
      <c r="AU174" s="581"/>
      <c r="AV174" s="576"/>
      <c r="AW174" s="577"/>
      <c r="AX174" s="592"/>
      <c r="AY174" s="593"/>
      <c r="AZ174" s="540"/>
      <c r="BA174" s="541"/>
      <c r="BB174" s="553"/>
      <c r="BC174" s="559"/>
      <c r="BD174" s="592"/>
      <c r="BE174" s="593"/>
      <c r="BF174" s="580"/>
      <c r="BG174" s="581"/>
      <c r="BH174" s="576"/>
      <c r="BI174" s="577"/>
      <c r="BJ174" s="592"/>
      <c r="BK174" s="593"/>
      <c r="BL174" s="653"/>
      <c r="BM174" s="654"/>
      <c r="BN174" s="655"/>
      <c r="BO174" s="600"/>
      <c r="BP174" s="600"/>
      <c r="BQ174" s="54"/>
      <c r="BR174" s="54"/>
      <c r="BS174" s="54"/>
    </row>
    <row r="175" spans="1:71" ht="21.75" customHeight="1">
      <c r="A175" s="54"/>
      <c r="B175" s="565" t="str">
        <f>IF(ROSTER!B46="","",ROSTER!B46)</f>
        <v/>
      </c>
      <c r="C175" s="536" t="str">
        <f>IF(ROSTER!C$46="","",ROSTER!C$46)</f>
        <v/>
      </c>
      <c r="D175" s="537"/>
      <c r="E175" s="546"/>
      <c r="F175" s="501">
        <f>IF(E175="y",1,IF(E175="S",1,0))</f>
        <v>0</v>
      </c>
      <c r="G175" s="506">
        <f>IF(E175="S",1,0)</f>
        <v>0</v>
      </c>
      <c r="H175" s="542"/>
      <c r="I175" s="543"/>
      <c r="J175" s="538"/>
      <c r="K175" s="539"/>
      <c r="L175" s="552"/>
      <c r="M175" s="558"/>
      <c r="N175" s="554">
        <f>L175+J175</f>
        <v>0</v>
      </c>
      <c r="O175" s="555"/>
      <c r="P175" s="538"/>
      <c r="Q175" s="539"/>
      <c r="R175" s="552"/>
      <c r="S175" s="558"/>
      <c r="T175" s="590">
        <f t="shared" ref="T175:T180" si="132">R175-P175</f>
        <v>0</v>
      </c>
      <c r="U175" s="591"/>
      <c r="V175" s="550"/>
      <c r="W175" s="543"/>
      <c r="X175" s="538"/>
      <c r="Y175" s="543"/>
      <c r="Z175" s="538"/>
      <c r="AA175" s="543"/>
      <c r="AB175" s="538"/>
      <c r="AC175" s="539"/>
      <c r="AD175" s="552"/>
      <c r="AE175" s="558"/>
      <c r="AF175" s="586">
        <f>IF(AB175=0,0,(AD175/AB175)*100)</f>
        <v>0</v>
      </c>
      <c r="AG175" s="587"/>
      <c r="AH175" s="538"/>
      <c r="AI175" s="539"/>
      <c r="AJ175" s="552"/>
      <c r="AK175" s="558"/>
      <c r="AL175" s="590">
        <f>IF(AH175=0,0,(AJ175/AH175)*100)</f>
        <v>0</v>
      </c>
      <c r="AM175" s="591"/>
      <c r="AN175" s="538"/>
      <c r="AO175" s="539"/>
      <c r="AP175" s="552"/>
      <c r="AQ175" s="558"/>
      <c r="AR175" s="590">
        <f>IF(AN175=0,0,(AP175/AN175)*100)</f>
        <v>0</v>
      </c>
      <c r="AS175" s="591"/>
      <c r="AT175" s="578">
        <f>AB175+AH175+AN175</f>
        <v>0</v>
      </c>
      <c r="AU175" s="579"/>
      <c r="AV175" s="574">
        <f>AD175+AJ175+AP175</f>
        <v>0</v>
      </c>
      <c r="AW175" s="575"/>
      <c r="AX175" s="590">
        <f>IF(AT175=0,0,(AV175/AT175)*100)</f>
        <v>0</v>
      </c>
      <c r="AY175" s="591"/>
      <c r="AZ175" s="538"/>
      <c r="BA175" s="539"/>
      <c r="BB175" s="552"/>
      <c r="BC175" s="558"/>
      <c r="BD175" s="590">
        <f>IF(AZ175=0,0,(BB175/AZ175)*100)</f>
        <v>0</v>
      </c>
      <c r="BE175" s="591"/>
      <c r="BF175" s="578">
        <f>AT175+AZ175</f>
        <v>0</v>
      </c>
      <c r="BG175" s="579"/>
      <c r="BH175" s="574">
        <f>AV175+BB175</f>
        <v>0</v>
      </c>
      <c r="BI175" s="575"/>
      <c r="BJ175" s="590">
        <f>IF(BF175=0,0,(BH175/BF175)*100)</f>
        <v>0</v>
      </c>
      <c r="BK175" s="591"/>
      <c r="BL175" s="650">
        <f>(AD175*2)+(AJ175*2)+(AP175*3)+BB175</f>
        <v>0</v>
      </c>
      <c r="BM175" s="651"/>
      <c r="BN175" s="652"/>
      <c r="BO175" s="601" t="e">
        <f>(BL175*BR$74)+(N175*BR$75)+(X175*BR$76)+(R175*BR$77)+(V175*BR$78)+(Z175*BR$79)</f>
        <v>#REF!</v>
      </c>
      <c r="BP175" s="599" t="e">
        <f>((AZ175-BB175)*BR$81)+((AT175-AV175)*BR$80)+(H175*BR$82)+(P175*BR$83)</f>
        <v>#REF!</v>
      </c>
      <c r="BQ175" s="54"/>
      <c r="BR175" s="54"/>
      <c r="BS175" s="54"/>
    </row>
    <row r="176" spans="1:71" ht="22.5" customHeight="1">
      <c r="A176" s="54"/>
      <c r="B176" s="566"/>
      <c r="C176" s="560" t="str">
        <f>IF(ROSTER!D$46="","",ROSTER!D$46)</f>
        <v/>
      </c>
      <c r="D176" s="561"/>
      <c r="E176" s="547"/>
      <c r="F176" s="502"/>
      <c r="G176" s="507"/>
      <c r="H176" s="544"/>
      <c r="I176" s="545"/>
      <c r="J176" s="540"/>
      <c r="K176" s="541"/>
      <c r="L176" s="553"/>
      <c r="M176" s="559"/>
      <c r="N176" s="556" t="s">
        <v>14</v>
      </c>
      <c r="O176" s="557"/>
      <c r="P176" s="540"/>
      <c r="Q176" s="541"/>
      <c r="R176" s="553"/>
      <c r="S176" s="559"/>
      <c r="T176" s="592"/>
      <c r="U176" s="593"/>
      <c r="V176" s="551"/>
      <c r="W176" s="545"/>
      <c r="X176" s="540"/>
      <c r="Y176" s="545"/>
      <c r="Z176" s="540"/>
      <c r="AA176" s="545"/>
      <c r="AB176" s="540"/>
      <c r="AC176" s="541"/>
      <c r="AD176" s="553"/>
      <c r="AE176" s="559"/>
      <c r="AF176" s="588"/>
      <c r="AG176" s="589"/>
      <c r="AH176" s="540"/>
      <c r="AI176" s="541"/>
      <c r="AJ176" s="553"/>
      <c r="AK176" s="559"/>
      <c r="AL176" s="592"/>
      <c r="AM176" s="593"/>
      <c r="AN176" s="540"/>
      <c r="AO176" s="541"/>
      <c r="AP176" s="553"/>
      <c r="AQ176" s="559"/>
      <c r="AR176" s="592"/>
      <c r="AS176" s="593"/>
      <c r="AT176" s="580"/>
      <c r="AU176" s="581"/>
      <c r="AV176" s="576"/>
      <c r="AW176" s="577"/>
      <c r="AX176" s="592"/>
      <c r="AY176" s="593"/>
      <c r="AZ176" s="540"/>
      <c r="BA176" s="541"/>
      <c r="BB176" s="553"/>
      <c r="BC176" s="559"/>
      <c r="BD176" s="592"/>
      <c r="BE176" s="593"/>
      <c r="BF176" s="580"/>
      <c r="BG176" s="581"/>
      <c r="BH176" s="576"/>
      <c r="BI176" s="577"/>
      <c r="BJ176" s="592"/>
      <c r="BK176" s="593"/>
      <c r="BL176" s="653"/>
      <c r="BM176" s="654"/>
      <c r="BN176" s="655"/>
      <c r="BO176" s="602"/>
      <c r="BP176" s="600"/>
      <c r="BQ176" s="54"/>
      <c r="BR176" s="54"/>
      <c r="BS176" s="54"/>
    </row>
    <row r="177" spans="1:71" ht="21.75" customHeight="1">
      <c r="A177" s="54"/>
      <c r="B177" s="565" t="str">
        <f>IF(ROSTER!B48="","",ROSTER!B48)</f>
        <v/>
      </c>
      <c r="C177" s="536" t="str">
        <f>IF(ROSTER!C$48="","",ROSTER!C$48)</f>
        <v/>
      </c>
      <c r="D177" s="537"/>
      <c r="E177" s="546"/>
      <c r="F177" s="501">
        <f t="shared" ref="F177" si="133">IF(E177="y",1,IF(E177="S",1,0))</f>
        <v>0</v>
      </c>
      <c r="G177" s="506">
        <f t="shared" ref="G177" si="134">IF(E177="S",1,0)</f>
        <v>0</v>
      </c>
      <c r="H177" s="542"/>
      <c r="I177" s="543"/>
      <c r="J177" s="538"/>
      <c r="K177" s="539"/>
      <c r="L177" s="552"/>
      <c r="M177" s="558"/>
      <c r="N177" s="554">
        <f t="shared" ref="N177" si="135">L177+J177</f>
        <v>0</v>
      </c>
      <c r="O177" s="555"/>
      <c r="P177" s="538"/>
      <c r="Q177" s="539"/>
      <c r="R177" s="552"/>
      <c r="S177" s="558"/>
      <c r="T177" s="590">
        <f t="shared" ref="T177:T180" si="136">R177-P177</f>
        <v>0</v>
      </c>
      <c r="U177" s="591"/>
      <c r="V177" s="550"/>
      <c r="W177" s="543"/>
      <c r="X177" s="538"/>
      <c r="Y177" s="543"/>
      <c r="Z177" s="538"/>
      <c r="AA177" s="543"/>
      <c r="AB177" s="538"/>
      <c r="AC177" s="539"/>
      <c r="AD177" s="552"/>
      <c r="AE177" s="558"/>
      <c r="AF177" s="586"/>
      <c r="AG177" s="587"/>
      <c r="AH177" s="538"/>
      <c r="AI177" s="539"/>
      <c r="AJ177" s="552"/>
      <c r="AK177" s="558"/>
      <c r="AL177" s="590">
        <f t="shared" ref="AL177" si="137">IF(AH177=0,0,(AJ177/AH177)*100)</f>
        <v>0</v>
      </c>
      <c r="AM177" s="591"/>
      <c r="AN177" s="538"/>
      <c r="AO177" s="539"/>
      <c r="AP177" s="552"/>
      <c r="AQ177" s="558"/>
      <c r="AR177" s="590">
        <f t="shared" ref="AR177" si="138">IF(AN177=0,0,(AP177/AN177)*100)</f>
        <v>0</v>
      </c>
      <c r="AS177" s="591"/>
      <c r="AT177" s="578">
        <f t="shared" ref="AT177" si="139">AB177+AH177+AN177</f>
        <v>0</v>
      </c>
      <c r="AU177" s="579"/>
      <c r="AV177" s="574">
        <f t="shared" ref="AV177" si="140">AD177+AJ177+AP177</f>
        <v>0</v>
      </c>
      <c r="AW177" s="575"/>
      <c r="AX177" s="590">
        <f t="shared" ref="AX177" si="141">IF(AT177=0,0,(AV177/AT177)*100)</f>
        <v>0</v>
      </c>
      <c r="AY177" s="591"/>
      <c r="AZ177" s="538"/>
      <c r="BA177" s="539"/>
      <c r="BB177" s="552"/>
      <c r="BC177" s="558"/>
      <c r="BD177" s="590">
        <f t="shared" ref="BD177" si="142">IF(AZ177=0,0,(BB177/AZ177)*100)</f>
        <v>0</v>
      </c>
      <c r="BE177" s="591"/>
      <c r="BF177" s="578">
        <f t="shared" ref="BF177" si="143">AT177+AZ177</f>
        <v>0</v>
      </c>
      <c r="BG177" s="579"/>
      <c r="BH177" s="574">
        <f t="shared" ref="BH177" si="144">AV177+BB177</f>
        <v>0</v>
      </c>
      <c r="BI177" s="575"/>
      <c r="BJ177" s="590">
        <f t="shared" ref="BJ177" si="145">IF(BF177=0,0,(BH177/BF177)*100)</f>
        <v>0</v>
      </c>
      <c r="BK177" s="591"/>
      <c r="BL177" s="650">
        <f t="shared" ref="BL177" si="146">(AD177*2)+(AJ177*2)+(AP177*3)+BB177</f>
        <v>0</v>
      </c>
      <c r="BM177" s="651"/>
      <c r="BN177" s="652"/>
      <c r="BO177" s="601" t="e">
        <f>(BL177*BR$74)+(N177*BR$75)+(X177*BR$76)+(R177*BR$77)+(V177*BR$78)+(Z177*BR$79)</f>
        <v>#REF!</v>
      </c>
      <c r="BP177" s="599" t="e">
        <f>((AZ177-BB177)*BR$81)+((AT177-AV177)*BR$80)+(H177*BR$82)+(P177*BR$83)</f>
        <v>#REF!</v>
      </c>
      <c r="BQ177" s="54"/>
      <c r="BR177" s="54"/>
      <c r="BS177" s="54"/>
    </row>
    <row r="178" spans="1:71" ht="22.5" customHeight="1">
      <c r="A178" s="54"/>
      <c r="B178" s="566"/>
      <c r="C178" s="560" t="str">
        <f>IF(ROSTER!D$48="","",ROSTER!D$48)</f>
        <v/>
      </c>
      <c r="D178" s="561"/>
      <c r="E178" s="547"/>
      <c r="F178" s="502"/>
      <c r="G178" s="507"/>
      <c r="H178" s="544"/>
      <c r="I178" s="545"/>
      <c r="J178" s="540"/>
      <c r="K178" s="541"/>
      <c r="L178" s="553"/>
      <c r="M178" s="559"/>
      <c r="N178" s="556" t="s">
        <v>14</v>
      </c>
      <c r="O178" s="557"/>
      <c r="P178" s="540"/>
      <c r="Q178" s="541"/>
      <c r="R178" s="553"/>
      <c r="S178" s="559"/>
      <c r="T178" s="592"/>
      <c r="U178" s="593"/>
      <c r="V178" s="551"/>
      <c r="W178" s="545"/>
      <c r="X178" s="540"/>
      <c r="Y178" s="545"/>
      <c r="Z178" s="540"/>
      <c r="AA178" s="545"/>
      <c r="AB178" s="540"/>
      <c r="AC178" s="541"/>
      <c r="AD178" s="553"/>
      <c r="AE178" s="559"/>
      <c r="AF178" s="588"/>
      <c r="AG178" s="589"/>
      <c r="AH178" s="540"/>
      <c r="AI178" s="541"/>
      <c r="AJ178" s="553"/>
      <c r="AK178" s="559"/>
      <c r="AL178" s="592"/>
      <c r="AM178" s="593"/>
      <c r="AN178" s="540"/>
      <c r="AO178" s="541"/>
      <c r="AP178" s="553"/>
      <c r="AQ178" s="559"/>
      <c r="AR178" s="592"/>
      <c r="AS178" s="593"/>
      <c r="AT178" s="580"/>
      <c r="AU178" s="581"/>
      <c r="AV178" s="576"/>
      <c r="AW178" s="577"/>
      <c r="AX178" s="592"/>
      <c r="AY178" s="593"/>
      <c r="AZ178" s="540"/>
      <c r="BA178" s="541"/>
      <c r="BB178" s="553"/>
      <c r="BC178" s="559"/>
      <c r="BD178" s="592"/>
      <c r="BE178" s="593"/>
      <c r="BF178" s="580"/>
      <c r="BG178" s="581"/>
      <c r="BH178" s="576"/>
      <c r="BI178" s="577"/>
      <c r="BJ178" s="592"/>
      <c r="BK178" s="593"/>
      <c r="BL178" s="653"/>
      <c r="BM178" s="654"/>
      <c r="BN178" s="655"/>
      <c r="BO178" s="602"/>
      <c r="BP178" s="600"/>
      <c r="BQ178" s="54"/>
      <c r="BR178" s="54"/>
      <c r="BS178" s="54"/>
    </row>
    <row r="179" spans="1:71" ht="21.75" customHeight="1">
      <c r="A179" s="54"/>
      <c r="B179" s="565" t="str">
        <f>IF(ROSTER!B50="","",ROSTER!B50)</f>
        <v/>
      </c>
      <c r="C179" s="536" t="str">
        <f>IF(ROSTER!C$50="","",ROSTER!C$50)</f>
        <v/>
      </c>
      <c r="D179" s="537"/>
      <c r="E179" s="546"/>
      <c r="F179" s="501">
        <f t="shared" ref="F179" si="147">IF(E179="y",1,IF(E179="S",1,0))</f>
        <v>0</v>
      </c>
      <c r="G179" s="506">
        <f t="shared" ref="G179" si="148">IF(E179="S",1,0)</f>
        <v>0</v>
      </c>
      <c r="H179" s="542"/>
      <c r="I179" s="543"/>
      <c r="J179" s="538"/>
      <c r="K179" s="539"/>
      <c r="L179" s="552"/>
      <c r="M179" s="558"/>
      <c r="N179" s="554">
        <f t="shared" ref="N179" si="149">L179+J179</f>
        <v>0</v>
      </c>
      <c r="O179" s="555"/>
      <c r="P179" s="538"/>
      <c r="Q179" s="539"/>
      <c r="R179" s="552"/>
      <c r="S179" s="558"/>
      <c r="T179" s="590">
        <f t="shared" ref="T179:T180" si="150">R179-P179</f>
        <v>0</v>
      </c>
      <c r="U179" s="591"/>
      <c r="V179" s="550"/>
      <c r="W179" s="543"/>
      <c r="X179" s="538"/>
      <c r="Y179" s="543"/>
      <c r="Z179" s="538"/>
      <c r="AA179" s="543"/>
      <c r="AB179" s="538"/>
      <c r="AC179" s="539"/>
      <c r="AD179" s="552"/>
      <c r="AE179" s="558"/>
      <c r="AF179" s="586"/>
      <c r="AG179" s="587"/>
      <c r="AH179" s="538"/>
      <c r="AI179" s="539"/>
      <c r="AJ179" s="552"/>
      <c r="AK179" s="558"/>
      <c r="AL179" s="590">
        <f t="shared" ref="AL179" si="151">IF(AH179=0,0,(AJ179/AH179)*100)</f>
        <v>0</v>
      </c>
      <c r="AM179" s="591"/>
      <c r="AN179" s="538"/>
      <c r="AO179" s="539"/>
      <c r="AP179" s="552"/>
      <c r="AQ179" s="558"/>
      <c r="AR179" s="590">
        <f t="shared" ref="AR179" si="152">IF(AN179=0,0,(AP179/AN179)*100)</f>
        <v>0</v>
      </c>
      <c r="AS179" s="591"/>
      <c r="AT179" s="578">
        <f t="shared" ref="AT179" si="153">AB179+AH179+AN179</f>
        <v>0</v>
      </c>
      <c r="AU179" s="579"/>
      <c r="AV179" s="574">
        <f t="shared" ref="AV179" si="154">AD179+AJ179+AP179</f>
        <v>0</v>
      </c>
      <c r="AW179" s="575"/>
      <c r="AX179" s="590">
        <f t="shared" ref="AX179" si="155">IF(AT179=0,0,(AV179/AT179)*100)</f>
        <v>0</v>
      </c>
      <c r="AY179" s="591"/>
      <c r="AZ179" s="538"/>
      <c r="BA179" s="539"/>
      <c r="BB179" s="552"/>
      <c r="BC179" s="558"/>
      <c r="BD179" s="590">
        <f t="shared" ref="BD179" si="156">IF(AZ179=0,0,(BB179/AZ179)*100)</f>
        <v>0</v>
      </c>
      <c r="BE179" s="591"/>
      <c r="BF179" s="578">
        <f t="shared" ref="BF179" si="157">AT179+AZ179</f>
        <v>0</v>
      </c>
      <c r="BG179" s="579"/>
      <c r="BH179" s="574">
        <f t="shared" ref="BH179" si="158">AV179+BB179</f>
        <v>0</v>
      </c>
      <c r="BI179" s="575"/>
      <c r="BJ179" s="590">
        <f t="shared" ref="BJ179" si="159">IF(BF179=0,0,(BH179/BF179)*100)</f>
        <v>0</v>
      </c>
      <c r="BK179" s="591"/>
      <c r="BL179" s="650">
        <f t="shared" ref="BL179" si="160">(AD179*2)+(AJ179*2)+(AP179*3)+BB179</f>
        <v>0</v>
      </c>
      <c r="BM179" s="651"/>
      <c r="BN179" s="652"/>
      <c r="BO179" s="601" t="e">
        <f>(BL179*BR$74)+(N179*BR$75)+(X179*BR$76)+(R179*BR$77)+(V179*BR$78)+(Z179*BR$79)</f>
        <v>#REF!</v>
      </c>
      <c r="BP179" s="599" t="e">
        <f>((AZ179-BB179)*BR$81)+((AT179-AV179)*BR$80)+(H179*BR$82)+(P179*BR$83)</f>
        <v>#REF!</v>
      </c>
      <c r="BQ179" s="54"/>
      <c r="BR179" s="54"/>
      <c r="BS179" s="54"/>
    </row>
    <row r="180" spans="1:71" ht="22.5" customHeight="1" thickBot="1">
      <c r="A180" s="54"/>
      <c r="B180" s="566"/>
      <c r="C180" s="560" t="str">
        <f>IF(ROSTER!D$50="","",ROSTER!D$50)</f>
        <v/>
      </c>
      <c r="D180" s="561"/>
      <c r="E180" s="547"/>
      <c r="F180" s="502"/>
      <c r="G180" s="507"/>
      <c r="H180" s="544"/>
      <c r="I180" s="545"/>
      <c r="J180" s="540"/>
      <c r="K180" s="541"/>
      <c r="L180" s="553"/>
      <c r="M180" s="559"/>
      <c r="N180" s="556" t="s">
        <v>14</v>
      </c>
      <c r="O180" s="557"/>
      <c r="P180" s="540"/>
      <c r="Q180" s="541"/>
      <c r="R180" s="553"/>
      <c r="S180" s="559"/>
      <c r="T180" s="592"/>
      <c r="U180" s="593"/>
      <c r="V180" s="551"/>
      <c r="W180" s="545"/>
      <c r="X180" s="540"/>
      <c r="Y180" s="545"/>
      <c r="Z180" s="540"/>
      <c r="AA180" s="545"/>
      <c r="AB180" s="540"/>
      <c r="AC180" s="541"/>
      <c r="AD180" s="553"/>
      <c r="AE180" s="559"/>
      <c r="AF180" s="588"/>
      <c r="AG180" s="589"/>
      <c r="AH180" s="540"/>
      <c r="AI180" s="541"/>
      <c r="AJ180" s="553"/>
      <c r="AK180" s="559"/>
      <c r="AL180" s="592"/>
      <c r="AM180" s="593"/>
      <c r="AN180" s="540"/>
      <c r="AO180" s="541"/>
      <c r="AP180" s="553"/>
      <c r="AQ180" s="559"/>
      <c r="AR180" s="592"/>
      <c r="AS180" s="593"/>
      <c r="AT180" s="580"/>
      <c r="AU180" s="581"/>
      <c r="AV180" s="576"/>
      <c r="AW180" s="577"/>
      <c r="AX180" s="592"/>
      <c r="AY180" s="593"/>
      <c r="AZ180" s="540"/>
      <c r="BA180" s="541"/>
      <c r="BB180" s="553"/>
      <c r="BC180" s="559"/>
      <c r="BD180" s="592"/>
      <c r="BE180" s="593"/>
      <c r="BF180" s="580"/>
      <c r="BG180" s="581"/>
      <c r="BH180" s="576"/>
      <c r="BI180" s="577"/>
      <c r="BJ180" s="592"/>
      <c r="BK180" s="593"/>
      <c r="BL180" s="653"/>
      <c r="BM180" s="654"/>
      <c r="BN180" s="655"/>
      <c r="BO180" s="602"/>
      <c r="BP180" s="600"/>
      <c r="BQ180" s="54"/>
      <c r="BR180" s="54"/>
      <c r="BS180" s="54"/>
    </row>
    <row r="181" spans="1:71" s="335" customFormat="1" ht="33.4" customHeight="1">
      <c r="A181" s="333"/>
      <c r="B181" s="689"/>
      <c r="C181" s="685"/>
      <c r="D181" s="685" t="s">
        <v>10</v>
      </c>
      <c r="E181" s="686"/>
      <c r="F181" s="334"/>
      <c r="G181" s="334"/>
      <c r="H181" s="642">
        <f>SUM(H137:I180)</f>
        <v>0</v>
      </c>
      <c r="I181" s="631"/>
      <c r="J181" s="642">
        <f>SUM(J137:K180)</f>
        <v>0</v>
      </c>
      <c r="K181" s="631"/>
      <c r="L181" s="630">
        <f>SUM(L137:M180)</f>
        <v>0</v>
      </c>
      <c r="M181" s="640"/>
      <c r="N181" s="626">
        <f>L181+J181</f>
        <v>0</v>
      </c>
      <c r="O181" s="627"/>
      <c r="P181" s="630">
        <f>SUM(P137:Q180)</f>
        <v>0</v>
      </c>
      <c r="Q181" s="631"/>
      <c r="R181" s="630">
        <f t="shared" ref="R181" si="161">SUM(R137:S180)</f>
        <v>0</v>
      </c>
      <c r="S181" s="640"/>
      <c r="T181" s="630">
        <f t="shared" ref="T181" si="162">SUM(T137:U180)</f>
        <v>0</v>
      </c>
      <c r="U181" s="627"/>
      <c r="V181" s="640">
        <f t="shared" ref="V181" si="163">SUM(V137:W180)</f>
        <v>0</v>
      </c>
      <c r="W181" s="640"/>
      <c r="X181" s="642">
        <f t="shared" ref="X181" si="164">SUM(X137:Y180)</f>
        <v>0</v>
      </c>
      <c r="Y181" s="627"/>
      <c r="Z181" s="642">
        <f t="shared" ref="Z181" si="165">SUM(Z137:AA180)</f>
        <v>0</v>
      </c>
      <c r="AA181" s="627"/>
      <c r="AB181" s="640">
        <f t="shared" ref="AB181" si="166">SUM(AB137:AC180)</f>
        <v>0</v>
      </c>
      <c r="AC181" s="631"/>
      <c r="AD181" s="630">
        <f t="shared" ref="AD181" si="167">SUM(AD137:AE180)</f>
        <v>0</v>
      </c>
      <c r="AE181" s="640"/>
      <c r="AF181" s="626">
        <f t="shared" ref="AF181" si="168">SUM(AF137:AG180)</f>
        <v>0</v>
      </c>
      <c r="AG181" s="627"/>
      <c r="AH181" s="630">
        <f t="shared" ref="AH181" si="169">SUM(AH137:AI180)</f>
        <v>0</v>
      </c>
      <c r="AI181" s="631"/>
      <c r="AJ181" s="630">
        <f t="shared" ref="AJ181" si="170">SUM(AJ137:AK180)</f>
        <v>0</v>
      </c>
      <c r="AK181" s="640"/>
      <c r="AL181" s="626">
        <f>IF(AH181=0,0,(AJ181/AH181)*100)</f>
        <v>0</v>
      </c>
      <c r="AM181" s="627"/>
      <c r="AN181" s="630">
        <f>SUM(AN137:AO180)</f>
        <v>0</v>
      </c>
      <c r="AO181" s="631"/>
      <c r="AP181" s="630">
        <f>SUM(AP137:AQ180)</f>
        <v>0</v>
      </c>
      <c r="AQ181" s="640"/>
      <c r="AR181" s="626">
        <f>IF(AN181=0,0,(AP181/AN181)*100)</f>
        <v>0</v>
      </c>
      <c r="AS181" s="627"/>
      <c r="AT181" s="642">
        <f>AB181+AH181+AN181</f>
        <v>0</v>
      </c>
      <c r="AU181" s="631"/>
      <c r="AV181" s="630">
        <f>AD181+AJ181+AP181</f>
        <v>0</v>
      </c>
      <c r="AW181" s="670"/>
      <c r="AX181" s="626">
        <f>IF(AT181=0,0,(AV181/AT181)*100)</f>
        <v>0</v>
      </c>
      <c r="AY181" s="627"/>
      <c r="AZ181" s="630">
        <f>SUM(AZ137:BA180)</f>
        <v>0</v>
      </c>
      <c r="BA181" s="631"/>
      <c r="BB181" s="630">
        <f>SUM(BB137:BC180)</f>
        <v>0</v>
      </c>
      <c r="BC181" s="640"/>
      <c r="BD181" s="626">
        <f>IF(AZ181=0,0,(BB181/AZ181)*100)</f>
        <v>0</v>
      </c>
      <c r="BE181" s="627"/>
      <c r="BF181" s="642">
        <f>AT181+AZ181</f>
        <v>0</v>
      </c>
      <c r="BG181" s="631"/>
      <c r="BH181" s="630">
        <f>AV181+BB181</f>
        <v>0</v>
      </c>
      <c r="BI181" s="670"/>
      <c r="BJ181" s="626">
        <f>IF(BF181=0,0,(BH181/BF181)*100)</f>
        <v>0</v>
      </c>
      <c r="BK181" s="668"/>
      <c r="BL181" s="644">
        <f>SUM(BL137:BN180)</f>
        <v>0</v>
      </c>
      <c r="BM181" s="645"/>
      <c r="BN181" s="646"/>
      <c r="BO181" s="601" t="e">
        <f>(BL181*BR$74)+(N181*BR$75)+(X181*BR$76)+(R181*BR$77)+(V181*BR$78)+(Z181*BR$79)</f>
        <v>#REF!</v>
      </c>
      <c r="BP181" s="599" t="e">
        <f>((AZ181-BB181)*BR$81)+((AT181-AV181)*BR$80)+(H181*BR$82)+(P181*BR$83)</f>
        <v>#REF!</v>
      </c>
      <c r="BQ181" s="333"/>
      <c r="BR181" s="333"/>
      <c r="BS181" s="333"/>
    </row>
    <row r="182" spans="1:71" s="335" customFormat="1" ht="33.950000000000003" customHeight="1" thickBot="1">
      <c r="A182" s="333"/>
      <c r="B182" s="690"/>
      <c r="C182" s="687"/>
      <c r="D182" s="687"/>
      <c r="E182" s="688"/>
      <c r="F182" s="336"/>
      <c r="G182" s="336"/>
      <c r="H182" s="643"/>
      <c r="I182" s="633"/>
      <c r="J182" s="643"/>
      <c r="K182" s="633"/>
      <c r="L182" s="632"/>
      <c r="M182" s="641"/>
      <c r="N182" s="628" t="s">
        <v>14</v>
      </c>
      <c r="O182" s="629"/>
      <c r="P182" s="632"/>
      <c r="Q182" s="633"/>
      <c r="R182" s="632"/>
      <c r="S182" s="641"/>
      <c r="T182" s="632"/>
      <c r="U182" s="629"/>
      <c r="V182" s="641"/>
      <c r="W182" s="641"/>
      <c r="X182" s="643"/>
      <c r="Y182" s="629"/>
      <c r="Z182" s="643"/>
      <c r="AA182" s="629"/>
      <c r="AB182" s="641"/>
      <c r="AC182" s="633"/>
      <c r="AD182" s="632"/>
      <c r="AE182" s="641"/>
      <c r="AF182" s="628"/>
      <c r="AG182" s="629"/>
      <c r="AH182" s="632"/>
      <c r="AI182" s="633"/>
      <c r="AJ182" s="632"/>
      <c r="AK182" s="641"/>
      <c r="AL182" s="628"/>
      <c r="AM182" s="629"/>
      <c r="AN182" s="632"/>
      <c r="AO182" s="633"/>
      <c r="AP182" s="632"/>
      <c r="AQ182" s="641"/>
      <c r="AR182" s="628"/>
      <c r="AS182" s="629"/>
      <c r="AT182" s="643"/>
      <c r="AU182" s="633"/>
      <c r="AV182" s="632"/>
      <c r="AW182" s="671"/>
      <c r="AX182" s="628"/>
      <c r="AY182" s="629"/>
      <c r="AZ182" s="632"/>
      <c r="BA182" s="633"/>
      <c r="BB182" s="632"/>
      <c r="BC182" s="641"/>
      <c r="BD182" s="628"/>
      <c r="BE182" s="629"/>
      <c r="BF182" s="643"/>
      <c r="BG182" s="633"/>
      <c r="BH182" s="632"/>
      <c r="BI182" s="671"/>
      <c r="BJ182" s="628"/>
      <c r="BK182" s="669"/>
      <c r="BL182" s="647"/>
      <c r="BM182" s="648"/>
      <c r="BN182" s="649"/>
      <c r="BO182" s="602"/>
      <c r="BP182" s="600"/>
      <c r="BQ182" s="333"/>
      <c r="BR182" s="333"/>
      <c r="BS182" s="333"/>
    </row>
    <row r="183" spans="1:71" s="341" customFormat="1" ht="48.2" customHeight="1" thickBot="1">
      <c r="A183" s="337"/>
      <c r="B183" s="667"/>
      <c r="C183" s="665"/>
      <c r="D183" s="665" t="s">
        <v>13</v>
      </c>
      <c r="E183" s="666"/>
      <c r="F183" s="338"/>
      <c r="G183" s="334"/>
      <c r="H183" s="676"/>
      <c r="I183" s="677"/>
      <c r="J183" s="673"/>
      <c r="K183" s="672"/>
      <c r="L183" s="605"/>
      <c r="M183" s="606"/>
      <c r="N183" s="674">
        <f>J183+L183</f>
        <v>0</v>
      </c>
      <c r="O183" s="675"/>
      <c r="P183" s="673"/>
      <c r="Q183" s="672"/>
      <c r="R183" s="605"/>
      <c r="S183" s="672"/>
      <c r="T183" s="626">
        <f>R183-P183</f>
        <v>0</v>
      </c>
      <c r="U183" s="627"/>
      <c r="V183" s="673"/>
      <c r="W183" s="678"/>
      <c r="X183" s="679"/>
      <c r="Y183" s="680"/>
      <c r="Z183" s="673"/>
      <c r="AA183" s="678"/>
      <c r="AB183" s="673"/>
      <c r="AC183" s="672"/>
      <c r="AD183" s="605"/>
      <c r="AE183" s="606"/>
      <c r="AF183" s="634">
        <f>IF(AB183=0,0,(AD183/AB183)*100)</f>
        <v>0</v>
      </c>
      <c r="AG183" s="635"/>
      <c r="AH183" s="673"/>
      <c r="AI183" s="672"/>
      <c r="AJ183" s="605"/>
      <c r="AK183" s="606"/>
      <c r="AL183" s="626">
        <f>IF(AH183=0,0,(AJ183/AH183)*100)</f>
        <v>0</v>
      </c>
      <c r="AM183" s="627"/>
      <c r="AN183" s="673"/>
      <c r="AO183" s="672"/>
      <c r="AP183" s="605"/>
      <c r="AQ183" s="606"/>
      <c r="AR183" s="626">
        <f>IF(AN183=0,0,(AP183/AN183)*100)</f>
        <v>0</v>
      </c>
      <c r="AS183" s="627"/>
      <c r="AT183" s="681">
        <f>AB183+AH183+AN183</f>
        <v>0</v>
      </c>
      <c r="AU183" s="682"/>
      <c r="AV183" s="683">
        <f>AD183+AJ183+AP183</f>
        <v>0</v>
      </c>
      <c r="AW183" s="684"/>
      <c r="AX183" s="626">
        <f>IF(AT183=0,0,(AV183/AT183)*100)</f>
        <v>0</v>
      </c>
      <c r="AY183" s="627"/>
      <c r="AZ183" s="673"/>
      <c r="BA183" s="672"/>
      <c r="BB183" s="605"/>
      <c r="BC183" s="606"/>
      <c r="BD183" s="626">
        <f>IF(AZ183=0,0,(BB183/AZ183)*100)</f>
        <v>0</v>
      </c>
      <c r="BE183" s="627"/>
      <c r="BF183" s="681">
        <f>AT183+AZ183</f>
        <v>0</v>
      </c>
      <c r="BG183" s="682"/>
      <c r="BH183" s="683">
        <f>AV183+BB183</f>
        <v>0</v>
      </c>
      <c r="BI183" s="684"/>
      <c r="BJ183" s="626">
        <f>IF(BF183=0,0,(BH183/BF183)*100)</f>
        <v>0</v>
      </c>
      <c r="BK183" s="627"/>
      <c r="BL183" s="594"/>
      <c r="BM183" s="595"/>
      <c r="BN183" s="596"/>
      <c r="BO183" s="339"/>
      <c r="BP183" s="340"/>
      <c r="BQ183" s="337"/>
      <c r="BR183" s="337"/>
      <c r="BS183" s="337"/>
    </row>
    <row r="184" spans="1:71" s="341" customFormat="1" ht="48.95" customHeight="1" thickBot="1">
      <c r="A184" s="337"/>
      <c r="B184" s="342"/>
      <c r="C184" s="343"/>
      <c r="D184" s="570" t="s">
        <v>95</v>
      </c>
      <c r="E184" s="571"/>
      <c r="F184" s="344"/>
      <c r="G184" s="344"/>
      <c r="H184" s="343"/>
      <c r="I184" s="343"/>
      <c r="J184" s="567">
        <f>IF((J181+L183)=0,0,J181/(J181+L183)*100)</f>
        <v>0</v>
      </c>
      <c r="K184" s="569"/>
      <c r="L184" s="567">
        <f>IF((L181+J183)=0,0,L181/(L181+J183)*100)</f>
        <v>0</v>
      </c>
      <c r="M184" s="569"/>
      <c r="N184" s="567">
        <f>IF((N181+N183)=0,0,N181/(N181+N183)*100)</f>
        <v>0</v>
      </c>
      <c r="O184" s="568"/>
      <c r="P184" s="572"/>
      <c r="Q184" s="509"/>
      <c r="R184" s="509"/>
      <c r="S184" s="509"/>
      <c r="T184" s="535"/>
      <c r="U184" s="535"/>
      <c r="V184" s="509"/>
      <c r="W184" s="509"/>
      <c r="X184" s="509"/>
      <c r="Y184" s="509"/>
      <c r="Z184" s="509"/>
      <c r="AA184" s="509"/>
      <c r="AB184" s="509"/>
      <c r="AC184" s="509"/>
      <c r="AD184" s="509"/>
      <c r="AE184" s="509"/>
      <c r="AF184" s="509"/>
      <c r="AG184" s="509"/>
      <c r="AH184" s="509"/>
      <c r="AI184" s="509"/>
      <c r="AJ184" s="509"/>
      <c r="AK184" s="509"/>
      <c r="AL184" s="509"/>
      <c r="AM184" s="509"/>
      <c r="AN184" s="509"/>
      <c r="AO184" s="509"/>
      <c r="AP184" s="509"/>
      <c r="AQ184" s="509"/>
      <c r="AR184" s="509"/>
      <c r="AS184" s="509"/>
      <c r="AT184" s="509"/>
      <c r="AU184" s="509"/>
      <c r="AV184" s="509"/>
      <c r="AW184" s="509"/>
      <c r="AX184" s="509"/>
      <c r="AY184" s="509"/>
      <c r="AZ184" s="509"/>
      <c r="BA184" s="509"/>
      <c r="BB184" s="509"/>
      <c r="BC184" s="509"/>
      <c r="BD184" s="509"/>
      <c r="BE184" s="509"/>
      <c r="BF184" s="509"/>
      <c r="BG184" s="509"/>
      <c r="BH184" s="509"/>
      <c r="BI184" s="509"/>
      <c r="BJ184" s="509"/>
      <c r="BK184" s="509"/>
      <c r="BL184" s="509"/>
      <c r="BM184" s="509"/>
      <c r="BN184" s="573"/>
      <c r="BO184" s="345"/>
      <c r="BP184" s="345"/>
      <c r="BQ184" s="337"/>
      <c r="BR184" s="337"/>
      <c r="BS184" s="337"/>
    </row>
    <row r="185" spans="1:71" ht="15.75" customHeight="1" thickTop="1" thickBot="1">
      <c r="A185" s="54"/>
      <c r="B185" s="214"/>
      <c r="C185" s="215"/>
      <c r="D185" s="215"/>
      <c r="E185" s="215"/>
      <c r="F185" s="74"/>
      <c r="G185" s="74"/>
      <c r="H185" s="215"/>
      <c r="I185" s="215"/>
      <c r="J185" s="215"/>
      <c r="K185" s="215"/>
      <c r="L185" s="215"/>
      <c r="M185" s="215"/>
      <c r="N185" s="215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 s="215"/>
      <c r="AC185" s="215"/>
      <c r="AD185" s="215"/>
      <c r="AE185" s="215"/>
      <c r="AF185" s="220"/>
      <c r="AG185" s="220"/>
      <c r="AH185" s="215"/>
      <c r="AI185" s="215"/>
      <c r="AJ185" s="215"/>
      <c r="AK185" s="215"/>
      <c r="AL185" s="215"/>
      <c r="AM185" s="215"/>
      <c r="AN185" s="215"/>
      <c r="AO185" s="215"/>
      <c r="AP185" s="215"/>
      <c r="AQ185" s="215"/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G185" s="215"/>
      <c r="BH185" s="215"/>
      <c r="BI185" s="215"/>
      <c r="BJ185" s="215"/>
      <c r="BK185" s="215"/>
      <c r="BL185" s="215"/>
      <c r="BM185" s="215"/>
      <c r="BN185" s="221"/>
      <c r="BO185" s="75"/>
      <c r="BP185" s="75"/>
      <c r="BQ185" s="54"/>
      <c r="BR185" s="54"/>
      <c r="BS185" s="54"/>
    </row>
    <row r="186" spans="1:71" s="73" customFormat="1" ht="80.25" customHeight="1" thickTop="1" thickBot="1">
      <c r="A186" s="72"/>
      <c r="B186" s="656" t="s">
        <v>62</v>
      </c>
      <c r="C186" s="657"/>
      <c r="D186" s="616" t="s">
        <v>54</v>
      </c>
      <c r="E186" s="616"/>
      <c r="F186" s="76"/>
      <c r="G186" s="76"/>
      <c r="H186" s="607"/>
      <c r="I186" s="608"/>
      <c r="J186" s="609"/>
      <c r="K186" s="346"/>
      <c r="L186" s="607"/>
      <c r="M186" s="608"/>
      <c r="N186" s="609"/>
      <c r="O186" s="510" t="s">
        <v>49</v>
      </c>
      <c r="P186" s="511"/>
      <c r="Q186" s="511"/>
      <c r="R186" s="511"/>
      <c r="S186" s="607"/>
      <c r="T186" s="608"/>
      <c r="U186" s="609"/>
      <c r="V186" s="346"/>
      <c r="W186" s="607"/>
      <c r="X186" s="608"/>
      <c r="Y186" s="609"/>
      <c r="Z186" s="510" t="s">
        <v>115</v>
      </c>
      <c r="AA186" s="511"/>
      <c r="AB186" s="511"/>
      <c r="AC186" s="511"/>
      <c r="AD186" s="511"/>
      <c r="AE186" s="511"/>
      <c r="AF186" s="511"/>
      <c r="AG186" s="511"/>
      <c r="AH186" s="511"/>
      <c r="AI186" s="512"/>
      <c r="AJ186" s="607"/>
      <c r="AK186" s="608"/>
      <c r="AL186" s="609"/>
      <c r="AM186" s="346"/>
      <c r="AN186" s="607"/>
      <c r="AO186" s="608"/>
      <c r="AP186" s="609"/>
      <c r="AQ186" s="510" t="s">
        <v>53</v>
      </c>
      <c r="AR186" s="511"/>
      <c r="AS186" s="511"/>
      <c r="AT186" s="512"/>
      <c r="AU186" s="607"/>
      <c r="AV186" s="608"/>
      <c r="AW186" s="609"/>
      <c r="AX186" s="346"/>
      <c r="AY186" s="607"/>
      <c r="AZ186" s="608"/>
      <c r="BA186" s="609"/>
      <c r="BB186" s="614" t="s">
        <v>117</v>
      </c>
      <c r="BC186" s="615"/>
      <c r="BD186" s="615"/>
      <c r="BE186" s="658"/>
      <c r="BF186" s="520">
        <f>BL181</f>
        <v>0</v>
      </c>
      <c r="BG186" s="521"/>
      <c r="BH186" s="522"/>
      <c r="BI186" s="346"/>
      <c r="BJ186" s="520">
        <f>BL183</f>
        <v>0</v>
      </c>
      <c r="BK186" s="521"/>
      <c r="BL186" s="522"/>
      <c r="BM186" s="227"/>
      <c r="BN186" s="228"/>
      <c r="BO186" s="77"/>
      <c r="BP186" s="77"/>
      <c r="BQ186" s="72"/>
      <c r="BR186" s="72"/>
      <c r="BS186" s="72"/>
    </row>
    <row r="187" spans="1:71" ht="15.6" customHeight="1" thickTop="1" thickBot="1">
      <c r="A187" s="54"/>
      <c r="B187" s="216"/>
      <c r="C187" s="210"/>
      <c r="D187" s="217"/>
      <c r="E187" s="217"/>
      <c r="F187" s="78"/>
      <c r="G187" s="78"/>
      <c r="H187" s="224"/>
      <c r="I187" s="224"/>
      <c r="J187" s="224"/>
      <c r="K187" s="224"/>
      <c r="L187" s="224"/>
      <c r="M187" s="224"/>
      <c r="N187" s="224"/>
      <c r="O187" s="222"/>
      <c r="P187" s="222"/>
      <c r="Q187" s="222"/>
      <c r="R187" s="222"/>
      <c r="S187" s="224"/>
      <c r="T187" s="224"/>
      <c r="U187" s="224"/>
      <c r="V187" s="223"/>
      <c r="W187" s="224"/>
      <c r="X187" s="224"/>
      <c r="Y187" s="224"/>
      <c r="Z187" s="222"/>
      <c r="AA187" s="222"/>
      <c r="AB187" s="222"/>
      <c r="AC187" s="222"/>
      <c r="AD187" s="224"/>
      <c r="AE187" s="224"/>
      <c r="AF187" s="224"/>
      <c r="AG187" s="224"/>
      <c r="AH187" s="223"/>
      <c r="AI187" s="223"/>
      <c r="AJ187" s="224"/>
      <c r="AK187" s="222"/>
      <c r="AL187" s="222"/>
      <c r="AM187" s="222"/>
      <c r="AN187" s="222"/>
      <c r="AO187" s="224"/>
      <c r="AP187" s="224"/>
      <c r="AQ187" s="222"/>
      <c r="AR187" s="222"/>
      <c r="AS187" s="222"/>
      <c r="AT187" s="222"/>
      <c r="AU187" s="224"/>
      <c r="AV187" s="224"/>
      <c r="AW187" s="224"/>
      <c r="AX187" s="224"/>
      <c r="AY187" s="224"/>
      <c r="AZ187" s="226"/>
      <c r="BA187" s="226"/>
      <c r="BB187" s="222"/>
      <c r="BC187" s="230"/>
      <c r="BD187" s="231"/>
      <c r="BE187" s="231"/>
      <c r="BF187" s="232"/>
      <c r="BG187" s="232"/>
      <c r="BH187" s="226"/>
      <c r="BI187" s="224"/>
      <c r="BJ187" s="233"/>
      <c r="BK187" s="233"/>
      <c r="BL187" s="226"/>
      <c r="BM187" s="229"/>
      <c r="BN187" s="234"/>
      <c r="BO187" s="79"/>
      <c r="BP187" s="79"/>
      <c r="BQ187" s="54"/>
      <c r="BR187" s="54"/>
      <c r="BS187" s="54"/>
    </row>
    <row r="188" spans="1:71" s="73" customFormat="1" ht="80.25" customHeight="1" thickTop="1" thickBot="1">
      <c r="A188" s="72"/>
      <c r="B188" s="614" t="s">
        <v>47</v>
      </c>
      <c r="C188" s="615"/>
      <c r="D188" s="616" t="s">
        <v>55</v>
      </c>
      <c r="E188" s="616"/>
      <c r="F188" s="76"/>
      <c r="G188" s="76"/>
      <c r="H188" s="520">
        <f>H186</f>
        <v>0</v>
      </c>
      <c r="I188" s="521"/>
      <c r="J188" s="522"/>
      <c r="K188" s="346"/>
      <c r="L188" s="520">
        <f>L186</f>
        <v>0</v>
      </c>
      <c r="M188" s="521"/>
      <c r="N188" s="522"/>
      <c r="O188" s="510" t="s">
        <v>51</v>
      </c>
      <c r="P188" s="511"/>
      <c r="Q188" s="511"/>
      <c r="R188" s="511"/>
      <c r="S188" s="520">
        <f>S186-H186</f>
        <v>0</v>
      </c>
      <c r="T188" s="521"/>
      <c r="U188" s="522"/>
      <c r="V188" s="346"/>
      <c r="W188" s="520">
        <f>W186-L186</f>
        <v>0</v>
      </c>
      <c r="X188" s="521"/>
      <c r="Y188" s="522"/>
      <c r="Z188" s="510" t="s">
        <v>116</v>
      </c>
      <c r="AA188" s="511"/>
      <c r="AB188" s="511"/>
      <c r="AC188" s="511"/>
      <c r="AD188" s="511"/>
      <c r="AE188" s="511"/>
      <c r="AF188" s="511"/>
      <c r="AG188" s="511"/>
      <c r="AH188" s="511"/>
      <c r="AI188" s="512"/>
      <c r="AJ188" s="520">
        <f>AJ186-S186</f>
        <v>0</v>
      </c>
      <c r="AK188" s="521"/>
      <c r="AL188" s="522"/>
      <c r="AM188" s="346"/>
      <c r="AN188" s="520">
        <f>AN186-W186</f>
        <v>0</v>
      </c>
      <c r="AO188" s="521"/>
      <c r="AP188" s="522"/>
      <c r="AQ188" s="510" t="s">
        <v>52</v>
      </c>
      <c r="AR188" s="511"/>
      <c r="AS188" s="511"/>
      <c r="AT188" s="512"/>
      <c r="AU188" s="520">
        <f>AU186-AJ186</f>
        <v>0</v>
      </c>
      <c r="AV188" s="521"/>
      <c r="AW188" s="522"/>
      <c r="AX188" s="346"/>
      <c r="AY188" s="520">
        <f>AY186-AN186</f>
        <v>0</v>
      </c>
      <c r="AZ188" s="521"/>
      <c r="BA188" s="522"/>
      <c r="BB188" s="614" t="s">
        <v>118</v>
      </c>
      <c r="BC188" s="615"/>
      <c r="BD188" s="615"/>
      <c r="BE188" s="658"/>
      <c r="BF188" s="520">
        <f>BF186-AU186</f>
        <v>0</v>
      </c>
      <c r="BG188" s="521"/>
      <c r="BH188" s="522"/>
      <c r="BI188" s="346"/>
      <c r="BJ188" s="520">
        <f>BJ186-AY186</f>
        <v>0</v>
      </c>
      <c r="BK188" s="521"/>
      <c r="BL188" s="522"/>
      <c r="BM188" s="227"/>
      <c r="BN188" s="228"/>
      <c r="BO188" s="77"/>
      <c r="BP188" s="77"/>
      <c r="BQ188" s="72"/>
      <c r="BR188" s="72"/>
      <c r="BS188" s="72"/>
    </row>
    <row r="189" spans="1:71" ht="15.75" customHeight="1" thickTop="1" thickBot="1">
      <c r="A189" s="54"/>
      <c r="B189" s="218"/>
      <c r="C189" s="219"/>
      <c r="D189" s="219"/>
      <c r="E189" s="219"/>
      <c r="F189" s="80"/>
      <c r="G189" s="80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25"/>
      <c r="AG189" s="225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617" t="s">
        <v>135</v>
      </c>
      <c r="BB189" s="617"/>
      <c r="BC189" s="617"/>
      <c r="BD189" s="617"/>
      <c r="BE189" s="617"/>
      <c r="BF189" s="617"/>
      <c r="BG189" s="617"/>
      <c r="BH189" s="617"/>
      <c r="BI189" s="617"/>
      <c r="BJ189" s="617"/>
      <c r="BK189" s="617"/>
      <c r="BL189" s="617"/>
      <c r="BM189" s="617"/>
      <c r="BN189" s="618"/>
      <c r="BO189" s="81"/>
      <c r="BP189" s="81"/>
      <c r="BQ189" s="54"/>
      <c r="BR189" s="54"/>
      <c r="BS189" s="54"/>
    </row>
    <row r="190" spans="1:71" ht="12" customHeight="1" thickTop="1">
      <c r="A190" s="54"/>
      <c r="B190" s="55"/>
      <c r="C190" s="54"/>
      <c r="D190" s="54"/>
      <c r="E190" s="54"/>
      <c r="F190" s="56"/>
      <c r="G190" s="56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7"/>
      <c r="AG190" s="57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8"/>
      <c r="BP190" s="58"/>
      <c r="BQ190" s="54"/>
      <c r="BR190" s="54"/>
      <c r="BS190" s="54"/>
    </row>
    <row r="191" spans="1:71" s="61" customFormat="1" ht="33.75">
      <c r="A191" s="60"/>
      <c r="B191" s="503" t="s">
        <v>9</v>
      </c>
      <c r="C191" s="503"/>
      <c r="D191" s="503"/>
      <c r="E191" s="503"/>
      <c r="F191" s="503"/>
      <c r="G191" s="503"/>
      <c r="H191" s="503"/>
      <c r="I191" s="503"/>
      <c r="J191" s="503"/>
      <c r="K191" s="503"/>
      <c r="L191" s="503"/>
      <c r="M191" s="503"/>
      <c r="N191" s="503"/>
      <c r="O191" s="503"/>
      <c r="P191" s="503"/>
      <c r="Q191" s="503"/>
      <c r="R191" s="503"/>
      <c r="S191" s="503"/>
      <c r="T191" s="503"/>
      <c r="U191" s="503"/>
      <c r="V191" s="503"/>
      <c r="W191" s="503"/>
      <c r="X191" s="503"/>
      <c r="Y191" s="503"/>
      <c r="Z191" s="503"/>
      <c r="AA191" s="503"/>
      <c r="AB191" s="503"/>
      <c r="AC191" s="503"/>
      <c r="AD191" s="503"/>
      <c r="AE191" s="503"/>
      <c r="AF191" s="503"/>
      <c r="AG191" s="503"/>
      <c r="AH191" s="503"/>
      <c r="AI191" s="503"/>
      <c r="AJ191" s="503"/>
      <c r="AK191" s="503"/>
      <c r="AL191" s="503"/>
      <c r="AM191" s="503"/>
      <c r="AN191" s="503"/>
      <c r="AO191" s="503"/>
      <c r="AP191" s="503"/>
      <c r="AQ191" s="503"/>
      <c r="AR191" s="503"/>
      <c r="AS191" s="503"/>
      <c r="AT191" s="503"/>
      <c r="AU191" s="503"/>
      <c r="AV191" s="503"/>
      <c r="AW191" s="503"/>
      <c r="AX191" s="503"/>
      <c r="AY191" s="503"/>
      <c r="AZ191" s="503"/>
      <c r="BA191" s="503"/>
      <c r="BB191" s="503"/>
      <c r="BC191" s="503"/>
      <c r="BD191" s="503"/>
      <c r="BE191" s="503"/>
      <c r="BF191" s="503"/>
      <c r="BG191" s="503"/>
      <c r="BH191" s="503"/>
      <c r="BI191" s="503"/>
      <c r="BJ191" s="503"/>
      <c r="BK191" s="503"/>
      <c r="BL191" s="503"/>
      <c r="BM191" s="503"/>
      <c r="BN191" s="503"/>
      <c r="BO191" s="192"/>
      <c r="BP191" s="192"/>
      <c r="BQ191" s="60"/>
      <c r="BR191" s="60"/>
      <c r="BS191" s="60"/>
    </row>
    <row r="192" spans="1:71" ht="10.9" customHeight="1">
      <c r="A192" s="54"/>
      <c r="B192" s="193"/>
      <c r="C192" s="194"/>
      <c r="D192" s="194"/>
      <c r="E192" s="194"/>
      <c r="F192" s="195"/>
      <c r="G192" s="195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6"/>
      <c r="AG192" s="196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  <c r="BJ192" s="194"/>
      <c r="BK192" s="194"/>
      <c r="BL192" s="194"/>
      <c r="BM192" s="194"/>
      <c r="BN192" s="508"/>
      <c r="BO192" s="508"/>
      <c r="BP192" s="508"/>
      <c r="BQ192" s="54"/>
      <c r="BR192" s="54"/>
      <c r="BS192" s="54"/>
    </row>
    <row r="193" spans="1:71" s="62" customFormat="1" ht="36.75" customHeight="1">
      <c r="A193" s="55"/>
      <c r="B193" s="193"/>
      <c r="C193" s="193"/>
      <c r="D193" s="197" t="s">
        <v>10</v>
      </c>
      <c r="E193" s="514" t="str">
        <f>IF(ROSTER!D$3="","",ROSTER!D$3)</f>
        <v/>
      </c>
      <c r="F193" s="514"/>
      <c r="G193" s="514"/>
      <c r="H193" s="514"/>
      <c r="I193" s="514"/>
      <c r="J193" s="514"/>
      <c r="K193" s="514"/>
      <c r="L193" s="514"/>
      <c r="M193" s="514"/>
      <c r="N193" s="514"/>
      <c r="O193" s="514"/>
      <c r="P193" s="514"/>
      <c r="Q193" s="514"/>
      <c r="R193" s="514"/>
      <c r="S193" s="514"/>
      <c r="T193" s="514"/>
      <c r="U193" s="514"/>
      <c r="V193" s="514"/>
      <c r="W193" s="514"/>
      <c r="X193" s="514"/>
      <c r="Y193" s="514"/>
      <c r="Z193" s="514"/>
      <c r="AA193" s="514"/>
      <c r="AB193" s="514"/>
      <c r="AC193" s="514"/>
      <c r="AD193" s="198"/>
      <c r="AE193" s="505" t="s">
        <v>11</v>
      </c>
      <c r="AF193" s="505"/>
      <c r="AG193" s="505"/>
      <c r="AH193" s="505"/>
      <c r="AI193" s="505"/>
      <c r="AJ193" s="505"/>
      <c r="AK193" s="505"/>
      <c r="AL193" s="505"/>
      <c r="AM193" s="505"/>
      <c r="AN193" s="513"/>
      <c r="AO193" s="513"/>
      <c r="AP193" s="513"/>
      <c r="AQ193" s="513"/>
      <c r="AR193" s="513"/>
      <c r="AS193" s="513"/>
      <c r="AT193" s="513"/>
      <c r="AU193" s="513"/>
      <c r="AV193" s="513"/>
      <c r="AW193" s="513"/>
      <c r="AX193" s="513"/>
      <c r="AY193" s="513"/>
      <c r="AZ193" s="513"/>
      <c r="BA193" s="513"/>
      <c r="BB193" s="513"/>
      <c r="BC193" s="513"/>
      <c r="BD193" s="513"/>
      <c r="BE193" s="513"/>
      <c r="BF193" s="513"/>
      <c r="BG193" s="513"/>
      <c r="BH193" s="513"/>
      <c r="BI193" s="513"/>
      <c r="BJ193" s="513"/>
      <c r="BK193" s="513"/>
      <c r="BL193" s="513"/>
      <c r="BM193" s="513"/>
      <c r="BN193" s="508"/>
      <c r="BO193" s="508"/>
      <c r="BP193" s="508"/>
      <c r="BQ193" s="55"/>
      <c r="BR193" s="55"/>
      <c r="BS193" s="55"/>
    </row>
    <row r="194" spans="1:71" ht="8.85" customHeight="1">
      <c r="A194" s="63"/>
      <c r="B194" s="193"/>
      <c r="C194" s="196" t="s">
        <v>36</v>
      </c>
      <c r="D194" s="196"/>
      <c r="E194" s="196"/>
      <c r="F194" s="199"/>
      <c r="G194" s="199"/>
      <c r="H194" s="196"/>
      <c r="I194" s="196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  <c r="AA194" s="200"/>
      <c r="AB194" s="200"/>
      <c r="AC194" s="200"/>
      <c r="AD194" s="200"/>
      <c r="AE194" s="200"/>
      <c r="AF194" s="200"/>
      <c r="AG194" s="196"/>
      <c r="AH194" s="201"/>
      <c r="AI194" s="202"/>
      <c r="AJ194" s="202"/>
      <c r="AK194" s="202"/>
      <c r="AL194" s="202"/>
      <c r="AM194" s="202"/>
      <c r="AN194" s="202"/>
      <c r="AO194" s="203"/>
      <c r="AP194" s="204"/>
      <c r="AQ194" s="204"/>
      <c r="AR194" s="204"/>
      <c r="AS194" s="204"/>
      <c r="AT194" s="204"/>
      <c r="AU194" s="204"/>
      <c r="AV194" s="204"/>
      <c r="AW194" s="204"/>
      <c r="AX194" s="204"/>
      <c r="AY194" s="204"/>
      <c r="AZ194" s="204"/>
      <c r="BA194" s="204"/>
      <c r="BB194" s="204"/>
      <c r="BC194" s="204"/>
      <c r="BD194" s="204"/>
      <c r="BE194" s="204"/>
      <c r="BF194" s="204"/>
      <c r="BG194" s="204"/>
      <c r="BH194" s="204"/>
      <c r="BI194" s="204"/>
      <c r="BJ194" s="204"/>
      <c r="BK194" s="204"/>
      <c r="BL194" s="204"/>
      <c r="BM194" s="204"/>
      <c r="BN194" s="204"/>
      <c r="BO194" s="205"/>
      <c r="BP194" s="205"/>
      <c r="BQ194" s="63"/>
      <c r="BR194" s="63"/>
      <c r="BS194" s="63"/>
    </row>
    <row r="195" spans="1:71" s="62" customFormat="1" ht="42.75">
      <c r="A195" s="55"/>
      <c r="B195" s="193"/>
      <c r="C195" s="519" t="s">
        <v>35</v>
      </c>
      <c r="D195" s="519"/>
      <c r="E195" s="513"/>
      <c r="F195" s="513"/>
      <c r="G195" s="513"/>
      <c r="H195" s="513"/>
      <c r="I195" s="513"/>
      <c r="J195" s="513"/>
      <c r="K195" s="513"/>
      <c r="L195" s="513"/>
      <c r="M195" s="513"/>
      <c r="N195" s="513"/>
      <c r="O195" s="513"/>
      <c r="P195" s="513"/>
      <c r="Q195" s="513"/>
      <c r="R195" s="513"/>
      <c r="S195" s="513"/>
      <c r="T195" s="513"/>
      <c r="U195" s="513"/>
      <c r="V195" s="513"/>
      <c r="W195" s="513"/>
      <c r="X195" s="513"/>
      <c r="Y195" s="513"/>
      <c r="Z195" s="513"/>
      <c r="AA195" s="513"/>
      <c r="AB195" s="513"/>
      <c r="AC195" s="513"/>
      <c r="AD195" s="198"/>
      <c r="AE195" s="239" t="s">
        <v>19</v>
      </c>
      <c r="AF195" s="239"/>
      <c r="AG195" s="239"/>
      <c r="AH195" s="505" t="s">
        <v>19</v>
      </c>
      <c r="AI195" s="505"/>
      <c r="AJ195" s="505"/>
      <c r="AK195" s="505"/>
      <c r="AL195" s="505"/>
      <c r="AM195" s="505"/>
      <c r="AN195" s="513"/>
      <c r="AO195" s="513"/>
      <c r="AP195" s="513"/>
      <c r="AQ195" s="513"/>
      <c r="AR195" s="513"/>
      <c r="AS195" s="513"/>
      <c r="AT195" s="513"/>
      <c r="AU195" s="513"/>
      <c r="AV195" s="513"/>
      <c r="AW195" s="513"/>
      <c r="AX195" s="513"/>
      <c r="AY195" s="513"/>
      <c r="AZ195" s="513"/>
      <c r="BA195" s="505" t="s">
        <v>12</v>
      </c>
      <c r="BB195" s="505"/>
      <c r="BC195" s="505"/>
      <c r="BD195" s="504"/>
      <c r="BE195" s="504"/>
      <c r="BF195" s="504"/>
      <c r="BG195" s="504"/>
      <c r="BH195" s="504"/>
      <c r="BI195" s="504"/>
      <c r="BJ195" s="504"/>
      <c r="BK195" s="504"/>
      <c r="BL195" s="504"/>
      <c r="BM195" s="504"/>
      <c r="BN195" s="206"/>
      <c r="BO195" s="207"/>
      <c r="BP195" s="207"/>
      <c r="BQ195" s="64">
        <f>IF(BD195=0,0,1)</f>
        <v>0</v>
      </c>
      <c r="BR195" s="65">
        <f>IF((BE249+BI249)&gt;(AO249+AS249),1,0)</f>
        <v>0</v>
      </c>
      <c r="BS195" s="66"/>
    </row>
    <row r="196" spans="1:71" ht="9.6" customHeight="1">
      <c r="A196" s="54"/>
      <c r="B196" s="193"/>
      <c r="C196" s="194"/>
      <c r="D196" s="194"/>
      <c r="E196" s="194"/>
      <c r="F196" s="195"/>
      <c r="G196" s="195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6"/>
      <c r="AG196" s="196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  <c r="BJ196" s="194"/>
      <c r="BK196" s="194"/>
      <c r="BL196" s="194"/>
      <c r="BM196" s="194"/>
      <c r="BN196" s="194"/>
      <c r="BO196" s="208"/>
      <c r="BP196" s="208"/>
      <c r="BQ196" s="54"/>
      <c r="BR196" s="54"/>
      <c r="BS196" s="54"/>
    </row>
    <row r="197" spans="1:71" ht="8.85" customHeight="1" thickBot="1">
      <c r="A197" s="54"/>
      <c r="B197" s="209"/>
      <c r="C197" s="210"/>
      <c r="D197" s="210"/>
      <c r="E197" s="210"/>
      <c r="F197" s="211"/>
      <c r="G197" s="211"/>
      <c r="H197" s="210"/>
      <c r="I197" s="210"/>
      <c r="J197" s="210"/>
      <c r="K197" s="210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12"/>
      <c r="AG197" s="212"/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  <c r="BI197" s="210"/>
      <c r="BJ197" s="210"/>
      <c r="BK197" s="210"/>
      <c r="BL197" s="210"/>
      <c r="BM197" s="210"/>
      <c r="BN197" s="210"/>
      <c r="BO197" s="213"/>
      <c r="BP197" s="213"/>
      <c r="BQ197" s="54"/>
      <c r="BR197" s="54"/>
      <c r="BS197" s="54"/>
    </row>
    <row r="198" spans="1:71" s="62" customFormat="1" ht="33.4" customHeight="1" thickTop="1">
      <c r="A198" s="66"/>
      <c r="B198" s="515" t="s">
        <v>0</v>
      </c>
      <c r="C198" s="531" t="s">
        <v>1</v>
      </c>
      <c r="D198" s="532"/>
      <c r="E198" s="332" t="s">
        <v>26</v>
      </c>
      <c r="F198" s="499" t="s">
        <v>104</v>
      </c>
      <c r="G198" s="499" t="s">
        <v>105</v>
      </c>
      <c r="H198" s="527" t="s">
        <v>38</v>
      </c>
      <c r="I198" s="528"/>
      <c r="J198" s="564" t="s">
        <v>7</v>
      </c>
      <c r="K198" s="564"/>
      <c r="L198" s="564"/>
      <c r="M198" s="564"/>
      <c r="N198" s="564"/>
      <c r="O198" s="564"/>
      <c r="P198" s="564" t="s">
        <v>2</v>
      </c>
      <c r="Q198" s="564"/>
      <c r="R198" s="564"/>
      <c r="S198" s="564"/>
      <c r="T198" s="564"/>
      <c r="U198" s="564"/>
      <c r="V198" s="610" t="s">
        <v>32</v>
      </c>
      <c r="W198" s="611"/>
      <c r="X198" s="610" t="s">
        <v>33</v>
      </c>
      <c r="Y198" s="611"/>
      <c r="Z198" s="619" t="s">
        <v>41</v>
      </c>
      <c r="AA198" s="620"/>
      <c r="AB198" s="623" t="s">
        <v>6</v>
      </c>
      <c r="AC198" s="623"/>
      <c r="AD198" s="623"/>
      <c r="AE198" s="623"/>
      <c r="AF198" s="623"/>
      <c r="AG198" s="623"/>
      <c r="AH198" s="564" t="s">
        <v>66</v>
      </c>
      <c r="AI198" s="564"/>
      <c r="AJ198" s="564"/>
      <c r="AK198" s="564"/>
      <c r="AL198" s="564"/>
      <c r="AM198" s="564"/>
      <c r="AN198" s="564" t="s">
        <v>67</v>
      </c>
      <c r="AO198" s="564"/>
      <c r="AP198" s="564"/>
      <c r="AQ198" s="564"/>
      <c r="AR198" s="564"/>
      <c r="AS198" s="564"/>
      <c r="AT198" s="564" t="s">
        <v>68</v>
      </c>
      <c r="AU198" s="564"/>
      <c r="AV198" s="564"/>
      <c r="AW198" s="564"/>
      <c r="AX198" s="564"/>
      <c r="AY198" s="583"/>
      <c r="AZ198" s="564" t="s">
        <v>4</v>
      </c>
      <c r="BA198" s="564"/>
      <c r="BB198" s="564"/>
      <c r="BC198" s="564"/>
      <c r="BD198" s="564"/>
      <c r="BE198" s="564"/>
      <c r="BF198" s="564" t="s">
        <v>69</v>
      </c>
      <c r="BG198" s="564"/>
      <c r="BH198" s="564"/>
      <c r="BI198" s="564"/>
      <c r="BJ198" s="564"/>
      <c r="BK198" s="582"/>
      <c r="BL198" s="659" t="s">
        <v>119</v>
      </c>
      <c r="BM198" s="660"/>
      <c r="BN198" s="661"/>
      <c r="BO198" s="603" t="s">
        <v>83</v>
      </c>
      <c r="BP198" s="603" t="s">
        <v>84</v>
      </c>
      <c r="BQ198" s="66"/>
      <c r="BR198" s="66"/>
      <c r="BS198" s="66"/>
    </row>
    <row r="199" spans="1:71" s="68" customFormat="1" ht="45" customHeight="1">
      <c r="A199" s="67"/>
      <c r="B199" s="516"/>
      <c r="C199" s="533"/>
      <c r="D199" s="534"/>
      <c r="E199" s="331" t="s">
        <v>106</v>
      </c>
      <c r="F199" s="500"/>
      <c r="G199" s="500"/>
      <c r="H199" s="529"/>
      <c r="I199" s="530"/>
      <c r="J199" s="562" t="s">
        <v>15</v>
      </c>
      <c r="K199" s="563"/>
      <c r="L199" s="525" t="s">
        <v>16</v>
      </c>
      <c r="M199" s="526"/>
      <c r="N199" s="517" t="s">
        <v>17</v>
      </c>
      <c r="O199" s="518" t="s">
        <v>8</v>
      </c>
      <c r="P199" s="562" t="s">
        <v>24</v>
      </c>
      <c r="Q199" s="563"/>
      <c r="R199" s="525" t="s">
        <v>22</v>
      </c>
      <c r="S199" s="526"/>
      <c r="T199" s="517" t="s">
        <v>17</v>
      </c>
      <c r="U199" s="518"/>
      <c r="V199" s="612"/>
      <c r="W199" s="613"/>
      <c r="X199" s="612"/>
      <c r="Y199" s="613"/>
      <c r="Z199" s="621"/>
      <c r="AA199" s="622"/>
      <c r="AB199" s="638" t="s">
        <v>50</v>
      </c>
      <c r="AC199" s="639"/>
      <c r="AD199" s="636" t="s">
        <v>21</v>
      </c>
      <c r="AE199" s="637" t="s">
        <v>3</v>
      </c>
      <c r="AF199" s="624" t="s">
        <v>5</v>
      </c>
      <c r="AG199" s="625"/>
      <c r="AH199" s="562" t="s">
        <v>50</v>
      </c>
      <c r="AI199" s="563"/>
      <c r="AJ199" s="525" t="s">
        <v>21</v>
      </c>
      <c r="AK199" s="526" t="s">
        <v>3</v>
      </c>
      <c r="AL199" s="523" t="s">
        <v>5</v>
      </c>
      <c r="AM199" s="524"/>
      <c r="AN199" s="562" t="s">
        <v>50</v>
      </c>
      <c r="AO199" s="563"/>
      <c r="AP199" s="525" t="s">
        <v>21</v>
      </c>
      <c r="AQ199" s="526" t="s">
        <v>3</v>
      </c>
      <c r="AR199" s="523" t="s">
        <v>5</v>
      </c>
      <c r="AS199" s="524"/>
      <c r="AT199" s="533" t="s">
        <v>50</v>
      </c>
      <c r="AU199" s="584"/>
      <c r="AV199" s="597" t="s">
        <v>21</v>
      </c>
      <c r="AW199" s="598" t="s">
        <v>3</v>
      </c>
      <c r="AX199" s="523" t="s">
        <v>5</v>
      </c>
      <c r="AY199" s="585"/>
      <c r="AZ199" s="562" t="s">
        <v>50</v>
      </c>
      <c r="BA199" s="563"/>
      <c r="BB199" s="525" t="s">
        <v>21</v>
      </c>
      <c r="BC199" s="526" t="s">
        <v>3</v>
      </c>
      <c r="BD199" s="523" t="s">
        <v>5</v>
      </c>
      <c r="BE199" s="524"/>
      <c r="BF199" s="533" t="s">
        <v>50</v>
      </c>
      <c r="BG199" s="584"/>
      <c r="BH199" s="597" t="s">
        <v>21</v>
      </c>
      <c r="BI199" s="598" t="s">
        <v>3</v>
      </c>
      <c r="BJ199" s="523" t="s">
        <v>5</v>
      </c>
      <c r="BK199" s="524"/>
      <c r="BL199" s="662"/>
      <c r="BM199" s="663"/>
      <c r="BN199" s="664"/>
      <c r="BO199" s="604"/>
      <c r="BP199" s="604"/>
      <c r="BQ199" s="67"/>
      <c r="BR199" s="67"/>
      <c r="BS199" s="67"/>
    </row>
    <row r="200" spans="1:71" ht="23.85" customHeight="1">
      <c r="A200" s="69"/>
      <c r="B200" s="548" t="str">
        <f>IF(ROSTER!B8="","",ROSTER!B8)</f>
        <v/>
      </c>
      <c r="C200" s="536" t="str">
        <f>IF(ROSTER!C$8="","",ROSTER!C$8)</f>
        <v/>
      </c>
      <c r="D200" s="537"/>
      <c r="E200" s="546"/>
      <c r="F200" s="501">
        <f>IF(E200="y",1,IF(E200="S",1,0))</f>
        <v>0</v>
      </c>
      <c r="G200" s="506">
        <f>IF(E200="S",1,0)</f>
        <v>0</v>
      </c>
      <c r="H200" s="542"/>
      <c r="I200" s="543"/>
      <c r="J200" s="538"/>
      <c r="K200" s="539"/>
      <c r="L200" s="552"/>
      <c r="M200" s="558"/>
      <c r="N200" s="554">
        <f>L200+J200</f>
        <v>0</v>
      </c>
      <c r="O200" s="555"/>
      <c r="P200" s="538"/>
      <c r="Q200" s="539"/>
      <c r="R200" s="552"/>
      <c r="S200" s="558"/>
      <c r="T200" s="590">
        <f>R200-P200</f>
        <v>0</v>
      </c>
      <c r="U200" s="591"/>
      <c r="V200" s="550"/>
      <c r="W200" s="543"/>
      <c r="X200" s="538"/>
      <c r="Y200" s="543"/>
      <c r="Z200" s="538"/>
      <c r="AA200" s="543"/>
      <c r="AB200" s="538"/>
      <c r="AC200" s="539"/>
      <c r="AD200" s="552"/>
      <c r="AE200" s="558"/>
      <c r="AF200" s="586">
        <f>IF(AB200=0,0,(AD200/AB200)*100)</f>
        <v>0</v>
      </c>
      <c r="AG200" s="587"/>
      <c r="AH200" s="538"/>
      <c r="AI200" s="539"/>
      <c r="AJ200" s="552"/>
      <c r="AK200" s="558"/>
      <c r="AL200" s="590">
        <f>IF(AH200=0,0,(AJ200/AH200)*100)</f>
        <v>0</v>
      </c>
      <c r="AM200" s="591"/>
      <c r="AN200" s="538"/>
      <c r="AO200" s="539"/>
      <c r="AP200" s="552"/>
      <c r="AQ200" s="558"/>
      <c r="AR200" s="590">
        <f>IF(AN200=0,0,(AP200/AN200)*100)</f>
        <v>0</v>
      </c>
      <c r="AS200" s="591"/>
      <c r="AT200" s="578">
        <f>AB200+AH200+AN200</f>
        <v>0</v>
      </c>
      <c r="AU200" s="579"/>
      <c r="AV200" s="574">
        <f>AD200+AJ200+AP200</f>
        <v>0</v>
      </c>
      <c r="AW200" s="575"/>
      <c r="AX200" s="590">
        <f>IF(AT200=0,0,(AV200/AT200)*100)</f>
        <v>0</v>
      </c>
      <c r="AY200" s="591"/>
      <c r="AZ200" s="538"/>
      <c r="BA200" s="539"/>
      <c r="BB200" s="552"/>
      <c r="BC200" s="558"/>
      <c r="BD200" s="590">
        <f>IF(AZ200=0,0,(BB200/AZ200)*100)</f>
        <v>0</v>
      </c>
      <c r="BE200" s="591"/>
      <c r="BF200" s="578">
        <f>AT200+AZ200</f>
        <v>0</v>
      </c>
      <c r="BG200" s="579"/>
      <c r="BH200" s="574">
        <f>AV200+BB200</f>
        <v>0</v>
      </c>
      <c r="BI200" s="575"/>
      <c r="BJ200" s="590">
        <f>IF(BF200=0,0,(BH200/BF200)*100)</f>
        <v>0</v>
      </c>
      <c r="BK200" s="591"/>
      <c r="BL200" s="650">
        <f>(AD200*2)+(AJ200*2)+(AP200*3)+BB200</f>
        <v>0</v>
      </c>
      <c r="BM200" s="651"/>
      <c r="BN200" s="652"/>
      <c r="BO200" s="599" t="e">
        <f>(BL200*BR$200)+(N200*BR$201)+(X200*BR$202)+(R200*BR$203)+(V200*BR$204)+(Z200*BR$205)</f>
        <v>#REF!</v>
      </c>
      <c r="BP200" s="599" t="e">
        <f>((AZ200-BB200)*BR$207)+((AT200-AV200)*BR$206)+(H200*BR$208)+(P200*BR$209)</f>
        <v>#REF!</v>
      </c>
      <c r="BQ200" s="70" t="s">
        <v>72</v>
      </c>
      <c r="BR200" s="71" t="e">
        <f>IF(#REF!="B",#REF!,IF(#REF!="C",#REF!,#REF!))</f>
        <v>#REF!</v>
      </c>
      <c r="BS200" s="67"/>
    </row>
    <row r="201" spans="1:71" ht="23.85" customHeight="1">
      <c r="A201" s="69"/>
      <c r="B201" s="549"/>
      <c r="C201" s="560" t="str">
        <f>IF(ROSTER!D$8="","",ROSTER!D$8)</f>
        <v/>
      </c>
      <c r="D201" s="561"/>
      <c r="E201" s="547"/>
      <c r="F201" s="502"/>
      <c r="G201" s="507"/>
      <c r="H201" s="544"/>
      <c r="I201" s="545"/>
      <c r="J201" s="540"/>
      <c r="K201" s="541"/>
      <c r="L201" s="553"/>
      <c r="M201" s="559"/>
      <c r="N201" s="556" t="s">
        <v>14</v>
      </c>
      <c r="O201" s="557"/>
      <c r="P201" s="540"/>
      <c r="Q201" s="541"/>
      <c r="R201" s="553"/>
      <c r="S201" s="559"/>
      <c r="T201" s="592"/>
      <c r="U201" s="593"/>
      <c r="V201" s="551"/>
      <c r="W201" s="545"/>
      <c r="X201" s="540"/>
      <c r="Y201" s="545"/>
      <c r="Z201" s="540"/>
      <c r="AA201" s="545"/>
      <c r="AB201" s="540"/>
      <c r="AC201" s="541"/>
      <c r="AD201" s="553"/>
      <c r="AE201" s="559"/>
      <c r="AF201" s="588"/>
      <c r="AG201" s="589"/>
      <c r="AH201" s="540"/>
      <c r="AI201" s="541"/>
      <c r="AJ201" s="553"/>
      <c r="AK201" s="559"/>
      <c r="AL201" s="592"/>
      <c r="AM201" s="593"/>
      <c r="AN201" s="540"/>
      <c r="AO201" s="541"/>
      <c r="AP201" s="553"/>
      <c r="AQ201" s="559"/>
      <c r="AR201" s="592"/>
      <c r="AS201" s="593"/>
      <c r="AT201" s="580"/>
      <c r="AU201" s="581"/>
      <c r="AV201" s="576"/>
      <c r="AW201" s="577"/>
      <c r="AX201" s="592"/>
      <c r="AY201" s="593"/>
      <c r="AZ201" s="540"/>
      <c r="BA201" s="541"/>
      <c r="BB201" s="553"/>
      <c r="BC201" s="559"/>
      <c r="BD201" s="592"/>
      <c r="BE201" s="593"/>
      <c r="BF201" s="580"/>
      <c r="BG201" s="581"/>
      <c r="BH201" s="576"/>
      <c r="BI201" s="577"/>
      <c r="BJ201" s="592"/>
      <c r="BK201" s="593"/>
      <c r="BL201" s="653"/>
      <c r="BM201" s="654"/>
      <c r="BN201" s="655"/>
      <c r="BO201" s="600"/>
      <c r="BP201" s="600"/>
      <c r="BQ201" s="70" t="s">
        <v>73</v>
      </c>
      <c r="BR201" s="71" t="e">
        <f>IF(#REF!="B",#REF!,IF(#REF!="C",#REF!,#REF!))</f>
        <v>#REF!</v>
      </c>
      <c r="BS201" s="67"/>
    </row>
    <row r="202" spans="1:71" ht="21.75" customHeight="1">
      <c r="A202" s="54"/>
      <c r="B202" s="548" t="str">
        <f>IF(ROSTER!B10="","",ROSTER!B10)</f>
        <v/>
      </c>
      <c r="C202" s="536" t="str">
        <f>IF(ROSTER!C$10="","",ROSTER!C$10)</f>
        <v/>
      </c>
      <c r="D202" s="537"/>
      <c r="E202" s="546"/>
      <c r="F202" s="501">
        <f>IF(E202="y",1,IF(E202="S",1,0))</f>
        <v>0</v>
      </c>
      <c r="G202" s="506">
        <f>IF(E202="S",1,0)</f>
        <v>0</v>
      </c>
      <c r="H202" s="542"/>
      <c r="I202" s="543"/>
      <c r="J202" s="538"/>
      <c r="K202" s="539"/>
      <c r="L202" s="552"/>
      <c r="M202" s="558"/>
      <c r="N202" s="554">
        <f>L202+J202</f>
        <v>0</v>
      </c>
      <c r="O202" s="555"/>
      <c r="P202" s="538"/>
      <c r="Q202" s="539"/>
      <c r="R202" s="552"/>
      <c r="S202" s="558"/>
      <c r="T202" s="590">
        <f t="shared" ref="T202:T243" si="171">R202-P202</f>
        <v>0</v>
      </c>
      <c r="U202" s="591"/>
      <c r="V202" s="550"/>
      <c r="W202" s="543"/>
      <c r="X202" s="538"/>
      <c r="Y202" s="543"/>
      <c r="Z202" s="538"/>
      <c r="AA202" s="543"/>
      <c r="AB202" s="538"/>
      <c r="AC202" s="539"/>
      <c r="AD202" s="552"/>
      <c r="AE202" s="558"/>
      <c r="AF202" s="586">
        <f>IF(AB202=0,0,(AD202/AB202)*100)</f>
        <v>0</v>
      </c>
      <c r="AG202" s="587"/>
      <c r="AH202" s="538"/>
      <c r="AI202" s="539"/>
      <c r="AJ202" s="552"/>
      <c r="AK202" s="558"/>
      <c r="AL202" s="590">
        <f>IF(AH202=0,0,(AJ202/AH202)*100)</f>
        <v>0</v>
      </c>
      <c r="AM202" s="591"/>
      <c r="AN202" s="538"/>
      <c r="AO202" s="539"/>
      <c r="AP202" s="552"/>
      <c r="AQ202" s="558"/>
      <c r="AR202" s="590">
        <f>IF(AN202=0,0,(AP202/AN202)*100)</f>
        <v>0</v>
      </c>
      <c r="AS202" s="591"/>
      <c r="AT202" s="578">
        <f>AB202+AH202+AN202</f>
        <v>0</v>
      </c>
      <c r="AU202" s="579"/>
      <c r="AV202" s="574">
        <f>AD202+AJ202+AP202</f>
        <v>0</v>
      </c>
      <c r="AW202" s="575"/>
      <c r="AX202" s="590">
        <f>IF(AT202=0,0,(AV202/AT202)*100)</f>
        <v>0</v>
      </c>
      <c r="AY202" s="591"/>
      <c r="AZ202" s="538"/>
      <c r="BA202" s="539"/>
      <c r="BB202" s="552"/>
      <c r="BC202" s="558"/>
      <c r="BD202" s="590">
        <f>IF(AZ202=0,0,(BB202/AZ202)*100)</f>
        <v>0</v>
      </c>
      <c r="BE202" s="591"/>
      <c r="BF202" s="578">
        <f>AT202+AZ202</f>
        <v>0</v>
      </c>
      <c r="BG202" s="579"/>
      <c r="BH202" s="574">
        <f>AV202+BB202</f>
        <v>0</v>
      </c>
      <c r="BI202" s="575"/>
      <c r="BJ202" s="590">
        <f>IF(BF202=0,0,(BH202/BF202)*100)</f>
        <v>0</v>
      </c>
      <c r="BK202" s="591"/>
      <c r="BL202" s="650">
        <f>(AD202*2)+(AJ202*2)+(AP202*3)+BB202</f>
        <v>0</v>
      </c>
      <c r="BM202" s="651"/>
      <c r="BN202" s="652"/>
      <c r="BO202" s="599" t="e">
        <f>(BL202*BR$200)+(N202*BR$201)+(X202*BR$202)+(R202*BR$203)+(V202*BR$204)+(Z202*BR$205)</f>
        <v>#REF!</v>
      </c>
      <c r="BP202" s="599" t="e">
        <f>((AZ202-BB202)*BR$207)+((AT202-AV202)*BR$206)+(H202*BR$208)+(P202*BR$209)</f>
        <v>#REF!</v>
      </c>
      <c r="BQ202" s="70" t="s">
        <v>74</v>
      </c>
      <c r="BR202" s="71" t="e">
        <f>IF(#REF!="B",#REF!,IF(#REF!="C",#REF!,#REF!))</f>
        <v>#REF!</v>
      </c>
      <c r="BS202" s="67"/>
    </row>
    <row r="203" spans="1:71" ht="21.75" customHeight="1">
      <c r="A203" s="54"/>
      <c r="B203" s="549"/>
      <c r="C203" s="560" t="str">
        <f>IF(ROSTER!D$10="","",ROSTER!D$10)</f>
        <v/>
      </c>
      <c r="D203" s="561"/>
      <c r="E203" s="547"/>
      <c r="F203" s="502"/>
      <c r="G203" s="507"/>
      <c r="H203" s="544"/>
      <c r="I203" s="545"/>
      <c r="J203" s="540"/>
      <c r="K203" s="541"/>
      <c r="L203" s="553"/>
      <c r="M203" s="559"/>
      <c r="N203" s="556" t="s">
        <v>14</v>
      </c>
      <c r="O203" s="557"/>
      <c r="P203" s="540"/>
      <c r="Q203" s="541"/>
      <c r="R203" s="553"/>
      <c r="S203" s="559"/>
      <c r="T203" s="592"/>
      <c r="U203" s="593"/>
      <c r="V203" s="551"/>
      <c r="W203" s="545"/>
      <c r="X203" s="540"/>
      <c r="Y203" s="545"/>
      <c r="Z203" s="540"/>
      <c r="AA203" s="545"/>
      <c r="AB203" s="540"/>
      <c r="AC203" s="541"/>
      <c r="AD203" s="553"/>
      <c r="AE203" s="559"/>
      <c r="AF203" s="588"/>
      <c r="AG203" s="589"/>
      <c r="AH203" s="540"/>
      <c r="AI203" s="541"/>
      <c r="AJ203" s="553"/>
      <c r="AK203" s="559"/>
      <c r="AL203" s="592"/>
      <c r="AM203" s="593"/>
      <c r="AN203" s="540"/>
      <c r="AO203" s="541"/>
      <c r="AP203" s="553"/>
      <c r="AQ203" s="559"/>
      <c r="AR203" s="592"/>
      <c r="AS203" s="593"/>
      <c r="AT203" s="580"/>
      <c r="AU203" s="581"/>
      <c r="AV203" s="576"/>
      <c r="AW203" s="577"/>
      <c r="AX203" s="592"/>
      <c r="AY203" s="593"/>
      <c r="AZ203" s="540"/>
      <c r="BA203" s="541"/>
      <c r="BB203" s="553"/>
      <c r="BC203" s="559"/>
      <c r="BD203" s="592"/>
      <c r="BE203" s="593"/>
      <c r="BF203" s="580"/>
      <c r="BG203" s="581"/>
      <c r="BH203" s="576"/>
      <c r="BI203" s="577"/>
      <c r="BJ203" s="592"/>
      <c r="BK203" s="593"/>
      <c r="BL203" s="653"/>
      <c r="BM203" s="654"/>
      <c r="BN203" s="655"/>
      <c r="BO203" s="600"/>
      <c r="BP203" s="600"/>
      <c r="BQ203" s="70" t="s">
        <v>75</v>
      </c>
      <c r="BR203" s="71" t="e">
        <f>IF(#REF!="B",#REF!,IF(#REF!="C",#REF!,#REF!))</f>
        <v>#REF!</v>
      </c>
      <c r="BS203" s="67"/>
    </row>
    <row r="204" spans="1:71" ht="21.75" customHeight="1">
      <c r="A204" s="54"/>
      <c r="B204" s="565" t="str">
        <f>IF(ROSTER!B12="","",ROSTER!B12)</f>
        <v/>
      </c>
      <c r="C204" s="536" t="str">
        <f>IF(ROSTER!C$12="","",ROSTER!C$12)</f>
        <v/>
      </c>
      <c r="D204" s="537"/>
      <c r="E204" s="546"/>
      <c r="F204" s="501">
        <f>IF(E204="y",1,IF(E204="S",1,0))</f>
        <v>0</v>
      </c>
      <c r="G204" s="506">
        <f>IF(E204="S",1,0)</f>
        <v>0</v>
      </c>
      <c r="H204" s="542"/>
      <c r="I204" s="543"/>
      <c r="J204" s="538"/>
      <c r="K204" s="539"/>
      <c r="L204" s="552"/>
      <c r="M204" s="558"/>
      <c r="N204" s="554">
        <f>L204+J204</f>
        <v>0</v>
      </c>
      <c r="O204" s="555"/>
      <c r="P204" s="538"/>
      <c r="Q204" s="539"/>
      <c r="R204" s="552"/>
      <c r="S204" s="558"/>
      <c r="T204" s="590">
        <f t="shared" ref="T204:T243" si="172">R204-P204</f>
        <v>0</v>
      </c>
      <c r="U204" s="591"/>
      <c r="V204" s="550"/>
      <c r="W204" s="543"/>
      <c r="X204" s="538"/>
      <c r="Y204" s="543"/>
      <c r="Z204" s="538"/>
      <c r="AA204" s="543"/>
      <c r="AB204" s="538"/>
      <c r="AC204" s="539"/>
      <c r="AD204" s="552"/>
      <c r="AE204" s="558"/>
      <c r="AF204" s="586">
        <f>IF(AB204=0,0,(AD204/AB204)*100)</f>
        <v>0</v>
      </c>
      <c r="AG204" s="587"/>
      <c r="AH204" s="538"/>
      <c r="AI204" s="539"/>
      <c r="AJ204" s="552"/>
      <c r="AK204" s="558"/>
      <c r="AL204" s="590">
        <f>IF(AH204=0,0,(AJ204/AH204)*100)</f>
        <v>0</v>
      </c>
      <c r="AM204" s="591"/>
      <c r="AN204" s="538"/>
      <c r="AO204" s="539"/>
      <c r="AP204" s="552"/>
      <c r="AQ204" s="558"/>
      <c r="AR204" s="590">
        <f>IF(AN204=0,0,(AP204/AN204)*100)</f>
        <v>0</v>
      </c>
      <c r="AS204" s="591"/>
      <c r="AT204" s="578">
        <f>AB204+AH204+AN204</f>
        <v>0</v>
      </c>
      <c r="AU204" s="579"/>
      <c r="AV204" s="574">
        <f>AD204+AJ204+AP204</f>
        <v>0</v>
      </c>
      <c r="AW204" s="575"/>
      <c r="AX204" s="590">
        <f>IF(AT204=0,0,(AV204/AT204)*100)</f>
        <v>0</v>
      </c>
      <c r="AY204" s="591"/>
      <c r="AZ204" s="538"/>
      <c r="BA204" s="539"/>
      <c r="BB204" s="552"/>
      <c r="BC204" s="558"/>
      <c r="BD204" s="590">
        <f>IF(AZ204=0,0,(BB204/AZ204)*100)</f>
        <v>0</v>
      </c>
      <c r="BE204" s="591"/>
      <c r="BF204" s="578">
        <f>AT204+AZ204</f>
        <v>0</v>
      </c>
      <c r="BG204" s="579"/>
      <c r="BH204" s="574">
        <f>AV204+BB204</f>
        <v>0</v>
      </c>
      <c r="BI204" s="575"/>
      <c r="BJ204" s="590">
        <f>IF(BF204=0,0,(BH204/BF204)*100)</f>
        <v>0</v>
      </c>
      <c r="BK204" s="591"/>
      <c r="BL204" s="650">
        <f>(AD204*2)+(AJ204*2)+(AP204*3)+BB204</f>
        <v>0</v>
      </c>
      <c r="BM204" s="651"/>
      <c r="BN204" s="652"/>
      <c r="BO204" s="599" t="e">
        <f>(BL204*BR$200)+(N204*BR$201)+(X204*BR$202)+(R204*BR$203)+(V204*BR$204)+(Z204*BR$205)</f>
        <v>#REF!</v>
      </c>
      <c r="BP204" s="599" t="e">
        <f>((AZ204-BB204)*BR$207)+((AT204-AV204)*BR$206)+(H204*BR$208)+(P204*BR$209)</f>
        <v>#REF!</v>
      </c>
      <c r="BQ204" s="70" t="s">
        <v>76</v>
      </c>
      <c r="BR204" s="71" t="e">
        <f>IF(#REF!="B",#REF!,IF(#REF!="C",#REF!,#REF!))</f>
        <v>#REF!</v>
      </c>
      <c r="BS204" s="67"/>
    </row>
    <row r="205" spans="1:71" ht="21.75" customHeight="1">
      <c r="A205" s="54"/>
      <c r="B205" s="566"/>
      <c r="C205" s="560" t="str">
        <f>IF(ROSTER!D$12="","",ROSTER!D$12)</f>
        <v/>
      </c>
      <c r="D205" s="561"/>
      <c r="E205" s="547"/>
      <c r="F205" s="502"/>
      <c r="G205" s="507"/>
      <c r="H205" s="544"/>
      <c r="I205" s="545"/>
      <c r="J205" s="540"/>
      <c r="K205" s="541"/>
      <c r="L205" s="553"/>
      <c r="M205" s="559"/>
      <c r="N205" s="556" t="s">
        <v>14</v>
      </c>
      <c r="O205" s="557"/>
      <c r="P205" s="540"/>
      <c r="Q205" s="541"/>
      <c r="R205" s="553"/>
      <c r="S205" s="559"/>
      <c r="T205" s="592"/>
      <c r="U205" s="593"/>
      <c r="V205" s="551"/>
      <c r="W205" s="545"/>
      <c r="X205" s="540"/>
      <c r="Y205" s="545"/>
      <c r="Z205" s="540"/>
      <c r="AA205" s="545"/>
      <c r="AB205" s="540"/>
      <c r="AC205" s="541"/>
      <c r="AD205" s="553"/>
      <c r="AE205" s="559"/>
      <c r="AF205" s="588"/>
      <c r="AG205" s="589"/>
      <c r="AH205" s="540"/>
      <c r="AI205" s="541"/>
      <c r="AJ205" s="553"/>
      <c r="AK205" s="559"/>
      <c r="AL205" s="592"/>
      <c r="AM205" s="593"/>
      <c r="AN205" s="540"/>
      <c r="AO205" s="541"/>
      <c r="AP205" s="553"/>
      <c r="AQ205" s="559"/>
      <c r="AR205" s="592"/>
      <c r="AS205" s="593"/>
      <c r="AT205" s="580"/>
      <c r="AU205" s="581"/>
      <c r="AV205" s="576"/>
      <c r="AW205" s="577"/>
      <c r="AX205" s="592"/>
      <c r="AY205" s="593"/>
      <c r="AZ205" s="540"/>
      <c r="BA205" s="541"/>
      <c r="BB205" s="553"/>
      <c r="BC205" s="559"/>
      <c r="BD205" s="592"/>
      <c r="BE205" s="593"/>
      <c r="BF205" s="580"/>
      <c r="BG205" s="581"/>
      <c r="BH205" s="576"/>
      <c r="BI205" s="577"/>
      <c r="BJ205" s="592"/>
      <c r="BK205" s="593"/>
      <c r="BL205" s="653"/>
      <c r="BM205" s="654"/>
      <c r="BN205" s="655"/>
      <c r="BO205" s="600"/>
      <c r="BP205" s="600"/>
      <c r="BQ205" s="70" t="s">
        <v>77</v>
      </c>
      <c r="BR205" s="71" t="e">
        <f>IF(#REF!="B",#REF!,IF(#REF!="C",#REF!,#REF!))</f>
        <v>#REF!</v>
      </c>
      <c r="BS205" s="67"/>
    </row>
    <row r="206" spans="1:71" ht="21.75" customHeight="1">
      <c r="A206" s="54"/>
      <c r="B206" s="565" t="str">
        <f>IF(ROSTER!B14="","",ROSTER!B14)</f>
        <v/>
      </c>
      <c r="C206" s="536" t="str">
        <f>IF(ROSTER!C$14="","",ROSTER!C$14)</f>
        <v/>
      </c>
      <c r="D206" s="537"/>
      <c r="E206" s="546"/>
      <c r="F206" s="501">
        <f>IF(E206="y",1,IF(E206="S",1,0))</f>
        <v>0</v>
      </c>
      <c r="G206" s="506">
        <f>IF(E206="S",1,0)</f>
        <v>0</v>
      </c>
      <c r="H206" s="542"/>
      <c r="I206" s="543"/>
      <c r="J206" s="538"/>
      <c r="K206" s="539"/>
      <c r="L206" s="552"/>
      <c r="M206" s="558"/>
      <c r="N206" s="554">
        <f>L206+J206</f>
        <v>0</v>
      </c>
      <c r="O206" s="555"/>
      <c r="P206" s="538"/>
      <c r="Q206" s="539"/>
      <c r="R206" s="552"/>
      <c r="S206" s="558"/>
      <c r="T206" s="590">
        <f t="shared" ref="T206:T243" si="173">R206-P206</f>
        <v>0</v>
      </c>
      <c r="U206" s="591"/>
      <c r="V206" s="550"/>
      <c r="W206" s="543"/>
      <c r="X206" s="538"/>
      <c r="Y206" s="543"/>
      <c r="Z206" s="538"/>
      <c r="AA206" s="543"/>
      <c r="AB206" s="538"/>
      <c r="AC206" s="539"/>
      <c r="AD206" s="552"/>
      <c r="AE206" s="558"/>
      <c r="AF206" s="586">
        <f>IF(AB206=0,0,(AD206/AB206)*100)</f>
        <v>0</v>
      </c>
      <c r="AG206" s="587"/>
      <c r="AH206" s="538"/>
      <c r="AI206" s="539"/>
      <c r="AJ206" s="552"/>
      <c r="AK206" s="558"/>
      <c r="AL206" s="590">
        <f>IF(AH206=0,0,(AJ206/AH206)*100)</f>
        <v>0</v>
      </c>
      <c r="AM206" s="591"/>
      <c r="AN206" s="538"/>
      <c r="AO206" s="539"/>
      <c r="AP206" s="552"/>
      <c r="AQ206" s="558"/>
      <c r="AR206" s="590">
        <f>IF(AN206=0,0,(AP206/AN206)*100)</f>
        <v>0</v>
      </c>
      <c r="AS206" s="591"/>
      <c r="AT206" s="578">
        <f>AB206+AH206+AN206</f>
        <v>0</v>
      </c>
      <c r="AU206" s="579"/>
      <c r="AV206" s="574">
        <f>AD206+AJ206+AP206</f>
        <v>0</v>
      </c>
      <c r="AW206" s="575"/>
      <c r="AX206" s="590">
        <f>IF(AT206=0,0,(AV206/AT206)*100)</f>
        <v>0</v>
      </c>
      <c r="AY206" s="591"/>
      <c r="AZ206" s="538"/>
      <c r="BA206" s="539"/>
      <c r="BB206" s="552"/>
      <c r="BC206" s="558"/>
      <c r="BD206" s="590">
        <f>IF(AZ206=0,0,(BB206/AZ206)*100)</f>
        <v>0</v>
      </c>
      <c r="BE206" s="591"/>
      <c r="BF206" s="578">
        <f>AT206+AZ206</f>
        <v>0</v>
      </c>
      <c r="BG206" s="579"/>
      <c r="BH206" s="574">
        <f>AV206+BB206</f>
        <v>0</v>
      </c>
      <c r="BI206" s="575"/>
      <c r="BJ206" s="590">
        <f>IF(BF206=0,0,(BH206/BF206)*100)</f>
        <v>0</v>
      </c>
      <c r="BK206" s="591"/>
      <c r="BL206" s="650">
        <f>(AD206*2)+(AJ206*2)+(AP206*3)+BB206</f>
        <v>0</v>
      </c>
      <c r="BM206" s="651"/>
      <c r="BN206" s="652"/>
      <c r="BO206" s="599" t="e">
        <f>(BL206*BR$200)+(N206*BR$201)+(X206*BR$202)+(R206*BR$203)+(V206*BR$204)+(Z206*BR$205)</f>
        <v>#REF!</v>
      </c>
      <c r="BP206" s="599" t="e">
        <f>((AZ206-BB206)*BR$207)+((AT206-AV206)*BR$206)+(H206*BR$208)+(P206*BR$209)</f>
        <v>#REF!</v>
      </c>
      <c r="BQ206" s="70" t="s">
        <v>78</v>
      </c>
      <c r="BR206" s="71" t="e">
        <f>IF(#REF!="B",#REF!,IF(#REF!="C",#REF!,#REF!))</f>
        <v>#REF!</v>
      </c>
      <c r="BS206" s="67"/>
    </row>
    <row r="207" spans="1:71" ht="21.75" customHeight="1">
      <c r="A207" s="54"/>
      <c r="B207" s="566"/>
      <c r="C207" s="560" t="str">
        <f>IF(ROSTER!D$14="","",ROSTER!D$14)</f>
        <v/>
      </c>
      <c r="D207" s="561"/>
      <c r="E207" s="547"/>
      <c r="F207" s="502"/>
      <c r="G207" s="507"/>
      <c r="H207" s="544"/>
      <c r="I207" s="545"/>
      <c r="J207" s="540"/>
      <c r="K207" s="541"/>
      <c r="L207" s="553"/>
      <c r="M207" s="559"/>
      <c r="N207" s="556" t="s">
        <v>14</v>
      </c>
      <c r="O207" s="557"/>
      <c r="P207" s="540"/>
      <c r="Q207" s="541"/>
      <c r="R207" s="553"/>
      <c r="S207" s="559"/>
      <c r="T207" s="592"/>
      <c r="U207" s="593"/>
      <c r="V207" s="551"/>
      <c r="W207" s="545"/>
      <c r="X207" s="540"/>
      <c r="Y207" s="545"/>
      <c r="Z207" s="540"/>
      <c r="AA207" s="545"/>
      <c r="AB207" s="540"/>
      <c r="AC207" s="541"/>
      <c r="AD207" s="553"/>
      <c r="AE207" s="559"/>
      <c r="AF207" s="588"/>
      <c r="AG207" s="589"/>
      <c r="AH207" s="540"/>
      <c r="AI207" s="541"/>
      <c r="AJ207" s="553"/>
      <c r="AK207" s="559"/>
      <c r="AL207" s="592"/>
      <c r="AM207" s="593"/>
      <c r="AN207" s="540"/>
      <c r="AO207" s="541"/>
      <c r="AP207" s="553"/>
      <c r="AQ207" s="559"/>
      <c r="AR207" s="592"/>
      <c r="AS207" s="593"/>
      <c r="AT207" s="580"/>
      <c r="AU207" s="581"/>
      <c r="AV207" s="576"/>
      <c r="AW207" s="577"/>
      <c r="AX207" s="592"/>
      <c r="AY207" s="593"/>
      <c r="AZ207" s="540"/>
      <c r="BA207" s="541"/>
      <c r="BB207" s="553"/>
      <c r="BC207" s="559"/>
      <c r="BD207" s="592"/>
      <c r="BE207" s="593"/>
      <c r="BF207" s="580"/>
      <c r="BG207" s="581"/>
      <c r="BH207" s="576"/>
      <c r="BI207" s="577"/>
      <c r="BJ207" s="592"/>
      <c r="BK207" s="593"/>
      <c r="BL207" s="653"/>
      <c r="BM207" s="654"/>
      <c r="BN207" s="655"/>
      <c r="BO207" s="600"/>
      <c r="BP207" s="600"/>
      <c r="BQ207" s="70" t="s">
        <v>79</v>
      </c>
      <c r="BR207" s="71" t="e">
        <f>IF(#REF!="B",#REF!,IF(#REF!="C",#REF!,#REF!))</f>
        <v>#REF!</v>
      </c>
      <c r="BS207" s="67"/>
    </row>
    <row r="208" spans="1:71" ht="21.75" customHeight="1">
      <c r="A208" s="54"/>
      <c r="B208" s="565" t="str">
        <f>IF(ROSTER!B16="","",ROSTER!B16)</f>
        <v/>
      </c>
      <c r="C208" s="536" t="str">
        <f>IF(ROSTER!C$16="","",ROSTER!C$16)</f>
        <v/>
      </c>
      <c r="D208" s="537"/>
      <c r="E208" s="546"/>
      <c r="F208" s="501">
        <f>IF(E208="y",1,IF(E208="S",1,0))</f>
        <v>0</v>
      </c>
      <c r="G208" s="506">
        <f>IF(E208="S",1,0)</f>
        <v>0</v>
      </c>
      <c r="H208" s="542"/>
      <c r="I208" s="543"/>
      <c r="J208" s="538"/>
      <c r="K208" s="539"/>
      <c r="L208" s="552"/>
      <c r="M208" s="558"/>
      <c r="N208" s="554">
        <f>L208+J208</f>
        <v>0</v>
      </c>
      <c r="O208" s="555"/>
      <c r="P208" s="538"/>
      <c r="Q208" s="539"/>
      <c r="R208" s="552"/>
      <c r="S208" s="558"/>
      <c r="T208" s="590">
        <f t="shared" ref="T208:T243" si="174">R208-P208</f>
        <v>0</v>
      </c>
      <c r="U208" s="591"/>
      <c r="V208" s="550"/>
      <c r="W208" s="543"/>
      <c r="X208" s="538"/>
      <c r="Y208" s="543"/>
      <c r="Z208" s="538"/>
      <c r="AA208" s="543"/>
      <c r="AB208" s="538"/>
      <c r="AC208" s="539"/>
      <c r="AD208" s="552"/>
      <c r="AE208" s="558"/>
      <c r="AF208" s="586">
        <f>IF(AB208=0,0,(AD208/AB208)*100)</f>
        <v>0</v>
      </c>
      <c r="AG208" s="587"/>
      <c r="AH208" s="538"/>
      <c r="AI208" s="539"/>
      <c r="AJ208" s="552"/>
      <c r="AK208" s="558"/>
      <c r="AL208" s="590">
        <f>IF(AH208=0,0,(AJ208/AH208)*100)</f>
        <v>0</v>
      </c>
      <c r="AM208" s="591"/>
      <c r="AN208" s="538"/>
      <c r="AO208" s="539"/>
      <c r="AP208" s="552"/>
      <c r="AQ208" s="558"/>
      <c r="AR208" s="590">
        <f>IF(AN208=0,0,(AP208/AN208)*100)</f>
        <v>0</v>
      </c>
      <c r="AS208" s="591"/>
      <c r="AT208" s="578">
        <f>AB208+AH208+AN208</f>
        <v>0</v>
      </c>
      <c r="AU208" s="579"/>
      <c r="AV208" s="574">
        <f>AD208+AJ208+AP208</f>
        <v>0</v>
      </c>
      <c r="AW208" s="575"/>
      <c r="AX208" s="590">
        <f>IF(AT208=0,0,(AV208/AT208)*100)</f>
        <v>0</v>
      </c>
      <c r="AY208" s="591"/>
      <c r="AZ208" s="538"/>
      <c r="BA208" s="539"/>
      <c r="BB208" s="552"/>
      <c r="BC208" s="558"/>
      <c r="BD208" s="590">
        <f>IF(AZ208=0,0,(BB208/AZ208)*100)</f>
        <v>0</v>
      </c>
      <c r="BE208" s="591"/>
      <c r="BF208" s="578">
        <f>AT208+AZ208</f>
        <v>0</v>
      </c>
      <c r="BG208" s="579"/>
      <c r="BH208" s="574">
        <f>AV208+BB208</f>
        <v>0</v>
      </c>
      <c r="BI208" s="575"/>
      <c r="BJ208" s="590">
        <f>IF(BF208=0,0,(BH208/BF208)*100)</f>
        <v>0</v>
      </c>
      <c r="BK208" s="591"/>
      <c r="BL208" s="650">
        <f>(AD208*2)+(AJ208*2)+(AP208*3)+BB208</f>
        <v>0</v>
      </c>
      <c r="BM208" s="651"/>
      <c r="BN208" s="652"/>
      <c r="BO208" s="599" t="e">
        <f>(BL208*BR$200)+(N208*BR$201)+(X208*BR$202)+(R208*BR$203)+(V208*BR$204)+(Z208*BR$205)</f>
        <v>#REF!</v>
      </c>
      <c r="BP208" s="599" t="e">
        <f>((AZ208-BB208)*BR$207)+((AT208-AV208)*BR$206)+(H208*BR$208)+(P208*BR$209)</f>
        <v>#REF!</v>
      </c>
      <c r="BQ208" s="70" t="s">
        <v>80</v>
      </c>
      <c r="BR208" s="71" t="e">
        <f>IF(#REF!="B",#REF!,IF(#REF!="C",#REF!,#REF!))</f>
        <v>#REF!</v>
      </c>
      <c r="BS208" s="67"/>
    </row>
    <row r="209" spans="1:71" ht="21.75" customHeight="1">
      <c r="A209" s="54"/>
      <c r="B209" s="566"/>
      <c r="C209" s="560" t="str">
        <f>IF(ROSTER!D$16="","",ROSTER!D$16)</f>
        <v/>
      </c>
      <c r="D209" s="561"/>
      <c r="E209" s="547"/>
      <c r="F209" s="502"/>
      <c r="G209" s="507"/>
      <c r="H209" s="544"/>
      <c r="I209" s="545"/>
      <c r="J209" s="540"/>
      <c r="K209" s="541"/>
      <c r="L209" s="553"/>
      <c r="M209" s="559"/>
      <c r="N209" s="556" t="s">
        <v>14</v>
      </c>
      <c r="O209" s="557"/>
      <c r="P209" s="540"/>
      <c r="Q209" s="541"/>
      <c r="R209" s="553"/>
      <c r="S209" s="559"/>
      <c r="T209" s="592"/>
      <c r="U209" s="593"/>
      <c r="V209" s="551"/>
      <c r="W209" s="545"/>
      <c r="X209" s="540"/>
      <c r="Y209" s="545"/>
      <c r="Z209" s="540"/>
      <c r="AA209" s="545"/>
      <c r="AB209" s="540"/>
      <c r="AC209" s="541"/>
      <c r="AD209" s="553"/>
      <c r="AE209" s="559"/>
      <c r="AF209" s="588"/>
      <c r="AG209" s="589"/>
      <c r="AH209" s="540"/>
      <c r="AI209" s="541"/>
      <c r="AJ209" s="553"/>
      <c r="AK209" s="559"/>
      <c r="AL209" s="592"/>
      <c r="AM209" s="593"/>
      <c r="AN209" s="540"/>
      <c r="AO209" s="541"/>
      <c r="AP209" s="553"/>
      <c r="AQ209" s="559"/>
      <c r="AR209" s="592"/>
      <c r="AS209" s="593"/>
      <c r="AT209" s="580"/>
      <c r="AU209" s="581"/>
      <c r="AV209" s="576"/>
      <c r="AW209" s="577"/>
      <c r="AX209" s="592"/>
      <c r="AY209" s="593"/>
      <c r="AZ209" s="540"/>
      <c r="BA209" s="541"/>
      <c r="BB209" s="553"/>
      <c r="BC209" s="559"/>
      <c r="BD209" s="592"/>
      <c r="BE209" s="593"/>
      <c r="BF209" s="580"/>
      <c r="BG209" s="581"/>
      <c r="BH209" s="576"/>
      <c r="BI209" s="577"/>
      <c r="BJ209" s="592"/>
      <c r="BK209" s="593"/>
      <c r="BL209" s="653"/>
      <c r="BM209" s="654"/>
      <c r="BN209" s="655"/>
      <c r="BO209" s="600"/>
      <c r="BP209" s="600"/>
      <c r="BQ209" s="70" t="s">
        <v>81</v>
      </c>
      <c r="BR209" s="71" t="e">
        <f>IF(#REF!="B",#REF!,IF(#REF!="C",#REF!,#REF!))</f>
        <v>#REF!</v>
      </c>
      <c r="BS209" s="67"/>
    </row>
    <row r="210" spans="1:71" ht="21.75" customHeight="1">
      <c r="A210" s="54"/>
      <c r="B210" s="565" t="str">
        <f>IF(ROSTER!B18="","",ROSTER!B18)</f>
        <v/>
      </c>
      <c r="C210" s="536" t="str">
        <f>IF(ROSTER!C$18="","",ROSTER!C$18)</f>
        <v/>
      </c>
      <c r="D210" s="537"/>
      <c r="E210" s="546"/>
      <c r="F210" s="501">
        <f>IF(E210="y",1,IF(E210="S",1,0))</f>
        <v>0</v>
      </c>
      <c r="G210" s="506">
        <f>IF(E210="S",1,0)</f>
        <v>0</v>
      </c>
      <c r="H210" s="542"/>
      <c r="I210" s="543"/>
      <c r="J210" s="538"/>
      <c r="K210" s="539"/>
      <c r="L210" s="552"/>
      <c r="M210" s="558"/>
      <c r="N210" s="554">
        <f>L210+J210</f>
        <v>0</v>
      </c>
      <c r="O210" s="555"/>
      <c r="P210" s="538"/>
      <c r="Q210" s="539"/>
      <c r="R210" s="552"/>
      <c r="S210" s="558"/>
      <c r="T210" s="590">
        <f t="shared" ref="T210:T243" si="175">R210-P210</f>
        <v>0</v>
      </c>
      <c r="U210" s="591"/>
      <c r="V210" s="550"/>
      <c r="W210" s="543"/>
      <c r="X210" s="538"/>
      <c r="Y210" s="543"/>
      <c r="Z210" s="538"/>
      <c r="AA210" s="543"/>
      <c r="AB210" s="538"/>
      <c r="AC210" s="539"/>
      <c r="AD210" s="552"/>
      <c r="AE210" s="558"/>
      <c r="AF210" s="586">
        <f>IF(AB210=0,0,(AD210/AB210)*100)</f>
        <v>0</v>
      </c>
      <c r="AG210" s="587"/>
      <c r="AH210" s="538"/>
      <c r="AI210" s="539"/>
      <c r="AJ210" s="552"/>
      <c r="AK210" s="558"/>
      <c r="AL210" s="590">
        <f>IF(AH210=0,0,(AJ210/AH210)*100)</f>
        <v>0</v>
      </c>
      <c r="AM210" s="591"/>
      <c r="AN210" s="538"/>
      <c r="AO210" s="539"/>
      <c r="AP210" s="552"/>
      <c r="AQ210" s="558"/>
      <c r="AR210" s="590">
        <f>IF(AN210=0,0,(AP210/AN210)*100)</f>
        <v>0</v>
      </c>
      <c r="AS210" s="591"/>
      <c r="AT210" s="578">
        <f>AB210+AH210+AN210</f>
        <v>0</v>
      </c>
      <c r="AU210" s="579"/>
      <c r="AV210" s="574">
        <f>AD210+AJ210+AP210</f>
        <v>0</v>
      </c>
      <c r="AW210" s="575"/>
      <c r="AX210" s="590">
        <f>IF(AT210=0,0,(AV210/AT210)*100)</f>
        <v>0</v>
      </c>
      <c r="AY210" s="591"/>
      <c r="AZ210" s="538"/>
      <c r="BA210" s="539"/>
      <c r="BB210" s="552"/>
      <c r="BC210" s="558"/>
      <c r="BD210" s="590">
        <f>IF(AZ210=0,0,(BB210/AZ210)*100)</f>
        <v>0</v>
      </c>
      <c r="BE210" s="591"/>
      <c r="BF210" s="578">
        <f>AT210+AZ210</f>
        <v>0</v>
      </c>
      <c r="BG210" s="579"/>
      <c r="BH210" s="574">
        <f>AV210+BB210</f>
        <v>0</v>
      </c>
      <c r="BI210" s="575"/>
      <c r="BJ210" s="590">
        <f>IF(BF210=0,0,(BH210/BF210)*100)</f>
        <v>0</v>
      </c>
      <c r="BK210" s="591"/>
      <c r="BL210" s="650">
        <f>(AD210*2)+(AJ210*2)+(AP210*3)+BB210</f>
        <v>0</v>
      </c>
      <c r="BM210" s="651"/>
      <c r="BN210" s="652"/>
      <c r="BO210" s="599" t="e">
        <f>(BL210*BR$200)+(N210*BR$201)+(X210*BR$202)+(R210*BR$203)+(V210*BR$204)+(Z210*BR$205)</f>
        <v>#REF!</v>
      </c>
      <c r="BP210" s="599" t="e">
        <f>((AZ210-BB210)*BR$207)+((AT210-AV210)*BR$206)+(H210*BR$208)+(P210*BR$209)</f>
        <v>#REF!</v>
      </c>
      <c r="BQ210" s="54"/>
      <c r="BR210" s="54"/>
      <c r="BS210" s="67"/>
    </row>
    <row r="211" spans="1:71" ht="21.75" customHeight="1">
      <c r="A211" s="54"/>
      <c r="B211" s="566"/>
      <c r="C211" s="560" t="str">
        <f>IF(ROSTER!D$18="","",ROSTER!D$18)</f>
        <v/>
      </c>
      <c r="D211" s="561"/>
      <c r="E211" s="547"/>
      <c r="F211" s="502"/>
      <c r="G211" s="507"/>
      <c r="H211" s="544"/>
      <c r="I211" s="545"/>
      <c r="J211" s="540"/>
      <c r="K211" s="541"/>
      <c r="L211" s="553"/>
      <c r="M211" s="559"/>
      <c r="N211" s="556"/>
      <c r="O211" s="557"/>
      <c r="P211" s="540"/>
      <c r="Q211" s="541"/>
      <c r="R211" s="553"/>
      <c r="S211" s="559"/>
      <c r="T211" s="592"/>
      <c r="U211" s="593"/>
      <c r="V211" s="551"/>
      <c r="W211" s="545"/>
      <c r="X211" s="540"/>
      <c r="Y211" s="545"/>
      <c r="Z211" s="540"/>
      <c r="AA211" s="545"/>
      <c r="AB211" s="540"/>
      <c r="AC211" s="541"/>
      <c r="AD211" s="553"/>
      <c r="AE211" s="559"/>
      <c r="AF211" s="588"/>
      <c r="AG211" s="589"/>
      <c r="AH211" s="540"/>
      <c r="AI211" s="541"/>
      <c r="AJ211" s="553"/>
      <c r="AK211" s="559"/>
      <c r="AL211" s="592"/>
      <c r="AM211" s="593"/>
      <c r="AN211" s="540"/>
      <c r="AO211" s="541"/>
      <c r="AP211" s="553"/>
      <c r="AQ211" s="559"/>
      <c r="AR211" s="592"/>
      <c r="AS211" s="593"/>
      <c r="AT211" s="580"/>
      <c r="AU211" s="581"/>
      <c r="AV211" s="576"/>
      <c r="AW211" s="577"/>
      <c r="AX211" s="592"/>
      <c r="AY211" s="593"/>
      <c r="AZ211" s="540"/>
      <c r="BA211" s="541"/>
      <c r="BB211" s="553"/>
      <c r="BC211" s="559"/>
      <c r="BD211" s="592"/>
      <c r="BE211" s="593"/>
      <c r="BF211" s="580"/>
      <c r="BG211" s="581"/>
      <c r="BH211" s="576"/>
      <c r="BI211" s="577"/>
      <c r="BJ211" s="592"/>
      <c r="BK211" s="593"/>
      <c r="BL211" s="653"/>
      <c r="BM211" s="654"/>
      <c r="BN211" s="655"/>
      <c r="BO211" s="600"/>
      <c r="BP211" s="600"/>
      <c r="BQ211" s="54"/>
      <c r="BR211" s="54"/>
      <c r="BS211" s="54"/>
    </row>
    <row r="212" spans="1:71" ht="21.75" customHeight="1">
      <c r="A212" s="54"/>
      <c r="B212" s="565" t="str">
        <f>IF(ROSTER!B20="","",ROSTER!B20)</f>
        <v/>
      </c>
      <c r="C212" s="536" t="str">
        <f>IF(ROSTER!C$20="","",ROSTER!C$20)</f>
        <v/>
      </c>
      <c r="D212" s="537"/>
      <c r="E212" s="546"/>
      <c r="F212" s="501">
        <f>IF(E212="y",1,IF(E212="S",1,0))</f>
        <v>0</v>
      </c>
      <c r="G212" s="506">
        <f>IF(E212="S",1,0)</f>
        <v>0</v>
      </c>
      <c r="H212" s="542"/>
      <c r="I212" s="543"/>
      <c r="J212" s="538"/>
      <c r="K212" s="539"/>
      <c r="L212" s="552"/>
      <c r="M212" s="558"/>
      <c r="N212" s="554">
        <f>L212+J212</f>
        <v>0</v>
      </c>
      <c r="O212" s="555"/>
      <c r="P212" s="538"/>
      <c r="Q212" s="539"/>
      <c r="R212" s="552"/>
      <c r="S212" s="558"/>
      <c r="T212" s="590">
        <f t="shared" ref="T212:T243" si="176">R212-P212</f>
        <v>0</v>
      </c>
      <c r="U212" s="591"/>
      <c r="V212" s="550"/>
      <c r="W212" s="543"/>
      <c r="X212" s="538"/>
      <c r="Y212" s="543"/>
      <c r="Z212" s="538"/>
      <c r="AA212" s="543"/>
      <c r="AB212" s="538"/>
      <c r="AC212" s="539"/>
      <c r="AD212" s="552"/>
      <c r="AE212" s="558"/>
      <c r="AF212" s="586">
        <f>IF(AB212=0,0,(AD212/AB212)*100)</f>
        <v>0</v>
      </c>
      <c r="AG212" s="587"/>
      <c r="AH212" s="538"/>
      <c r="AI212" s="539"/>
      <c r="AJ212" s="552"/>
      <c r="AK212" s="558"/>
      <c r="AL212" s="590">
        <f>IF(AH212=0,0,(AJ212/AH212)*100)</f>
        <v>0</v>
      </c>
      <c r="AM212" s="591"/>
      <c r="AN212" s="538"/>
      <c r="AO212" s="539"/>
      <c r="AP212" s="552"/>
      <c r="AQ212" s="558"/>
      <c r="AR212" s="590">
        <f>IF(AN212=0,0,(AP212/AN212)*100)</f>
        <v>0</v>
      </c>
      <c r="AS212" s="591"/>
      <c r="AT212" s="578">
        <f>AB212+AH212+AN212</f>
        <v>0</v>
      </c>
      <c r="AU212" s="579"/>
      <c r="AV212" s="574">
        <f>AD212+AJ212+AP212</f>
        <v>0</v>
      </c>
      <c r="AW212" s="575"/>
      <c r="AX212" s="590">
        <f>IF(AT212=0,0,(AV212/AT212)*100)</f>
        <v>0</v>
      </c>
      <c r="AY212" s="591"/>
      <c r="AZ212" s="538"/>
      <c r="BA212" s="539"/>
      <c r="BB212" s="552"/>
      <c r="BC212" s="558"/>
      <c r="BD212" s="590">
        <f>IF(AZ212=0,0,(BB212/AZ212)*100)</f>
        <v>0</v>
      </c>
      <c r="BE212" s="591"/>
      <c r="BF212" s="578">
        <f>AT212+AZ212</f>
        <v>0</v>
      </c>
      <c r="BG212" s="579"/>
      <c r="BH212" s="574">
        <f>AV212+BB212</f>
        <v>0</v>
      </c>
      <c r="BI212" s="575"/>
      <c r="BJ212" s="590">
        <f>IF(BF212=0,0,(BH212/BF212)*100)</f>
        <v>0</v>
      </c>
      <c r="BK212" s="591"/>
      <c r="BL212" s="650">
        <f>(AD212*2)+(AJ212*2)+(AP212*3)+BB212</f>
        <v>0</v>
      </c>
      <c r="BM212" s="651"/>
      <c r="BN212" s="652"/>
      <c r="BO212" s="599" t="e">
        <f>(BL212*BR$200)+(N212*BR$201)+(X212*BR$202)+(R212*BR$203)+(V212*BR$204)+(Z212*BR$205)</f>
        <v>#REF!</v>
      </c>
      <c r="BP212" s="599" t="e">
        <f>((AZ212-BB212)*BR$207)+((AT212-AV212)*BR$206)+(H212*BR$208)+(P212*BR$209)</f>
        <v>#REF!</v>
      </c>
      <c r="BQ212" s="54"/>
      <c r="BR212" s="54"/>
      <c r="BS212" s="54"/>
    </row>
    <row r="213" spans="1:71" ht="21.75" customHeight="1">
      <c r="A213" s="54"/>
      <c r="B213" s="566"/>
      <c r="C213" s="560" t="str">
        <f>IF(ROSTER!D$20="","",ROSTER!D$20)</f>
        <v/>
      </c>
      <c r="D213" s="561"/>
      <c r="E213" s="547"/>
      <c r="F213" s="502"/>
      <c r="G213" s="507"/>
      <c r="H213" s="544"/>
      <c r="I213" s="545"/>
      <c r="J213" s="540"/>
      <c r="K213" s="541"/>
      <c r="L213" s="553"/>
      <c r="M213" s="559"/>
      <c r="N213" s="556" t="s">
        <v>14</v>
      </c>
      <c r="O213" s="557"/>
      <c r="P213" s="540"/>
      <c r="Q213" s="541"/>
      <c r="R213" s="553"/>
      <c r="S213" s="559"/>
      <c r="T213" s="592"/>
      <c r="U213" s="593"/>
      <c r="V213" s="551"/>
      <c r="W213" s="545"/>
      <c r="X213" s="540"/>
      <c r="Y213" s="545"/>
      <c r="Z213" s="540"/>
      <c r="AA213" s="545"/>
      <c r="AB213" s="540"/>
      <c r="AC213" s="541"/>
      <c r="AD213" s="553"/>
      <c r="AE213" s="559"/>
      <c r="AF213" s="588"/>
      <c r="AG213" s="589"/>
      <c r="AH213" s="540"/>
      <c r="AI213" s="541"/>
      <c r="AJ213" s="553"/>
      <c r="AK213" s="559"/>
      <c r="AL213" s="592"/>
      <c r="AM213" s="593"/>
      <c r="AN213" s="540"/>
      <c r="AO213" s="541"/>
      <c r="AP213" s="553"/>
      <c r="AQ213" s="559"/>
      <c r="AR213" s="592"/>
      <c r="AS213" s="593"/>
      <c r="AT213" s="580"/>
      <c r="AU213" s="581"/>
      <c r="AV213" s="576"/>
      <c r="AW213" s="577"/>
      <c r="AX213" s="592"/>
      <c r="AY213" s="593"/>
      <c r="AZ213" s="540"/>
      <c r="BA213" s="541"/>
      <c r="BB213" s="553"/>
      <c r="BC213" s="559"/>
      <c r="BD213" s="592"/>
      <c r="BE213" s="593"/>
      <c r="BF213" s="580"/>
      <c r="BG213" s="581"/>
      <c r="BH213" s="576"/>
      <c r="BI213" s="577"/>
      <c r="BJ213" s="592"/>
      <c r="BK213" s="593"/>
      <c r="BL213" s="653"/>
      <c r="BM213" s="654"/>
      <c r="BN213" s="655"/>
      <c r="BO213" s="600"/>
      <c r="BP213" s="600"/>
      <c r="BQ213" s="54"/>
      <c r="BR213" s="54"/>
      <c r="BS213" s="54"/>
    </row>
    <row r="214" spans="1:71" ht="21.75" customHeight="1">
      <c r="A214" s="54"/>
      <c r="B214" s="565" t="str">
        <f>IF(ROSTER!B22="","",ROSTER!B22)</f>
        <v/>
      </c>
      <c r="C214" s="536" t="str">
        <f>IF(ROSTER!C$22="","",ROSTER!C$22)</f>
        <v/>
      </c>
      <c r="D214" s="537"/>
      <c r="E214" s="546"/>
      <c r="F214" s="501">
        <f>IF(E214="y",1,IF(E214="S",1,0))</f>
        <v>0</v>
      </c>
      <c r="G214" s="506">
        <f>IF(E214="S",1,0)</f>
        <v>0</v>
      </c>
      <c r="H214" s="542"/>
      <c r="I214" s="543"/>
      <c r="J214" s="538"/>
      <c r="K214" s="539"/>
      <c r="L214" s="552"/>
      <c r="M214" s="558"/>
      <c r="N214" s="554">
        <f>L214+J214</f>
        <v>0</v>
      </c>
      <c r="O214" s="555"/>
      <c r="P214" s="538"/>
      <c r="Q214" s="539"/>
      <c r="R214" s="552"/>
      <c r="S214" s="558"/>
      <c r="T214" s="590">
        <f t="shared" ref="T214:T243" si="177">R214-P214</f>
        <v>0</v>
      </c>
      <c r="U214" s="591"/>
      <c r="V214" s="550"/>
      <c r="W214" s="543"/>
      <c r="X214" s="538"/>
      <c r="Y214" s="543"/>
      <c r="Z214" s="538"/>
      <c r="AA214" s="543"/>
      <c r="AB214" s="538"/>
      <c r="AC214" s="539"/>
      <c r="AD214" s="552"/>
      <c r="AE214" s="558"/>
      <c r="AF214" s="586">
        <f>IF(AB214=0,0,(AD214/AB214)*100)</f>
        <v>0</v>
      </c>
      <c r="AG214" s="587"/>
      <c r="AH214" s="538"/>
      <c r="AI214" s="539"/>
      <c r="AJ214" s="552"/>
      <c r="AK214" s="558"/>
      <c r="AL214" s="590">
        <f>IF(AH214=0,0,(AJ214/AH214)*100)</f>
        <v>0</v>
      </c>
      <c r="AM214" s="591"/>
      <c r="AN214" s="538"/>
      <c r="AO214" s="539"/>
      <c r="AP214" s="552"/>
      <c r="AQ214" s="558"/>
      <c r="AR214" s="590">
        <f>IF(AN214=0,0,(AP214/AN214)*100)</f>
        <v>0</v>
      </c>
      <c r="AS214" s="591"/>
      <c r="AT214" s="578">
        <f>AB214+AH214+AN214</f>
        <v>0</v>
      </c>
      <c r="AU214" s="579"/>
      <c r="AV214" s="574">
        <f>AD214+AJ214+AP214</f>
        <v>0</v>
      </c>
      <c r="AW214" s="575"/>
      <c r="AX214" s="590">
        <f>IF(AT214=0,0,(AV214/AT214)*100)</f>
        <v>0</v>
      </c>
      <c r="AY214" s="591"/>
      <c r="AZ214" s="538"/>
      <c r="BA214" s="539"/>
      <c r="BB214" s="552"/>
      <c r="BC214" s="558"/>
      <c r="BD214" s="590">
        <f>IF(AZ214=0,0,(BB214/AZ214)*100)</f>
        <v>0</v>
      </c>
      <c r="BE214" s="591"/>
      <c r="BF214" s="578">
        <f>AT214+AZ214</f>
        <v>0</v>
      </c>
      <c r="BG214" s="579"/>
      <c r="BH214" s="574">
        <f>AV214+BB214</f>
        <v>0</v>
      </c>
      <c r="BI214" s="575"/>
      <c r="BJ214" s="590">
        <f>IF(BF214=0,0,(BH214/BF214)*100)</f>
        <v>0</v>
      </c>
      <c r="BK214" s="591"/>
      <c r="BL214" s="650">
        <f>(AD214*2)+(AJ214*2)+(AP214*3)+BB214</f>
        <v>0</v>
      </c>
      <c r="BM214" s="651"/>
      <c r="BN214" s="652"/>
      <c r="BO214" s="599" t="e">
        <f>(BL214*BR$200)+(N214*BR$201)+(X214*BR$202)+(R214*BR$203)+(V214*BR$204)+(Z214*BR$205)</f>
        <v>#REF!</v>
      </c>
      <c r="BP214" s="599" t="e">
        <f>((AZ214-BB214)*BR$207)+((AT214-AV214)*BR$206)+(H214*BR$208)+(P214*BR$209)</f>
        <v>#REF!</v>
      </c>
      <c r="BQ214" s="54"/>
      <c r="BR214" s="54"/>
      <c r="BS214" s="54"/>
    </row>
    <row r="215" spans="1:71" ht="21.75" customHeight="1">
      <c r="A215" s="54"/>
      <c r="B215" s="566"/>
      <c r="C215" s="560" t="str">
        <f>IF(ROSTER!D$22="","",ROSTER!D$22)</f>
        <v/>
      </c>
      <c r="D215" s="561"/>
      <c r="E215" s="547"/>
      <c r="F215" s="502"/>
      <c r="G215" s="507"/>
      <c r="H215" s="544"/>
      <c r="I215" s="545"/>
      <c r="J215" s="540"/>
      <c r="K215" s="541"/>
      <c r="L215" s="553"/>
      <c r="M215" s="559"/>
      <c r="N215" s="556" t="s">
        <v>14</v>
      </c>
      <c r="O215" s="557"/>
      <c r="P215" s="540"/>
      <c r="Q215" s="541"/>
      <c r="R215" s="553"/>
      <c r="S215" s="559"/>
      <c r="T215" s="592"/>
      <c r="U215" s="593"/>
      <c r="V215" s="551"/>
      <c r="W215" s="545"/>
      <c r="X215" s="540"/>
      <c r="Y215" s="545"/>
      <c r="Z215" s="540"/>
      <c r="AA215" s="545"/>
      <c r="AB215" s="540"/>
      <c r="AC215" s="541"/>
      <c r="AD215" s="553"/>
      <c r="AE215" s="559"/>
      <c r="AF215" s="588"/>
      <c r="AG215" s="589"/>
      <c r="AH215" s="540"/>
      <c r="AI215" s="541"/>
      <c r="AJ215" s="553"/>
      <c r="AK215" s="559"/>
      <c r="AL215" s="592"/>
      <c r="AM215" s="593"/>
      <c r="AN215" s="540"/>
      <c r="AO215" s="541"/>
      <c r="AP215" s="553"/>
      <c r="AQ215" s="559"/>
      <c r="AR215" s="592"/>
      <c r="AS215" s="593"/>
      <c r="AT215" s="580"/>
      <c r="AU215" s="581"/>
      <c r="AV215" s="576"/>
      <c r="AW215" s="577"/>
      <c r="AX215" s="592"/>
      <c r="AY215" s="593"/>
      <c r="AZ215" s="540"/>
      <c r="BA215" s="541"/>
      <c r="BB215" s="553"/>
      <c r="BC215" s="559"/>
      <c r="BD215" s="592"/>
      <c r="BE215" s="593"/>
      <c r="BF215" s="580"/>
      <c r="BG215" s="581"/>
      <c r="BH215" s="576"/>
      <c r="BI215" s="577"/>
      <c r="BJ215" s="592"/>
      <c r="BK215" s="593"/>
      <c r="BL215" s="653"/>
      <c r="BM215" s="654"/>
      <c r="BN215" s="655"/>
      <c r="BO215" s="600"/>
      <c r="BP215" s="600"/>
      <c r="BQ215" s="54"/>
      <c r="BR215" s="54"/>
      <c r="BS215" s="54"/>
    </row>
    <row r="216" spans="1:71" ht="21.75" customHeight="1">
      <c r="A216" s="54"/>
      <c r="B216" s="565" t="str">
        <f>IF(ROSTER!B24="","",ROSTER!B24)</f>
        <v/>
      </c>
      <c r="C216" s="536" t="str">
        <f>IF(ROSTER!C$24="","",ROSTER!C$24)</f>
        <v/>
      </c>
      <c r="D216" s="537"/>
      <c r="E216" s="546"/>
      <c r="F216" s="501">
        <f>IF(E216="y",1,IF(E216="S",1,0))</f>
        <v>0</v>
      </c>
      <c r="G216" s="506">
        <f>IF(E216="S",1,0)</f>
        <v>0</v>
      </c>
      <c r="H216" s="542"/>
      <c r="I216" s="543"/>
      <c r="J216" s="538"/>
      <c r="K216" s="539"/>
      <c r="L216" s="552"/>
      <c r="M216" s="558"/>
      <c r="N216" s="554">
        <f>L216+J216</f>
        <v>0</v>
      </c>
      <c r="O216" s="555"/>
      <c r="P216" s="538"/>
      <c r="Q216" s="539"/>
      <c r="R216" s="552"/>
      <c r="S216" s="558"/>
      <c r="T216" s="590">
        <f t="shared" ref="T216:T243" si="178">R216-P216</f>
        <v>0</v>
      </c>
      <c r="U216" s="591"/>
      <c r="V216" s="550"/>
      <c r="W216" s="543"/>
      <c r="X216" s="538"/>
      <c r="Y216" s="543"/>
      <c r="Z216" s="538"/>
      <c r="AA216" s="543"/>
      <c r="AB216" s="538"/>
      <c r="AC216" s="539"/>
      <c r="AD216" s="552"/>
      <c r="AE216" s="558"/>
      <c r="AF216" s="586">
        <f>IF(AB216=0,0,(AD216/AB216)*100)</f>
        <v>0</v>
      </c>
      <c r="AG216" s="587"/>
      <c r="AH216" s="538"/>
      <c r="AI216" s="539"/>
      <c r="AJ216" s="552"/>
      <c r="AK216" s="558"/>
      <c r="AL216" s="590">
        <f>IF(AH216=0,0,(AJ216/AH216)*100)</f>
        <v>0</v>
      </c>
      <c r="AM216" s="591"/>
      <c r="AN216" s="538"/>
      <c r="AO216" s="539"/>
      <c r="AP216" s="552"/>
      <c r="AQ216" s="558"/>
      <c r="AR216" s="590">
        <f>IF(AN216=0,0,(AP216/AN216)*100)</f>
        <v>0</v>
      </c>
      <c r="AS216" s="591"/>
      <c r="AT216" s="578">
        <f>AB216+AH216+AN216</f>
        <v>0</v>
      </c>
      <c r="AU216" s="579"/>
      <c r="AV216" s="574">
        <f>AD216+AJ216+AP216</f>
        <v>0</v>
      </c>
      <c r="AW216" s="575"/>
      <c r="AX216" s="590">
        <f>IF(AT216=0,0,(AV216/AT216)*100)</f>
        <v>0</v>
      </c>
      <c r="AY216" s="591"/>
      <c r="AZ216" s="538"/>
      <c r="BA216" s="539"/>
      <c r="BB216" s="552"/>
      <c r="BC216" s="558"/>
      <c r="BD216" s="590">
        <f>IF(AZ216=0,0,(BB216/AZ216)*100)</f>
        <v>0</v>
      </c>
      <c r="BE216" s="591"/>
      <c r="BF216" s="578">
        <f>AT216+AZ216</f>
        <v>0</v>
      </c>
      <c r="BG216" s="579"/>
      <c r="BH216" s="574">
        <f>AV216+BB216</f>
        <v>0</v>
      </c>
      <c r="BI216" s="575"/>
      <c r="BJ216" s="590">
        <f>IF(BF216=0,0,(BH216/BF216)*100)</f>
        <v>0</v>
      </c>
      <c r="BK216" s="591"/>
      <c r="BL216" s="650">
        <f>(AD216*2)+(AJ216*2)+(AP216*3)+BB216</f>
        <v>0</v>
      </c>
      <c r="BM216" s="651"/>
      <c r="BN216" s="652"/>
      <c r="BO216" s="599" t="e">
        <f>(BL216*BR$200)+(N216*BR$201)+(X216*BR$202)+(R216*BR$203)+(V216*BR$204)+(Z216*BR$205)</f>
        <v>#REF!</v>
      </c>
      <c r="BP216" s="599" t="e">
        <f>((AZ216-BB216)*BR$207)+((AT216-AV216)*BR$206)+(H216*BR$208)+(P216*BR$209)</f>
        <v>#REF!</v>
      </c>
      <c r="BQ216" s="54"/>
      <c r="BR216" s="54"/>
      <c r="BS216" s="54"/>
    </row>
    <row r="217" spans="1:71" ht="21.75" customHeight="1">
      <c r="A217" s="54"/>
      <c r="B217" s="566"/>
      <c r="C217" s="560" t="str">
        <f>IF(ROSTER!D$24="","",ROSTER!D$24)</f>
        <v/>
      </c>
      <c r="D217" s="561"/>
      <c r="E217" s="547"/>
      <c r="F217" s="502"/>
      <c r="G217" s="507"/>
      <c r="H217" s="544"/>
      <c r="I217" s="545"/>
      <c r="J217" s="540"/>
      <c r="K217" s="541"/>
      <c r="L217" s="553"/>
      <c r="M217" s="559"/>
      <c r="N217" s="556" t="s">
        <v>14</v>
      </c>
      <c r="O217" s="557"/>
      <c r="P217" s="540"/>
      <c r="Q217" s="541"/>
      <c r="R217" s="553"/>
      <c r="S217" s="559"/>
      <c r="T217" s="592"/>
      <c r="U217" s="593"/>
      <c r="V217" s="551"/>
      <c r="W217" s="545"/>
      <c r="X217" s="540"/>
      <c r="Y217" s="545"/>
      <c r="Z217" s="540"/>
      <c r="AA217" s="545"/>
      <c r="AB217" s="540"/>
      <c r="AC217" s="541"/>
      <c r="AD217" s="553"/>
      <c r="AE217" s="559"/>
      <c r="AF217" s="588"/>
      <c r="AG217" s="589"/>
      <c r="AH217" s="540"/>
      <c r="AI217" s="541"/>
      <c r="AJ217" s="553"/>
      <c r="AK217" s="559"/>
      <c r="AL217" s="592"/>
      <c r="AM217" s="593"/>
      <c r="AN217" s="540"/>
      <c r="AO217" s="541"/>
      <c r="AP217" s="553"/>
      <c r="AQ217" s="559"/>
      <c r="AR217" s="592"/>
      <c r="AS217" s="593"/>
      <c r="AT217" s="580"/>
      <c r="AU217" s="581"/>
      <c r="AV217" s="576"/>
      <c r="AW217" s="577"/>
      <c r="AX217" s="592"/>
      <c r="AY217" s="593"/>
      <c r="AZ217" s="540"/>
      <c r="BA217" s="541"/>
      <c r="BB217" s="553"/>
      <c r="BC217" s="559"/>
      <c r="BD217" s="592"/>
      <c r="BE217" s="593"/>
      <c r="BF217" s="580"/>
      <c r="BG217" s="581"/>
      <c r="BH217" s="576"/>
      <c r="BI217" s="577"/>
      <c r="BJ217" s="592"/>
      <c r="BK217" s="593"/>
      <c r="BL217" s="653"/>
      <c r="BM217" s="654"/>
      <c r="BN217" s="655"/>
      <c r="BO217" s="600"/>
      <c r="BP217" s="600"/>
      <c r="BQ217" s="54"/>
      <c r="BR217" s="54"/>
      <c r="BS217" s="54"/>
    </row>
    <row r="218" spans="1:71" ht="21.75" customHeight="1">
      <c r="A218" s="54"/>
      <c r="B218" s="565" t="str">
        <f>IF(ROSTER!B26="","",ROSTER!B26)</f>
        <v/>
      </c>
      <c r="C218" s="536" t="str">
        <f>IF(ROSTER!C$26="","",ROSTER!C$26)</f>
        <v/>
      </c>
      <c r="D218" s="537"/>
      <c r="E218" s="546"/>
      <c r="F218" s="501">
        <f>IF(E218="y",1,IF(E218="S",1,0))</f>
        <v>0</v>
      </c>
      <c r="G218" s="506">
        <f>IF(E218="S",1,0)</f>
        <v>0</v>
      </c>
      <c r="H218" s="542"/>
      <c r="I218" s="543"/>
      <c r="J218" s="538"/>
      <c r="K218" s="539"/>
      <c r="L218" s="552"/>
      <c r="M218" s="558"/>
      <c r="N218" s="554">
        <f>L218+J218</f>
        <v>0</v>
      </c>
      <c r="O218" s="555"/>
      <c r="P218" s="538"/>
      <c r="Q218" s="539"/>
      <c r="R218" s="552"/>
      <c r="S218" s="558"/>
      <c r="T218" s="590">
        <f t="shared" ref="T218:T243" si="179">R218-P218</f>
        <v>0</v>
      </c>
      <c r="U218" s="591"/>
      <c r="V218" s="550"/>
      <c r="W218" s="543"/>
      <c r="X218" s="538"/>
      <c r="Y218" s="543"/>
      <c r="Z218" s="538"/>
      <c r="AA218" s="543"/>
      <c r="AB218" s="538"/>
      <c r="AC218" s="539"/>
      <c r="AD218" s="552"/>
      <c r="AE218" s="558"/>
      <c r="AF218" s="586">
        <f>IF(AB218=0,0,(AD218/AB218)*100)</f>
        <v>0</v>
      </c>
      <c r="AG218" s="587"/>
      <c r="AH218" s="538"/>
      <c r="AI218" s="539"/>
      <c r="AJ218" s="552"/>
      <c r="AK218" s="558"/>
      <c r="AL218" s="590">
        <f>IF(AH218=0,0,(AJ218/AH218)*100)</f>
        <v>0</v>
      </c>
      <c r="AM218" s="591"/>
      <c r="AN218" s="538"/>
      <c r="AO218" s="539"/>
      <c r="AP218" s="552"/>
      <c r="AQ218" s="558"/>
      <c r="AR218" s="590">
        <f>IF(AN218=0,0,(AP218/AN218)*100)</f>
        <v>0</v>
      </c>
      <c r="AS218" s="591"/>
      <c r="AT218" s="578">
        <f>AB218+AH218+AN218</f>
        <v>0</v>
      </c>
      <c r="AU218" s="579"/>
      <c r="AV218" s="574">
        <f>AD218+AJ218+AP218</f>
        <v>0</v>
      </c>
      <c r="AW218" s="575"/>
      <c r="AX218" s="590">
        <f>IF(AT218=0,0,(AV218/AT218)*100)</f>
        <v>0</v>
      </c>
      <c r="AY218" s="591"/>
      <c r="AZ218" s="538"/>
      <c r="BA218" s="539"/>
      <c r="BB218" s="552"/>
      <c r="BC218" s="558"/>
      <c r="BD218" s="590">
        <f>IF(AZ218=0,0,(BB218/AZ218)*100)</f>
        <v>0</v>
      </c>
      <c r="BE218" s="591"/>
      <c r="BF218" s="578">
        <f>AT218+AZ218</f>
        <v>0</v>
      </c>
      <c r="BG218" s="579"/>
      <c r="BH218" s="574">
        <f>AV218+BB218</f>
        <v>0</v>
      </c>
      <c r="BI218" s="575"/>
      <c r="BJ218" s="590">
        <f>IF(BF218=0,0,(BH218/BF218)*100)</f>
        <v>0</v>
      </c>
      <c r="BK218" s="591"/>
      <c r="BL218" s="650">
        <f>(AD218*2)+(AJ218*2)+(AP218*3)+BB218</f>
        <v>0</v>
      </c>
      <c r="BM218" s="651"/>
      <c r="BN218" s="652"/>
      <c r="BO218" s="599" t="e">
        <f>(BL218*BR$200)+(N218*BR$201)+(X218*BR$202)+(R218*BR$203)+(V218*BR$204)+(Z218*BR$205)</f>
        <v>#REF!</v>
      </c>
      <c r="BP218" s="599" t="e">
        <f>((AZ218-BB218)*BR$207)+((AT218-AV218)*BR$206)+(H218*BR$208)+(P218*BR$209)</f>
        <v>#REF!</v>
      </c>
      <c r="BQ218" s="54"/>
      <c r="BR218" s="54"/>
      <c r="BS218" s="54"/>
    </row>
    <row r="219" spans="1:71" ht="21.75" customHeight="1">
      <c r="A219" s="54"/>
      <c r="B219" s="566"/>
      <c r="C219" s="560" t="str">
        <f>IF(ROSTER!D$26="","",ROSTER!D$26)</f>
        <v/>
      </c>
      <c r="D219" s="561"/>
      <c r="E219" s="547"/>
      <c r="F219" s="502"/>
      <c r="G219" s="507"/>
      <c r="H219" s="544"/>
      <c r="I219" s="545"/>
      <c r="J219" s="540"/>
      <c r="K219" s="541"/>
      <c r="L219" s="553"/>
      <c r="M219" s="559"/>
      <c r="N219" s="556" t="s">
        <v>14</v>
      </c>
      <c r="O219" s="557"/>
      <c r="P219" s="540"/>
      <c r="Q219" s="541"/>
      <c r="R219" s="553"/>
      <c r="S219" s="559"/>
      <c r="T219" s="592"/>
      <c r="U219" s="593"/>
      <c r="V219" s="551"/>
      <c r="W219" s="545"/>
      <c r="X219" s="540"/>
      <c r="Y219" s="545"/>
      <c r="Z219" s="540"/>
      <c r="AA219" s="545"/>
      <c r="AB219" s="540"/>
      <c r="AC219" s="541"/>
      <c r="AD219" s="553"/>
      <c r="AE219" s="559"/>
      <c r="AF219" s="588"/>
      <c r="AG219" s="589"/>
      <c r="AH219" s="540"/>
      <c r="AI219" s="541"/>
      <c r="AJ219" s="553"/>
      <c r="AK219" s="559"/>
      <c r="AL219" s="592"/>
      <c r="AM219" s="593"/>
      <c r="AN219" s="540"/>
      <c r="AO219" s="541"/>
      <c r="AP219" s="553"/>
      <c r="AQ219" s="559"/>
      <c r="AR219" s="592"/>
      <c r="AS219" s="593"/>
      <c r="AT219" s="580"/>
      <c r="AU219" s="581"/>
      <c r="AV219" s="576"/>
      <c r="AW219" s="577"/>
      <c r="AX219" s="592"/>
      <c r="AY219" s="593"/>
      <c r="AZ219" s="540"/>
      <c r="BA219" s="541"/>
      <c r="BB219" s="553"/>
      <c r="BC219" s="559"/>
      <c r="BD219" s="592"/>
      <c r="BE219" s="593"/>
      <c r="BF219" s="580"/>
      <c r="BG219" s="581"/>
      <c r="BH219" s="576"/>
      <c r="BI219" s="577"/>
      <c r="BJ219" s="592"/>
      <c r="BK219" s="593"/>
      <c r="BL219" s="653"/>
      <c r="BM219" s="654"/>
      <c r="BN219" s="655"/>
      <c r="BO219" s="600"/>
      <c r="BP219" s="600"/>
      <c r="BQ219" s="54"/>
      <c r="BR219" s="54"/>
      <c r="BS219" s="54"/>
    </row>
    <row r="220" spans="1:71" ht="21.75" customHeight="1">
      <c r="A220" s="54"/>
      <c r="B220" s="565" t="str">
        <f>IF(ROSTER!B28="","",ROSTER!B28)</f>
        <v/>
      </c>
      <c r="C220" s="536" t="str">
        <f>IF(ROSTER!C$28="","",ROSTER!C$28)</f>
        <v/>
      </c>
      <c r="D220" s="537"/>
      <c r="E220" s="546"/>
      <c r="F220" s="501">
        <f>IF(E220="y",1,IF(E220="S",1,0))</f>
        <v>0</v>
      </c>
      <c r="G220" s="506">
        <f>IF(E220="S",1,0)</f>
        <v>0</v>
      </c>
      <c r="H220" s="542"/>
      <c r="I220" s="543"/>
      <c r="J220" s="538"/>
      <c r="K220" s="539"/>
      <c r="L220" s="552"/>
      <c r="M220" s="558"/>
      <c r="N220" s="554">
        <f>L220+J220</f>
        <v>0</v>
      </c>
      <c r="O220" s="555"/>
      <c r="P220" s="538"/>
      <c r="Q220" s="539"/>
      <c r="R220" s="552"/>
      <c r="S220" s="558"/>
      <c r="T220" s="590">
        <f t="shared" ref="T220:T243" si="180">R220-P220</f>
        <v>0</v>
      </c>
      <c r="U220" s="591"/>
      <c r="V220" s="550"/>
      <c r="W220" s="543"/>
      <c r="X220" s="538"/>
      <c r="Y220" s="543"/>
      <c r="Z220" s="538"/>
      <c r="AA220" s="543"/>
      <c r="AB220" s="538"/>
      <c r="AC220" s="539"/>
      <c r="AD220" s="552"/>
      <c r="AE220" s="558"/>
      <c r="AF220" s="586">
        <f>IF(AB220=0,0,(AD220/AB220)*100)</f>
        <v>0</v>
      </c>
      <c r="AG220" s="587"/>
      <c r="AH220" s="538"/>
      <c r="AI220" s="539"/>
      <c r="AJ220" s="552"/>
      <c r="AK220" s="558"/>
      <c r="AL220" s="590">
        <f>IF(AH220=0,0,(AJ220/AH220)*100)</f>
        <v>0</v>
      </c>
      <c r="AM220" s="591"/>
      <c r="AN220" s="538"/>
      <c r="AO220" s="539"/>
      <c r="AP220" s="552"/>
      <c r="AQ220" s="558"/>
      <c r="AR220" s="590">
        <f>IF(AN220=0,0,(AP220/AN220)*100)</f>
        <v>0</v>
      </c>
      <c r="AS220" s="591"/>
      <c r="AT220" s="578">
        <f>AB220+AH220+AN220</f>
        <v>0</v>
      </c>
      <c r="AU220" s="579"/>
      <c r="AV220" s="574">
        <f>AD220+AJ220+AP220</f>
        <v>0</v>
      </c>
      <c r="AW220" s="575"/>
      <c r="AX220" s="590">
        <f>IF(AT220=0,0,(AV220/AT220)*100)</f>
        <v>0</v>
      </c>
      <c r="AY220" s="591"/>
      <c r="AZ220" s="538"/>
      <c r="BA220" s="539"/>
      <c r="BB220" s="552"/>
      <c r="BC220" s="558"/>
      <c r="BD220" s="590">
        <f>IF(AZ220=0,0,(BB220/AZ220)*100)</f>
        <v>0</v>
      </c>
      <c r="BE220" s="591"/>
      <c r="BF220" s="578">
        <f>AT220+AZ220</f>
        <v>0</v>
      </c>
      <c r="BG220" s="579"/>
      <c r="BH220" s="574">
        <f>AV220+BB220</f>
        <v>0</v>
      </c>
      <c r="BI220" s="575"/>
      <c r="BJ220" s="590">
        <f>IF(BF220=0,0,(BH220/BF220)*100)</f>
        <v>0</v>
      </c>
      <c r="BK220" s="591"/>
      <c r="BL220" s="650">
        <f>(AD220*2)+(AJ220*2)+(AP220*3)+BB220</f>
        <v>0</v>
      </c>
      <c r="BM220" s="651"/>
      <c r="BN220" s="652"/>
      <c r="BO220" s="599" t="e">
        <f>(BL220*BR$200)+(N220*BR$201)+(X220*BR$202)+(R220*BR$203)+(V220*BR$204)+(Z220*BR$205)</f>
        <v>#REF!</v>
      </c>
      <c r="BP220" s="599" t="e">
        <f>((AZ220-BB220)*BR$207)+((AT220-AV220)*BR$206)+(H220*BR$208)+(P220*BR$209)</f>
        <v>#REF!</v>
      </c>
      <c r="BQ220" s="54"/>
      <c r="BR220" s="54"/>
      <c r="BS220" s="54"/>
    </row>
    <row r="221" spans="1:71" ht="21.75" customHeight="1">
      <c r="A221" s="54"/>
      <c r="B221" s="566"/>
      <c r="C221" s="560" t="str">
        <f>IF(ROSTER!D$28="","",ROSTER!D$28)</f>
        <v/>
      </c>
      <c r="D221" s="561"/>
      <c r="E221" s="547"/>
      <c r="F221" s="502"/>
      <c r="G221" s="507"/>
      <c r="H221" s="544"/>
      <c r="I221" s="545"/>
      <c r="J221" s="540"/>
      <c r="K221" s="541"/>
      <c r="L221" s="553"/>
      <c r="M221" s="559"/>
      <c r="N221" s="556" t="s">
        <v>14</v>
      </c>
      <c r="O221" s="557"/>
      <c r="P221" s="540"/>
      <c r="Q221" s="541"/>
      <c r="R221" s="553"/>
      <c r="S221" s="559"/>
      <c r="T221" s="592"/>
      <c r="U221" s="593"/>
      <c r="V221" s="551"/>
      <c r="W221" s="545"/>
      <c r="X221" s="540"/>
      <c r="Y221" s="545"/>
      <c r="Z221" s="540"/>
      <c r="AA221" s="545"/>
      <c r="AB221" s="540"/>
      <c r="AC221" s="541"/>
      <c r="AD221" s="553"/>
      <c r="AE221" s="559"/>
      <c r="AF221" s="588"/>
      <c r="AG221" s="589"/>
      <c r="AH221" s="540"/>
      <c r="AI221" s="541"/>
      <c r="AJ221" s="553"/>
      <c r="AK221" s="559"/>
      <c r="AL221" s="592"/>
      <c r="AM221" s="593"/>
      <c r="AN221" s="540"/>
      <c r="AO221" s="541"/>
      <c r="AP221" s="553"/>
      <c r="AQ221" s="559"/>
      <c r="AR221" s="592"/>
      <c r="AS221" s="593"/>
      <c r="AT221" s="580"/>
      <c r="AU221" s="581"/>
      <c r="AV221" s="576"/>
      <c r="AW221" s="577"/>
      <c r="AX221" s="592"/>
      <c r="AY221" s="593"/>
      <c r="AZ221" s="540"/>
      <c r="BA221" s="541"/>
      <c r="BB221" s="553"/>
      <c r="BC221" s="559"/>
      <c r="BD221" s="592"/>
      <c r="BE221" s="593"/>
      <c r="BF221" s="580"/>
      <c r="BG221" s="581"/>
      <c r="BH221" s="576"/>
      <c r="BI221" s="577"/>
      <c r="BJ221" s="592"/>
      <c r="BK221" s="593"/>
      <c r="BL221" s="653"/>
      <c r="BM221" s="654"/>
      <c r="BN221" s="655"/>
      <c r="BO221" s="600"/>
      <c r="BP221" s="600"/>
      <c r="BQ221" s="54"/>
      <c r="BR221" s="54"/>
      <c r="BS221" s="54"/>
    </row>
    <row r="222" spans="1:71" ht="21.75" customHeight="1">
      <c r="A222" s="54"/>
      <c r="B222" s="565" t="str">
        <f>IF(ROSTER!B30="","",ROSTER!B30)</f>
        <v/>
      </c>
      <c r="C222" s="536" t="str">
        <f>IF(ROSTER!C$30="","",ROSTER!C$30)</f>
        <v/>
      </c>
      <c r="D222" s="537"/>
      <c r="E222" s="546"/>
      <c r="F222" s="501">
        <f>IF(E222="y",1,IF(E222="S",1,0))</f>
        <v>0</v>
      </c>
      <c r="G222" s="506">
        <f>IF(E222="S",1,0)</f>
        <v>0</v>
      </c>
      <c r="H222" s="542"/>
      <c r="I222" s="543"/>
      <c r="J222" s="538"/>
      <c r="K222" s="539"/>
      <c r="L222" s="552"/>
      <c r="M222" s="558"/>
      <c r="N222" s="554">
        <f>L222+J222</f>
        <v>0</v>
      </c>
      <c r="O222" s="555"/>
      <c r="P222" s="538"/>
      <c r="Q222" s="539"/>
      <c r="R222" s="552"/>
      <c r="S222" s="558"/>
      <c r="T222" s="590">
        <f t="shared" ref="T222:T243" si="181">R222-P222</f>
        <v>0</v>
      </c>
      <c r="U222" s="591"/>
      <c r="V222" s="550"/>
      <c r="W222" s="543"/>
      <c r="X222" s="538"/>
      <c r="Y222" s="543"/>
      <c r="Z222" s="538"/>
      <c r="AA222" s="543"/>
      <c r="AB222" s="538"/>
      <c r="AC222" s="539"/>
      <c r="AD222" s="552"/>
      <c r="AE222" s="558"/>
      <c r="AF222" s="586">
        <f>IF(AB222=0,0,(AD222/AB222)*100)</f>
        <v>0</v>
      </c>
      <c r="AG222" s="587"/>
      <c r="AH222" s="538"/>
      <c r="AI222" s="539"/>
      <c r="AJ222" s="552"/>
      <c r="AK222" s="558"/>
      <c r="AL222" s="590">
        <f>IF(AH222=0,0,(AJ222/AH222)*100)</f>
        <v>0</v>
      </c>
      <c r="AM222" s="591"/>
      <c r="AN222" s="538"/>
      <c r="AO222" s="539"/>
      <c r="AP222" s="552"/>
      <c r="AQ222" s="558"/>
      <c r="AR222" s="590">
        <f>IF(AN222=0,0,(AP222/AN222)*100)</f>
        <v>0</v>
      </c>
      <c r="AS222" s="591"/>
      <c r="AT222" s="578">
        <f>AB222+AH222+AN222</f>
        <v>0</v>
      </c>
      <c r="AU222" s="579"/>
      <c r="AV222" s="574">
        <f>AD222+AJ222+AP222</f>
        <v>0</v>
      </c>
      <c r="AW222" s="575"/>
      <c r="AX222" s="590">
        <f>IF(AT222=0,0,(AV222/AT222)*100)</f>
        <v>0</v>
      </c>
      <c r="AY222" s="591"/>
      <c r="AZ222" s="538"/>
      <c r="BA222" s="539"/>
      <c r="BB222" s="552"/>
      <c r="BC222" s="558"/>
      <c r="BD222" s="590">
        <f>IF(AZ222=0,0,(BB222/AZ222)*100)</f>
        <v>0</v>
      </c>
      <c r="BE222" s="591"/>
      <c r="BF222" s="578">
        <f>AT222+AZ222</f>
        <v>0</v>
      </c>
      <c r="BG222" s="579"/>
      <c r="BH222" s="574">
        <f>AV222+BB222</f>
        <v>0</v>
      </c>
      <c r="BI222" s="575"/>
      <c r="BJ222" s="590">
        <f>IF(BF222=0,0,(BH222/BF222)*100)</f>
        <v>0</v>
      </c>
      <c r="BK222" s="591"/>
      <c r="BL222" s="650">
        <f>(AD222*2)+(AJ222*2)+(AP222*3)+BB222</f>
        <v>0</v>
      </c>
      <c r="BM222" s="651"/>
      <c r="BN222" s="652"/>
      <c r="BO222" s="599" t="e">
        <f>(BL222*BR$200)+(N222*BR$201)+(X222*BR$202)+(R222*BR$203)+(V222*BR$204)+(Z222*BR$205)</f>
        <v>#REF!</v>
      </c>
      <c r="BP222" s="599" t="e">
        <f>((AZ222-BB222)*BR$207)+((AT222-AV222)*BR$206)+(H222*BR$208)+(P222*BR$209)</f>
        <v>#REF!</v>
      </c>
      <c r="BQ222" s="54"/>
      <c r="BR222" s="54"/>
      <c r="BS222" s="54"/>
    </row>
    <row r="223" spans="1:71" ht="21.75" customHeight="1">
      <c r="A223" s="54"/>
      <c r="B223" s="566"/>
      <c r="C223" s="560" t="str">
        <f>IF(ROSTER!D$30="","",ROSTER!D$30)</f>
        <v/>
      </c>
      <c r="D223" s="561"/>
      <c r="E223" s="547"/>
      <c r="F223" s="502"/>
      <c r="G223" s="507"/>
      <c r="H223" s="544"/>
      <c r="I223" s="545"/>
      <c r="J223" s="540"/>
      <c r="K223" s="541"/>
      <c r="L223" s="553"/>
      <c r="M223" s="559"/>
      <c r="N223" s="556" t="s">
        <v>14</v>
      </c>
      <c r="O223" s="557"/>
      <c r="P223" s="540"/>
      <c r="Q223" s="541"/>
      <c r="R223" s="553"/>
      <c r="S223" s="559"/>
      <c r="T223" s="592"/>
      <c r="U223" s="593"/>
      <c r="V223" s="551"/>
      <c r="W223" s="545"/>
      <c r="X223" s="540"/>
      <c r="Y223" s="545"/>
      <c r="Z223" s="540"/>
      <c r="AA223" s="545"/>
      <c r="AB223" s="540"/>
      <c r="AC223" s="541"/>
      <c r="AD223" s="553"/>
      <c r="AE223" s="559"/>
      <c r="AF223" s="588"/>
      <c r="AG223" s="589"/>
      <c r="AH223" s="540"/>
      <c r="AI223" s="541"/>
      <c r="AJ223" s="553"/>
      <c r="AK223" s="559"/>
      <c r="AL223" s="592"/>
      <c r="AM223" s="593"/>
      <c r="AN223" s="540"/>
      <c r="AO223" s="541"/>
      <c r="AP223" s="553"/>
      <c r="AQ223" s="559"/>
      <c r="AR223" s="592"/>
      <c r="AS223" s="593"/>
      <c r="AT223" s="580"/>
      <c r="AU223" s="581"/>
      <c r="AV223" s="576"/>
      <c r="AW223" s="577"/>
      <c r="AX223" s="592"/>
      <c r="AY223" s="593"/>
      <c r="AZ223" s="540"/>
      <c r="BA223" s="541"/>
      <c r="BB223" s="553"/>
      <c r="BC223" s="559"/>
      <c r="BD223" s="592"/>
      <c r="BE223" s="593"/>
      <c r="BF223" s="580"/>
      <c r="BG223" s="581"/>
      <c r="BH223" s="576"/>
      <c r="BI223" s="577"/>
      <c r="BJ223" s="592"/>
      <c r="BK223" s="593"/>
      <c r="BL223" s="653"/>
      <c r="BM223" s="654"/>
      <c r="BN223" s="655"/>
      <c r="BO223" s="600"/>
      <c r="BP223" s="600"/>
      <c r="BQ223" s="54"/>
      <c r="BR223" s="54"/>
      <c r="BS223" s="54"/>
    </row>
    <row r="224" spans="1:71" ht="21.75" customHeight="1">
      <c r="A224" s="54"/>
      <c r="B224" s="565" t="str">
        <f>IF(ROSTER!B32="","",ROSTER!B32)</f>
        <v/>
      </c>
      <c r="C224" s="536" t="str">
        <f>IF(ROSTER!C$32="","",ROSTER!C$32)</f>
        <v/>
      </c>
      <c r="D224" s="537"/>
      <c r="E224" s="546"/>
      <c r="F224" s="501">
        <f>IF(E224="y",1,IF(E224="S",1,0))</f>
        <v>0</v>
      </c>
      <c r="G224" s="506">
        <f>IF(E224="S",1,0)</f>
        <v>0</v>
      </c>
      <c r="H224" s="542"/>
      <c r="I224" s="543"/>
      <c r="J224" s="538"/>
      <c r="K224" s="539"/>
      <c r="L224" s="552"/>
      <c r="M224" s="558"/>
      <c r="N224" s="554">
        <f>L224+J224</f>
        <v>0</v>
      </c>
      <c r="O224" s="555"/>
      <c r="P224" s="538"/>
      <c r="Q224" s="539"/>
      <c r="R224" s="552"/>
      <c r="S224" s="558"/>
      <c r="T224" s="590">
        <f t="shared" ref="T224:T243" si="182">R224-P224</f>
        <v>0</v>
      </c>
      <c r="U224" s="591"/>
      <c r="V224" s="550"/>
      <c r="W224" s="543"/>
      <c r="X224" s="538"/>
      <c r="Y224" s="543"/>
      <c r="Z224" s="538"/>
      <c r="AA224" s="543"/>
      <c r="AB224" s="538"/>
      <c r="AC224" s="539"/>
      <c r="AD224" s="552"/>
      <c r="AE224" s="558"/>
      <c r="AF224" s="586">
        <f>IF(AB224=0,0,(AD224/AB224)*100)</f>
        <v>0</v>
      </c>
      <c r="AG224" s="587"/>
      <c r="AH224" s="538"/>
      <c r="AI224" s="539"/>
      <c r="AJ224" s="552"/>
      <c r="AK224" s="558"/>
      <c r="AL224" s="590">
        <f>IF(AH224=0,0,(AJ224/AH224)*100)</f>
        <v>0</v>
      </c>
      <c r="AM224" s="591"/>
      <c r="AN224" s="538"/>
      <c r="AO224" s="539"/>
      <c r="AP224" s="552"/>
      <c r="AQ224" s="558"/>
      <c r="AR224" s="590">
        <f>IF(AN224=0,0,(AP224/AN224)*100)</f>
        <v>0</v>
      </c>
      <c r="AS224" s="591"/>
      <c r="AT224" s="578">
        <f>AB224+AH224+AN224</f>
        <v>0</v>
      </c>
      <c r="AU224" s="579"/>
      <c r="AV224" s="574">
        <f>AD224+AJ224+AP224</f>
        <v>0</v>
      </c>
      <c r="AW224" s="575"/>
      <c r="AX224" s="590">
        <f>IF(AT224=0,0,(AV224/AT224)*100)</f>
        <v>0</v>
      </c>
      <c r="AY224" s="591"/>
      <c r="AZ224" s="538"/>
      <c r="BA224" s="539"/>
      <c r="BB224" s="552"/>
      <c r="BC224" s="558"/>
      <c r="BD224" s="590">
        <f>IF(AZ224=0,0,(BB224/AZ224)*100)</f>
        <v>0</v>
      </c>
      <c r="BE224" s="591"/>
      <c r="BF224" s="578">
        <f>AT224+AZ224</f>
        <v>0</v>
      </c>
      <c r="BG224" s="579"/>
      <c r="BH224" s="574">
        <f>AV224+BB224</f>
        <v>0</v>
      </c>
      <c r="BI224" s="575"/>
      <c r="BJ224" s="590">
        <f>IF(BF224=0,0,(BH224/BF224)*100)</f>
        <v>0</v>
      </c>
      <c r="BK224" s="591"/>
      <c r="BL224" s="650">
        <f>(AD224*2)+(AJ224*2)+(AP224*3)+BB224</f>
        <v>0</v>
      </c>
      <c r="BM224" s="651"/>
      <c r="BN224" s="652"/>
      <c r="BO224" s="599" t="e">
        <f>(BL224*BR$200)+(N224*BR$201)+(X224*BR$202)+(R224*BR$203)+(V224*BR$204)+(Z224*BR$205)</f>
        <v>#REF!</v>
      </c>
      <c r="BP224" s="599" t="e">
        <f>((AZ224-BB224)*BR$207)+((AT224-AV224)*BR$206)+(H224*BR$208)+(P224*BR$209)</f>
        <v>#REF!</v>
      </c>
      <c r="BQ224" s="54"/>
      <c r="BR224" s="54"/>
      <c r="BS224" s="54"/>
    </row>
    <row r="225" spans="1:71" ht="21.75" customHeight="1">
      <c r="A225" s="54"/>
      <c r="B225" s="566"/>
      <c r="C225" s="560" t="str">
        <f>IF(ROSTER!D$32="","",ROSTER!D$32)</f>
        <v/>
      </c>
      <c r="D225" s="561"/>
      <c r="E225" s="547"/>
      <c r="F225" s="502"/>
      <c r="G225" s="507"/>
      <c r="H225" s="544"/>
      <c r="I225" s="545"/>
      <c r="J225" s="540"/>
      <c r="K225" s="541"/>
      <c r="L225" s="553"/>
      <c r="M225" s="559"/>
      <c r="N225" s="556" t="s">
        <v>14</v>
      </c>
      <c r="O225" s="557"/>
      <c r="P225" s="540"/>
      <c r="Q225" s="541"/>
      <c r="R225" s="553"/>
      <c r="S225" s="559"/>
      <c r="T225" s="592"/>
      <c r="U225" s="593"/>
      <c r="V225" s="551"/>
      <c r="W225" s="545"/>
      <c r="X225" s="540"/>
      <c r="Y225" s="545"/>
      <c r="Z225" s="540"/>
      <c r="AA225" s="545"/>
      <c r="AB225" s="540"/>
      <c r="AC225" s="541"/>
      <c r="AD225" s="553"/>
      <c r="AE225" s="559"/>
      <c r="AF225" s="588"/>
      <c r="AG225" s="589"/>
      <c r="AH225" s="540"/>
      <c r="AI225" s="541"/>
      <c r="AJ225" s="553"/>
      <c r="AK225" s="559"/>
      <c r="AL225" s="592"/>
      <c r="AM225" s="593"/>
      <c r="AN225" s="540"/>
      <c r="AO225" s="541"/>
      <c r="AP225" s="553"/>
      <c r="AQ225" s="559"/>
      <c r="AR225" s="592"/>
      <c r="AS225" s="593"/>
      <c r="AT225" s="580"/>
      <c r="AU225" s="581"/>
      <c r="AV225" s="576"/>
      <c r="AW225" s="577"/>
      <c r="AX225" s="592"/>
      <c r="AY225" s="593"/>
      <c r="AZ225" s="540"/>
      <c r="BA225" s="541"/>
      <c r="BB225" s="553"/>
      <c r="BC225" s="559"/>
      <c r="BD225" s="592"/>
      <c r="BE225" s="593"/>
      <c r="BF225" s="580"/>
      <c r="BG225" s="581"/>
      <c r="BH225" s="576"/>
      <c r="BI225" s="577"/>
      <c r="BJ225" s="592"/>
      <c r="BK225" s="593"/>
      <c r="BL225" s="653"/>
      <c r="BM225" s="654"/>
      <c r="BN225" s="655"/>
      <c r="BO225" s="600"/>
      <c r="BP225" s="600"/>
      <c r="BQ225" s="54"/>
      <c r="BR225" s="54"/>
      <c r="BS225" s="54"/>
    </row>
    <row r="226" spans="1:71" ht="21.75" customHeight="1">
      <c r="A226" s="54"/>
      <c r="B226" s="565" t="str">
        <f>IF(ROSTER!B34="","",ROSTER!B34)</f>
        <v/>
      </c>
      <c r="C226" s="536" t="str">
        <f>IF(ROSTER!C$34="","",ROSTER!C$34)</f>
        <v/>
      </c>
      <c r="D226" s="537"/>
      <c r="E226" s="546"/>
      <c r="F226" s="501">
        <f>IF(E226="y",1,IF(E226="S",1,0))</f>
        <v>0</v>
      </c>
      <c r="G226" s="506">
        <f>IF(E226="S",1,0)</f>
        <v>0</v>
      </c>
      <c r="H226" s="542"/>
      <c r="I226" s="543"/>
      <c r="J226" s="538"/>
      <c r="K226" s="539"/>
      <c r="L226" s="552"/>
      <c r="M226" s="558"/>
      <c r="N226" s="554">
        <f>L226+J226</f>
        <v>0</v>
      </c>
      <c r="O226" s="555"/>
      <c r="P226" s="538"/>
      <c r="Q226" s="539"/>
      <c r="R226" s="552"/>
      <c r="S226" s="558"/>
      <c r="T226" s="590">
        <f t="shared" ref="T226:T243" si="183">R226-P226</f>
        <v>0</v>
      </c>
      <c r="U226" s="591"/>
      <c r="V226" s="550"/>
      <c r="W226" s="543"/>
      <c r="X226" s="538"/>
      <c r="Y226" s="543"/>
      <c r="Z226" s="538"/>
      <c r="AA226" s="543"/>
      <c r="AB226" s="538"/>
      <c r="AC226" s="539"/>
      <c r="AD226" s="552"/>
      <c r="AE226" s="558"/>
      <c r="AF226" s="586">
        <f>IF(AB226=0,0,(AD226/AB226)*100)</f>
        <v>0</v>
      </c>
      <c r="AG226" s="587"/>
      <c r="AH226" s="538"/>
      <c r="AI226" s="539"/>
      <c r="AJ226" s="552"/>
      <c r="AK226" s="558"/>
      <c r="AL226" s="590">
        <f>IF(AH226=0,0,(AJ226/AH226)*100)</f>
        <v>0</v>
      </c>
      <c r="AM226" s="591"/>
      <c r="AN226" s="538"/>
      <c r="AO226" s="539"/>
      <c r="AP226" s="552"/>
      <c r="AQ226" s="558"/>
      <c r="AR226" s="590">
        <f>IF(AN226=0,0,(AP226/AN226)*100)</f>
        <v>0</v>
      </c>
      <c r="AS226" s="591"/>
      <c r="AT226" s="578">
        <f>AB226+AH226+AN226</f>
        <v>0</v>
      </c>
      <c r="AU226" s="579"/>
      <c r="AV226" s="574">
        <f>AD226+AJ226+AP226</f>
        <v>0</v>
      </c>
      <c r="AW226" s="575"/>
      <c r="AX226" s="590">
        <f>IF(AT226=0,0,(AV226/AT226)*100)</f>
        <v>0</v>
      </c>
      <c r="AY226" s="591"/>
      <c r="AZ226" s="538"/>
      <c r="BA226" s="539"/>
      <c r="BB226" s="552"/>
      <c r="BC226" s="558"/>
      <c r="BD226" s="590">
        <f>IF(AZ226=0,0,(BB226/AZ226)*100)</f>
        <v>0</v>
      </c>
      <c r="BE226" s="591"/>
      <c r="BF226" s="578">
        <f>AT226+AZ226</f>
        <v>0</v>
      </c>
      <c r="BG226" s="579"/>
      <c r="BH226" s="574">
        <f>AV226+BB226</f>
        <v>0</v>
      </c>
      <c r="BI226" s="575"/>
      <c r="BJ226" s="590">
        <f>IF(BF226=0,0,(BH226/BF226)*100)</f>
        <v>0</v>
      </c>
      <c r="BK226" s="591"/>
      <c r="BL226" s="650">
        <f>(AD226*2)+(AJ226*2)+(AP226*3)+BB226</f>
        <v>0</v>
      </c>
      <c r="BM226" s="651"/>
      <c r="BN226" s="652"/>
      <c r="BO226" s="599" t="e">
        <f>(BL226*BR$200)+(N226*BR$201)+(X226*BR$202)+(R226*BR$203)+(V226*BR$204)+(Z226*BR$205)</f>
        <v>#REF!</v>
      </c>
      <c r="BP226" s="599" t="e">
        <f>((AZ226-BB226)*BR$207)+((AT226-AV226)*BR$206)+(H226*BR$208)+(P226*BR$209)</f>
        <v>#REF!</v>
      </c>
      <c r="BQ226" s="54"/>
      <c r="BR226" s="54"/>
      <c r="BS226" s="54"/>
    </row>
    <row r="227" spans="1:71" ht="21.75" customHeight="1">
      <c r="A227" s="54"/>
      <c r="B227" s="566"/>
      <c r="C227" s="560" t="str">
        <f>IF(ROSTER!D$34="","",ROSTER!D$34)</f>
        <v/>
      </c>
      <c r="D227" s="561"/>
      <c r="E227" s="547"/>
      <c r="F227" s="502"/>
      <c r="G227" s="507"/>
      <c r="H227" s="544"/>
      <c r="I227" s="545"/>
      <c r="J227" s="540"/>
      <c r="K227" s="541"/>
      <c r="L227" s="553"/>
      <c r="M227" s="559"/>
      <c r="N227" s="556" t="s">
        <v>14</v>
      </c>
      <c r="O227" s="557"/>
      <c r="P227" s="540"/>
      <c r="Q227" s="541"/>
      <c r="R227" s="553"/>
      <c r="S227" s="559"/>
      <c r="T227" s="592"/>
      <c r="U227" s="593"/>
      <c r="V227" s="551"/>
      <c r="W227" s="545"/>
      <c r="X227" s="540"/>
      <c r="Y227" s="545"/>
      <c r="Z227" s="540"/>
      <c r="AA227" s="545"/>
      <c r="AB227" s="540"/>
      <c r="AC227" s="541"/>
      <c r="AD227" s="553"/>
      <c r="AE227" s="559"/>
      <c r="AF227" s="588"/>
      <c r="AG227" s="589"/>
      <c r="AH227" s="540"/>
      <c r="AI227" s="541"/>
      <c r="AJ227" s="553"/>
      <c r="AK227" s="559"/>
      <c r="AL227" s="592"/>
      <c r="AM227" s="593"/>
      <c r="AN227" s="540"/>
      <c r="AO227" s="541"/>
      <c r="AP227" s="553"/>
      <c r="AQ227" s="559"/>
      <c r="AR227" s="592"/>
      <c r="AS227" s="593"/>
      <c r="AT227" s="580"/>
      <c r="AU227" s="581"/>
      <c r="AV227" s="576"/>
      <c r="AW227" s="577"/>
      <c r="AX227" s="592"/>
      <c r="AY227" s="593"/>
      <c r="AZ227" s="540"/>
      <c r="BA227" s="541"/>
      <c r="BB227" s="553"/>
      <c r="BC227" s="559"/>
      <c r="BD227" s="592"/>
      <c r="BE227" s="593"/>
      <c r="BF227" s="580"/>
      <c r="BG227" s="581"/>
      <c r="BH227" s="576"/>
      <c r="BI227" s="577"/>
      <c r="BJ227" s="592"/>
      <c r="BK227" s="593"/>
      <c r="BL227" s="653"/>
      <c r="BM227" s="654"/>
      <c r="BN227" s="655"/>
      <c r="BO227" s="600"/>
      <c r="BP227" s="600"/>
      <c r="BQ227" s="54"/>
      <c r="BR227" s="54"/>
      <c r="BS227" s="54"/>
    </row>
    <row r="228" spans="1:71" ht="21.75" customHeight="1">
      <c r="A228" s="54"/>
      <c r="B228" s="565" t="str">
        <f>IF(ROSTER!B36="","",ROSTER!B36)</f>
        <v/>
      </c>
      <c r="C228" s="536" t="str">
        <f>IF(ROSTER!C$36="","",ROSTER!C$36)</f>
        <v/>
      </c>
      <c r="D228" s="537"/>
      <c r="E228" s="546"/>
      <c r="F228" s="501">
        <f>IF(E228="y",1,IF(E228="S",1,0))</f>
        <v>0</v>
      </c>
      <c r="G228" s="506">
        <f>IF(E228="S",1,0)</f>
        <v>0</v>
      </c>
      <c r="H228" s="542"/>
      <c r="I228" s="543"/>
      <c r="J228" s="538"/>
      <c r="K228" s="539"/>
      <c r="L228" s="552"/>
      <c r="M228" s="558"/>
      <c r="N228" s="554">
        <f>L228+J228</f>
        <v>0</v>
      </c>
      <c r="O228" s="555"/>
      <c r="P228" s="538"/>
      <c r="Q228" s="539"/>
      <c r="R228" s="552"/>
      <c r="S228" s="558"/>
      <c r="T228" s="590">
        <f t="shared" ref="T228:T243" si="184">R228-P228</f>
        <v>0</v>
      </c>
      <c r="U228" s="591"/>
      <c r="V228" s="550"/>
      <c r="W228" s="543"/>
      <c r="X228" s="538"/>
      <c r="Y228" s="543"/>
      <c r="Z228" s="538"/>
      <c r="AA228" s="543"/>
      <c r="AB228" s="538"/>
      <c r="AC228" s="539"/>
      <c r="AD228" s="552"/>
      <c r="AE228" s="558"/>
      <c r="AF228" s="586">
        <f>IF(AB228=0,0,(AD228/AB228)*100)</f>
        <v>0</v>
      </c>
      <c r="AG228" s="587"/>
      <c r="AH228" s="538"/>
      <c r="AI228" s="539"/>
      <c r="AJ228" s="552"/>
      <c r="AK228" s="558"/>
      <c r="AL228" s="590">
        <f>IF(AH228=0,0,(AJ228/AH228)*100)</f>
        <v>0</v>
      </c>
      <c r="AM228" s="591"/>
      <c r="AN228" s="538"/>
      <c r="AO228" s="539"/>
      <c r="AP228" s="552"/>
      <c r="AQ228" s="558"/>
      <c r="AR228" s="590">
        <f>IF(AN228=0,0,(AP228/AN228)*100)</f>
        <v>0</v>
      </c>
      <c r="AS228" s="591"/>
      <c r="AT228" s="578">
        <f>AB228+AH228+AN228</f>
        <v>0</v>
      </c>
      <c r="AU228" s="579"/>
      <c r="AV228" s="574">
        <f>AD228+AJ228+AP228</f>
        <v>0</v>
      </c>
      <c r="AW228" s="575"/>
      <c r="AX228" s="590">
        <f>IF(AT228=0,0,(AV228/AT228)*100)</f>
        <v>0</v>
      </c>
      <c r="AY228" s="591"/>
      <c r="AZ228" s="538"/>
      <c r="BA228" s="539"/>
      <c r="BB228" s="552"/>
      <c r="BC228" s="558"/>
      <c r="BD228" s="590">
        <f>IF(AZ228=0,0,(BB228/AZ228)*100)</f>
        <v>0</v>
      </c>
      <c r="BE228" s="591"/>
      <c r="BF228" s="578">
        <f>AT228+AZ228</f>
        <v>0</v>
      </c>
      <c r="BG228" s="579"/>
      <c r="BH228" s="574">
        <f>AV228+BB228</f>
        <v>0</v>
      </c>
      <c r="BI228" s="575"/>
      <c r="BJ228" s="590">
        <f>IF(BF228=0,0,(BH228/BF228)*100)</f>
        <v>0</v>
      </c>
      <c r="BK228" s="591"/>
      <c r="BL228" s="650">
        <f>(AD228*2)+(AJ228*2)+(AP228*3)+BB228</f>
        <v>0</v>
      </c>
      <c r="BM228" s="651"/>
      <c r="BN228" s="652"/>
      <c r="BO228" s="599" t="e">
        <f>(BL228*BR$200)+(N228*BR$201)+(X228*BR$202)+(R228*BR$203)+(V228*BR$204)+(Z228*BR$205)</f>
        <v>#REF!</v>
      </c>
      <c r="BP228" s="599" t="e">
        <f>((AZ228-BB228)*BR$207)+((AT228-AV228)*BR$206)+(H228*BR$208)+(P228*BR$209)</f>
        <v>#REF!</v>
      </c>
      <c r="BQ228" s="54"/>
      <c r="BR228" s="54"/>
      <c r="BS228" s="54"/>
    </row>
    <row r="229" spans="1:71" ht="21.75" customHeight="1">
      <c r="A229" s="54"/>
      <c r="B229" s="566"/>
      <c r="C229" s="560" t="str">
        <f>IF(ROSTER!D$36="","",ROSTER!D$36)</f>
        <v/>
      </c>
      <c r="D229" s="561"/>
      <c r="E229" s="547"/>
      <c r="F229" s="502"/>
      <c r="G229" s="507"/>
      <c r="H229" s="544"/>
      <c r="I229" s="545"/>
      <c r="J229" s="540"/>
      <c r="K229" s="541"/>
      <c r="L229" s="553"/>
      <c r="M229" s="559"/>
      <c r="N229" s="556" t="s">
        <v>14</v>
      </c>
      <c r="O229" s="557"/>
      <c r="P229" s="540"/>
      <c r="Q229" s="541"/>
      <c r="R229" s="553"/>
      <c r="S229" s="559"/>
      <c r="T229" s="592"/>
      <c r="U229" s="593"/>
      <c r="V229" s="551"/>
      <c r="W229" s="545"/>
      <c r="X229" s="540"/>
      <c r="Y229" s="545"/>
      <c r="Z229" s="540"/>
      <c r="AA229" s="545"/>
      <c r="AB229" s="540"/>
      <c r="AC229" s="541"/>
      <c r="AD229" s="553"/>
      <c r="AE229" s="559"/>
      <c r="AF229" s="588"/>
      <c r="AG229" s="589"/>
      <c r="AH229" s="540"/>
      <c r="AI229" s="541"/>
      <c r="AJ229" s="553"/>
      <c r="AK229" s="559"/>
      <c r="AL229" s="592"/>
      <c r="AM229" s="593"/>
      <c r="AN229" s="540"/>
      <c r="AO229" s="541"/>
      <c r="AP229" s="553"/>
      <c r="AQ229" s="559"/>
      <c r="AR229" s="592"/>
      <c r="AS229" s="593"/>
      <c r="AT229" s="580"/>
      <c r="AU229" s="581"/>
      <c r="AV229" s="576"/>
      <c r="AW229" s="577"/>
      <c r="AX229" s="592"/>
      <c r="AY229" s="593"/>
      <c r="AZ229" s="540"/>
      <c r="BA229" s="541"/>
      <c r="BB229" s="553"/>
      <c r="BC229" s="559"/>
      <c r="BD229" s="592"/>
      <c r="BE229" s="593"/>
      <c r="BF229" s="580"/>
      <c r="BG229" s="581"/>
      <c r="BH229" s="576"/>
      <c r="BI229" s="577"/>
      <c r="BJ229" s="592"/>
      <c r="BK229" s="593"/>
      <c r="BL229" s="653"/>
      <c r="BM229" s="654"/>
      <c r="BN229" s="655"/>
      <c r="BO229" s="600"/>
      <c r="BP229" s="600"/>
      <c r="BQ229" s="54"/>
      <c r="BR229" s="54"/>
      <c r="BS229" s="54"/>
    </row>
    <row r="230" spans="1:71" ht="21.75" customHeight="1">
      <c r="A230" s="54"/>
      <c r="B230" s="565" t="str">
        <f>IF(ROSTER!B38="","",ROSTER!B38)</f>
        <v/>
      </c>
      <c r="C230" s="536" t="str">
        <f>IF(ROSTER!C$38="","",ROSTER!C$38)</f>
        <v/>
      </c>
      <c r="D230" s="537"/>
      <c r="E230" s="546"/>
      <c r="F230" s="501">
        <f>IF(E230="y",1,IF(E230="S",1,0))</f>
        <v>0</v>
      </c>
      <c r="G230" s="506">
        <f>IF(E230="S",1,0)</f>
        <v>0</v>
      </c>
      <c r="H230" s="542"/>
      <c r="I230" s="543"/>
      <c r="J230" s="538"/>
      <c r="K230" s="539"/>
      <c r="L230" s="552"/>
      <c r="M230" s="558"/>
      <c r="N230" s="554">
        <f>L230+J230</f>
        <v>0</v>
      </c>
      <c r="O230" s="555"/>
      <c r="P230" s="538"/>
      <c r="Q230" s="539"/>
      <c r="R230" s="552"/>
      <c r="S230" s="558"/>
      <c r="T230" s="590">
        <f t="shared" ref="T230:T243" si="185">R230-P230</f>
        <v>0</v>
      </c>
      <c r="U230" s="591"/>
      <c r="V230" s="550"/>
      <c r="W230" s="543"/>
      <c r="X230" s="538"/>
      <c r="Y230" s="543"/>
      <c r="Z230" s="538"/>
      <c r="AA230" s="543"/>
      <c r="AB230" s="538"/>
      <c r="AC230" s="539"/>
      <c r="AD230" s="552"/>
      <c r="AE230" s="558"/>
      <c r="AF230" s="586">
        <f>IF(AB230=0,0,(AD230/AB230)*100)</f>
        <v>0</v>
      </c>
      <c r="AG230" s="587"/>
      <c r="AH230" s="538"/>
      <c r="AI230" s="539"/>
      <c r="AJ230" s="552"/>
      <c r="AK230" s="558"/>
      <c r="AL230" s="590">
        <f>IF(AH230=0,0,(AJ230/AH230)*100)</f>
        <v>0</v>
      </c>
      <c r="AM230" s="591"/>
      <c r="AN230" s="538"/>
      <c r="AO230" s="539"/>
      <c r="AP230" s="552"/>
      <c r="AQ230" s="558"/>
      <c r="AR230" s="590">
        <f>IF(AN230=0,0,(AP230/AN230)*100)</f>
        <v>0</v>
      </c>
      <c r="AS230" s="591"/>
      <c r="AT230" s="578">
        <f>AB230+AH230+AN230</f>
        <v>0</v>
      </c>
      <c r="AU230" s="579"/>
      <c r="AV230" s="574">
        <f>AD230+AJ230+AP230</f>
        <v>0</v>
      </c>
      <c r="AW230" s="575"/>
      <c r="AX230" s="590">
        <f>IF(AT230=0,0,(AV230/AT230)*100)</f>
        <v>0</v>
      </c>
      <c r="AY230" s="591"/>
      <c r="AZ230" s="538"/>
      <c r="BA230" s="539"/>
      <c r="BB230" s="552"/>
      <c r="BC230" s="558"/>
      <c r="BD230" s="590">
        <f>IF(AZ230=0,0,(BB230/AZ230)*100)</f>
        <v>0</v>
      </c>
      <c r="BE230" s="591"/>
      <c r="BF230" s="578">
        <f>AT230+AZ230</f>
        <v>0</v>
      </c>
      <c r="BG230" s="579"/>
      <c r="BH230" s="574">
        <f>AV230+BB230</f>
        <v>0</v>
      </c>
      <c r="BI230" s="575"/>
      <c r="BJ230" s="590">
        <f>IF(BF230=0,0,(BH230/BF230)*100)</f>
        <v>0</v>
      </c>
      <c r="BK230" s="591"/>
      <c r="BL230" s="650">
        <f>(AD230*2)+(AJ230*2)+(AP230*3)+BB230</f>
        <v>0</v>
      </c>
      <c r="BM230" s="651"/>
      <c r="BN230" s="652"/>
      <c r="BO230" s="599" t="e">
        <f>(BL230*BR$200)+(N230*BR$201)+(X230*BR$202)+(R230*BR$203)+(V230*BR$204)+(Z230*BR$205)</f>
        <v>#REF!</v>
      </c>
      <c r="BP230" s="599" t="e">
        <f>((AZ230-BB230)*BR$207)+((AT230-AV230)*BR$206)+(H230*BR$208)+(P230*BR$209)</f>
        <v>#REF!</v>
      </c>
      <c r="BQ230" s="54"/>
      <c r="BR230" s="54"/>
      <c r="BS230" s="54"/>
    </row>
    <row r="231" spans="1:71" ht="21.75" customHeight="1">
      <c r="A231" s="54"/>
      <c r="B231" s="566"/>
      <c r="C231" s="560" t="str">
        <f>IF(ROSTER!D$38="","",ROSTER!D$38)</f>
        <v/>
      </c>
      <c r="D231" s="561"/>
      <c r="E231" s="547"/>
      <c r="F231" s="502"/>
      <c r="G231" s="507"/>
      <c r="H231" s="544"/>
      <c r="I231" s="545"/>
      <c r="J231" s="540"/>
      <c r="K231" s="541"/>
      <c r="L231" s="553"/>
      <c r="M231" s="559"/>
      <c r="N231" s="556" t="s">
        <v>14</v>
      </c>
      <c r="O231" s="557"/>
      <c r="P231" s="540"/>
      <c r="Q231" s="541"/>
      <c r="R231" s="553"/>
      <c r="S231" s="559"/>
      <c r="T231" s="592"/>
      <c r="U231" s="593"/>
      <c r="V231" s="551"/>
      <c r="W231" s="545"/>
      <c r="X231" s="540"/>
      <c r="Y231" s="545"/>
      <c r="Z231" s="540"/>
      <c r="AA231" s="545"/>
      <c r="AB231" s="540"/>
      <c r="AC231" s="541"/>
      <c r="AD231" s="553"/>
      <c r="AE231" s="559"/>
      <c r="AF231" s="588"/>
      <c r="AG231" s="589"/>
      <c r="AH231" s="540"/>
      <c r="AI231" s="541"/>
      <c r="AJ231" s="553"/>
      <c r="AK231" s="559"/>
      <c r="AL231" s="592"/>
      <c r="AM231" s="593"/>
      <c r="AN231" s="540"/>
      <c r="AO231" s="541"/>
      <c r="AP231" s="553"/>
      <c r="AQ231" s="559"/>
      <c r="AR231" s="592"/>
      <c r="AS231" s="593"/>
      <c r="AT231" s="580"/>
      <c r="AU231" s="581"/>
      <c r="AV231" s="576"/>
      <c r="AW231" s="577"/>
      <c r="AX231" s="592"/>
      <c r="AY231" s="593"/>
      <c r="AZ231" s="540"/>
      <c r="BA231" s="541"/>
      <c r="BB231" s="553"/>
      <c r="BC231" s="559"/>
      <c r="BD231" s="592"/>
      <c r="BE231" s="593"/>
      <c r="BF231" s="580"/>
      <c r="BG231" s="581"/>
      <c r="BH231" s="576"/>
      <c r="BI231" s="577"/>
      <c r="BJ231" s="592"/>
      <c r="BK231" s="593"/>
      <c r="BL231" s="653"/>
      <c r="BM231" s="654"/>
      <c r="BN231" s="655"/>
      <c r="BO231" s="600"/>
      <c r="BP231" s="600"/>
      <c r="BQ231" s="54"/>
      <c r="BR231" s="54"/>
      <c r="BS231" s="54"/>
    </row>
    <row r="232" spans="1:71" ht="21.75" customHeight="1">
      <c r="A232" s="54"/>
      <c r="B232" s="565" t="str">
        <f>IF(ROSTER!B40="","",ROSTER!B40)</f>
        <v/>
      </c>
      <c r="C232" s="536" t="str">
        <f>IF(ROSTER!C$40="","",ROSTER!C$40)</f>
        <v/>
      </c>
      <c r="D232" s="537"/>
      <c r="E232" s="546"/>
      <c r="F232" s="501">
        <f>IF(E232="y",1,IF(E232="S",1,0))</f>
        <v>0</v>
      </c>
      <c r="G232" s="506">
        <f>IF(E232="S",1,0)</f>
        <v>0</v>
      </c>
      <c r="H232" s="542"/>
      <c r="I232" s="543"/>
      <c r="J232" s="538"/>
      <c r="K232" s="539"/>
      <c r="L232" s="552"/>
      <c r="M232" s="558"/>
      <c r="N232" s="554">
        <f>L232+J232</f>
        <v>0</v>
      </c>
      <c r="O232" s="555"/>
      <c r="P232" s="538"/>
      <c r="Q232" s="539"/>
      <c r="R232" s="552"/>
      <c r="S232" s="558"/>
      <c r="T232" s="590">
        <f t="shared" ref="T232:T243" si="186">R232-P232</f>
        <v>0</v>
      </c>
      <c r="U232" s="591"/>
      <c r="V232" s="550"/>
      <c r="W232" s="543"/>
      <c r="X232" s="538"/>
      <c r="Y232" s="543"/>
      <c r="Z232" s="538"/>
      <c r="AA232" s="543"/>
      <c r="AB232" s="538"/>
      <c r="AC232" s="539"/>
      <c r="AD232" s="552"/>
      <c r="AE232" s="558"/>
      <c r="AF232" s="586">
        <f>IF(AB232=0,0,(AD232/AB232)*100)</f>
        <v>0</v>
      </c>
      <c r="AG232" s="587"/>
      <c r="AH232" s="538"/>
      <c r="AI232" s="539"/>
      <c r="AJ232" s="552"/>
      <c r="AK232" s="558"/>
      <c r="AL232" s="590">
        <f>IF(AH232=0,0,(AJ232/AH232)*100)</f>
        <v>0</v>
      </c>
      <c r="AM232" s="591"/>
      <c r="AN232" s="538"/>
      <c r="AO232" s="539"/>
      <c r="AP232" s="552"/>
      <c r="AQ232" s="558"/>
      <c r="AR232" s="590">
        <f>IF(AN232=0,0,(AP232/AN232)*100)</f>
        <v>0</v>
      </c>
      <c r="AS232" s="591"/>
      <c r="AT232" s="578">
        <f>AB232+AH232+AN232</f>
        <v>0</v>
      </c>
      <c r="AU232" s="579"/>
      <c r="AV232" s="574">
        <f>AD232+AJ232+AP232</f>
        <v>0</v>
      </c>
      <c r="AW232" s="575"/>
      <c r="AX232" s="590">
        <f>IF(AT232=0,0,(AV232/AT232)*100)</f>
        <v>0</v>
      </c>
      <c r="AY232" s="591"/>
      <c r="AZ232" s="538"/>
      <c r="BA232" s="539"/>
      <c r="BB232" s="552"/>
      <c r="BC232" s="558"/>
      <c r="BD232" s="590">
        <f>IF(AZ232=0,0,(BB232/AZ232)*100)</f>
        <v>0</v>
      </c>
      <c r="BE232" s="591"/>
      <c r="BF232" s="578">
        <f>AT232+AZ232</f>
        <v>0</v>
      </c>
      <c r="BG232" s="579"/>
      <c r="BH232" s="574">
        <f>AV232+BB232</f>
        <v>0</v>
      </c>
      <c r="BI232" s="575"/>
      <c r="BJ232" s="590">
        <f>IF(BF232=0,0,(BH232/BF232)*100)</f>
        <v>0</v>
      </c>
      <c r="BK232" s="591"/>
      <c r="BL232" s="650">
        <f>(AD232*2)+(AJ232*2)+(AP232*3)+BB232</f>
        <v>0</v>
      </c>
      <c r="BM232" s="651"/>
      <c r="BN232" s="652"/>
      <c r="BO232" s="599" t="e">
        <f>(BL232*BR$200)+(N232*BR$201)+(X232*BR$202)+(R232*BR$203)+(V232*BR$204)+(Z232*BR$205)</f>
        <v>#REF!</v>
      </c>
      <c r="BP232" s="599" t="e">
        <f>((AZ232-BB232)*BR$207)+((AT232-AV232)*BR$206)+(H232*BR$208)+(P232*BR$209)</f>
        <v>#REF!</v>
      </c>
      <c r="BQ232" s="54"/>
      <c r="BR232" s="54"/>
      <c r="BS232" s="54"/>
    </row>
    <row r="233" spans="1:71" ht="21.75" customHeight="1">
      <c r="A233" s="54"/>
      <c r="B233" s="566"/>
      <c r="C233" s="560" t="str">
        <f>IF(ROSTER!D$40="","",ROSTER!D$40)</f>
        <v/>
      </c>
      <c r="D233" s="561"/>
      <c r="E233" s="547"/>
      <c r="F233" s="502"/>
      <c r="G233" s="507"/>
      <c r="H233" s="544"/>
      <c r="I233" s="545"/>
      <c r="J233" s="540"/>
      <c r="K233" s="541"/>
      <c r="L233" s="553"/>
      <c r="M233" s="559"/>
      <c r="N233" s="556" t="s">
        <v>14</v>
      </c>
      <c r="O233" s="557"/>
      <c r="P233" s="540"/>
      <c r="Q233" s="541"/>
      <c r="R233" s="553"/>
      <c r="S233" s="559"/>
      <c r="T233" s="592"/>
      <c r="U233" s="593"/>
      <c r="V233" s="551"/>
      <c r="W233" s="545"/>
      <c r="X233" s="540"/>
      <c r="Y233" s="545"/>
      <c r="Z233" s="540"/>
      <c r="AA233" s="545"/>
      <c r="AB233" s="540"/>
      <c r="AC233" s="541"/>
      <c r="AD233" s="553"/>
      <c r="AE233" s="559"/>
      <c r="AF233" s="588"/>
      <c r="AG233" s="589"/>
      <c r="AH233" s="540"/>
      <c r="AI233" s="541"/>
      <c r="AJ233" s="553"/>
      <c r="AK233" s="559"/>
      <c r="AL233" s="592"/>
      <c r="AM233" s="593"/>
      <c r="AN233" s="540"/>
      <c r="AO233" s="541"/>
      <c r="AP233" s="553"/>
      <c r="AQ233" s="559"/>
      <c r="AR233" s="592"/>
      <c r="AS233" s="593"/>
      <c r="AT233" s="580"/>
      <c r="AU233" s="581"/>
      <c r="AV233" s="576"/>
      <c r="AW233" s="577"/>
      <c r="AX233" s="592"/>
      <c r="AY233" s="593"/>
      <c r="AZ233" s="540"/>
      <c r="BA233" s="541"/>
      <c r="BB233" s="553"/>
      <c r="BC233" s="559"/>
      <c r="BD233" s="592"/>
      <c r="BE233" s="593"/>
      <c r="BF233" s="580"/>
      <c r="BG233" s="581"/>
      <c r="BH233" s="576"/>
      <c r="BI233" s="577"/>
      <c r="BJ233" s="592"/>
      <c r="BK233" s="593"/>
      <c r="BL233" s="653"/>
      <c r="BM233" s="654"/>
      <c r="BN233" s="655"/>
      <c r="BO233" s="600"/>
      <c r="BP233" s="600"/>
      <c r="BQ233" s="54"/>
      <c r="BR233" s="54"/>
      <c r="BS233" s="54"/>
    </row>
    <row r="234" spans="1:71" ht="21.75" customHeight="1">
      <c r="A234" s="54"/>
      <c r="B234" s="565" t="str">
        <f>IF(ROSTER!B42="","",ROSTER!B42)</f>
        <v/>
      </c>
      <c r="C234" s="536" t="str">
        <f>IF(ROSTER!C$42="","",ROSTER!C$42)</f>
        <v/>
      </c>
      <c r="D234" s="537"/>
      <c r="E234" s="546"/>
      <c r="F234" s="501">
        <f>IF(E234="y",1,IF(E234="S",1,0))</f>
        <v>0</v>
      </c>
      <c r="G234" s="506">
        <f>IF(E234="S",1,0)</f>
        <v>0</v>
      </c>
      <c r="H234" s="542"/>
      <c r="I234" s="543"/>
      <c r="J234" s="538"/>
      <c r="K234" s="539"/>
      <c r="L234" s="552"/>
      <c r="M234" s="558"/>
      <c r="N234" s="554">
        <f>L234+J234</f>
        <v>0</v>
      </c>
      <c r="O234" s="555"/>
      <c r="P234" s="538"/>
      <c r="Q234" s="539"/>
      <c r="R234" s="552"/>
      <c r="S234" s="558"/>
      <c r="T234" s="590">
        <f t="shared" ref="T234:T243" si="187">R234-P234</f>
        <v>0</v>
      </c>
      <c r="U234" s="591"/>
      <c r="V234" s="550"/>
      <c r="W234" s="543"/>
      <c r="X234" s="538"/>
      <c r="Y234" s="543"/>
      <c r="Z234" s="538"/>
      <c r="AA234" s="543"/>
      <c r="AB234" s="538"/>
      <c r="AC234" s="539"/>
      <c r="AD234" s="552"/>
      <c r="AE234" s="558"/>
      <c r="AF234" s="586">
        <f>IF(AB234=0,0,(AD234/AB234)*100)</f>
        <v>0</v>
      </c>
      <c r="AG234" s="587"/>
      <c r="AH234" s="538"/>
      <c r="AI234" s="539"/>
      <c r="AJ234" s="552"/>
      <c r="AK234" s="558"/>
      <c r="AL234" s="590">
        <f>IF(AH234=0,0,(AJ234/AH234)*100)</f>
        <v>0</v>
      </c>
      <c r="AM234" s="591"/>
      <c r="AN234" s="538"/>
      <c r="AO234" s="539"/>
      <c r="AP234" s="552"/>
      <c r="AQ234" s="558"/>
      <c r="AR234" s="590">
        <f>IF(AN234=0,0,(AP234/AN234)*100)</f>
        <v>0</v>
      </c>
      <c r="AS234" s="591"/>
      <c r="AT234" s="578">
        <f>AB234+AH234+AN234</f>
        <v>0</v>
      </c>
      <c r="AU234" s="579"/>
      <c r="AV234" s="574">
        <f>AD234+AJ234+AP234</f>
        <v>0</v>
      </c>
      <c r="AW234" s="575"/>
      <c r="AX234" s="590">
        <f>IF(AT234=0,0,(AV234/AT234)*100)</f>
        <v>0</v>
      </c>
      <c r="AY234" s="591"/>
      <c r="AZ234" s="538"/>
      <c r="BA234" s="539"/>
      <c r="BB234" s="552"/>
      <c r="BC234" s="558"/>
      <c r="BD234" s="590">
        <f>IF(AZ234=0,0,(BB234/AZ234)*100)</f>
        <v>0</v>
      </c>
      <c r="BE234" s="591"/>
      <c r="BF234" s="578">
        <f>AT234+AZ234</f>
        <v>0</v>
      </c>
      <c r="BG234" s="579"/>
      <c r="BH234" s="574">
        <f>AV234+BB234</f>
        <v>0</v>
      </c>
      <c r="BI234" s="575"/>
      <c r="BJ234" s="590">
        <f>IF(BF234=0,0,(BH234/BF234)*100)</f>
        <v>0</v>
      </c>
      <c r="BK234" s="591"/>
      <c r="BL234" s="650">
        <f>(AD234*2)+(AJ234*2)+(AP234*3)+BB234</f>
        <v>0</v>
      </c>
      <c r="BM234" s="651"/>
      <c r="BN234" s="652"/>
      <c r="BO234" s="599" t="e">
        <f>(BL234*BR$200)+(N234*BR$201)+(X234*BR$202)+(R234*BR$203)+(V234*BR$204)+(Z234*BR$205)</f>
        <v>#REF!</v>
      </c>
      <c r="BP234" s="599" t="e">
        <f>((AZ234-BB234)*BR$207)+((AT234-AV234)*BR$206)+(H234*BR$208)+(P234*BR$209)</f>
        <v>#REF!</v>
      </c>
      <c r="BQ234" s="54"/>
      <c r="BR234" s="54"/>
      <c r="BS234" s="54"/>
    </row>
    <row r="235" spans="1:71" ht="21.75" customHeight="1">
      <c r="A235" s="54"/>
      <c r="B235" s="566"/>
      <c r="C235" s="560" t="str">
        <f>IF(ROSTER!D$42="","",ROSTER!D$42)</f>
        <v/>
      </c>
      <c r="D235" s="561"/>
      <c r="E235" s="547"/>
      <c r="F235" s="502"/>
      <c r="G235" s="507"/>
      <c r="H235" s="544"/>
      <c r="I235" s="545"/>
      <c r="J235" s="540"/>
      <c r="K235" s="541"/>
      <c r="L235" s="553"/>
      <c r="M235" s="559"/>
      <c r="N235" s="556" t="s">
        <v>14</v>
      </c>
      <c r="O235" s="557"/>
      <c r="P235" s="540"/>
      <c r="Q235" s="541"/>
      <c r="R235" s="553"/>
      <c r="S235" s="559"/>
      <c r="T235" s="592"/>
      <c r="U235" s="593"/>
      <c r="V235" s="551"/>
      <c r="W235" s="545"/>
      <c r="X235" s="540"/>
      <c r="Y235" s="545"/>
      <c r="Z235" s="540"/>
      <c r="AA235" s="545"/>
      <c r="AB235" s="540"/>
      <c r="AC235" s="541"/>
      <c r="AD235" s="553"/>
      <c r="AE235" s="559"/>
      <c r="AF235" s="588"/>
      <c r="AG235" s="589"/>
      <c r="AH235" s="540"/>
      <c r="AI235" s="541"/>
      <c r="AJ235" s="553"/>
      <c r="AK235" s="559"/>
      <c r="AL235" s="592"/>
      <c r="AM235" s="593"/>
      <c r="AN235" s="540"/>
      <c r="AO235" s="541"/>
      <c r="AP235" s="553"/>
      <c r="AQ235" s="559"/>
      <c r="AR235" s="592"/>
      <c r="AS235" s="593"/>
      <c r="AT235" s="580"/>
      <c r="AU235" s="581"/>
      <c r="AV235" s="576"/>
      <c r="AW235" s="577"/>
      <c r="AX235" s="592"/>
      <c r="AY235" s="593"/>
      <c r="AZ235" s="540"/>
      <c r="BA235" s="541"/>
      <c r="BB235" s="553"/>
      <c r="BC235" s="559"/>
      <c r="BD235" s="592"/>
      <c r="BE235" s="593"/>
      <c r="BF235" s="580"/>
      <c r="BG235" s="581"/>
      <c r="BH235" s="576"/>
      <c r="BI235" s="577"/>
      <c r="BJ235" s="592"/>
      <c r="BK235" s="593"/>
      <c r="BL235" s="653"/>
      <c r="BM235" s="654"/>
      <c r="BN235" s="655"/>
      <c r="BO235" s="600"/>
      <c r="BP235" s="600"/>
      <c r="BQ235" s="54"/>
      <c r="BR235" s="54"/>
      <c r="BS235" s="54"/>
    </row>
    <row r="236" spans="1:71" ht="21.75" customHeight="1">
      <c r="A236" s="54"/>
      <c r="B236" s="565" t="str">
        <f>IF(ROSTER!B44="","",ROSTER!B44)</f>
        <v/>
      </c>
      <c r="C236" s="536" t="str">
        <f>IF(ROSTER!C$44="","",ROSTER!C$44)</f>
        <v/>
      </c>
      <c r="D236" s="537"/>
      <c r="E236" s="546"/>
      <c r="F236" s="501">
        <f>IF(E236="y",1,IF(E236="S",1,0))</f>
        <v>0</v>
      </c>
      <c r="G236" s="506">
        <f>IF(E236="S",1,0)</f>
        <v>0</v>
      </c>
      <c r="H236" s="542"/>
      <c r="I236" s="543"/>
      <c r="J236" s="538"/>
      <c r="K236" s="539"/>
      <c r="L236" s="552"/>
      <c r="M236" s="558"/>
      <c r="N236" s="554">
        <f>L236+J236</f>
        <v>0</v>
      </c>
      <c r="O236" s="555"/>
      <c r="P236" s="538"/>
      <c r="Q236" s="539"/>
      <c r="R236" s="552"/>
      <c r="S236" s="558"/>
      <c r="T236" s="590">
        <f t="shared" ref="T236:T243" si="188">R236-P236</f>
        <v>0</v>
      </c>
      <c r="U236" s="591"/>
      <c r="V236" s="550"/>
      <c r="W236" s="543"/>
      <c r="X236" s="538"/>
      <c r="Y236" s="543"/>
      <c r="Z236" s="538"/>
      <c r="AA236" s="543"/>
      <c r="AB236" s="538"/>
      <c r="AC236" s="539"/>
      <c r="AD236" s="552"/>
      <c r="AE236" s="558"/>
      <c r="AF236" s="586">
        <f>IF(AB236=0,0,(AD236/AB236)*100)</f>
        <v>0</v>
      </c>
      <c r="AG236" s="587"/>
      <c r="AH236" s="538"/>
      <c r="AI236" s="539"/>
      <c r="AJ236" s="552"/>
      <c r="AK236" s="558"/>
      <c r="AL236" s="590">
        <f>IF(AH236=0,0,(AJ236/AH236)*100)</f>
        <v>0</v>
      </c>
      <c r="AM236" s="591"/>
      <c r="AN236" s="538"/>
      <c r="AO236" s="539"/>
      <c r="AP236" s="552"/>
      <c r="AQ236" s="558"/>
      <c r="AR236" s="590">
        <f>IF(AN236=0,0,(AP236/AN236)*100)</f>
        <v>0</v>
      </c>
      <c r="AS236" s="591"/>
      <c r="AT236" s="578">
        <f>AB236+AH236+AN236</f>
        <v>0</v>
      </c>
      <c r="AU236" s="579"/>
      <c r="AV236" s="574">
        <f>AD236+AJ236+AP236</f>
        <v>0</v>
      </c>
      <c r="AW236" s="575"/>
      <c r="AX236" s="590">
        <f>IF(AT236=0,0,(AV236/AT236)*100)</f>
        <v>0</v>
      </c>
      <c r="AY236" s="591"/>
      <c r="AZ236" s="538"/>
      <c r="BA236" s="539"/>
      <c r="BB236" s="552"/>
      <c r="BC236" s="558"/>
      <c r="BD236" s="590">
        <f>IF(AZ236=0,0,(BB236/AZ236)*100)</f>
        <v>0</v>
      </c>
      <c r="BE236" s="591"/>
      <c r="BF236" s="578">
        <f>AT236+AZ236</f>
        <v>0</v>
      </c>
      <c r="BG236" s="579"/>
      <c r="BH236" s="574">
        <f>AV236+BB236</f>
        <v>0</v>
      </c>
      <c r="BI236" s="575"/>
      <c r="BJ236" s="590">
        <f>IF(BF236=0,0,(BH236/BF236)*100)</f>
        <v>0</v>
      </c>
      <c r="BK236" s="591"/>
      <c r="BL236" s="650">
        <f>(AD236*2)+(AJ236*2)+(AP236*3)+BB236</f>
        <v>0</v>
      </c>
      <c r="BM236" s="651"/>
      <c r="BN236" s="652"/>
      <c r="BO236" s="599" t="e">
        <f>(BL236*BR$200)+(N236*BR$201)+(X236*BR$202)+(R236*BR$203)+(V236*BR$204)+(Z236*BR$205)</f>
        <v>#REF!</v>
      </c>
      <c r="BP236" s="599" t="e">
        <f>((AZ236-BB236)*BR$207)+((AT236-AV236)*BR$206)+(H236*BR$208)+(P236*BR$209)</f>
        <v>#REF!</v>
      </c>
      <c r="BQ236" s="54"/>
      <c r="BR236" s="54"/>
      <c r="BS236" s="54"/>
    </row>
    <row r="237" spans="1:71" ht="21.75" customHeight="1">
      <c r="A237" s="54"/>
      <c r="B237" s="566"/>
      <c r="C237" s="560" t="str">
        <f>IF(ROSTER!D$44="","",ROSTER!D$44)</f>
        <v/>
      </c>
      <c r="D237" s="561"/>
      <c r="E237" s="547"/>
      <c r="F237" s="502"/>
      <c r="G237" s="507"/>
      <c r="H237" s="544"/>
      <c r="I237" s="545"/>
      <c r="J237" s="540"/>
      <c r="K237" s="541"/>
      <c r="L237" s="553"/>
      <c r="M237" s="559"/>
      <c r="N237" s="556" t="s">
        <v>14</v>
      </c>
      <c r="O237" s="557"/>
      <c r="P237" s="540"/>
      <c r="Q237" s="541"/>
      <c r="R237" s="553"/>
      <c r="S237" s="559"/>
      <c r="T237" s="592"/>
      <c r="U237" s="593"/>
      <c r="V237" s="551"/>
      <c r="W237" s="545"/>
      <c r="X237" s="540"/>
      <c r="Y237" s="545"/>
      <c r="Z237" s="540"/>
      <c r="AA237" s="545"/>
      <c r="AB237" s="540"/>
      <c r="AC237" s="541"/>
      <c r="AD237" s="553"/>
      <c r="AE237" s="559"/>
      <c r="AF237" s="588"/>
      <c r="AG237" s="589"/>
      <c r="AH237" s="540"/>
      <c r="AI237" s="541"/>
      <c r="AJ237" s="553"/>
      <c r="AK237" s="559"/>
      <c r="AL237" s="592"/>
      <c r="AM237" s="593"/>
      <c r="AN237" s="540"/>
      <c r="AO237" s="541"/>
      <c r="AP237" s="553"/>
      <c r="AQ237" s="559"/>
      <c r="AR237" s="592"/>
      <c r="AS237" s="593"/>
      <c r="AT237" s="580"/>
      <c r="AU237" s="581"/>
      <c r="AV237" s="576"/>
      <c r="AW237" s="577"/>
      <c r="AX237" s="592"/>
      <c r="AY237" s="593"/>
      <c r="AZ237" s="540"/>
      <c r="BA237" s="541"/>
      <c r="BB237" s="553"/>
      <c r="BC237" s="559"/>
      <c r="BD237" s="592"/>
      <c r="BE237" s="593"/>
      <c r="BF237" s="580"/>
      <c r="BG237" s="581"/>
      <c r="BH237" s="576"/>
      <c r="BI237" s="577"/>
      <c r="BJ237" s="592"/>
      <c r="BK237" s="593"/>
      <c r="BL237" s="653"/>
      <c r="BM237" s="654"/>
      <c r="BN237" s="655"/>
      <c r="BO237" s="600"/>
      <c r="BP237" s="600"/>
      <c r="BQ237" s="54"/>
      <c r="BR237" s="54"/>
      <c r="BS237" s="54"/>
    </row>
    <row r="238" spans="1:71" ht="21.75" customHeight="1">
      <c r="A238" s="54"/>
      <c r="B238" s="565" t="str">
        <f>IF(ROSTER!B46="","",ROSTER!B46)</f>
        <v/>
      </c>
      <c r="C238" s="536" t="str">
        <f>IF(ROSTER!C$46="","",ROSTER!C$46)</f>
        <v/>
      </c>
      <c r="D238" s="537"/>
      <c r="E238" s="546"/>
      <c r="F238" s="501">
        <f>IF(E238="y",1,IF(E238="S",1,0))</f>
        <v>0</v>
      </c>
      <c r="G238" s="506">
        <f>IF(E238="S",1,0)</f>
        <v>0</v>
      </c>
      <c r="H238" s="542"/>
      <c r="I238" s="543"/>
      <c r="J238" s="538"/>
      <c r="K238" s="539"/>
      <c r="L238" s="552"/>
      <c r="M238" s="558"/>
      <c r="N238" s="554">
        <f>L238+J238</f>
        <v>0</v>
      </c>
      <c r="O238" s="555"/>
      <c r="P238" s="538"/>
      <c r="Q238" s="539"/>
      <c r="R238" s="552"/>
      <c r="S238" s="558"/>
      <c r="T238" s="590">
        <f t="shared" ref="T238:T243" si="189">R238-P238</f>
        <v>0</v>
      </c>
      <c r="U238" s="591"/>
      <c r="V238" s="550"/>
      <c r="W238" s="543"/>
      <c r="X238" s="538"/>
      <c r="Y238" s="543"/>
      <c r="Z238" s="538"/>
      <c r="AA238" s="543"/>
      <c r="AB238" s="538"/>
      <c r="AC238" s="539"/>
      <c r="AD238" s="552"/>
      <c r="AE238" s="558"/>
      <c r="AF238" s="586">
        <f>IF(AB238=0,0,(AD238/AB238)*100)</f>
        <v>0</v>
      </c>
      <c r="AG238" s="587"/>
      <c r="AH238" s="538"/>
      <c r="AI238" s="539"/>
      <c r="AJ238" s="552"/>
      <c r="AK238" s="558"/>
      <c r="AL238" s="590">
        <f>IF(AH238=0,0,(AJ238/AH238)*100)</f>
        <v>0</v>
      </c>
      <c r="AM238" s="591"/>
      <c r="AN238" s="538"/>
      <c r="AO238" s="539"/>
      <c r="AP238" s="552"/>
      <c r="AQ238" s="558"/>
      <c r="AR238" s="590">
        <f>IF(AN238=0,0,(AP238/AN238)*100)</f>
        <v>0</v>
      </c>
      <c r="AS238" s="591"/>
      <c r="AT238" s="578">
        <f>AB238+AH238+AN238</f>
        <v>0</v>
      </c>
      <c r="AU238" s="579"/>
      <c r="AV238" s="574">
        <f>AD238+AJ238+AP238</f>
        <v>0</v>
      </c>
      <c r="AW238" s="575"/>
      <c r="AX238" s="590">
        <f>IF(AT238=0,0,(AV238/AT238)*100)</f>
        <v>0</v>
      </c>
      <c r="AY238" s="591"/>
      <c r="AZ238" s="538"/>
      <c r="BA238" s="539"/>
      <c r="BB238" s="552"/>
      <c r="BC238" s="558"/>
      <c r="BD238" s="590">
        <f>IF(AZ238=0,0,(BB238/AZ238)*100)</f>
        <v>0</v>
      </c>
      <c r="BE238" s="591"/>
      <c r="BF238" s="578">
        <f>AT238+AZ238</f>
        <v>0</v>
      </c>
      <c r="BG238" s="579"/>
      <c r="BH238" s="574">
        <f>AV238+BB238</f>
        <v>0</v>
      </c>
      <c r="BI238" s="575"/>
      <c r="BJ238" s="590">
        <f>IF(BF238=0,0,(BH238/BF238)*100)</f>
        <v>0</v>
      </c>
      <c r="BK238" s="591"/>
      <c r="BL238" s="650">
        <f>(AD238*2)+(AJ238*2)+(AP238*3)+BB238</f>
        <v>0</v>
      </c>
      <c r="BM238" s="651"/>
      <c r="BN238" s="652"/>
      <c r="BO238" s="601" t="e">
        <f>(BL238*BR$74)+(N238*BR$75)+(X238*BR$76)+(R238*BR$77)+(V238*BR$78)+(Z238*BR$79)</f>
        <v>#REF!</v>
      </c>
      <c r="BP238" s="599" t="e">
        <f>((AZ238-BB238)*BR$81)+((AT238-AV238)*BR$80)+(H238*BR$82)+(P238*BR$83)</f>
        <v>#REF!</v>
      </c>
      <c r="BQ238" s="54"/>
      <c r="BR238" s="54"/>
      <c r="BS238" s="54"/>
    </row>
    <row r="239" spans="1:71" ht="22.5" customHeight="1">
      <c r="A239" s="54"/>
      <c r="B239" s="566"/>
      <c r="C239" s="560" t="str">
        <f>IF(ROSTER!D$46="","",ROSTER!D$46)</f>
        <v/>
      </c>
      <c r="D239" s="561"/>
      <c r="E239" s="547"/>
      <c r="F239" s="502"/>
      <c r="G239" s="507"/>
      <c r="H239" s="544"/>
      <c r="I239" s="545"/>
      <c r="J239" s="540"/>
      <c r="K239" s="541"/>
      <c r="L239" s="553"/>
      <c r="M239" s="559"/>
      <c r="N239" s="556" t="s">
        <v>14</v>
      </c>
      <c r="O239" s="557"/>
      <c r="P239" s="540"/>
      <c r="Q239" s="541"/>
      <c r="R239" s="553"/>
      <c r="S239" s="559"/>
      <c r="T239" s="592"/>
      <c r="U239" s="593"/>
      <c r="V239" s="551"/>
      <c r="W239" s="545"/>
      <c r="X239" s="540"/>
      <c r="Y239" s="545"/>
      <c r="Z239" s="540"/>
      <c r="AA239" s="545"/>
      <c r="AB239" s="540"/>
      <c r="AC239" s="541"/>
      <c r="AD239" s="553"/>
      <c r="AE239" s="559"/>
      <c r="AF239" s="588"/>
      <c r="AG239" s="589"/>
      <c r="AH239" s="540"/>
      <c r="AI239" s="541"/>
      <c r="AJ239" s="553"/>
      <c r="AK239" s="559"/>
      <c r="AL239" s="592"/>
      <c r="AM239" s="593"/>
      <c r="AN239" s="540"/>
      <c r="AO239" s="541"/>
      <c r="AP239" s="553"/>
      <c r="AQ239" s="559"/>
      <c r="AR239" s="592"/>
      <c r="AS239" s="593"/>
      <c r="AT239" s="580"/>
      <c r="AU239" s="581"/>
      <c r="AV239" s="576"/>
      <c r="AW239" s="577"/>
      <c r="AX239" s="592"/>
      <c r="AY239" s="593"/>
      <c r="AZ239" s="540"/>
      <c r="BA239" s="541"/>
      <c r="BB239" s="553"/>
      <c r="BC239" s="559"/>
      <c r="BD239" s="592"/>
      <c r="BE239" s="593"/>
      <c r="BF239" s="580"/>
      <c r="BG239" s="581"/>
      <c r="BH239" s="576"/>
      <c r="BI239" s="577"/>
      <c r="BJ239" s="592"/>
      <c r="BK239" s="593"/>
      <c r="BL239" s="653"/>
      <c r="BM239" s="654"/>
      <c r="BN239" s="655"/>
      <c r="BO239" s="602"/>
      <c r="BP239" s="600"/>
      <c r="BQ239" s="54"/>
      <c r="BR239" s="54"/>
      <c r="BS239" s="54"/>
    </row>
    <row r="240" spans="1:71" ht="21.75" customHeight="1">
      <c r="A240" s="54"/>
      <c r="B240" s="565" t="str">
        <f>IF(ROSTER!B48="","",ROSTER!B48)</f>
        <v/>
      </c>
      <c r="C240" s="536" t="str">
        <f>IF(ROSTER!C$48="","",ROSTER!C$48)</f>
        <v/>
      </c>
      <c r="D240" s="537"/>
      <c r="E240" s="546"/>
      <c r="F240" s="501">
        <f t="shared" ref="F240" si="190">IF(E240="y",1,IF(E240="S",1,0))</f>
        <v>0</v>
      </c>
      <c r="G240" s="506">
        <f t="shared" ref="G240" si="191">IF(E240="S",1,0)</f>
        <v>0</v>
      </c>
      <c r="H240" s="542"/>
      <c r="I240" s="543"/>
      <c r="J240" s="538"/>
      <c r="K240" s="539"/>
      <c r="L240" s="552"/>
      <c r="M240" s="558"/>
      <c r="N240" s="554">
        <f t="shared" ref="N240" si="192">L240+J240</f>
        <v>0</v>
      </c>
      <c r="O240" s="555"/>
      <c r="P240" s="538"/>
      <c r="Q240" s="539"/>
      <c r="R240" s="552"/>
      <c r="S240" s="558"/>
      <c r="T240" s="590">
        <f t="shared" ref="T240:T243" si="193">R240-P240</f>
        <v>0</v>
      </c>
      <c r="U240" s="591"/>
      <c r="V240" s="550"/>
      <c r="W240" s="543"/>
      <c r="X240" s="538"/>
      <c r="Y240" s="543"/>
      <c r="Z240" s="538"/>
      <c r="AA240" s="543"/>
      <c r="AB240" s="538"/>
      <c r="AC240" s="539"/>
      <c r="AD240" s="552"/>
      <c r="AE240" s="558"/>
      <c r="AF240" s="586"/>
      <c r="AG240" s="587"/>
      <c r="AH240" s="538"/>
      <c r="AI240" s="539"/>
      <c r="AJ240" s="552"/>
      <c r="AK240" s="558"/>
      <c r="AL240" s="590">
        <f t="shared" ref="AL240" si="194">IF(AH240=0,0,(AJ240/AH240)*100)</f>
        <v>0</v>
      </c>
      <c r="AM240" s="591"/>
      <c r="AN240" s="538"/>
      <c r="AO240" s="539"/>
      <c r="AP240" s="552"/>
      <c r="AQ240" s="558"/>
      <c r="AR240" s="590">
        <f t="shared" ref="AR240" si="195">IF(AN240=0,0,(AP240/AN240)*100)</f>
        <v>0</v>
      </c>
      <c r="AS240" s="591"/>
      <c r="AT240" s="578">
        <f t="shared" ref="AT240" si="196">AB240+AH240+AN240</f>
        <v>0</v>
      </c>
      <c r="AU240" s="579"/>
      <c r="AV240" s="574">
        <f t="shared" ref="AV240" si="197">AD240+AJ240+AP240</f>
        <v>0</v>
      </c>
      <c r="AW240" s="575"/>
      <c r="AX240" s="590">
        <f t="shared" ref="AX240" si="198">IF(AT240=0,0,(AV240/AT240)*100)</f>
        <v>0</v>
      </c>
      <c r="AY240" s="591"/>
      <c r="AZ240" s="538"/>
      <c r="BA240" s="539"/>
      <c r="BB240" s="552"/>
      <c r="BC240" s="558"/>
      <c r="BD240" s="590">
        <f t="shared" ref="BD240" si="199">IF(AZ240=0,0,(BB240/AZ240)*100)</f>
        <v>0</v>
      </c>
      <c r="BE240" s="591"/>
      <c r="BF240" s="578">
        <f t="shared" ref="BF240" si="200">AT240+AZ240</f>
        <v>0</v>
      </c>
      <c r="BG240" s="579"/>
      <c r="BH240" s="574">
        <f t="shared" ref="BH240" si="201">AV240+BB240</f>
        <v>0</v>
      </c>
      <c r="BI240" s="575"/>
      <c r="BJ240" s="590">
        <f t="shared" ref="BJ240" si="202">IF(BF240=0,0,(BH240/BF240)*100)</f>
        <v>0</v>
      </c>
      <c r="BK240" s="591"/>
      <c r="BL240" s="650">
        <f t="shared" ref="BL240" si="203">(AD240*2)+(AJ240*2)+(AP240*3)+BB240</f>
        <v>0</v>
      </c>
      <c r="BM240" s="651"/>
      <c r="BN240" s="652"/>
      <c r="BO240" s="601" t="e">
        <f>(BL240*BR$74)+(N240*BR$75)+(X240*BR$76)+(R240*BR$77)+(V240*BR$78)+(Z240*BR$79)</f>
        <v>#REF!</v>
      </c>
      <c r="BP240" s="599" t="e">
        <f>((AZ240-BB240)*BR$81)+((AT240-AV240)*BR$80)+(H240*BR$82)+(P240*BR$83)</f>
        <v>#REF!</v>
      </c>
      <c r="BQ240" s="54"/>
      <c r="BR240" s="54"/>
      <c r="BS240" s="54"/>
    </row>
    <row r="241" spans="1:71" ht="22.5" customHeight="1">
      <c r="A241" s="54"/>
      <c r="B241" s="566"/>
      <c r="C241" s="560" t="str">
        <f>IF(ROSTER!D$48="","",ROSTER!D$48)</f>
        <v/>
      </c>
      <c r="D241" s="561"/>
      <c r="E241" s="547"/>
      <c r="F241" s="502"/>
      <c r="G241" s="507"/>
      <c r="H241" s="544"/>
      <c r="I241" s="545"/>
      <c r="J241" s="540"/>
      <c r="K241" s="541"/>
      <c r="L241" s="553"/>
      <c r="M241" s="559"/>
      <c r="N241" s="556" t="s">
        <v>14</v>
      </c>
      <c r="O241" s="557"/>
      <c r="P241" s="540"/>
      <c r="Q241" s="541"/>
      <c r="R241" s="553"/>
      <c r="S241" s="559"/>
      <c r="T241" s="592"/>
      <c r="U241" s="593"/>
      <c r="V241" s="551"/>
      <c r="W241" s="545"/>
      <c r="X241" s="540"/>
      <c r="Y241" s="545"/>
      <c r="Z241" s="540"/>
      <c r="AA241" s="545"/>
      <c r="AB241" s="540"/>
      <c r="AC241" s="541"/>
      <c r="AD241" s="553"/>
      <c r="AE241" s="559"/>
      <c r="AF241" s="588"/>
      <c r="AG241" s="589"/>
      <c r="AH241" s="540"/>
      <c r="AI241" s="541"/>
      <c r="AJ241" s="553"/>
      <c r="AK241" s="559"/>
      <c r="AL241" s="592"/>
      <c r="AM241" s="593"/>
      <c r="AN241" s="540"/>
      <c r="AO241" s="541"/>
      <c r="AP241" s="553"/>
      <c r="AQ241" s="559"/>
      <c r="AR241" s="592"/>
      <c r="AS241" s="593"/>
      <c r="AT241" s="580"/>
      <c r="AU241" s="581"/>
      <c r="AV241" s="576"/>
      <c r="AW241" s="577"/>
      <c r="AX241" s="592"/>
      <c r="AY241" s="593"/>
      <c r="AZ241" s="540"/>
      <c r="BA241" s="541"/>
      <c r="BB241" s="553"/>
      <c r="BC241" s="559"/>
      <c r="BD241" s="592"/>
      <c r="BE241" s="593"/>
      <c r="BF241" s="580"/>
      <c r="BG241" s="581"/>
      <c r="BH241" s="576"/>
      <c r="BI241" s="577"/>
      <c r="BJ241" s="592"/>
      <c r="BK241" s="593"/>
      <c r="BL241" s="653"/>
      <c r="BM241" s="654"/>
      <c r="BN241" s="655"/>
      <c r="BO241" s="602"/>
      <c r="BP241" s="600"/>
      <c r="BQ241" s="54"/>
      <c r="BR241" s="54"/>
      <c r="BS241" s="54"/>
    </row>
    <row r="242" spans="1:71" ht="21.75" customHeight="1">
      <c r="A242" s="54"/>
      <c r="B242" s="565" t="str">
        <f>IF(ROSTER!B50="","",ROSTER!B50)</f>
        <v/>
      </c>
      <c r="C242" s="536" t="str">
        <f>IF(ROSTER!C$50="","",ROSTER!C$50)</f>
        <v/>
      </c>
      <c r="D242" s="537"/>
      <c r="E242" s="546"/>
      <c r="F242" s="501">
        <f t="shared" ref="F242" si="204">IF(E242="y",1,IF(E242="S",1,0))</f>
        <v>0</v>
      </c>
      <c r="G242" s="506">
        <f t="shared" ref="G242" si="205">IF(E242="S",1,0)</f>
        <v>0</v>
      </c>
      <c r="H242" s="542"/>
      <c r="I242" s="543"/>
      <c r="J242" s="538"/>
      <c r="K242" s="539"/>
      <c r="L242" s="552"/>
      <c r="M242" s="558"/>
      <c r="N242" s="554">
        <f t="shared" ref="N242" si="206">L242+J242</f>
        <v>0</v>
      </c>
      <c r="O242" s="555"/>
      <c r="P242" s="538"/>
      <c r="Q242" s="539"/>
      <c r="R242" s="552"/>
      <c r="S242" s="558"/>
      <c r="T242" s="590">
        <f t="shared" ref="T242:T243" si="207">R242-P242</f>
        <v>0</v>
      </c>
      <c r="U242" s="591"/>
      <c r="V242" s="550"/>
      <c r="W242" s="543"/>
      <c r="X242" s="538"/>
      <c r="Y242" s="543"/>
      <c r="Z242" s="538"/>
      <c r="AA242" s="543"/>
      <c r="AB242" s="538"/>
      <c r="AC242" s="539"/>
      <c r="AD242" s="552"/>
      <c r="AE242" s="558"/>
      <c r="AF242" s="586"/>
      <c r="AG242" s="587"/>
      <c r="AH242" s="538"/>
      <c r="AI242" s="539"/>
      <c r="AJ242" s="552"/>
      <c r="AK242" s="558"/>
      <c r="AL242" s="590">
        <f t="shared" ref="AL242" si="208">IF(AH242=0,0,(AJ242/AH242)*100)</f>
        <v>0</v>
      </c>
      <c r="AM242" s="591"/>
      <c r="AN242" s="538"/>
      <c r="AO242" s="539"/>
      <c r="AP242" s="552"/>
      <c r="AQ242" s="558"/>
      <c r="AR242" s="590">
        <f t="shared" ref="AR242" si="209">IF(AN242=0,0,(AP242/AN242)*100)</f>
        <v>0</v>
      </c>
      <c r="AS242" s="591"/>
      <c r="AT242" s="578">
        <f t="shared" ref="AT242" si="210">AB242+AH242+AN242</f>
        <v>0</v>
      </c>
      <c r="AU242" s="579"/>
      <c r="AV242" s="574">
        <f t="shared" ref="AV242" si="211">AD242+AJ242+AP242</f>
        <v>0</v>
      </c>
      <c r="AW242" s="575"/>
      <c r="AX242" s="590">
        <f t="shared" ref="AX242" si="212">IF(AT242=0,0,(AV242/AT242)*100)</f>
        <v>0</v>
      </c>
      <c r="AY242" s="591"/>
      <c r="AZ242" s="538"/>
      <c r="BA242" s="539"/>
      <c r="BB242" s="552"/>
      <c r="BC242" s="558"/>
      <c r="BD242" s="590">
        <f t="shared" ref="BD242" si="213">IF(AZ242=0,0,(BB242/AZ242)*100)</f>
        <v>0</v>
      </c>
      <c r="BE242" s="591"/>
      <c r="BF242" s="578">
        <f t="shared" ref="BF242" si="214">AT242+AZ242</f>
        <v>0</v>
      </c>
      <c r="BG242" s="579"/>
      <c r="BH242" s="574">
        <f t="shared" ref="BH242" si="215">AV242+BB242</f>
        <v>0</v>
      </c>
      <c r="BI242" s="575"/>
      <c r="BJ242" s="590">
        <f t="shared" ref="BJ242" si="216">IF(BF242=0,0,(BH242/BF242)*100)</f>
        <v>0</v>
      </c>
      <c r="BK242" s="591"/>
      <c r="BL242" s="650">
        <f t="shared" ref="BL242" si="217">(AD242*2)+(AJ242*2)+(AP242*3)+BB242</f>
        <v>0</v>
      </c>
      <c r="BM242" s="651"/>
      <c r="BN242" s="652"/>
      <c r="BO242" s="601" t="e">
        <f>(BL242*BR$74)+(N242*BR$75)+(X242*BR$76)+(R242*BR$77)+(V242*BR$78)+(Z242*BR$79)</f>
        <v>#REF!</v>
      </c>
      <c r="BP242" s="599" t="e">
        <f>((AZ242-BB242)*BR$81)+((AT242-AV242)*BR$80)+(H242*BR$82)+(P242*BR$83)</f>
        <v>#REF!</v>
      </c>
      <c r="BQ242" s="54"/>
      <c r="BR242" s="54"/>
      <c r="BS242" s="54"/>
    </row>
    <row r="243" spans="1:71" ht="22.5" customHeight="1" thickBot="1">
      <c r="A243" s="54"/>
      <c r="B243" s="566"/>
      <c r="C243" s="560" t="str">
        <f>IF(ROSTER!D$50="","",ROSTER!D$50)</f>
        <v/>
      </c>
      <c r="D243" s="561"/>
      <c r="E243" s="547"/>
      <c r="F243" s="502"/>
      <c r="G243" s="507"/>
      <c r="H243" s="544"/>
      <c r="I243" s="545"/>
      <c r="J243" s="540"/>
      <c r="K243" s="541"/>
      <c r="L243" s="553"/>
      <c r="M243" s="559"/>
      <c r="N243" s="556" t="s">
        <v>14</v>
      </c>
      <c r="O243" s="557"/>
      <c r="P243" s="540"/>
      <c r="Q243" s="541"/>
      <c r="R243" s="553"/>
      <c r="S243" s="559"/>
      <c r="T243" s="592"/>
      <c r="U243" s="593"/>
      <c r="V243" s="551"/>
      <c r="W243" s="545"/>
      <c r="X243" s="540"/>
      <c r="Y243" s="545"/>
      <c r="Z243" s="540"/>
      <c r="AA243" s="545"/>
      <c r="AB243" s="540"/>
      <c r="AC243" s="541"/>
      <c r="AD243" s="553"/>
      <c r="AE243" s="559"/>
      <c r="AF243" s="588"/>
      <c r="AG243" s="589"/>
      <c r="AH243" s="540"/>
      <c r="AI243" s="541"/>
      <c r="AJ243" s="553"/>
      <c r="AK243" s="559"/>
      <c r="AL243" s="592"/>
      <c r="AM243" s="593"/>
      <c r="AN243" s="540"/>
      <c r="AO243" s="541"/>
      <c r="AP243" s="553"/>
      <c r="AQ243" s="559"/>
      <c r="AR243" s="592"/>
      <c r="AS243" s="593"/>
      <c r="AT243" s="580"/>
      <c r="AU243" s="581"/>
      <c r="AV243" s="576"/>
      <c r="AW243" s="577"/>
      <c r="AX243" s="592"/>
      <c r="AY243" s="593"/>
      <c r="AZ243" s="540"/>
      <c r="BA243" s="541"/>
      <c r="BB243" s="553"/>
      <c r="BC243" s="559"/>
      <c r="BD243" s="592"/>
      <c r="BE243" s="593"/>
      <c r="BF243" s="580"/>
      <c r="BG243" s="581"/>
      <c r="BH243" s="576"/>
      <c r="BI243" s="577"/>
      <c r="BJ243" s="592"/>
      <c r="BK243" s="593"/>
      <c r="BL243" s="653"/>
      <c r="BM243" s="654"/>
      <c r="BN243" s="655"/>
      <c r="BO243" s="602"/>
      <c r="BP243" s="600"/>
      <c r="BQ243" s="54"/>
      <c r="BR243" s="54"/>
      <c r="BS243" s="54"/>
    </row>
    <row r="244" spans="1:71" s="335" customFormat="1" ht="33.4" customHeight="1">
      <c r="A244" s="333"/>
      <c r="B244" s="689"/>
      <c r="C244" s="685"/>
      <c r="D244" s="685" t="s">
        <v>10</v>
      </c>
      <c r="E244" s="686"/>
      <c r="F244" s="334"/>
      <c r="G244" s="334"/>
      <c r="H244" s="642">
        <f>SUM(H200:I243)</f>
        <v>0</v>
      </c>
      <c r="I244" s="631"/>
      <c r="J244" s="642">
        <f>SUM(J200:K243)</f>
        <v>0</v>
      </c>
      <c r="K244" s="631"/>
      <c r="L244" s="630">
        <f>SUM(L200:M243)</f>
        <v>0</v>
      </c>
      <c r="M244" s="640"/>
      <c r="N244" s="626">
        <f>L244+J244</f>
        <v>0</v>
      </c>
      <c r="O244" s="627"/>
      <c r="P244" s="630">
        <f>SUM(P200:Q243)</f>
        <v>0</v>
      </c>
      <c r="Q244" s="631"/>
      <c r="R244" s="630">
        <f t="shared" ref="R244" si="218">SUM(R200:S243)</f>
        <v>0</v>
      </c>
      <c r="S244" s="640"/>
      <c r="T244" s="630">
        <f t="shared" ref="T244" si="219">SUM(T200:U243)</f>
        <v>0</v>
      </c>
      <c r="U244" s="627"/>
      <c r="V244" s="640">
        <f t="shared" ref="V244" si="220">SUM(V200:W243)</f>
        <v>0</v>
      </c>
      <c r="W244" s="640"/>
      <c r="X244" s="642">
        <f t="shared" ref="X244" si="221">SUM(X200:Y243)</f>
        <v>0</v>
      </c>
      <c r="Y244" s="627"/>
      <c r="Z244" s="642">
        <f t="shared" ref="Z244" si="222">SUM(Z200:AA243)</f>
        <v>0</v>
      </c>
      <c r="AA244" s="627"/>
      <c r="AB244" s="640">
        <f t="shared" ref="AB244" si="223">SUM(AB200:AC243)</f>
        <v>0</v>
      </c>
      <c r="AC244" s="631"/>
      <c r="AD244" s="630">
        <f t="shared" ref="AD244" si="224">SUM(AD200:AE243)</f>
        <v>0</v>
      </c>
      <c r="AE244" s="640"/>
      <c r="AF244" s="626">
        <f t="shared" ref="AF244" si="225">SUM(AF200:AG243)</f>
        <v>0</v>
      </c>
      <c r="AG244" s="627"/>
      <c r="AH244" s="630">
        <f t="shared" ref="AH244" si="226">SUM(AH200:AI243)</f>
        <v>0</v>
      </c>
      <c r="AI244" s="631"/>
      <c r="AJ244" s="630">
        <f t="shared" ref="AJ244" si="227">SUM(AJ200:AK243)</f>
        <v>0</v>
      </c>
      <c r="AK244" s="640"/>
      <c r="AL244" s="626">
        <f>IF(AH244=0,0,(AJ244/AH244)*100)</f>
        <v>0</v>
      </c>
      <c r="AM244" s="627"/>
      <c r="AN244" s="630">
        <f>SUM(AN200:AO243)</f>
        <v>0</v>
      </c>
      <c r="AO244" s="631"/>
      <c r="AP244" s="630">
        <f>SUM(AP200:AQ243)</f>
        <v>0</v>
      </c>
      <c r="AQ244" s="640"/>
      <c r="AR244" s="626">
        <f>IF(AN244=0,0,(AP244/AN244)*100)</f>
        <v>0</v>
      </c>
      <c r="AS244" s="627"/>
      <c r="AT244" s="642">
        <f>AB244+AH244+AN244</f>
        <v>0</v>
      </c>
      <c r="AU244" s="631"/>
      <c r="AV244" s="630">
        <f>AD244+AJ244+AP244</f>
        <v>0</v>
      </c>
      <c r="AW244" s="670"/>
      <c r="AX244" s="626">
        <f>IF(AT244=0,0,(AV244/AT244)*100)</f>
        <v>0</v>
      </c>
      <c r="AY244" s="627"/>
      <c r="AZ244" s="630">
        <f>SUM(AZ200:BA243)</f>
        <v>0</v>
      </c>
      <c r="BA244" s="631"/>
      <c r="BB244" s="630">
        <f>SUM(BB200:BC243)</f>
        <v>0</v>
      </c>
      <c r="BC244" s="640"/>
      <c r="BD244" s="626">
        <f>IF(AZ244=0,0,(BB244/AZ244)*100)</f>
        <v>0</v>
      </c>
      <c r="BE244" s="627"/>
      <c r="BF244" s="642">
        <f>AT244+AZ244</f>
        <v>0</v>
      </c>
      <c r="BG244" s="631"/>
      <c r="BH244" s="630">
        <f>AV244+BB244</f>
        <v>0</v>
      </c>
      <c r="BI244" s="670"/>
      <c r="BJ244" s="626">
        <f>IF(BF244=0,0,(BH244/BF244)*100)</f>
        <v>0</v>
      </c>
      <c r="BK244" s="668"/>
      <c r="BL244" s="644">
        <f>SUM(BL200:BN243)</f>
        <v>0</v>
      </c>
      <c r="BM244" s="645"/>
      <c r="BN244" s="646"/>
      <c r="BO244" s="601" t="e">
        <f>(BL244*BR$74)+(N244*BR$75)+(X244*BR$76)+(R244*BR$77)+(V244*BR$78)+(Z244*BR$79)</f>
        <v>#REF!</v>
      </c>
      <c r="BP244" s="599" t="e">
        <f>((AZ244-BB244)*BR$81)+((AT244-AV244)*BR$80)+(H244*BR$82)+(P244*BR$83)</f>
        <v>#REF!</v>
      </c>
      <c r="BQ244" s="333"/>
      <c r="BR244" s="333"/>
      <c r="BS244" s="333"/>
    </row>
    <row r="245" spans="1:71" s="335" customFormat="1" ht="33.950000000000003" customHeight="1" thickBot="1">
      <c r="A245" s="333"/>
      <c r="B245" s="690"/>
      <c r="C245" s="687"/>
      <c r="D245" s="687"/>
      <c r="E245" s="688"/>
      <c r="F245" s="336"/>
      <c r="G245" s="336"/>
      <c r="H245" s="643"/>
      <c r="I245" s="633"/>
      <c r="J245" s="643"/>
      <c r="K245" s="633"/>
      <c r="L245" s="632"/>
      <c r="M245" s="641"/>
      <c r="N245" s="628" t="s">
        <v>14</v>
      </c>
      <c r="O245" s="629"/>
      <c r="P245" s="632"/>
      <c r="Q245" s="633"/>
      <c r="R245" s="632"/>
      <c r="S245" s="641"/>
      <c r="T245" s="632"/>
      <c r="U245" s="629"/>
      <c r="V245" s="641"/>
      <c r="W245" s="641"/>
      <c r="X245" s="643"/>
      <c r="Y245" s="629"/>
      <c r="Z245" s="643"/>
      <c r="AA245" s="629"/>
      <c r="AB245" s="641"/>
      <c r="AC245" s="633"/>
      <c r="AD245" s="632"/>
      <c r="AE245" s="641"/>
      <c r="AF245" s="628"/>
      <c r="AG245" s="629"/>
      <c r="AH245" s="632"/>
      <c r="AI245" s="633"/>
      <c r="AJ245" s="632"/>
      <c r="AK245" s="641"/>
      <c r="AL245" s="628"/>
      <c r="AM245" s="629"/>
      <c r="AN245" s="632"/>
      <c r="AO245" s="633"/>
      <c r="AP245" s="632"/>
      <c r="AQ245" s="641"/>
      <c r="AR245" s="628"/>
      <c r="AS245" s="629"/>
      <c r="AT245" s="643"/>
      <c r="AU245" s="633"/>
      <c r="AV245" s="632"/>
      <c r="AW245" s="671"/>
      <c r="AX245" s="628"/>
      <c r="AY245" s="629"/>
      <c r="AZ245" s="632"/>
      <c r="BA245" s="633"/>
      <c r="BB245" s="632"/>
      <c r="BC245" s="641"/>
      <c r="BD245" s="628"/>
      <c r="BE245" s="629"/>
      <c r="BF245" s="643"/>
      <c r="BG245" s="633"/>
      <c r="BH245" s="632"/>
      <c r="BI245" s="671"/>
      <c r="BJ245" s="628"/>
      <c r="BK245" s="669"/>
      <c r="BL245" s="647"/>
      <c r="BM245" s="648"/>
      <c r="BN245" s="649"/>
      <c r="BO245" s="602"/>
      <c r="BP245" s="600"/>
      <c r="BQ245" s="333"/>
      <c r="BR245" s="333"/>
      <c r="BS245" s="333"/>
    </row>
    <row r="246" spans="1:71" s="341" customFormat="1" ht="48.2" customHeight="1" thickBot="1">
      <c r="A246" s="337"/>
      <c r="B246" s="667"/>
      <c r="C246" s="665"/>
      <c r="D246" s="665" t="s">
        <v>13</v>
      </c>
      <c r="E246" s="666"/>
      <c r="F246" s="338"/>
      <c r="G246" s="334"/>
      <c r="H246" s="676"/>
      <c r="I246" s="677"/>
      <c r="J246" s="673"/>
      <c r="K246" s="672"/>
      <c r="L246" s="605"/>
      <c r="M246" s="606"/>
      <c r="N246" s="674">
        <f>J246+L246</f>
        <v>0</v>
      </c>
      <c r="O246" s="675"/>
      <c r="P246" s="673"/>
      <c r="Q246" s="672"/>
      <c r="R246" s="605"/>
      <c r="S246" s="672"/>
      <c r="T246" s="626">
        <f>R246-P246</f>
        <v>0</v>
      </c>
      <c r="U246" s="627"/>
      <c r="V246" s="673"/>
      <c r="W246" s="678"/>
      <c r="X246" s="679"/>
      <c r="Y246" s="680"/>
      <c r="Z246" s="673"/>
      <c r="AA246" s="678"/>
      <c r="AB246" s="673"/>
      <c r="AC246" s="672"/>
      <c r="AD246" s="605"/>
      <c r="AE246" s="606"/>
      <c r="AF246" s="634">
        <f>IF(AB246=0,0,(AD246/AB246)*100)</f>
        <v>0</v>
      </c>
      <c r="AG246" s="635"/>
      <c r="AH246" s="673"/>
      <c r="AI246" s="672"/>
      <c r="AJ246" s="605"/>
      <c r="AK246" s="606"/>
      <c r="AL246" s="626">
        <f>IF(AH246=0,0,(AJ246/AH246)*100)</f>
        <v>0</v>
      </c>
      <c r="AM246" s="627"/>
      <c r="AN246" s="673"/>
      <c r="AO246" s="672"/>
      <c r="AP246" s="605"/>
      <c r="AQ246" s="606"/>
      <c r="AR246" s="626">
        <f>IF(AN246=0,0,(AP246/AN246)*100)</f>
        <v>0</v>
      </c>
      <c r="AS246" s="627"/>
      <c r="AT246" s="681">
        <f>AB246+AH246+AN246</f>
        <v>0</v>
      </c>
      <c r="AU246" s="682"/>
      <c r="AV246" s="683">
        <f>AD246+AJ246+AP246</f>
        <v>0</v>
      </c>
      <c r="AW246" s="684"/>
      <c r="AX246" s="626">
        <f>IF(AT246=0,0,(AV246/AT246)*100)</f>
        <v>0</v>
      </c>
      <c r="AY246" s="627"/>
      <c r="AZ246" s="673"/>
      <c r="BA246" s="672"/>
      <c r="BB246" s="605"/>
      <c r="BC246" s="606"/>
      <c r="BD246" s="626">
        <f>IF(AZ246=0,0,(BB246/AZ246)*100)</f>
        <v>0</v>
      </c>
      <c r="BE246" s="627"/>
      <c r="BF246" s="681">
        <f>AT246+AZ246</f>
        <v>0</v>
      </c>
      <c r="BG246" s="682"/>
      <c r="BH246" s="683">
        <f>AV246+BB246</f>
        <v>0</v>
      </c>
      <c r="BI246" s="684"/>
      <c r="BJ246" s="626">
        <f>IF(BF246=0,0,(BH246/BF246)*100)</f>
        <v>0</v>
      </c>
      <c r="BK246" s="627"/>
      <c r="BL246" s="594"/>
      <c r="BM246" s="595"/>
      <c r="BN246" s="596"/>
      <c r="BO246" s="339"/>
      <c r="BP246" s="340"/>
      <c r="BQ246" s="337"/>
      <c r="BR246" s="337"/>
      <c r="BS246" s="337"/>
    </row>
    <row r="247" spans="1:71" s="341" customFormat="1" ht="48.95" customHeight="1" thickBot="1">
      <c r="A247" s="337"/>
      <c r="B247" s="342"/>
      <c r="C247" s="343"/>
      <c r="D247" s="570" t="s">
        <v>95</v>
      </c>
      <c r="E247" s="571"/>
      <c r="F247" s="344"/>
      <c r="G247" s="344"/>
      <c r="H247" s="343"/>
      <c r="I247" s="343"/>
      <c r="J247" s="567">
        <f>IF((J244+L246)=0,0,J244/(J244+L246)*100)</f>
        <v>0</v>
      </c>
      <c r="K247" s="569"/>
      <c r="L247" s="567">
        <f>IF((L244+J246)=0,0,L244/(L244+J246)*100)</f>
        <v>0</v>
      </c>
      <c r="M247" s="569"/>
      <c r="N247" s="567">
        <f>IF((N244+N246)=0,0,N244/(N244+N246)*100)</f>
        <v>0</v>
      </c>
      <c r="O247" s="568"/>
      <c r="P247" s="572"/>
      <c r="Q247" s="509"/>
      <c r="R247" s="509"/>
      <c r="S247" s="509"/>
      <c r="T247" s="535"/>
      <c r="U247" s="535"/>
      <c r="V247" s="509"/>
      <c r="W247" s="509"/>
      <c r="X247" s="509"/>
      <c r="Y247" s="509"/>
      <c r="Z247" s="509"/>
      <c r="AA247" s="509"/>
      <c r="AB247" s="509"/>
      <c r="AC247" s="509"/>
      <c r="AD247" s="509"/>
      <c r="AE247" s="509"/>
      <c r="AF247" s="509"/>
      <c r="AG247" s="509"/>
      <c r="AH247" s="509"/>
      <c r="AI247" s="509"/>
      <c r="AJ247" s="509"/>
      <c r="AK247" s="509"/>
      <c r="AL247" s="509"/>
      <c r="AM247" s="509"/>
      <c r="AN247" s="509"/>
      <c r="AO247" s="509"/>
      <c r="AP247" s="509"/>
      <c r="AQ247" s="509"/>
      <c r="AR247" s="509"/>
      <c r="AS247" s="509"/>
      <c r="AT247" s="509"/>
      <c r="AU247" s="509"/>
      <c r="AV247" s="509"/>
      <c r="AW247" s="509"/>
      <c r="AX247" s="509"/>
      <c r="AY247" s="509"/>
      <c r="AZ247" s="509"/>
      <c r="BA247" s="509"/>
      <c r="BB247" s="509"/>
      <c r="BC247" s="509"/>
      <c r="BD247" s="509"/>
      <c r="BE247" s="509"/>
      <c r="BF247" s="509"/>
      <c r="BG247" s="509"/>
      <c r="BH247" s="509"/>
      <c r="BI247" s="509"/>
      <c r="BJ247" s="509"/>
      <c r="BK247" s="509"/>
      <c r="BL247" s="509"/>
      <c r="BM247" s="509"/>
      <c r="BN247" s="573"/>
      <c r="BO247" s="345"/>
      <c r="BP247" s="345"/>
      <c r="BQ247" s="337"/>
      <c r="BR247" s="337"/>
      <c r="BS247" s="337"/>
    </row>
    <row r="248" spans="1:71" ht="15.75" customHeight="1" thickTop="1" thickBot="1">
      <c r="A248" s="54"/>
      <c r="B248" s="214"/>
      <c r="C248" s="215"/>
      <c r="D248" s="215"/>
      <c r="E248" s="215"/>
      <c r="F248" s="74"/>
      <c r="G248" s="74"/>
      <c r="H248" s="215"/>
      <c r="I248" s="215"/>
      <c r="J248" s="215"/>
      <c r="K248" s="215"/>
      <c r="L248" s="215"/>
      <c r="M248" s="215"/>
      <c r="N248" s="215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 s="215"/>
      <c r="AC248" s="215"/>
      <c r="AD248" s="215"/>
      <c r="AE248" s="215"/>
      <c r="AF248" s="220"/>
      <c r="AG248" s="220"/>
      <c r="AH248" s="215"/>
      <c r="AI248" s="215"/>
      <c r="AJ248" s="215"/>
      <c r="AK248" s="215"/>
      <c r="AL248" s="215"/>
      <c r="AM248" s="215"/>
      <c r="AN248" s="215"/>
      <c r="AO248" s="215"/>
      <c r="AP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G248" s="215"/>
      <c r="BH248" s="215"/>
      <c r="BI248" s="215"/>
      <c r="BJ248" s="215"/>
      <c r="BK248" s="215"/>
      <c r="BL248" s="215"/>
      <c r="BM248" s="215"/>
      <c r="BN248" s="221"/>
      <c r="BO248" s="75"/>
      <c r="BP248" s="75"/>
      <c r="BQ248" s="54"/>
      <c r="BR248" s="54"/>
      <c r="BS248" s="54"/>
    </row>
    <row r="249" spans="1:71" s="73" customFormat="1" ht="80.25" customHeight="1" thickTop="1" thickBot="1">
      <c r="A249" s="72"/>
      <c r="B249" s="656" t="s">
        <v>62</v>
      </c>
      <c r="C249" s="657"/>
      <c r="D249" s="616" t="s">
        <v>54</v>
      </c>
      <c r="E249" s="616"/>
      <c r="F249" s="76"/>
      <c r="G249" s="76"/>
      <c r="H249" s="607"/>
      <c r="I249" s="608"/>
      <c r="J249" s="609"/>
      <c r="K249" s="346"/>
      <c r="L249" s="607"/>
      <c r="M249" s="608"/>
      <c r="N249" s="609"/>
      <c r="O249" s="510" t="s">
        <v>49</v>
      </c>
      <c r="P249" s="511"/>
      <c r="Q249" s="511"/>
      <c r="R249" s="511"/>
      <c r="S249" s="607"/>
      <c r="T249" s="608"/>
      <c r="U249" s="609"/>
      <c r="V249" s="346"/>
      <c r="W249" s="607"/>
      <c r="X249" s="608"/>
      <c r="Y249" s="609"/>
      <c r="Z249" s="510" t="s">
        <v>115</v>
      </c>
      <c r="AA249" s="511"/>
      <c r="AB249" s="511"/>
      <c r="AC249" s="511"/>
      <c r="AD249" s="511"/>
      <c r="AE249" s="511"/>
      <c r="AF249" s="511"/>
      <c r="AG249" s="511"/>
      <c r="AH249" s="511"/>
      <c r="AI249" s="512"/>
      <c r="AJ249" s="607"/>
      <c r="AK249" s="608"/>
      <c r="AL249" s="609"/>
      <c r="AM249" s="346"/>
      <c r="AN249" s="607"/>
      <c r="AO249" s="608"/>
      <c r="AP249" s="609"/>
      <c r="AQ249" s="510" t="s">
        <v>53</v>
      </c>
      <c r="AR249" s="511"/>
      <c r="AS249" s="511"/>
      <c r="AT249" s="512"/>
      <c r="AU249" s="607"/>
      <c r="AV249" s="608"/>
      <c r="AW249" s="609"/>
      <c r="AX249" s="346"/>
      <c r="AY249" s="607"/>
      <c r="AZ249" s="608"/>
      <c r="BA249" s="609"/>
      <c r="BB249" s="614" t="s">
        <v>117</v>
      </c>
      <c r="BC249" s="615"/>
      <c r="BD249" s="615"/>
      <c r="BE249" s="658"/>
      <c r="BF249" s="520">
        <f>BL244</f>
        <v>0</v>
      </c>
      <c r="BG249" s="521"/>
      <c r="BH249" s="522"/>
      <c r="BI249" s="346"/>
      <c r="BJ249" s="520">
        <f>BL246</f>
        <v>0</v>
      </c>
      <c r="BK249" s="521"/>
      <c r="BL249" s="522"/>
      <c r="BM249" s="227"/>
      <c r="BN249" s="228"/>
      <c r="BO249" s="77"/>
      <c r="BP249" s="77"/>
      <c r="BQ249" s="72"/>
      <c r="BR249" s="72"/>
      <c r="BS249" s="72"/>
    </row>
    <row r="250" spans="1:71" ht="15.6" customHeight="1" thickTop="1" thickBot="1">
      <c r="A250" s="54"/>
      <c r="B250" s="216"/>
      <c r="C250" s="210"/>
      <c r="D250" s="217"/>
      <c r="E250" s="217"/>
      <c r="F250" s="78"/>
      <c r="G250" s="78"/>
      <c r="H250" s="224"/>
      <c r="I250" s="224"/>
      <c r="J250" s="224"/>
      <c r="K250" s="224"/>
      <c r="L250" s="224"/>
      <c r="M250" s="224"/>
      <c r="N250" s="224"/>
      <c r="O250" s="222"/>
      <c r="P250" s="222"/>
      <c r="Q250" s="222"/>
      <c r="R250" s="222"/>
      <c r="S250" s="224"/>
      <c r="T250" s="224"/>
      <c r="U250" s="224"/>
      <c r="V250" s="223"/>
      <c r="W250" s="224"/>
      <c r="X250" s="224"/>
      <c r="Y250" s="224"/>
      <c r="Z250" s="222"/>
      <c r="AA250" s="222"/>
      <c r="AB250" s="222"/>
      <c r="AC250" s="222"/>
      <c r="AD250" s="224"/>
      <c r="AE250" s="224"/>
      <c r="AF250" s="224"/>
      <c r="AG250" s="224"/>
      <c r="AH250" s="223"/>
      <c r="AI250" s="223"/>
      <c r="AJ250" s="224"/>
      <c r="AK250" s="222"/>
      <c r="AL250" s="222"/>
      <c r="AM250" s="222"/>
      <c r="AN250" s="222"/>
      <c r="AO250" s="224"/>
      <c r="AP250" s="224"/>
      <c r="AQ250" s="222"/>
      <c r="AR250" s="222"/>
      <c r="AS250" s="222"/>
      <c r="AT250" s="222"/>
      <c r="AU250" s="224"/>
      <c r="AV250" s="224"/>
      <c r="AW250" s="224"/>
      <c r="AX250" s="224"/>
      <c r="AY250" s="224"/>
      <c r="AZ250" s="226"/>
      <c r="BA250" s="226"/>
      <c r="BB250" s="222"/>
      <c r="BC250" s="230"/>
      <c r="BD250" s="231"/>
      <c r="BE250" s="231"/>
      <c r="BF250" s="232"/>
      <c r="BG250" s="232"/>
      <c r="BH250" s="226"/>
      <c r="BI250" s="224"/>
      <c r="BJ250" s="233"/>
      <c r="BK250" s="233"/>
      <c r="BL250" s="226"/>
      <c r="BM250" s="229"/>
      <c r="BN250" s="234"/>
      <c r="BO250" s="79"/>
      <c r="BP250" s="79"/>
      <c r="BQ250" s="54"/>
      <c r="BR250" s="54"/>
      <c r="BS250" s="54"/>
    </row>
    <row r="251" spans="1:71" s="73" customFormat="1" ht="80.25" customHeight="1" thickTop="1" thickBot="1">
      <c r="A251" s="72"/>
      <c r="B251" s="614" t="s">
        <v>47</v>
      </c>
      <c r="C251" s="615"/>
      <c r="D251" s="616" t="s">
        <v>55</v>
      </c>
      <c r="E251" s="616"/>
      <c r="F251" s="76"/>
      <c r="G251" s="76"/>
      <c r="H251" s="520">
        <f>H249</f>
        <v>0</v>
      </c>
      <c r="I251" s="521"/>
      <c r="J251" s="522"/>
      <c r="K251" s="346"/>
      <c r="L251" s="520">
        <f>L249</f>
        <v>0</v>
      </c>
      <c r="M251" s="521"/>
      <c r="N251" s="522"/>
      <c r="O251" s="510" t="s">
        <v>51</v>
      </c>
      <c r="P251" s="511"/>
      <c r="Q251" s="511"/>
      <c r="R251" s="511"/>
      <c r="S251" s="520">
        <f>S249-H249</f>
        <v>0</v>
      </c>
      <c r="T251" s="521"/>
      <c r="U251" s="522"/>
      <c r="V251" s="346"/>
      <c r="W251" s="520">
        <f>W249-L249</f>
        <v>0</v>
      </c>
      <c r="X251" s="521"/>
      <c r="Y251" s="522"/>
      <c r="Z251" s="510" t="s">
        <v>116</v>
      </c>
      <c r="AA251" s="511"/>
      <c r="AB251" s="511"/>
      <c r="AC251" s="511"/>
      <c r="AD251" s="511"/>
      <c r="AE251" s="511"/>
      <c r="AF251" s="511"/>
      <c r="AG251" s="511"/>
      <c r="AH251" s="511"/>
      <c r="AI251" s="512"/>
      <c r="AJ251" s="520">
        <f>AJ249-S249</f>
        <v>0</v>
      </c>
      <c r="AK251" s="521"/>
      <c r="AL251" s="522"/>
      <c r="AM251" s="346"/>
      <c r="AN251" s="520">
        <f>AN249-W249</f>
        <v>0</v>
      </c>
      <c r="AO251" s="521"/>
      <c r="AP251" s="522"/>
      <c r="AQ251" s="510" t="s">
        <v>52</v>
      </c>
      <c r="AR251" s="511"/>
      <c r="AS251" s="511"/>
      <c r="AT251" s="512"/>
      <c r="AU251" s="520">
        <f>AU249-AJ249</f>
        <v>0</v>
      </c>
      <c r="AV251" s="521"/>
      <c r="AW251" s="522"/>
      <c r="AX251" s="346"/>
      <c r="AY251" s="520">
        <f>AY249-AN249</f>
        <v>0</v>
      </c>
      <c r="AZ251" s="521"/>
      <c r="BA251" s="522"/>
      <c r="BB251" s="614" t="s">
        <v>118</v>
      </c>
      <c r="BC251" s="615"/>
      <c r="BD251" s="615"/>
      <c r="BE251" s="658"/>
      <c r="BF251" s="520">
        <f>BF249-AU249</f>
        <v>0</v>
      </c>
      <c r="BG251" s="521"/>
      <c r="BH251" s="522"/>
      <c r="BI251" s="346"/>
      <c r="BJ251" s="520">
        <f>BJ249-AY249</f>
        <v>0</v>
      </c>
      <c r="BK251" s="521"/>
      <c r="BL251" s="522"/>
      <c r="BM251" s="227"/>
      <c r="BN251" s="228"/>
      <c r="BO251" s="77"/>
      <c r="BP251" s="77"/>
      <c r="BQ251" s="72"/>
      <c r="BR251" s="72"/>
      <c r="BS251" s="72"/>
    </row>
    <row r="252" spans="1:71" ht="15.75" customHeight="1" thickTop="1" thickBot="1">
      <c r="A252" s="54"/>
      <c r="B252" s="218"/>
      <c r="C252" s="219"/>
      <c r="D252" s="219"/>
      <c r="E252" s="219"/>
      <c r="F252" s="80"/>
      <c r="G252" s="80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25"/>
      <c r="AG252" s="225"/>
      <c r="AH252" s="219"/>
      <c r="AI252" s="219"/>
      <c r="AJ252" s="219"/>
      <c r="AK252" s="219"/>
      <c r="AL252" s="219"/>
      <c r="AM252" s="219"/>
      <c r="AN252" s="219"/>
      <c r="AO252" s="219"/>
      <c r="AP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617" t="s">
        <v>135</v>
      </c>
      <c r="BB252" s="617"/>
      <c r="BC252" s="617"/>
      <c r="BD252" s="617"/>
      <c r="BE252" s="617"/>
      <c r="BF252" s="617"/>
      <c r="BG252" s="617"/>
      <c r="BH252" s="617"/>
      <c r="BI252" s="617"/>
      <c r="BJ252" s="617"/>
      <c r="BK252" s="617"/>
      <c r="BL252" s="617"/>
      <c r="BM252" s="617"/>
      <c r="BN252" s="618"/>
      <c r="BO252" s="81"/>
      <c r="BP252" s="81"/>
      <c r="BQ252" s="54"/>
      <c r="BR252" s="54"/>
      <c r="BS252" s="54"/>
    </row>
    <row r="253" spans="1:71" ht="12" customHeight="1" thickTop="1">
      <c r="A253" s="54"/>
      <c r="B253" s="55"/>
      <c r="C253" s="54"/>
      <c r="D253" s="54"/>
      <c r="E253" s="54"/>
      <c r="F253" s="56"/>
      <c r="G253" s="56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7"/>
      <c r="AG253" s="57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8"/>
      <c r="BP253" s="58"/>
      <c r="BQ253" s="54"/>
      <c r="BR253" s="54"/>
      <c r="BS253" s="54"/>
    </row>
    <row r="254" spans="1:71" s="61" customFormat="1" ht="33.75">
      <c r="A254" s="60"/>
      <c r="B254" s="503" t="s">
        <v>9</v>
      </c>
      <c r="C254" s="503"/>
      <c r="D254" s="503"/>
      <c r="E254" s="503"/>
      <c r="F254" s="503"/>
      <c r="G254" s="503"/>
      <c r="H254" s="503"/>
      <c r="I254" s="503"/>
      <c r="J254" s="503"/>
      <c r="K254" s="503"/>
      <c r="L254" s="503"/>
      <c r="M254" s="503"/>
      <c r="N254" s="503"/>
      <c r="O254" s="503"/>
      <c r="P254" s="503"/>
      <c r="Q254" s="503"/>
      <c r="R254" s="503"/>
      <c r="S254" s="503"/>
      <c r="T254" s="503"/>
      <c r="U254" s="503"/>
      <c r="V254" s="503"/>
      <c r="W254" s="503"/>
      <c r="X254" s="503"/>
      <c r="Y254" s="503"/>
      <c r="Z254" s="503"/>
      <c r="AA254" s="503"/>
      <c r="AB254" s="503"/>
      <c r="AC254" s="503"/>
      <c r="AD254" s="503"/>
      <c r="AE254" s="503"/>
      <c r="AF254" s="503"/>
      <c r="AG254" s="503"/>
      <c r="AH254" s="503"/>
      <c r="AI254" s="503"/>
      <c r="AJ254" s="503"/>
      <c r="AK254" s="503"/>
      <c r="AL254" s="503"/>
      <c r="AM254" s="503"/>
      <c r="AN254" s="503"/>
      <c r="AO254" s="503"/>
      <c r="AP254" s="503"/>
      <c r="AQ254" s="503"/>
      <c r="AR254" s="503"/>
      <c r="AS254" s="503"/>
      <c r="AT254" s="503"/>
      <c r="AU254" s="503"/>
      <c r="AV254" s="503"/>
      <c r="AW254" s="503"/>
      <c r="AX254" s="503"/>
      <c r="AY254" s="503"/>
      <c r="AZ254" s="503"/>
      <c r="BA254" s="503"/>
      <c r="BB254" s="503"/>
      <c r="BC254" s="503"/>
      <c r="BD254" s="503"/>
      <c r="BE254" s="503"/>
      <c r="BF254" s="503"/>
      <c r="BG254" s="503"/>
      <c r="BH254" s="503"/>
      <c r="BI254" s="503"/>
      <c r="BJ254" s="503"/>
      <c r="BK254" s="503"/>
      <c r="BL254" s="503"/>
      <c r="BM254" s="503"/>
      <c r="BN254" s="503"/>
      <c r="BO254" s="192"/>
      <c r="BP254" s="192"/>
      <c r="BQ254" s="60"/>
      <c r="BR254" s="60"/>
      <c r="BS254" s="60"/>
    </row>
    <row r="255" spans="1:71" ht="10.9" customHeight="1">
      <c r="A255" s="54"/>
      <c r="B255" s="193"/>
      <c r="C255" s="194"/>
      <c r="D255" s="194"/>
      <c r="E255" s="194"/>
      <c r="F255" s="195"/>
      <c r="G255" s="195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6"/>
      <c r="AG255" s="196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4"/>
      <c r="BL255" s="194"/>
      <c r="BM255" s="194"/>
      <c r="BN255" s="508"/>
      <c r="BO255" s="508"/>
      <c r="BP255" s="508"/>
      <c r="BQ255" s="54"/>
      <c r="BR255" s="54"/>
      <c r="BS255" s="54"/>
    </row>
    <row r="256" spans="1:71" s="62" customFormat="1" ht="36.75" customHeight="1">
      <c r="A256" s="55"/>
      <c r="B256" s="193"/>
      <c r="C256" s="193"/>
      <c r="D256" s="197" t="s">
        <v>10</v>
      </c>
      <c r="E256" s="514" t="str">
        <f>IF(ROSTER!D$3="","",ROSTER!D$3)</f>
        <v/>
      </c>
      <c r="F256" s="514"/>
      <c r="G256" s="514"/>
      <c r="H256" s="514"/>
      <c r="I256" s="514"/>
      <c r="J256" s="514"/>
      <c r="K256" s="514"/>
      <c r="L256" s="514"/>
      <c r="M256" s="514"/>
      <c r="N256" s="514"/>
      <c r="O256" s="514"/>
      <c r="P256" s="514"/>
      <c r="Q256" s="514"/>
      <c r="R256" s="514"/>
      <c r="S256" s="514"/>
      <c r="T256" s="514"/>
      <c r="U256" s="514"/>
      <c r="V256" s="514"/>
      <c r="W256" s="514"/>
      <c r="X256" s="514"/>
      <c r="Y256" s="514"/>
      <c r="Z256" s="514"/>
      <c r="AA256" s="514"/>
      <c r="AB256" s="514"/>
      <c r="AC256" s="514"/>
      <c r="AD256" s="198"/>
      <c r="AE256" s="505" t="s">
        <v>11</v>
      </c>
      <c r="AF256" s="505"/>
      <c r="AG256" s="505"/>
      <c r="AH256" s="505"/>
      <c r="AI256" s="505"/>
      <c r="AJ256" s="505"/>
      <c r="AK256" s="505"/>
      <c r="AL256" s="505"/>
      <c r="AM256" s="505"/>
      <c r="AN256" s="513"/>
      <c r="AO256" s="513"/>
      <c r="AP256" s="513"/>
      <c r="AQ256" s="513"/>
      <c r="AR256" s="513"/>
      <c r="AS256" s="513"/>
      <c r="AT256" s="513"/>
      <c r="AU256" s="513"/>
      <c r="AV256" s="513"/>
      <c r="AW256" s="513"/>
      <c r="AX256" s="513"/>
      <c r="AY256" s="513"/>
      <c r="AZ256" s="513"/>
      <c r="BA256" s="513"/>
      <c r="BB256" s="513"/>
      <c r="BC256" s="513"/>
      <c r="BD256" s="513"/>
      <c r="BE256" s="513"/>
      <c r="BF256" s="513"/>
      <c r="BG256" s="513"/>
      <c r="BH256" s="513"/>
      <c r="BI256" s="513"/>
      <c r="BJ256" s="513"/>
      <c r="BK256" s="513"/>
      <c r="BL256" s="513"/>
      <c r="BM256" s="513"/>
      <c r="BN256" s="508"/>
      <c r="BO256" s="508"/>
      <c r="BP256" s="508"/>
      <c r="BQ256" s="55"/>
      <c r="BR256" s="55"/>
      <c r="BS256" s="55"/>
    </row>
    <row r="257" spans="1:71" ht="8.85" customHeight="1">
      <c r="A257" s="63"/>
      <c r="B257" s="193"/>
      <c r="C257" s="196" t="s">
        <v>36</v>
      </c>
      <c r="D257" s="196"/>
      <c r="E257" s="196"/>
      <c r="F257" s="199"/>
      <c r="G257" s="199"/>
      <c r="H257" s="196"/>
      <c r="I257" s="196"/>
      <c r="J257" s="200"/>
      <c r="K257" s="200"/>
      <c r="L257" s="200"/>
      <c r="M257" s="200"/>
      <c r="N257" s="200"/>
      <c r="O257" s="200"/>
      <c r="P257" s="200"/>
      <c r="Q257" s="200"/>
      <c r="R257" s="200"/>
      <c r="S257" s="200"/>
      <c r="T257" s="200"/>
      <c r="U257" s="200"/>
      <c r="V257" s="200"/>
      <c r="W257" s="200"/>
      <c r="X257" s="200"/>
      <c r="Y257" s="200"/>
      <c r="Z257" s="200"/>
      <c r="AA257" s="200"/>
      <c r="AB257" s="200"/>
      <c r="AC257" s="200"/>
      <c r="AD257" s="200"/>
      <c r="AE257" s="200"/>
      <c r="AF257" s="200"/>
      <c r="AG257" s="196"/>
      <c r="AH257" s="201"/>
      <c r="AI257" s="202"/>
      <c r="AJ257" s="202"/>
      <c r="AK257" s="202"/>
      <c r="AL257" s="202"/>
      <c r="AM257" s="202"/>
      <c r="AN257" s="202"/>
      <c r="AO257" s="203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04"/>
      <c r="BF257" s="204"/>
      <c r="BG257" s="204"/>
      <c r="BH257" s="204"/>
      <c r="BI257" s="204"/>
      <c r="BJ257" s="204"/>
      <c r="BK257" s="204"/>
      <c r="BL257" s="204"/>
      <c r="BM257" s="204"/>
      <c r="BN257" s="204"/>
      <c r="BO257" s="205"/>
      <c r="BP257" s="205"/>
      <c r="BQ257" s="63"/>
      <c r="BR257" s="63"/>
      <c r="BS257" s="63"/>
    </row>
    <row r="258" spans="1:71" s="62" customFormat="1" ht="42.75">
      <c r="A258" s="55"/>
      <c r="B258" s="193"/>
      <c r="C258" s="519" t="s">
        <v>35</v>
      </c>
      <c r="D258" s="519"/>
      <c r="E258" s="513"/>
      <c r="F258" s="513"/>
      <c r="G258" s="513"/>
      <c r="H258" s="513"/>
      <c r="I258" s="513"/>
      <c r="J258" s="513"/>
      <c r="K258" s="513"/>
      <c r="L258" s="513"/>
      <c r="M258" s="513"/>
      <c r="N258" s="513"/>
      <c r="O258" s="513"/>
      <c r="P258" s="513"/>
      <c r="Q258" s="513"/>
      <c r="R258" s="513"/>
      <c r="S258" s="513"/>
      <c r="T258" s="513"/>
      <c r="U258" s="513"/>
      <c r="V258" s="513"/>
      <c r="W258" s="513"/>
      <c r="X258" s="513"/>
      <c r="Y258" s="513"/>
      <c r="Z258" s="513"/>
      <c r="AA258" s="513"/>
      <c r="AB258" s="513"/>
      <c r="AC258" s="513"/>
      <c r="AD258" s="198"/>
      <c r="AE258" s="239" t="s">
        <v>19</v>
      </c>
      <c r="AF258" s="239"/>
      <c r="AG258" s="239"/>
      <c r="AH258" s="505" t="s">
        <v>19</v>
      </c>
      <c r="AI258" s="505"/>
      <c r="AJ258" s="505"/>
      <c r="AK258" s="505"/>
      <c r="AL258" s="505"/>
      <c r="AM258" s="505"/>
      <c r="AN258" s="513"/>
      <c r="AO258" s="513"/>
      <c r="AP258" s="513"/>
      <c r="AQ258" s="513"/>
      <c r="AR258" s="513"/>
      <c r="AS258" s="513"/>
      <c r="AT258" s="513"/>
      <c r="AU258" s="513"/>
      <c r="AV258" s="513"/>
      <c r="AW258" s="513"/>
      <c r="AX258" s="513"/>
      <c r="AY258" s="513"/>
      <c r="AZ258" s="513"/>
      <c r="BA258" s="505" t="s">
        <v>12</v>
      </c>
      <c r="BB258" s="505"/>
      <c r="BC258" s="505"/>
      <c r="BD258" s="504"/>
      <c r="BE258" s="504"/>
      <c r="BF258" s="504"/>
      <c r="BG258" s="504"/>
      <c r="BH258" s="504"/>
      <c r="BI258" s="504"/>
      <c r="BJ258" s="504"/>
      <c r="BK258" s="504"/>
      <c r="BL258" s="504"/>
      <c r="BM258" s="504"/>
      <c r="BN258" s="206"/>
      <c r="BO258" s="207"/>
      <c r="BP258" s="207"/>
      <c r="BQ258" s="64">
        <f>IF(BD258=0,0,1)</f>
        <v>0</v>
      </c>
      <c r="BR258" s="65">
        <f>IF((BE312+BI312)&gt;(AO312+AS312),1,0)</f>
        <v>0</v>
      </c>
      <c r="BS258" s="66"/>
    </row>
    <row r="259" spans="1:71" ht="9.6" customHeight="1">
      <c r="A259" s="54"/>
      <c r="B259" s="193"/>
      <c r="C259" s="194"/>
      <c r="D259" s="194"/>
      <c r="E259" s="194"/>
      <c r="F259" s="195"/>
      <c r="G259" s="195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6"/>
      <c r="AG259" s="196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4"/>
      <c r="BL259" s="194"/>
      <c r="BM259" s="194"/>
      <c r="BN259" s="194"/>
      <c r="BO259" s="208"/>
      <c r="BP259" s="208"/>
      <c r="BQ259" s="54"/>
      <c r="BR259" s="54"/>
      <c r="BS259" s="54"/>
    </row>
    <row r="260" spans="1:71" ht="8.85" customHeight="1" thickBot="1">
      <c r="A260" s="54"/>
      <c r="B260" s="209"/>
      <c r="C260" s="210"/>
      <c r="D260" s="210"/>
      <c r="E260" s="210"/>
      <c r="F260" s="211"/>
      <c r="G260" s="211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2"/>
      <c r="AG260" s="212"/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  <c r="BI260" s="210"/>
      <c r="BJ260" s="210"/>
      <c r="BK260" s="210"/>
      <c r="BL260" s="210"/>
      <c r="BM260" s="210"/>
      <c r="BN260" s="210"/>
      <c r="BO260" s="213"/>
      <c r="BP260" s="213"/>
      <c r="BQ260" s="54"/>
      <c r="BR260" s="54"/>
      <c r="BS260" s="54"/>
    </row>
    <row r="261" spans="1:71" s="62" customFormat="1" ht="33.4" customHeight="1" thickTop="1">
      <c r="A261" s="66"/>
      <c r="B261" s="515" t="s">
        <v>0</v>
      </c>
      <c r="C261" s="531" t="s">
        <v>1</v>
      </c>
      <c r="D261" s="532"/>
      <c r="E261" s="332" t="s">
        <v>26</v>
      </c>
      <c r="F261" s="499" t="s">
        <v>104</v>
      </c>
      <c r="G261" s="499" t="s">
        <v>105</v>
      </c>
      <c r="H261" s="527" t="s">
        <v>38</v>
      </c>
      <c r="I261" s="528"/>
      <c r="J261" s="564" t="s">
        <v>7</v>
      </c>
      <c r="K261" s="564"/>
      <c r="L261" s="564"/>
      <c r="M261" s="564"/>
      <c r="N261" s="564"/>
      <c r="O261" s="564"/>
      <c r="P261" s="564" t="s">
        <v>2</v>
      </c>
      <c r="Q261" s="564"/>
      <c r="R261" s="564"/>
      <c r="S261" s="564"/>
      <c r="T261" s="564"/>
      <c r="U261" s="564"/>
      <c r="V261" s="610" t="s">
        <v>32</v>
      </c>
      <c r="W261" s="611"/>
      <c r="X261" s="610" t="s">
        <v>33</v>
      </c>
      <c r="Y261" s="611"/>
      <c r="Z261" s="619" t="s">
        <v>41</v>
      </c>
      <c r="AA261" s="620"/>
      <c r="AB261" s="623" t="s">
        <v>6</v>
      </c>
      <c r="AC261" s="623"/>
      <c r="AD261" s="623"/>
      <c r="AE261" s="623"/>
      <c r="AF261" s="623"/>
      <c r="AG261" s="623"/>
      <c r="AH261" s="564" t="s">
        <v>66</v>
      </c>
      <c r="AI261" s="564"/>
      <c r="AJ261" s="564"/>
      <c r="AK261" s="564"/>
      <c r="AL261" s="564"/>
      <c r="AM261" s="564"/>
      <c r="AN261" s="564" t="s">
        <v>67</v>
      </c>
      <c r="AO261" s="564"/>
      <c r="AP261" s="564"/>
      <c r="AQ261" s="564"/>
      <c r="AR261" s="564"/>
      <c r="AS261" s="564"/>
      <c r="AT261" s="564" t="s">
        <v>68</v>
      </c>
      <c r="AU261" s="564"/>
      <c r="AV261" s="564"/>
      <c r="AW261" s="564"/>
      <c r="AX261" s="564"/>
      <c r="AY261" s="583"/>
      <c r="AZ261" s="564" t="s">
        <v>4</v>
      </c>
      <c r="BA261" s="564"/>
      <c r="BB261" s="564"/>
      <c r="BC261" s="564"/>
      <c r="BD261" s="564"/>
      <c r="BE261" s="564"/>
      <c r="BF261" s="564" t="s">
        <v>69</v>
      </c>
      <c r="BG261" s="564"/>
      <c r="BH261" s="564"/>
      <c r="BI261" s="564"/>
      <c r="BJ261" s="564"/>
      <c r="BK261" s="582"/>
      <c r="BL261" s="659" t="s">
        <v>119</v>
      </c>
      <c r="BM261" s="660"/>
      <c r="BN261" s="661"/>
      <c r="BO261" s="603" t="s">
        <v>83</v>
      </c>
      <c r="BP261" s="603" t="s">
        <v>84</v>
      </c>
      <c r="BQ261" s="66"/>
      <c r="BR261" s="66"/>
      <c r="BS261" s="66"/>
    </row>
    <row r="262" spans="1:71" s="68" customFormat="1" ht="45" customHeight="1">
      <c r="A262" s="67"/>
      <c r="B262" s="516"/>
      <c r="C262" s="533"/>
      <c r="D262" s="534"/>
      <c r="E262" s="331" t="s">
        <v>106</v>
      </c>
      <c r="F262" s="500"/>
      <c r="G262" s="500"/>
      <c r="H262" s="529"/>
      <c r="I262" s="530"/>
      <c r="J262" s="562" t="s">
        <v>15</v>
      </c>
      <c r="K262" s="563"/>
      <c r="L262" s="525" t="s">
        <v>16</v>
      </c>
      <c r="M262" s="526"/>
      <c r="N262" s="517" t="s">
        <v>17</v>
      </c>
      <c r="O262" s="518" t="s">
        <v>8</v>
      </c>
      <c r="P262" s="562" t="s">
        <v>24</v>
      </c>
      <c r="Q262" s="563"/>
      <c r="R262" s="525" t="s">
        <v>22</v>
      </c>
      <c r="S262" s="526"/>
      <c r="T262" s="517" t="s">
        <v>17</v>
      </c>
      <c r="U262" s="518"/>
      <c r="V262" s="612"/>
      <c r="W262" s="613"/>
      <c r="X262" s="612"/>
      <c r="Y262" s="613"/>
      <c r="Z262" s="621"/>
      <c r="AA262" s="622"/>
      <c r="AB262" s="638" t="s">
        <v>50</v>
      </c>
      <c r="AC262" s="639"/>
      <c r="AD262" s="636" t="s">
        <v>21</v>
      </c>
      <c r="AE262" s="637" t="s">
        <v>3</v>
      </c>
      <c r="AF262" s="624" t="s">
        <v>5</v>
      </c>
      <c r="AG262" s="625"/>
      <c r="AH262" s="562" t="s">
        <v>50</v>
      </c>
      <c r="AI262" s="563"/>
      <c r="AJ262" s="525" t="s">
        <v>21</v>
      </c>
      <c r="AK262" s="526" t="s">
        <v>3</v>
      </c>
      <c r="AL262" s="523" t="s">
        <v>5</v>
      </c>
      <c r="AM262" s="524"/>
      <c r="AN262" s="562" t="s">
        <v>50</v>
      </c>
      <c r="AO262" s="563"/>
      <c r="AP262" s="525" t="s">
        <v>21</v>
      </c>
      <c r="AQ262" s="526" t="s">
        <v>3</v>
      </c>
      <c r="AR262" s="523" t="s">
        <v>5</v>
      </c>
      <c r="AS262" s="524"/>
      <c r="AT262" s="533" t="s">
        <v>50</v>
      </c>
      <c r="AU262" s="584"/>
      <c r="AV262" s="597" t="s">
        <v>21</v>
      </c>
      <c r="AW262" s="598" t="s">
        <v>3</v>
      </c>
      <c r="AX262" s="523" t="s">
        <v>5</v>
      </c>
      <c r="AY262" s="585"/>
      <c r="AZ262" s="562" t="s">
        <v>50</v>
      </c>
      <c r="BA262" s="563"/>
      <c r="BB262" s="525" t="s">
        <v>21</v>
      </c>
      <c r="BC262" s="526" t="s">
        <v>3</v>
      </c>
      <c r="BD262" s="523" t="s">
        <v>5</v>
      </c>
      <c r="BE262" s="524"/>
      <c r="BF262" s="533" t="s">
        <v>50</v>
      </c>
      <c r="BG262" s="584"/>
      <c r="BH262" s="597" t="s">
        <v>21</v>
      </c>
      <c r="BI262" s="598" t="s">
        <v>3</v>
      </c>
      <c r="BJ262" s="523" t="s">
        <v>5</v>
      </c>
      <c r="BK262" s="524"/>
      <c r="BL262" s="662"/>
      <c r="BM262" s="663"/>
      <c r="BN262" s="664"/>
      <c r="BO262" s="604"/>
      <c r="BP262" s="604"/>
      <c r="BQ262" s="67"/>
      <c r="BR262" s="67"/>
      <c r="BS262" s="67"/>
    </row>
    <row r="263" spans="1:71" ht="23.85" customHeight="1">
      <c r="A263" s="69"/>
      <c r="B263" s="548" t="str">
        <f>IF(ROSTER!B8="","",ROSTER!B8)</f>
        <v/>
      </c>
      <c r="C263" s="536" t="str">
        <f>IF(ROSTER!C$8="","",ROSTER!C$8)</f>
        <v/>
      </c>
      <c r="D263" s="537"/>
      <c r="E263" s="546"/>
      <c r="F263" s="501">
        <f>IF(E263="y",1,IF(E263="S",1,0))</f>
        <v>0</v>
      </c>
      <c r="G263" s="506">
        <f>IF(E263="S",1,0)</f>
        <v>0</v>
      </c>
      <c r="H263" s="542"/>
      <c r="I263" s="543"/>
      <c r="J263" s="538"/>
      <c r="K263" s="539"/>
      <c r="L263" s="552"/>
      <c r="M263" s="558"/>
      <c r="N263" s="554">
        <f>L263+J263</f>
        <v>0</v>
      </c>
      <c r="O263" s="555"/>
      <c r="P263" s="538"/>
      <c r="Q263" s="539"/>
      <c r="R263" s="552"/>
      <c r="S263" s="558"/>
      <c r="T263" s="590">
        <f>R263-P263</f>
        <v>0</v>
      </c>
      <c r="U263" s="591"/>
      <c r="V263" s="550"/>
      <c r="W263" s="543"/>
      <c r="X263" s="538"/>
      <c r="Y263" s="543"/>
      <c r="Z263" s="538"/>
      <c r="AA263" s="543"/>
      <c r="AB263" s="538"/>
      <c r="AC263" s="539"/>
      <c r="AD263" s="552"/>
      <c r="AE263" s="558"/>
      <c r="AF263" s="586">
        <f>IF(AB263=0,0,(AD263/AB263)*100)</f>
        <v>0</v>
      </c>
      <c r="AG263" s="587"/>
      <c r="AH263" s="538"/>
      <c r="AI263" s="539"/>
      <c r="AJ263" s="552"/>
      <c r="AK263" s="558"/>
      <c r="AL263" s="590">
        <f>IF(AH263=0,0,(AJ263/AH263)*100)</f>
        <v>0</v>
      </c>
      <c r="AM263" s="591"/>
      <c r="AN263" s="538"/>
      <c r="AO263" s="539"/>
      <c r="AP263" s="552"/>
      <c r="AQ263" s="558"/>
      <c r="AR263" s="590">
        <f>IF(AN263=0,0,(AP263/AN263)*100)</f>
        <v>0</v>
      </c>
      <c r="AS263" s="591"/>
      <c r="AT263" s="578">
        <f>AB263+AH263+AN263</f>
        <v>0</v>
      </c>
      <c r="AU263" s="579"/>
      <c r="AV263" s="574">
        <f>AD263+AJ263+AP263</f>
        <v>0</v>
      </c>
      <c r="AW263" s="575"/>
      <c r="AX263" s="590">
        <f>IF(AT263=0,0,(AV263/AT263)*100)</f>
        <v>0</v>
      </c>
      <c r="AY263" s="591"/>
      <c r="AZ263" s="538"/>
      <c r="BA263" s="539"/>
      <c r="BB263" s="552"/>
      <c r="BC263" s="558"/>
      <c r="BD263" s="590">
        <f>IF(AZ263=0,0,(BB263/AZ263)*100)</f>
        <v>0</v>
      </c>
      <c r="BE263" s="591"/>
      <c r="BF263" s="578">
        <f>AT263+AZ263</f>
        <v>0</v>
      </c>
      <c r="BG263" s="579"/>
      <c r="BH263" s="574">
        <f>AV263+BB263</f>
        <v>0</v>
      </c>
      <c r="BI263" s="575"/>
      <c r="BJ263" s="590">
        <f>IF(BF263=0,0,(BH263/BF263)*100)</f>
        <v>0</v>
      </c>
      <c r="BK263" s="591"/>
      <c r="BL263" s="650">
        <f>(AD263*2)+(AJ263*2)+(AP263*3)+BB263</f>
        <v>0</v>
      </c>
      <c r="BM263" s="651"/>
      <c r="BN263" s="652"/>
      <c r="BO263" s="599" t="e">
        <f>(BL263*BR$263)+(N263*BR$264)+(X263*BR$265)+(R263*BR$266)+(V263*BR$267)+(Z263*BR$268)</f>
        <v>#REF!</v>
      </c>
      <c r="BP263" s="599" t="e">
        <f>((AZ263-BB263)*BR$270)+((AT263-AV263)*BR$269)+(H263*BR$271)+(P263*BR$272)</f>
        <v>#REF!</v>
      </c>
      <c r="BQ263" s="70" t="s">
        <v>72</v>
      </c>
      <c r="BR263" s="71" t="e">
        <f>IF(#REF!="B",#REF!,IF(#REF!="C",#REF!,#REF!))</f>
        <v>#REF!</v>
      </c>
      <c r="BS263" s="67"/>
    </row>
    <row r="264" spans="1:71" ht="23.85" customHeight="1">
      <c r="A264" s="69"/>
      <c r="B264" s="549"/>
      <c r="C264" s="560" t="str">
        <f>IF(ROSTER!D$8="","",ROSTER!D$8)</f>
        <v/>
      </c>
      <c r="D264" s="561"/>
      <c r="E264" s="547"/>
      <c r="F264" s="502"/>
      <c r="G264" s="507"/>
      <c r="H264" s="544"/>
      <c r="I264" s="545"/>
      <c r="J264" s="540"/>
      <c r="K264" s="541"/>
      <c r="L264" s="553"/>
      <c r="M264" s="559"/>
      <c r="N264" s="556" t="s">
        <v>14</v>
      </c>
      <c r="O264" s="557"/>
      <c r="P264" s="540"/>
      <c r="Q264" s="541"/>
      <c r="R264" s="553"/>
      <c r="S264" s="559"/>
      <c r="T264" s="592"/>
      <c r="U264" s="593"/>
      <c r="V264" s="551"/>
      <c r="W264" s="545"/>
      <c r="X264" s="540"/>
      <c r="Y264" s="545"/>
      <c r="Z264" s="540"/>
      <c r="AA264" s="545"/>
      <c r="AB264" s="540"/>
      <c r="AC264" s="541"/>
      <c r="AD264" s="553"/>
      <c r="AE264" s="559"/>
      <c r="AF264" s="588"/>
      <c r="AG264" s="589"/>
      <c r="AH264" s="540"/>
      <c r="AI264" s="541"/>
      <c r="AJ264" s="553"/>
      <c r="AK264" s="559"/>
      <c r="AL264" s="592"/>
      <c r="AM264" s="593"/>
      <c r="AN264" s="540"/>
      <c r="AO264" s="541"/>
      <c r="AP264" s="553"/>
      <c r="AQ264" s="559"/>
      <c r="AR264" s="592"/>
      <c r="AS264" s="593"/>
      <c r="AT264" s="580"/>
      <c r="AU264" s="581"/>
      <c r="AV264" s="576"/>
      <c r="AW264" s="577"/>
      <c r="AX264" s="592"/>
      <c r="AY264" s="593"/>
      <c r="AZ264" s="540"/>
      <c r="BA264" s="541"/>
      <c r="BB264" s="553"/>
      <c r="BC264" s="559"/>
      <c r="BD264" s="592"/>
      <c r="BE264" s="593"/>
      <c r="BF264" s="580"/>
      <c r="BG264" s="581"/>
      <c r="BH264" s="576"/>
      <c r="BI264" s="577"/>
      <c r="BJ264" s="592"/>
      <c r="BK264" s="593"/>
      <c r="BL264" s="653"/>
      <c r="BM264" s="654"/>
      <c r="BN264" s="655"/>
      <c r="BO264" s="600"/>
      <c r="BP264" s="600"/>
      <c r="BQ264" s="70" t="s">
        <v>73</v>
      </c>
      <c r="BR264" s="71" t="e">
        <f>IF(#REF!="B",#REF!,IF(#REF!="C",#REF!,#REF!))</f>
        <v>#REF!</v>
      </c>
      <c r="BS264" s="67"/>
    </row>
    <row r="265" spans="1:71" ht="21.75" customHeight="1">
      <c r="A265" s="54"/>
      <c r="B265" s="548" t="str">
        <f>IF(ROSTER!B10="","",ROSTER!B10)</f>
        <v/>
      </c>
      <c r="C265" s="536" t="str">
        <f>IF(ROSTER!C$10="","",ROSTER!C$10)</f>
        <v/>
      </c>
      <c r="D265" s="537"/>
      <c r="E265" s="546"/>
      <c r="F265" s="501">
        <f>IF(E265="y",1,IF(E265="S",1,0))</f>
        <v>0</v>
      </c>
      <c r="G265" s="506">
        <f>IF(E265="S",1,0)</f>
        <v>0</v>
      </c>
      <c r="H265" s="542"/>
      <c r="I265" s="543"/>
      <c r="J265" s="538"/>
      <c r="K265" s="539"/>
      <c r="L265" s="552"/>
      <c r="M265" s="558"/>
      <c r="N265" s="554">
        <f>L265+J265</f>
        <v>0</v>
      </c>
      <c r="O265" s="555"/>
      <c r="P265" s="538"/>
      <c r="Q265" s="539"/>
      <c r="R265" s="552"/>
      <c r="S265" s="558"/>
      <c r="T265" s="590">
        <f t="shared" ref="T265:T306" si="228">R265-P265</f>
        <v>0</v>
      </c>
      <c r="U265" s="591"/>
      <c r="V265" s="550"/>
      <c r="W265" s="543"/>
      <c r="X265" s="538"/>
      <c r="Y265" s="543"/>
      <c r="Z265" s="538"/>
      <c r="AA265" s="543"/>
      <c r="AB265" s="538"/>
      <c r="AC265" s="539"/>
      <c r="AD265" s="552"/>
      <c r="AE265" s="558"/>
      <c r="AF265" s="586">
        <f>IF(AB265=0,0,(AD265/AB265)*100)</f>
        <v>0</v>
      </c>
      <c r="AG265" s="587"/>
      <c r="AH265" s="538"/>
      <c r="AI265" s="539"/>
      <c r="AJ265" s="552"/>
      <c r="AK265" s="558"/>
      <c r="AL265" s="590">
        <f>IF(AH265=0,0,(AJ265/AH265)*100)</f>
        <v>0</v>
      </c>
      <c r="AM265" s="591"/>
      <c r="AN265" s="538"/>
      <c r="AO265" s="539"/>
      <c r="AP265" s="552"/>
      <c r="AQ265" s="558"/>
      <c r="AR265" s="590">
        <f>IF(AN265=0,0,(AP265/AN265)*100)</f>
        <v>0</v>
      </c>
      <c r="AS265" s="591"/>
      <c r="AT265" s="578">
        <f>AB265+AH265+AN265</f>
        <v>0</v>
      </c>
      <c r="AU265" s="579"/>
      <c r="AV265" s="574">
        <f>AD265+AJ265+AP265</f>
        <v>0</v>
      </c>
      <c r="AW265" s="575"/>
      <c r="AX265" s="590">
        <f>IF(AT265=0,0,(AV265/AT265)*100)</f>
        <v>0</v>
      </c>
      <c r="AY265" s="591"/>
      <c r="AZ265" s="538"/>
      <c r="BA265" s="539"/>
      <c r="BB265" s="552"/>
      <c r="BC265" s="558"/>
      <c r="BD265" s="590">
        <f>IF(AZ265=0,0,(BB265/AZ265)*100)</f>
        <v>0</v>
      </c>
      <c r="BE265" s="591"/>
      <c r="BF265" s="578">
        <f>AT265+AZ265</f>
        <v>0</v>
      </c>
      <c r="BG265" s="579"/>
      <c r="BH265" s="574">
        <f>AV265+BB265</f>
        <v>0</v>
      </c>
      <c r="BI265" s="575"/>
      <c r="BJ265" s="590">
        <f>IF(BF265=0,0,(BH265/BF265)*100)</f>
        <v>0</v>
      </c>
      <c r="BK265" s="591"/>
      <c r="BL265" s="650">
        <f>(AD265*2)+(AJ265*2)+(AP265*3)+BB265</f>
        <v>0</v>
      </c>
      <c r="BM265" s="651"/>
      <c r="BN265" s="652"/>
      <c r="BO265" s="599" t="e">
        <f>(BL265*BR$263)+(N265*BR$264)+(X265*BR$265)+(R265*BR$266)+(V265*BR$267)+(Z265*BR$268)</f>
        <v>#REF!</v>
      </c>
      <c r="BP265" s="599" t="e">
        <f>((AZ265-BB265)*BR$270)+((AT265-AV265)*BR$269)+(H265*BR$271)+(P265*BR$272)</f>
        <v>#REF!</v>
      </c>
      <c r="BQ265" s="70" t="s">
        <v>74</v>
      </c>
      <c r="BR265" s="71" t="e">
        <f>IF(#REF!="B",#REF!,IF(#REF!="C",#REF!,#REF!))</f>
        <v>#REF!</v>
      </c>
      <c r="BS265" s="67"/>
    </row>
    <row r="266" spans="1:71" ht="21.75" customHeight="1">
      <c r="A266" s="54"/>
      <c r="B266" s="549"/>
      <c r="C266" s="560" t="str">
        <f>IF(ROSTER!D$10="","",ROSTER!D$10)</f>
        <v/>
      </c>
      <c r="D266" s="561"/>
      <c r="E266" s="547"/>
      <c r="F266" s="502"/>
      <c r="G266" s="507"/>
      <c r="H266" s="544"/>
      <c r="I266" s="545"/>
      <c r="J266" s="540"/>
      <c r="K266" s="541"/>
      <c r="L266" s="553"/>
      <c r="M266" s="559"/>
      <c r="N266" s="556" t="s">
        <v>14</v>
      </c>
      <c r="O266" s="557"/>
      <c r="P266" s="540"/>
      <c r="Q266" s="541"/>
      <c r="R266" s="553"/>
      <c r="S266" s="559"/>
      <c r="T266" s="592"/>
      <c r="U266" s="593"/>
      <c r="V266" s="551"/>
      <c r="W266" s="545"/>
      <c r="X266" s="540"/>
      <c r="Y266" s="545"/>
      <c r="Z266" s="540"/>
      <c r="AA266" s="545"/>
      <c r="AB266" s="540"/>
      <c r="AC266" s="541"/>
      <c r="AD266" s="553"/>
      <c r="AE266" s="559"/>
      <c r="AF266" s="588"/>
      <c r="AG266" s="589"/>
      <c r="AH266" s="540"/>
      <c r="AI266" s="541"/>
      <c r="AJ266" s="553"/>
      <c r="AK266" s="559"/>
      <c r="AL266" s="592"/>
      <c r="AM266" s="593"/>
      <c r="AN266" s="540"/>
      <c r="AO266" s="541"/>
      <c r="AP266" s="553"/>
      <c r="AQ266" s="559"/>
      <c r="AR266" s="592"/>
      <c r="AS266" s="593"/>
      <c r="AT266" s="580"/>
      <c r="AU266" s="581"/>
      <c r="AV266" s="576"/>
      <c r="AW266" s="577"/>
      <c r="AX266" s="592"/>
      <c r="AY266" s="593"/>
      <c r="AZ266" s="540"/>
      <c r="BA266" s="541"/>
      <c r="BB266" s="553"/>
      <c r="BC266" s="559"/>
      <c r="BD266" s="592"/>
      <c r="BE266" s="593"/>
      <c r="BF266" s="580"/>
      <c r="BG266" s="581"/>
      <c r="BH266" s="576"/>
      <c r="BI266" s="577"/>
      <c r="BJ266" s="592"/>
      <c r="BK266" s="593"/>
      <c r="BL266" s="653"/>
      <c r="BM266" s="654"/>
      <c r="BN266" s="655"/>
      <c r="BO266" s="600"/>
      <c r="BP266" s="600"/>
      <c r="BQ266" s="70" t="s">
        <v>75</v>
      </c>
      <c r="BR266" s="71" t="e">
        <f>IF(#REF!="B",#REF!,IF(#REF!="C",#REF!,#REF!))</f>
        <v>#REF!</v>
      </c>
      <c r="BS266" s="67"/>
    </row>
    <row r="267" spans="1:71" ht="21.75" customHeight="1">
      <c r="A267" s="54"/>
      <c r="B267" s="565" t="str">
        <f>IF(ROSTER!B12="","",ROSTER!B12)</f>
        <v/>
      </c>
      <c r="C267" s="536" t="str">
        <f>IF(ROSTER!C$12="","",ROSTER!C$12)</f>
        <v/>
      </c>
      <c r="D267" s="537"/>
      <c r="E267" s="546"/>
      <c r="F267" s="501">
        <f>IF(E267="y",1,IF(E267="S",1,0))</f>
        <v>0</v>
      </c>
      <c r="G267" s="506">
        <f>IF(E267="S",1,0)</f>
        <v>0</v>
      </c>
      <c r="H267" s="542"/>
      <c r="I267" s="543"/>
      <c r="J267" s="538"/>
      <c r="K267" s="539"/>
      <c r="L267" s="552"/>
      <c r="M267" s="558"/>
      <c r="N267" s="554">
        <f>L267+J267</f>
        <v>0</v>
      </c>
      <c r="O267" s="555"/>
      <c r="P267" s="538"/>
      <c r="Q267" s="539"/>
      <c r="R267" s="552"/>
      <c r="S267" s="558"/>
      <c r="T267" s="590">
        <f t="shared" ref="T267:T306" si="229">R267-P267</f>
        <v>0</v>
      </c>
      <c r="U267" s="591"/>
      <c r="V267" s="550"/>
      <c r="W267" s="543"/>
      <c r="X267" s="538"/>
      <c r="Y267" s="543"/>
      <c r="Z267" s="538"/>
      <c r="AA267" s="543"/>
      <c r="AB267" s="538"/>
      <c r="AC267" s="539"/>
      <c r="AD267" s="552"/>
      <c r="AE267" s="558"/>
      <c r="AF267" s="586">
        <f>IF(AB267=0,0,(AD267/AB267)*100)</f>
        <v>0</v>
      </c>
      <c r="AG267" s="587"/>
      <c r="AH267" s="538"/>
      <c r="AI267" s="539"/>
      <c r="AJ267" s="552"/>
      <c r="AK267" s="558"/>
      <c r="AL267" s="590">
        <f>IF(AH267=0,0,(AJ267/AH267)*100)</f>
        <v>0</v>
      </c>
      <c r="AM267" s="591"/>
      <c r="AN267" s="538"/>
      <c r="AO267" s="539"/>
      <c r="AP267" s="552"/>
      <c r="AQ267" s="558"/>
      <c r="AR267" s="590">
        <f>IF(AN267=0,0,(AP267/AN267)*100)</f>
        <v>0</v>
      </c>
      <c r="AS267" s="591"/>
      <c r="AT267" s="578">
        <f>AB267+AH267+AN267</f>
        <v>0</v>
      </c>
      <c r="AU267" s="579"/>
      <c r="AV267" s="574">
        <f>AD267+AJ267+AP267</f>
        <v>0</v>
      </c>
      <c r="AW267" s="575"/>
      <c r="AX267" s="590">
        <f>IF(AT267=0,0,(AV267/AT267)*100)</f>
        <v>0</v>
      </c>
      <c r="AY267" s="591"/>
      <c r="AZ267" s="538"/>
      <c r="BA267" s="539"/>
      <c r="BB267" s="552"/>
      <c r="BC267" s="558"/>
      <c r="BD267" s="590">
        <f>IF(AZ267=0,0,(BB267/AZ267)*100)</f>
        <v>0</v>
      </c>
      <c r="BE267" s="591"/>
      <c r="BF267" s="578">
        <f>AT267+AZ267</f>
        <v>0</v>
      </c>
      <c r="BG267" s="579"/>
      <c r="BH267" s="574">
        <f>AV267+BB267</f>
        <v>0</v>
      </c>
      <c r="BI267" s="575"/>
      <c r="BJ267" s="590">
        <f>IF(BF267=0,0,(BH267/BF267)*100)</f>
        <v>0</v>
      </c>
      <c r="BK267" s="591"/>
      <c r="BL267" s="650">
        <f>(AD267*2)+(AJ267*2)+(AP267*3)+BB267</f>
        <v>0</v>
      </c>
      <c r="BM267" s="651"/>
      <c r="BN267" s="652"/>
      <c r="BO267" s="599" t="e">
        <f>(BL267*BR$263)+(N267*BR$264)+(X267*BR$265)+(R267*BR$266)+(V267*BR$267)+(Z267*BR$268)</f>
        <v>#REF!</v>
      </c>
      <c r="BP267" s="599" t="e">
        <f>((AZ267-BB267)*BR$270)+((AT267-AV267)*BR$269)+(H267*BR$271)+(P267*BR$272)</f>
        <v>#REF!</v>
      </c>
      <c r="BQ267" s="70" t="s">
        <v>76</v>
      </c>
      <c r="BR267" s="71" t="e">
        <f>IF(#REF!="B",#REF!,IF(#REF!="C",#REF!,#REF!))</f>
        <v>#REF!</v>
      </c>
      <c r="BS267" s="67"/>
    </row>
    <row r="268" spans="1:71" ht="21.75" customHeight="1">
      <c r="A268" s="54"/>
      <c r="B268" s="566"/>
      <c r="C268" s="560" t="str">
        <f>IF(ROSTER!D$12="","",ROSTER!D$12)</f>
        <v/>
      </c>
      <c r="D268" s="561"/>
      <c r="E268" s="547"/>
      <c r="F268" s="502"/>
      <c r="G268" s="507"/>
      <c r="H268" s="544"/>
      <c r="I268" s="545"/>
      <c r="J268" s="540"/>
      <c r="K268" s="541"/>
      <c r="L268" s="553"/>
      <c r="M268" s="559"/>
      <c r="N268" s="556" t="s">
        <v>14</v>
      </c>
      <c r="O268" s="557"/>
      <c r="P268" s="540"/>
      <c r="Q268" s="541"/>
      <c r="R268" s="553"/>
      <c r="S268" s="559"/>
      <c r="T268" s="592"/>
      <c r="U268" s="593"/>
      <c r="V268" s="551"/>
      <c r="W268" s="545"/>
      <c r="X268" s="540"/>
      <c r="Y268" s="545"/>
      <c r="Z268" s="540"/>
      <c r="AA268" s="545"/>
      <c r="AB268" s="540"/>
      <c r="AC268" s="541"/>
      <c r="AD268" s="553"/>
      <c r="AE268" s="559"/>
      <c r="AF268" s="588"/>
      <c r="AG268" s="589"/>
      <c r="AH268" s="540"/>
      <c r="AI268" s="541"/>
      <c r="AJ268" s="553"/>
      <c r="AK268" s="559"/>
      <c r="AL268" s="592"/>
      <c r="AM268" s="593"/>
      <c r="AN268" s="540"/>
      <c r="AO268" s="541"/>
      <c r="AP268" s="553"/>
      <c r="AQ268" s="559"/>
      <c r="AR268" s="592"/>
      <c r="AS268" s="593"/>
      <c r="AT268" s="580"/>
      <c r="AU268" s="581"/>
      <c r="AV268" s="576"/>
      <c r="AW268" s="577"/>
      <c r="AX268" s="592"/>
      <c r="AY268" s="593"/>
      <c r="AZ268" s="540"/>
      <c r="BA268" s="541"/>
      <c r="BB268" s="553"/>
      <c r="BC268" s="559"/>
      <c r="BD268" s="592"/>
      <c r="BE268" s="593"/>
      <c r="BF268" s="580"/>
      <c r="BG268" s="581"/>
      <c r="BH268" s="576"/>
      <c r="BI268" s="577"/>
      <c r="BJ268" s="592"/>
      <c r="BK268" s="593"/>
      <c r="BL268" s="653"/>
      <c r="BM268" s="654"/>
      <c r="BN268" s="655"/>
      <c r="BO268" s="600"/>
      <c r="BP268" s="600"/>
      <c r="BQ268" s="70" t="s">
        <v>77</v>
      </c>
      <c r="BR268" s="71" t="e">
        <f>IF(#REF!="B",#REF!,IF(#REF!="C",#REF!,#REF!))</f>
        <v>#REF!</v>
      </c>
      <c r="BS268" s="67"/>
    </row>
    <row r="269" spans="1:71" ht="21.75" customHeight="1">
      <c r="A269" s="54"/>
      <c r="B269" s="565" t="str">
        <f>IF(ROSTER!B14="","",ROSTER!B14)</f>
        <v/>
      </c>
      <c r="C269" s="536" t="str">
        <f>IF(ROSTER!C$14="","",ROSTER!C$14)</f>
        <v/>
      </c>
      <c r="D269" s="537"/>
      <c r="E269" s="546"/>
      <c r="F269" s="501">
        <f>IF(E269="y",1,IF(E269="S",1,0))</f>
        <v>0</v>
      </c>
      <c r="G269" s="506">
        <f>IF(E269="S",1,0)</f>
        <v>0</v>
      </c>
      <c r="H269" s="542"/>
      <c r="I269" s="543"/>
      <c r="J269" s="538"/>
      <c r="K269" s="539"/>
      <c r="L269" s="552"/>
      <c r="M269" s="558"/>
      <c r="N269" s="554">
        <f>L269+J269</f>
        <v>0</v>
      </c>
      <c r="O269" s="555"/>
      <c r="P269" s="538"/>
      <c r="Q269" s="539"/>
      <c r="R269" s="552"/>
      <c r="S269" s="558"/>
      <c r="T269" s="590">
        <f t="shared" ref="T269:T306" si="230">R269-P269</f>
        <v>0</v>
      </c>
      <c r="U269" s="591"/>
      <c r="V269" s="550"/>
      <c r="W269" s="543"/>
      <c r="X269" s="538"/>
      <c r="Y269" s="543"/>
      <c r="Z269" s="538"/>
      <c r="AA269" s="543"/>
      <c r="AB269" s="538"/>
      <c r="AC269" s="539"/>
      <c r="AD269" s="552"/>
      <c r="AE269" s="558"/>
      <c r="AF269" s="586">
        <f>IF(AB269=0,0,(AD269/AB269)*100)</f>
        <v>0</v>
      </c>
      <c r="AG269" s="587"/>
      <c r="AH269" s="538"/>
      <c r="AI269" s="539"/>
      <c r="AJ269" s="552"/>
      <c r="AK269" s="558"/>
      <c r="AL269" s="590">
        <f>IF(AH269=0,0,(AJ269/AH269)*100)</f>
        <v>0</v>
      </c>
      <c r="AM269" s="591"/>
      <c r="AN269" s="538"/>
      <c r="AO269" s="539"/>
      <c r="AP269" s="552"/>
      <c r="AQ269" s="558"/>
      <c r="AR269" s="590">
        <f>IF(AN269=0,0,(AP269/AN269)*100)</f>
        <v>0</v>
      </c>
      <c r="AS269" s="591"/>
      <c r="AT269" s="578">
        <f>AB269+AH269+AN269</f>
        <v>0</v>
      </c>
      <c r="AU269" s="579"/>
      <c r="AV269" s="574">
        <f>AD269+AJ269+AP269</f>
        <v>0</v>
      </c>
      <c r="AW269" s="575"/>
      <c r="AX269" s="590">
        <f>IF(AT269=0,0,(AV269/AT269)*100)</f>
        <v>0</v>
      </c>
      <c r="AY269" s="591"/>
      <c r="AZ269" s="538"/>
      <c r="BA269" s="539"/>
      <c r="BB269" s="552"/>
      <c r="BC269" s="558"/>
      <c r="BD269" s="590">
        <f>IF(AZ269=0,0,(BB269/AZ269)*100)</f>
        <v>0</v>
      </c>
      <c r="BE269" s="591"/>
      <c r="BF269" s="578">
        <f>AT269+AZ269</f>
        <v>0</v>
      </c>
      <c r="BG269" s="579"/>
      <c r="BH269" s="574">
        <f>AV269+BB269</f>
        <v>0</v>
      </c>
      <c r="BI269" s="575"/>
      <c r="BJ269" s="590">
        <f>IF(BF269=0,0,(BH269/BF269)*100)</f>
        <v>0</v>
      </c>
      <c r="BK269" s="591"/>
      <c r="BL269" s="650">
        <f>(AD269*2)+(AJ269*2)+(AP269*3)+BB269</f>
        <v>0</v>
      </c>
      <c r="BM269" s="651"/>
      <c r="BN269" s="652"/>
      <c r="BO269" s="599" t="e">
        <f>(BL269*BR$263)+(N269*BR$264)+(X269*BR$265)+(R269*BR$266)+(V269*BR$267)+(Z269*BR$268)</f>
        <v>#REF!</v>
      </c>
      <c r="BP269" s="599" t="e">
        <f>((AZ269-BB269)*BR$270)+((AT269-AV269)*BR$269)+(H269*BR$271)+(P269*BR$272)</f>
        <v>#REF!</v>
      </c>
      <c r="BQ269" s="70" t="s">
        <v>78</v>
      </c>
      <c r="BR269" s="71" t="e">
        <f>IF(#REF!="B",#REF!,IF(#REF!="C",#REF!,#REF!))</f>
        <v>#REF!</v>
      </c>
      <c r="BS269" s="67"/>
    </row>
    <row r="270" spans="1:71" ht="21.75" customHeight="1">
      <c r="A270" s="54"/>
      <c r="B270" s="566"/>
      <c r="C270" s="560" t="str">
        <f>IF(ROSTER!D$14="","",ROSTER!D$14)</f>
        <v/>
      </c>
      <c r="D270" s="561"/>
      <c r="E270" s="547"/>
      <c r="F270" s="502"/>
      <c r="G270" s="507"/>
      <c r="H270" s="544"/>
      <c r="I270" s="545"/>
      <c r="J270" s="540"/>
      <c r="K270" s="541"/>
      <c r="L270" s="553"/>
      <c r="M270" s="559"/>
      <c r="N270" s="556" t="s">
        <v>14</v>
      </c>
      <c r="O270" s="557"/>
      <c r="P270" s="540"/>
      <c r="Q270" s="541"/>
      <c r="R270" s="553"/>
      <c r="S270" s="559"/>
      <c r="T270" s="592"/>
      <c r="U270" s="593"/>
      <c r="V270" s="551"/>
      <c r="W270" s="545"/>
      <c r="X270" s="540"/>
      <c r="Y270" s="545"/>
      <c r="Z270" s="540"/>
      <c r="AA270" s="545"/>
      <c r="AB270" s="540"/>
      <c r="AC270" s="541"/>
      <c r="AD270" s="553"/>
      <c r="AE270" s="559"/>
      <c r="AF270" s="588"/>
      <c r="AG270" s="589"/>
      <c r="AH270" s="540"/>
      <c r="AI270" s="541"/>
      <c r="AJ270" s="553"/>
      <c r="AK270" s="559"/>
      <c r="AL270" s="592"/>
      <c r="AM270" s="593"/>
      <c r="AN270" s="540"/>
      <c r="AO270" s="541"/>
      <c r="AP270" s="553"/>
      <c r="AQ270" s="559"/>
      <c r="AR270" s="592"/>
      <c r="AS270" s="593"/>
      <c r="AT270" s="580"/>
      <c r="AU270" s="581"/>
      <c r="AV270" s="576"/>
      <c r="AW270" s="577"/>
      <c r="AX270" s="592"/>
      <c r="AY270" s="593"/>
      <c r="AZ270" s="540"/>
      <c r="BA270" s="541"/>
      <c r="BB270" s="553"/>
      <c r="BC270" s="559"/>
      <c r="BD270" s="592"/>
      <c r="BE270" s="593"/>
      <c r="BF270" s="580"/>
      <c r="BG270" s="581"/>
      <c r="BH270" s="576"/>
      <c r="BI270" s="577"/>
      <c r="BJ270" s="592"/>
      <c r="BK270" s="593"/>
      <c r="BL270" s="653"/>
      <c r="BM270" s="654"/>
      <c r="BN270" s="655"/>
      <c r="BO270" s="600"/>
      <c r="BP270" s="600"/>
      <c r="BQ270" s="70" t="s">
        <v>79</v>
      </c>
      <c r="BR270" s="71" t="e">
        <f>IF(#REF!="B",#REF!,IF(#REF!="C",#REF!,#REF!))</f>
        <v>#REF!</v>
      </c>
      <c r="BS270" s="67"/>
    </row>
    <row r="271" spans="1:71" ht="21.75" customHeight="1">
      <c r="A271" s="54"/>
      <c r="B271" s="565" t="str">
        <f>IF(ROSTER!B16="","",ROSTER!B16)</f>
        <v/>
      </c>
      <c r="C271" s="536" t="str">
        <f>IF(ROSTER!C$16="","",ROSTER!C$16)</f>
        <v/>
      </c>
      <c r="D271" s="537"/>
      <c r="E271" s="546"/>
      <c r="F271" s="501">
        <f>IF(E271="y",1,IF(E271="S",1,0))</f>
        <v>0</v>
      </c>
      <c r="G271" s="506">
        <f>IF(E271="S",1,0)</f>
        <v>0</v>
      </c>
      <c r="H271" s="542"/>
      <c r="I271" s="543"/>
      <c r="J271" s="538"/>
      <c r="K271" s="539"/>
      <c r="L271" s="552"/>
      <c r="M271" s="558"/>
      <c r="N271" s="554">
        <f>L271+J271</f>
        <v>0</v>
      </c>
      <c r="O271" s="555"/>
      <c r="P271" s="538"/>
      <c r="Q271" s="539"/>
      <c r="R271" s="552"/>
      <c r="S271" s="558"/>
      <c r="T271" s="590">
        <f t="shared" ref="T271:T306" si="231">R271-P271</f>
        <v>0</v>
      </c>
      <c r="U271" s="591"/>
      <c r="V271" s="550"/>
      <c r="W271" s="543"/>
      <c r="X271" s="538"/>
      <c r="Y271" s="543"/>
      <c r="Z271" s="538"/>
      <c r="AA271" s="543"/>
      <c r="AB271" s="538"/>
      <c r="AC271" s="539"/>
      <c r="AD271" s="552"/>
      <c r="AE271" s="558"/>
      <c r="AF271" s="586">
        <f>IF(AB271=0,0,(AD271/AB271)*100)</f>
        <v>0</v>
      </c>
      <c r="AG271" s="587"/>
      <c r="AH271" s="538"/>
      <c r="AI271" s="539"/>
      <c r="AJ271" s="552"/>
      <c r="AK271" s="558"/>
      <c r="AL271" s="590">
        <f>IF(AH271=0,0,(AJ271/AH271)*100)</f>
        <v>0</v>
      </c>
      <c r="AM271" s="591"/>
      <c r="AN271" s="538"/>
      <c r="AO271" s="539"/>
      <c r="AP271" s="552"/>
      <c r="AQ271" s="558"/>
      <c r="AR271" s="590">
        <f>IF(AN271=0,0,(AP271/AN271)*100)</f>
        <v>0</v>
      </c>
      <c r="AS271" s="591"/>
      <c r="AT271" s="578">
        <f>AB271+AH271+AN271</f>
        <v>0</v>
      </c>
      <c r="AU271" s="579"/>
      <c r="AV271" s="574">
        <f>AD271+AJ271+AP271</f>
        <v>0</v>
      </c>
      <c r="AW271" s="575"/>
      <c r="AX271" s="590">
        <f>IF(AT271=0,0,(AV271/AT271)*100)</f>
        <v>0</v>
      </c>
      <c r="AY271" s="591"/>
      <c r="AZ271" s="538"/>
      <c r="BA271" s="539"/>
      <c r="BB271" s="552"/>
      <c r="BC271" s="558"/>
      <c r="BD271" s="590">
        <f>IF(AZ271=0,0,(BB271/AZ271)*100)</f>
        <v>0</v>
      </c>
      <c r="BE271" s="591"/>
      <c r="BF271" s="578">
        <f>AT271+AZ271</f>
        <v>0</v>
      </c>
      <c r="BG271" s="579"/>
      <c r="BH271" s="574">
        <f>AV271+BB271</f>
        <v>0</v>
      </c>
      <c r="BI271" s="575"/>
      <c r="BJ271" s="590">
        <f>IF(BF271=0,0,(BH271/BF271)*100)</f>
        <v>0</v>
      </c>
      <c r="BK271" s="591"/>
      <c r="BL271" s="650">
        <f>(AD271*2)+(AJ271*2)+(AP271*3)+BB271</f>
        <v>0</v>
      </c>
      <c r="BM271" s="651"/>
      <c r="BN271" s="652"/>
      <c r="BO271" s="599" t="e">
        <f>(BL271*BR$263)+(N271*BR$264)+(X271*BR$265)+(R271*BR$266)+(V271*BR$267)+(Z271*BR$268)</f>
        <v>#REF!</v>
      </c>
      <c r="BP271" s="599" t="e">
        <f>((AZ271-BB271)*BR$270)+((AT271-AV271)*BR$269)+(H271*BR$271)+(P271*BR$272)</f>
        <v>#REF!</v>
      </c>
      <c r="BQ271" s="70" t="s">
        <v>80</v>
      </c>
      <c r="BR271" s="71" t="e">
        <f>IF(#REF!="B",#REF!,IF(#REF!="C",#REF!,#REF!))</f>
        <v>#REF!</v>
      </c>
      <c r="BS271" s="67"/>
    </row>
    <row r="272" spans="1:71" ht="21.75" customHeight="1">
      <c r="A272" s="54"/>
      <c r="B272" s="566"/>
      <c r="C272" s="560" t="str">
        <f>IF(ROSTER!D$16="","",ROSTER!D$16)</f>
        <v/>
      </c>
      <c r="D272" s="561"/>
      <c r="E272" s="547"/>
      <c r="F272" s="502"/>
      <c r="G272" s="507"/>
      <c r="H272" s="544"/>
      <c r="I272" s="545"/>
      <c r="J272" s="540"/>
      <c r="K272" s="541"/>
      <c r="L272" s="553"/>
      <c r="M272" s="559"/>
      <c r="N272" s="556" t="s">
        <v>14</v>
      </c>
      <c r="O272" s="557"/>
      <c r="P272" s="540"/>
      <c r="Q272" s="541"/>
      <c r="R272" s="553"/>
      <c r="S272" s="559"/>
      <c r="T272" s="592"/>
      <c r="U272" s="593"/>
      <c r="V272" s="551"/>
      <c r="W272" s="545"/>
      <c r="X272" s="540"/>
      <c r="Y272" s="545"/>
      <c r="Z272" s="540"/>
      <c r="AA272" s="545"/>
      <c r="AB272" s="540"/>
      <c r="AC272" s="541"/>
      <c r="AD272" s="553"/>
      <c r="AE272" s="559"/>
      <c r="AF272" s="588"/>
      <c r="AG272" s="589"/>
      <c r="AH272" s="540"/>
      <c r="AI272" s="541"/>
      <c r="AJ272" s="553"/>
      <c r="AK272" s="559"/>
      <c r="AL272" s="592"/>
      <c r="AM272" s="593"/>
      <c r="AN272" s="540"/>
      <c r="AO272" s="541"/>
      <c r="AP272" s="553"/>
      <c r="AQ272" s="559"/>
      <c r="AR272" s="592"/>
      <c r="AS272" s="593"/>
      <c r="AT272" s="580"/>
      <c r="AU272" s="581"/>
      <c r="AV272" s="576"/>
      <c r="AW272" s="577"/>
      <c r="AX272" s="592"/>
      <c r="AY272" s="593"/>
      <c r="AZ272" s="540"/>
      <c r="BA272" s="541"/>
      <c r="BB272" s="553"/>
      <c r="BC272" s="559"/>
      <c r="BD272" s="592"/>
      <c r="BE272" s="593"/>
      <c r="BF272" s="580"/>
      <c r="BG272" s="581"/>
      <c r="BH272" s="576"/>
      <c r="BI272" s="577"/>
      <c r="BJ272" s="592"/>
      <c r="BK272" s="593"/>
      <c r="BL272" s="653"/>
      <c r="BM272" s="654"/>
      <c r="BN272" s="655"/>
      <c r="BO272" s="600"/>
      <c r="BP272" s="600"/>
      <c r="BQ272" s="70" t="s">
        <v>81</v>
      </c>
      <c r="BR272" s="71" t="e">
        <f>IF(#REF!="B",#REF!,IF(#REF!="C",#REF!,#REF!))</f>
        <v>#REF!</v>
      </c>
      <c r="BS272" s="67"/>
    </row>
    <row r="273" spans="1:71" ht="21.75" customHeight="1">
      <c r="A273" s="54"/>
      <c r="B273" s="565" t="str">
        <f>IF(ROSTER!B18="","",ROSTER!B18)</f>
        <v/>
      </c>
      <c r="C273" s="536" t="str">
        <f>IF(ROSTER!C$18="","",ROSTER!C$18)</f>
        <v/>
      </c>
      <c r="D273" s="537"/>
      <c r="E273" s="546"/>
      <c r="F273" s="501">
        <f>IF(E273="y",1,IF(E273="S",1,0))</f>
        <v>0</v>
      </c>
      <c r="G273" s="506">
        <f>IF(E273="S",1,0)</f>
        <v>0</v>
      </c>
      <c r="H273" s="542"/>
      <c r="I273" s="543"/>
      <c r="J273" s="538"/>
      <c r="K273" s="539"/>
      <c r="L273" s="552"/>
      <c r="M273" s="558"/>
      <c r="N273" s="554">
        <f>L273+J273</f>
        <v>0</v>
      </c>
      <c r="O273" s="555"/>
      <c r="P273" s="538"/>
      <c r="Q273" s="539"/>
      <c r="R273" s="552"/>
      <c r="S273" s="558"/>
      <c r="T273" s="590">
        <f t="shared" ref="T273:T306" si="232">R273-P273</f>
        <v>0</v>
      </c>
      <c r="U273" s="591"/>
      <c r="V273" s="550"/>
      <c r="W273" s="543"/>
      <c r="X273" s="538"/>
      <c r="Y273" s="543"/>
      <c r="Z273" s="538"/>
      <c r="AA273" s="543"/>
      <c r="AB273" s="538"/>
      <c r="AC273" s="539"/>
      <c r="AD273" s="552"/>
      <c r="AE273" s="558"/>
      <c r="AF273" s="586">
        <f>IF(AB273=0,0,(AD273/AB273)*100)</f>
        <v>0</v>
      </c>
      <c r="AG273" s="587"/>
      <c r="AH273" s="538"/>
      <c r="AI273" s="539"/>
      <c r="AJ273" s="552"/>
      <c r="AK273" s="558"/>
      <c r="AL273" s="590">
        <f>IF(AH273=0,0,(AJ273/AH273)*100)</f>
        <v>0</v>
      </c>
      <c r="AM273" s="591"/>
      <c r="AN273" s="538"/>
      <c r="AO273" s="539"/>
      <c r="AP273" s="552"/>
      <c r="AQ273" s="558"/>
      <c r="AR273" s="590">
        <f>IF(AN273=0,0,(AP273/AN273)*100)</f>
        <v>0</v>
      </c>
      <c r="AS273" s="591"/>
      <c r="AT273" s="578">
        <f>AB273+AH273+AN273</f>
        <v>0</v>
      </c>
      <c r="AU273" s="579"/>
      <c r="AV273" s="574">
        <f>AD273+AJ273+AP273</f>
        <v>0</v>
      </c>
      <c r="AW273" s="575"/>
      <c r="AX273" s="590">
        <f>IF(AT273=0,0,(AV273/AT273)*100)</f>
        <v>0</v>
      </c>
      <c r="AY273" s="591"/>
      <c r="AZ273" s="538"/>
      <c r="BA273" s="539"/>
      <c r="BB273" s="552"/>
      <c r="BC273" s="558"/>
      <c r="BD273" s="590">
        <f>IF(AZ273=0,0,(BB273/AZ273)*100)</f>
        <v>0</v>
      </c>
      <c r="BE273" s="591"/>
      <c r="BF273" s="578">
        <f>AT273+AZ273</f>
        <v>0</v>
      </c>
      <c r="BG273" s="579"/>
      <c r="BH273" s="574">
        <f>AV273+BB273</f>
        <v>0</v>
      </c>
      <c r="BI273" s="575"/>
      <c r="BJ273" s="590">
        <f>IF(BF273=0,0,(BH273/BF273)*100)</f>
        <v>0</v>
      </c>
      <c r="BK273" s="591"/>
      <c r="BL273" s="650">
        <f>(AD273*2)+(AJ273*2)+(AP273*3)+BB273</f>
        <v>0</v>
      </c>
      <c r="BM273" s="651"/>
      <c r="BN273" s="652"/>
      <c r="BO273" s="599" t="e">
        <f>(BL273*BR$263)+(N273*BR$264)+(X273*BR$265)+(R273*BR$266)+(V273*BR$267)+(Z273*BR$268)</f>
        <v>#REF!</v>
      </c>
      <c r="BP273" s="599" t="e">
        <f>((AZ273-BB273)*BR$270)+((AT273-AV273)*BR$269)+(H273*BR$271)+(P273*BR$272)</f>
        <v>#REF!</v>
      </c>
      <c r="BQ273" s="54"/>
      <c r="BR273" s="54"/>
      <c r="BS273" s="67"/>
    </row>
    <row r="274" spans="1:71" ht="21.75" customHeight="1">
      <c r="A274" s="54"/>
      <c r="B274" s="566"/>
      <c r="C274" s="560" t="str">
        <f>IF(ROSTER!D$18="","",ROSTER!D$18)</f>
        <v/>
      </c>
      <c r="D274" s="561"/>
      <c r="E274" s="547"/>
      <c r="F274" s="502"/>
      <c r="G274" s="507"/>
      <c r="H274" s="544"/>
      <c r="I274" s="545"/>
      <c r="J274" s="540"/>
      <c r="K274" s="541"/>
      <c r="L274" s="553"/>
      <c r="M274" s="559"/>
      <c r="N274" s="556"/>
      <c r="O274" s="557"/>
      <c r="P274" s="540"/>
      <c r="Q274" s="541"/>
      <c r="R274" s="553"/>
      <c r="S274" s="559"/>
      <c r="T274" s="592"/>
      <c r="U274" s="593"/>
      <c r="V274" s="551"/>
      <c r="W274" s="545"/>
      <c r="X274" s="540"/>
      <c r="Y274" s="545"/>
      <c r="Z274" s="540"/>
      <c r="AA274" s="545"/>
      <c r="AB274" s="540"/>
      <c r="AC274" s="541"/>
      <c r="AD274" s="553"/>
      <c r="AE274" s="559"/>
      <c r="AF274" s="588"/>
      <c r="AG274" s="589"/>
      <c r="AH274" s="540"/>
      <c r="AI274" s="541"/>
      <c r="AJ274" s="553"/>
      <c r="AK274" s="559"/>
      <c r="AL274" s="592"/>
      <c r="AM274" s="593"/>
      <c r="AN274" s="540"/>
      <c r="AO274" s="541"/>
      <c r="AP274" s="553"/>
      <c r="AQ274" s="559"/>
      <c r="AR274" s="592"/>
      <c r="AS274" s="593"/>
      <c r="AT274" s="580"/>
      <c r="AU274" s="581"/>
      <c r="AV274" s="576"/>
      <c r="AW274" s="577"/>
      <c r="AX274" s="592"/>
      <c r="AY274" s="593"/>
      <c r="AZ274" s="540"/>
      <c r="BA274" s="541"/>
      <c r="BB274" s="553"/>
      <c r="BC274" s="559"/>
      <c r="BD274" s="592"/>
      <c r="BE274" s="593"/>
      <c r="BF274" s="580"/>
      <c r="BG274" s="581"/>
      <c r="BH274" s="576"/>
      <c r="BI274" s="577"/>
      <c r="BJ274" s="592"/>
      <c r="BK274" s="593"/>
      <c r="BL274" s="653"/>
      <c r="BM274" s="654"/>
      <c r="BN274" s="655"/>
      <c r="BO274" s="600"/>
      <c r="BP274" s="600"/>
      <c r="BQ274" s="54"/>
      <c r="BR274" s="54"/>
      <c r="BS274" s="54"/>
    </row>
    <row r="275" spans="1:71" ht="21.75" customHeight="1">
      <c r="A275" s="54"/>
      <c r="B275" s="565" t="str">
        <f>IF(ROSTER!B20="","",ROSTER!B20)</f>
        <v/>
      </c>
      <c r="C275" s="536" t="str">
        <f>IF(ROSTER!C$20="","",ROSTER!C$20)</f>
        <v/>
      </c>
      <c r="D275" s="537"/>
      <c r="E275" s="546"/>
      <c r="F275" s="501">
        <f>IF(E275="y",1,IF(E275="S",1,0))</f>
        <v>0</v>
      </c>
      <c r="G275" s="506">
        <f>IF(E275="S",1,0)</f>
        <v>0</v>
      </c>
      <c r="H275" s="542"/>
      <c r="I275" s="543"/>
      <c r="J275" s="538"/>
      <c r="K275" s="539"/>
      <c r="L275" s="552"/>
      <c r="M275" s="558"/>
      <c r="N275" s="554">
        <f>L275+J275</f>
        <v>0</v>
      </c>
      <c r="O275" s="555"/>
      <c r="P275" s="538"/>
      <c r="Q275" s="539"/>
      <c r="R275" s="552"/>
      <c r="S275" s="558"/>
      <c r="T275" s="590">
        <f t="shared" ref="T275:T306" si="233">R275-P275</f>
        <v>0</v>
      </c>
      <c r="U275" s="591"/>
      <c r="V275" s="550"/>
      <c r="W275" s="543"/>
      <c r="X275" s="538"/>
      <c r="Y275" s="543"/>
      <c r="Z275" s="538"/>
      <c r="AA275" s="543"/>
      <c r="AB275" s="538"/>
      <c r="AC275" s="539"/>
      <c r="AD275" s="552"/>
      <c r="AE275" s="558"/>
      <c r="AF275" s="586">
        <f>IF(AB275=0,0,(AD275/AB275)*100)</f>
        <v>0</v>
      </c>
      <c r="AG275" s="587"/>
      <c r="AH275" s="538"/>
      <c r="AI275" s="539"/>
      <c r="AJ275" s="552"/>
      <c r="AK275" s="558"/>
      <c r="AL275" s="590">
        <f>IF(AH275=0,0,(AJ275/AH275)*100)</f>
        <v>0</v>
      </c>
      <c r="AM275" s="591"/>
      <c r="AN275" s="538"/>
      <c r="AO275" s="539"/>
      <c r="AP275" s="552"/>
      <c r="AQ275" s="558"/>
      <c r="AR275" s="590">
        <f>IF(AN275=0,0,(AP275/AN275)*100)</f>
        <v>0</v>
      </c>
      <c r="AS275" s="591"/>
      <c r="AT275" s="578">
        <f>AB275+AH275+AN275</f>
        <v>0</v>
      </c>
      <c r="AU275" s="579"/>
      <c r="AV275" s="574">
        <f>AD275+AJ275+AP275</f>
        <v>0</v>
      </c>
      <c r="AW275" s="575"/>
      <c r="AX275" s="590">
        <f>IF(AT275=0,0,(AV275/AT275)*100)</f>
        <v>0</v>
      </c>
      <c r="AY275" s="591"/>
      <c r="AZ275" s="538"/>
      <c r="BA275" s="539"/>
      <c r="BB275" s="552"/>
      <c r="BC275" s="558"/>
      <c r="BD275" s="590">
        <f>IF(AZ275=0,0,(BB275/AZ275)*100)</f>
        <v>0</v>
      </c>
      <c r="BE275" s="591"/>
      <c r="BF275" s="578">
        <f>AT275+AZ275</f>
        <v>0</v>
      </c>
      <c r="BG275" s="579"/>
      <c r="BH275" s="574">
        <f>AV275+BB275</f>
        <v>0</v>
      </c>
      <c r="BI275" s="575"/>
      <c r="BJ275" s="590">
        <f>IF(BF275=0,0,(BH275/BF275)*100)</f>
        <v>0</v>
      </c>
      <c r="BK275" s="591"/>
      <c r="BL275" s="650">
        <f>(AD275*2)+(AJ275*2)+(AP275*3)+BB275</f>
        <v>0</v>
      </c>
      <c r="BM275" s="651"/>
      <c r="BN275" s="652"/>
      <c r="BO275" s="599" t="e">
        <f>(BL275*BR$263)+(N275*BR$264)+(X275*BR$265)+(R275*BR$266)+(V275*BR$267)+(Z275*BR$268)</f>
        <v>#REF!</v>
      </c>
      <c r="BP275" s="599" t="e">
        <f>((AZ275-BB275)*BR$270)+((AT275-AV275)*BR$269)+(H275*BR$271)+(P275*BR$272)</f>
        <v>#REF!</v>
      </c>
      <c r="BQ275" s="54"/>
      <c r="BR275" s="54"/>
      <c r="BS275" s="54"/>
    </row>
    <row r="276" spans="1:71" ht="21.75" customHeight="1">
      <c r="A276" s="54"/>
      <c r="B276" s="566"/>
      <c r="C276" s="560" t="str">
        <f>IF(ROSTER!D$20="","",ROSTER!D$20)</f>
        <v/>
      </c>
      <c r="D276" s="561"/>
      <c r="E276" s="547"/>
      <c r="F276" s="502"/>
      <c r="G276" s="507"/>
      <c r="H276" s="544"/>
      <c r="I276" s="545"/>
      <c r="J276" s="540"/>
      <c r="K276" s="541"/>
      <c r="L276" s="553"/>
      <c r="M276" s="559"/>
      <c r="N276" s="556" t="s">
        <v>14</v>
      </c>
      <c r="O276" s="557"/>
      <c r="P276" s="540"/>
      <c r="Q276" s="541"/>
      <c r="R276" s="553"/>
      <c r="S276" s="559"/>
      <c r="T276" s="592"/>
      <c r="U276" s="593"/>
      <c r="V276" s="551"/>
      <c r="W276" s="545"/>
      <c r="X276" s="540"/>
      <c r="Y276" s="545"/>
      <c r="Z276" s="540"/>
      <c r="AA276" s="545"/>
      <c r="AB276" s="540"/>
      <c r="AC276" s="541"/>
      <c r="AD276" s="553"/>
      <c r="AE276" s="559"/>
      <c r="AF276" s="588"/>
      <c r="AG276" s="589"/>
      <c r="AH276" s="540"/>
      <c r="AI276" s="541"/>
      <c r="AJ276" s="553"/>
      <c r="AK276" s="559"/>
      <c r="AL276" s="592"/>
      <c r="AM276" s="593"/>
      <c r="AN276" s="540"/>
      <c r="AO276" s="541"/>
      <c r="AP276" s="553"/>
      <c r="AQ276" s="559"/>
      <c r="AR276" s="592"/>
      <c r="AS276" s="593"/>
      <c r="AT276" s="580"/>
      <c r="AU276" s="581"/>
      <c r="AV276" s="576"/>
      <c r="AW276" s="577"/>
      <c r="AX276" s="592"/>
      <c r="AY276" s="593"/>
      <c r="AZ276" s="540"/>
      <c r="BA276" s="541"/>
      <c r="BB276" s="553"/>
      <c r="BC276" s="559"/>
      <c r="BD276" s="592"/>
      <c r="BE276" s="593"/>
      <c r="BF276" s="580"/>
      <c r="BG276" s="581"/>
      <c r="BH276" s="576"/>
      <c r="BI276" s="577"/>
      <c r="BJ276" s="592"/>
      <c r="BK276" s="593"/>
      <c r="BL276" s="653"/>
      <c r="BM276" s="654"/>
      <c r="BN276" s="655"/>
      <c r="BO276" s="600"/>
      <c r="BP276" s="600"/>
      <c r="BQ276" s="54"/>
      <c r="BR276" s="54"/>
      <c r="BS276" s="54"/>
    </row>
    <row r="277" spans="1:71" ht="21.75" customHeight="1">
      <c r="A277" s="54"/>
      <c r="B277" s="565" t="str">
        <f>IF(ROSTER!B22="","",ROSTER!B22)</f>
        <v/>
      </c>
      <c r="C277" s="536" t="str">
        <f>IF(ROSTER!C$22="","",ROSTER!C$22)</f>
        <v/>
      </c>
      <c r="D277" s="537"/>
      <c r="E277" s="546"/>
      <c r="F277" s="501">
        <f>IF(E277="y",1,IF(E277="S",1,0))</f>
        <v>0</v>
      </c>
      <c r="G277" s="506">
        <f>IF(E277="S",1,0)</f>
        <v>0</v>
      </c>
      <c r="H277" s="542"/>
      <c r="I277" s="543"/>
      <c r="J277" s="538"/>
      <c r="K277" s="539"/>
      <c r="L277" s="552"/>
      <c r="M277" s="558"/>
      <c r="N277" s="554">
        <f>L277+J277</f>
        <v>0</v>
      </c>
      <c r="O277" s="555"/>
      <c r="P277" s="538"/>
      <c r="Q277" s="539"/>
      <c r="R277" s="552"/>
      <c r="S277" s="558"/>
      <c r="T277" s="590">
        <f t="shared" ref="T277:T306" si="234">R277-P277</f>
        <v>0</v>
      </c>
      <c r="U277" s="591"/>
      <c r="V277" s="550"/>
      <c r="W277" s="543"/>
      <c r="X277" s="538"/>
      <c r="Y277" s="543"/>
      <c r="Z277" s="538"/>
      <c r="AA277" s="543"/>
      <c r="AB277" s="538"/>
      <c r="AC277" s="539"/>
      <c r="AD277" s="552"/>
      <c r="AE277" s="558"/>
      <c r="AF277" s="586">
        <f>IF(AB277=0,0,(AD277/AB277)*100)</f>
        <v>0</v>
      </c>
      <c r="AG277" s="587"/>
      <c r="AH277" s="538"/>
      <c r="AI277" s="539"/>
      <c r="AJ277" s="552"/>
      <c r="AK277" s="558"/>
      <c r="AL277" s="590">
        <f>IF(AH277=0,0,(AJ277/AH277)*100)</f>
        <v>0</v>
      </c>
      <c r="AM277" s="591"/>
      <c r="AN277" s="538"/>
      <c r="AO277" s="539"/>
      <c r="AP277" s="552"/>
      <c r="AQ277" s="558"/>
      <c r="AR277" s="590">
        <f>IF(AN277=0,0,(AP277/AN277)*100)</f>
        <v>0</v>
      </c>
      <c r="AS277" s="591"/>
      <c r="AT277" s="578">
        <f>AB277+AH277+AN277</f>
        <v>0</v>
      </c>
      <c r="AU277" s="579"/>
      <c r="AV277" s="574">
        <f>AD277+AJ277+AP277</f>
        <v>0</v>
      </c>
      <c r="AW277" s="575"/>
      <c r="AX277" s="590">
        <f>IF(AT277=0,0,(AV277/AT277)*100)</f>
        <v>0</v>
      </c>
      <c r="AY277" s="591"/>
      <c r="AZ277" s="538"/>
      <c r="BA277" s="539"/>
      <c r="BB277" s="552"/>
      <c r="BC277" s="558"/>
      <c r="BD277" s="590">
        <f>IF(AZ277=0,0,(BB277/AZ277)*100)</f>
        <v>0</v>
      </c>
      <c r="BE277" s="591"/>
      <c r="BF277" s="578">
        <f>AT277+AZ277</f>
        <v>0</v>
      </c>
      <c r="BG277" s="579"/>
      <c r="BH277" s="574">
        <f>AV277+BB277</f>
        <v>0</v>
      </c>
      <c r="BI277" s="575"/>
      <c r="BJ277" s="590">
        <f>IF(BF277=0,0,(BH277/BF277)*100)</f>
        <v>0</v>
      </c>
      <c r="BK277" s="591"/>
      <c r="BL277" s="650">
        <f>(AD277*2)+(AJ277*2)+(AP277*3)+BB277</f>
        <v>0</v>
      </c>
      <c r="BM277" s="651"/>
      <c r="BN277" s="652"/>
      <c r="BO277" s="599" t="e">
        <f>(BL277*BR$263)+(N277*BR$264)+(X277*BR$265)+(R277*BR$266)+(V277*BR$267)+(Z277*BR$268)</f>
        <v>#REF!</v>
      </c>
      <c r="BP277" s="599" t="e">
        <f>((AZ277-BB277)*BR$270)+((AT277-AV277)*BR$269)+(H277*BR$271)+(P277*BR$272)</f>
        <v>#REF!</v>
      </c>
      <c r="BQ277" s="54"/>
      <c r="BR277" s="54"/>
      <c r="BS277" s="54"/>
    </row>
    <row r="278" spans="1:71" ht="21.75" customHeight="1">
      <c r="A278" s="54"/>
      <c r="B278" s="566"/>
      <c r="C278" s="560" t="str">
        <f>IF(ROSTER!D$22="","",ROSTER!D$22)</f>
        <v/>
      </c>
      <c r="D278" s="561"/>
      <c r="E278" s="547"/>
      <c r="F278" s="502"/>
      <c r="G278" s="507"/>
      <c r="H278" s="544"/>
      <c r="I278" s="545"/>
      <c r="J278" s="540"/>
      <c r="K278" s="541"/>
      <c r="L278" s="553"/>
      <c r="M278" s="559"/>
      <c r="N278" s="556" t="s">
        <v>14</v>
      </c>
      <c r="O278" s="557"/>
      <c r="P278" s="540"/>
      <c r="Q278" s="541"/>
      <c r="R278" s="553"/>
      <c r="S278" s="559"/>
      <c r="T278" s="592"/>
      <c r="U278" s="593"/>
      <c r="V278" s="551"/>
      <c r="W278" s="545"/>
      <c r="X278" s="540"/>
      <c r="Y278" s="545"/>
      <c r="Z278" s="540"/>
      <c r="AA278" s="545"/>
      <c r="AB278" s="540"/>
      <c r="AC278" s="541"/>
      <c r="AD278" s="553"/>
      <c r="AE278" s="559"/>
      <c r="AF278" s="588"/>
      <c r="AG278" s="589"/>
      <c r="AH278" s="540"/>
      <c r="AI278" s="541"/>
      <c r="AJ278" s="553"/>
      <c r="AK278" s="559"/>
      <c r="AL278" s="592"/>
      <c r="AM278" s="593"/>
      <c r="AN278" s="540"/>
      <c r="AO278" s="541"/>
      <c r="AP278" s="553"/>
      <c r="AQ278" s="559"/>
      <c r="AR278" s="592"/>
      <c r="AS278" s="593"/>
      <c r="AT278" s="580"/>
      <c r="AU278" s="581"/>
      <c r="AV278" s="576"/>
      <c r="AW278" s="577"/>
      <c r="AX278" s="592"/>
      <c r="AY278" s="593"/>
      <c r="AZ278" s="540"/>
      <c r="BA278" s="541"/>
      <c r="BB278" s="553"/>
      <c r="BC278" s="559"/>
      <c r="BD278" s="592"/>
      <c r="BE278" s="593"/>
      <c r="BF278" s="580"/>
      <c r="BG278" s="581"/>
      <c r="BH278" s="576"/>
      <c r="BI278" s="577"/>
      <c r="BJ278" s="592"/>
      <c r="BK278" s="593"/>
      <c r="BL278" s="653"/>
      <c r="BM278" s="654"/>
      <c r="BN278" s="655"/>
      <c r="BO278" s="600"/>
      <c r="BP278" s="600"/>
      <c r="BQ278" s="54"/>
      <c r="BR278" s="54"/>
      <c r="BS278" s="54"/>
    </row>
    <row r="279" spans="1:71" ht="21.75" customHeight="1">
      <c r="A279" s="54"/>
      <c r="B279" s="565" t="str">
        <f>IF(ROSTER!B24="","",ROSTER!B24)</f>
        <v/>
      </c>
      <c r="C279" s="536" t="str">
        <f>IF(ROSTER!C$24="","",ROSTER!C$24)</f>
        <v/>
      </c>
      <c r="D279" s="537"/>
      <c r="E279" s="546"/>
      <c r="F279" s="501">
        <f>IF(E279="y",1,IF(E279="S",1,0))</f>
        <v>0</v>
      </c>
      <c r="G279" s="506">
        <f>IF(E279="S",1,0)</f>
        <v>0</v>
      </c>
      <c r="H279" s="542"/>
      <c r="I279" s="543"/>
      <c r="J279" s="538"/>
      <c r="K279" s="539"/>
      <c r="L279" s="552"/>
      <c r="M279" s="558"/>
      <c r="N279" s="554">
        <f>L279+J279</f>
        <v>0</v>
      </c>
      <c r="O279" s="555"/>
      <c r="P279" s="538"/>
      <c r="Q279" s="539"/>
      <c r="R279" s="552"/>
      <c r="S279" s="558"/>
      <c r="T279" s="590">
        <f t="shared" ref="T279:T306" si="235">R279-P279</f>
        <v>0</v>
      </c>
      <c r="U279" s="591"/>
      <c r="V279" s="550"/>
      <c r="W279" s="543"/>
      <c r="X279" s="538"/>
      <c r="Y279" s="543"/>
      <c r="Z279" s="538"/>
      <c r="AA279" s="543"/>
      <c r="AB279" s="538"/>
      <c r="AC279" s="539"/>
      <c r="AD279" s="552"/>
      <c r="AE279" s="558"/>
      <c r="AF279" s="586">
        <f>IF(AB279=0,0,(AD279/AB279)*100)</f>
        <v>0</v>
      </c>
      <c r="AG279" s="587"/>
      <c r="AH279" s="538"/>
      <c r="AI279" s="539"/>
      <c r="AJ279" s="552"/>
      <c r="AK279" s="558"/>
      <c r="AL279" s="590">
        <f>IF(AH279=0,0,(AJ279/AH279)*100)</f>
        <v>0</v>
      </c>
      <c r="AM279" s="591"/>
      <c r="AN279" s="538"/>
      <c r="AO279" s="539"/>
      <c r="AP279" s="552"/>
      <c r="AQ279" s="558"/>
      <c r="AR279" s="590">
        <f>IF(AN279=0,0,(AP279/AN279)*100)</f>
        <v>0</v>
      </c>
      <c r="AS279" s="591"/>
      <c r="AT279" s="578">
        <f>AB279+AH279+AN279</f>
        <v>0</v>
      </c>
      <c r="AU279" s="579"/>
      <c r="AV279" s="574">
        <f>AD279+AJ279+AP279</f>
        <v>0</v>
      </c>
      <c r="AW279" s="575"/>
      <c r="AX279" s="590">
        <f>IF(AT279=0,0,(AV279/AT279)*100)</f>
        <v>0</v>
      </c>
      <c r="AY279" s="591"/>
      <c r="AZ279" s="538"/>
      <c r="BA279" s="539"/>
      <c r="BB279" s="552"/>
      <c r="BC279" s="558"/>
      <c r="BD279" s="590">
        <f>IF(AZ279=0,0,(BB279/AZ279)*100)</f>
        <v>0</v>
      </c>
      <c r="BE279" s="591"/>
      <c r="BF279" s="578">
        <f>AT279+AZ279</f>
        <v>0</v>
      </c>
      <c r="BG279" s="579"/>
      <c r="BH279" s="574">
        <f>AV279+BB279</f>
        <v>0</v>
      </c>
      <c r="BI279" s="575"/>
      <c r="BJ279" s="590">
        <f>IF(BF279=0,0,(BH279/BF279)*100)</f>
        <v>0</v>
      </c>
      <c r="BK279" s="591"/>
      <c r="BL279" s="650">
        <f>(AD279*2)+(AJ279*2)+(AP279*3)+BB279</f>
        <v>0</v>
      </c>
      <c r="BM279" s="651"/>
      <c r="BN279" s="652"/>
      <c r="BO279" s="599" t="e">
        <f>(BL279*BR$263)+(N279*BR$264)+(X279*BR$265)+(R279*BR$266)+(V279*BR$267)+(Z279*BR$268)</f>
        <v>#REF!</v>
      </c>
      <c r="BP279" s="599" t="e">
        <f>((AZ279-BB279)*BR$270)+((AT279-AV279)*BR$269)+(H279*BR$271)+(P279*BR$272)</f>
        <v>#REF!</v>
      </c>
      <c r="BQ279" s="54"/>
      <c r="BR279" s="54"/>
      <c r="BS279" s="54"/>
    </row>
    <row r="280" spans="1:71" ht="21.75" customHeight="1">
      <c r="A280" s="54"/>
      <c r="B280" s="566"/>
      <c r="C280" s="560" t="str">
        <f>IF(ROSTER!D$24="","",ROSTER!D$24)</f>
        <v/>
      </c>
      <c r="D280" s="561"/>
      <c r="E280" s="547"/>
      <c r="F280" s="502"/>
      <c r="G280" s="507"/>
      <c r="H280" s="544"/>
      <c r="I280" s="545"/>
      <c r="J280" s="540"/>
      <c r="K280" s="541"/>
      <c r="L280" s="553"/>
      <c r="M280" s="559"/>
      <c r="N280" s="556" t="s">
        <v>14</v>
      </c>
      <c r="O280" s="557"/>
      <c r="P280" s="540"/>
      <c r="Q280" s="541"/>
      <c r="R280" s="553"/>
      <c r="S280" s="559"/>
      <c r="T280" s="592"/>
      <c r="U280" s="593"/>
      <c r="V280" s="551"/>
      <c r="W280" s="545"/>
      <c r="X280" s="540"/>
      <c r="Y280" s="545"/>
      <c r="Z280" s="540"/>
      <c r="AA280" s="545"/>
      <c r="AB280" s="540"/>
      <c r="AC280" s="541"/>
      <c r="AD280" s="553"/>
      <c r="AE280" s="559"/>
      <c r="AF280" s="588"/>
      <c r="AG280" s="589"/>
      <c r="AH280" s="540"/>
      <c r="AI280" s="541"/>
      <c r="AJ280" s="553"/>
      <c r="AK280" s="559"/>
      <c r="AL280" s="592"/>
      <c r="AM280" s="593"/>
      <c r="AN280" s="540"/>
      <c r="AO280" s="541"/>
      <c r="AP280" s="553"/>
      <c r="AQ280" s="559"/>
      <c r="AR280" s="592"/>
      <c r="AS280" s="593"/>
      <c r="AT280" s="580"/>
      <c r="AU280" s="581"/>
      <c r="AV280" s="576"/>
      <c r="AW280" s="577"/>
      <c r="AX280" s="592"/>
      <c r="AY280" s="593"/>
      <c r="AZ280" s="540"/>
      <c r="BA280" s="541"/>
      <c r="BB280" s="553"/>
      <c r="BC280" s="559"/>
      <c r="BD280" s="592"/>
      <c r="BE280" s="593"/>
      <c r="BF280" s="580"/>
      <c r="BG280" s="581"/>
      <c r="BH280" s="576"/>
      <c r="BI280" s="577"/>
      <c r="BJ280" s="592"/>
      <c r="BK280" s="593"/>
      <c r="BL280" s="653"/>
      <c r="BM280" s="654"/>
      <c r="BN280" s="655"/>
      <c r="BO280" s="600"/>
      <c r="BP280" s="600"/>
      <c r="BQ280" s="54"/>
      <c r="BR280" s="54"/>
      <c r="BS280" s="54"/>
    </row>
    <row r="281" spans="1:71" ht="21.75" customHeight="1">
      <c r="A281" s="54"/>
      <c r="B281" s="565" t="str">
        <f>IF(ROSTER!B26="","",ROSTER!B26)</f>
        <v/>
      </c>
      <c r="C281" s="536" t="str">
        <f>IF(ROSTER!C$26="","",ROSTER!C$26)</f>
        <v/>
      </c>
      <c r="D281" s="537"/>
      <c r="E281" s="546"/>
      <c r="F281" s="501">
        <f>IF(E281="y",1,IF(E281="S",1,0))</f>
        <v>0</v>
      </c>
      <c r="G281" s="506">
        <f>IF(E281="S",1,0)</f>
        <v>0</v>
      </c>
      <c r="H281" s="542"/>
      <c r="I281" s="543"/>
      <c r="J281" s="538"/>
      <c r="K281" s="539"/>
      <c r="L281" s="552"/>
      <c r="M281" s="558"/>
      <c r="N281" s="554">
        <f>L281+J281</f>
        <v>0</v>
      </c>
      <c r="O281" s="555"/>
      <c r="P281" s="538"/>
      <c r="Q281" s="539"/>
      <c r="R281" s="552"/>
      <c r="S281" s="558"/>
      <c r="T281" s="590">
        <f t="shared" ref="T281:T306" si="236">R281-P281</f>
        <v>0</v>
      </c>
      <c r="U281" s="591"/>
      <c r="V281" s="550"/>
      <c r="W281" s="543"/>
      <c r="X281" s="538"/>
      <c r="Y281" s="543"/>
      <c r="Z281" s="538"/>
      <c r="AA281" s="543"/>
      <c r="AB281" s="538"/>
      <c r="AC281" s="539"/>
      <c r="AD281" s="552"/>
      <c r="AE281" s="558"/>
      <c r="AF281" s="586">
        <f>IF(AB281=0,0,(AD281/AB281)*100)</f>
        <v>0</v>
      </c>
      <c r="AG281" s="587"/>
      <c r="AH281" s="538"/>
      <c r="AI281" s="539"/>
      <c r="AJ281" s="552"/>
      <c r="AK281" s="558"/>
      <c r="AL281" s="590">
        <f>IF(AH281=0,0,(AJ281/AH281)*100)</f>
        <v>0</v>
      </c>
      <c r="AM281" s="591"/>
      <c r="AN281" s="538"/>
      <c r="AO281" s="539"/>
      <c r="AP281" s="552"/>
      <c r="AQ281" s="558"/>
      <c r="AR281" s="590">
        <f>IF(AN281=0,0,(AP281/AN281)*100)</f>
        <v>0</v>
      </c>
      <c r="AS281" s="591"/>
      <c r="AT281" s="578">
        <f>AB281+AH281+AN281</f>
        <v>0</v>
      </c>
      <c r="AU281" s="579"/>
      <c r="AV281" s="574">
        <f>AD281+AJ281+AP281</f>
        <v>0</v>
      </c>
      <c r="AW281" s="575"/>
      <c r="AX281" s="590">
        <f>IF(AT281=0,0,(AV281/AT281)*100)</f>
        <v>0</v>
      </c>
      <c r="AY281" s="591"/>
      <c r="AZ281" s="538"/>
      <c r="BA281" s="539"/>
      <c r="BB281" s="552"/>
      <c r="BC281" s="558"/>
      <c r="BD281" s="590">
        <f>IF(AZ281=0,0,(BB281/AZ281)*100)</f>
        <v>0</v>
      </c>
      <c r="BE281" s="591"/>
      <c r="BF281" s="578">
        <f>AT281+AZ281</f>
        <v>0</v>
      </c>
      <c r="BG281" s="579"/>
      <c r="BH281" s="574">
        <f>AV281+BB281</f>
        <v>0</v>
      </c>
      <c r="BI281" s="575"/>
      <c r="BJ281" s="590">
        <f>IF(BF281=0,0,(BH281/BF281)*100)</f>
        <v>0</v>
      </c>
      <c r="BK281" s="591"/>
      <c r="BL281" s="650">
        <f>(AD281*2)+(AJ281*2)+(AP281*3)+BB281</f>
        <v>0</v>
      </c>
      <c r="BM281" s="651"/>
      <c r="BN281" s="652"/>
      <c r="BO281" s="599" t="e">
        <f>(BL281*BR$263)+(N281*BR$264)+(X281*BR$265)+(R281*BR$266)+(V281*BR$267)+(Z281*BR$268)</f>
        <v>#REF!</v>
      </c>
      <c r="BP281" s="599" t="e">
        <f>((AZ281-BB281)*BR$270)+((AT281-AV281)*BR$269)+(H281*BR$271)+(P281*BR$272)</f>
        <v>#REF!</v>
      </c>
      <c r="BQ281" s="54"/>
      <c r="BR281" s="54"/>
      <c r="BS281" s="54"/>
    </row>
    <row r="282" spans="1:71" ht="21.75" customHeight="1">
      <c r="A282" s="54"/>
      <c r="B282" s="566"/>
      <c r="C282" s="560" t="str">
        <f>IF(ROSTER!D$26="","",ROSTER!D$26)</f>
        <v/>
      </c>
      <c r="D282" s="561"/>
      <c r="E282" s="547"/>
      <c r="F282" s="502"/>
      <c r="G282" s="507"/>
      <c r="H282" s="544"/>
      <c r="I282" s="545"/>
      <c r="J282" s="540"/>
      <c r="K282" s="541"/>
      <c r="L282" s="553"/>
      <c r="M282" s="559"/>
      <c r="N282" s="556" t="s">
        <v>14</v>
      </c>
      <c r="O282" s="557"/>
      <c r="P282" s="540"/>
      <c r="Q282" s="541"/>
      <c r="R282" s="553"/>
      <c r="S282" s="559"/>
      <c r="T282" s="592"/>
      <c r="U282" s="593"/>
      <c r="V282" s="551"/>
      <c r="W282" s="545"/>
      <c r="X282" s="540"/>
      <c r="Y282" s="545"/>
      <c r="Z282" s="540"/>
      <c r="AA282" s="545"/>
      <c r="AB282" s="540"/>
      <c r="AC282" s="541"/>
      <c r="AD282" s="553"/>
      <c r="AE282" s="559"/>
      <c r="AF282" s="588"/>
      <c r="AG282" s="589"/>
      <c r="AH282" s="540"/>
      <c r="AI282" s="541"/>
      <c r="AJ282" s="553"/>
      <c r="AK282" s="559"/>
      <c r="AL282" s="592"/>
      <c r="AM282" s="593"/>
      <c r="AN282" s="540"/>
      <c r="AO282" s="541"/>
      <c r="AP282" s="553"/>
      <c r="AQ282" s="559"/>
      <c r="AR282" s="592"/>
      <c r="AS282" s="593"/>
      <c r="AT282" s="580"/>
      <c r="AU282" s="581"/>
      <c r="AV282" s="576"/>
      <c r="AW282" s="577"/>
      <c r="AX282" s="592"/>
      <c r="AY282" s="593"/>
      <c r="AZ282" s="540"/>
      <c r="BA282" s="541"/>
      <c r="BB282" s="553"/>
      <c r="BC282" s="559"/>
      <c r="BD282" s="592"/>
      <c r="BE282" s="593"/>
      <c r="BF282" s="580"/>
      <c r="BG282" s="581"/>
      <c r="BH282" s="576"/>
      <c r="BI282" s="577"/>
      <c r="BJ282" s="592"/>
      <c r="BK282" s="593"/>
      <c r="BL282" s="653"/>
      <c r="BM282" s="654"/>
      <c r="BN282" s="655"/>
      <c r="BO282" s="600"/>
      <c r="BP282" s="600"/>
      <c r="BQ282" s="54"/>
      <c r="BR282" s="54"/>
      <c r="BS282" s="54"/>
    </row>
    <row r="283" spans="1:71" ht="21.75" customHeight="1">
      <c r="A283" s="54"/>
      <c r="B283" s="565" t="str">
        <f>IF(ROSTER!B28="","",ROSTER!B28)</f>
        <v/>
      </c>
      <c r="C283" s="536" t="str">
        <f>IF(ROSTER!C$28="","",ROSTER!C$28)</f>
        <v/>
      </c>
      <c r="D283" s="537"/>
      <c r="E283" s="546"/>
      <c r="F283" s="501">
        <f>IF(E283="y",1,IF(E283="S",1,0))</f>
        <v>0</v>
      </c>
      <c r="G283" s="506">
        <f>IF(E283="S",1,0)</f>
        <v>0</v>
      </c>
      <c r="H283" s="542"/>
      <c r="I283" s="543"/>
      <c r="J283" s="538"/>
      <c r="K283" s="539"/>
      <c r="L283" s="552"/>
      <c r="M283" s="558"/>
      <c r="N283" s="554">
        <f>L283+J283</f>
        <v>0</v>
      </c>
      <c r="O283" s="555"/>
      <c r="P283" s="538"/>
      <c r="Q283" s="539"/>
      <c r="R283" s="552"/>
      <c r="S283" s="558"/>
      <c r="T283" s="590">
        <f t="shared" ref="T283:T306" si="237">R283-P283</f>
        <v>0</v>
      </c>
      <c r="U283" s="591"/>
      <c r="V283" s="550"/>
      <c r="W283" s="543"/>
      <c r="X283" s="538"/>
      <c r="Y283" s="543"/>
      <c r="Z283" s="538"/>
      <c r="AA283" s="543"/>
      <c r="AB283" s="538"/>
      <c r="AC283" s="539"/>
      <c r="AD283" s="552"/>
      <c r="AE283" s="558"/>
      <c r="AF283" s="586">
        <f>IF(AB283=0,0,(AD283/AB283)*100)</f>
        <v>0</v>
      </c>
      <c r="AG283" s="587"/>
      <c r="AH283" s="538"/>
      <c r="AI283" s="539"/>
      <c r="AJ283" s="552"/>
      <c r="AK283" s="558"/>
      <c r="AL283" s="590">
        <f>IF(AH283=0,0,(AJ283/AH283)*100)</f>
        <v>0</v>
      </c>
      <c r="AM283" s="591"/>
      <c r="AN283" s="538"/>
      <c r="AO283" s="539"/>
      <c r="AP283" s="552"/>
      <c r="AQ283" s="558"/>
      <c r="AR283" s="590">
        <f>IF(AN283=0,0,(AP283/AN283)*100)</f>
        <v>0</v>
      </c>
      <c r="AS283" s="591"/>
      <c r="AT283" s="578">
        <f>AB283+AH283+AN283</f>
        <v>0</v>
      </c>
      <c r="AU283" s="579"/>
      <c r="AV283" s="574">
        <f>AD283+AJ283+AP283</f>
        <v>0</v>
      </c>
      <c r="AW283" s="575"/>
      <c r="AX283" s="590">
        <f>IF(AT283=0,0,(AV283/AT283)*100)</f>
        <v>0</v>
      </c>
      <c r="AY283" s="591"/>
      <c r="AZ283" s="538"/>
      <c r="BA283" s="539"/>
      <c r="BB283" s="552"/>
      <c r="BC283" s="558"/>
      <c r="BD283" s="590">
        <f>IF(AZ283=0,0,(BB283/AZ283)*100)</f>
        <v>0</v>
      </c>
      <c r="BE283" s="591"/>
      <c r="BF283" s="578">
        <f>AT283+AZ283</f>
        <v>0</v>
      </c>
      <c r="BG283" s="579"/>
      <c r="BH283" s="574">
        <f>AV283+BB283</f>
        <v>0</v>
      </c>
      <c r="BI283" s="575"/>
      <c r="BJ283" s="590">
        <f>IF(BF283=0,0,(BH283/BF283)*100)</f>
        <v>0</v>
      </c>
      <c r="BK283" s="591"/>
      <c r="BL283" s="650">
        <f>(AD283*2)+(AJ283*2)+(AP283*3)+BB283</f>
        <v>0</v>
      </c>
      <c r="BM283" s="651"/>
      <c r="BN283" s="652"/>
      <c r="BO283" s="599" t="e">
        <f>(BL283*BR$263)+(N283*BR$264)+(X283*BR$265)+(R283*BR$266)+(V283*BR$267)+(Z283*BR$268)</f>
        <v>#REF!</v>
      </c>
      <c r="BP283" s="599" t="e">
        <f>((AZ283-BB283)*BR$270)+((AT283-AV283)*BR$269)+(H283*BR$271)+(P283*BR$272)</f>
        <v>#REF!</v>
      </c>
      <c r="BQ283" s="54"/>
      <c r="BR283" s="54"/>
      <c r="BS283" s="54"/>
    </row>
    <row r="284" spans="1:71" ht="21.75" customHeight="1">
      <c r="A284" s="54"/>
      <c r="B284" s="566"/>
      <c r="C284" s="560" t="str">
        <f>IF(ROSTER!D$28="","",ROSTER!D$28)</f>
        <v/>
      </c>
      <c r="D284" s="561"/>
      <c r="E284" s="547"/>
      <c r="F284" s="502"/>
      <c r="G284" s="507"/>
      <c r="H284" s="544"/>
      <c r="I284" s="545"/>
      <c r="J284" s="540"/>
      <c r="K284" s="541"/>
      <c r="L284" s="553"/>
      <c r="M284" s="559"/>
      <c r="N284" s="556" t="s">
        <v>14</v>
      </c>
      <c r="O284" s="557"/>
      <c r="P284" s="540"/>
      <c r="Q284" s="541"/>
      <c r="R284" s="553"/>
      <c r="S284" s="559"/>
      <c r="T284" s="592"/>
      <c r="U284" s="593"/>
      <c r="V284" s="551"/>
      <c r="W284" s="545"/>
      <c r="X284" s="540"/>
      <c r="Y284" s="545"/>
      <c r="Z284" s="540"/>
      <c r="AA284" s="545"/>
      <c r="AB284" s="540"/>
      <c r="AC284" s="541"/>
      <c r="AD284" s="553"/>
      <c r="AE284" s="559"/>
      <c r="AF284" s="588"/>
      <c r="AG284" s="589"/>
      <c r="AH284" s="540"/>
      <c r="AI284" s="541"/>
      <c r="AJ284" s="553"/>
      <c r="AK284" s="559"/>
      <c r="AL284" s="592"/>
      <c r="AM284" s="593"/>
      <c r="AN284" s="540"/>
      <c r="AO284" s="541"/>
      <c r="AP284" s="553"/>
      <c r="AQ284" s="559"/>
      <c r="AR284" s="592"/>
      <c r="AS284" s="593"/>
      <c r="AT284" s="580"/>
      <c r="AU284" s="581"/>
      <c r="AV284" s="576"/>
      <c r="AW284" s="577"/>
      <c r="AX284" s="592"/>
      <c r="AY284" s="593"/>
      <c r="AZ284" s="540"/>
      <c r="BA284" s="541"/>
      <c r="BB284" s="553"/>
      <c r="BC284" s="559"/>
      <c r="BD284" s="592"/>
      <c r="BE284" s="593"/>
      <c r="BF284" s="580"/>
      <c r="BG284" s="581"/>
      <c r="BH284" s="576"/>
      <c r="BI284" s="577"/>
      <c r="BJ284" s="592"/>
      <c r="BK284" s="593"/>
      <c r="BL284" s="653"/>
      <c r="BM284" s="654"/>
      <c r="BN284" s="655"/>
      <c r="BO284" s="600"/>
      <c r="BP284" s="600"/>
      <c r="BQ284" s="54"/>
      <c r="BR284" s="54"/>
      <c r="BS284" s="54"/>
    </row>
    <row r="285" spans="1:71" ht="21.75" customHeight="1">
      <c r="A285" s="54"/>
      <c r="B285" s="565" t="str">
        <f>IF(ROSTER!B30="","",ROSTER!B30)</f>
        <v/>
      </c>
      <c r="C285" s="536" t="str">
        <f>IF(ROSTER!C$30="","",ROSTER!C$30)</f>
        <v/>
      </c>
      <c r="D285" s="537"/>
      <c r="E285" s="546"/>
      <c r="F285" s="501">
        <f>IF(E285="y",1,IF(E285="S",1,0))</f>
        <v>0</v>
      </c>
      <c r="G285" s="506">
        <f>IF(E285="S",1,0)</f>
        <v>0</v>
      </c>
      <c r="H285" s="542"/>
      <c r="I285" s="543"/>
      <c r="J285" s="538"/>
      <c r="K285" s="539"/>
      <c r="L285" s="552"/>
      <c r="M285" s="558"/>
      <c r="N285" s="554">
        <f>L285+J285</f>
        <v>0</v>
      </c>
      <c r="O285" s="555"/>
      <c r="P285" s="538"/>
      <c r="Q285" s="539"/>
      <c r="R285" s="552"/>
      <c r="S285" s="558"/>
      <c r="T285" s="590">
        <f t="shared" ref="T285:T306" si="238">R285-P285</f>
        <v>0</v>
      </c>
      <c r="U285" s="591"/>
      <c r="V285" s="550"/>
      <c r="W285" s="543"/>
      <c r="X285" s="538"/>
      <c r="Y285" s="543"/>
      <c r="Z285" s="538"/>
      <c r="AA285" s="543"/>
      <c r="AB285" s="538"/>
      <c r="AC285" s="539"/>
      <c r="AD285" s="552"/>
      <c r="AE285" s="558"/>
      <c r="AF285" s="586">
        <f>IF(AB285=0,0,(AD285/AB285)*100)</f>
        <v>0</v>
      </c>
      <c r="AG285" s="587"/>
      <c r="AH285" s="538"/>
      <c r="AI285" s="539"/>
      <c r="AJ285" s="552"/>
      <c r="AK285" s="558"/>
      <c r="AL285" s="590">
        <f>IF(AH285=0,0,(AJ285/AH285)*100)</f>
        <v>0</v>
      </c>
      <c r="AM285" s="591"/>
      <c r="AN285" s="538"/>
      <c r="AO285" s="539"/>
      <c r="AP285" s="552"/>
      <c r="AQ285" s="558"/>
      <c r="AR285" s="590">
        <f>IF(AN285=0,0,(AP285/AN285)*100)</f>
        <v>0</v>
      </c>
      <c r="AS285" s="591"/>
      <c r="AT285" s="578">
        <f>AB285+AH285+AN285</f>
        <v>0</v>
      </c>
      <c r="AU285" s="579"/>
      <c r="AV285" s="574">
        <f>AD285+AJ285+AP285</f>
        <v>0</v>
      </c>
      <c r="AW285" s="575"/>
      <c r="AX285" s="590">
        <f>IF(AT285=0,0,(AV285/AT285)*100)</f>
        <v>0</v>
      </c>
      <c r="AY285" s="591"/>
      <c r="AZ285" s="538"/>
      <c r="BA285" s="539"/>
      <c r="BB285" s="552"/>
      <c r="BC285" s="558"/>
      <c r="BD285" s="590">
        <f>IF(AZ285=0,0,(BB285/AZ285)*100)</f>
        <v>0</v>
      </c>
      <c r="BE285" s="591"/>
      <c r="BF285" s="578">
        <f>AT285+AZ285</f>
        <v>0</v>
      </c>
      <c r="BG285" s="579"/>
      <c r="BH285" s="574">
        <f>AV285+BB285</f>
        <v>0</v>
      </c>
      <c r="BI285" s="575"/>
      <c r="BJ285" s="590">
        <f>IF(BF285=0,0,(BH285/BF285)*100)</f>
        <v>0</v>
      </c>
      <c r="BK285" s="591"/>
      <c r="BL285" s="650">
        <f>(AD285*2)+(AJ285*2)+(AP285*3)+BB285</f>
        <v>0</v>
      </c>
      <c r="BM285" s="651"/>
      <c r="BN285" s="652"/>
      <c r="BO285" s="599" t="e">
        <f>(BL285*BR$263)+(N285*BR$264)+(X285*BR$265)+(R285*BR$266)+(V285*BR$267)+(Z285*BR$268)</f>
        <v>#REF!</v>
      </c>
      <c r="BP285" s="599" t="e">
        <f>((AZ285-BB285)*BR$270)+((AT285-AV285)*BR$269)+(H285*BR$271)+(P285*BR$272)</f>
        <v>#REF!</v>
      </c>
      <c r="BQ285" s="54"/>
      <c r="BR285" s="54"/>
      <c r="BS285" s="54"/>
    </row>
    <row r="286" spans="1:71" ht="21.75" customHeight="1">
      <c r="A286" s="54"/>
      <c r="B286" s="566"/>
      <c r="C286" s="560" t="str">
        <f>IF(ROSTER!D$30="","",ROSTER!D$30)</f>
        <v/>
      </c>
      <c r="D286" s="561"/>
      <c r="E286" s="547"/>
      <c r="F286" s="502"/>
      <c r="G286" s="507"/>
      <c r="H286" s="544"/>
      <c r="I286" s="545"/>
      <c r="J286" s="540"/>
      <c r="K286" s="541"/>
      <c r="L286" s="553"/>
      <c r="M286" s="559"/>
      <c r="N286" s="556" t="s">
        <v>14</v>
      </c>
      <c r="O286" s="557"/>
      <c r="P286" s="540"/>
      <c r="Q286" s="541"/>
      <c r="R286" s="553"/>
      <c r="S286" s="559"/>
      <c r="T286" s="592"/>
      <c r="U286" s="593"/>
      <c r="V286" s="551"/>
      <c r="W286" s="545"/>
      <c r="X286" s="540"/>
      <c r="Y286" s="545"/>
      <c r="Z286" s="540"/>
      <c r="AA286" s="545"/>
      <c r="AB286" s="540"/>
      <c r="AC286" s="541"/>
      <c r="AD286" s="553"/>
      <c r="AE286" s="559"/>
      <c r="AF286" s="588"/>
      <c r="AG286" s="589"/>
      <c r="AH286" s="540"/>
      <c r="AI286" s="541"/>
      <c r="AJ286" s="553"/>
      <c r="AK286" s="559"/>
      <c r="AL286" s="592"/>
      <c r="AM286" s="593"/>
      <c r="AN286" s="540"/>
      <c r="AO286" s="541"/>
      <c r="AP286" s="553"/>
      <c r="AQ286" s="559"/>
      <c r="AR286" s="592"/>
      <c r="AS286" s="593"/>
      <c r="AT286" s="580"/>
      <c r="AU286" s="581"/>
      <c r="AV286" s="576"/>
      <c r="AW286" s="577"/>
      <c r="AX286" s="592"/>
      <c r="AY286" s="593"/>
      <c r="AZ286" s="540"/>
      <c r="BA286" s="541"/>
      <c r="BB286" s="553"/>
      <c r="BC286" s="559"/>
      <c r="BD286" s="592"/>
      <c r="BE286" s="593"/>
      <c r="BF286" s="580"/>
      <c r="BG286" s="581"/>
      <c r="BH286" s="576"/>
      <c r="BI286" s="577"/>
      <c r="BJ286" s="592"/>
      <c r="BK286" s="593"/>
      <c r="BL286" s="653"/>
      <c r="BM286" s="654"/>
      <c r="BN286" s="655"/>
      <c r="BO286" s="600"/>
      <c r="BP286" s="600"/>
      <c r="BQ286" s="54"/>
      <c r="BR286" s="54"/>
      <c r="BS286" s="54"/>
    </row>
    <row r="287" spans="1:71" ht="21.75" customHeight="1">
      <c r="A287" s="54"/>
      <c r="B287" s="565" t="str">
        <f>IF(ROSTER!B32="","",ROSTER!B32)</f>
        <v/>
      </c>
      <c r="C287" s="536" t="str">
        <f>IF(ROSTER!C$32="","",ROSTER!C$32)</f>
        <v/>
      </c>
      <c r="D287" s="537"/>
      <c r="E287" s="546"/>
      <c r="F287" s="501">
        <f>IF(E287="y",1,IF(E287="S",1,0))</f>
        <v>0</v>
      </c>
      <c r="G287" s="506">
        <f>IF(E287="S",1,0)</f>
        <v>0</v>
      </c>
      <c r="H287" s="542"/>
      <c r="I287" s="543"/>
      <c r="J287" s="538"/>
      <c r="K287" s="539"/>
      <c r="L287" s="552"/>
      <c r="M287" s="558"/>
      <c r="N287" s="554">
        <f>L287+J287</f>
        <v>0</v>
      </c>
      <c r="O287" s="555"/>
      <c r="P287" s="538"/>
      <c r="Q287" s="539"/>
      <c r="R287" s="552"/>
      <c r="S287" s="558"/>
      <c r="T287" s="590">
        <f t="shared" ref="T287:T306" si="239">R287-P287</f>
        <v>0</v>
      </c>
      <c r="U287" s="591"/>
      <c r="V287" s="550"/>
      <c r="W287" s="543"/>
      <c r="X287" s="538"/>
      <c r="Y287" s="543"/>
      <c r="Z287" s="538"/>
      <c r="AA287" s="543"/>
      <c r="AB287" s="538"/>
      <c r="AC287" s="539"/>
      <c r="AD287" s="552"/>
      <c r="AE287" s="558"/>
      <c r="AF287" s="586">
        <f>IF(AB287=0,0,(AD287/AB287)*100)</f>
        <v>0</v>
      </c>
      <c r="AG287" s="587"/>
      <c r="AH287" s="538"/>
      <c r="AI287" s="539"/>
      <c r="AJ287" s="552"/>
      <c r="AK287" s="558"/>
      <c r="AL287" s="590">
        <f>IF(AH287=0,0,(AJ287/AH287)*100)</f>
        <v>0</v>
      </c>
      <c r="AM287" s="591"/>
      <c r="AN287" s="538"/>
      <c r="AO287" s="539"/>
      <c r="AP287" s="552"/>
      <c r="AQ287" s="558"/>
      <c r="AR287" s="590">
        <f>IF(AN287=0,0,(AP287/AN287)*100)</f>
        <v>0</v>
      </c>
      <c r="AS287" s="591"/>
      <c r="AT287" s="578">
        <f>AB287+AH287+AN287</f>
        <v>0</v>
      </c>
      <c r="AU287" s="579"/>
      <c r="AV287" s="574">
        <f>AD287+AJ287+AP287</f>
        <v>0</v>
      </c>
      <c r="AW287" s="575"/>
      <c r="AX287" s="590">
        <f>IF(AT287=0,0,(AV287/AT287)*100)</f>
        <v>0</v>
      </c>
      <c r="AY287" s="591"/>
      <c r="AZ287" s="538"/>
      <c r="BA287" s="539"/>
      <c r="BB287" s="552"/>
      <c r="BC287" s="558"/>
      <c r="BD287" s="590">
        <f>IF(AZ287=0,0,(BB287/AZ287)*100)</f>
        <v>0</v>
      </c>
      <c r="BE287" s="591"/>
      <c r="BF287" s="578">
        <f>AT287+AZ287</f>
        <v>0</v>
      </c>
      <c r="BG287" s="579"/>
      <c r="BH287" s="574">
        <f>AV287+BB287</f>
        <v>0</v>
      </c>
      <c r="BI287" s="575"/>
      <c r="BJ287" s="590">
        <f>IF(BF287=0,0,(BH287/BF287)*100)</f>
        <v>0</v>
      </c>
      <c r="BK287" s="591"/>
      <c r="BL287" s="650">
        <f>(AD287*2)+(AJ287*2)+(AP287*3)+BB287</f>
        <v>0</v>
      </c>
      <c r="BM287" s="651"/>
      <c r="BN287" s="652"/>
      <c r="BO287" s="599" t="e">
        <f>(BL287*BR$263)+(N287*BR$264)+(X287*BR$265)+(R287*BR$266)+(V287*BR$267)+(Z287*BR$268)</f>
        <v>#REF!</v>
      </c>
      <c r="BP287" s="599" t="e">
        <f>((AZ287-BB287)*BR$270)+((AT287-AV287)*BR$269)+(H287*BR$271)+(P287*BR$272)</f>
        <v>#REF!</v>
      </c>
      <c r="BQ287" s="54"/>
      <c r="BR287" s="54"/>
      <c r="BS287" s="54"/>
    </row>
    <row r="288" spans="1:71" ht="21.75" customHeight="1">
      <c r="A288" s="54"/>
      <c r="B288" s="566"/>
      <c r="C288" s="560" t="str">
        <f>IF(ROSTER!D$32="","",ROSTER!D$32)</f>
        <v/>
      </c>
      <c r="D288" s="561"/>
      <c r="E288" s="547"/>
      <c r="F288" s="502"/>
      <c r="G288" s="507"/>
      <c r="H288" s="544"/>
      <c r="I288" s="545"/>
      <c r="J288" s="540"/>
      <c r="K288" s="541"/>
      <c r="L288" s="553"/>
      <c r="M288" s="559"/>
      <c r="N288" s="556" t="s">
        <v>14</v>
      </c>
      <c r="O288" s="557"/>
      <c r="P288" s="540"/>
      <c r="Q288" s="541"/>
      <c r="R288" s="553"/>
      <c r="S288" s="559"/>
      <c r="T288" s="592"/>
      <c r="U288" s="593"/>
      <c r="V288" s="551"/>
      <c r="W288" s="545"/>
      <c r="X288" s="540"/>
      <c r="Y288" s="545"/>
      <c r="Z288" s="540"/>
      <c r="AA288" s="545"/>
      <c r="AB288" s="540"/>
      <c r="AC288" s="541"/>
      <c r="AD288" s="553"/>
      <c r="AE288" s="559"/>
      <c r="AF288" s="588"/>
      <c r="AG288" s="589"/>
      <c r="AH288" s="540"/>
      <c r="AI288" s="541"/>
      <c r="AJ288" s="553"/>
      <c r="AK288" s="559"/>
      <c r="AL288" s="592"/>
      <c r="AM288" s="593"/>
      <c r="AN288" s="540"/>
      <c r="AO288" s="541"/>
      <c r="AP288" s="553"/>
      <c r="AQ288" s="559"/>
      <c r="AR288" s="592"/>
      <c r="AS288" s="593"/>
      <c r="AT288" s="580"/>
      <c r="AU288" s="581"/>
      <c r="AV288" s="576"/>
      <c r="AW288" s="577"/>
      <c r="AX288" s="592"/>
      <c r="AY288" s="593"/>
      <c r="AZ288" s="540"/>
      <c r="BA288" s="541"/>
      <c r="BB288" s="553"/>
      <c r="BC288" s="559"/>
      <c r="BD288" s="592"/>
      <c r="BE288" s="593"/>
      <c r="BF288" s="580"/>
      <c r="BG288" s="581"/>
      <c r="BH288" s="576"/>
      <c r="BI288" s="577"/>
      <c r="BJ288" s="592"/>
      <c r="BK288" s="593"/>
      <c r="BL288" s="653"/>
      <c r="BM288" s="654"/>
      <c r="BN288" s="655"/>
      <c r="BO288" s="600"/>
      <c r="BP288" s="600"/>
      <c r="BQ288" s="54"/>
      <c r="BR288" s="54"/>
      <c r="BS288" s="54"/>
    </row>
    <row r="289" spans="1:71" ht="21.75" customHeight="1">
      <c r="A289" s="54"/>
      <c r="B289" s="565" t="str">
        <f>IF(ROSTER!B34="","",ROSTER!B34)</f>
        <v/>
      </c>
      <c r="C289" s="536" t="str">
        <f>IF(ROSTER!C$34="","",ROSTER!C$34)</f>
        <v/>
      </c>
      <c r="D289" s="537"/>
      <c r="E289" s="546"/>
      <c r="F289" s="501">
        <f>IF(E289="y",1,IF(E289="S",1,0))</f>
        <v>0</v>
      </c>
      <c r="G289" s="506">
        <f>IF(E289="S",1,0)</f>
        <v>0</v>
      </c>
      <c r="H289" s="542"/>
      <c r="I289" s="543"/>
      <c r="J289" s="538"/>
      <c r="K289" s="539"/>
      <c r="L289" s="552"/>
      <c r="M289" s="558"/>
      <c r="N289" s="554">
        <f>L289+J289</f>
        <v>0</v>
      </c>
      <c r="O289" s="555"/>
      <c r="P289" s="538"/>
      <c r="Q289" s="539"/>
      <c r="R289" s="552"/>
      <c r="S289" s="558"/>
      <c r="T289" s="590">
        <f t="shared" ref="T289:T306" si="240">R289-P289</f>
        <v>0</v>
      </c>
      <c r="U289" s="591"/>
      <c r="V289" s="550"/>
      <c r="W289" s="543"/>
      <c r="X289" s="538"/>
      <c r="Y289" s="543"/>
      <c r="Z289" s="538"/>
      <c r="AA289" s="543"/>
      <c r="AB289" s="538"/>
      <c r="AC289" s="539"/>
      <c r="AD289" s="552"/>
      <c r="AE289" s="558"/>
      <c r="AF289" s="586">
        <f>IF(AB289=0,0,(AD289/AB289)*100)</f>
        <v>0</v>
      </c>
      <c r="AG289" s="587"/>
      <c r="AH289" s="538"/>
      <c r="AI289" s="539"/>
      <c r="AJ289" s="552"/>
      <c r="AK289" s="558"/>
      <c r="AL289" s="590">
        <f>IF(AH289=0,0,(AJ289/AH289)*100)</f>
        <v>0</v>
      </c>
      <c r="AM289" s="591"/>
      <c r="AN289" s="538"/>
      <c r="AO289" s="539"/>
      <c r="AP289" s="552"/>
      <c r="AQ289" s="558"/>
      <c r="AR289" s="590">
        <f>IF(AN289=0,0,(AP289/AN289)*100)</f>
        <v>0</v>
      </c>
      <c r="AS289" s="591"/>
      <c r="AT289" s="578">
        <f>AB289+AH289+AN289</f>
        <v>0</v>
      </c>
      <c r="AU289" s="579"/>
      <c r="AV289" s="574">
        <f>AD289+AJ289+AP289</f>
        <v>0</v>
      </c>
      <c r="AW289" s="575"/>
      <c r="AX289" s="590">
        <f>IF(AT289=0,0,(AV289/AT289)*100)</f>
        <v>0</v>
      </c>
      <c r="AY289" s="591"/>
      <c r="AZ289" s="538"/>
      <c r="BA289" s="539"/>
      <c r="BB289" s="552"/>
      <c r="BC289" s="558"/>
      <c r="BD289" s="590">
        <f>IF(AZ289=0,0,(BB289/AZ289)*100)</f>
        <v>0</v>
      </c>
      <c r="BE289" s="591"/>
      <c r="BF289" s="578">
        <f>AT289+AZ289</f>
        <v>0</v>
      </c>
      <c r="BG289" s="579"/>
      <c r="BH289" s="574">
        <f>AV289+BB289</f>
        <v>0</v>
      </c>
      <c r="BI289" s="575"/>
      <c r="BJ289" s="590">
        <f>IF(BF289=0,0,(BH289/BF289)*100)</f>
        <v>0</v>
      </c>
      <c r="BK289" s="591"/>
      <c r="BL289" s="650">
        <f>(AD289*2)+(AJ289*2)+(AP289*3)+BB289</f>
        <v>0</v>
      </c>
      <c r="BM289" s="651"/>
      <c r="BN289" s="652"/>
      <c r="BO289" s="599" t="e">
        <f>(BL289*BR$263)+(N289*BR$264)+(X289*BR$265)+(R289*BR$266)+(V289*BR$267)+(Z289*BR$268)</f>
        <v>#REF!</v>
      </c>
      <c r="BP289" s="599" t="e">
        <f>((AZ289-BB289)*BR$270)+((AT289-AV289)*BR$269)+(H289*BR$271)+(P289*BR$272)</f>
        <v>#REF!</v>
      </c>
      <c r="BQ289" s="54"/>
      <c r="BR289" s="54"/>
      <c r="BS289" s="54"/>
    </row>
    <row r="290" spans="1:71" ht="21.75" customHeight="1">
      <c r="A290" s="54"/>
      <c r="B290" s="566"/>
      <c r="C290" s="560" t="str">
        <f>IF(ROSTER!D$34="","",ROSTER!D$34)</f>
        <v/>
      </c>
      <c r="D290" s="561"/>
      <c r="E290" s="547"/>
      <c r="F290" s="502"/>
      <c r="G290" s="507"/>
      <c r="H290" s="544"/>
      <c r="I290" s="545"/>
      <c r="J290" s="540"/>
      <c r="K290" s="541"/>
      <c r="L290" s="553"/>
      <c r="M290" s="559"/>
      <c r="N290" s="556" t="s">
        <v>14</v>
      </c>
      <c r="O290" s="557"/>
      <c r="P290" s="540"/>
      <c r="Q290" s="541"/>
      <c r="R290" s="553"/>
      <c r="S290" s="559"/>
      <c r="T290" s="592"/>
      <c r="U290" s="593"/>
      <c r="V290" s="551"/>
      <c r="W290" s="545"/>
      <c r="X290" s="540"/>
      <c r="Y290" s="545"/>
      <c r="Z290" s="540"/>
      <c r="AA290" s="545"/>
      <c r="AB290" s="540"/>
      <c r="AC290" s="541"/>
      <c r="AD290" s="553"/>
      <c r="AE290" s="559"/>
      <c r="AF290" s="588"/>
      <c r="AG290" s="589"/>
      <c r="AH290" s="540"/>
      <c r="AI290" s="541"/>
      <c r="AJ290" s="553"/>
      <c r="AK290" s="559"/>
      <c r="AL290" s="592"/>
      <c r="AM290" s="593"/>
      <c r="AN290" s="540"/>
      <c r="AO290" s="541"/>
      <c r="AP290" s="553"/>
      <c r="AQ290" s="559"/>
      <c r="AR290" s="592"/>
      <c r="AS290" s="593"/>
      <c r="AT290" s="580"/>
      <c r="AU290" s="581"/>
      <c r="AV290" s="576"/>
      <c r="AW290" s="577"/>
      <c r="AX290" s="592"/>
      <c r="AY290" s="593"/>
      <c r="AZ290" s="540"/>
      <c r="BA290" s="541"/>
      <c r="BB290" s="553"/>
      <c r="BC290" s="559"/>
      <c r="BD290" s="592"/>
      <c r="BE290" s="593"/>
      <c r="BF290" s="580"/>
      <c r="BG290" s="581"/>
      <c r="BH290" s="576"/>
      <c r="BI290" s="577"/>
      <c r="BJ290" s="592"/>
      <c r="BK290" s="593"/>
      <c r="BL290" s="653"/>
      <c r="BM290" s="654"/>
      <c r="BN290" s="655"/>
      <c r="BO290" s="600"/>
      <c r="BP290" s="600"/>
      <c r="BQ290" s="54"/>
      <c r="BR290" s="54"/>
      <c r="BS290" s="54"/>
    </row>
    <row r="291" spans="1:71" ht="21.75" customHeight="1">
      <c r="A291" s="54"/>
      <c r="B291" s="565" t="str">
        <f>IF(ROSTER!B36="","",ROSTER!B36)</f>
        <v/>
      </c>
      <c r="C291" s="536" t="str">
        <f>IF(ROSTER!C$36="","",ROSTER!C$36)</f>
        <v/>
      </c>
      <c r="D291" s="537"/>
      <c r="E291" s="546"/>
      <c r="F291" s="501">
        <f>IF(E291="y",1,IF(E291="S",1,0))</f>
        <v>0</v>
      </c>
      <c r="G291" s="506">
        <f>IF(E291="S",1,0)</f>
        <v>0</v>
      </c>
      <c r="H291" s="542"/>
      <c r="I291" s="543"/>
      <c r="J291" s="538"/>
      <c r="K291" s="539"/>
      <c r="L291" s="552"/>
      <c r="M291" s="558"/>
      <c r="N291" s="554">
        <f>L291+J291</f>
        <v>0</v>
      </c>
      <c r="O291" s="555"/>
      <c r="P291" s="538"/>
      <c r="Q291" s="539"/>
      <c r="R291" s="552"/>
      <c r="S291" s="558"/>
      <c r="T291" s="590">
        <f t="shared" ref="T291:T306" si="241">R291-P291</f>
        <v>0</v>
      </c>
      <c r="U291" s="591"/>
      <c r="V291" s="550"/>
      <c r="W291" s="543"/>
      <c r="X291" s="538"/>
      <c r="Y291" s="543"/>
      <c r="Z291" s="538"/>
      <c r="AA291" s="543"/>
      <c r="AB291" s="538"/>
      <c r="AC291" s="539"/>
      <c r="AD291" s="552"/>
      <c r="AE291" s="558"/>
      <c r="AF291" s="586">
        <f>IF(AB291=0,0,(AD291/AB291)*100)</f>
        <v>0</v>
      </c>
      <c r="AG291" s="587"/>
      <c r="AH291" s="538"/>
      <c r="AI291" s="539"/>
      <c r="AJ291" s="552"/>
      <c r="AK291" s="558"/>
      <c r="AL291" s="590">
        <f>IF(AH291=0,0,(AJ291/AH291)*100)</f>
        <v>0</v>
      </c>
      <c r="AM291" s="591"/>
      <c r="AN291" s="538"/>
      <c r="AO291" s="539"/>
      <c r="AP291" s="552"/>
      <c r="AQ291" s="558"/>
      <c r="AR291" s="590">
        <f>IF(AN291=0,0,(AP291/AN291)*100)</f>
        <v>0</v>
      </c>
      <c r="AS291" s="591"/>
      <c r="AT291" s="578">
        <f>AB291+AH291+AN291</f>
        <v>0</v>
      </c>
      <c r="AU291" s="579"/>
      <c r="AV291" s="574">
        <f>AD291+AJ291+AP291</f>
        <v>0</v>
      </c>
      <c r="AW291" s="575"/>
      <c r="AX291" s="590">
        <f>IF(AT291=0,0,(AV291/AT291)*100)</f>
        <v>0</v>
      </c>
      <c r="AY291" s="591"/>
      <c r="AZ291" s="538"/>
      <c r="BA291" s="539"/>
      <c r="BB291" s="552"/>
      <c r="BC291" s="558"/>
      <c r="BD291" s="590">
        <f>IF(AZ291=0,0,(BB291/AZ291)*100)</f>
        <v>0</v>
      </c>
      <c r="BE291" s="591"/>
      <c r="BF291" s="578">
        <f>AT291+AZ291</f>
        <v>0</v>
      </c>
      <c r="BG291" s="579"/>
      <c r="BH291" s="574">
        <f>AV291+BB291</f>
        <v>0</v>
      </c>
      <c r="BI291" s="575"/>
      <c r="BJ291" s="590">
        <f>IF(BF291=0,0,(BH291/BF291)*100)</f>
        <v>0</v>
      </c>
      <c r="BK291" s="591"/>
      <c r="BL291" s="650">
        <f>(AD291*2)+(AJ291*2)+(AP291*3)+BB291</f>
        <v>0</v>
      </c>
      <c r="BM291" s="651"/>
      <c r="BN291" s="652"/>
      <c r="BO291" s="599" t="e">
        <f>(BL291*BR$263)+(N291*BR$264)+(X291*BR$265)+(R291*BR$266)+(V291*BR$267)+(Z291*BR$268)</f>
        <v>#REF!</v>
      </c>
      <c r="BP291" s="599" t="e">
        <f>((AZ291-BB291)*BR$270)+((AT291-AV291)*BR$269)+(H291*BR$271)+(P291*BR$272)</f>
        <v>#REF!</v>
      </c>
      <c r="BQ291" s="54"/>
      <c r="BR291" s="54"/>
      <c r="BS291" s="54"/>
    </row>
    <row r="292" spans="1:71" ht="21.75" customHeight="1">
      <c r="A292" s="54"/>
      <c r="B292" s="566"/>
      <c r="C292" s="560" t="str">
        <f>IF(ROSTER!D$36="","",ROSTER!D$36)</f>
        <v/>
      </c>
      <c r="D292" s="561"/>
      <c r="E292" s="547"/>
      <c r="F292" s="502"/>
      <c r="G292" s="507"/>
      <c r="H292" s="544"/>
      <c r="I292" s="545"/>
      <c r="J292" s="540"/>
      <c r="K292" s="541"/>
      <c r="L292" s="553"/>
      <c r="M292" s="559"/>
      <c r="N292" s="556" t="s">
        <v>14</v>
      </c>
      <c r="O292" s="557"/>
      <c r="P292" s="540"/>
      <c r="Q292" s="541"/>
      <c r="R292" s="553"/>
      <c r="S292" s="559"/>
      <c r="T292" s="592"/>
      <c r="U292" s="593"/>
      <c r="V292" s="551"/>
      <c r="W292" s="545"/>
      <c r="X292" s="540"/>
      <c r="Y292" s="545"/>
      <c r="Z292" s="540"/>
      <c r="AA292" s="545"/>
      <c r="AB292" s="540"/>
      <c r="AC292" s="541"/>
      <c r="AD292" s="553"/>
      <c r="AE292" s="559"/>
      <c r="AF292" s="588"/>
      <c r="AG292" s="589"/>
      <c r="AH292" s="540"/>
      <c r="AI292" s="541"/>
      <c r="AJ292" s="553"/>
      <c r="AK292" s="559"/>
      <c r="AL292" s="592"/>
      <c r="AM292" s="593"/>
      <c r="AN292" s="540"/>
      <c r="AO292" s="541"/>
      <c r="AP292" s="553"/>
      <c r="AQ292" s="559"/>
      <c r="AR292" s="592"/>
      <c r="AS292" s="593"/>
      <c r="AT292" s="580"/>
      <c r="AU292" s="581"/>
      <c r="AV292" s="576"/>
      <c r="AW292" s="577"/>
      <c r="AX292" s="592"/>
      <c r="AY292" s="593"/>
      <c r="AZ292" s="540"/>
      <c r="BA292" s="541"/>
      <c r="BB292" s="553"/>
      <c r="BC292" s="559"/>
      <c r="BD292" s="592"/>
      <c r="BE292" s="593"/>
      <c r="BF292" s="580"/>
      <c r="BG292" s="581"/>
      <c r="BH292" s="576"/>
      <c r="BI292" s="577"/>
      <c r="BJ292" s="592"/>
      <c r="BK292" s="593"/>
      <c r="BL292" s="653"/>
      <c r="BM292" s="654"/>
      <c r="BN292" s="655"/>
      <c r="BO292" s="600"/>
      <c r="BP292" s="600"/>
      <c r="BQ292" s="54"/>
      <c r="BR292" s="54"/>
      <c r="BS292" s="54"/>
    </row>
    <row r="293" spans="1:71" ht="21.75" customHeight="1">
      <c r="A293" s="54"/>
      <c r="B293" s="565" t="str">
        <f>IF(ROSTER!B38="","",ROSTER!B38)</f>
        <v/>
      </c>
      <c r="C293" s="536" t="str">
        <f>IF(ROSTER!C$38="","",ROSTER!C$38)</f>
        <v/>
      </c>
      <c r="D293" s="537"/>
      <c r="E293" s="546"/>
      <c r="F293" s="501">
        <f>IF(E293="y",1,IF(E293="S",1,0))</f>
        <v>0</v>
      </c>
      <c r="G293" s="506">
        <f>IF(E293="S",1,0)</f>
        <v>0</v>
      </c>
      <c r="H293" s="542"/>
      <c r="I293" s="543"/>
      <c r="J293" s="538"/>
      <c r="K293" s="539"/>
      <c r="L293" s="552"/>
      <c r="M293" s="558"/>
      <c r="N293" s="554">
        <f>L293+J293</f>
        <v>0</v>
      </c>
      <c r="O293" s="555"/>
      <c r="P293" s="538"/>
      <c r="Q293" s="539"/>
      <c r="R293" s="552"/>
      <c r="S293" s="558"/>
      <c r="T293" s="590">
        <f t="shared" ref="T293:T306" si="242">R293-P293</f>
        <v>0</v>
      </c>
      <c r="U293" s="591"/>
      <c r="V293" s="550"/>
      <c r="W293" s="543"/>
      <c r="X293" s="538"/>
      <c r="Y293" s="543"/>
      <c r="Z293" s="538"/>
      <c r="AA293" s="543"/>
      <c r="AB293" s="538"/>
      <c r="AC293" s="539"/>
      <c r="AD293" s="552"/>
      <c r="AE293" s="558"/>
      <c r="AF293" s="586">
        <f>IF(AB293=0,0,(AD293/AB293)*100)</f>
        <v>0</v>
      </c>
      <c r="AG293" s="587"/>
      <c r="AH293" s="538"/>
      <c r="AI293" s="539"/>
      <c r="AJ293" s="552"/>
      <c r="AK293" s="558"/>
      <c r="AL293" s="590">
        <f>IF(AH293=0,0,(AJ293/AH293)*100)</f>
        <v>0</v>
      </c>
      <c r="AM293" s="591"/>
      <c r="AN293" s="538"/>
      <c r="AO293" s="539"/>
      <c r="AP293" s="552"/>
      <c r="AQ293" s="558"/>
      <c r="AR293" s="590">
        <f>IF(AN293=0,0,(AP293/AN293)*100)</f>
        <v>0</v>
      </c>
      <c r="AS293" s="591"/>
      <c r="AT293" s="578">
        <f>AB293+AH293+AN293</f>
        <v>0</v>
      </c>
      <c r="AU293" s="579"/>
      <c r="AV293" s="574">
        <f>AD293+AJ293+AP293</f>
        <v>0</v>
      </c>
      <c r="AW293" s="575"/>
      <c r="AX293" s="590">
        <f>IF(AT293=0,0,(AV293/AT293)*100)</f>
        <v>0</v>
      </c>
      <c r="AY293" s="591"/>
      <c r="AZ293" s="538"/>
      <c r="BA293" s="539"/>
      <c r="BB293" s="552"/>
      <c r="BC293" s="558"/>
      <c r="BD293" s="590">
        <f>IF(AZ293=0,0,(BB293/AZ293)*100)</f>
        <v>0</v>
      </c>
      <c r="BE293" s="591"/>
      <c r="BF293" s="578">
        <f>AT293+AZ293</f>
        <v>0</v>
      </c>
      <c r="BG293" s="579"/>
      <c r="BH293" s="574">
        <f>AV293+BB293</f>
        <v>0</v>
      </c>
      <c r="BI293" s="575"/>
      <c r="BJ293" s="590">
        <f>IF(BF293=0,0,(BH293/BF293)*100)</f>
        <v>0</v>
      </c>
      <c r="BK293" s="591"/>
      <c r="BL293" s="650">
        <f>(AD293*2)+(AJ293*2)+(AP293*3)+BB293</f>
        <v>0</v>
      </c>
      <c r="BM293" s="651"/>
      <c r="BN293" s="652"/>
      <c r="BO293" s="599" t="e">
        <f>(BL293*BR$263)+(N293*BR$264)+(X293*BR$265)+(R293*BR$266)+(V293*BR$267)+(Z293*BR$268)</f>
        <v>#REF!</v>
      </c>
      <c r="BP293" s="599" t="e">
        <f>((AZ293-BB293)*BR$270)+((AT293-AV293)*BR$269)+(H293*BR$271)+(P293*BR$272)</f>
        <v>#REF!</v>
      </c>
      <c r="BQ293" s="54"/>
      <c r="BR293" s="54"/>
      <c r="BS293" s="54"/>
    </row>
    <row r="294" spans="1:71" ht="21.75" customHeight="1">
      <c r="A294" s="54"/>
      <c r="B294" s="566"/>
      <c r="C294" s="560" t="str">
        <f>IF(ROSTER!D$38="","",ROSTER!D$38)</f>
        <v/>
      </c>
      <c r="D294" s="561"/>
      <c r="E294" s="547"/>
      <c r="F294" s="502"/>
      <c r="G294" s="507"/>
      <c r="H294" s="544"/>
      <c r="I294" s="545"/>
      <c r="J294" s="540"/>
      <c r="K294" s="541"/>
      <c r="L294" s="553"/>
      <c r="M294" s="559"/>
      <c r="N294" s="556" t="s">
        <v>14</v>
      </c>
      <c r="O294" s="557"/>
      <c r="P294" s="540"/>
      <c r="Q294" s="541"/>
      <c r="R294" s="553"/>
      <c r="S294" s="559"/>
      <c r="T294" s="592"/>
      <c r="U294" s="593"/>
      <c r="V294" s="551"/>
      <c r="W294" s="545"/>
      <c r="X294" s="540"/>
      <c r="Y294" s="545"/>
      <c r="Z294" s="540"/>
      <c r="AA294" s="545"/>
      <c r="AB294" s="540"/>
      <c r="AC294" s="541"/>
      <c r="AD294" s="553"/>
      <c r="AE294" s="559"/>
      <c r="AF294" s="588"/>
      <c r="AG294" s="589"/>
      <c r="AH294" s="540"/>
      <c r="AI294" s="541"/>
      <c r="AJ294" s="553"/>
      <c r="AK294" s="559"/>
      <c r="AL294" s="592"/>
      <c r="AM294" s="593"/>
      <c r="AN294" s="540"/>
      <c r="AO294" s="541"/>
      <c r="AP294" s="553"/>
      <c r="AQ294" s="559"/>
      <c r="AR294" s="592"/>
      <c r="AS294" s="593"/>
      <c r="AT294" s="580"/>
      <c r="AU294" s="581"/>
      <c r="AV294" s="576"/>
      <c r="AW294" s="577"/>
      <c r="AX294" s="592"/>
      <c r="AY294" s="593"/>
      <c r="AZ294" s="540"/>
      <c r="BA294" s="541"/>
      <c r="BB294" s="553"/>
      <c r="BC294" s="559"/>
      <c r="BD294" s="592"/>
      <c r="BE294" s="593"/>
      <c r="BF294" s="580"/>
      <c r="BG294" s="581"/>
      <c r="BH294" s="576"/>
      <c r="BI294" s="577"/>
      <c r="BJ294" s="592"/>
      <c r="BK294" s="593"/>
      <c r="BL294" s="653"/>
      <c r="BM294" s="654"/>
      <c r="BN294" s="655"/>
      <c r="BO294" s="600"/>
      <c r="BP294" s="600"/>
      <c r="BQ294" s="54"/>
      <c r="BR294" s="54"/>
      <c r="BS294" s="54"/>
    </row>
    <row r="295" spans="1:71" ht="21.75" customHeight="1">
      <c r="A295" s="54"/>
      <c r="B295" s="565" t="str">
        <f>IF(ROSTER!B40="","",ROSTER!B40)</f>
        <v/>
      </c>
      <c r="C295" s="536" t="str">
        <f>IF(ROSTER!C$40="","",ROSTER!C$40)</f>
        <v/>
      </c>
      <c r="D295" s="537"/>
      <c r="E295" s="546"/>
      <c r="F295" s="501">
        <f>IF(E295="y",1,IF(E295="S",1,0))</f>
        <v>0</v>
      </c>
      <c r="G295" s="506">
        <f>IF(E295="S",1,0)</f>
        <v>0</v>
      </c>
      <c r="H295" s="542"/>
      <c r="I295" s="543"/>
      <c r="J295" s="538"/>
      <c r="K295" s="539"/>
      <c r="L295" s="552"/>
      <c r="M295" s="558"/>
      <c r="N295" s="554">
        <f>L295+J295</f>
        <v>0</v>
      </c>
      <c r="O295" s="555"/>
      <c r="P295" s="538"/>
      <c r="Q295" s="539"/>
      <c r="R295" s="552"/>
      <c r="S295" s="558"/>
      <c r="T295" s="590">
        <f t="shared" ref="T295:T306" si="243">R295-P295</f>
        <v>0</v>
      </c>
      <c r="U295" s="591"/>
      <c r="V295" s="550"/>
      <c r="W295" s="543"/>
      <c r="X295" s="538"/>
      <c r="Y295" s="543"/>
      <c r="Z295" s="538"/>
      <c r="AA295" s="543"/>
      <c r="AB295" s="538"/>
      <c r="AC295" s="539"/>
      <c r="AD295" s="552"/>
      <c r="AE295" s="558"/>
      <c r="AF295" s="586">
        <f>IF(AB295=0,0,(AD295/AB295)*100)</f>
        <v>0</v>
      </c>
      <c r="AG295" s="587"/>
      <c r="AH295" s="538"/>
      <c r="AI295" s="539"/>
      <c r="AJ295" s="552"/>
      <c r="AK295" s="558"/>
      <c r="AL295" s="590">
        <f>IF(AH295=0,0,(AJ295/AH295)*100)</f>
        <v>0</v>
      </c>
      <c r="AM295" s="591"/>
      <c r="AN295" s="538"/>
      <c r="AO295" s="539"/>
      <c r="AP295" s="552"/>
      <c r="AQ295" s="558"/>
      <c r="AR295" s="590">
        <f>IF(AN295=0,0,(AP295/AN295)*100)</f>
        <v>0</v>
      </c>
      <c r="AS295" s="591"/>
      <c r="AT295" s="578">
        <f>AB295+AH295+AN295</f>
        <v>0</v>
      </c>
      <c r="AU295" s="579"/>
      <c r="AV295" s="574">
        <f>AD295+AJ295+AP295</f>
        <v>0</v>
      </c>
      <c r="AW295" s="575"/>
      <c r="AX295" s="590">
        <f>IF(AT295=0,0,(AV295/AT295)*100)</f>
        <v>0</v>
      </c>
      <c r="AY295" s="591"/>
      <c r="AZ295" s="538"/>
      <c r="BA295" s="539"/>
      <c r="BB295" s="552"/>
      <c r="BC295" s="558"/>
      <c r="BD295" s="590">
        <f>IF(AZ295=0,0,(BB295/AZ295)*100)</f>
        <v>0</v>
      </c>
      <c r="BE295" s="591"/>
      <c r="BF295" s="578">
        <f>AT295+AZ295</f>
        <v>0</v>
      </c>
      <c r="BG295" s="579"/>
      <c r="BH295" s="574">
        <f>AV295+BB295</f>
        <v>0</v>
      </c>
      <c r="BI295" s="575"/>
      <c r="BJ295" s="590">
        <f>IF(BF295=0,0,(BH295/BF295)*100)</f>
        <v>0</v>
      </c>
      <c r="BK295" s="591"/>
      <c r="BL295" s="650">
        <f>(AD295*2)+(AJ295*2)+(AP295*3)+BB295</f>
        <v>0</v>
      </c>
      <c r="BM295" s="651"/>
      <c r="BN295" s="652"/>
      <c r="BO295" s="599" t="e">
        <f>(BL295*BR$263)+(N295*BR$264)+(X295*BR$265)+(R295*BR$266)+(V295*BR$267)+(Z295*BR$268)</f>
        <v>#REF!</v>
      </c>
      <c r="BP295" s="599" t="e">
        <f>((AZ295-BB295)*BR$270)+((AT295-AV295)*BR$269)+(H295*BR$271)+(P295*BR$272)</f>
        <v>#REF!</v>
      </c>
      <c r="BQ295" s="54"/>
      <c r="BR295" s="54"/>
      <c r="BS295" s="54"/>
    </row>
    <row r="296" spans="1:71" ht="21.75" customHeight="1">
      <c r="A296" s="54"/>
      <c r="B296" s="566"/>
      <c r="C296" s="560" t="str">
        <f>IF(ROSTER!D$40="","",ROSTER!D$40)</f>
        <v/>
      </c>
      <c r="D296" s="561"/>
      <c r="E296" s="547"/>
      <c r="F296" s="502"/>
      <c r="G296" s="507"/>
      <c r="H296" s="544"/>
      <c r="I296" s="545"/>
      <c r="J296" s="540"/>
      <c r="K296" s="541"/>
      <c r="L296" s="553"/>
      <c r="M296" s="559"/>
      <c r="N296" s="556" t="s">
        <v>14</v>
      </c>
      <c r="O296" s="557"/>
      <c r="P296" s="540"/>
      <c r="Q296" s="541"/>
      <c r="R296" s="553"/>
      <c r="S296" s="559"/>
      <c r="T296" s="592"/>
      <c r="U296" s="593"/>
      <c r="V296" s="551"/>
      <c r="W296" s="545"/>
      <c r="X296" s="540"/>
      <c r="Y296" s="545"/>
      <c r="Z296" s="540"/>
      <c r="AA296" s="545"/>
      <c r="AB296" s="540"/>
      <c r="AC296" s="541"/>
      <c r="AD296" s="553"/>
      <c r="AE296" s="559"/>
      <c r="AF296" s="588"/>
      <c r="AG296" s="589"/>
      <c r="AH296" s="540"/>
      <c r="AI296" s="541"/>
      <c r="AJ296" s="553"/>
      <c r="AK296" s="559"/>
      <c r="AL296" s="592"/>
      <c r="AM296" s="593"/>
      <c r="AN296" s="540"/>
      <c r="AO296" s="541"/>
      <c r="AP296" s="553"/>
      <c r="AQ296" s="559"/>
      <c r="AR296" s="592"/>
      <c r="AS296" s="593"/>
      <c r="AT296" s="580"/>
      <c r="AU296" s="581"/>
      <c r="AV296" s="576"/>
      <c r="AW296" s="577"/>
      <c r="AX296" s="592"/>
      <c r="AY296" s="593"/>
      <c r="AZ296" s="540"/>
      <c r="BA296" s="541"/>
      <c r="BB296" s="553"/>
      <c r="BC296" s="559"/>
      <c r="BD296" s="592"/>
      <c r="BE296" s="593"/>
      <c r="BF296" s="580"/>
      <c r="BG296" s="581"/>
      <c r="BH296" s="576"/>
      <c r="BI296" s="577"/>
      <c r="BJ296" s="592"/>
      <c r="BK296" s="593"/>
      <c r="BL296" s="653"/>
      <c r="BM296" s="654"/>
      <c r="BN296" s="655"/>
      <c r="BO296" s="600"/>
      <c r="BP296" s="600"/>
      <c r="BQ296" s="54"/>
      <c r="BR296" s="54"/>
      <c r="BS296" s="54"/>
    </row>
    <row r="297" spans="1:71" ht="21.75" customHeight="1">
      <c r="A297" s="54"/>
      <c r="B297" s="565" t="str">
        <f>IF(ROSTER!B42="","",ROSTER!B42)</f>
        <v/>
      </c>
      <c r="C297" s="536" t="str">
        <f>IF(ROSTER!C$42="","",ROSTER!C$42)</f>
        <v/>
      </c>
      <c r="D297" s="537"/>
      <c r="E297" s="546"/>
      <c r="F297" s="501">
        <f>IF(E297="y",1,IF(E297="S",1,0))</f>
        <v>0</v>
      </c>
      <c r="G297" s="506">
        <f>IF(E297="S",1,0)</f>
        <v>0</v>
      </c>
      <c r="H297" s="542"/>
      <c r="I297" s="543"/>
      <c r="J297" s="538"/>
      <c r="K297" s="539"/>
      <c r="L297" s="552"/>
      <c r="M297" s="558"/>
      <c r="N297" s="554">
        <f>L297+J297</f>
        <v>0</v>
      </c>
      <c r="O297" s="555"/>
      <c r="P297" s="538"/>
      <c r="Q297" s="539"/>
      <c r="R297" s="552"/>
      <c r="S297" s="558"/>
      <c r="T297" s="590">
        <f t="shared" ref="T297:T306" si="244">R297-P297</f>
        <v>0</v>
      </c>
      <c r="U297" s="591"/>
      <c r="V297" s="550"/>
      <c r="W297" s="543"/>
      <c r="X297" s="538"/>
      <c r="Y297" s="543"/>
      <c r="Z297" s="538"/>
      <c r="AA297" s="543"/>
      <c r="AB297" s="538"/>
      <c r="AC297" s="539"/>
      <c r="AD297" s="552"/>
      <c r="AE297" s="558"/>
      <c r="AF297" s="586">
        <f>IF(AB297=0,0,(AD297/AB297)*100)</f>
        <v>0</v>
      </c>
      <c r="AG297" s="587"/>
      <c r="AH297" s="538"/>
      <c r="AI297" s="539"/>
      <c r="AJ297" s="552"/>
      <c r="AK297" s="558"/>
      <c r="AL297" s="590">
        <f>IF(AH297=0,0,(AJ297/AH297)*100)</f>
        <v>0</v>
      </c>
      <c r="AM297" s="591"/>
      <c r="AN297" s="538"/>
      <c r="AO297" s="539"/>
      <c r="AP297" s="552"/>
      <c r="AQ297" s="558"/>
      <c r="AR297" s="590">
        <f>IF(AN297=0,0,(AP297/AN297)*100)</f>
        <v>0</v>
      </c>
      <c r="AS297" s="591"/>
      <c r="AT297" s="578">
        <f>AB297+AH297+AN297</f>
        <v>0</v>
      </c>
      <c r="AU297" s="579"/>
      <c r="AV297" s="574">
        <f>AD297+AJ297+AP297</f>
        <v>0</v>
      </c>
      <c r="AW297" s="575"/>
      <c r="AX297" s="590">
        <f>IF(AT297=0,0,(AV297/AT297)*100)</f>
        <v>0</v>
      </c>
      <c r="AY297" s="591"/>
      <c r="AZ297" s="538"/>
      <c r="BA297" s="539"/>
      <c r="BB297" s="552"/>
      <c r="BC297" s="558"/>
      <c r="BD297" s="590">
        <f>IF(AZ297=0,0,(BB297/AZ297)*100)</f>
        <v>0</v>
      </c>
      <c r="BE297" s="591"/>
      <c r="BF297" s="578">
        <f>AT297+AZ297</f>
        <v>0</v>
      </c>
      <c r="BG297" s="579"/>
      <c r="BH297" s="574">
        <f>AV297+BB297</f>
        <v>0</v>
      </c>
      <c r="BI297" s="575"/>
      <c r="BJ297" s="590">
        <f>IF(BF297=0,0,(BH297/BF297)*100)</f>
        <v>0</v>
      </c>
      <c r="BK297" s="591"/>
      <c r="BL297" s="650">
        <f>(AD297*2)+(AJ297*2)+(AP297*3)+BB297</f>
        <v>0</v>
      </c>
      <c r="BM297" s="651"/>
      <c r="BN297" s="652"/>
      <c r="BO297" s="599" t="e">
        <f>(BL297*BR$263)+(N297*BR$264)+(X297*BR$265)+(R297*BR$266)+(V297*BR$267)+(Z297*BR$268)</f>
        <v>#REF!</v>
      </c>
      <c r="BP297" s="599" t="e">
        <f>((AZ297-BB297)*BR$270)+((AT297-AV297)*BR$269)+(H297*BR$271)+(P297*BR$272)</f>
        <v>#REF!</v>
      </c>
      <c r="BQ297" s="54"/>
      <c r="BR297" s="54"/>
      <c r="BS297" s="54"/>
    </row>
    <row r="298" spans="1:71" ht="21.75" customHeight="1">
      <c r="A298" s="54"/>
      <c r="B298" s="566"/>
      <c r="C298" s="560" t="str">
        <f>IF(ROSTER!D$42="","",ROSTER!D$42)</f>
        <v/>
      </c>
      <c r="D298" s="561"/>
      <c r="E298" s="547"/>
      <c r="F298" s="502"/>
      <c r="G298" s="507"/>
      <c r="H298" s="544"/>
      <c r="I298" s="545"/>
      <c r="J298" s="540"/>
      <c r="K298" s="541"/>
      <c r="L298" s="553"/>
      <c r="M298" s="559"/>
      <c r="N298" s="556" t="s">
        <v>14</v>
      </c>
      <c r="O298" s="557"/>
      <c r="P298" s="540"/>
      <c r="Q298" s="541"/>
      <c r="R298" s="553"/>
      <c r="S298" s="559"/>
      <c r="T298" s="592"/>
      <c r="U298" s="593"/>
      <c r="V298" s="551"/>
      <c r="W298" s="545"/>
      <c r="X298" s="540"/>
      <c r="Y298" s="545"/>
      <c r="Z298" s="540"/>
      <c r="AA298" s="545"/>
      <c r="AB298" s="540"/>
      <c r="AC298" s="541"/>
      <c r="AD298" s="553"/>
      <c r="AE298" s="559"/>
      <c r="AF298" s="588"/>
      <c r="AG298" s="589"/>
      <c r="AH298" s="540"/>
      <c r="AI298" s="541"/>
      <c r="AJ298" s="553"/>
      <c r="AK298" s="559"/>
      <c r="AL298" s="592"/>
      <c r="AM298" s="593"/>
      <c r="AN298" s="540"/>
      <c r="AO298" s="541"/>
      <c r="AP298" s="553"/>
      <c r="AQ298" s="559"/>
      <c r="AR298" s="592"/>
      <c r="AS298" s="593"/>
      <c r="AT298" s="580"/>
      <c r="AU298" s="581"/>
      <c r="AV298" s="576"/>
      <c r="AW298" s="577"/>
      <c r="AX298" s="592"/>
      <c r="AY298" s="593"/>
      <c r="AZ298" s="540"/>
      <c r="BA298" s="541"/>
      <c r="BB298" s="553"/>
      <c r="BC298" s="559"/>
      <c r="BD298" s="592"/>
      <c r="BE298" s="593"/>
      <c r="BF298" s="580"/>
      <c r="BG298" s="581"/>
      <c r="BH298" s="576"/>
      <c r="BI298" s="577"/>
      <c r="BJ298" s="592"/>
      <c r="BK298" s="593"/>
      <c r="BL298" s="653"/>
      <c r="BM298" s="654"/>
      <c r="BN298" s="655"/>
      <c r="BO298" s="600"/>
      <c r="BP298" s="600"/>
      <c r="BQ298" s="54"/>
      <c r="BR298" s="54"/>
      <c r="BS298" s="54"/>
    </row>
    <row r="299" spans="1:71" ht="21.75" customHeight="1">
      <c r="A299" s="54"/>
      <c r="B299" s="565" t="str">
        <f>IF(ROSTER!B44="","",ROSTER!B44)</f>
        <v/>
      </c>
      <c r="C299" s="536" t="str">
        <f>IF(ROSTER!C$44="","",ROSTER!C$44)</f>
        <v/>
      </c>
      <c r="D299" s="537"/>
      <c r="E299" s="546"/>
      <c r="F299" s="501">
        <f>IF(E299="y",1,IF(E299="S",1,0))</f>
        <v>0</v>
      </c>
      <c r="G299" s="506">
        <f>IF(E299="S",1,0)</f>
        <v>0</v>
      </c>
      <c r="H299" s="542"/>
      <c r="I299" s="543"/>
      <c r="J299" s="538"/>
      <c r="K299" s="539"/>
      <c r="L299" s="552"/>
      <c r="M299" s="558"/>
      <c r="N299" s="554">
        <f>L299+J299</f>
        <v>0</v>
      </c>
      <c r="O299" s="555"/>
      <c r="P299" s="538"/>
      <c r="Q299" s="539"/>
      <c r="R299" s="552"/>
      <c r="S299" s="558"/>
      <c r="T299" s="590">
        <f t="shared" ref="T299:T306" si="245">R299-P299</f>
        <v>0</v>
      </c>
      <c r="U299" s="591"/>
      <c r="V299" s="550"/>
      <c r="W299" s="543"/>
      <c r="X299" s="538"/>
      <c r="Y299" s="543"/>
      <c r="Z299" s="538"/>
      <c r="AA299" s="543"/>
      <c r="AB299" s="538"/>
      <c r="AC299" s="539"/>
      <c r="AD299" s="552"/>
      <c r="AE299" s="558"/>
      <c r="AF299" s="586">
        <f>IF(AB299=0,0,(AD299/AB299)*100)</f>
        <v>0</v>
      </c>
      <c r="AG299" s="587"/>
      <c r="AH299" s="538"/>
      <c r="AI299" s="539"/>
      <c r="AJ299" s="552"/>
      <c r="AK299" s="558"/>
      <c r="AL299" s="590">
        <f>IF(AH299=0,0,(AJ299/AH299)*100)</f>
        <v>0</v>
      </c>
      <c r="AM299" s="591"/>
      <c r="AN299" s="538"/>
      <c r="AO299" s="539"/>
      <c r="AP299" s="552"/>
      <c r="AQ299" s="558"/>
      <c r="AR299" s="590">
        <f>IF(AN299=0,0,(AP299/AN299)*100)</f>
        <v>0</v>
      </c>
      <c r="AS299" s="591"/>
      <c r="AT299" s="578">
        <f>AB299+AH299+AN299</f>
        <v>0</v>
      </c>
      <c r="AU299" s="579"/>
      <c r="AV299" s="574">
        <f>AD299+AJ299+AP299</f>
        <v>0</v>
      </c>
      <c r="AW299" s="575"/>
      <c r="AX299" s="590">
        <f>IF(AT299=0,0,(AV299/AT299)*100)</f>
        <v>0</v>
      </c>
      <c r="AY299" s="591"/>
      <c r="AZ299" s="538"/>
      <c r="BA299" s="539"/>
      <c r="BB299" s="552"/>
      <c r="BC299" s="558"/>
      <c r="BD299" s="590">
        <f>IF(AZ299=0,0,(BB299/AZ299)*100)</f>
        <v>0</v>
      </c>
      <c r="BE299" s="591"/>
      <c r="BF299" s="578">
        <f>AT299+AZ299</f>
        <v>0</v>
      </c>
      <c r="BG299" s="579"/>
      <c r="BH299" s="574">
        <f>AV299+BB299</f>
        <v>0</v>
      </c>
      <c r="BI299" s="575"/>
      <c r="BJ299" s="590">
        <f>IF(BF299=0,0,(BH299/BF299)*100)</f>
        <v>0</v>
      </c>
      <c r="BK299" s="591"/>
      <c r="BL299" s="650">
        <f>(AD299*2)+(AJ299*2)+(AP299*3)+BB299</f>
        <v>0</v>
      </c>
      <c r="BM299" s="651"/>
      <c r="BN299" s="652"/>
      <c r="BO299" s="599" t="e">
        <f>(BL299*BR$263)+(N299*BR$264)+(X299*BR$265)+(R299*BR$266)+(V299*BR$267)+(Z299*BR$268)</f>
        <v>#REF!</v>
      </c>
      <c r="BP299" s="599" t="e">
        <f>((AZ299-BB299)*BR$270)+((AT299-AV299)*BR$269)+(H299*BR$271)+(P299*BR$272)</f>
        <v>#REF!</v>
      </c>
      <c r="BQ299" s="54"/>
      <c r="BR299" s="54"/>
      <c r="BS299" s="54"/>
    </row>
    <row r="300" spans="1:71" ht="21.75" customHeight="1">
      <c r="A300" s="54"/>
      <c r="B300" s="566"/>
      <c r="C300" s="560" t="str">
        <f>IF(ROSTER!D$44="","",ROSTER!D$44)</f>
        <v/>
      </c>
      <c r="D300" s="561"/>
      <c r="E300" s="547"/>
      <c r="F300" s="502"/>
      <c r="G300" s="507"/>
      <c r="H300" s="544"/>
      <c r="I300" s="545"/>
      <c r="J300" s="540"/>
      <c r="K300" s="541"/>
      <c r="L300" s="553"/>
      <c r="M300" s="559"/>
      <c r="N300" s="556" t="s">
        <v>14</v>
      </c>
      <c r="O300" s="557"/>
      <c r="P300" s="540"/>
      <c r="Q300" s="541"/>
      <c r="R300" s="553"/>
      <c r="S300" s="559"/>
      <c r="T300" s="592"/>
      <c r="U300" s="593"/>
      <c r="V300" s="551"/>
      <c r="W300" s="545"/>
      <c r="X300" s="540"/>
      <c r="Y300" s="545"/>
      <c r="Z300" s="540"/>
      <c r="AA300" s="545"/>
      <c r="AB300" s="540"/>
      <c r="AC300" s="541"/>
      <c r="AD300" s="553"/>
      <c r="AE300" s="559"/>
      <c r="AF300" s="588"/>
      <c r="AG300" s="589"/>
      <c r="AH300" s="540"/>
      <c r="AI300" s="541"/>
      <c r="AJ300" s="553"/>
      <c r="AK300" s="559"/>
      <c r="AL300" s="592"/>
      <c r="AM300" s="593"/>
      <c r="AN300" s="540"/>
      <c r="AO300" s="541"/>
      <c r="AP300" s="553"/>
      <c r="AQ300" s="559"/>
      <c r="AR300" s="592"/>
      <c r="AS300" s="593"/>
      <c r="AT300" s="580"/>
      <c r="AU300" s="581"/>
      <c r="AV300" s="576"/>
      <c r="AW300" s="577"/>
      <c r="AX300" s="592"/>
      <c r="AY300" s="593"/>
      <c r="AZ300" s="540"/>
      <c r="BA300" s="541"/>
      <c r="BB300" s="553"/>
      <c r="BC300" s="559"/>
      <c r="BD300" s="592"/>
      <c r="BE300" s="593"/>
      <c r="BF300" s="580"/>
      <c r="BG300" s="581"/>
      <c r="BH300" s="576"/>
      <c r="BI300" s="577"/>
      <c r="BJ300" s="592"/>
      <c r="BK300" s="593"/>
      <c r="BL300" s="653"/>
      <c r="BM300" s="654"/>
      <c r="BN300" s="655"/>
      <c r="BO300" s="600"/>
      <c r="BP300" s="600"/>
      <c r="BQ300" s="54"/>
      <c r="BR300" s="54"/>
      <c r="BS300" s="54"/>
    </row>
    <row r="301" spans="1:71" ht="21.75" customHeight="1">
      <c r="A301" s="54"/>
      <c r="B301" s="565" t="str">
        <f>IF(ROSTER!B46="","",ROSTER!B46)</f>
        <v/>
      </c>
      <c r="C301" s="536" t="str">
        <f>IF(ROSTER!C$46="","",ROSTER!C$46)</f>
        <v/>
      </c>
      <c r="D301" s="537"/>
      <c r="E301" s="546"/>
      <c r="F301" s="501">
        <f>IF(E301="y",1,IF(E301="S",1,0))</f>
        <v>0</v>
      </c>
      <c r="G301" s="506">
        <f>IF(E301="S",1,0)</f>
        <v>0</v>
      </c>
      <c r="H301" s="542"/>
      <c r="I301" s="543"/>
      <c r="J301" s="538"/>
      <c r="K301" s="539"/>
      <c r="L301" s="552"/>
      <c r="M301" s="558"/>
      <c r="N301" s="554">
        <f>L301+J301</f>
        <v>0</v>
      </c>
      <c r="O301" s="555"/>
      <c r="P301" s="538"/>
      <c r="Q301" s="539"/>
      <c r="R301" s="552"/>
      <c r="S301" s="558"/>
      <c r="T301" s="590">
        <f t="shared" ref="T301:T306" si="246">R301-P301</f>
        <v>0</v>
      </c>
      <c r="U301" s="591"/>
      <c r="V301" s="550"/>
      <c r="W301" s="543"/>
      <c r="X301" s="538"/>
      <c r="Y301" s="543"/>
      <c r="Z301" s="538"/>
      <c r="AA301" s="543"/>
      <c r="AB301" s="538"/>
      <c r="AC301" s="539"/>
      <c r="AD301" s="552"/>
      <c r="AE301" s="558"/>
      <c r="AF301" s="586">
        <f>IF(AB301=0,0,(AD301/AB301)*100)</f>
        <v>0</v>
      </c>
      <c r="AG301" s="587"/>
      <c r="AH301" s="538"/>
      <c r="AI301" s="539"/>
      <c r="AJ301" s="552"/>
      <c r="AK301" s="558"/>
      <c r="AL301" s="590">
        <f>IF(AH301=0,0,(AJ301/AH301)*100)</f>
        <v>0</v>
      </c>
      <c r="AM301" s="591"/>
      <c r="AN301" s="538"/>
      <c r="AO301" s="539"/>
      <c r="AP301" s="552"/>
      <c r="AQ301" s="558"/>
      <c r="AR301" s="590">
        <f>IF(AN301=0,0,(AP301/AN301)*100)</f>
        <v>0</v>
      </c>
      <c r="AS301" s="591"/>
      <c r="AT301" s="578">
        <f>AB301+AH301+AN301</f>
        <v>0</v>
      </c>
      <c r="AU301" s="579"/>
      <c r="AV301" s="574">
        <f>AD301+AJ301+AP301</f>
        <v>0</v>
      </c>
      <c r="AW301" s="575"/>
      <c r="AX301" s="590">
        <f>IF(AT301=0,0,(AV301/AT301)*100)</f>
        <v>0</v>
      </c>
      <c r="AY301" s="591"/>
      <c r="AZ301" s="538"/>
      <c r="BA301" s="539"/>
      <c r="BB301" s="552"/>
      <c r="BC301" s="558"/>
      <c r="BD301" s="590">
        <f>IF(AZ301=0,0,(BB301/AZ301)*100)</f>
        <v>0</v>
      </c>
      <c r="BE301" s="591"/>
      <c r="BF301" s="578">
        <f>AT301+AZ301</f>
        <v>0</v>
      </c>
      <c r="BG301" s="579"/>
      <c r="BH301" s="574">
        <f>AV301+BB301</f>
        <v>0</v>
      </c>
      <c r="BI301" s="575"/>
      <c r="BJ301" s="590">
        <f>IF(BF301=0,0,(BH301/BF301)*100)</f>
        <v>0</v>
      </c>
      <c r="BK301" s="591"/>
      <c r="BL301" s="650">
        <f>(AD301*2)+(AJ301*2)+(AP301*3)+BB301</f>
        <v>0</v>
      </c>
      <c r="BM301" s="651"/>
      <c r="BN301" s="652"/>
      <c r="BO301" s="601" t="e">
        <f>(BL301*BR$74)+(N301*BR$75)+(X301*BR$76)+(R301*BR$77)+(V301*BR$78)+(Z301*BR$79)</f>
        <v>#REF!</v>
      </c>
      <c r="BP301" s="599" t="e">
        <f>((AZ301-BB301)*BR$81)+((AT301-AV301)*BR$80)+(H301*BR$82)+(P301*BR$83)</f>
        <v>#REF!</v>
      </c>
      <c r="BQ301" s="54"/>
      <c r="BR301" s="54"/>
      <c r="BS301" s="54"/>
    </row>
    <row r="302" spans="1:71" ht="22.5" customHeight="1">
      <c r="A302" s="54"/>
      <c r="B302" s="566"/>
      <c r="C302" s="560" t="str">
        <f>IF(ROSTER!D$46="","",ROSTER!D$46)</f>
        <v/>
      </c>
      <c r="D302" s="561"/>
      <c r="E302" s="547"/>
      <c r="F302" s="502"/>
      <c r="G302" s="507"/>
      <c r="H302" s="544"/>
      <c r="I302" s="545"/>
      <c r="J302" s="540"/>
      <c r="K302" s="541"/>
      <c r="L302" s="553"/>
      <c r="M302" s="559"/>
      <c r="N302" s="556" t="s">
        <v>14</v>
      </c>
      <c r="O302" s="557"/>
      <c r="P302" s="540"/>
      <c r="Q302" s="541"/>
      <c r="R302" s="553"/>
      <c r="S302" s="559"/>
      <c r="T302" s="592"/>
      <c r="U302" s="593"/>
      <c r="V302" s="551"/>
      <c r="W302" s="545"/>
      <c r="X302" s="540"/>
      <c r="Y302" s="545"/>
      <c r="Z302" s="540"/>
      <c r="AA302" s="545"/>
      <c r="AB302" s="540"/>
      <c r="AC302" s="541"/>
      <c r="AD302" s="553"/>
      <c r="AE302" s="559"/>
      <c r="AF302" s="588"/>
      <c r="AG302" s="589"/>
      <c r="AH302" s="540"/>
      <c r="AI302" s="541"/>
      <c r="AJ302" s="553"/>
      <c r="AK302" s="559"/>
      <c r="AL302" s="592"/>
      <c r="AM302" s="593"/>
      <c r="AN302" s="540"/>
      <c r="AO302" s="541"/>
      <c r="AP302" s="553"/>
      <c r="AQ302" s="559"/>
      <c r="AR302" s="592"/>
      <c r="AS302" s="593"/>
      <c r="AT302" s="580"/>
      <c r="AU302" s="581"/>
      <c r="AV302" s="576"/>
      <c r="AW302" s="577"/>
      <c r="AX302" s="592"/>
      <c r="AY302" s="593"/>
      <c r="AZ302" s="540"/>
      <c r="BA302" s="541"/>
      <c r="BB302" s="553"/>
      <c r="BC302" s="559"/>
      <c r="BD302" s="592"/>
      <c r="BE302" s="593"/>
      <c r="BF302" s="580"/>
      <c r="BG302" s="581"/>
      <c r="BH302" s="576"/>
      <c r="BI302" s="577"/>
      <c r="BJ302" s="592"/>
      <c r="BK302" s="593"/>
      <c r="BL302" s="653"/>
      <c r="BM302" s="654"/>
      <c r="BN302" s="655"/>
      <c r="BO302" s="602"/>
      <c r="BP302" s="600"/>
      <c r="BQ302" s="54"/>
      <c r="BR302" s="54"/>
      <c r="BS302" s="54"/>
    </row>
    <row r="303" spans="1:71" ht="21.75" customHeight="1">
      <c r="A303" s="54"/>
      <c r="B303" s="565" t="str">
        <f>IF(ROSTER!B48="","",ROSTER!B48)</f>
        <v/>
      </c>
      <c r="C303" s="536" t="str">
        <f>IF(ROSTER!C$48="","",ROSTER!C$48)</f>
        <v/>
      </c>
      <c r="D303" s="537"/>
      <c r="E303" s="546"/>
      <c r="F303" s="501">
        <f t="shared" ref="F303" si="247">IF(E303="y",1,IF(E303="S",1,0))</f>
        <v>0</v>
      </c>
      <c r="G303" s="506">
        <f t="shared" ref="G303" si="248">IF(E303="S",1,0)</f>
        <v>0</v>
      </c>
      <c r="H303" s="542"/>
      <c r="I303" s="543"/>
      <c r="J303" s="538"/>
      <c r="K303" s="539"/>
      <c r="L303" s="552"/>
      <c r="M303" s="558"/>
      <c r="N303" s="554">
        <f t="shared" ref="N303" si="249">L303+J303</f>
        <v>0</v>
      </c>
      <c r="O303" s="555"/>
      <c r="P303" s="538"/>
      <c r="Q303" s="539"/>
      <c r="R303" s="552"/>
      <c r="S303" s="558"/>
      <c r="T303" s="590">
        <f t="shared" ref="T303:T306" si="250">R303-P303</f>
        <v>0</v>
      </c>
      <c r="U303" s="591"/>
      <c r="V303" s="550"/>
      <c r="W303" s="543"/>
      <c r="X303" s="538"/>
      <c r="Y303" s="543"/>
      <c r="Z303" s="538"/>
      <c r="AA303" s="543"/>
      <c r="AB303" s="538"/>
      <c r="AC303" s="539"/>
      <c r="AD303" s="552"/>
      <c r="AE303" s="558"/>
      <c r="AF303" s="586"/>
      <c r="AG303" s="587"/>
      <c r="AH303" s="538"/>
      <c r="AI303" s="539"/>
      <c r="AJ303" s="552"/>
      <c r="AK303" s="558"/>
      <c r="AL303" s="590">
        <f t="shared" ref="AL303" si="251">IF(AH303=0,0,(AJ303/AH303)*100)</f>
        <v>0</v>
      </c>
      <c r="AM303" s="591"/>
      <c r="AN303" s="538"/>
      <c r="AO303" s="539"/>
      <c r="AP303" s="552"/>
      <c r="AQ303" s="558"/>
      <c r="AR303" s="590">
        <f t="shared" ref="AR303" si="252">IF(AN303=0,0,(AP303/AN303)*100)</f>
        <v>0</v>
      </c>
      <c r="AS303" s="591"/>
      <c r="AT303" s="578">
        <f t="shared" ref="AT303" si="253">AB303+AH303+AN303</f>
        <v>0</v>
      </c>
      <c r="AU303" s="579"/>
      <c r="AV303" s="574">
        <f t="shared" ref="AV303" si="254">AD303+AJ303+AP303</f>
        <v>0</v>
      </c>
      <c r="AW303" s="575"/>
      <c r="AX303" s="590">
        <f t="shared" ref="AX303" si="255">IF(AT303=0,0,(AV303/AT303)*100)</f>
        <v>0</v>
      </c>
      <c r="AY303" s="591"/>
      <c r="AZ303" s="538"/>
      <c r="BA303" s="539"/>
      <c r="BB303" s="552"/>
      <c r="BC303" s="558"/>
      <c r="BD303" s="590">
        <f t="shared" ref="BD303" si="256">IF(AZ303=0,0,(BB303/AZ303)*100)</f>
        <v>0</v>
      </c>
      <c r="BE303" s="591"/>
      <c r="BF303" s="578">
        <f t="shared" ref="BF303" si="257">AT303+AZ303</f>
        <v>0</v>
      </c>
      <c r="BG303" s="579"/>
      <c r="BH303" s="574">
        <f t="shared" ref="BH303" si="258">AV303+BB303</f>
        <v>0</v>
      </c>
      <c r="BI303" s="575"/>
      <c r="BJ303" s="590">
        <f t="shared" ref="BJ303" si="259">IF(BF303=0,0,(BH303/BF303)*100)</f>
        <v>0</v>
      </c>
      <c r="BK303" s="591"/>
      <c r="BL303" s="650">
        <f t="shared" ref="BL303" si="260">(AD303*2)+(AJ303*2)+(AP303*3)+BB303</f>
        <v>0</v>
      </c>
      <c r="BM303" s="651"/>
      <c r="BN303" s="652"/>
      <c r="BO303" s="601" t="e">
        <f>(BL303*BR$74)+(N303*BR$75)+(X303*BR$76)+(R303*BR$77)+(V303*BR$78)+(Z303*BR$79)</f>
        <v>#REF!</v>
      </c>
      <c r="BP303" s="599" t="e">
        <f>((AZ303-BB303)*BR$81)+((AT303-AV303)*BR$80)+(H303*BR$82)+(P303*BR$83)</f>
        <v>#REF!</v>
      </c>
      <c r="BQ303" s="54"/>
      <c r="BR303" s="54"/>
      <c r="BS303" s="54"/>
    </row>
    <row r="304" spans="1:71" ht="22.5" customHeight="1">
      <c r="A304" s="54"/>
      <c r="B304" s="566"/>
      <c r="C304" s="560" t="str">
        <f>IF(ROSTER!D$48="","",ROSTER!D$48)</f>
        <v/>
      </c>
      <c r="D304" s="561"/>
      <c r="E304" s="547"/>
      <c r="F304" s="502"/>
      <c r="G304" s="507"/>
      <c r="H304" s="544"/>
      <c r="I304" s="545"/>
      <c r="J304" s="540"/>
      <c r="K304" s="541"/>
      <c r="L304" s="553"/>
      <c r="M304" s="559"/>
      <c r="N304" s="556" t="s">
        <v>14</v>
      </c>
      <c r="O304" s="557"/>
      <c r="P304" s="540"/>
      <c r="Q304" s="541"/>
      <c r="R304" s="553"/>
      <c r="S304" s="559"/>
      <c r="T304" s="592"/>
      <c r="U304" s="593"/>
      <c r="V304" s="551"/>
      <c r="W304" s="545"/>
      <c r="X304" s="540"/>
      <c r="Y304" s="545"/>
      <c r="Z304" s="540"/>
      <c r="AA304" s="545"/>
      <c r="AB304" s="540"/>
      <c r="AC304" s="541"/>
      <c r="AD304" s="553"/>
      <c r="AE304" s="559"/>
      <c r="AF304" s="588"/>
      <c r="AG304" s="589"/>
      <c r="AH304" s="540"/>
      <c r="AI304" s="541"/>
      <c r="AJ304" s="553"/>
      <c r="AK304" s="559"/>
      <c r="AL304" s="592"/>
      <c r="AM304" s="593"/>
      <c r="AN304" s="540"/>
      <c r="AO304" s="541"/>
      <c r="AP304" s="553"/>
      <c r="AQ304" s="559"/>
      <c r="AR304" s="592"/>
      <c r="AS304" s="593"/>
      <c r="AT304" s="580"/>
      <c r="AU304" s="581"/>
      <c r="AV304" s="576"/>
      <c r="AW304" s="577"/>
      <c r="AX304" s="592"/>
      <c r="AY304" s="593"/>
      <c r="AZ304" s="540"/>
      <c r="BA304" s="541"/>
      <c r="BB304" s="553"/>
      <c r="BC304" s="559"/>
      <c r="BD304" s="592"/>
      <c r="BE304" s="593"/>
      <c r="BF304" s="580"/>
      <c r="BG304" s="581"/>
      <c r="BH304" s="576"/>
      <c r="BI304" s="577"/>
      <c r="BJ304" s="592"/>
      <c r="BK304" s="593"/>
      <c r="BL304" s="653"/>
      <c r="BM304" s="654"/>
      <c r="BN304" s="655"/>
      <c r="BO304" s="602"/>
      <c r="BP304" s="600"/>
      <c r="BQ304" s="54"/>
      <c r="BR304" s="54"/>
      <c r="BS304" s="54"/>
    </row>
    <row r="305" spans="1:71" ht="21.75" customHeight="1">
      <c r="A305" s="54"/>
      <c r="B305" s="565" t="str">
        <f>IF(ROSTER!B50="","",ROSTER!B50)</f>
        <v/>
      </c>
      <c r="C305" s="536" t="str">
        <f>IF(ROSTER!C$50="","",ROSTER!C$50)</f>
        <v/>
      </c>
      <c r="D305" s="537"/>
      <c r="E305" s="546"/>
      <c r="F305" s="501">
        <f t="shared" ref="F305" si="261">IF(E305="y",1,IF(E305="S",1,0))</f>
        <v>0</v>
      </c>
      <c r="G305" s="506">
        <f t="shared" ref="G305" si="262">IF(E305="S",1,0)</f>
        <v>0</v>
      </c>
      <c r="H305" s="542"/>
      <c r="I305" s="543"/>
      <c r="J305" s="538"/>
      <c r="K305" s="539"/>
      <c r="L305" s="552"/>
      <c r="M305" s="558"/>
      <c r="N305" s="554">
        <f t="shared" ref="N305" si="263">L305+J305</f>
        <v>0</v>
      </c>
      <c r="O305" s="555"/>
      <c r="P305" s="538"/>
      <c r="Q305" s="539"/>
      <c r="R305" s="552"/>
      <c r="S305" s="558"/>
      <c r="T305" s="590">
        <f t="shared" ref="T305:T306" si="264">R305-P305</f>
        <v>0</v>
      </c>
      <c r="U305" s="591"/>
      <c r="V305" s="550"/>
      <c r="W305" s="543"/>
      <c r="X305" s="538"/>
      <c r="Y305" s="543"/>
      <c r="Z305" s="538"/>
      <c r="AA305" s="543"/>
      <c r="AB305" s="538"/>
      <c r="AC305" s="539"/>
      <c r="AD305" s="552"/>
      <c r="AE305" s="558"/>
      <c r="AF305" s="586"/>
      <c r="AG305" s="587"/>
      <c r="AH305" s="538"/>
      <c r="AI305" s="539"/>
      <c r="AJ305" s="552"/>
      <c r="AK305" s="558"/>
      <c r="AL305" s="590">
        <f t="shared" ref="AL305" si="265">IF(AH305=0,0,(AJ305/AH305)*100)</f>
        <v>0</v>
      </c>
      <c r="AM305" s="591"/>
      <c r="AN305" s="538"/>
      <c r="AO305" s="539"/>
      <c r="AP305" s="552"/>
      <c r="AQ305" s="558"/>
      <c r="AR305" s="590">
        <f t="shared" ref="AR305" si="266">IF(AN305=0,0,(AP305/AN305)*100)</f>
        <v>0</v>
      </c>
      <c r="AS305" s="591"/>
      <c r="AT305" s="578">
        <f t="shared" ref="AT305" si="267">AB305+AH305+AN305</f>
        <v>0</v>
      </c>
      <c r="AU305" s="579"/>
      <c r="AV305" s="574">
        <f t="shared" ref="AV305" si="268">AD305+AJ305+AP305</f>
        <v>0</v>
      </c>
      <c r="AW305" s="575"/>
      <c r="AX305" s="590">
        <f t="shared" ref="AX305" si="269">IF(AT305=0,0,(AV305/AT305)*100)</f>
        <v>0</v>
      </c>
      <c r="AY305" s="591"/>
      <c r="AZ305" s="538"/>
      <c r="BA305" s="539"/>
      <c r="BB305" s="552"/>
      <c r="BC305" s="558"/>
      <c r="BD305" s="590">
        <f t="shared" ref="BD305" si="270">IF(AZ305=0,0,(BB305/AZ305)*100)</f>
        <v>0</v>
      </c>
      <c r="BE305" s="591"/>
      <c r="BF305" s="578">
        <f t="shared" ref="BF305" si="271">AT305+AZ305</f>
        <v>0</v>
      </c>
      <c r="BG305" s="579"/>
      <c r="BH305" s="574">
        <f t="shared" ref="BH305" si="272">AV305+BB305</f>
        <v>0</v>
      </c>
      <c r="BI305" s="575"/>
      <c r="BJ305" s="590">
        <f t="shared" ref="BJ305" si="273">IF(BF305=0,0,(BH305/BF305)*100)</f>
        <v>0</v>
      </c>
      <c r="BK305" s="591"/>
      <c r="BL305" s="650">
        <f t="shared" ref="BL305" si="274">(AD305*2)+(AJ305*2)+(AP305*3)+BB305</f>
        <v>0</v>
      </c>
      <c r="BM305" s="651"/>
      <c r="BN305" s="652"/>
      <c r="BO305" s="601" t="e">
        <f>(BL305*BR$74)+(N305*BR$75)+(X305*BR$76)+(R305*BR$77)+(V305*BR$78)+(Z305*BR$79)</f>
        <v>#REF!</v>
      </c>
      <c r="BP305" s="599" t="e">
        <f>((AZ305-BB305)*BR$81)+((AT305-AV305)*BR$80)+(H305*BR$82)+(P305*BR$83)</f>
        <v>#REF!</v>
      </c>
      <c r="BQ305" s="54"/>
      <c r="BR305" s="54"/>
      <c r="BS305" s="54"/>
    </row>
    <row r="306" spans="1:71" ht="22.5" customHeight="1" thickBot="1">
      <c r="A306" s="54"/>
      <c r="B306" s="566"/>
      <c r="C306" s="560" t="str">
        <f>IF(ROSTER!D$50="","",ROSTER!D$50)</f>
        <v/>
      </c>
      <c r="D306" s="561"/>
      <c r="E306" s="547"/>
      <c r="F306" s="502"/>
      <c r="G306" s="507"/>
      <c r="H306" s="544"/>
      <c r="I306" s="545"/>
      <c r="J306" s="540"/>
      <c r="K306" s="541"/>
      <c r="L306" s="553"/>
      <c r="M306" s="559"/>
      <c r="N306" s="556" t="s">
        <v>14</v>
      </c>
      <c r="O306" s="557"/>
      <c r="P306" s="540"/>
      <c r="Q306" s="541"/>
      <c r="R306" s="553"/>
      <c r="S306" s="559"/>
      <c r="T306" s="592"/>
      <c r="U306" s="593"/>
      <c r="V306" s="551"/>
      <c r="W306" s="545"/>
      <c r="X306" s="540"/>
      <c r="Y306" s="545"/>
      <c r="Z306" s="540"/>
      <c r="AA306" s="545"/>
      <c r="AB306" s="540"/>
      <c r="AC306" s="541"/>
      <c r="AD306" s="553"/>
      <c r="AE306" s="559"/>
      <c r="AF306" s="588"/>
      <c r="AG306" s="589"/>
      <c r="AH306" s="540"/>
      <c r="AI306" s="541"/>
      <c r="AJ306" s="553"/>
      <c r="AK306" s="559"/>
      <c r="AL306" s="592"/>
      <c r="AM306" s="593"/>
      <c r="AN306" s="540"/>
      <c r="AO306" s="541"/>
      <c r="AP306" s="553"/>
      <c r="AQ306" s="559"/>
      <c r="AR306" s="592"/>
      <c r="AS306" s="593"/>
      <c r="AT306" s="580"/>
      <c r="AU306" s="581"/>
      <c r="AV306" s="576"/>
      <c r="AW306" s="577"/>
      <c r="AX306" s="592"/>
      <c r="AY306" s="593"/>
      <c r="AZ306" s="540"/>
      <c r="BA306" s="541"/>
      <c r="BB306" s="553"/>
      <c r="BC306" s="559"/>
      <c r="BD306" s="592"/>
      <c r="BE306" s="593"/>
      <c r="BF306" s="580"/>
      <c r="BG306" s="581"/>
      <c r="BH306" s="576"/>
      <c r="BI306" s="577"/>
      <c r="BJ306" s="592"/>
      <c r="BK306" s="593"/>
      <c r="BL306" s="653"/>
      <c r="BM306" s="654"/>
      <c r="BN306" s="655"/>
      <c r="BO306" s="602"/>
      <c r="BP306" s="600"/>
      <c r="BQ306" s="54"/>
      <c r="BR306" s="54"/>
      <c r="BS306" s="54"/>
    </row>
    <row r="307" spans="1:71" s="335" customFormat="1" ht="33.4" customHeight="1">
      <c r="A307" s="333"/>
      <c r="B307" s="689"/>
      <c r="C307" s="685"/>
      <c r="D307" s="685" t="s">
        <v>10</v>
      </c>
      <c r="E307" s="686"/>
      <c r="F307" s="334"/>
      <c r="G307" s="334"/>
      <c r="H307" s="642">
        <f>SUM(H263:I306)</f>
        <v>0</v>
      </c>
      <c r="I307" s="631"/>
      <c r="J307" s="642">
        <f>SUM(J263:K306)</f>
        <v>0</v>
      </c>
      <c r="K307" s="631"/>
      <c r="L307" s="630">
        <f>SUM(L263:M306)</f>
        <v>0</v>
      </c>
      <c r="M307" s="640"/>
      <c r="N307" s="626">
        <f>L307+J307</f>
        <v>0</v>
      </c>
      <c r="O307" s="627"/>
      <c r="P307" s="630">
        <f>SUM(P263:Q306)</f>
        <v>0</v>
      </c>
      <c r="Q307" s="631"/>
      <c r="R307" s="630">
        <f t="shared" ref="R307" si="275">SUM(R263:S306)</f>
        <v>0</v>
      </c>
      <c r="S307" s="640"/>
      <c r="T307" s="630">
        <f t="shared" ref="T307" si="276">SUM(T263:U306)</f>
        <v>0</v>
      </c>
      <c r="U307" s="627"/>
      <c r="V307" s="640">
        <f t="shared" ref="V307" si="277">SUM(V263:W306)</f>
        <v>0</v>
      </c>
      <c r="W307" s="640"/>
      <c r="X307" s="642">
        <f t="shared" ref="X307" si="278">SUM(X263:Y306)</f>
        <v>0</v>
      </c>
      <c r="Y307" s="627"/>
      <c r="Z307" s="642">
        <f t="shared" ref="Z307" si="279">SUM(Z263:AA306)</f>
        <v>0</v>
      </c>
      <c r="AA307" s="627"/>
      <c r="AB307" s="640">
        <f t="shared" ref="AB307" si="280">SUM(AB263:AC306)</f>
        <v>0</v>
      </c>
      <c r="AC307" s="631"/>
      <c r="AD307" s="630">
        <f t="shared" ref="AD307" si="281">SUM(AD263:AE306)</f>
        <v>0</v>
      </c>
      <c r="AE307" s="640"/>
      <c r="AF307" s="626">
        <f t="shared" ref="AF307" si="282">SUM(AF263:AG306)</f>
        <v>0</v>
      </c>
      <c r="AG307" s="627"/>
      <c r="AH307" s="630">
        <f t="shared" ref="AH307" si="283">SUM(AH263:AI306)</f>
        <v>0</v>
      </c>
      <c r="AI307" s="631"/>
      <c r="AJ307" s="630">
        <f t="shared" ref="AJ307" si="284">SUM(AJ263:AK306)</f>
        <v>0</v>
      </c>
      <c r="AK307" s="640"/>
      <c r="AL307" s="626">
        <f>IF(AH307=0,0,(AJ307/AH307)*100)</f>
        <v>0</v>
      </c>
      <c r="AM307" s="627"/>
      <c r="AN307" s="630">
        <f>SUM(AN263:AO306)</f>
        <v>0</v>
      </c>
      <c r="AO307" s="631"/>
      <c r="AP307" s="630">
        <f>SUM(AP263:AQ306)</f>
        <v>0</v>
      </c>
      <c r="AQ307" s="640"/>
      <c r="AR307" s="626">
        <f>IF(AN307=0,0,(AP307/AN307)*100)</f>
        <v>0</v>
      </c>
      <c r="AS307" s="627"/>
      <c r="AT307" s="642">
        <f>AB307+AH307+AN307</f>
        <v>0</v>
      </c>
      <c r="AU307" s="631"/>
      <c r="AV307" s="630">
        <f>AD307+AJ307+AP307</f>
        <v>0</v>
      </c>
      <c r="AW307" s="670"/>
      <c r="AX307" s="626">
        <f>IF(AT307=0,0,(AV307/AT307)*100)</f>
        <v>0</v>
      </c>
      <c r="AY307" s="627"/>
      <c r="AZ307" s="630">
        <f>SUM(AZ263:BA306)</f>
        <v>0</v>
      </c>
      <c r="BA307" s="631"/>
      <c r="BB307" s="630">
        <f>SUM(BB263:BC306)</f>
        <v>0</v>
      </c>
      <c r="BC307" s="640"/>
      <c r="BD307" s="626">
        <f>IF(AZ307=0,0,(BB307/AZ307)*100)</f>
        <v>0</v>
      </c>
      <c r="BE307" s="627"/>
      <c r="BF307" s="642">
        <f>AT307+AZ307</f>
        <v>0</v>
      </c>
      <c r="BG307" s="631"/>
      <c r="BH307" s="630">
        <f>AV307+BB307</f>
        <v>0</v>
      </c>
      <c r="BI307" s="670"/>
      <c r="BJ307" s="626">
        <f>IF(BF307=0,0,(BH307/BF307)*100)</f>
        <v>0</v>
      </c>
      <c r="BK307" s="668"/>
      <c r="BL307" s="644">
        <f>SUM(BL263:BN306)</f>
        <v>0</v>
      </c>
      <c r="BM307" s="645"/>
      <c r="BN307" s="646"/>
      <c r="BO307" s="601" t="e">
        <f>(BL307*BR$74)+(N307*BR$75)+(X307*BR$76)+(R307*BR$77)+(V307*BR$78)+(Z307*BR$79)</f>
        <v>#REF!</v>
      </c>
      <c r="BP307" s="599" t="e">
        <f>((AZ307-BB307)*BR$81)+((AT307-AV307)*BR$80)+(H307*BR$82)+(P307*BR$83)</f>
        <v>#REF!</v>
      </c>
      <c r="BQ307" s="333"/>
      <c r="BR307" s="333"/>
      <c r="BS307" s="333"/>
    </row>
    <row r="308" spans="1:71" s="335" customFormat="1" ht="33.950000000000003" customHeight="1" thickBot="1">
      <c r="A308" s="333"/>
      <c r="B308" s="690"/>
      <c r="C308" s="687"/>
      <c r="D308" s="687"/>
      <c r="E308" s="688"/>
      <c r="F308" s="336"/>
      <c r="G308" s="336"/>
      <c r="H308" s="643"/>
      <c r="I308" s="633"/>
      <c r="J308" s="643"/>
      <c r="K308" s="633"/>
      <c r="L308" s="632"/>
      <c r="M308" s="641"/>
      <c r="N308" s="628" t="s">
        <v>14</v>
      </c>
      <c r="O308" s="629"/>
      <c r="P308" s="632"/>
      <c r="Q308" s="633"/>
      <c r="R308" s="632"/>
      <c r="S308" s="641"/>
      <c r="T308" s="632"/>
      <c r="U308" s="629"/>
      <c r="V308" s="641"/>
      <c r="W308" s="641"/>
      <c r="X308" s="643"/>
      <c r="Y308" s="629"/>
      <c r="Z308" s="643"/>
      <c r="AA308" s="629"/>
      <c r="AB308" s="641"/>
      <c r="AC308" s="633"/>
      <c r="AD308" s="632"/>
      <c r="AE308" s="641"/>
      <c r="AF308" s="628"/>
      <c r="AG308" s="629"/>
      <c r="AH308" s="632"/>
      <c r="AI308" s="633"/>
      <c r="AJ308" s="632"/>
      <c r="AK308" s="641"/>
      <c r="AL308" s="628"/>
      <c r="AM308" s="629"/>
      <c r="AN308" s="632"/>
      <c r="AO308" s="633"/>
      <c r="AP308" s="632"/>
      <c r="AQ308" s="641"/>
      <c r="AR308" s="628"/>
      <c r="AS308" s="629"/>
      <c r="AT308" s="643"/>
      <c r="AU308" s="633"/>
      <c r="AV308" s="632"/>
      <c r="AW308" s="671"/>
      <c r="AX308" s="628"/>
      <c r="AY308" s="629"/>
      <c r="AZ308" s="632"/>
      <c r="BA308" s="633"/>
      <c r="BB308" s="632"/>
      <c r="BC308" s="641"/>
      <c r="BD308" s="628"/>
      <c r="BE308" s="629"/>
      <c r="BF308" s="643"/>
      <c r="BG308" s="633"/>
      <c r="BH308" s="632"/>
      <c r="BI308" s="671"/>
      <c r="BJ308" s="628"/>
      <c r="BK308" s="669"/>
      <c r="BL308" s="647"/>
      <c r="BM308" s="648"/>
      <c r="BN308" s="649"/>
      <c r="BO308" s="602"/>
      <c r="BP308" s="600"/>
      <c r="BQ308" s="333"/>
      <c r="BR308" s="333"/>
      <c r="BS308" s="333"/>
    </row>
    <row r="309" spans="1:71" s="341" customFormat="1" ht="48.2" customHeight="1" thickBot="1">
      <c r="A309" s="337"/>
      <c r="B309" s="667"/>
      <c r="C309" s="665"/>
      <c r="D309" s="665" t="s">
        <v>13</v>
      </c>
      <c r="E309" s="666"/>
      <c r="F309" s="338"/>
      <c r="G309" s="334"/>
      <c r="H309" s="676"/>
      <c r="I309" s="677"/>
      <c r="J309" s="673"/>
      <c r="K309" s="672"/>
      <c r="L309" s="605"/>
      <c r="M309" s="606"/>
      <c r="N309" s="674">
        <f>J309+L309</f>
        <v>0</v>
      </c>
      <c r="O309" s="675"/>
      <c r="P309" s="673"/>
      <c r="Q309" s="672"/>
      <c r="R309" s="605"/>
      <c r="S309" s="672"/>
      <c r="T309" s="626">
        <f>R309-P309</f>
        <v>0</v>
      </c>
      <c r="U309" s="627"/>
      <c r="V309" s="673"/>
      <c r="W309" s="678"/>
      <c r="X309" s="679"/>
      <c r="Y309" s="680"/>
      <c r="Z309" s="673"/>
      <c r="AA309" s="678"/>
      <c r="AB309" s="673"/>
      <c r="AC309" s="672"/>
      <c r="AD309" s="605"/>
      <c r="AE309" s="606"/>
      <c r="AF309" s="634">
        <f>IF(AB309=0,0,(AD309/AB309)*100)</f>
        <v>0</v>
      </c>
      <c r="AG309" s="635"/>
      <c r="AH309" s="673"/>
      <c r="AI309" s="672"/>
      <c r="AJ309" s="605"/>
      <c r="AK309" s="606"/>
      <c r="AL309" s="626">
        <f>IF(AH309=0,0,(AJ309/AH309)*100)</f>
        <v>0</v>
      </c>
      <c r="AM309" s="627"/>
      <c r="AN309" s="673"/>
      <c r="AO309" s="672"/>
      <c r="AP309" s="605"/>
      <c r="AQ309" s="606"/>
      <c r="AR309" s="626">
        <f>IF(AN309=0,0,(AP309/AN309)*100)</f>
        <v>0</v>
      </c>
      <c r="AS309" s="627"/>
      <c r="AT309" s="681">
        <f>AB309+AH309+AN309</f>
        <v>0</v>
      </c>
      <c r="AU309" s="682"/>
      <c r="AV309" s="683">
        <f>AD309+AJ309+AP309</f>
        <v>0</v>
      </c>
      <c r="AW309" s="684"/>
      <c r="AX309" s="626">
        <f>IF(AT309=0,0,(AV309/AT309)*100)</f>
        <v>0</v>
      </c>
      <c r="AY309" s="627"/>
      <c r="AZ309" s="673"/>
      <c r="BA309" s="672"/>
      <c r="BB309" s="605"/>
      <c r="BC309" s="606"/>
      <c r="BD309" s="626">
        <f>IF(AZ309=0,0,(BB309/AZ309)*100)</f>
        <v>0</v>
      </c>
      <c r="BE309" s="627"/>
      <c r="BF309" s="681">
        <f>AT309+AZ309</f>
        <v>0</v>
      </c>
      <c r="BG309" s="682"/>
      <c r="BH309" s="683">
        <f>AV309+BB309</f>
        <v>0</v>
      </c>
      <c r="BI309" s="684"/>
      <c r="BJ309" s="626">
        <f>IF(BF309=0,0,(BH309/BF309)*100)</f>
        <v>0</v>
      </c>
      <c r="BK309" s="627"/>
      <c r="BL309" s="594"/>
      <c r="BM309" s="595"/>
      <c r="BN309" s="596"/>
      <c r="BO309" s="339"/>
      <c r="BP309" s="340"/>
      <c r="BQ309" s="337"/>
      <c r="BR309" s="337"/>
      <c r="BS309" s="337"/>
    </row>
    <row r="310" spans="1:71" s="341" customFormat="1" ht="48.95" customHeight="1" thickBot="1">
      <c r="A310" s="337"/>
      <c r="B310" s="342"/>
      <c r="C310" s="343"/>
      <c r="D310" s="570" t="s">
        <v>95</v>
      </c>
      <c r="E310" s="571"/>
      <c r="F310" s="344"/>
      <c r="G310" s="344"/>
      <c r="H310" s="343"/>
      <c r="I310" s="343"/>
      <c r="J310" s="567">
        <f>IF((J307+L309)=0,0,J307/(J307+L309)*100)</f>
        <v>0</v>
      </c>
      <c r="K310" s="569"/>
      <c r="L310" s="567">
        <f>IF((L307+J309)=0,0,L307/(L307+J309)*100)</f>
        <v>0</v>
      </c>
      <c r="M310" s="569"/>
      <c r="N310" s="567">
        <f>IF((N307+N309)=0,0,N307/(N307+N309)*100)</f>
        <v>0</v>
      </c>
      <c r="O310" s="568"/>
      <c r="P310" s="572"/>
      <c r="Q310" s="509"/>
      <c r="R310" s="509"/>
      <c r="S310" s="509"/>
      <c r="T310" s="535"/>
      <c r="U310" s="535"/>
      <c r="V310" s="509"/>
      <c r="W310" s="509"/>
      <c r="X310" s="509"/>
      <c r="Y310" s="509"/>
      <c r="Z310" s="509"/>
      <c r="AA310" s="509"/>
      <c r="AB310" s="509"/>
      <c r="AC310" s="509"/>
      <c r="AD310" s="509"/>
      <c r="AE310" s="509"/>
      <c r="AF310" s="509"/>
      <c r="AG310" s="509"/>
      <c r="AH310" s="509"/>
      <c r="AI310" s="509"/>
      <c r="AJ310" s="509"/>
      <c r="AK310" s="509"/>
      <c r="AL310" s="509"/>
      <c r="AM310" s="509"/>
      <c r="AN310" s="509"/>
      <c r="AO310" s="509"/>
      <c r="AP310" s="509"/>
      <c r="AQ310" s="509"/>
      <c r="AR310" s="509"/>
      <c r="AS310" s="509"/>
      <c r="AT310" s="509"/>
      <c r="AU310" s="509"/>
      <c r="AV310" s="509"/>
      <c r="AW310" s="509"/>
      <c r="AX310" s="509"/>
      <c r="AY310" s="509"/>
      <c r="AZ310" s="509"/>
      <c r="BA310" s="509"/>
      <c r="BB310" s="509"/>
      <c r="BC310" s="509"/>
      <c r="BD310" s="509"/>
      <c r="BE310" s="509"/>
      <c r="BF310" s="509"/>
      <c r="BG310" s="509"/>
      <c r="BH310" s="509"/>
      <c r="BI310" s="509"/>
      <c r="BJ310" s="509"/>
      <c r="BK310" s="509"/>
      <c r="BL310" s="509"/>
      <c r="BM310" s="509"/>
      <c r="BN310" s="573"/>
      <c r="BO310" s="345"/>
      <c r="BP310" s="345"/>
      <c r="BQ310" s="337"/>
      <c r="BR310" s="337"/>
      <c r="BS310" s="337"/>
    </row>
    <row r="311" spans="1:71" ht="15.75" customHeight="1" thickTop="1" thickBot="1">
      <c r="A311" s="54"/>
      <c r="B311" s="214"/>
      <c r="C311" s="215"/>
      <c r="D311" s="215"/>
      <c r="E311" s="215"/>
      <c r="F311" s="74"/>
      <c r="G311" s="74"/>
      <c r="H311" s="215"/>
      <c r="I311" s="215"/>
      <c r="J311" s="215"/>
      <c r="K311" s="215"/>
      <c r="L311" s="215"/>
      <c r="M311" s="215"/>
      <c r="N311" s="215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 s="215"/>
      <c r="AC311" s="215"/>
      <c r="AD311" s="215"/>
      <c r="AE311" s="215"/>
      <c r="AF311" s="220"/>
      <c r="AG311" s="220"/>
      <c r="AH311" s="215"/>
      <c r="AI311" s="215"/>
      <c r="AJ311" s="215"/>
      <c r="AK311" s="215"/>
      <c r="AL311" s="215"/>
      <c r="AM311" s="215"/>
      <c r="AN311" s="215"/>
      <c r="AO311" s="215"/>
      <c r="AP311" s="215"/>
      <c r="AQ311" s="215"/>
      <c r="AR311" s="215"/>
      <c r="AS311" s="215"/>
      <c r="AT311" s="215"/>
      <c r="AU311" s="215"/>
      <c r="AV311" s="215"/>
      <c r="AW311" s="215"/>
      <c r="AX311" s="215"/>
      <c r="AY311" s="215"/>
      <c r="AZ311" s="215"/>
      <c r="BA311" s="215"/>
      <c r="BB311" s="215"/>
      <c r="BC311" s="215"/>
      <c r="BD311" s="215"/>
      <c r="BE311" s="215"/>
      <c r="BF311" s="215"/>
      <c r="BG311" s="215"/>
      <c r="BH311" s="215"/>
      <c r="BI311" s="215"/>
      <c r="BJ311" s="215"/>
      <c r="BK311" s="215"/>
      <c r="BL311" s="215"/>
      <c r="BM311" s="215"/>
      <c r="BN311" s="221"/>
      <c r="BO311" s="75"/>
      <c r="BP311" s="75"/>
      <c r="BQ311" s="54"/>
      <c r="BR311" s="54"/>
      <c r="BS311" s="54"/>
    </row>
    <row r="312" spans="1:71" s="73" customFormat="1" ht="80.25" customHeight="1" thickTop="1" thickBot="1">
      <c r="A312" s="72"/>
      <c r="B312" s="656" t="s">
        <v>62</v>
      </c>
      <c r="C312" s="657"/>
      <c r="D312" s="616" t="s">
        <v>54</v>
      </c>
      <c r="E312" s="616"/>
      <c r="F312" s="76"/>
      <c r="G312" s="76"/>
      <c r="H312" s="607"/>
      <c r="I312" s="608"/>
      <c r="J312" s="609"/>
      <c r="K312" s="346"/>
      <c r="L312" s="607"/>
      <c r="M312" s="608"/>
      <c r="N312" s="609"/>
      <c r="O312" s="510" t="s">
        <v>49</v>
      </c>
      <c r="P312" s="511"/>
      <c r="Q312" s="511"/>
      <c r="R312" s="511"/>
      <c r="S312" s="607"/>
      <c r="T312" s="608"/>
      <c r="U312" s="609"/>
      <c r="V312" s="346"/>
      <c r="W312" s="607"/>
      <c r="X312" s="608"/>
      <c r="Y312" s="609"/>
      <c r="Z312" s="510" t="s">
        <v>115</v>
      </c>
      <c r="AA312" s="511"/>
      <c r="AB312" s="511"/>
      <c r="AC312" s="511"/>
      <c r="AD312" s="511"/>
      <c r="AE312" s="511"/>
      <c r="AF312" s="511"/>
      <c r="AG312" s="511"/>
      <c r="AH312" s="511"/>
      <c r="AI312" s="512"/>
      <c r="AJ312" s="607"/>
      <c r="AK312" s="608"/>
      <c r="AL312" s="609"/>
      <c r="AM312" s="346"/>
      <c r="AN312" s="607"/>
      <c r="AO312" s="608"/>
      <c r="AP312" s="609"/>
      <c r="AQ312" s="510" t="s">
        <v>53</v>
      </c>
      <c r="AR312" s="511"/>
      <c r="AS312" s="511"/>
      <c r="AT312" s="512"/>
      <c r="AU312" s="607"/>
      <c r="AV312" s="608"/>
      <c r="AW312" s="609"/>
      <c r="AX312" s="346"/>
      <c r="AY312" s="607"/>
      <c r="AZ312" s="608"/>
      <c r="BA312" s="609"/>
      <c r="BB312" s="614" t="s">
        <v>117</v>
      </c>
      <c r="BC312" s="615"/>
      <c r="BD312" s="615"/>
      <c r="BE312" s="658"/>
      <c r="BF312" s="520">
        <f>BL307</f>
        <v>0</v>
      </c>
      <c r="BG312" s="521"/>
      <c r="BH312" s="522"/>
      <c r="BI312" s="346"/>
      <c r="BJ312" s="520">
        <f>BL309</f>
        <v>0</v>
      </c>
      <c r="BK312" s="521"/>
      <c r="BL312" s="522"/>
      <c r="BM312" s="227"/>
      <c r="BN312" s="228"/>
      <c r="BO312" s="77"/>
      <c r="BP312" s="77"/>
      <c r="BQ312" s="72"/>
      <c r="BR312" s="72"/>
      <c r="BS312" s="72"/>
    </row>
    <row r="313" spans="1:71" ht="15.6" customHeight="1" thickTop="1" thickBot="1">
      <c r="A313" s="54"/>
      <c r="B313" s="216"/>
      <c r="C313" s="210"/>
      <c r="D313" s="217"/>
      <c r="E313" s="217"/>
      <c r="F313" s="78"/>
      <c r="G313" s="78"/>
      <c r="H313" s="224"/>
      <c r="I313" s="224"/>
      <c r="J313" s="224"/>
      <c r="K313" s="224"/>
      <c r="L313" s="224"/>
      <c r="M313" s="224"/>
      <c r="N313" s="224"/>
      <c r="O313" s="222"/>
      <c r="P313" s="222"/>
      <c r="Q313" s="222"/>
      <c r="R313" s="222"/>
      <c r="S313" s="224"/>
      <c r="T313" s="224"/>
      <c r="U313" s="224"/>
      <c r="V313" s="223"/>
      <c r="W313" s="224"/>
      <c r="X313" s="224"/>
      <c r="Y313" s="224"/>
      <c r="Z313" s="222"/>
      <c r="AA313" s="222"/>
      <c r="AB313" s="222"/>
      <c r="AC313" s="222"/>
      <c r="AD313" s="224"/>
      <c r="AE313" s="224"/>
      <c r="AF313" s="224"/>
      <c r="AG313" s="224"/>
      <c r="AH313" s="223"/>
      <c r="AI313" s="223"/>
      <c r="AJ313" s="224"/>
      <c r="AK313" s="222"/>
      <c r="AL313" s="222"/>
      <c r="AM313" s="222"/>
      <c r="AN313" s="222"/>
      <c r="AO313" s="224"/>
      <c r="AP313" s="224"/>
      <c r="AQ313" s="222"/>
      <c r="AR313" s="222"/>
      <c r="AS313" s="222"/>
      <c r="AT313" s="222"/>
      <c r="AU313" s="224"/>
      <c r="AV313" s="224"/>
      <c r="AW313" s="224"/>
      <c r="AX313" s="224"/>
      <c r="AY313" s="224"/>
      <c r="AZ313" s="226"/>
      <c r="BA313" s="226"/>
      <c r="BB313" s="222"/>
      <c r="BC313" s="230"/>
      <c r="BD313" s="231"/>
      <c r="BE313" s="231"/>
      <c r="BF313" s="232"/>
      <c r="BG313" s="232"/>
      <c r="BH313" s="226"/>
      <c r="BI313" s="224"/>
      <c r="BJ313" s="233"/>
      <c r="BK313" s="233"/>
      <c r="BL313" s="226"/>
      <c r="BM313" s="229"/>
      <c r="BN313" s="234"/>
      <c r="BO313" s="79"/>
      <c r="BP313" s="79"/>
      <c r="BQ313" s="54"/>
      <c r="BR313" s="54"/>
      <c r="BS313" s="54"/>
    </row>
    <row r="314" spans="1:71" s="73" customFormat="1" ht="80.25" customHeight="1" thickTop="1" thickBot="1">
      <c r="A314" s="72"/>
      <c r="B314" s="614" t="s">
        <v>47</v>
      </c>
      <c r="C314" s="615"/>
      <c r="D314" s="616" t="s">
        <v>55</v>
      </c>
      <c r="E314" s="616"/>
      <c r="F314" s="76"/>
      <c r="G314" s="76"/>
      <c r="H314" s="520">
        <f>H312</f>
        <v>0</v>
      </c>
      <c r="I314" s="521"/>
      <c r="J314" s="522"/>
      <c r="K314" s="346"/>
      <c r="L314" s="520">
        <f>L312</f>
        <v>0</v>
      </c>
      <c r="M314" s="521"/>
      <c r="N314" s="522"/>
      <c r="O314" s="510" t="s">
        <v>51</v>
      </c>
      <c r="P314" s="511"/>
      <c r="Q314" s="511"/>
      <c r="R314" s="511"/>
      <c r="S314" s="520">
        <f>S312-H312</f>
        <v>0</v>
      </c>
      <c r="T314" s="521"/>
      <c r="U314" s="522"/>
      <c r="V314" s="346"/>
      <c r="W314" s="520">
        <f>W312-L312</f>
        <v>0</v>
      </c>
      <c r="X314" s="521"/>
      <c r="Y314" s="522"/>
      <c r="Z314" s="510" t="s">
        <v>116</v>
      </c>
      <c r="AA314" s="511"/>
      <c r="AB314" s="511"/>
      <c r="AC314" s="511"/>
      <c r="AD314" s="511"/>
      <c r="AE314" s="511"/>
      <c r="AF314" s="511"/>
      <c r="AG314" s="511"/>
      <c r="AH314" s="511"/>
      <c r="AI314" s="512"/>
      <c r="AJ314" s="520">
        <f>AJ312-S312</f>
        <v>0</v>
      </c>
      <c r="AK314" s="521"/>
      <c r="AL314" s="522"/>
      <c r="AM314" s="346"/>
      <c r="AN314" s="520">
        <f>AN312-W312</f>
        <v>0</v>
      </c>
      <c r="AO314" s="521"/>
      <c r="AP314" s="522"/>
      <c r="AQ314" s="510" t="s">
        <v>52</v>
      </c>
      <c r="AR314" s="511"/>
      <c r="AS314" s="511"/>
      <c r="AT314" s="512"/>
      <c r="AU314" s="520">
        <f>AU312-AJ312</f>
        <v>0</v>
      </c>
      <c r="AV314" s="521"/>
      <c r="AW314" s="522"/>
      <c r="AX314" s="346"/>
      <c r="AY314" s="520">
        <f>AY312-AN312</f>
        <v>0</v>
      </c>
      <c r="AZ314" s="521"/>
      <c r="BA314" s="522"/>
      <c r="BB314" s="614" t="s">
        <v>118</v>
      </c>
      <c r="BC314" s="615"/>
      <c r="BD314" s="615"/>
      <c r="BE314" s="658"/>
      <c r="BF314" s="520">
        <f>BF312-AU312</f>
        <v>0</v>
      </c>
      <c r="BG314" s="521"/>
      <c r="BH314" s="522"/>
      <c r="BI314" s="346"/>
      <c r="BJ314" s="520">
        <f>BJ312-AY312</f>
        <v>0</v>
      </c>
      <c r="BK314" s="521"/>
      <c r="BL314" s="522"/>
      <c r="BM314" s="227"/>
      <c r="BN314" s="228"/>
      <c r="BO314" s="77"/>
      <c r="BP314" s="77"/>
      <c r="BQ314" s="72"/>
      <c r="BR314" s="72"/>
      <c r="BS314" s="72"/>
    </row>
    <row r="315" spans="1:71" ht="15.75" customHeight="1" thickTop="1" thickBot="1">
      <c r="A315" s="54"/>
      <c r="B315" s="218"/>
      <c r="C315" s="219"/>
      <c r="D315" s="219"/>
      <c r="E315" s="219"/>
      <c r="F315" s="80"/>
      <c r="G315" s="80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25"/>
      <c r="AG315" s="225"/>
      <c r="AH315" s="219"/>
      <c r="AI315" s="219"/>
      <c r="AJ315" s="219"/>
      <c r="AK315" s="219"/>
      <c r="AL315" s="219"/>
      <c r="AM315" s="219"/>
      <c r="AN315" s="219"/>
      <c r="AO315" s="219"/>
      <c r="AP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617" t="s">
        <v>135</v>
      </c>
      <c r="BB315" s="617"/>
      <c r="BC315" s="617"/>
      <c r="BD315" s="617"/>
      <c r="BE315" s="617"/>
      <c r="BF315" s="617"/>
      <c r="BG315" s="617"/>
      <c r="BH315" s="617"/>
      <c r="BI315" s="617"/>
      <c r="BJ315" s="617"/>
      <c r="BK315" s="617"/>
      <c r="BL315" s="617"/>
      <c r="BM315" s="617"/>
      <c r="BN315" s="618"/>
      <c r="BO315" s="81"/>
      <c r="BP315" s="81"/>
      <c r="BQ315" s="54"/>
      <c r="BR315" s="54"/>
      <c r="BS315" s="54"/>
    </row>
    <row r="316" spans="1:71" ht="12" customHeight="1" thickTop="1">
      <c r="A316" s="54"/>
      <c r="B316" s="55"/>
      <c r="C316" s="54"/>
      <c r="D316" s="54"/>
      <c r="E316" s="54"/>
      <c r="F316" s="56"/>
      <c r="G316" s="56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7"/>
      <c r="AG316" s="57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8"/>
      <c r="BP316" s="58"/>
      <c r="BQ316" s="54"/>
      <c r="BR316" s="54"/>
      <c r="BS316" s="54"/>
    </row>
    <row r="317" spans="1:71" s="61" customFormat="1" ht="33.75">
      <c r="A317" s="60"/>
      <c r="B317" s="503" t="s">
        <v>9</v>
      </c>
      <c r="C317" s="503"/>
      <c r="D317" s="503"/>
      <c r="E317" s="503"/>
      <c r="F317" s="503"/>
      <c r="G317" s="503"/>
      <c r="H317" s="503"/>
      <c r="I317" s="503"/>
      <c r="J317" s="503"/>
      <c r="K317" s="503"/>
      <c r="L317" s="503"/>
      <c r="M317" s="503"/>
      <c r="N317" s="503"/>
      <c r="O317" s="503"/>
      <c r="P317" s="503"/>
      <c r="Q317" s="503"/>
      <c r="R317" s="503"/>
      <c r="S317" s="503"/>
      <c r="T317" s="503"/>
      <c r="U317" s="503"/>
      <c r="V317" s="503"/>
      <c r="W317" s="503"/>
      <c r="X317" s="503"/>
      <c r="Y317" s="503"/>
      <c r="Z317" s="503"/>
      <c r="AA317" s="503"/>
      <c r="AB317" s="503"/>
      <c r="AC317" s="503"/>
      <c r="AD317" s="503"/>
      <c r="AE317" s="503"/>
      <c r="AF317" s="503"/>
      <c r="AG317" s="503"/>
      <c r="AH317" s="503"/>
      <c r="AI317" s="503"/>
      <c r="AJ317" s="503"/>
      <c r="AK317" s="503"/>
      <c r="AL317" s="503"/>
      <c r="AM317" s="503"/>
      <c r="AN317" s="503"/>
      <c r="AO317" s="503"/>
      <c r="AP317" s="503"/>
      <c r="AQ317" s="503"/>
      <c r="AR317" s="503"/>
      <c r="AS317" s="503"/>
      <c r="AT317" s="503"/>
      <c r="AU317" s="503"/>
      <c r="AV317" s="503"/>
      <c r="AW317" s="503"/>
      <c r="AX317" s="503"/>
      <c r="AY317" s="503"/>
      <c r="AZ317" s="503"/>
      <c r="BA317" s="503"/>
      <c r="BB317" s="503"/>
      <c r="BC317" s="503"/>
      <c r="BD317" s="503"/>
      <c r="BE317" s="503"/>
      <c r="BF317" s="503"/>
      <c r="BG317" s="503"/>
      <c r="BH317" s="503"/>
      <c r="BI317" s="503"/>
      <c r="BJ317" s="503"/>
      <c r="BK317" s="503"/>
      <c r="BL317" s="503"/>
      <c r="BM317" s="503"/>
      <c r="BN317" s="503"/>
      <c r="BO317" s="192"/>
      <c r="BP317" s="192"/>
      <c r="BQ317" s="60"/>
      <c r="BR317" s="60"/>
      <c r="BS317" s="60"/>
    </row>
    <row r="318" spans="1:71" ht="10.9" customHeight="1">
      <c r="A318" s="54"/>
      <c r="B318" s="193"/>
      <c r="C318" s="194"/>
      <c r="D318" s="194"/>
      <c r="E318" s="194"/>
      <c r="F318" s="195"/>
      <c r="G318" s="195"/>
      <c r="H318" s="194"/>
      <c r="I318" s="194"/>
      <c r="J318" s="194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6"/>
      <c r="AG318" s="196"/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4"/>
      <c r="BG318" s="194"/>
      <c r="BH318" s="194"/>
      <c r="BI318" s="194"/>
      <c r="BJ318" s="194"/>
      <c r="BK318" s="194"/>
      <c r="BL318" s="194"/>
      <c r="BM318" s="194"/>
      <c r="BN318" s="508"/>
      <c r="BO318" s="508"/>
      <c r="BP318" s="508"/>
      <c r="BQ318" s="54"/>
      <c r="BR318" s="54"/>
      <c r="BS318" s="54"/>
    </row>
    <row r="319" spans="1:71" s="62" customFormat="1" ht="36.75" customHeight="1">
      <c r="A319" s="55"/>
      <c r="B319" s="193"/>
      <c r="C319" s="193"/>
      <c r="D319" s="197" t="s">
        <v>10</v>
      </c>
      <c r="E319" s="514" t="str">
        <f>IF(ROSTER!D$3="","",ROSTER!D$3)</f>
        <v/>
      </c>
      <c r="F319" s="514"/>
      <c r="G319" s="514"/>
      <c r="H319" s="514"/>
      <c r="I319" s="514"/>
      <c r="J319" s="514"/>
      <c r="K319" s="514"/>
      <c r="L319" s="514"/>
      <c r="M319" s="514"/>
      <c r="N319" s="514"/>
      <c r="O319" s="514"/>
      <c r="P319" s="514"/>
      <c r="Q319" s="514"/>
      <c r="R319" s="514"/>
      <c r="S319" s="514"/>
      <c r="T319" s="514"/>
      <c r="U319" s="514"/>
      <c r="V319" s="514"/>
      <c r="W319" s="514"/>
      <c r="X319" s="514"/>
      <c r="Y319" s="514"/>
      <c r="Z319" s="514"/>
      <c r="AA319" s="514"/>
      <c r="AB319" s="514"/>
      <c r="AC319" s="514"/>
      <c r="AD319" s="198"/>
      <c r="AE319" s="505" t="s">
        <v>11</v>
      </c>
      <c r="AF319" s="505"/>
      <c r="AG319" s="505"/>
      <c r="AH319" s="505"/>
      <c r="AI319" s="505"/>
      <c r="AJ319" s="505"/>
      <c r="AK319" s="505"/>
      <c r="AL319" s="505"/>
      <c r="AM319" s="505"/>
      <c r="AN319" s="513"/>
      <c r="AO319" s="513"/>
      <c r="AP319" s="513"/>
      <c r="AQ319" s="513"/>
      <c r="AR319" s="513"/>
      <c r="AS319" s="513"/>
      <c r="AT319" s="513"/>
      <c r="AU319" s="513"/>
      <c r="AV319" s="513"/>
      <c r="AW319" s="513"/>
      <c r="AX319" s="513"/>
      <c r="AY319" s="513"/>
      <c r="AZ319" s="513"/>
      <c r="BA319" s="513"/>
      <c r="BB319" s="513"/>
      <c r="BC319" s="513"/>
      <c r="BD319" s="513"/>
      <c r="BE319" s="513"/>
      <c r="BF319" s="513"/>
      <c r="BG319" s="513"/>
      <c r="BH319" s="513"/>
      <c r="BI319" s="513"/>
      <c r="BJ319" s="513"/>
      <c r="BK319" s="513"/>
      <c r="BL319" s="513"/>
      <c r="BM319" s="513"/>
      <c r="BN319" s="508"/>
      <c r="BO319" s="508"/>
      <c r="BP319" s="508"/>
      <c r="BQ319" s="55"/>
      <c r="BR319" s="55"/>
      <c r="BS319" s="55"/>
    </row>
    <row r="320" spans="1:71" ht="8.85" customHeight="1">
      <c r="A320" s="63"/>
      <c r="B320" s="193"/>
      <c r="C320" s="196" t="s">
        <v>36</v>
      </c>
      <c r="D320" s="196"/>
      <c r="E320" s="196"/>
      <c r="F320" s="199"/>
      <c r="G320" s="199"/>
      <c r="H320" s="196"/>
      <c r="I320" s="196"/>
      <c r="J320" s="200"/>
      <c r="K320" s="200"/>
      <c r="L320" s="200"/>
      <c r="M320" s="200"/>
      <c r="N320" s="200"/>
      <c r="O320" s="200"/>
      <c r="P320" s="200"/>
      <c r="Q320" s="200"/>
      <c r="R320" s="200"/>
      <c r="S320" s="200"/>
      <c r="T320" s="200"/>
      <c r="U320" s="200"/>
      <c r="V320" s="200"/>
      <c r="W320" s="200"/>
      <c r="X320" s="200"/>
      <c r="Y320" s="200"/>
      <c r="Z320" s="200"/>
      <c r="AA320" s="200"/>
      <c r="AB320" s="200"/>
      <c r="AC320" s="200"/>
      <c r="AD320" s="200"/>
      <c r="AE320" s="200"/>
      <c r="AF320" s="200"/>
      <c r="AG320" s="196"/>
      <c r="AH320" s="201"/>
      <c r="AI320" s="202"/>
      <c r="AJ320" s="202"/>
      <c r="AK320" s="202"/>
      <c r="AL320" s="202"/>
      <c r="AM320" s="202"/>
      <c r="AN320" s="202"/>
      <c r="AO320" s="203"/>
      <c r="AP320" s="204"/>
      <c r="AQ320" s="204"/>
      <c r="AR320" s="204"/>
      <c r="AS320" s="204"/>
      <c r="AT320" s="204"/>
      <c r="AU320" s="204"/>
      <c r="AV320" s="204"/>
      <c r="AW320" s="204"/>
      <c r="AX320" s="204"/>
      <c r="AY320" s="204"/>
      <c r="AZ320" s="204"/>
      <c r="BA320" s="204"/>
      <c r="BB320" s="204"/>
      <c r="BC320" s="204"/>
      <c r="BD320" s="204"/>
      <c r="BE320" s="204"/>
      <c r="BF320" s="204"/>
      <c r="BG320" s="204"/>
      <c r="BH320" s="204"/>
      <c r="BI320" s="204"/>
      <c r="BJ320" s="204"/>
      <c r="BK320" s="204"/>
      <c r="BL320" s="204"/>
      <c r="BM320" s="204"/>
      <c r="BN320" s="204"/>
      <c r="BO320" s="205"/>
      <c r="BP320" s="205"/>
      <c r="BQ320" s="63"/>
      <c r="BR320" s="63"/>
      <c r="BS320" s="63"/>
    </row>
    <row r="321" spans="1:71" s="62" customFormat="1" ht="42.75">
      <c r="A321" s="55"/>
      <c r="B321" s="193"/>
      <c r="C321" s="519" t="s">
        <v>35</v>
      </c>
      <c r="D321" s="519"/>
      <c r="E321" s="513"/>
      <c r="F321" s="513"/>
      <c r="G321" s="513"/>
      <c r="H321" s="513"/>
      <c r="I321" s="513"/>
      <c r="J321" s="513"/>
      <c r="K321" s="513"/>
      <c r="L321" s="513"/>
      <c r="M321" s="513"/>
      <c r="N321" s="513"/>
      <c r="O321" s="513"/>
      <c r="P321" s="513"/>
      <c r="Q321" s="513"/>
      <c r="R321" s="513"/>
      <c r="S321" s="513"/>
      <c r="T321" s="513"/>
      <c r="U321" s="513"/>
      <c r="V321" s="513"/>
      <c r="W321" s="513"/>
      <c r="X321" s="513"/>
      <c r="Y321" s="513"/>
      <c r="Z321" s="513"/>
      <c r="AA321" s="513"/>
      <c r="AB321" s="513"/>
      <c r="AC321" s="513"/>
      <c r="AD321" s="198"/>
      <c r="AE321" s="239" t="s">
        <v>19</v>
      </c>
      <c r="AF321" s="239"/>
      <c r="AG321" s="239"/>
      <c r="AH321" s="505" t="s">
        <v>19</v>
      </c>
      <c r="AI321" s="505"/>
      <c r="AJ321" s="505"/>
      <c r="AK321" s="505"/>
      <c r="AL321" s="505"/>
      <c r="AM321" s="505"/>
      <c r="AN321" s="513"/>
      <c r="AO321" s="513"/>
      <c r="AP321" s="513"/>
      <c r="AQ321" s="513"/>
      <c r="AR321" s="513"/>
      <c r="AS321" s="513"/>
      <c r="AT321" s="513"/>
      <c r="AU321" s="513"/>
      <c r="AV321" s="513"/>
      <c r="AW321" s="513"/>
      <c r="AX321" s="513"/>
      <c r="AY321" s="513"/>
      <c r="AZ321" s="513"/>
      <c r="BA321" s="505" t="s">
        <v>12</v>
      </c>
      <c r="BB321" s="505"/>
      <c r="BC321" s="505"/>
      <c r="BD321" s="504"/>
      <c r="BE321" s="504"/>
      <c r="BF321" s="504"/>
      <c r="BG321" s="504"/>
      <c r="BH321" s="504"/>
      <c r="BI321" s="504"/>
      <c r="BJ321" s="504"/>
      <c r="BK321" s="504"/>
      <c r="BL321" s="504"/>
      <c r="BM321" s="504"/>
      <c r="BN321" s="206"/>
      <c r="BO321" s="207"/>
      <c r="BP321" s="207"/>
      <c r="BQ321" s="64">
        <f>IF(BD321=0,0,1)</f>
        <v>0</v>
      </c>
      <c r="BR321" s="65">
        <f>IF((BE375+BI375)&gt;(AO375+AS375),1,0)</f>
        <v>0</v>
      </c>
      <c r="BS321" s="66"/>
    </row>
    <row r="322" spans="1:71" ht="9.6" customHeight="1">
      <c r="A322" s="54"/>
      <c r="B322" s="193"/>
      <c r="C322" s="194"/>
      <c r="D322" s="194"/>
      <c r="E322" s="194"/>
      <c r="F322" s="195"/>
      <c r="G322" s="195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6"/>
      <c r="AG322" s="196"/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4"/>
      <c r="BJ322" s="194"/>
      <c r="BK322" s="194"/>
      <c r="BL322" s="194"/>
      <c r="BM322" s="194"/>
      <c r="BN322" s="194"/>
      <c r="BO322" s="208"/>
      <c r="BP322" s="208"/>
      <c r="BQ322" s="54"/>
      <c r="BR322" s="54"/>
      <c r="BS322" s="54"/>
    </row>
    <row r="323" spans="1:71" ht="8.85" customHeight="1" thickBot="1">
      <c r="A323" s="54"/>
      <c r="B323" s="209"/>
      <c r="C323" s="210"/>
      <c r="D323" s="210"/>
      <c r="E323" s="210"/>
      <c r="F323" s="211"/>
      <c r="G323" s="211"/>
      <c r="H323" s="210"/>
      <c r="I323" s="210"/>
      <c r="J323" s="210"/>
      <c r="K323" s="210"/>
      <c r="L323" s="210"/>
      <c r="M323" s="210"/>
      <c r="N323" s="210"/>
      <c r="O323" s="210"/>
      <c r="P323" s="210"/>
      <c r="Q323" s="210"/>
      <c r="R323" s="210"/>
      <c r="S323" s="210"/>
      <c r="T323" s="210"/>
      <c r="U323" s="210"/>
      <c r="V323" s="210"/>
      <c r="W323" s="210"/>
      <c r="X323" s="210"/>
      <c r="Y323" s="210"/>
      <c r="Z323" s="210"/>
      <c r="AA323" s="210"/>
      <c r="AB323" s="210"/>
      <c r="AC323" s="210"/>
      <c r="AD323" s="210"/>
      <c r="AE323" s="210"/>
      <c r="AF323" s="212"/>
      <c r="AG323" s="212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210"/>
      <c r="BN323" s="210"/>
      <c r="BO323" s="213"/>
      <c r="BP323" s="213"/>
      <c r="BQ323" s="54"/>
      <c r="BR323" s="54"/>
      <c r="BS323" s="54"/>
    </row>
    <row r="324" spans="1:71" s="62" customFormat="1" ht="33.4" customHeight="1" thickTop="1">
      <c r="A324" s="66"/>
      <c r="B324" s="515" t="s">
        <v>0</v>
      </c>
      <c r="C324" s="531" t="s">
        <v>1</v>
      </c>
      <c r="D324" s="532"/>
      <c r="E324" s="332" t="s">
        <v>26</v>
      </c>
      <c r="F324" s="499" t="s">
        <v>104</v>
      </c>
      <c r="G324" s="499" t="s">
        <v>105</v>
      </c>
      <c r="H324" s="527" t="s">
        <v>38</v>
      </c>
      <c r="I324" s="528"/>
      <c r="J324" s="564" t="s">
        <v>7</v>
      </c>
      <c r="K324" s="564"/>
      <c r="L324" s="564"/>
      <c r="M324" s="564"/>
      <c r="N324" s="564"/>
      <c r="O324" s="564"/>
      <c r="P324" s="564" t="s">
        <v>2</v>
      </c>
      <c r="Q324" s="564"/>
      <c r="R324" s="564"/>
      <c r="S324" s="564"/>
      <c r="T324" s="564"/>
      <c r="U324" s="564"/>
      <c r="V324" s="610" t="s">
        <v>32</v>
      </c>
      <c r="W324" s="611"/>
      <c r="X324" s="610" t="s">
        <v>33</v>
      </c>
      <c r="Y324" s="611"/>
      <c r="Z324" s="619" t="s">
        <v>41</v>
      </c>
      <c r="AA324" s="620"/>
      <c r="AB324" s="623" t="s">
        <v>6</v>
      </c>
      <c r="AC324" s="623"/>
      <c r="AD324" s="623"/>
      <c r="AE324" s="623"/>
      <c r="AF324" s="623"/>
      <c r="AG324" s="623"/>
      <c r="AH324" s="564" t="s">
        <v>66</v>
      </c>
      <c r="AI324" s="564"/>
      <c r="AJ324" s="564"/>
      <c r="AK324" s="564"/>
      <c r="AL324" s="564"/>
      <c r="AM324" s="564"/>
      <c r="AN324" s="564" t="s">
        <v>67</v>
      </c>
      <c r="AO324" s="564"/>
      <c r="AP324" s="564"/>
      <c r="AQ324" s="564"/>
      <c r="AR324" s="564"/>
      <c r="AS324" s="564"/>
      <c r="AT324" s="564" t="s">
        <v>68</v>
      </c>
      <c r="AU324" s="564"/>
      <c r="AV324" s="564"/>
      <c r="AW324" s="564"/>
      <c r="AX324" s="564"/>
      <c r="AY324" s="583"/>
      <c r="AZ324" s="564" t="s">
        <v>4</v>
      </c>
      <c r="BA324" s="564"/>
      <c r="BB324" s="564"/>
      <c r="BC324" s="564"/>
      <c r="BD324" s="564"/>
      <c r="BE324" s="564"/>
      <c r="BF324" s="564" t="s">
        <v>69</v>
      </c>
      <c r="BG324" s="564"/>
      <c r="BH324" s="564"/>
      <c r="BI324" s="564"/>
      <c r="BJ324" s="564"/>
      <c r="BK324" s="582"/>
      <c r="BL324" s="659" t="s">
        <v>119</v>
      </c>
      <c r="BM324" s="660"/>
      <c r="BN324" s="661"/>
      <c r="BO324" s="603" t="s">
        <v>83</v>
      </c>
      <c r="BP324" s="603" t="s">
        <v>84</v>
      </c>
      <c r="BQ324" s="66"/>
      <c r="BR324" s="66"/>
      <c r="BS324" s="66"/>
    </row>
    <row r="325" spans="1:71" s="68" customFormat="1" ht="45" customHeight="1">
      <c r="A325" s="67"/>
      <c r="B325" s="516"/>
      <c r="C325" s="533"/>
      <c r="D325" s="534"/>
      <c r="E325" s="331" t="s">
        <v>106</v>
      </c>
      <c r="F325" s="500"/>
      <c r="G325" s="500"/>
      <c r="H325" s="529"/>
      <c r="I325" s="530"/>
      <c r="J325" s="562" t="s">
        <v>15</v>
      </c>
      <c r="K325" s="563"/>
      <c r="L325" s="525" t="s">
        <v>16</v>
      </c>
      <c r="M325" s="526"/>
      <c r="N325" s="517" t="s">
        <v>17</v>
      </c>
      <c r="O325" s="518" t="s">
        <v>8</v>
      </c>
      <c r="P325" s="562" t="s">
        <v>24</v>
      </c>
      <c r="Q325" s="563"/>
      <c r="R325" s="525" t="s">
        <v>22</v>
      </c>
      <c r="S325" s="526"/>
      <c r="T325" s="517" t="s">
        <v>17</v>
      </c>
      <c r="U325" s="518"/>
      <c r="V325" s="612"/>
      <c r="W325" s="613"/>
      <c r="X325" s="612"/>
      <c r="Y325" s="613"/>
      <c r="Z325" s="621"/>
      <c r="AA325" s="622"/>
      <c r="AB325" s="638" t="s">
        <v>50</v>
      </c>
      <c r="AC325" s="639"/>
      <c r="AD325" s="636" t="s">
        <v>21</v>
      </c>
      <c r="AE325" s="637" t="s">
        <v>3</v>
      </c>
      <c r="AF325" s="624" t="s">
        <v>5</v>
      </c>
      <c r="AG325" s="625"/>
      <c r="AH325" s="562" t="s">
        <v>50</v>
      </c>
      <c r="AI325" s="563"/>
      <c r="AJ325" s="525" t="s">
        <v>21</v>
      </c>
      <c r="AK325" s="526" t="s">
        <v>3</v>
      </c>
      <c r="AL325" s="523" t="s">
        <v>5</v>
      </c>
      <c r="AM325" s="524"/>
      <c r="AN325" s="562" t="s">
        <v>50</v>
      </c>
      <c r="AO325" s="563"/>
      <c r="AP325" s="525" t="s">
        <v>21</v>
      </c>
      <c r="AQ325" s="526" t="s">
        <v>3</v>
      </c>
      <c r="AR325" s="523" t="s">
        <v>5</v>
      </c>
      <c r="AS325" s="524"/>
      <c r="AT325" s="533" t="s">
        <v>50</v>
      </c>
      <c r="AU325" s="584"/>
      <c r="AV325" s="597" t="s">
        <v>21</v>
      </c>
      <c r="AW325" s="598" t="s">
        <v>3</v>
      </c>
      <c r="AX325" s="523" t="s">
        <v>5</v>
      </c>
      <c r="AY325" s="585"/>
      <c r="AZ325" s="562" t="s">
        <v>50</v>
      </c>
      <c r="BA325" s="563"/>
      <c r="BB325" s="525" t="s">
        <v>21</v>
      </c>
      <c r="BC325" s="526" t="s">
        <v>3</v>
      </c>
      <c r="BD325" s="523" t="s">
        <v>5</v>
      </c>
      <c r="BE325" s="524"/>
      <c r="BF325" s="533" t="s">
        <v>50</v>
      </c>
      <c r="BG325" s="584"/>
      <c r="BH325" s="597" t="s">
        <v>21</v>
      </c>
      <c r="BI325" s="598" t="s">
        <v>3</v>
      </c>
      <c r="BJ325" s="523" t="s">
        <v>5</v>
      </c>
      <c r="BK325" s="524"/>
      <c r="BL325" s="662"/>
      <c r="BM325" s="663"/>
      <c r="BN325" s="664"/>
      <c r="BO325" s="604"/>
      <c r="BP325" s="604"/>
      <c r="BQ325" s="67"/>
      <c r="BR325" s="67"/>
      <c r="BS325" s="67"/>
    </row>
    <row r="326" spans="1:71" ht="23.85" customHeight="1">
      <c r="A326" s="69"/>
      <c r="B326" s="548" t="str">
        <f>IF(ROSTER!B8="","",ROSTER!B8)</f>
        <v/>
      </c>
      <c r="C326" s="536" t="str">
        <f>IF(ROSTER!C$8="","",ROSTER!C$8)</f>
        <v/>
      </c>
      <c r="D326" s="537"/>
      <c r="E326" s="546"/>
      <c r="F326" s="501">
        <f>IF(E326="y",1,IF(E326="S",1,0))</f>
        <v>0</v>
      </c>
      <c r="G326" s="506">
        <f>IF(E326="S",1,0)</f>
        <v>0</v>
      </c>
      <c r="H326" s="542"/>
      <c r="I326" s="543"/>
      <c r="J326" s="538"/>
      <c r="K326" s="539"/>
      <c r="L326" s="552"/>
      <c r="M326" s="558"/>
      <c r="N326" s="554">
        <f>L326+J326</f>
        <v>0</v>
      </c>
      <c r="O326" s="555"/>
      <c r="P326" s="538"/>
      <c r="Q326" s="539"/>
      <c r="R326" s="552"/>
      <c r="S326" s="558"/>
      <c r="T326" s="590">
        <f>R326-P326</f>
        <v>0</v>
      </c>
      <c r="U326" s="591"/>
      <c r="V326" s="550"/>
      <c r="W326" s="543"/>
      <c r="X326" s="538"/>
      <c r="Y326" s="543"/>
      <c r="Z326" s="538"/>
      <c r="AA326" s="543"/>
      <c r="AB326" s="538"/>
      <c r="AC326" s="539"/>
      <c r="AD326" s="552"/>
      <c r="AE326" s="558"/>
      <c r="AF326" s="586">
        <f>IF(AB326=0,0,(AD326/AB326)*100)</f>
        <v>0</v>
      </c>
      <c r="AG326" s="587"/>
      <c r="AH326" s="538"/>
      <c r="AI326" s="539"/>
      <c r="AJ326" s="552"/>
      <c r="AK326" s="558"/>
      <c r="AL326" s="590">
        <f>IF(AH326=0,0,(AJ326/AH326)*100)</f>
        <v>0</v>
      </c>
      <c r="AM326" s="591"/>
      <c r="AN326" s="538"/>
      <c r="AO326" s="539"/>
      <c r="AP326" s="552"/>
      <c r="AQ326" s="558"/>
      <c r="AR326" s="590">
        <f>IF(AN326=0,0,(AP326/AN326)*100)</f>
        <v>0</v>
      </c>
      <c r="AS326" s="591"/>
      <c r="AT326" s="578">
        <f>AB326+AH326+AN326</f>
        <v>0</v>
      </c>
      <c r="AU326" s="579"/>
      <c r="AV326" s="574">
        <f>AD326+AJ326+AP326</f>
        <v>0</v>
      </c>
      <c r="AW326" s="575"/>
      <c r="AX326" s="590">
        <f>IF(AT326=0,0,(AV326/AT326)*100)</f>
        <v>0</v>
      </c>
      <c r="AY326" s="591"/>
      <c r="AZ326" s="538"/>
      <c r="BA326" s="539"/>
      <c r="BB326" s="552"/>
      <c r="BC326" s="558"/>
      <c r="BD326" s="590">
        <f>IF(AZ326=0,0,(BB326/AZ326)*100)</f>
        <v>0</v>
      </c>
      <c r="BE326" s="591"/>
      <c r="BF326" s="578">
        <f>AT326+AZ326</f>
        <v>0</v>
      </c>
      <c r="BG326" s="579"/>
      <c r="BH326" s="574">
        <f>AV326+BB326</f>
        <v>0</v>
      </c>
      <c r="BI326" s="575"/>
      <c r="BJ326" s="590">
        <f>IF(BF326=0,0,(BH326/BF326)*100)</f>
        <v>0</v>
      </c>
      <c r="BK326" s="591"/>
      <c r="BL326" s="650">
        <f>(AD326*2)+(AJ326*2)+(AP326*3)+BB326</f>
        <v>0</v>
      </c>
      <c r="BM326" s="651"/>
      <c r="BN326" s="652"/>
      <c r="BO326" s="599"/>
      <c r="BP326" s="599" t="e">
        <f>((AZ326-BB326)*BR$333)+((AT326-AV326)*BR$332)+(H326*BR$334)+(P326*BR$335)</f>
        <v>#REF!</v>
      </c>
      <c r="BQ326" s="70" t="s">
        <v>72</v>
      </c>
      <c r="BR326" s="71" t="e">
        <f>IF(#REF!="B",#REF!,IF(#REF!="C",#REF!,#REF!))</f>
        <v>#REF!</v>
      </c>
      <c r="BS326" s="67"/>
    </row>
    <row r="327" spans="1:71" ht="23.85" customHeight="1">
      <c r="A327" s="69"/>
      <c r="B327" s="549"/>
      <c r="C327" s="560" t="str">
        <f>IF(ROSTER!D$8="","",ROSTER!D$8)</f>
        <v/>
      </c>
      <c r="D327" s="561"/>
      <c r="E327" s="547"/>
      <c r="F327" s="502"/>
      <c r="G327" s="507"/>
      <c r="H327" s="544"/>
      <c r="I327" s="545"/>
      <c r="J327" s="540"/>
      <c r="K327" s="541"/>
      <c r="L327" s="553"/>
      <c r="M327" s="559"/>
      <c r="N327" s="556" t="s">
        <v>14</v>
      </c>
      <c r="O327" s="557"/>
      <c r="P327" s="540"/>
      <c r="Q327" s="541"/>
      <c r="R327" s="553"/>
      <c r="S327" s="559"/>
      <c r="T327" s="592"/>
      <c r="U327" s="593"/>
      <c r="V327" s="551"/>
      <c r="W327" s="545"/>
      <c r="X327" s="540"/>
      <c r="Y327" s="545"/>
      <c r="Z327" s="540"/>
      <c r="AA327" s="545"/>
      <c r="AB327" s="540"/>
      <c r="AC327" s="541"/>
      <c r="AD327" s="553"/>
      <c r="AE327" s="559"/>
      <c r="AF327" s="588"/>
      <c r="AG327" s="589"/>
      <c r="AH327" s="540"/>
      <c r="AI327" s="541"/>
      <c r="AJ327" s="553"/>
      <c r="AK327" s="559"/>
      <c r="AL327" s="592"/>
      <c r="AM327" s="593"/>
      <c r="AN327" s="540"/>
      <c r="AO327" s="541"/>
      <c r="AP327" s="553"/>
      <c r="AQ327" s="559"/>
      <c r="AR327" s="592"/>
      <c r="AS327" s="593"/>
      <c r="AT327" s="580"/>
      <c r="AU327" s="581"/>
      <c r="AV327" s="576"/>
      <c r="AW327" s="577"/>
      <c r="AX327" s="592"/>
      <c r="AY327" s="593"/>
      <c r="AZ327" s="540"/>
      <c r="BA327" s="541"/>
      <c r="BB327" s="553"/>
      <c r="BC327" s="559"/>
      <c r="BD327" s="592"/>
      <c r="BE327" s="593"/>
      <c r="BF327" s="580"/>
      <c r="BG327" s="581"/>
      <c r="BH327" s="576"/>
      <c r="BI327" s="577"/>
      <c r="BJ327" s="592"/>
      <c r="BK327" s="593"/>
      <c r="BL327" s="653"/>
      <c r="BM327" s="654"/>
      <c r="BN327" s="655"/>
      <c r="BO327" s="600"/>
      <c r="BP327" s="600"/>
      <c r="BQ327" s="70" t="s">
        <v>73</v>
      </c>
      <c r="BR327" s="71" t="e">
        <f>IF(#REF!="B",#REF!,IF(#REF!="C",#REF!,#REF!))</f>
        <v>#REF!</v>
      </c>
      <c r="BS327" s="67"/>
    </row>
    <row r="328" spans="1:71" ht="21.75" customHeight="1">
      <c r="A328" s="54"/>
      <c r="B328" s="548" t="str">
        <f>IF(ROSTER!B10="","",ROSTER!B10)</f>
        <v/>
      </c>
      <c r="C328" s="536" t="str">
        <f>IF(ROSTER!C$10="","",ROSTER!C$10)</f>
        <v/>
      </c>
      <c r="D328" s="537"/>
      <c r="E328" s="546"/>
      <c r="F328" s="501">
        <f>IF(E328="y",1,IF(E328="S",1,0))</f>
        <v>0</v>
      </c>
      <c r="G328" s="506">
        <f>IF(E328="S",1,0)</f>
        <v>0</v>
      </c>
      <c r="H328" s="542"/>
      <c r="I328" s="543"/>
      <c r="J328" s="538"/>
      <c r="K328" s="539"/>
      <c r="L328" s="552"/>
      <c r="M328" s="558"/>
      <c r="N328" s="554">
        <f>L328+J328</f>
        <v>0</v>
      </c>
      <c r="O328" s="555"/>
      <c r="P328" s="538"/>
      <c r="Q328" s="539"/>
      <c r="R328" s="552"/>
      <c r="S328" s="558"/>
      <c r="T328" s="590">
        <f t="shared" ref="T328:T369" si="285">R328-P328</f>
        <v>0</v>
      </c>
      <c r="U328" s="591"/>
      <c r="V328" s="550"/>
      <c r="W328" s="543"/>
      <c r="X328" s="538"/>
      <c r="Y328" s="543"/>
      <c r="Z328" s="538"/>
      <c r="AA328" s="543"/>
      <c r="AB328" s="538"/>
      <c r="AC328" s="539"/>
      <c r="AD328" s="552"/>
      <c r="AE328" s="558"/>
      <c r="AF328" s="586">
        <f>IF(AB328=0,0,(AD328/AB328)*100)</f>
        <v>0</v>
      </c>
      <c r="AG328" s="587"/>
      <c r="AH328" s="538"/>
      <c r="AI328" s="539"/>
      <c r="AJ328" s="552"/>
      <c r="AK328" s="558"/>
      <c r="AL328" s="590">
        <f>IF(AH328=0,0,(AJ328/AH328)*100)</f>
        <v>0</v>
      </c>
      <c r="AM328" s="591"/>
      <c r="AN328" s="538"/>
      <c r="AO328" s="539"/>
      <c r="AP328" s="552"/>
      <c r="AQ328" s="558"/>
      <c r="AR328" s="590">
        <f>IF(AN328=0,0,(AP328/AN328)*100)</f>
        <v>0</v>
      </c>
      <c r="AS328" s="591"/>
      <c r="AT328" s="578">
        <f>AB328+AH328+AN328</f>
        <v>0</v>
      </c>
      <c r="AU328" s="579"/>
      <c r="AV328" s="574">
        <f>AD328+AJ328+AP328</f>
        <v>0</v>
      </c>
      <c r="AW328" s="575"/>
      <c r="AX328" s="590">
        <f>IF(AT328=0,0,(AV328/AT328)*100)</f>
        <v>0</v>
      </c>
      <c r="AY328" s="591"/>
      <c r="AZ328" s="538"/>
      <c r="BA328" s="539"/>
      <c r="BB328" s="552"/>
      <c r="BC328" s="558"/>
      <c r="BD328" s="590">
        <f>IF(AZ328=0,0,(BB328/AZ328)*100)</f>
        <v>0</v>
      </c>
      <c r="BE328" s="591"/>
      <c r="BF328" s="578">
        <f>AT328+AZ328</f>
        <v>0</v>
      </c>
      <c r="BG328" s="579"/>
      <c r="BH328" s="574">
        <f>AV328+BB328</f>
        <v>0</v>
      </c>
      <c r="BI328" s="575"/>
      <c r="BJ328" s="590">
        <f>IF(BF328=0,0,(BH328/BF328)*100)</f>
        <v>0</v>
      </c>
      <c r="BK328" s="591"/>
      <c r="BL328" s="650">
        <f>(AD328*2)+(AJ328*2)+(AP328*3)+BB328</f>
        <v>0</v>
      </c>
      <c r="BM328" s="651"/>
      <c r="BN328" s="652"/>
      <c r="BO328" s="599"/>
      <c r="BP328" s="599" t="e">
        <f>((AZ328-BB328)*BR$333)+((AT328-AV328)*BR$332)+(H328*BR$334)+(P328*BR$335)</f>
        <v>#REF!</v>
      </c>
      <c r="BQ328" s="70" t="s">
        <v>74</v>
      </c>
      <c r="BR328" s="71" t="e">
        <f>IF(#REF!="B",#REF!,IF(#REF!="C",#REF!,#REF!))</f>
        <v>#REF!</v>
      </c>
      <c r="BS328" s="67"/>
    </row>
    <row r="329" spans="1:71" ht="21.75" customHeight="1">
      <c r="A329" s="54"/>
      <c r="B329" s="549"/>
      <c r="C329" s="560" t="str">
        <f>IF(ROSTER!D$10="","",ROSTER!D$10)</f>
        <v/>
      </c>
      <c r="D329" s="561"/>
      <c r="E329" s="547"/>
      <c r="F329" s="502"/>
      <c r="G329" s="507"/>
      <c r="H329" s="544"/>
      <c r="I329" s="545"/>
      <c r="J329" s="540"/>
      <c r="K329" s="541"/>
      <c r="L329" s="553"/>
      <c r="M329" s="559"/>
      <c r="N329" s="556" t="s">
        <v>14</v>
      </c>
      <c r="O329" s="557"/>
      <c r="P329" s="540"/>
      <c r="Q329" s="541"/>
      <c r="R329" s="553"/>
      <c r="S329" s="559"/>
      <c r="T329" s="592"/>
      <c r="U329" s="593"/>
      <c r="V329" s="551"/>
      <c r="W329" s="545"/>
      <c r="X329" s="540"/>
      <c r="Y329" s="545"/>
      <c r="Z329" s="540"/>
      <c r="AA329" s="545"/>
      <c r="AB329" s="540"/>
      <c r="AC329" s="541"/>
      <c r="AD329" s="553"/>
      <c r="AE329" s="559"/>
      <c r="AF329" s="588"/>
      <c r="AG329" s="589"/>
      <c r="AH329" s="540"/>
      <c r="AI329" s="541"/>
      <c r="AJ329" s="553"/>
      <c r="AK329" s="559"/>
      <c r="AL329" s="592"/>
      <c r="AM329" s="593"/>
      <c r="AN329" s="540"/>
      <c r="AO329" s="541"/>
      <c r="AP329" s="553"/>
      <c r="AQ329" s="559"/>
      <c r="AR329" s="592"/>
      <c r="AS329" s="593"/>
      <c r="AT329" s="580"/>
      <c r="AU329" s="581"/>
      <c r="AV329" s="576"/>
      <c r="AW329" s="577"/>
      <c r="AX329" s="592"/>
      <c r="AY329" s="593"/>
      <c r="AZ329" s="540"/>
      <c r="BA329" s="541"/>
      <c r="BB329" s="553"/>
      <c r="BC329" s="559"/>
      <c r="BD329" s="592"/>
      <c r="BE329" s="593"/>
      <c r="BF329" s="580"/>
      <c r="BG329" s="581"/>
      <c r="BH329" s="576"/>
      <c r="BI329" s="577"/>
      <c r="BJ329" s="592"/>
      <c r="BK329" s="593"/>
      <c r="BL329" s="653"/>
      <c r="BM329" s="654"/>
      <c r="BN329" s="655"/>
      <c r="BO329" s="600"/>
      <c r="BP329" s="600"/>
      <c r="BQ329" s="70" t="s">
        <v>75</v>
      </c>
      <c r="BR329" s="71" t="e">
        <f>IF(#REF!="B",#REF!,IF(#REF!="C",#REF!,#REF!))</f>
        <v>#REF!</v>
      </c>
      <c r="BS329" s="67"/>
    </row>
    <row r="330" spans="1:71" ht="21.75" customHeight="1">
      <c r="A330" s="54"/>
      <c r="B330" s="565" t="str">
        <f>IF(ROSTER!B12="","",ROSTER!B12)</f>
        <v/>
      </c>
      <c r="C330" s="536" t="str">
        <f>IF(ROSTER!C$12="","",ROSTER!C$12)</f>
        <v/>
      </c>
      <c r="D330" s="537"/>
      <c r="E330" s="546"/>
      <c r="F330" s="501">
        <f>IF(E330="y",1,IF(E330="S",1,0))</f>
        <v>0</v>
      </c>
      <c r="G330" s="506">
        <f>IF(E330="S",1,0)</f>
        <v>0</v>
      </c>
      <c r="H330" s="542"/>
      <c r="I330" s="543"/>
      <c r="J330" s="538"/>
      <c r="K330" s="539"/>
      <c r="L330" s="552"/>
      <c r="M330" s="558"/>
      <c r="N330" s="554">
        <f>L330+J330</f>
        <v>0</v>
      </c>
      <c r="O330" s="555"/>
      <c r="P330" s="538"/>
      <c r="Q330" s="539"/>
      <c r="R330" s="552"/>
      <c r="S330" s="558"/>
      <c r="T330" s="590">
        <f t="shared" ref="T330:T369" si="286">R330-P330</f>
        <v>0</v>
      </c>
      <c r="U330" s="591"/>
      <c r="V330" s="550"/>
      <c r="W330" s="543"/>
      <c r="X330" s="538"/>
      <c r="Y330" s="543"/>
      <c r="Z330" s="538"/>
      <c r="AA330" s="543"/>
      <c r="AB330" s="538"/>
      <c r="AC330" s="539"/>
      <c r="AD330" s="552"/>
      <c r="AE330" s="558"/>
      <c r="AF330" s="586">
        <f>IF(AB330=0,0,(AD330/AB330)*100)</f>
        <v>0</v>
      </c>
      <c r="AG330" s="587"/>
      <c r="AH330" s="538"/>
      <c r="AI330" s="539"/>
      <c r="AJ330" s="552"/>
      <c r="AK330" s="558"/>
      <c r="AL330" s="590">
        <f>IF(AH330=0,0,(AJ330/AH330)*100)</f>
        <v>0</v>
      </c>
      <c r="AM330" s="591"/>
      <c r="AN330" s="538"/>
      <c r="AO330" s="539"/>
      <c r="AP330" s="552"/>
      <c r="AQ330" s="558"/>
      <c r="AR330" s="590">
        <f>IF(AN330=0,0,(AP330/AN330)*100)</f>
        <v>0</v>
      </c>
      <c r="AS330" s="591"/>
      <c r="AT330" s="578">
        <f>AB330+AH330+AN330</f>
        <v>0</v>
      </c>
      <c r="AU330" s="579"/>
      <c r="AV330" s="574">
        <f>AD330+AJ330+AP330</f>
        <v>0</v>
      </c>
      <c r="AW330" s="575"/>
      <c r="AX330" s="590">
        <f>IF(AT330=0,0,(AV330/AT330)*100)</f>
        <v>0</v>
      </c>
      <c r="AY330" s="591"/>
      <c r="AZ330" s="538"/>
      <c r="BA330" s="539"/>
      <c r="BB330" s="552"/>
      <c r="BC330" s="558"/>
      <c r="BD330" s="590">
        <f>IF(AZ330=0,0,(BB330/AZ330)*100)</f>
        <v>0</v>
      </c>
      <c r="BE330" s="591"/>
      <c r="BF330" s="578">
        <f>AT330+AZ330</f>
        <v>0</v>
      </c>
      <c r="BG330" s="579"/>
      <c r="BH330" s="574">
        <f>AV330+BB330</f>
        <v>0</v>
      </c>
      <c r="BI330" s="575"/>
      <c r="BJ330" s="590">
        <f>IF(BF330=0,0,(BH330/BF330)*100)</f>
        <v>0</v>
      </c>
      <c r="BK330" s="591"/>
      <c r="BL330" s="650">
        <f>(AD330*2)+(AJ330*2)+(AP330*3)+BB330</f>
        <v>0</v>
      </c>
      <c r="BM330" s="651"/>
      <c r="BN330" s="652"/>
      <c r="BO330" s="599"/>
      <c r="BP330" s="599" t="e">
        <f>((AZ330-BB330)*BR$333)+((AT330-AV330)*BR$332)+(H330*BR$334)+(P330*BR$335)</f>
        <v>#REF!</v>
      </c>
      <c r="BQ330" s="70" t="s">
        <v>76</v>
      </c>
      <c r="BR330" s="71" t="e">
        <f>IF(#REF!="B",#REF!,IF(#REF!="C",#REF!,#REF!))</f>
        <v>#REF!</v>
      </c>
      <c r="BS330" s="67"/>
    </row>
    <row r="331" spans="1:71" ht="21.75" customHeight="1">
      <c r="A331" s="54"/>
      <c r="B331" s="566"/>
      <c r="C331" s="560" t="str">
        <f>IF(ROSTER!D$12="","",ROSTER!D$12)</f>
        <v/>
      </c>
      <c r="D331" s="561"/>
      <c r="E331" s="547"/>
      <c r="F331" s="502"/>
      <c r="G331" s="507"/>
      <c r="H331" s="544"/>
      <c r="I331" s="545"/>
      <c r="J331" s="540"/>
      <c r="K331" s="541"/>
      <c r="L331" s="553"/>
      <c r="M331" s="559"/>
      <c r="N331" s="556" t="s">
        <v>14</v>
      </c>
      <c r="O331" s="557"/>
      <c r="P331" s="540"/>
      <c r="Q331" s="541"/>
      <c r="R331" s="553"/>
      <c r="S331" s="559"/>
      <c r="T331" s="592"/>
      <c r="U331" s="593"/>
      <c r="V331" s="551"/>
      <c r="W331" s="545"/>
      <c r="X331" s="540"/>
      <c r="Y331" s="545"/>
      <c r="Z331" s="540"/>
      <c r="AA331" s="545"/>
      <c r="AB331" s="540"/>
      <c r="AC331" s="541"/>
      <c r="AD331" s="553"/>
      <c r="AE331" s="559"/>
      <c r="AF331" s="588"/>
      <c r="AG331" s="589"/>
      <c r="AH331" s="540"/>
      <c r="AI331" s="541"/>
      <c r="AJ331" s="553"/>
      <c r="AK331" s="559"/>
      <c r="AL331" s="592"/>
      <c r="AM331" s="593"/>
      <c r="AN331" s="540"/>
      <c r="AO331" s="541"/>
      <c r="AP331" s="553"/>
      <c r="AQ331" s="559"/>
      <c r="AR331" s="592"/>
      <c r="AS331" s="593"/>
      <c r="AT331" s="580"/>
      <c r="AU331" s="581"/>
      <c r="AV331" s="576"/>
      <c r="AW331" s="577"/>
      <c r="AX331" s="592"/>
      <c r="AY331" s="593"/>
      <c r="AZ331" s="540"/>
      <c r="BA331" s="541"/>
      <c r="BB331" s="553"/>
      <c r="BC331" s="559"/>
      <c r="BD331" s="592"/>
      <c r="BE331" s="593"/>
      <c r="BF331" s="580"/>
      <c r="BG331" s="581"/>
      <c r="BH331" s="576"/>
      <c r="BI331" s="577"/>
      <c r="BJ331" s="592"/>
      <c r="BK331" s="593"/>
      <c r="BL331" s="653"/>
      <c r="BM331" s="654"/>
      <c r="BN331" s="655"/>
      <c r="BO331" s="600"/>
      <c r="BP331" s="600"/>
      <c r="BQ331" s="70" t="s">
        <v>77</v>
      </c>
      <c r="BR331" s="71" t="e">
        <f>IF(#REF!="B",#REF!,IF(#REF!="C",#REF!,#REF!))</f>
        <v>#REF!</v>
      </c>
      <c r="BS331" s="67"/>
    </row>
    <row r="332" spans="1:71" ht="21.75" customHeight="1">
      <c r="A332" s="54"/>
      <c r="B332" s="565" t="str">
        <f>IF(ROSTER!B14="","",ROSTER!B14)</f>
        <v/>
      </c>
      <c r="C332" s="536" t="str">
        <f>IF(ROSTER!C$14="","",ROSTER!C$14)</f>
        <v/>
      </c>
      <c r="D332" s="537"/>
      <c r="E332" s="546"/>
      <c r="F332" s="501">
        <f>IF(E332="y",1,IF(E332="S",1,0))</f>
        <v>0</v>
      </c>
      <c r="G332" s="506">
        <f>IF(E332="S",1,0)</f>
        <v>0</v>
      </c>
      <c r="H332" s="542"/>
      <c r="I332" s="543"/>
      <c r="J332" s="538"/>
      <c r="K332" s="539"/>
      <c r="L332" s="552"/>
      <c r="M332" s="558"/>
      <c r="N332" s="554">
        <f>L332+J332</f>
        <v>0</v>
      </c>
      <c r="O332" s="555"/>
      <c r="P332" s="538"/>
      <c r="Q332" s="539"/>
      <c r="R332" s="552"/>
      <c r="S332" s="558"/>
      <c r="T332" s="590">
        <f t="shared" ref="T332:T369" si="287">R332-P332</f>
        <v>0</v>
      </c>
      <c r="U332" s="591"/>
      <c r="V332" s="550"/>
      <c r="W332" s="543"/>
      <c r="X332" s="538"/>
      <c r="Y332" s="543"/>
      <c r="Z332" s="538"/>
      <c r="AA332" s="543"/>
      <c r="AB332" s="538"/>
      <c r="AC332" s="539"/>
      <c r="AD332" s="552"/>
      <c r="AE332" s="558"/>
      <c r="AF332" s="586">
        <f>IF(AB332=0,0,(AD332/AB332)*100)</f>
        <v>0</v>
      </c>
      <c r="AG332" s="587"/>
      <c r="AH332" s="538"/>
      <c r="AI332" s="539"/>
      <c r="AJ332" s="552"/>
      <c r="AK332" s="558"/>
      <c r="AL332" s="590">
        <f>IF(AH332=0,0,(AJ332/AH332)*100)</f>
        <v>0</v>
      </c>
      <c r="AM332" s="591"/>
      <c r="AN332" s="538"/>
      <c r="AO332" s="539"/>
      <c r="AP332" s="552"/>
      <c r="AQ332" s="558"/>
      <c r="AR332" s="590">
        <f>IF(AN332=0,0,(AP332/AN332)*100)</f>
        <v>0</v>
      </c>
      <c r="AS332" s="591"/>
      <c r="AT332" s="578">
        <f>AB332+AH332+AN332</f>
        <v>0</v>
      </c>
      <c r="AU332" s="579"/>
      <c r="AV332" s="574">
        <f>AD332+AJ332+AP332</f>
        <v>0</v>
      </c>
      <c r="AW332" s="575"/>
      <c r="AX332" s="590">
        <f>IF(AT332=0,0,(AV332/AT332)*100)</f>
        <v>0</v>
      </c>
      <c r="AY332" s="591"/>
      <c r="AZ332" s="538"/>
      <c r="BA332" s="539"/>
      <c r="BB332" s="552"/>
      <c r="BC332" s="558"/>
      <c r="BD332" s="590">
        <f>IF(AZ332=0,0,(BB332/AZ332)*100)</f>
        <v>0</v>
      </c>
      <c r="BE332" s="591"/>
      <c r="BF332" s="578">
        <f>AT332+AZ332</f>
        <v>0</v>
      </c>
      <c r="BG332" s="579"/>
      <c r="BH332" s="574">
        <f>AV332+BB332</f>
        <v>0</v>
      </c>
      <c r="BI332" s="575"/>
      <c r="BJ332" s="590">
        <f>IF(BF332=0,0,(BH332/BF332)*100)</f>
        <v>0</v>
      </c>
      <c r="BK332" s="591"/>
      <c r="BL332" s="650">
        <f>(AD332*2)+(AJ332*2)+(AP332*3)+BB332</f>
        <v>0</v>
      </c>
      <c r="BM332" s="651"/>
      <c r="BN332" s="652"/>
      <c r="BO332" s="599"/>
      <c r="BP332" s="599" t="e">
        <f>((AZ332-BB332)*BR$333)+((AT332-AV332)*BR$332)+(H332*BR$334)+(P332*BR$335)</f>
        <v>#REF!</v>
      </c>
      <c r="BQ332" s="70" t="s">
        <v>78</v>
      </c>
      <c r="BR332" s="71" t="e">
        <f>IF(#REF!="B",#REF!,IF(#REF!="C",#REF!,#REF!))</f>
        <v>#REF!</v>
      </c>
      <c r="BS332" s="67"/>
    </row>
    <row r="333" spans="1:71" ht="21.75" customHeight="1">
      <c r="A333" s="54"/>
      <c r="B333" s="566"/>
      <c r="C333" s="560" t="str">
        <f>IF(ROSTER!D$14="","",ROSTER!D$14)</f>
        <v/>
      </c>
      <c r="D333" s="561"/>
      <c r="E333" s="547"/>
      <c r="F333" s="502"/>
      <c r="G333" s="507"/>
      <c r="H333" s="544"/>
      <c r="I333" s="545"/>
      <c r="J333" s="540"/>
      <c r="K333" s="541"/>
      <c r="L333" s="553"/>
      <c r="M333" s="559"/>
      <c r="N333" s="556" t="s">
        <v>14</v>
      </c>
      <c r="O333" s="557"/>
      <c r="P333" s="540"/>
      <c r="Q333" s="541"/>
      <c r="R333" s="553"/>
      <c r="S333" s="559"/>
      <c r="T333" s="592"/>
      <c r="U333" s="593"/>
      <c r="V333" s="551"/>
      <c r="W333" s="545"/>
      <c r="X333" s="540"/>
      <c r="Y333" s="545"/>
      <c r="Z333" s="540"/>
      <c r="AA333" s="545"/>
      <c r="AB333" s="540"/>
      <c r="AC333" s="541"/>
      <c r="AD333" s="553"/>
      <c r="AE333" s="559"/>
      <c r="AF333" s="588"/>
      <c r="AG333" s="589"/>
      <c r="AH333" s="540"/>
      <c r="AI333" s="541"/>
      <c r="AJ333" s="553"/>
      <c r="AK333" s="559"/>
      <c r="AL333" s="592"/>
      <c r="AM333" s="593"/>
      <c r="AN333" s="540"/>
      <c r="AO333" s="541"/>
      <c r="AP333" s="553"/>
      <c r="AQ333" s="559"/>
      <c r="AR333" s="592"/>
      <c r="AS333" s="593"/>
      <c r="AT333" s="580"/>
      <c r="AU333" s="581"/>
      <c r="AV333" s="576"/>
      <c r="AW333" s="577"/>
      <c r="AX333" s="592"/>
      <c r="AY333" s="593"/>
      <c r="AZ333" s="540"/>
      <c r="BA333" s="541"/>
      <c r="BB333" s="553"/>
      <c r="BC333" s="559"/>
      <c r="BD333" s="592"/>
      <c r="BE333" s="593"/>
      <c r="BF333" s="580"/>
      <c r="BG333" s="581"/>
      <c r="BH333" s="576"/>
      <c r="BI333" s="577"/>
      <c r="BJ333" s="592"/>
      <c r="BK333" s="593"/>
      <c r="BL333" s="653"/>
      <c r="BM333" s="654"/>
      <c r="BN333" s="655"/>
      <c r="BO333" s="600"/>
      <c r="BP333" s="600"/>
      <c r="BQ333" s="70" t="s">
        <v>79</v>
      </c>
      <c r="BR333" s="71" t="e">
        <f>IF(#REF!="B",#REF!,IF(#REF!="C",#REF!,#REF!))</f>
        <v>#REF!</v>
      </c>
      <c r="BS333" s="67"/>
    </row>
    <row r="334" spans="1:71" ht="21.75" customHeight="1">
      <c r="A334" s="54"/>
      <c r="B334" s="565" t="str">
        <f>IF(ROSTER!B16="","",ROSTER!B16)</f>
        <v/>
      </c>
      <c r="C334" s="536" t="str">
        <f>IF(ROSTER!C$16="","",ROSTER!C$16)</f>
        <v/>
      </c>
      <c r="D334" s="537"/>
      <c r="E334" s="546"/>
      <c r="F334" s="501">
        <f>IF(E334="y",1,IF(E334="S",1,0))</f>
        <v>0</v>
      </c>
      <c r="G334" s="506">
        <f>IF(E334="S",1,0)</f>
        <v>0</v>
      </c>
      <c r="H334" s="542"/>
      <c r="I334" s="543"/>
      <c r="J334" s="538"/>
      <c r="K334" s="539"/>
      <c r="L334" s="552"/>
      <c r="M334" s="558"/>
      <c r="N334" s="554">
        <f>L334+J334</f>
        <v>0</v>
      </c>
      <c r="O334" s="555"/>
      <c r="P334" s="538"/>
      <c r="Q334" s="539"/>
      <c r="R334" s="552"/>
      <c r="S334" s="558"/>
      <c r="T334" s="590">
        <f t="shared" ref="T334:T369" si="288">R334-P334</f>
        <v>0</v>
      </c>
      <c r="U334" s="591"/>
      <c r="V334" s="550"/>
      <c r="W334" s="543"/>
      <c r="X334" s="538"/>
      <c r="Y334" s="543"/>
      <c r="Z334" s="538"/>
      <c r="AA334" s="543"/>
      <c r="AB334" s="538"/>
      <c r="AC334" s="539"/>
      <c r="AD334" s="552"/>
      <c r="AE334" s="558"/>
      <c r="AF334" s="586">
        <f>IF(AB334=0,0,(AD334/AB334)*100)</f>
        <v>0</v>
      </c>
      <c r="AG334" s="587"/>
      <c r="AH334" s="538"/>
      <c r="AI334" s="539"/>
      <c r="AJ334" s="552"/>
      <c r="AK334" s="558"/>
      <c r="AL334" s="590">
        <f>IF(AH334=0,0,(AJ334/AH334)*100)</f>
        <v>0</v>
      </c>
      <c r="AM334" s="591"/>
      <c r="AN334" s="538"/>
      <c r="AO334" s="539"/>
      <c r="AP334" s="552"/>
      <c r="AQ334" s="558"/>
      <c r="AR334" s="590">
        <f>IF(AN334=0,0,(AP334/AN334)*100)</f>
        <v>0</v>
      </c>
      <c r="AS334" s="591"/>
      <c r="AT334" s="578">
        <f>AB334+AH334+AN334</f>
        <v>0</v>
      </c>
      <c r="AU334" s="579"/>
      <c r="AV334" s="574">
        <f>AD334+AJ334+AP334</f>
        <v>0</v>
      </c>
      <c r="AW334" s="575"/>
      <c r="AX334" s="590">
        <f>IF(AT334=0,0,(AV334/AT334)*100)</f>
        <v>0</v>
      </c>
      <c r="AY334" s="591"/>
      <c r="AZ334" s="538"/>
      <c r="BA334" s="539"/>
      <c r="BB334" s="552"/>
      <c r="BC334" s="558"/>
      <c r="BD334" s="590">
        <f>IF(AZ334=0,0,(BB334/AZ334)*100)</f>
        <v>0</v>
      </c>
      <c r="BE334" s="591"/>
      <c r="BF334" s="578">
        <f>AT334+AZ334</f>
        <v>0</v>
      </c>
      <c r="BG334" s="579"/>
      <c r="BH334" s="574">
        <f>AV334+BB334</f>
        <v>0</v>
      </c>
      <c r="BI334" s="575"/>
      <c r="BJ334" s="590">
        <f>IF(BF334=0,0,(BH334/BF334)*100)</f>
        <v>0</v>
      </c>
      <c r="BK334" s="591"/>
      <c r="BL334" s="650">
        <f>(AD334*2)+(AJ334*2)+(AP334*3)+BB334</f>
        <v>0</v>
      </c>
      <c r="BM334" s="651"/>
      <c r="BN334" s="652"/>
      <c r="BO334" s="599"/>
      <c r="BP334" s="599" t="e">
        <f>((AZ334-BB334)*BR$333)+((AT334-AV334)*BR$332)+(H334*BR$334)+(P334*BR$335)</f>
        <v>#REF!</v>
      </c>
      <c r="BQ334" s="70" t="s">
        <v>80</v>
      </c>
      <c r="BR334" s="71" t="e">
        <f>IF(#REF!="B",#REF!,IF(#REF!="C",#REF!,#REF!))</f>
        <v>#REF!</v>
      </c>
      <c r="BS334" s="67"/>
    </row>
    <row r="335" spans="1:71" ht="21.75" customHeight="1">
      <c r="A335" s="54"/>
      <c r="B335" s="566"/>
      <c r="C335" s="560" t="str">
        <f>IF(ROSTER!D$16="","",ROSTER!D$16)</f>
        <v/>
      </c>
      <c r="D335" s="561"/>
      <c r="E335" s="547"/>
      <c r="F335" s="502"/>
      <c r="G335" s="507"/>
      <c r="H335" s="544"/>
      <c r="I335" s="545"/>
      <c r="J335" s="540"/>
      <c r="K335" s="541"/>
      <c r="L335" s="553"/>
      <c r="M335" s="559"/>
      <c r="N335" s="556" t="s">
        <v>14</v>
      </c>
      <c r="O335" s="557"/>
      <c r="P335" s="540"/>
      <c r="Q335" s="541"/>
      <c r="R335" s="553"/>
      <c r="S335" s="559"/>
      <c r="T335" s="592"/>
      <c r="U335" s="593"/>
      <c r="V335" s="551"/>
      <c r="W335" s="545"/>
      <c r="X335" s="540"/>
      <c r="Y335" s="545"/>
      <c r="Z335" s="540"/>
      <c r="AA335" s="545"/>
      <c r="AB335" s="540"/>
      <c r="AC335" s="541"/>
      <c r="AD335" s="553"/>
      <c r="AE335" s="559"/>
      <c r="AF335" s="588"/>
      <c r="AG335" s="589"/>
      <c r="AH335" s="540"/>
      <c r="AI335" s="541"/>
      <c r="AJ335" s="553"/>
      <c r="AK335" s="559"/>
      <c r="AL335" s="592"/>
      <c r="AM335" s="593"/>
      <c r="AN335" s="540"/>
      <c r="AO335" s="541"/>
      <c r="AP335" s="553"/>
      <c r="AQ335" s="559"/>
      <c r="AR335" s="592"/>
      <c r="AS335" s="593"/>
      <c r="AT335" s="580"/>
      <c r="AU335" s="581"/>
      <c r="AV335" s="576"/>
      <c r="AW335" s="577"/>
      <c r="AX335" s="592"/>
      <c r="AY335" s="593"/>
      <c r="AZ335" s="540"/>
      <c r="BA335" s="541"/>
      <c r="BB335" s="553"/>
      <c r="BC335" s="559"/>
      <c r="BD335" s="592"/>
      <c r="BE335" s="593"/>
      <c r="BF335" s="580"/>
      <c r="BG335" s="581"/>
      <c r="BH335" s="576"/>
      <c r="BI335" s="577"/>
      <c r="BJ335" s="592"/>
      <c r="BK335" s="593"/>
      <c r="BL335" s="653"/>
      <c r="BM335" s="654"/>
      <c r="BN335" s="655"/>
      <c r="BO335" s="600"/>
      <c r="BP335" s="600"/>
      <c r="BQ335" s="70" t="s">
        <v>81</v>
      </c>
      <c r="BR335" s="71" t="e">
        <f>IF(#REF!="B",#REF!,IF(#REF!="C",#REF!,#REF!))</f>
        <v>#REF!</v>
      </c>
      <c r="BS335" s="67"/>
    </row>
    <row r="336" spans="1:71" ht="21.75" customHeight="1">
      <c r="A336" s="54"/>
      <c r="B336" s="565" t="str">
        <f>IF(ROSTER!B18="","",ROSTER!B18)</f>
        <v/>
      </c>
      <c r="C336" s="536" t="str">
        <f>IF(ROSTER!C$18="","",ROSTER!C$18)</f>
        <v/>
      </c>
      <c r="D336" s="537"/>
      <c r="E336" s="546"/>
      <c r="F336" s="501">
        <f>IF(E336="y",1,IF(E336="S",1,0))</f>
        <v>0</v>
      </c>
      <c r="G336" s="506">
        <f>IF(E336="S",1,0)</f>
        <v>0</v>
      </c>
      <c r="H336" s="542"/>
      <c r="I336" s="543"/>
      <c r="J336" s="538"/>
      <c r="K336" s="539"/>
      <c r="L336" s="552"/>
      <c r="M336" s="558"/>
      <c r="N336" s="554">
        <f>L336+J336</f>
        <v>0</v>
      </c>
      <c r="O336" s="555"/>
      <c r="P336" s="538"/>
      <c r="Q336" s="539"/>
      <c r="R336" s="552"/>
      <c r="S336" s="558"/>
      <c r="T336" s="590">
        <f t="shared" ref="T336:T369" si="289">R336-P336</f>
        <v>0</v>
      </c>
      <c r="U336" s="591"/>
      <c r="V336" s="550"/>
      <c r="W336" s="543"/>
      <c r="X336" s="538"/>
      <c r="Y336" s="543"/>
      <c r="Z336" s="538"/>
      <c r="AA336" s="543"/>
      <c r="AB336" s="538"/>
      <c r="AC336" s="539"/>
      <c r="AD336" s="552"/>
      <c r="AE336" s="558"/>
      <c r="AF336" s="586">
        <f>IF(AB336=0,0,(AD336/AB336)*100)</f>
        <v>0</v>
      </c>
      <c r="AG336" s="587"/>
      <c r="AH336" s="538"/>
      <c r="AI336" s="539"/>
      <c r="AJ336" s="552"/>
      <c r="AK336" s="558"/>
      <c r="AL336" s="590">
        <f>IF(AH336=0,0,(AJ336/AH336)*100)</f>
        <v>0</v>
      </c>
      <c r="AM336" s="591"/>
      <c r="AN336" s="538"/>
      <c r="AO336" s="539"/>
      <c r="AP336" s="552"/>
      <c r="AQ336" s="558"/>
      <c r="AR336" s="590">
        <f>IF(AN336=0,0,(AP336/AN336)*100)</f>
        <v>0</v>
      </c>
      <c r="AS336" s="591"/>
      <c r="AT336" s="578">
        <f>AB336+AH336+AN336</f>
        <v>0</v>
      </c>
      <c r="AU336" s="579"/>
      <c r="AV336" s="574">
        <f>AD336+AJ336+AP336</f>
        <v>0</v>
      </c>
      <c r="AW336" s="575"/>
      <c r="AX336" s="590">
        <f>IF(AT336=0,0,(AV336/AT336)*100)</f>
        <v>0</v>
      </c>
      <c r="AY336" s="591"/>
      <c r="AZ336" s="538"/>
      <c r="BA336" s="539"/>
      <c r="BB336" s="552"/>
      <c r="BC336" s="558"/>
      <c r="BD336" s="590">
        <f>IF(AZ336=0,0,(BB336/AZ336)*100)</f>
        <v>0</v>
      </c>
      <c r="BE336" s="591"/>
      <c r="BF336" s="578">
        <f>AT336+AZ336</f>
        <v>0</v>
      </c>
      <c r="BG336" s="579"/>
      <c r="BH336" s="574">
        <f>AV336+BB336</f>
        <v>0</v>
      </c>
      <c r="BI336" s="575"/>
      <c r="BJ336" s="590">
        <f>IF(BF336=0,0,(BH336/BF336)*100)</f>
        <v>0</v>
      </c>
      <c r="BK336" s="591"/>
      <c r="BL336" s="650">
        <f>(AD336*2)+(AJ336*2)+(AP336*3)+BB336</f>
        <v>0</v>
      </c>
      <c r="BM336" s="651"/>
      <c r="BN336" s="652"/>
      <c r="BO336" s="599"/>
      <c r="BP336" s="599" t="e">
        <f>((AZ336-BB336)*BR$333)+((AT336-AV336)*BR$332)+(H336*BR$334)+(P336*BR$335)</f>
        <v>#REF!</v>
      </c>
      <c r="BQ336" s="54"/>
      <c r="BR336" s="54"/>
      <c r="BS336" s="67"/>
    </row>
    <row r="337" spans="1:71" ht="21.75" customHeight="1">
      <c r="A337" s="54"/>
      <c r="B337" s="566"/>
      <c r="C337" s="560" t="str">
        <f>IF(ROSTER!D$18="","",ROSTER!D$18)</f>
        <v/>
      </c>
      <c r="D337" s="561"/>
      <c r="E337" s="547"/>
      <c r="F337" s="502"/>
      <c r="G337" s="507"/>
      <c r="H337" s="544"/>
      <c r="I337" s="545"/>
      <c r="J337" s="540"/>
      <c r="K337" s="541"/>
      <c r="L337" s="553"/>
      <c r="M337" s="559"/>
      <c r="N337" s="556"/>
      <c r="O337" s="557"/>
      <c r="P337" s="540"/>
      <c r="Q337" s="541"/>
      <c r="R337" s="553"/>
      <c r="S337" s="559"/>
      <c r="T337" s="592"/>
      <c r="U337" s="593"/>
      <c r="V337" s="551"/>
      <c r="W337" s="545"/>
      <c r="X337" s="540"/>
      <c r="Y337" s="545"/>
      <c r="Z337" s="540"/>
      <c r="AA337" s="545"/>
      <c r="AB337" s="540"/>
      <c r="AC337" s="541"/>
      <c r="AD337" s="553"/>
      <c r="AE337" s="559"/>
      <c r="AF337" s="588"/>
      <c r="AG337" s="589"/>
      <c r="AH337" s="540"/>
      <c r="AI337" s="541"/>
      <c r="AJ337" s="553"/>
      <c r="AK337" s="559"/>
      <c r="AL337" s="592"/>
      <c r="AM337" s="593"/>
      <c r="AN337" s="540"/>
      <c r="AO337" s="541"/>
      <c r="AP337" s="553"/>
      <c r="AQ337" s="559"/>
      <c r="AR337" s="592"/>
      <c r="AS337" s="593"/>
      <c r="AT337" s="580"/>
      <c r="AU337" s="581"/>
      <c r="AV337" s="576"/>
      <c r="AW337" s="577"/>
      <c r="AX337" s="592"/>
      <c r="AY337" s="593"/>
      <c r="AZ337" s="540"/>
      <c r="BA337" s="541"/>
      <c r="BB337" s="553"/>
      <c r="BC337" s="559"/>
      <c r="BD337" s="592"/>
      <c r="BE337" s="593"/>
      <c r="BF337" s="580"/>
      <c r="BG337" s="581"/>
      <c r="BH337" s="576"/>
      <c r="BI337" s="577"/>
      <c r="BJ337" s="592"/>
      <c r="BK337" s="593"/>
      <c r="BL337" s="653"/>
      <c r="BM337" s="654"/>
      <c r="BN337" s="655"/>
      <c r="BO337" s="600"/>
      <c r="BP337" s="600"/>
      <c r="BQ337" s="54"/>
      <c r="BR337" s="54"/>
      <c r="BS337" s="54"/>
    </row>
    <row r="338" spans="1:71" ht="21.75" customHeight="1">
      <c r="A338" s="54"/>
      <c r="B338" s="565" t="str">
        <f>IF(ROSTER!B20="","",ROSTER!B20)</f>
        <v/>
      </c>
      <c r="C338" s="536" t="str">
        <f>IF(ROSTER!C$20="","",ROSTER!C$20)</f>
        <v/>
      </c>
      <c r="D338" s="537"/>
      <c r="E338" s="546"/>
      <c r="F338" s="501">
        <f>IF(E338="y",1,IF(E338="S",1,0))</f>
        <v>0</v>
      </c>
      <c r="G338" s="506">
        <f>IF(E338="S",1,0)</f>
        <v>0</v>
      </c>
      <c r="H338" s="542"/>
      <c r="I338" s="543"/>
      <c r="J338" s="538"/>
      <c r="K338" s="539"/>
      <c r="L338" s="552"/>
      <c r="M338" s="558"/>
      <c r="N338" s="554">
        <f>L338+J338</f>
        <v>0</v>
      </c>
      <c r="O338" s="555"/>
      <c r="P338" s="538"/>
      <c r="Q338" s="539"/>
      <c r="R338" s="552"/>
      <c r="S338" s="558"/>
      <c r="T338" s="590">
        <f t="shared" ref="T338:T369" si="290">R338-P338</f>
        <v>0</v>
      </c>
      <c r="U338" s="591"/>
      <c r="V338" s="550"/>
      <c r="W338" s="543"/>
      <c r="X338" s="538"/>
      <c r="Y338" s="543"/>
      <c r="Z338" s="538"/>
      <c r="AA338" s="543"/>
      <c r="AB338" s="538"/>
      <c r="AC338" s="539"/>
      <c r="AD338" s="552"/>
      <c r="AE338" s="558"/>
      <c r="AF338" s="586">
        <f>IF(AB338=0,0,(AD338/AB338)*100)</f>
        <v>0</v>
      </c>
      <c r="AG338" s="587"/>
      <c r="AH338" s="538"/>
      <c r="AI338" s="539"/>
      <c r="AJ338" s="552"/>
      <c r="AK338" s="558"/>
      <c r="AL338" s="590">
        <f>IF(AH338=0,0,(AJ338/AH338)*100)</f>
        <v>0</v>
      </c>
      <c r="AM338" s="591"/>
      <c r="AN338" s="538"/>
      <c r="AO338" s="539"/>
      <c r="AP338" s="552"/>
      <c r="AQ338" s="558"/>
      <c r="AR338" s="590">
        <f>IF(AN338=0,0,(AP338/AN338)*100)</f>
        <v>0</v>
      </c>
      <c r="AS338" s="591"/>
      <c r="AT338" s="578">
        <f>AB338+AH338+AN338</f>
        <v>0</v>
      </c>
      <c r="AU338" s="579"/>
      <c r="AV338" s="574">
        <f>AD338+AJ338+AP338</f>
        <v>0</v>
      </c>
      <c r="AW338" s="575"/>
      <c r="AX338" s="590">
        <f>IF(AT338=0,0,(AV338/AT338)*100)</f>
        <v>0</v>
      </c>
      <c r="AY338" s="591"/>
      <c r="AZ338" s="538"/>
      <c r="BA338" s="539"/>
      <c r="BB338" s="552"/>
      <c r="BC338" s="558"/>
      <c r="BD338" s="590">
        <f>IF(AZ338=0,0,(BB338/AZ338)*100)</f>
        <v>0</v>
      </c>
      <c r="BE338" s="591"/>
      <c r="BF338" s="578">
        <f>AT338+AZ338</f>
        <v>0</v>
      </c>
      <c r="BG338" s="579"/>
      <c r="BH338" s="574">
        <f>AV338+BB338</f>
        <v>0</v>
      </c>
      <c r="BI338" s="575"/>
      <c r="BJ338" s="590">
        <f>IF(BF338=0,0,(BH338/BF338)*100)</f>
        <v>0</v>
      </c>
      <c r="BK338" s="591"/>
      <c r="BL338" s="650">
        <f>(AD338*2)+(AJ338*2)+(AP338*3)+BB338</f>
        <v>0</v>
      </c>
      <c r="BM338" s="651"/>
      <c r="BN338" s="652"/>
      <c r="BO338" s="599"/>
      <c r="BP338" s="599" t="e">
        <f>((AZ338-BB338)*BR$333)+((AT338-AV338)*BR$332)+(H338*BR$334)+(P338*BR$335)</f>
        <v>#REF!</v>
      </c>
      <c r="BQ338" s="54"/>
      <c r="BR338" s="54"/>
      <c r="BS338" s="54"/>
    </row>
    <row r="339" spans="1:71" ht="21.75" customHeight="1">
      <c r="A339" s="54"/>
      <c r="B339" s="566"/>
      <c r="C339" s="560" t="str">
        <f>IF(ROSTER!D$20="","",ROSTER!D$20)</f>
        <v/>
      </c>
      <c r="D339" s="561"/>
      <c r="E339" s="547"/>
      <c r="F339" s="502"/>
      <c r="G339" s="507"/>
      <c r="H339" s="544"/>
      <c r="I339" s="545"/>
      <c r="J339" s="540"/>
      <c r="K339" s="541"/>
      <c r="L339" s="553"/>
      <c r="M339" s="559"/>
      <c r="N339" s="556" t="s">
        <v>14</v>
      </c>
      <c r="O339" s="557"/>
      <c r="P339" s="540"/>
      <c r="Q339" s="541"/>
      <c r="R339" s="553"/>
      <c r="S339" s="559"/>
      <c r="T339" s="592"/>
      <c r="U339" s="593"/>
      <c r="V339" s="551"/>
      <c r="W339" s="545"/>
      <c r="X339" s="540"/>
      <c r="Y339" s="545"/>
      <c r="Z339" s="540"/>
      <c r="AA339" s="545"/>
      <c r="AB339" s="540"/>
      <c r="AC339" s="541"/>
      <c r="AD339" s="553"/>
      <c r="AE339" s="559"/>
      <c r="AF339" s="588"/>
      <c r="AG339" s="589"/>
      <c r="AH339" s="540"/>
      <c r="AI339" s="541"/>
      <c r="AJ339" s="553"/>
      <c r="AK339" s="559"/>
      <c r="AL339" s="592"/>
      <c r="AM339" s="593"/>
      <c r="AN339" s="540"/>
      <c r="AO339" s="541"/>
      <c r="AP339" s="553"/>
      <c r="AQ339" s="559"/>
      <c r="AR339" s="592"/>
      <c r="AS339" s="593"/>
      <c r="AT339" s="580"/>
      <c r="AU339" s="581"/>
      <c r="AV339" s="576"/>
      <c r="AW339" s="577"/>
      <c r="AX339" s="592"/>
      <c r="AY339" s="593"/>
      <c r="AZ339" s="540"/>
      <c r="BA339" s="541"/>
      <c r="BB339" s="553"/>
      <c r="BC339" s="559"/>
      <c r="BD339" s="592"/>
      <c r="BE339" s="593"/>
      <c r="BF339" s="580"/>
      <c r="BG339" s="581"/>
      <c r="BH339" s="576"/>
      <c r="BI339" s="577"/>
      <c r="BJ339" s="592"/>
      <c r="BK339" s="593"/>
      <c r="BL339" s="653"/>
      <c r="BM339" s="654"/>
      <c r="BN339" s="655"/>
      <c r="BO339" s="600"/>
      <c r="BP339" s="600"/>
      <c r="BQ339" s="54"/>
      <c r="BR339" s="54"/>
      <c r="BS339" s="54"/>
    </row>
    <row r="340" spans="1:71" ht="21.75" customHeight="1">
      <c r="A340" s="54"/>
      <c r="B340" s="565" t="str">
        <f>IF(ROSTER!B22="","",ROSTER!B22)</f>
        <v/>
      </c>
      <c r="C340" s="536" t="str">
        <f>IF(ROSTER!C$22="","",ROSTER!C$22)</f>
        <v/>
      </c>
      <c r="D340" s="537"/>
      <c r="E340" s="546"/>
      <c r="F340" s="501">
        <f>IF(E340="y",1,IF(E340="S",1,0))</f>
        <v>0</v>
      </c>
      <c r="G340" s="506">
        <f>IF(E340="S",1,0)</f>
        <v>0</v>
      </c>
      <c r="H340" s="542"/>
      <c r="I340" s="543"/>
      <c r="J340" s="538"/>
      <c r="K340" s="539"/>
      <c r="L340" s="552"/>
      <c r="M340" s="558"/>
      <c r="N340" s="554">
        <f>L340+J340</f>
        <v>0</v>
      </c>
      <c r="O340" s="555"/>
      <c r="P340" s="538"/>
      <c r="Q340" s="539"/>
      <c r="R340" s="552"/>
      <c r="S340" s="558"/>
      <c r="T340" s="590">
        <f t="shared" ref="T340:T369" si="291">R340-P340</f>
        <v>0</v>
      </c>
      <c r="U340" s="591"/>
      <c r="V340" s="550"/>
      <c r="W340" s="543"/>
      <c r="X340" s="538"/>
      <c r="Y340" s="543"/>
      <c r="Z340" s="538"/>
      <c r="AA340" s="543"/>
      <c r="AB340" s="538"/>
      <c r="AC340" s="539"/>
      <c r="AD340" s="552"/>
      <c r="AE340" s="558"/>
      <c r="AF340" s="586">
        <f>IF(AB340=0,0,(AD340/AB340)*100)</f>
        <v>0</v>
      </c>
      <c r="AG340" s="587"/>
      <c r="AH340" s="538"/>
      <c r="AI340" s="539"/>
      <c r="AJ340" s="552"/>
      <c r="AK340" s="558"/>
      <c r="AL340" s="590">
        <f>IF(AH340=0,0,(AJ340/AH340)*100)</f>
        <v>0</v>
      </c>
      <c r="AM340" s="591"/>
      <c r="AN340" s="538"/>
      <c r="AO340" s="539"/>
      <c r="AP340" s="552"/>
      <c r="AQ340" s="558"/>
      <c r="AR340" s="590">
        <f>IF(AN340=0,0,(AP340/AN340)*100)</f>
        <v>0</v>
      </c>
      <c r="AS340" s="591"/>
      <c r="AT340" s="578">
        <f>AB340+AH340+AN340</f>
        <v>0</v>
      </c>
      <c r="AU340" s="579"/>
      <c r="AV340" s="574">
        <f>AD340+AJ340+AP340</f>
        <v>0</v>
      </c>
      <c r="AW340" s="575"/>
      <c r="AX340" s="590">
        <f>IF(AT340=0,0,(AV340/AT340)*100)</f>
        <v>0</v>
      </c>
      <c r="AY340" s="591"/>
      <c r="AZ340" s="538"/>
      <c r="BA340" s="539"/>
      <c r="BB340" s="552"/>
      <c r="BC340" s="558"/>
      <c r="BD340" s="590">
        <f>IF(AZ340=0,0,(BB340/AZ340)*100)</f>
        <v>0</v>
      </c>
      <c r="BE340" s="591"/>
      <c r="BF340" s="578">
        <f>AT340+AZ340</f>
        <v>0</v>
      </c>
      <c r="BG340" s="579"/>
      <c r="BH340" s="574">
        <f>AV340+BB340</f>
        <v>0</v>
      </c>
      <c r="BI340" s="575"/>
      <c r="BJ340" s="590">
        <f>IF(BF340=0,0,(BH340/BF340)*100)</f>
        <v>0</v>
      </c>
      <c r="BK340" s="591"/>
      <c r="BL340" s="650">
        <f>(AD340*2)+(AJ340*2)+(AP340*3)+BB340</f>
        <v>0</v>
      </c>
      <c r="BM340" s="651"/>
      <c r="BN340" s="652"/>
      <c r="BO340" s="599"/>
      <c r="BP340" s="599" t="e">
        <f>((AZ340-BB340)*BR$333)+((AT340-AV340)*BR$332)+(H340*BR$334)+(P340*BR$335)</f>
        <v>#REF!</v>
      </c>
      <c r="BQ340" s="54"/>
      <c r="BR340" s="54"/>
      <c r="BS340" s="54"/>
    </row>
    <row r="341" spans="1:71" ht="21.75" customHeight="1">
      <c r="A341" s="54"/>
      <c r="B341" s="566"/>
      <c r="C341" s="560" t="str">
        <f>IF(ROSTER!D$22="","",ROSTER!D$22)</f>
        <v/>
      </c>
      <c r="D341" s="561"/>
      <c r="E341" s="547"/>
      <c r="F341" s="502"/>
      <c r="G341" s="507"/>
      <c r="H341" s="544"/>
      <c r="I341" s="545"/>
      <c r="J341" s="540"/>
      <c r="K341" s="541"/>
      <c r="L341" s="553"/>
      <c r="M341" s="559"/>
      <c r="N341" s="556" t="s">
        <v>14</v>
      </c>
      <c r="O341" s="557"/>
      <c r="P341" s="540"/>
      <c r="Q341" s="541"/>
      <c r="R341" s="553"/>
      <c r="S341" s="559"/>
      <c r="T341" s="592"/>
      <c r="U341" s="593"/>
      <c r="V341" s="551"/>
      <c r="W341" s="545"/>
      <c r="X341" s="540"/>
      <c r="Y341" s="545"/>
      <c r="Z341" s="540"/>
      <c r="AA341" s="545"/>
      <c r="AB341" s="540"/>
      <c r="AC341" s="541"/>
      <c r="AD341" s="553"/>
      <c r="AE341" s="559"/>
      <c r="AF341" s="588"/>
      <c r="AG341" s="589"/>
      <c r="AH341" s="540"/>
      <c r="AI341" s="541"/>
      <c r="AJ341" s="553"/>
      <c r="AK341" s="559"/>
      <c r="AL341" s="592"/>
      <c r="AM341" s="593"/>
      <c r="AN341" s="540"/>
      <c r="AO341" s="541"/>
      <c r="AP341" s="553"/>
      <c r="AQ341" s="559"/>
      <c r="AR341" s="592"/>
      <c r="AS341" s="593"/>
      <c r="AT341" s="580"/>
      <c r="AU341" s="581"/>
      <c r="AV341" s="576"/>
      <c r="AW341" s="577"/>
      <c r="AX341" s="592"/>
      <c r="AY341" s="593"/>
      <c r="AZ341" s="540"/>
      <c r="BA341" s="541"/>
      <c r="BB341" s="553"/>
      <c r="BC341" s="559"/>
      <c r="BD341" s="592"/>
      <c r="BE341" s="593"/>
      <c r="BF341" s="580"/>
      <c r="BG341" s="581"/>
      <c r="BH341" s="576"/>
      <c r="BI341" s="577"/>
      <c r="BJ341" s="592"/>
      <c r="BK341" s="593"/>
      <c r="BL341" s="653"/>
      <c r="BM341" s="654"/>
      <c r="BN341" s="655"/>
      <c r="BO341" s="600"/>
      <c r="BP341" s="600"/>
      <c r="BQ341" s="54"/>
      <c r="BR341" s="54"/>
      <c r="BS341" s="54"/>
    </row>
    <row r="342" spans="1:71" ht="21.75" customHeight="1">
      <c r="A342" s="54"/>
      <c r="B342" s="565" t="str">
        <f>IF(ROSTER!B24="","",ROSTER!B24)</f>
        <v/>
      </c>
      <c r="C342" s="536" t="str">
        <f>IF(ROSTER!C$24="","",ROSTER!C$24)</f>
        <v/>
      </c>
      <c r="D342" s="537"/>
      <c r="E342" s="546"/>
      <c r="F342" s="501">
        <f>IF(E342="y",1,IF(E342="S",1,0))</f>
        <v>0</v>
      </c>
      <c r="G342" s="506">
        <f>IF(E342="S",1,0)</f>
        <v>0</v>
      </c>
      <c r="H342" s="542"/>
      <c r="I342" s="543"/>
      <c r="J342" s="538"/>
      <c r="K342" s="539"/>
      <c r="L342" s="552"/>
      <c r="M342" s="558"/>
      <c r="N342" s="554">
        <f>L342+J342</f>
        <v>0</v>
      </c>
      <c r="O342" s="555"/>
      <c r="P342" s="538"/>
      <c r="Q342" s="539"/>
      <c r="R342" s="552"/>
      <c r="S342" s="558"/>
      <c r="T342" s="590">
        <f t="shared" ref="T342:T369" si="292">R342-P342</f>
        <v>0</v>
      </c>
      <c r="U342" s="591"/>
      <c r="V342" s="550"/>
      <c r="W342" s="543"/>
      <c r="X342" s="538"/>
      <c r="Y342" s="543"/>
      <c r="Z342" s="538"/>
      <c r="AA342" s="543"/>
      <c r="AB342" s="538"/>
      <c r="AC342" s="539"/>
      <c r="AD342" s="552"/>
      <c r="AE342" s="558"/>
      <c r="AF342" s="586">
        <f>IF(AB342=0,0,(AD342/AB342)*100)</f>
        <v>0</v>
      </c>
      <c r="AG342" s="587"/>
      <c r="AH342" s="538"/>
      <c r="AI342" s="539"/>
      <c r="AJ342" s="552"/>
      <c r="AK342" s="558"/>
      <c r="AL342" s="590">
        <f>IF(AH342=0,0,(AJ342/AH342)*100)</f>
        <v>0</v>
      </c>
      <c r="AM342" s="591"/>
      <c r="AN342" s="538"/>
      <c r="AO342" s="539"/>
      <c r="AP342" s="552"/>
      <c r="AQ342" s="558"/>
      <c r="AR342" s="590">
        <f>IF(AN342=0,0,(AP342/AN342)*100)</f>
        <v>0</v>
      </c>
      <c r="AS342" s="591"/>
      <c r="AT342" s="578">
        <f>AB342+AH342+AN342</f>
        <v>0</v>
      </c>
      <c r="AU342" s="579"/>
      <c r="AV342" s="574">
        <f>AD342+AJ342+AP342</f>
        <v>0</v>
      </c>
      <c r="AW342" s="575"/>
      <c r="AX342" s="590">
        <f>IF(AT342=0,0,(AV342/AT342)*100)</f>
        <v>0</v>
      </c>
      <c r="AY342" s="591"/>
      <c r="AZ342" s="538"/>
      <c r="BA342" s="539"/>
      <c r="BB342" s="552"/>
      <c r="BC342" s="558"/>
      <c r="BD342" s="590">
        <f>IF(AZ342=0,0,(BB342/AZ342)*100)</f>
        <v>0</v>
      </c>
      <c r="BE342" s="591"/>
      <c r="BF342" s="578">
        <f>AT342+AZ342</f>
        <v>0</v>
      </c>
      <c r="BG342" s="579"/>
      <c r="BH342" s="574">
        <f>AV342+BB342</f>
        <v>0</v>
      </c>
      <c r="BI342" s="575"/>
      <c r="BJ342" s="590">
        <f>IF(BF342=0,0,(BH342/BF342)*100)</f>
        <v>0</v>
      </c>
      <c r="BK342" s="591"/>
      <c r="BL342" s="650">
        <f>(AD342*2)+(AJ342*2)+(AP342*3)+BB342</f>
        <v>0</v>
      </c>
      <c r="BM342" s="651"/>
      <c r="BN342" s="652"/>
      <c r="BO342" s="599"/>
      <c r="BP342" s="599" t="e">
        <f>((AZ342-BB342)*BR$333)+((AT342-AV342)*BR$332)+(H342*BR$334)+(P342*BR$335)</f>
        <v>#REF!</v>
      </c>
      <c r="BQ342" s="54"/>
      <c r="BR342" s="54"/>
      <c r="BS342" s="54"/>
    </row>
    <row r="343" spans="1:71" ht="21.75" customHeight="1">
      <c r="A343" s="54"/>
      <c r="B343" s="566"/>
      <c r="C343" s="560" t="str">
        <f>IF(ROSTER!D$24="","",ROSTER!D$24)</f>
        <v/>
      </c>
      <c r="D343" s="561"/>
      <c r="E343" s="547"/>
      <c r="F343" s="502"/>
      <c r="G343" s="507"/>
      <c r="H343" s="544"/>
      <c r="I343" s="545"/>
      <c r="J343" s="540"/>
      <c r="K343" s="541"/>
      <c r="L343" s="553"/>
      <c r="M343" s="559"/>
      <c r="N343" s="556" t="s">
        <v>14</v>
      </c>
      <c r="O343" s="557"/>
      <c r="P343" s="540"/>
      <c r="Q343" s="541"/>
      <c r="R343" s="553"/>
      <c r="S343" s="559"/>
      <c r="T343" s="592"/>
      <c r="U343" s="593"/>
      <c r="V343" s="551"/>
      <c r="W343" s="545"/>
      <c r="X343" s="540"/>
      <c r="Y343" s="545"/>
      <c r="Z343" s="540"/>
      <c r="AA343" s="545"/>
      <c r="AB343" s="540"/>
      <c r="AC343" s="541"/>
      <c r="AD343" s="553"/>
      <c r="AE343" s="559"/>
      <c r="AF343" s="588"/>
      <c r="AG343" s="589"/>
      <c r="AH343" s="540"/>
      <c r="AI343" s="541"/>
      <c r="AJ343" s="553"/>
      <c r="AK343" s="559"/>
      <c r="AL343" s="592"/>
      <c r="AM343" s="593"/>
      <c r="AN343" s="540"/>
      <c r="AO343" s="541"/>
      <c r="AP343" s="553"/>
      <c r="AQ343" s="559"/>
      <c r="AR343" s="592"/>
      <c r="AS343" s="593"/>
      <c r="AT343" s="580"/>
      <c r="AU343" s="581"/>
      <c r="AV343" s="576"/>
      <c r="AW343" s="577"/>
      <c r="AX343" s="592"/>
      <c r="AY343" s="593"/>
      <c r="AZ343" s="540"/>
      <c r="BA343" s="541"/>
      <c r="BB343" s="553"/>
      <c r="BC343" s="559"/>
      <c r="BD343" s="592"/>
      <c r="BE343" s="593"/>
      <c r="BF343" s="580"/>
      <c r="BG343" s="581"/>
      <c r="BH343" s="576"/>
      <c r="BI343" s="577"/>
      <c r="BJ343" s="592"/>
      <c r="BK343" s="593"/>
      <c r="BL343" s="653"/>
      <c r="BM343" s="654"/>
      <c r="BN343" s="655"/>
      <c r="BO343" s="600"/>
      <c r="BP343" s="600"/>
      <c r="BQ343" s="54"/>
      <c r="BR343" s="54"/>
      <c r="BS343" s="54"/>
    </row>
    <row r="344" spans="1:71" ht="21.75" customHeight="1">
      <c r="A344" s="54"/>
      <c r="B344" s="565" t="str">
        <f>IF(ROSTER!B26="","",ROSTER!B26)</f>
        <v/>
      </c>
      <c r="C344" s="536" t="str">
        <f>IF(ROSTER!C$26="","",ROSTER!C$26)</f>
        <v/>
      </c>
      <c r="D344" s="537"/>
      <c r="E344" s="546"/>
      <c r="F344" s="501">
        <f>IF(E344="y",1,IF(E344="S",1,0))</f>
        <v>0</v>
      </c>
      <c r="G344" s="506">
        <f>IF(E344="S",1,0)</f>
        <v>0</v>
      </c>
      <c r="H344" s="542"/>
      <c r="I344" s="543"/>
      <c r="J344" s="538"/>
      <c r="K344" s="539"/>
      <c r="L344" s="552"/>
      <c r="M344" s="558"/>
      <c r="N344" s="554">
        <f>L344+J344</f>
        <v>0</v>
      </c>
      <c r="O344" s="555"/>
      <c r="P344" s="538"/>
      <c r="Q344" s="539"/>
      <c r="R344" s="552"/>
      <c r="S344" s="558"/>
      <c r="T344" s="590">
        <f t="shared" ref="T344:T369" si="293">R344-P344</f>
        <v>0</v>
      </c>
      <c r="U344" s="591"/>
      <c r="V344" s="550"/>
      <c r="W344" s="543"/>
      <c r="X344" s="538"/>
      <c r="Y344" s="543"/>
      <c r="Z344" s="538"/>
      <c r="AA344" s="543"/>
      <c r="AB344" s="538"/>
      <c r="AC344" s="539"/>
      <c r="AD344" s="552"/>
      <c r="AE344" s="558"/>
      <c r="AF344" s="586">
        <f>IF(AB344=0,0,(AD344/AB344)*100)</f>
        <v>0</v>
      </c>
      <c r="AG344" s="587"/>
      <c r="AH344" s="538"/>
      <c r="AI344" s="539"/>
      <c r="AJ344" s="552"/>
      <c r="AK344" s="558"/>
      <c r="AL344" s="590">
        <f>IF(AH344=0,0,(AJ344/AH344)*100)</f>
        <v>0</v>
      </c>
      <c r="AM344" s="591"/>
      <c r="AN344" s="538"/>
      <c r="AO344" s="539"/>
      <c r="AP344" s="552"/>
      <c r="AQ344" s="558"/>
      <c r="AR344" s="590">
        <f>IF(AN344=0,0,(AP344/AN344)*100)</f>
        <v>0</v>
      </c>
      <c r="AS344" s="591"/>
      <c r="AT344" s="578">
        <f>AB344+AH344+AN344</f>
        <v>0</v>
      </c>
      <c r="AU344" s="579"/>
      <c r="AV344" s="574">
        <f>AD344+AJ344+AP344</f>
        <v>0</v>
      </c>
      <c r="AW344" s="575"/>
      <c r="AX344" s="590">
        <f>IF(AT344=0,0,(AV344/AT344)*100)</f>
        <v>0</v>
      </c>
      <c r="AY344" s="591"/>
      <c r="AZ344" s="538"/>
      <c r="BA344" s="539"/>
      <c r="BB344" s="552"/>
      <c r="BC344" s="558"/>
      <c r="BD344" s="590">
        <f>IF(AZ344=0,0,(BB344/AZ344)*100)</f>
        <v>0</v>
      </c>
      <c r="BE344" s="591"/>
      <c r="BF344" s="578">
        <f>AT344+AZ344</f>
        <v>0</v>
      </c>
      <c r="BG344" s="579"/>
      <c r="BH344" s="574">
        <f>AV344+BB344</f>
        <v>0</v>
      </c>
      <c r="BI344" s="575"/>
      <c r="BJ344" s="590">
        <f>IF(BF344=0,0,(BH344/BF344)*100)</f>
        <v>0</v>
      </c>
      <c r="BK344" s="591"/>
      <c r="BL344" s="650">
        <f>(AD344*2)+(AJ344*2)+(AP344*3)+BB344</f>
        <v>0</v>
      </c>
      <c r="BM344" s="651"/>
      <c r="BN344" s="652"/>
      <c r="BO344" s="599"/>
      <c r="BP344" s="599" t="e">
        <f>((AZ344-BB344)*BR$333)+((AT344-AV344)*BR$332)+(H344*BR$334)+(P344*BR$335)</f>
        <v>#REF!</v>
      </c>
      <c r="BQ344" s="54"/>
      <c r="BR344" s="54"/>
      <c r="BS344" s="54"/>
    </row>
    <row r="345" spans="1:71" ht="21.75" customHeight="1">
      <c r="A345" s="54"/>
      <c r="B345" s="566"/>
      <c r="C345" s="560" t="str">
        <f>IF(ROSTER!D$26="","",ROSTER!D$26)</f>
        <v/>
      </c>
      <c r="D345" s="561"/>
      <c r="E345" s="547"/>
      <c r="F345" s="502"/>
      <c r="G345" s="507"/>
      <c r="H345" s="544"/>
      <c r="I345" s="545"/>
      <c r="J345" s="540"/>
      <c r="K345" s="541"/>
      <c r="L345" s="553"/>
      <c r="M345" s="559"/>
      <c r="N345" s="556" t="s">
        <v>14</v>
      </c>
      <c r="O345" s="557"/>
      <c r="P345" s="540"/>
      <c r="Q345" s="541"/>
      <c r="R345" s="553"/>
      <c r="S345" s="559"/>
      <c r="T345" s="592"/>
      <c r="U345" s="593"/>
      <c r="V345" s="551"/>
      <c r="W345" s="545"/>
      <c r="X345" s="540"/>
      <c r="Y345" s="545"/>
      <c r="Z345" s="540"/>
      <c r="AA345" s="545"/>
      <c r="AB345" s="540"/>
      <c r="AC345" s="541"/>
      <c r="AD345" s="553"/>
      <c r="AE345" s="559"/>
      <c r="AF345" s="588"/>
      <c r="AG345" s="589"/>
      <c r="AH345" s="540"/>
      <c r="AI345" s="541"/>
      <c r="AJ345" s="553"/>
      <c r="AK345" s="559"/>
      <c r="AL345" s="592"/>
      <c r="AM345" s="593"/>
      <c r="AN345" s="540"/>
      <c r="AO345" s="541"/>
      <c r="AP345" s="553"/>
      <c r="AQ345" s="559"/>
      <c r="AR345" s="592"/>
      <c r="AS345" s="593"/>
      <c r="AT345" s="580"/>
      <c r="AU345" s="581"/>
      <c r="AV345" s="576"/>
      <c r="AW345" s="577"/>
      <c r="AX345" s="592"/>
      <c r="AY345" s="593"/>
      <c r="AZ345" s="540"/>
      <c r="BA345" s="541"/>
      <c r="BB345" s="553"/>
      <c r="BC345" s="559"/>
      <c r="BD345" s="592"/>
      <c r="BE345" s="593"/>
      <c r="BF345" s="580"/>
      <c r="BG345" s="581"/>
      <c r="BH345" s="576"/>
      <c r="BI345" s="577"/>
      <c r="BJ345" s="592"/>
      <c r="BK345" s="593"/>
      <c r="BL345" s="653"/>
      <c r="BM345" s="654"/>
      <c r="BN345" s="655"/>
      <c r="BO345" s="600"/>
      <c r="BP345" s="600"/>
      <c r="BQ345" s="54"/>
      <c r="BR345" s="54"/>
      <c r="BS345" s="54"/>
    </row>
    <row r="346" spans="1:71" ht="21.75" customHeight="1">
      <c r="A346" s="54"/>
      <c r="B346" s="565" t="str">
        <f>IF(ROSTER!B28="","",ROSTER!B28)</f>
        <v/>
      </c>
      <c r="C346" s="536" t="str">
        <f>IF(ROSTER!C$28="","",ROSTER!C$28)</f>
        <v/>
      </c>
      <c r="D346" s="537"/>
      <c r="E346" s="546"/>
      <c r="F346" s="501">
        <f>IF(E346="y",1,IF(E346="S",1,0))</f>
        <v>0</v>
      </c>
      <c r="G346" s="506">
        <f>IF(E346="S",1,0)</f>
        <v>0</v>
      </c>
      <c r="H346" s="542"/>
      <c r="I346" s="543"/>
      <c r="J346" s="538"/>
      <c r="K346" s="539"/>
      <c r="L346" s="552"/>
      <c r="M346" s="558"/>
      <c r="N346" s="554">
        <f>L346+J346</f>
        <v>0</v>
      </c>
      <c r="O346" s="555"/>
      <c r="P346" s="538"/>
      <c r="Q346" s="539"/>
      <c r="R346" s="552"/>
      <c r="S346" s="558"/>
      <c r="T346" s="590">
        <f t="shared" ref="T346:T369" si="294">R346-P346</f>
        <v>0</v>
      </c>
      <c r="U346" s="591"/>
      <c r="V346" s="550"/>
      <c r="W346" s="543"/>
      <c r="X346" s="538"/>
      <c r="Y346" s="543"/>
      <c r="Z346" s="538"/>
      <c r="AA346" s="543"/>
      <c r="AB346" s="538"/>
      <c r="AC346" s="539"/>
      <c r="AD346" s="552"/>
      <c r="AE346" s="558"/>
      <c r="AF346" s="586">
        <f>IF(AB346=0,0,(AD346/AB346)*100)</f>
        <v>0</v>
      </c>
      <c r="AG346" s="587"/>
      <c r="AH346" s="538"/>
      <c r="AI346" s="539"/>
      <c r="AJ346" s="552"/>
      <c r="AK346" s="558"/>
      <c r="AL346" s="590">
        <f>IF(AH346=0,0,(AJ346/AH346)*100)</f>
        <v>0</v>
      </c>
      <c r="AM346" s="591"/>
      <c r="AN346" s="538"/>
      <c r="AO346" s="539"/>
      <c r="AP346" s="552"/>
      <c r="AQ346" s="558"/>
      <c r="AR346" s="590">
        <f>IF(AN346=0,0,(AP346/AN346)*100)</f>
        <v>0</v>
      </c>
      <c r="AS346" s="591"/>
      <c r="AT346" s="578">
        <f>AB346+AH346+AN346</f>
        <v>0</v>
      </c>
      <c r="AU346" s="579"/>
      <c r="AV346" s="574">
        <f>AD346+AJ346+AP346</f>
        <v>0</v>
      </c>
      <c r="AW346" s="575"/>
      <c r="AX346" s="590">
        <f>IF(AT346=0,0,(AV346/AT346)*100)</f>
        <v>0</v>
      </c>
      <c r="AY346" s="591"/>
      <c r="AZ346" s="538"/>
      <c r="BA346" s="539"/>
      <c r="BB346" s="552"/>
      <c r="BC346" s="558"/>
      <c r="BD346" s="590">
        <f>IF(AZ346=0,0,(BB346/AZ346)*100)</f>
        <v>0</v>
      </c>
      <c r="BE346" s="591"/>
      <c r="BF346" s="578">
        <f>AT346+AZ346</f>
        <v>0</v>
      </c>
      <c r="BG346" s="579"/>
      <c r="BH346" s="574">
        <f>AV346+BB346</f>
        <v>0</v>
      </c>
      <c r="BI346" s="575"/>
      <c r="BJ346" s="590">
        <f>IF(BF346=0,0,(BH346/BF346)*100)</f>
        <v>0</v>
      </c>
      <c r="BK346" s="591"/>
      <c r="BL346" s="650">
        <f>(AD346*2)+(AJ346*2)+(AP346*3)+BB346</f>
        <v>0</v>
      </c>
      <c r="BM346" s="651"/>
      <c r="BN346" s="652"/>
      <c r="BO346" s="599"/>
      <c r="BP346" s="599" t="e">
        <f>((AZ346-BB346)*BR$333)+((AT346-AV346)*BR$332)+(H346*BR$334)+(P346*BR$335)</f>
        <v>#REF!</v>
      </c>
      <c r="BQ346" s="54"/>
      <c r="BR346" s="54"/>
      <c r="BS346" s="54"/>
    </row>
    <row r="347" spans="1:71" ht="21.75" customHeight="1">
      <c r="A347" s="54"/>
      <c r="B347" s="566"/>
      <c r="C347" s="560" t="str">
        <f>IF(ROSTER!D$28="","",ROSTER!D$28)</f>
        <v/>
      </c>
      <c r="D347" s="561"/>
      <c r="E347" s="547"/>
      <c r="F347" s="502"/>
      <c r="G347" s="507"/>
      <c r="H347" s="544"/>
      <c r="I347" s="545"/>
      <c r="J347" s="540"/>
      <c r="K347" s="541"/>
      <c r="L347" s="553"/>
      <c r="M347" s="559"/>
      <c r="N347" s="556" t="s">
        <v>14</v>
      </c>
      <c r="O347" s="557"/>
      <c r="P347" s="540"/>
      <c r="Q347" s="541"/>
      <c r="R347" s="553"/>
      <c r="S347" s="559"/>
      <c r="T347" s="592"/>
      <c r="U347" s="593"/>
      <c r="V347" s="551"/>
      <c r="W347" s="545"/>
      <c r="X347" s="540"/>
      <c r="Y347" s="545"/>
      <c r="Z347" s="540"/>
      <c r="AA347" s="545"/>
      <c r="AB347" s="540"/>
      <c r="AC347" s="541"/>
      <c r="AD347" s="553"/>
      <c r="AE347" s="559"/>
      <c r="AF347" s="588"/>
      <c r="AG347" s="589"/>
      <c r="AH347" s="540"/>
      <c r="AI347" s="541"/>
      <c r="AJ347" s="553"/>
      <c r="AK347" s="559"/>
      <c r="AL347" s="592"/>
      <c r="AM347" s="593"/>
      <c r="AN347" s="540"/>
      <c r="AO347" s="541"/>
      <c r="AP347" s="553"/>
      <c r="AQ347" s="559"/>
      <c r="AR347" s="592"/>
      <c r="AS347" s="593"/>
      <c r="AT347" s="580"/>
      <c r="AU347" s="581"/>
      <c r="AV347" s="576"/>
      <c r="AW347" s="577"/>
      <c r="AX347" s="592"/>
      <c r="AY347" s="593"/>
      <c r="AZ347" s="540"/>
      <c r="BA347" s="541"/>
      <c r="BB347" s="553"/>
      <c r="BC347" s="559"/>
      <c r="BD347" s="592"/>
      <c r="BE347" s="593"/>
      <c r="BF347" s="580"/>
      <c r="BG347" s="581"/>
      <c r="BH347" s="576"/>
      <c r="BI347" s="577"/>
      <c r="BJ347" s="592"/>
      <c r="BK347" s="593"/>
      <c r="BL347" s="653"/>
      <c r="BM347" s="654"/>
      <c r="BN347" s="655"/>
      <c r="BO347" s="600"/>
      <c r="BP347" s="600"/>
      <c r="BQ347" s="54"/>
      <c r="BR347" s="54"/>
      <c r="BS347" s="54"/>
    </row>
    <row r="348" spans="1:71" ht="21.75" customHeight="1">
      <c r="A348" s="54"/>
      <c r="B348" s="565" t="str">
        <f>IF(ROSTER!B30="","",ROSTER!B30)</f>
        <v/>
      </c>
      <c r="C348" s="536" t="str">
        <f>IF(ROSTER!C$30="","",ROSTER!C$30)</f>
        <v/>
      </c>
      <c r="D348" s="537"/>
      <c r="E348" s="546"/>
      <c r="F348" s="501">
        <f>IF(E348="y",1,IF(E348="S",1,0))</f>
        <v>0</v>
      </c>
      <c r="G348" s="506">
        <f>IF(E348="S",1,0)</f>
        <v>0</v>
      </c>
      <c r="H348" s="542"/>
      <c r="I348" s="543"/>
      <c r="J348" s="538"/>
      <c r="K348" s="539"/>
      <c r="L348" s="552"/>
      <c r="M348" s="558"/>
      <c r="N348" s="554">
        <f>L348+J348</f>
        <v>0</v>
      </c>
      <c r="O348" s="555"/>
      <c r="P348" s="538"/>
      <c r="Q348" s="539"/>
      <c r="R348" s="552"/>
      <c r="S348" s="558"/>
      <c r="T348" s="590">
        <f t="shared" ref="T348:T369" si="295">R348-P348</f>
        <v>0</v>
      </c>
      <c r="U348" s="591"/>
      <c r="V348" s="550"/>
      <c r="W348" s="543"/>
      <c r="X348" s="538"/>
      <c r="Y348" s="543"/>
      <c r="Z348" s="538"/>
      <c r="AA348" s="543"/>
      <c r="AB348" s="538"/>
      <c r="AC348" s="539"/>
      <c r="AD348" s="552"/>
      <c r="AE348" s="558"/>
      <c r="AF348" s="586">
        <f>IF(AB348=0,0,(AD348/AB348)*100)</f>
        <v>0</v>
      </c>
      <c r="AG348" s="587"/>
      <c r="AH348" s="538"/>
      <c r="AI348" s="539"/>
      <c r="AJ348" s="552"/>
      <c r="AK348" s="558"/>
      <c r="AL348" s="590">
        <f>IF(AH348=0,0,(AJ348/AH348)*100)</f>
        <v>0</v>
      </c>
      <c r="AM348" s="591"/>
      <c r="AN348" s="538"/>
      <c r="AO348" s="539"/>
      <c r="AP348" s="552"/>
      <c r="AQ348" s="558"/>
      <c r="AR348" s="590">
        <f>IF(AN348=0,0,(AP348/AN348)*100)</f>
        <v>0</v>
      </c>
      <c r="AS348" s="591"/>
      <c r="AT348" s="578">
        <f>AB348+AH348+AN348</f>
        <v>0</v>
      </c>
      <c r="AU348" s="579"/>
      <c r="AV348" s="574">
        <f>AD348+AJ348+AP348</f>
        <v>0</v>
      </c>
      <c r="AW348" s="575"/>
      <c r="AX348" s="590">
        <f>IF(AT348=0,0,(AV348/AT348)*100)</f>
        <v>0</v>
      </c>
      <c r="AY348" s="591"/>
      <c r="AZ348" s="538"/>
      <c r="BA348" s="539"/>
      <c r="BB348" s="552"/>
      <c r="BC348" s="558"/>
      <c r="BD348" s="590">
        <f>IF(AZ348=0,0,(BB348/AZ348)*100)</f>
        <v>0</v>
      </c>
      <c r="BE348" s="591"/>
      <c r="BF348" s="578">
        <f>AT348+AZ348</f>
        <v>0</v>
      </c>
      <c r="BG348" s="579"/>
      <c r="BH348" s="574">
        <f>AV348+BB348</f>
        <v>0</v>
      </c>
      <c r="BI348" s="575"/>
      <c r="BJ348" s="590">
        <f>IF(BF348=0,0,(BH348/BF348)*100)</f>
        <v>0</v>
      </c>
      <c r="BK348" s="591"/>
      <c r="BL348" s="650">
        <f>(AD348*2)+(AJ348*2)+(AP348*3)+BB348</f>
        <v>0</v>
      </c>
      <c r="BM348" s="651"/>
      <c r="BN348" s="652"/>
      <c r="BO348" s="599"/>
      <c r="BP348" s="599" t="e">
        <f>((AZ348-BB348)*BR$333)+((AT348-AV348)*BR$332)+(H348*BR$334)+(P348*BR$335)</f>
        <v>#REF!</v>
      </c>
      <c r="BQ348" s="54"/>
      <c r="BR348" s="54"/>
      <c r="BS348" s="54"/>
    </row>
    <row r="349" spans="1:71" ht="21.75" customHeight="1">
      <c r="A349" s="54"/>
      <c r="B349" s="566"/>
      <c r="C349" s="560" t="str">
        <f>IF(ROSTER!D$30="","",ROSTER!D$30)</f>
        <v/>
      </c>
      <c r="D349" s="561"/>
      <c r="E349" s="547"/>
      <c r="F349" s="502"/>
      <c r="G349" s="507"/>
      <c r="H349" s="544"/>
      <c r="I349" s="545"/>
      <c r="J349" s="540"/>
      <c r="K349" s="541"/>
      <c r="L349" s="553"/>
      <c r="M349" s="559"/>
      <c r="N349" s="556" t="s">
        <v>14</v>
      </c>
      <c r="O349" s="557"/>
      <c r="P349" s="540"/>
      <c r="Q349" s="541"/>
      <c r="R349" s="553"/>
      <c r="S349" s="559"/>
      <c r="T349" s="592"/>
      <c r="U349" s="593"/>
      <c r="V349" s="551"/>
      <c r="W349" s="545"/>
      <c r="X349" s="540"/>
      <c r="Y349" s="545"/>
      <c r="Z349" s="540"/>
      <c r="AA349" s="545"/>
      <c r="AB349" s="540"/>
      <c r="AC349" s="541"/>
      <c r="AD349" s="553"/>
      <c r="AE349" s="559"/>
      <c r="AF349" s="588"/>
      <c r="AG349" s="589"/>
      <c r="AH349" s="540"/>
      <c r="AI349" s="541"/>
      <c r="AJ349" s="553"/>
      <c r="AK349" s="559"/>
      <c r="AL349" s="592"/>
      <c r="AM349" s="593"/>
      <c r="AN349" s="540"/>
      <c r="AO349" s="541"/>
      <c r="AP349" s="553"/>
      <c r="AQ349" s="559"/>
      <c r="AR349" s="592"/>
      <c r="AS349" s="593"/>
      <c r="AT349" s="580"/>
      <c r="AU349" s="581"/>
      <c r="AV349" s="576"/>
      <c r="AW349" s="577"/>
      <c r="AX349" s="592"/>
      <c r="AY349" s="593"/>
      <c r="AZ349" s="540"/>
      <c r="BA349" s="541"/>
      <c r="BB349" s="553"/>
      <c r="BC349" s="559"/>
      <c r="BD349" s="592"/>
      <c r="BE349" s="593"/>
      <c r="BF349" s="580"/>
      <c r="BG349" s="581"/>
      <c r="BH349" s="576"/>
      <c r="BI349" s="577"/>
      <c r="BJ349" s="592"/>
      <c r="BK349" s="593"/>
      <c r="BL349" s="653"/>
      <c r="BM349" s="654"/>
      <c r="BN349" s="655"/>
      <c r="BO349" s="600"/>
      <c r="BP349" s="600"/>
      <c r="BQ349" s="54"/>
      <c r="BR349" s="54"/>
      <c r="BS349" s="54"/>
    </row>
    <row r="350" spans="1:71" ht="21.75" customHeight="1">
      <c r="A350" s="54"/>
      <c r="B350" s="565" t="str">
        <f>IF(ROSTER!B32="","",ROSTER!B32)</f>
        <v/>
      </c>
      <c r="C350" s="536" t="str">
        <f>IF(ROSTER!C$32="","",ROSTER!C$32)</f>
        <v/>
      </c>
      <c r="D350" s="537"/>
      <c r="E350" s="546"/>
      <c r="F350" s="501">
        <f>IF(E350="y",1,IF(E350="S",1,0))</f>
        <v>0</v>
      </c>
      <c r="G350" s="506">
        <f>IF(E350="S",1,0)</f>
        <v>0</v>
      </c>
      <c r="H350" s="542"/>
      <c r="I350" s="543"/>
      <c r="J350" s="538"/>
      <c r="K350" s="539"/>
      <c r="L350" s="552"/>
      <c r="M350" s="558"/>
      <c r="N350" s="554">
        <f>L350+J350</f>
        <v>0</v>
      </c>
      <c r="O350" s="555"/>
      <c r="P350" s="538"/>
      <c r="Q350" s="539"/>
      <c r="R350" s="552"/>
      <c r="S350" s="558"/>
      <c r="T350" s="590">
        <f t="shared" ref="T350:T369" si="296">R350-P350</f>
        <v>0</v>
      </c>
      <c r="U350" s="591"/>
      <c r="V350" s="550"/>
      <c r="W350" s="543"/>
      <c r="X350" s="538"/>
      <c r="Y350" s="543"/>
      <c r="Z350" s="538"/>
      <c r="AA350" s="543"/>
      <c r="AB350" s="538"/>
      <c r="AC350" s="539"/>
      <c r="AD350" s="552"/>
      <c r="AE350" s="558"/>
      <c r="AF350" s="586">
        <f>IF(AB350=0,0,(AD350/AB350)*100)</f>
        <v>0</v>
      </c>
      <c r="AG350" s="587"/>
      <c r="AH350" s="538"/>
      <c r="AI350" s="539"/>
      <c r="AJ350" s="552"/>
      <c r="AK350" s="558"/>
      <c r="AL350" s="590">
        <f>IF(AH350=0,0,(AJ350/AH350)*100)</f>
        <v>0</v>
      </c>
      <c r="AM350" s="591"/>
      <c r="AN350" s="538"/>
      <c r="AO350" s="539"/>
      <c r="AP350" s="552"/>
      <c r="AQ350" s="558"/>
      <c r="AR350" s="590">
        <f>IF(AN350=0,0,(AP350/AN350)*100)</f>
        <v>0</v>
      </c>
      <c r="AS350" s="591"/>
      <c r="AT350" s="578">
        <f>AB350+AH350+AN350</f>
        <v>0</v>
      </c>
      <c r="AU350" s="579"/>
      <c r="AV350" s="574">
        <f>AD350+AJ350+AP350</f>
        <v>0</v>
      </c>
      <c r="AW350" s="575"/>
      <c r="AX350" s="590">
        <f>IF(AT350=0,0,(AV350/AT350)*100)</f>
        <v>0</v>
      </c>
      <c r="AY350" s="591"/>
      <c r="AZ350" s="538"/>
      <c r="BA350" s="539"/>
      <c r="BB350" s="552"/>
      <c r="BC350" s="558"/>
      <c r="BD350" s="590">
        <f>IF(AZ350=0,0,(BB350/AZ350)*100)</f>
        <v>0</v>
      </c>
      <c r="BE350" s="591"/>
      <c r="BF350" s="578">
        <f>AT350+AZ350</f>
        <v>0</v>
      </c>
      <c r="BG350" s="579"/>
      <c r="BH350" s="574">
        <f>AV350+BB350</f>
        <v>0</v>
      </c>
      <c r="BI350" s="575"/>
      <c r="BJ350" s="590">
        <f>IF(BF350=0,0,(BH350/BF350)*100)</f>
        <v>0</v>
      </c>
      <c r="BK350" s="591"/>
      <c r="BL350" s="650">
        <f>(AD350*2)+(AJ350*2)+(AP350*3)+BB350</f>
        <v>0</v>
      </c>
      <c r="BM350" s="651"/>
      <c r="BN350" s="652"/>
      <c r="BO350" s="599"/>
      <c r="BP350" s="599" t="e">
        <f>((AZ350-BB350)*BR$333)+((AT350-AV350)*BR$332)+(H350*BR$334)+(P350*BR$335)</f>
        <v>#REF!</v>
      </c>
      <c r="BQ350" s="54"/>
      <c r="BR350" s="54"/>
      <c r="BS350" s="54"/>
    </row>
    <row r="351" spans="1:71" ht="21.75" customHeight="1">
      <c r="A351" s="54"/>
      <c r="B351" s="566"/>
      <c r="C351" s="560" t="str">
        <f>IF(ROSTER!D$32="","",ROSTER!D$32)</f>
        <v/>
      </c>
      <c r="D351" s="561"/>
      <c r="E351" s="547"/>
      <c r="F351" s="502"/>
      <c r="G351" s="507"/>
      <c r="H351" s="544"/>
      <c r="I351" s="545"/>
      <c r="J351" s="540"/>
      <c r="K351" s="541"/>
      <c r="L351" s="553"/>
      <c r="M351" s="559"/>
      <c r="N351" s="556" t="s">
        <v>14</v>
      </c>
      <c r="O351" s="557"/>
      <c r="P351" s="540"/>
      <c r="Q351" s="541"/>
      <c r="R351" s="553"/>
      <c r="S351" s="559"/>
      <c r="T351" s="592"/>
      <c r="U351" s="593"/>
      <c r="V351" s="551"/>
      <c r="W351" s="545"/>
      <c r="X351" s="540"/>
      <c r="Y351" s="545"/>
      <c r="Z351" s="540"/>
      <c r="AA351" s="545"/>
      <c r="AB351" s="540"/>
      <c r="AC351" s="541"/>
      <c r="AD351" s="553"/>
      <c r="AE351" s="559"/>
      <c r="AF351" s="588"/>
      <c r="AG351" s="589"/>
      <c r="AH351" s="540"/>
      <c r="AI351" s="541"/>
      <c r="AJ351" s="553"/>
      <c r="AK351" s="559"/>
      <c r="AL351" s="592"/>
      <c r="AM351" s="593"/>
      <c r="AN351" s="540"/>
      <c r="AO351" s="541"/>
      <c r="AP351" s="553"/>
      <c r="AQ351" s="559"/>
      <c r="AR351" s="592"/>
      <c r="AS351" s="593"/>
      <c r="AT351" s="580"/>
      <c r="AU351" s="581"/>
      <c r="AV351" s="576"/>
      <c r="AW351" s="577"/>
      <c r="AX351" s="592"/>
      <c r="AY351" s="593"/>
      <c r="AZ351" s="540"/>
      <c r="BA351" s="541"/>
      <c r="BB351" s="553"/>
      <c r="BC351" s="559"/>
      <c r="BD351" s="592"/>
      <c r="BE351" s="593"/>
      <c r="BF351" s="580"/>
      <c r="BG351" s="581"/>
      <c r="BH351" s="576"/>
      <c r="BI351" s="577"/>
      <c r="BJ351" s="592"/>
      <c r="BK351" s="593"/>
      <c r="BL351" s="653"/>
      <c r="BM351" s="654"/>
      <c r="BN351" s="655"/>
      <c r="BO351" s="600"/>
      <c r="BP351" s="600"/>
      <c r="BQ351" s="54"/>
      <c r="BR351" s="54"/>
      <c r="BS351" s="54"/>
    </row>
    <row r="352" spans="1:71" ht="21.75" customHeight="1">
      <c r="A352" s="54"/>
      <c r="B352" s="565" t="str">
        <f>IF(ROSTER!B34="","",ROSTER!B34)</f>
        <v/>
      </c>
      <c r="C352" s="536" t="str">
        <f>IF(ROSTER!C$34="","",ROSTER!C$34)</f>
        <v/>
      </c>
      <c r="D352" s="537"/>
      <c r="E352" s="546"/>
      <c r="F352" s="501">
        <f>IF(E352="y",1,IF(E352="S",1,0))</f>
        <v>0</v>
      </c>
      <c r="G352" s="506">
        <f>IF(E352="S",1,0)</f>
        <v>0</v>
      </c>
      <c r="H352" s="542"/>
      <c r="I352" s="543"/>
      <c r="J352" s="538"/>
      <c r="K352" s="539"/>
      <c r="L352" s="552"/>
      <c r="M352" s="558"/>
      <c r="N352" s="554">
        <f>L352+J352</f>
        <v>0</v>
      </c>
      <c r="O352" s="555"/>
      <c r="P352" s="538"/>
      <c r="Q352" s="539"/>
      <c r="R352" s="552"/>
      <c r="S352" s="558"/>
      <c r="T352" s="590">
        <f t="shared" ref="T352:T369" si="297">R352-P352</f>
        <v>0</v>
      </c>
      <c r="U352" s="591"/>
      <c r="V352" s="550"/>
      <c r="W352" s="543"/>
      <c r="X352" s="538"/>
      <c r="Y352" s="543"/>
      <c r="Z352" s="538"/>
      <c r="AA352" s="543"/>
      <c r="AB352" s="538"/>
      <c r="AC352" s="539"/>
      <c r="AD352" s="552"/>
      <c r="AE352" s="558"/>
      <c r="AF352" s="586">
        <f>IF(AB352=0,0,(AD352/AB352)*100)</f>
        <v>0</v>
      </c>
      <c r="AG352" s="587"/>
      <c r="AH352" s="538"/>
      <c r="AI352" s="539"/>
      <c r="AJ352" s="552"/>
      <c r="AK352" s="558"/>
      <c r="AL352" s="590">
        <f>IF(AH352=0,0,(AJ352/AH352)*100)</f>
        <v>0</v>
      </c>
      <c r="AM352" s="591"/>
      <c r="AN352" s="538"/>
      <c r="AO352" s="539"/>
      <c r="AP352" s="552"/>
      <c r="AQ352" s="558"/>
      <c r="AR352" s="590">
        <f>IF(AN352=0,0,(AP352/AN352)*100)</f>
        <v>0</v>
      </c>
      <c r="AS352" s="591"/>
      <c r="AT352" s="578">
        <f>AB352+AH352+AN352</f>
        <v>0</v>
      </c>
      <c r="AU352" s="579"/>
      <c r="AV352" s="574">
        <f>AD352+AJ352+AP352</f>
        <v>0</v>
      </c>
      <c r="AW352" s="575"/>
      <c r="AX352" s="590">
        <f>IF(AT352=0,0,(AV352/AT352)*100)</f>
        <v>0</v>
      </c>
      <c r="AY352" s="591"/>
      <c r="AZ352" s="538"/>
      <c r="BA352" s="539"/>
      <c r="BB352" s="552"/>
      <c r="BC352" s="558"/>
      <c r="BD352" s="590">
        <f>IF(AZ352=0,0,(BB352/AZ352)*100)</f>
        <v>0</v>
      </c>
      <c r="BE352" s="591"/>
      <c r="BF352" s="578">
        <f>AT352+AZ352</f>
        <v>0</v>
      </c>
      <c r="BG352" s="579"/>
      <c r="BH352" s="574">
        <f>AV352+BB352</f>
        <v>0</v>
      </c>
      <c r="BI352" s="575"/>
      <c r="BJ352" s="590">
        <f>IF(BF352=0,0,(BH352/BF352)*100)</f>
        <v>0</v>
      </c>
      <c r="BK352" s="591"/>
      <c r="BL352" s="650">
        <f>(AD352*2)+(AJ352*2)+(AP352*3)+BB352</f>
        <v>0</v>
      </c>
      <c r="BM352" s="651"/>
      <c r="BN352" s="652"/>
      <c r="BO352" s="599"/>
      <c r="BP352" s="599" t="e">
        <f>((AZ352-BB352)*BR$333)+((AT352-AV352)*BR$332)+(H352*BR$334)+(P352*BR$335)</f>
        <v>#REF!</v>
      </c>
      <c r="BQ352" s="54"/>
      <c r="BR352" s="54"/>
      <c r="BS352" s="54"/>
    </row>
    <row r="353" spans="1:71" ht="21.75" customHeight="1">
      <c r="A353" s="54"/>
      <c r="B353" s="566"/>
      <c r="C353" s="560" t="str">
        <f>IF(ROSTER!D$34="","",ROSTER!D$34)</f>
        <v/>
      </c>
      <c r="D353" s="561"/>
      <c r="E353" s="547"/>
      <c r="F353" s="502"/>
      <c r="G353" s="507"/>
      <c r="H353" s="544"/>
      <c r="I353" s="545"/>
      <c r="J353" s="540"/>
      <c r="K353" s="541"/>
      <c r="L353" s="553"/>
      <c r="M353" s="559"/>
      <c r="N353" s="556" t="s">
        <v>14</v>
      </c>
      <c r="O353" s="557"/>
      <c r="P353" s="540"/>
      <c r="Q353" s="541"/>
      <c r="R353" s="553"/>
      <c r="S353" s="559"/>
      <c r="T353" s="592"/>
      <c r="U353" s="593"/>
      <c r="V353" s="551"/>
      <c r="W353" s="545"/>
      <c r="X353" s="540"/>
      <c r="Y353" s="545"/>
      <c r="Z353" s="540"/>
      <c r="AA353" s="545"/>
      <c r="AB353" s="540"/>
      <c r="AC353" s="541"/>
      <c r="AD353" s="553"/>
      <c r="AE353" s="559"/>
      <c r="AF353" s="588"/>
      <c r="AG353" s="589"/>
      <c r="AH353" s="540"/>
      <c r="AI353" s="541"/>
      <c r="AJ353" s="553"/>
      <c r="AK353" s="559"/>
      <c r="AL353" s="592"/>
      <c r="AM353" s="593"/>
      <c r="AN353" s="540"/>
      <c r="AO353" s="541"/>
      <c r="AP353" s="553"/>
      <c r="AQ353" s="559"/>
      <c r="AR353" s="592"/>
      <c r="AS353" s="593"/>
      <c r="AT353" s="580"/>
      <c r="AU353" s="581"/>
      <c r="AV353" s="576"/>
      <c r="AW353" s="577"/>
      <c r="AX353" s="592"/>
      <c r="AY353" s="593"/>
      <c r="AZ353" s="540"/>
      <c r="BA353" s="541"/>
      <c r="BB353" s="553"/>
      <c r="BC353" s="559"/>
      <c r="BD353" s="592"/>
      <c r="BE353" s="593"/>
      <c r="BF353" s="580"/>
      <c r="BG353" s="581"/>
      <c r="BH353" s="576"/>
      <c r="BI353" s="577"/>
      <c r="BJ353" s="592"/>
      <c r="BK353" s="593"/>
      <c r="BL353" s="653"/>
      <c r="BM353" s="654"/>
      <c r="BN353" s="655"/>
      <c r="BO353" s="600"/>
      <c r="BP353" s="600"/>
      <c r="BQ353" s="54"/>
      <c r="BR353" s="54"/>
      <c r="BS353" s="54"/>
    </row>
    <row r="354" spans="1:71" ht="21.75" customHeight="1">
      <c r="A354" s="54"/>
      <c r="B354" s="565" t="str">
        <f>IF(ROSTER!B36="","",ROSTER!B36)</f>
        <v/>
      </c>
      <c r="C354" s="536" t="str">
        <f>IF(ROSTER!C$36="","",ROSTER!C$36)</f>
        <v/>
      </c>
      <c r="D354" s="537"/>
      <c r="E354" s="546"/>
      <c r="F354" s="501">
        <f>IF(E354="y",1,IF(E354="S",1,0))</f>
        <v>0</v>
      </c>
      <c r="G354" s="506">
        <f>IF(E354="S",1,0)</f>
        <v>0</v>
      </c>
      <c r="H354" s="542"/>
      <c r="I354" s="543"/>
      <c r="J354" s="538"/>
      <c r="K354" s="539"/>
      <c r="L354" s="552"/>
      <c r="M354" s="558"/>
      <c r="N354" s="554">
        <f>L354+J354</f>
        <v>0</v>
      </c>
      <c r="O354" s="555"/>
      <c r="P354" s="538"/>
      <c r="Q354" s="539"/>
      <c r="R354" s="552"/>
      <c r="S354" s="558"/>
      <c r="T354" s="590">
        <f t="shared" ref="T354:T369" si="298">R354-P354</f>
        <v>0</v>
      </c>
      <c r="U354" s="591"/>
      <c r="V354" s="550"/>
      <c r="W354" s="543"/>
      <c r="X354" s="538"/>
      <c r="Y354" s="543"/>
      <c r="Z354" s="538"/>
      <c r="AA354" s="543"/>
      <c r="AB354" s="538"/>
      <c r="AC354" s="539"/>
      <c r="AD354" s="552"/>
      <c r="AE354" s="558"/>
      <c r="AF354" s="586">
        <f>IF(AB354=0,0,(AD354/AB354)*100)</f>
        <v>0</v>
      </c>
      <c r="AG354" s="587"/>
      <c r="AH354" s="538"/>
      <c r="AI354" s="539"/>
      <c r="AJ354" s="552"/>
      <c r="AK354" s="558"/>
      <c r="AL354" s="590">
        <f>IF(AH354=0,0,(AJ354/AH354)*100)</f>
        <v>0</v>
      </c>
      <c r="AM354" s="591"/>
      <c r="AN354" s="538"/>
      <c r="AO354" s="539"/>
      <c r="AP354" s="552"/>
      <c r="AQ354" s="558"/>
      <c r="AR354" s="590">
        <f>IF(AN354=0,0,(AP354/AN354)*100)</f>
        <v>0</v>
      </c>
      <c r="AS354" s="591"/>
      <c r="AT354" s="578">
        <f>AB354+AH354+AN354</f>
        <v>0</v>
      </c>
      <c r="AU354" s="579"/>
      <c r="AV354" s="574">
        <f>AD354+AJ354+AP354</f>
        <v>0</v>
      </c>
      <c r="AW354" s="575"/>
      <c r="AX354" s="590">
        <f>IF(AT354=0,0,(AV354/AT354)*100)</f>
        <v>0</v>
      </c>
      <c r="AY354" s="591"/>
      <c r="AZ354" s="538"/>
      <c r="BA354" s="539"/>
      <c r="BB354" s="552"/>
      <c r="BC354" s="558"/>
      <c r="BD354" s="590">
        <f>IF(AZ354=0,0,(BB354/AZ354)*100)</f>
        <v>0</v>
      </c>
      <c r="BE354" s="591"/>
      <c r="BF354" s="578">
        <f>AT354+AZ354</f>
        <v>0</v>
      </c>
      <c r="BG354" s="579"/>
      <c r="BH354" s="574">
        <f>AV354+BB354</f>
        <v>0</v>
      </c>
      <c r="BI354" s="575"/>
      <c r="BJ354" s="590">
        <f>IF(BF354=0,0,(BH354/BF354)*100)</f>
        <v>0</v>
      </c>
      <c r="BK354" s="591"/>
      <c r="BL354" s="650">
        <f>(AD354*2)+(AJ354*2)+(AP354*3)+BB354</f>
        <v>0</v>
      </c>
      <c r="BM354" s="651"/>
      <c r="BN354" s="652"/>
      <c r="BO354" s="599"/>
      <c r="BP354" s="599" t="e">
        <f>((AZ354-BB354)*BR$333)+((AT354-AV354)*BR$332)+(H354*BR$334)+(P354*BR$335)</f>
        <v>#REF!</v>
      </c>
      <c r="BQ354" s="54"/>
      <c r="BR354" s="54"/>
      <c r="BS354" s="54"/>
    </row>
    <row r="355" spans="1:71" ht="21.75" customHeight="1">
      <c r="A355" s="54"/>
      <c r="B355" s="566"/>
      <c r="C355" s="560" t="str">
        <f>IF(ROSTER!D$36="","",ROSTER!D$36)</f>
        <v/>
      </c>
      <c r="D355" s="561"/>
      <c r="E355" s="547"/>
      <c r="F355" s="502"/>
      <c r="G355" s="507"/>
      <c r="H355" s="544"/>
      <c r="I355" s="545"/>
      <c r="J355" s="540"/>
      <c r="K355" s="541"/>
      <c r="L355" s="553"/>
      <c r="M355" s="559"/>
      <c r="N355" s="556" t="s">
        <v>14</v>
      </c>
      <c r="O355" s="557"/>
      <c r="P355" s="540"/>
      <c r="Q355" s="541"/>
      <c r="R355" s="553"/>
      <c r="S355" s="559"/>
      <c r="T355" s="592"/>
      <c r="U355" s="593"/>
      <c r="V355" s="551"/>
      <c r="W355" s="545"/>
      <c r="X355" s="540"/>
      <c r="Y355" s="545"/>
      <c r="Z355" s="540"/>
      <c r="AA355" s="545"/>
      <c r="AB355" s="540"/>
      <c r="AC355" s="541"/>
      <c r="AD355" s="553"/>
      <c r="AE355" s="559"/>
      <c r="AF355" s="588"/>
      <c r="AG355" s="589"/>
      <c r="AH355" s="540"/>
      <c r="AI355" s="541"/>
      <c r="AJ355" s="553"/>
      <c r="AK355" s="559"/>
      <c r="AL355" s="592"/>
      <c r="AM355" s="593"/>
      <c r="AN355" s="540"/>
      <c r="AO355" s="541"/>
      <c r="AP355" s="553"/>
      <c r="AQ355" s="559"/>
      <c r="AR355" s="592"/>
      <c r="AS355" s="593"/>
      <c r="AT355" s="580"/>
      <c r="AU355" s="581"/>
      <c r="AV355" s="576"/>
      <c r="AW355" s="577"/>
      <c r="AX355" s="592"/>
      <c r="AY355" s="593"/>
      <c r="AZ355" s="540"/>
      <c r="BA355" s="541"/>
      <c r="BB355" s="553"/>
      <c r="BC355" s="559"/>
      <c r="BD355" s="592"/>
      <c r="BE355" s="593"/>
      <c r="BF355" s="580"/>
      <c r="BG355" s="581"/>
      <c r="BH355" s="576"/>
      <c r="BI355" s="577"/>
      <c r="BJ355" s="592"/>
      <c r="BK355" s="593"/>
      <c r="BL355" s="653"/>
      <c r="BM355" s="654"/>
      <c r="BN355" s="655"/>
      <c r="BO355" s="600"/>
      <c r="BP355" s="600"/>
      <c r="BQ355" s="54"/>
      <c r="BR355" s="54"/>
      <c r="BS355" s="54"/>
    </row>
    <row r="356" spans="1:71" ht="21.75" customHeight="1">
      <c r="A356" s="54"/>
      <c r="B356" s="565" t="str">
        <f>IF(ROSTER!B38="","",ROSTER!B38)</f>
        <v/>
      </c>
      <c r="C356" s="536" t="str">
        <f>IF(ROSTER!C$38="","",ROSTER!C$38)</f>
        <v/>
      </c>
      <c r="D356" s="537"/>
      <c r="E356" s="546"/>
      <c r="F356" s="501">
        <f>IF(E356="y",1,IF(E356="S",1,0))</f>
        <v>0</v>
      </c>
      <c r="G356" s="506">
        <f>IF(E356="S",1,0)</f>
        <v>0</v>
      </c>
      <c r="H356" s="542"/>
      <c r="I356" s="543"/>
      <c r="J356" s="538"/>
      <c r="K356" s="539"/>
      <c r="L356" s="552"/>
      <c r="M356" s="558"/>
      <c r="N356" s="554">
        <f>L356+J356</f>
        <v>0</v>
      </c>
      <c r="O356" s="555"/>
      <c r="P356" s="538"/>
      <c r="Q356" s="539"/>
      <c r="R356" s="552"/>
      <c r="S356" s="558"/>
      <c r="T356" s="590">
        <f t="shared" ref="T356:T369" si="299">R356-P356</f>
        <v>0</v>
      </c>
      <c r="U356" s="591"/>
      <c r="V356" s="550"/>
      <c r="W356" s="543"/>
      <c r="X356" s="538"/>
      <c r="Y356" s="543"/>
      <c r="Z356" s="538"/>
      <c r="AA356" s="543"/>
      <c r="AB356" s="538"/>
      <c r="AC356" s="539"/>
      <c r="AD356" s="552"/>
      <c r="AE356" s="558"/>
      <c r="AF356" s="586">
        <f>IF(AB356=0,0,(AD356/AB356)*100)</f>
        <v>0</v>
      </c>
      <c r="AG356" s="587"/>
      <c r="AH356" s="538"/>
      <c r="AI356" s="539"/>
      <c r="AJ356" s="552"/>
      <c r="AK356" s="558"/>
      <c r="AL356" s="590">
        <f>IF(AH356=0,0,(AJ356/AH356)*100)</f>
        <v>0</v>
      </c>
      <c r="AM356" s="591"/>
      <c r="AN356" s="538"/>
      <c r="AO356" s="539"/>
      <c r="AP356" s="552"/>
      <c r="AQ356" s="558"/>
      <c r="AR356" s="590">
        <f>IF(AN356=0,0,(AP356/AN356)*100)</f>
        <v>0</v>
      </c>
      <c r="AS356" s="591"/>
      <c r="AT356" s="578">
        <f>AB356+AH356+AN356</f>
        <v>0</v>
      </c>
      <c r="AU356" s="579"/>
      <c r="AV356" s="574">
        <f>AD356+AJ356+AP356</f>
        <v>0</v>
      </c>
      <c r="AW356" s="575"/>
      <c r="AX356" s="590">
        <f>IF(AT356=0,0,(AV356/AT356)*100)</f>
        <v>0</v>
      </c>
      <c r="AY356" s="591"/>
      <c r="AZ356" s="538"/>
      <c r="BA356" s="539"/>
      <c r="BB356" s="552"/>
      <c r="BC356" s="558"/>
      <c r="BD356" s="590">
        <f>IF(AZ356=0,0,(BB356/AZ356)*100)</f>
        <v>0</v>
      </c>
      <c r="BE356" s="591"/>
      <c r="BF356" s="578">
        <f>AT356+AZ356</f>
        <v>0</v>
      </c>
      <c r="BG356" s="579"/>
      <c r="BH356" s="574">
        <f>AV356+BB356</f>
        <v>0</v>
      </c>
      <c r="BI356" s="575"/>
      <c r="BJ356" s="590">
        <f>IF(BF356=0,0,(BH356/BF356)*100)</f>
        <v>0</v>
      </c>
      <c r="BK356" s="591"/>
      <c r="BL356" s="650">
        <f>(AD356*2)+(AJ356*2)+(AP356*3)+BB356</f>
        <v>0</v>
      </c>
      <c r="BM356" s="651"/>
      <c r="BN356" s="652"/>
      <c r="BO356" s="599"/>
      <c r="BP356" s="599" t="e">
        <f>((AZ356-BB356)*BR$333)+((AT356-AV356)*BR$332)+(H356*BR$334)+(P356*BR$335)</f>
        <v>#REF!</v>
      </c>
      <c r="BQ356" s="54"/>
      <c r="BR356" s="54"/>
      <c r="BS356" s="54"/>
    </row>
    <row r="357" spans="1:71" ht="21.75" customHeight="1">
      <c r="A357" s="54"/>
      <c r="B357" s="566"/>
      <c r="C357" s="560" t="str">
        <f>IF(ROSTER!D$38="","",ROSTER!D$38)</f>
        <v/>
      </c>
      <c r="D357" s="561"/>
      <c r="E357" s="547"/>
      <c r="F357" s="502"/>
      <c r="G357" s="507"/>
      <c r="H357" s="544"/>
      <c r="I357" s="545"/>
      <c r="J357" s="540"/>
      <c r="K357" s="541"/>
      <c r="L357" s="553"/>
      <c r="M357" s="559"/>
      <c r="N357" s="556" t="s">
        <v>14</v>
      </c>
      <c r="O357" s="557"/>
      <c r="P357" s="540"/>
      <c r="Q357" s="541"/>
      <c r="R357" s="553"/>
      <c r="S357" s="559"/>
      <c r="T357" s="592"/>
      <c r="U357" s="593"/>
      <c r="V357" s="551"/>
      <c r="W357" s="545"/>
      <c r="X357" s="540"/>
      <c r="Y357" s="545"/>
      <c r="Z357" s="540"/>
      <c r="AA357" s="545"/>
      <c r="AB357" s="540"/>
      <c r="AC357" s="541"/>
      <c r="AD357" s="553"/>
      <c r="AE357" s="559"/>
      <c r="AF357" s="588"/>
      <c r="AG357" s="589"/>
      <c r="AH357" s="540"/>
      <c r="AI357" s="541"/>
      <c r="AJ357" s="553"/>
      <c r="AK357" s="559"/>
      <c r="AL357" s="592"/>
      <c r="AM357" s="593"/>
      <c r="AN357" s="540"/>
      <c r="AO357" s="541"/>
      <c r="AP357" s="553"/>
      <c r="AQ357" s="559"/>
      <c r="AR357" s="592"/>
      <c r="AS357" s="593"/>
      <c r="AT357" s="580"/>
      <c r="AU357" s="581"/>
      <c r="AV357" s="576"/>
      <c r="AW357" s="577"/>
      <c r="AX357" s="592"/>
      <c r="AY357" s="593"/>
      <c r="AZ357" s="540"/>
      <c r="BA357" s="541"/>
      <c r="BB357" s="553"/>
      <c r="BC357" s="559"/>
      <c r="BD357" s="592"/>
      <c r="BE357" s="593"/>
      <c r="BF357" s="580"/>
      <c r="BG357" s="581"/>
      <c r="BH357" s="576"/>
      <c r="BI357" s="577"/>
      <c r="BJ357" s="592"/>
      <c r="BK357" s="593"/>
      <c r="BL357" s="653"/>
      <c r="BM357" s="654"/>
      <c r="BN357" s="655"/>
      <c r="BO357" s="600"/>
      <c r="BP357" s="600"/>
      <c r="BQ357" s="54"/>
      <c r="BR357" s="54"/>
      <c r="BS357" s="54"/>
    </row>
    <row r="358" spans="1:71" ht="21.75" customHeight="1">
      <c r="A358" s="54"/>
      <c r="B358" s="565" t="str">
        <f>IF(ROSTER!B40="","",ROSTER!B40)</f>
        <v/>
      </c>
      <c r="C358" s="536" t="str">
        <f>IF(ROSTER!C$40="","",ROSTER!C$40)</f>
        <v/>
      </c>
      <c r="D358" s="537"/>
      <c r="E358" s="546"/>
      <c r="F358" s="501">
        <f>IF(E358="y",1,IF(E358="S",1,0))</f>
        <v>0</v>
      </c>
      <c r="G358" s="506">
        <f>IF(E358="S",1,0)</f>
        <v>0</v>
      </c>
      <c r="H358" s="542"/>
      <c r="I358" s="543"/>
      <c r="J358" s="538"/>
      <c r="K358" s="539"/>
      <c r="L358" s="552"/>
      <c r="M358" s="558"/>
      <c r="N358" s="554">
        <f>L358+J358</f>
        <v>0</v>
      </c>
      <c r="O358" s="555"/>
      <c r="P358" s="538"/>
      <c r="Q358" s="539"/>
      <c r="R358" s="552"/>
      <c r="S358" s="558"/>
      <c r="T358" s="590">
        <f t="shared" ref="T358:T369" si="300">R358-P358</f>
        <v>0</v>
      </c>
      <c r="U358" s="591"/>
      <c r="V358" s="550"/>
      <c r="W358" s="543"/>
      <c r="X358" s="538"/>
      <c r="Y358" s="543"/>
      <c r="Z358" s="538"/>
      <c r="AA358" s="543"/>
      <c r="AB358" s="538"/>
      <c r="AC358" s="539"/>
      <c r="AD358" s="552"/>
      <c r="AE358" s="558"/>
      <c r="AF358" s="586">
        <f>IF(AB358=0,0,(AD358/AB358)*100)</f>
        <v>0</v>
      </c>
      <c r="AG358" s="587"/>
      <c r="AH358" s="538"/>
      <c r="AI358" s="539"/>
      <c r="AJ358" s="552"/>
      <c r="AK358" s="558"/>
      <c r="AL358" s="590">
        <f>IF(AH358=0,0,(AJ358/AH358)*100)</f>
        <v>0</v>
      </c>
      <c r="AM358" s="591"/>
      <c r="AN358" s="538"/>
      <c r="AO358" s="539"/>
      <c r="AP358" s="552"/>
      <c r="AQ358" s="558"/>
      <c r="AR358" s="590">
        <f>IF(AN358=0,0,(AP358/AN358)*100)</f>
        <v>0</v>
      </c>
      <c r="AS358" s="591"/>
      <c r="AT358" s="578">
        <f>AB358+AH358+AN358</f>
        <v>0</v>
      </c>
      <c r="AU358" s="579"/>
      <c r="AV358" s="574">
        <f>AD358+AJ358+AP358</f>
        <v>0</v>
      </c>
      <c r="AW358" s="575"/>
      <c r="AX358" s="590">
        <f>IF(AT358=0,0,(AV358/AT358)*100)</f>
        <v>0</v>
      </c>
      <c r="AY358" s="591"/>
      <c r="AZ358" s="538"/>
      <c r="BA358" s="539"/>
      <c r="BB358" s="552"/>
      <c r="BC358" s="558"/>
      <c r="BD358" s="590">
        <f>IF(AZ358=0,0,(BB358/AZ358)*100)</f>
        <v>0</v>
      </c>
      <c r="BE358" s="591"/>
      <c r="BF358" s="578">
        <f>AT358+AZ358</f>
        <v>0</v>
      </c>
      <c r="BG358" s="579"/>
      <c r="BH358" s="574">
        <f>AV358+BB358</f>
        <v>0</v>
      </c>
      <c r="BI358" s="575"/>
      <c r="BJ358" s="590">
        <f>IF(BF358=0,0,(BH358/BF358)*100)</f>
        <v>0</v>
      </c>
      <c r="BK358" s="591"/>
      <c r="BL358" s="650">
        <f>(AD358*2)+(AJ358*2)+(AP358*3)+BB358</f>
        <v>0</v>
      </c>
      <c r="BM358" s="651"/>
      <c r="BN358" s="652"/>
      <c r="BO358" s="599"/>
      <c r="BP358" s="599" t="e">
        <f>((AZ358-BB358)*BR$333)+((AT358-AV358)*BR$332)+(H358*BR$334)+(P358*BR$335)</f>
        <v>#REF!</v>
      </c>
      <c r="BQ358" s="54"/>
      <c r="BR358" s="54"/>
      <c r="BS358" s="54"/>
    </row>
    <row r="359" spans="1:71" ht="21.75" customHeight="1">
      <c r="A359" s="54"/>
      <c r="B359" s="566"/>
      <c r="C359" s="560" t="str">
        <f>IF(ROSTER!D$40="","",ROSTER!D$40)</f>
        <v/>
      </c>
      <c r="D359" s="561"/>
      <c r="E359" s="547"/>
      <c r="F359" s="502"/>
      <c r="G359" s="507"/>
      <c r="H359" s="544"/>
      <c r="I359" s="545"/>
      <c r="J359" s="540"/>
      <c r="K359" s="541"/>
      <c r="L359" s="553"/>
      <c r="M359" s="559"/>
      <c r="N359" s="556" t="s">
        <v>14</v>
      </c>
      <c r="O359" s="557"/>
      <c r="P359" s="540"/>
      <c r="Q359" s="541"/>
      <c r="R359" s="553"/>
      <c r="S359" s="559"/>
      <c r="T359" s="592"/>
      <c r="U359" s="593"/>
      <c r="V359" s="551"/>
      <c r="W359" s="545"/>
      <c r="X359" s="540"/>
      <c r="Y359" s="545"/>
      <c r="Z359" s="540"/>
      <c r="AA359" s="545"/>
      <c r="AB359" s="540"/>
      <c r="AC359" s="541"/>
      <c r="AD359" s="553"/>
      <c r="AE359" s="559"/>
      <c r="AF359" s="588"/>
      <c r="AG359" s="589"/>
      <c r="AH359" s="540"/>
      <c r="AI359" s="541"/>
      <c r="AJ359" s="553"/>
      <c r="AK359" s="559"/>
      <c r="AL359" s="592"/>
      <c r="AM359" s="593"/>
      <c r="AN359" s="540"/>
      <c r="AO359" s="541"/>
      <c r="AP359" s="553"/>
      <c r="AQ359" s="559"/>
      <c r="AR359" s="592"/>
      <c r="AS359" s="593"/>
      <c r="AT359" s="580"/>
      <c r="AU359" s="581"/>
      <c r="AV359" s="576"/>
      <c r="AW359" s="577"/>
      <c r="AX359" s="592"/>
      <c r="AY359" s="593"/>
      <c r="AZ359" s="540"/>
      <c r="BA359" s="541"/>
      <c r="BB359" s="553"/>
      <c r="BC359" s="559"/>
      <c r="BD359" s="592"/>
      <c r="BE359" s="593"/>
      <c r="BF359" s="580"/>
      <c r="BG359" s="581"/>
      <c r="BH359" s="576"/>
      <c r="BI359" s="577"/>
      <c r="BJ359" s="592"/>
      <c r="BK359" s="593"/>
      <c r="BL359" s="653"/>
      <c r="BM359" s="654"/>
      <c r="BN359" s="655"/>
      <c r="BO359" s="600"/>
      <c r="BP359" s="600"/>
      <c r="BQ359" s="54"/>
      <c r="BR359" s="54"/>
      <c r="BS359" s="54"/>
    </row>
    <row r="360" spans="1:71" ht="21.75" customHeight="1">
      <c r="A360" s="54"/>
      <c r="B360" s="565" t="str">
        <f>IF(ROSTER!B42="","",ROSTER!B42)</f>
        <v/>
      </c>
      <c r="C360" s="536" t="str">
        <f>IF(ROSTER!C$42="","",ROSTER!C$42)</f>
        <v/>
      </c>
      <c r="D360" s="537"/>
      <c r="E360" s="546"/>
      <c r="F360" s="501">
        <f>IF(E360="y",1,IF(E360="S",1,0))</f>
        <v>0</v>
      </c>
      <c r="G360" s="506">
        <f>IF(E360="S",1,0)</f>
        <v>0</v>
      </c>
      <c r="H360" s="542"/>
      <c r="I360" s="543"/>
      <c r="J360" s="538"/>
      <c r="K360" s="539"/>
      <c r="L360" s="552"/>
      <c r="M360" s="558"/>
      <c r="N360" s="554">
        <f>L360+J360</f>
        <v>0</v>
      </c>
      <c r="O360" s="555"/>
      <c r="P360" s="538"/>
      <c r="Q360" s="539"/>
      <c r="R360" s="552"/>
      <c r="S360" s="558"/>
      <c r="T360" s="590">
        <f t="shared" ref="T360:T369" si="301">R360-P360</f>
        <v>0</v>
      </c>
      <c r="U360" s="591"/>
      <c r="V360" s="550"/>
      <c r="W360" s="543"/>
      <c r="X360" s="538"/>
      <c r="Y360" s="543"/>
      <c r="Z360" s="538"/>
      <c r="AA360" s="543"/>
      <c r="AB360" s="538"/>
      <c r="AC360" s="539"/>
      <c r="AD360" s="552"/>
      <c r="AE360" s="558"/>
      <c r="AF360" s="586">
        <f>IF(AB360=0,0,(AD360/AB360)*100)</f>
        <v>0</v>
      </c>
      <c r="AG360" s="587"/>
      <c r="AH360" s="538"/>
      <c r="AI360" s="539"/>
      <c r="AJ360" s="552"/>
      <c r="AK360" s="558"/>
      <c r="AL360" s="590">
        <f>IF(AH360=0,0,(AJ360/AH360)*100)</f>
        <v>0</v>
      </c>
      <c r="AM360" s="591"/>
      <c r="AN360" s="538"/>
      <c r="AO360" s="539"/>
      <c r="AP360" s="552"/>
      <c r="AQ360" s="558"/>
      <c r="AR360" s="590">
        <f>IF(AN360=0,0,(AP360/AN360)*100)</f>
        <v>0</v>
      </c>
      <c r="AS360" s="591"/>
      <c r="AT360" s="578">
        <f>AB360+AH360+AN360</f>
        <v>0</v>
      </c>
      <c r="AU360" s="579"/>
      <c r="AV360" s="574">
        <f>AD360+AJ360+AP360</f>
        <v>0</v>
      </c>
      <c r="AW360" s="575"/>
      <c r="AX360" s="590">
        <f>IF(AT360=0,0,(AV360/AT360)*100)</f>
        <v>0</v>
      </c>
      <c r="AY360" s="591"/>
      <c r="AZ360" s="538"/>
      <c r="BA360" s="539"/>
      <c r="BB360" s="552"/>
      <c r="BC360" s="558"/>
      <c r="BD360" s="590">
        <f>IF(AZ360=0,0,(BB360/AZ360)*100)</f>
        <v>0</v>
      </c>
      <c r="BE360" s="591"/>
      <c r="BF360" s="578">
        <f>AT360+AZ360</f>
        <v>0</v>
      </c>
      <c r="BG360" s="579"/>
      <c r="BH360" s="574">
        <f>AV360+BB360</f>
        <v>0</v>
      </c>
      <c r="BI360" s="575"/>
      <c r="BJ360" s="590">
        <f>IF(BF360=0,0,(BH360/BF360)*100)</f>
        <v>0</v>
      </c>
      <c r="BK360" s="591"/>
      <c r="BL360" s="650">
        <f>(AD360*2)+(AJ360*2)+(AP360*3)+BB360</f>
        <v>0</v>
      </c>
      <c r="BM360" s="651"/>
      <c r="BN360" s="652"/>
      <c r="BO360" s="599"/>
      <c r="BP360" s="599" t="e">
        <f>((AZ360-BB360)*BR$333)+((AT360-AV360)*BR$332)+(H360*BR$334)+(P360*BR$335)</f>
        <v>#REF!</v>
      </c>
      <c r="BQ360" s="54"/>
      <c r="BR360" s="54"/>
      <c r="BS360" s="54"/>
    </row>
    <row r="361" spans="1:71" ht="21.75" customHeight="1">
      <c r="A361" s="54"/>
      <c r="B361" s="566"/>
      <c r="C361" s="560" t="str">
        <f>IF(ROSTER!D$42="","",ROSTER!D$42)</f>
        <v/>
      </c>
      <c r="D361" s="561"/>
      <c r="E361" s="547"/>
      <c r="F361" s="502"/>
      <c r="G361" s="507"/>
      <c r="H361" s="544"/>
      <c r="I361" s="545"/>
      <c r="J361" s="540"/>
      <c r="K361" s="541"/>
      <c r="L361" s="553"/>
      <c r="M361" s="559"/>
      <c r="N361" s="556" t="s">
        <v>14</v>
      </c>
      <c r="O361" s="557"/>
      <c r="P361" s="540"/>
      <c r="Q361" s="541"/>
      <c r="R361" s="553"/>
      <c r="S361" s="559"/>
      <c r="T361" s="592"/>
      <c r="U361" s="593"/>
      <c r="V361" s="551"/>
      <c r="W361" s="545"/>
      <c r="X361" s="540"/>
      <c r="Y361" s="545"/>
      <c r="Z361" s="540"/>
      <c r="AA361" s="545"/>
      <c r="AB361" s="540"/>
      <c r="AC361" s="541"/>
      <c r="AD361" s="553"/>
      <c r="AE361" s="559"/>
      <c r="AF361" s="588"/>
      <c r="AG361" s="589"/>
      <c r="AH361" s="540"/>
      <c r="AI361" s="541"/>
      <c r="AJ361" s="553"/>
      <c r="AK361" s="559"/>
      <c r="AL361" s="592"/>
      <c r="AM361" s="593"/>
      <c r="AN361" s="540"/>
      <c r="AO361" s="541"/>
      <c r="AP361" s="553"/>
      <c r="AQ361" s="559"/>
      <c r="AR361" s="592"/>
      <c r="AS361" s="593"/>
      <c r="AT361" s="580"/>
      <c r="AU361" s="581"/>
      <c r="AV361" s="576"/>
      <c r="AW361" s="577"/>
      <c r="AX361" s="592"/>
      <c r="AY361" s="593"/>
      <c r="AZ361" s="540"/>
      <c r="BA361" s="541"/>
      <c r="BB361" s="553"/>
      <c r="BC361" s="559"/>
      <c r="BD361" s="592"/>
      <c r="BE361" s="593"/>
      <c r="BF361" s="580"/>
      <c r="BG361" s="581"/>
      <c r="BH361" s="576"/>
      <c r="BI361" s="577"/>
      <c r="BJ361" s="592"/>
      <c r="BK361" s="593"/>
      <c r="BL361" s="653"/>
      <c r="BM361" s="654"/>
      <c r="BN361" s="655"/>
      <c r="BO361" s="600"/>
      <c r="BP361" s="600"/>
      <c r="BQ361" s="54"/>
      <c r="BR361" s="54"/>
      <c r="BS361" s="54"/>
    </row>
    <row r="362" spans="1:71" ht="21.75" customHeight="1">
      <c r="A362" s="54"/>
      <c r="B362" s="565" t="str">
        <f>IF(ROSTER!B44="","",ROSTER!B44)</f>
        <v/>
      </c>
      <c r="C362" s="536" t="str">
        <f>IF(ROSTER!C$44="","",ROSTER!C$44)</f>
        <v/>
      </c>
      <c r="D362" s="537"/>
      <c r="E362" s="546"/>
      <c r="F362" s="501">
        <f>IF(E362="y",1,IF(E362="S",1,0))</f>
        <v>0</v>
      </c>
      <c r="G362" s="506">
        <f>IF(E362="S",1,0)</f>
        <v>0</v>
      </c>
      <c r="H362" s="542"/>
      <c r="I362" s="543"/>
      <c r="J362" s="538"/>
      <c r="K362" s="539"/>
      <c r="L362" s="552"/>
      <c r="M362" s="558"/>
      <c r="N362" s="554">
        <f>L362+J362</f>
        <v>0</v>
      </c>
      <c r="O362" s="555"/>
      <c r="P362" s="538"/>
      <c r="Q362" s="539"/>
      <c r="R362" s="552"/>
      <c r="S362" s="558"/>
      <c r="T362" s="590">
        <f t="shared" ref="T362:T369" si="302">R362-P362</f>
        <v>0</v>
      </c>
      <c r="U362" s="591"/>
      <c r="V362" s="550"/>
      <c r="W362" s="543"/>
      <c r="X362" s="538"/>
      <c r="Y362" s="543"/>
      <c r="Z362" s="538"/>
      <c r="AA362" s="543"/>
      <c r="AB362" s="538"/>
      <c r="AC362" s="539"/>
      <c r="AD362" s="552"/>
      <c r="AE362" s="558"/>
      <c r="AF362" s="586">
        <f>IF(AB362=0,0,(AD362/AB362)*100)</f>
        <v>0</v>
      </c>
      <c r="AG362" s="587"/>
      <c r="AH362" s="538"/>
      <c r="AI362" s="539"/>
      <c r="AJ362" s="552"/>
      <c r="AK362" s="558"/>
      <c r="AL362" s="590">
        <f>IF(AH362=0,0,(AJ362/AH362)*100)</f>
        <v>0</v>
      </c>
      <c r="AM362" s="591"/>
      <c r="AN362" s="538"/>
      <c r="AO362" s="539"/>
      <c r="AP362" s="552"/>
      <c r="AQ362" s="558"/>
      <c r="AR362" s="590">
        <f>IF(AN362=0,0,(AP362/AN362)*100)</f>
        <v>0</v>
      </c>
      <c r="AS362" s="591"/>
      <c r="AT362" s="578">
        <f>AB362+AH362+AN362</f>
        <v>0</v>
      </c>
      <c r="AU362" s="579"/>
      <c r="AV362" s="574">
        <f>AD362+AJ362+AP362</f>
        <v>0</v>
      </c>
      <c r="AW362" s="575"/>
      <c r="AX362" s="590">
        <f>IF(AT362=0,0,(AV362/AT362)*100)</f>
        <v>0</v>
      </c>
      <c r="AY362" s="591"/>
      <c r="AZ362" s="538"/>
      <c r="BA362" s="539"/>
      <c r="BB362" s="552"/>
      <c r="BC362" s="558"/>
      <c r="BD362" s="590">
        <f>IF(AZ362=0,0,(BB362/AZ362)*100)</f>
        <v>0</v>
      </c>
      <c r="BE362" s="591"/>
      <c r="BF362" s="578">
        <f>AT362+AZ362</f>
        <v>0</v>
      </c>
      <c r="BG362" s="579"/>
      <c r="BH362" s="574">
        <f>AV362+BB362</f>
        <v>0</v>
      </c>
      <c r="BI362" s="575"/>
      <c r="BJ362" s="590">
        <f>IF(BF362=0,0,(BH362/BF362)*100)</f>
        <v>0</v>
      </c>
      <c r="BK362" s="591"/>
      <c r="BL362" s="650">
        <f>(AD362*2)+(AJ362*2)+(AP362*3)+BB362</f>
        <v>0</v>
      </c>
      <c r="BM362" s="651"/>
      <c r="BN362" s="652"/>
      <c r="BO362" s="599"/>
      <c r="BP362" s="599" t="e">
        <f>((AZ362-BB362)*BR$333)+((AT362-AV362)*BR$332)+(H362*BR$334)+(P362*BR$335)</f>
        <v>#REF!</v>
      </c>
      <c r="BQ362" s="54"/>
      <c r="BR362" s="54"/>
      <c r="BS362" s="54"/>
    </row>
    <row r="363" spans="1:71" ht="21.75" customHeight="1">
      <c r="A363" s="54"/>
      <c r="B363" s="566"/>
      <c r="C363" s="560" t="str">
        <f>IF(ROSTER!D$44="","",ROSTER!D$44)</f>
        <v/>
      </c>
      <c r="D363" s="561"/>
      <c r="E363" s="547"/>
      <c r="F363" s="502"/>
      <c r="G363" s="507"/>
      <c r="H363" s="544"/>
      <c r="I363" s="545"/>
      <c r="J363" s="540"/>
      <c r="K363" s="541"/>
      <c r="L363" s="553"/>
      <c r="M363" s="559"/>
      <c r="N363" s="556" t="s">
        <v>14</v>
      </c>
      <c r="O363" s="557"/>
      <c r="P363" s="540"/>
      <c r="Q363" s="541"/>
      <c r="R363" s="553"/>
      <c r="S363" s="559"/>
      <c r="T363" s="592"/>
      <c r="U363" s="593"/>
      <c r="V363" s="551"/>
      <c r="W363" s="545"/>
      <c r="X363" s="540"/>
      <c r="Y363" s="545"/>
      <c r="Z363" s="540"/>
      <c r="AA363" s="545"/>
      <c r="AB363" s="540"/>
      <c r="AC363" s="541"/>
      <c r="AD363" s="553"/>
      <c r="AE363" s="559"/>
      <c r="AF363" s="588"/>
      <c r="AG363" s="589"/>
      <c r="AH363" s="540"/>
      <c r="AI363" s="541"/>
      <c r="AJ363" s="553"/>
      <c r="AK363" s="559"/>
      <c r="AL363" s="592"/>
      <c r="AM363" s="593"/>
      <c r="AN363" s="540"/>
      <c r="AO363" s="541"/>
      <c r="AP363" s="553"/>
      <c r="AQ363" s="559"/>
      <c r="AR363" s="592"/>
      <c r="AS363" s="593"/>
      <c r="AT363" s="580"/>
      <c r="AU363" s="581"/>
      <c r="AV363" s="576"/>
      <c r="AW363" s="577"/>
      <c r="AX363" s="592"/>
      <c r="AY363" s="593"/>
      <c r="AZ363" s="540"/>
      <c r="BA363" s="541"/>
      <c r="BB363" s="553"/>
      <c r="BC363" s="559"/>
      <c r="BD363" s="592"/>
      <c r="BE363" s="593"/>
      <c r="BF363" s="580"/>
      <c r="BG363" s="581"/>
      <c r="BH363" s="576"/>
      <c r="BI363" s="577"/>
      <c r="BJ363" s="592"/>
      <c r="BK363" s="593"/>
      <c r="BL363" s="653"/>
      <c r="BM363" s="654"/>
      <c r="BN363" s="655"/>
      <c r="BO363" s="600"/>
      <c r="BP363" s="600"/>
      <c r="BQ363" s="54"/>
      <c r="BR363" s="54"/>
      <c r="BS363" s="54"/>
    </row>
    <row r="364" spans="1:71" ht="21.75" customHeight="1">
      <c r="A364" s="54"/>
      <c r="B364" s="565" t="str">
        <f>IF(ROSTER!B46="","",ROSTER!B46)</f>
        <v/>
      </c>
      <c r="C364" s="536" t="str">
        <f>IF(ROSTER!C$46="","",ROSTER!C$46)</f>
        <v/>
      </c>
      <c r="D364" s="537"/>
      <c r="E364" s="546"/>
      <c r="F364" s="501">
        <f>IF(E364="y",1,IF(E364="S",1,0))</f>
        <v>0</v>
      </c>
      <c r="G364" s="506">
        <f>IF(E364="S",1,0)</f>
        <v>0</v>
      </c>
      <c r="H364" s="542"/>
      <c r="I364" s="543"/>
      <c r="J364" s="538"/>
      <c r="K364" s="539"/>
      <c r="L364" s="552"/>
      <c r="M364" s="558"/>
      <c r="N364" s="554">
        <f>L364+J364</f>
        <v>0</v>
      </c>
      <c r="O364" s="555"/>
      <c r="P364" s="538"/>
      <c r="Q364" s="539"/>
      <c r="R364" s="552"/>
      <c r="S364" s="558"/>
      <c r="T364" s="590">
        <f t="shared" ref="T364:T369" si="303">R364-P364</f>
        <v>0</v>
      </c>
      <c r="U364" s="591"/>
      <c r="V364" s="550"/>
      <c r="W364" s="543"/>
      <c r="X364" s="538"/>
      <c r="Y364" s="543"/>
      <c r="Z364" s="538"/>
      <c r="AA364" s="543"/>
      <c r="AB364" s="538"/>
      <c r="AC364" s="539"/>
      <c r="AD364" s="552"/>
      <c r="AE364" s="558"/>
      <c r="AF364" s="586">
        <f>IF(AB364=0,0,(AD364/AB364)*100)</f>
        <v>0</v>
      </c>
      <c r="AG364" s="587"/>
      <c r="AH364" s="538"/>
      <c r="AI364" s="539"/>
      <c r="AJ364" s="552"/>
      <c r="AK364" s="558"/>
      <c r="AL364" s="590">
        <f>IF(AH364=0,0,(AJ364/AH364)*100)</f>
        <v>0</v>
      </c>
      <c r="AM364" s="591"/>
      <c r="AN364" s="538"/>
      <c r="AO364" s="539"/>
      <c r="AP364" s="552"/>
      <c r="AQ364" s="558"/>
      <c r="AR364" s="590">
        <f>IF(AN364=0,0,(AP364/AN364)*100)</f>
        <v>0</v>
      </c>
      <c r="AS364" s="591"/>
      <c r="AT364" s="578">
        <f>AB364+AH364+AN364</f>
        <v>0</v>
      </c>
      <c r="AU364" s="579"/>
      <c r="AV364" s="574">
        <f>AD364+AJ364+AP364</f>
        <v>0</v>
      </c>
      <c r="AW364" s="575"/>
      <c r="AX364" s="590">
        <f>IF(AT364=0,0,(AV364/AT364)*100)</f>
        <v>0</v>
      </c>
      <c r="AY364" s="591"/>
      <c r="AZ364" s="538"/>
      <c r="BA364" s="539"/>
      <c r="BB364" s="552"/>
      <c r="BC364" s="558"/>
      <c r="BD364" s="590">
        <f>IF(AZ364=0,0,(BB364/AZ364)*100)</f>
        <v>0</v>
      </c>
      <c r="BE364" s="591"/>
      <c r="BF364" s="578">
        <f>AT364+AZ364</f>
        <v>0</v>
      </c>
      <c r="BG364" s="579"/>
      <c r="BH364" s="574">
        <f>AV364+BB364</f>
        <v>0</v>
      </c>
      <c r="BI364" s="575"/>
      <c r="BJ364" s="590">
        <f>IF(BF364=0,0,(BH364/BF364)*100)</f>
        <v>0</v>
      </c>
      <c r="BK364" s="591"/>
      <c r="BL364" s="650">
        <f>(AD364*2)+(AJ364*2)+(AP364*3)+BB364</f>
        <v>0</v>
      </c>
      <c r="BM364" s="651"/>
      <c r="BN364" s="652"/>
      <c r="BO364" s="601" t="e">
        <f>(BL364*BR$74)+(N364*BR$75)+(X364*BR$76)+(R364*BR$77)+(V364*BR$78)+(Z364*BR$79)</f>
        <v>#REF!</v>
      </c>
      <c r="BP364" s="599" t="e">
        <f>((AZ364-BB364)*BR$81)+((AT364-AV364)*BR$80)+(H364*BR$82)+(P364*BR$83)</f>
        <v>#REF!</v>
      </c>
      <c r="BQ364" s="54"/>
      <c r="BR364" s="54"/>
      <c r="BS364" s="54"/>
    </row>
    <row r="365" spans="1:71" ht="22.5" customHeight="1">
      <c r="A365" s="54"/>
      <c r="B365" s="566"/>
      <c r="C365" s="560" t="str">
        <f>IF(ROSTER!D$46="","",ROSTER!D$46)</f>
        <v/>
      </c>
      <c r="D365" s="561"/>
      <c r="E365" s="547"/>
      <c r="F365" s="502"/>
      <c r="G365" s="507"/>
      <c r="H365" s="544"/>
      <c r="I365" s="545"/>
      <c r="J365" s="540"/>
      <c r="K365" s="541"/>
      <c r="L365" s="553"/>
      <c r="M365" s="559"/>
      <c r="N365" s="556" t="s">
        <v>14</v>
      </c>
      <c r="O365" s="557"/>
      <c r="P365" s="540"/>
      <c r="Q365" s="541"/>
      <c r="R365" s="553"/>
      <c r="S365" s="559"/>
      <c r="T365" s="592"/>
      <c r="U365" s="593"/>
      <c r="V365" s="551"/>
      <c r="W365" s="545"/>
      <c r="X365" s="540"/>
      <c r="Y365" s="545"/>
      <c r="Z365" s="540"/>
      <c r="AA365" s="545"/>
      <c r="AB365" s="540"/>
      <c r="AC365" s="541"/>
      <c r="AD365" s="553"/>
      <c r="AE365" s="559"/>
      <c r="AF365" s="588"/>
      <c r="AG365" s="589"/>
      <c r="AH365" s="540"/>
      <c r="AI365" s="541"/>
      <c r="AJ365" s="553"/>
      <c r="AK365" s="559"/>
      <c r="AL365" s="592"/>
      <c r="AM365" s="593"/>
      <c r="AN365" s="540"/>
      <c r="AO365" s="541"/>
      <c r="AP365" s="553"/>
      <c r="AQ365" s="559"/>
      <c r="AR365" s="592"/>
      <c r="AS365" s="593"/>
      <c r="AT365" s="580"/>
      <c r="AU365" s="581"/>
      <c r="AV365" s="576"/>
      <c r="AW365" s="577"/>
      <c r="AX365" s="592"/>
      <c r="AY365" s="593"/>
      <c r="AZ365" s="540"/>
      <c r="BA365" s="541"/>
      <c r="BB365" s="553"/>
      <c r="BC365" s="559"/>
      <c r="BD365" s="592"/>
      <c r="BE365" s="593"/>
      <c r="BF365" s="580"/>
      <c r="BG365" s="581"/>
      <c r="BH365" s="576"/>
      <c r="BI365" s="577"/>
      <c r="BJ365" s="592"/>
      <c r="BK365" s="593"/>
      <c r="BL365" s="653"/>
      <c r="BM365" s="654"/>
      <c r="BN365" s="655"/>
      <c r="BO365" s="602"/>
      <c r="BP365" s="600"/>
      <c r="BQ365" s="54"/>
      <c r="BR365" s="54"/>
      <c r="BS365" s="54"/>
    </row>
    <row r="366" spans="1:71" ht="21.75" customHeight="1">
      <c r="A366" s="54"/>
      <c r="B366" s="565" t="str">
        <f>IF(ROSTER!B48="","",ROSTER!B48)</f>
        <v/>
      </c>
      <c r="C366" s="536" t="str">
        <f>IF(ROSTER!C$48="","",ROSTER!C$48)</f>
        <v/>
      </c>
      <c r="D366" s="537"/>
      <c r="E366" s="546"/>
      <c r="F366" s="501">
        <f t="shared" ref="F366" si="304">IF(E366="y",1,IF(E366="S",1,0))</f>
        <v>0</v>
      </c>
      <c r="G366" s="506">
        <f t="shared" ref="G366" si="305">IF(E366="S",1,0)</f>
        <v>0</v>
      </c>
      <c r="H366" s="542"/>
      <c r="I366" s="543"/>
      <c r="J366" s="538"/>
      <c r="K366" s="539"/>
      <c r="L366" s="552"/>
      <c r="M366" s="558"/>
      <c r="N366" s="554">
        <f t="shared" ref="N366" si="306">L366+J366</f>
        <v>0</v>
      </c>
      <c r="O366" s="555"/>
      <c r="P366" s="538"/>
      <c r="Q366" s="539"/>
      <c r="R366" s="552"/>
      <c r="S366" s="558"/>
      <c r="T366" s="590">
        <f t="shared" ref="T366:T369" si="307">R366-P366</f>
        <v>0</v>
      </c>
      <c r="U366" s="591"/>
      <c r="V366" s="550"/>
      <c r="W366" s="543"/>
      <c r="X366" s="538"/>
      <c r="Y366" s="543"/>
      <c r="Z366" s="538"/>
      <c r="AA366" s="543"/>
      <c r="AB366" s="538"/>
      <c r="AC366" s="539"/>
      <c r="AD366" s="552"/>
      <c r="AE366" s="558"/>
      <c r="AF366" s="586"/>
      <c r="AG366" s="587"/>
      <c r="AH366" s="538"/>
      <c r="AI366" s="539"/>
      <c r="AJ366" s="552"/>
      <c r="AK366" s="558"/>
      <c r="AL366" s="590">
        <f t="shared" ref="AL366" si="308">IF(AH366=0,0,(AJ366/AH366)*100)</f>
        <v>0</v>
      </c>
      <c r="AM366" s="591"/>
      <c r="AN366" s="538"/>
      <c r="AO366" s="539"/>
      <c r="AP366" s="552"/>
      <c r="AQ366" s="558"/>
      <c r="AR366" s="590">
        <f t="shared" ref="AR366" si="309">IF(AN366=0,0,(AP366/AN366)*100)</f>
        <v>0</v>
      </c>
      <c r="AS366" s="591"/>
      <c r="AT366" s="578">
        <f t="shared" ref="AT366" si="310">AB366+AH366+AN366</f>
        <v>0</v>
      </c>
      <c r="AU366" s="579"/>
      <c r="AV366" s="574">
        <f t="shared" ref="AV366" si="311">AD366+AJ366+AP366</f>
        <v>0</v>
      </c>
      <c r="AW366" s="575"/>
      <c r="AX366" s="590">
        <f t="shared" ref="AX366" si="312">IF(AT366=0,0,(AV366/AT366)*100)</f>
        <v>0</v>
      </c>
      <c r="AY366" s="591"/>
      <c r="AZ366" s="538"/>
      <c r="BA366" s="539"/>
      <c r="BB366" s="552"/>
      <c r="BC366" s="558"/>
      <c r="BD366" s="590">
        <f t="shared" ref="BD366" si="313">IF(AZ366=0,0,(BB366/AZ366)*100)</f>
        <v>0</v>
      </c>
      <c r="BE366" s="591"/>
      <c r="BF366" s="578">
        <f t="shared" ref="BF366" si="314">AT366+AZ366</f>
        <v>0</v>
      </c>
      <c r="BG366" s="579"/>
      <c r="BH366" s="574">
        <f t="shared" ref="BH366" si="315">AV366+BB366</f>
        <v>0</v>
      </c>
      <c r="BI366" s="575"/>
      <c r="BJ366" s="590">
        <f t="shared" ref="BJ366" si="316">IF(BF366=0,0,(BH366/BF366)*100)</f>
        <v>0</v>
      </c>
      <c r="BK366" s="591"/>
      <c r="BL366" s="650">
        <f t="shared" ref="BL366" si="317">(AD366*2)+(AJ366*2)+(AP366*3)+BB366</f>
        <v>0</v>
      </c>
      <c r="BM366" s="651"/>
      <c r="BN366" s="652"/>
      <c r="BO366" s="601" t="e">
        <f>(BL366*BR$74)+(N366*BR$75)+(X366*BR$76)+(R366*BR$77)+(V366*BR$78)+(Z366*BR$79)</f>
        <v>#REF!</v>
      </c>
      <c r="BP366" s="599" t="e">
        <f>((AZ366-BB366)*BR$81)+((AT366-AV366)*BR$80)+(H366*BR$82)+(P366*BR$83)</f>
        <v>#REF!</v>
      </c>
      <c r="BQ366" s="54"/>
      <c r="BR366" s="54"/>
      <c r="BS366" s="54"/>
    </row>
    <row r="367" spans="1:71" ht="22.5" customHeight="1">
      <c r="A367" s="54"/>
      <c r="B367" s="566"/>
      <c r="C367" s="560" t="str">
        <f>IF(ROSTER!D$48="","",ROSTER!D$48)</f>
        <v/>
      </c>
      <c r="D367" s="561"/>
      <c r="E367" s="547"/>
      <c r="F367" s="502"/>
      <c r="G367" s="507"/>
      <c r="H367" s="544"/>
      <c r="I367" s="545"/>
      <c r="J367" s="540"/>
      <c r="K367" s="541"/>
      <c r="L367" s="553"/>
      <c r="M367" s="559"/>
      <c r="N367" s="556" t="s">
        <v>14</v>
      </c>
      <c r="O367" s="557"/>
      <c r="P367" s="540"/>
      <c r="Q367" s="541"/>
      <c r="R367" s="553"/>
      <c r="S367" s="559"/>
      <c r="T367" s="592"/>
      <c r="U367" s="593"/>
      <c r="V367" s="551"/>
      <c r="W367" s="545"/>
      <c r="X367" s="540"/>
      <c r="Y367" s="545"/>
      <c r="Z367" s="540"/>
      <c r="AA367" s="545"/>
      <c r="AB367" s="540"/>
      <c r="AC367" s="541"/>
      <c r="AD367" s="553"/>
      <c r="AE367" s="559"/>
      <c r="AF367" s="588"/>
      <c r="AG367" s="589"/>
      <c r="AH367" s="540"/>
      <c r="AI367" s="541"/>
      <c r="AJ367" s="553"/>
      <c r="AK367" s="559"/>
      <c r="AL367" s="592"/>
      <c r="AM367" s="593"/>
      <c r="AN367" s="540"/>
      <c r="AO367" s="541"/>
      <c r="AP367" s="553"/>
      <c r="AQ367" s="559"/>
      <c r="AR367" s="592"/>
      <c r="AS367" s="593"/>
      <c r="AT367" s="580"/>
      <c r="AU367" s="581"/>
      <c r="AV367" s="576"/>
      <c r="AW367" s="577"/>
      <c r="AX367" s="592"/>
      <c r="AY367" s="593"/>
      <c r="AZ367" s="540"/>
      <c r="BA367" s="541"/>
      <c r="BB367" s="553"/>
      <c r="BC367" s="559"/>
      <c r="BD367" s="592"/>
      <c r="BE367" s="593"/>
      <c r="BF367" s="580"/>
      <c r="BG367" s="581"/>
      <c r="BH367" s="576"/>
      <c r="BI367" s="577"/>
      <c r="BJ367" s="592"/>
      <c r="BK367" s="593"/>
      <c r="BL367" s="653"/>
      <c r="BM367" s="654"/>
      <c r="BN367" s="655"/>
      <c r="BO367" s="602"/>
      <c r="BP367" s="600"/>
      <c r="BQ367" s="54"/>
      <c r="BR367" s="54"/>
      <c r="BS367" s="54"/>
    </row>
    <row r="368" spans="1:71" ht="21.75" customHeight="1">
      <c r="A368" s="54"/>
      <c r="B368" s="565" t="str">
        <f>IF(ROSTER!B50="","",ROSTER!B50)</f>
        <v/>
      </c>
      <c r="C368" s="536" t="str">
        <f>IF(ROSTER!C$50="","",ROSTER!C$50)</f>
        <v/>
      </c>
      <c r="D368" s="537"/>
      <c r="E368" s="546"/>
      <c r="F368" s="501">
        <f t="shared" ref="F368" si="318">IF(E368="y",1,IF(E368="S",1,0))</f>
        <v>0</v>
      </c>
      <c r="G368" s="506">
        <f t="shared" ref="G368" si="319">IF(E368="S",1,0)</f>
        <v>0</v>
      </c>
      <c r="H368" s="542"/>
      <c r="I368" s="543"/>
      <c r="J368" s="538"/>
      <c r="K368" s="539"/>
      <c r="L368" s="552"/>
      <c r="M368" s="558"/>
      <c r="N368" s="554">
        <f t="shared" ref="N368" si="320">L368+J368</f>
        <v>0</v>
      </c>
      <c r="O368" s="555"/>
      <c r="P368" s="538"/>
      <c r="Q368" s="539"/>
      <c r="R368" s="552"/>
      <c r="S368" s="558"/>
      <c r="T368" s="590">
        <f t="shared" ref="T368:T369" si="321">R368-P368</f>
        <v>0</v>
      </c>
      <c r="U368" s="591"/>
      <c r="V368" s="550"/>
      <c r="W368" s="543"/>
      <c r="X368" s="538"/>
      <c r="Y368" s="543"/>
      <c r="Z368" s="538"/>
      <c r="AA368" s="543"/>
      <c r="AB368" s="538"/>
      <c r="AC368" s="539"/>
      <c r="AD368" s="552"/>
      <c r="AE368" s="558"/>
      <c r="AF368" s="586"/>
      <c r="AG368" s="587"/>
      <c r="AH368" s="538"/>
      <c r="AI368" s="539"/>
      <c r="AJ368" s="552"/>
      <c r="AK368" s="558"/>
      <c r="AL368" s="590">
        <f t="shared" ref="AL368" si="322">IF(AH368=0,0,(AJ368/AH368)*100)</f>
        <v>0</v>
      </c>
      <c r="AM368" s="591"/>
      <c r="AN368" s="538"/>
      <c r="AO368" s="539"/>
      <c r="AP368" s="552"/>
      <c r="AQ368" s="558"/>
      <c r="AR368" s="590">
        <f t="shared" ref="AR368" si="323">IF(AN368=0,0,(AP368/AN368)*100)</f>
        <v>0</v>
      </c>
      <c r="AS368" s="591"/>
      <c r="AT368" s="578">
        <f t="shared" ref="AT368" si="324">AB368+AH368+AN368</f>
        <v>0</v>
      </c>
      <c r="AU368" s="579"/>
      <c r="AV368" s="574">
        <f t="shared" ref="AV368" si="325">AD368+AJ368+AP368</f>
        <v>0</v>
      </c>
      <c r="AW368" s="575"/>
      <c r="AX368" s="590">
        <f t="shared" ref="AX368" si="326">IF(AT368=0,0,(AV368/AT368)*100)</f>
        <v>0</v>
      </c>
      <c r="AY368" s="591"/>
      <c r="AZ368" s="538"/>
      <c r="BA368" s="539"/>
      <c r="BB368" s="552"/>
      <c r="BC368" s="558"/>
      <c r="BD368" s="590">
        <f t="shared" ref="BD368" si="327">IF(AZ368=0,0,(BB368/AZ368)*100)</f>
        <v>0</v>
      </c>
      <c r="BE368" s="591"/>
      <c r="BF368" s="578">
        <f t="shared" ref="BF368" si="328">AT368+AZ368</f>
        <v>0</v>
      </c>
      <c r="BG368" s="579"/>
      <c r="BH368" s="574">
        <f t="shared" ref="BH368" si="329">AV368+BB368</f>
        <v>0</v>
      </c>
      <c r="BI368" s="575"/>
      <c r="BJ368" s="590">
        <f t="shared" ref="BJ368" si="330">IF(BF368=0,0,(BH368/BF368)*100)</f>
        <v>0</v>
      </c>
      <c r="BK368" s="591"/>
      <c r="BL368" s="650">
        <f t="shared" ref="BL368" si="331">(AD368*2)+(AJ368*2)+(AP368*3)+BB368</f>
        <v>0</v>
      </c>
      <c r="BM368" s="651"/>
      <c r="BN368" s="652"/>
      <c r="BO368" s="601" t="e">
        <f>(BL368*BR$74)+(N368*BR$75)+(X368*BR$76)+(R368*BR$77)+(V368*BR$78)+(Z368*BR$79)</f>
        <v>#REF!</v>
      </c>
      <c r="BP368" s="599" t="e">
        <f>((AZ368-BB368)*BR$81)+((AT368-AV368)*BR$80)+(H368*BR$82)+(P368*BR$83)</f>
        <v>#REF!</v>
      </c>
      <c r="BQ368" s="54"/>
      <c r="BR368" s="54"/>
      <c r="BS368" s="54"/>
    </row>
    <row r="369" spans="1:71" ht="22.5" customHeight="1" thickBot="1">
      <c r="A369" s="54"/>
      <c r="B369" s="566"/>
      <c r="C369" s="560" t="str">
        <f>IF(ROSTER!D$50="","",ROSTER!D$50)</f>
        <v/>
      </c>
      <c r="D369" s="561"/>
      <c r="E369" s="547"/>
      <c r="F369" s="502"/>
      <c r="G369" s="507"/>
      <c r="H369" s="544"/>
      <c r="I369" s="545"/>
      <c r="J369" s="540"/>
      <c r="K369" s="541"/>
      <c r="L369" s="553"/>
      <c r="M369" s="559"/>
      <c r="N369" s="556" t="s">
        <v>14</v>
      </c>
      <c r="O369" s="557"/>
      <c r="P369" s="540"/>
      <c r="Q369" s="541"/>
      <c r="R369" s="553"/>
      <c r="S369" s="559"/>
      <c r="T369" s="592"/>
      <c r="U369" s="593"/>
      <c r="V369" s="551"/>
      <c r="W369" s="545"/>
      <c r="X369" s="540"/>
      <c r="Y369" s="545"/>
      <c r="Z369" s="540"/>
      <c r="AA369" s="545"/>
      <c r="AB369" s="540"/>
      <c r="AC369" s="541"/>
      <c r="AD369" s="553"/>
      <c r="AE369" s="559"/>
      <c r="AF369" s="588"/>
      <c r="AG369" s="589"/>
      <c r="AH369" s="540"/>
      <c r="AI369" s="541"/>
      <c r="AJ369" s="553"/>
      <c r="AK369" s="559"/>
      <c r="AL369" s="592"/>
      <c r="AM369" s="593"/>
      <c r="AN369" s="540"/>
      <c r="AO369" s="541"/>
      <c r="AP369" s="553"/>
      <c r="AQ369" s="559"/>
      <c r="AR369" s="592"/>
      <c r="AS369" s="593"/>
      <c r="AT369" s="580"/>
      <c r="AU369" s="581"/>
      <c r="AV369" s="576"/>
      <c r="AW369" s="577"/>
      <c r="AX369" s="592"/>
      <c r="AY369" s="593"/>
      <c r="AZ369" s="540"/>
      <c r="BA369" s="541"/>
      <c r="BB369" s="553"/>
      <c r="BC369" s="559"/>
      <c r="BD369" s="592"/>
      <c r="BE369" s="593"/>
      <c r="BF369" s="580"/>
      <c r="BG369" s="581"/>
      <c r="BH369" s="576"/>
      <c r="BI369" s="577"/>
      <c r="BJ369" s="592"/>
      <c r="BK369" s="593"/>
      <c r="BL369" s="653"/>
      <c r="BM369" s="654"/>
      <c r="BN369" s="655"/>
      <c r="BO369" s="602"/>
      <c r="BP369" s="600"/>
      <c r="BQ369" s="54"/>
      <c r="BR369" s="54"/>
      <c r="BS369" s="54"/>
    </row>
    <row r="370" spans="1:71" s="335" customFormat="1" ht="33.4" customHeight="1">
      <c r="A370" s="333"/>
      <c r="B370" s="689"/>
      <c r="C370" s="685"/>
      <c r="D370" s="685" t="s">
        <v>10</v>
      </c>
      <c r="E370" s="686"/>
      <c r="F370" s="334"/>
      <c r="G370" s="334"/>
      <c r="H370" s="642">
        <f>SUM(H326:I369)</f>
        <v>0</v>
      </c>
      <c r="I370" s="631"/>
      <c r="J370" s="642">
        <f>SUM(J326:K369)</f>
        <v>0</v>
      </c>
      <c r="K370" s="631"/>
      <c r="L370" s="630">
        <f>SUM(L326:M369)</f>
        <v>0</v>
      </c>
      <c r="M370" s="640"/>
      <c r="N370" s="626">
        <f>L370+J370</f>
        <v>0</v>
      </c>
      <c r="O370" s="627"/>
      <c r="P370" s="630">
        <f>SUM(P326:Q369)</f>
        <v>0</v>
      </c>
      <c r="Q370" s="631"/>
      <c r="R370" s="630">
        <f t="shared" ref="R370" si="332">SUM(R326:S369)</f>
        <v>0</v>
      </c>
      <c r="S370" s="640"/>
      <c r="T370" s="630">
        <f t="shared" ref="T370" si="333">SUM(T326:U369)</f>
        <v>0</v>
      </c>
      <c r="U370" s="627"/>
      <c r="V370" s="640">
        <f t="shared" ref="V370" si="334">SUM(V326:W369)</f>
        <v>0</v>
      </c>
      <c r="W370" s="640"/>
      <c r="X370" s="642">
        <f t="shared" ref="X370" si="335">SUM(X326:Y369)</f>
        <v>0</v>
      </c>
      <c r="Y370" s="627"/>
      <c r="Z370" s="642">
        <f t="shared" ref="Z370" si="336">SUM(Z326:AA369)</f>
        <v>0</v>
      </c>
      <c r="AA370" s="627"/>
      <c r="AB370" s="640">
        <f t="shared" ref="AB370" si="337">SUM(AB326:AC369)</f>
        <v>0</v>
      </c>
      <c r="AC370" s="631"/>
      <c r="AD370" s="630">
        <f t="shared" ref="AD370" si="338">SUM(AD326:AE369)</f>
        <v>0</v>
      </c>
      <c r="AE370" s="640"/>
      <c r="AF370" s="626">
        <f t="shared" ref="AF370" si="339">SUM(AF326:AG369)</f>
        <v>0</v>
      </c>
      <c r="AG370" s="627"/>
      <c r="AH370" s="630">
        <f t="shared" ref="AH370" si="340">SUM(AH326:AI369)</f>
        <v>0</v>
      </c>
      <c r="AI370" s="631"/>
      <c r="AJ370" s="630">
        <f t="shared" ref="AJ370" si="341">SUM(AJ326:AK369)</f>
        <v>0</v>
      </c>
      <c r="AK370" s="640"/>
      <c r="AL370" s="626">
        <f>IF(AH370=0,0,(AJ370/AH370)*100)</f>
        <v>0</v>
      </c>
      <c r="AM370" s="627"/>
      <c r="AN370" s="630">
        <f>SUM(AN326:AO369)</f>
        <v>0</v>
      </c>
      <c r="AO370" s="631"/>
      <c r="AP370" s="630">
        <f>SUM(AP326:AQ369)</f>
        <v>0</v>
      </c>
      <c r="AQ370" s="640"/>
      <c r="AR370" s="626">
        <f>IF(AN370=0,0,(AP370/AN370)*100)</f>
        <v>0</v>
      </c>
      <c r="AS370" s="627"/>
      <c r="AT370" s="642">
        <f>AB370+AH370+AN370</f>
        <v>0</v>
      </c>
      <c r="AU370" s="631"/>
      <c r="AV370" s="630">
        <f>AD370+AJ370+AP370</f>
        <v>0</v>
      </c>
      <c r="AW370" s="670"/>
      <c r="AX370" s="626">
        <f>IF(AT370=0,0,(AV370/AT370)*100)</f>
        <v>0</v>
      </c>
      <c r="AY370" s="627"/>
      <c r="AZ370" s="630">
        <f>SUM(AZ326:BA369)</f>
        <v>0</v>
      </c>
      <c r="BA370" s="631"/>
      <c r="BB370" s="630">
        <f>SUM(BB326:BC369)</f>
        <v>0</v>
      </c>
      <c r="BC370" s="640"/>
      <c r="BD370" s="626">
        <f>IF(AZ370=0,0,(BB370/AZ370)*100)</f>
        <v>0</v>
      </c>
      <c r="BE370" s="627"/>
      <c r="BF370" s="642">
        <f>AT370+AZ370</f>
        <v>0</v>
      </c>
      <c r="BG370" s="631"/>
      <c r="BH370" s="630">
        <f>AV370+BB370</f>
        <v>0</v>
      </c>
      <c r="BI370" s="670"/>
      <c r="BJ370" s="626">
        <f>IF(BF370=0,0,(BH370/BF370)*100)</f>
        <v>0</v>
      </c>
      <c r="BK370" s="668"/>
      <c r="BL370" s="644">
        <f>SUM(BL326:BN369)</f>
        <v>0</v>
      </c>
      <c r="BM370" s="645"/>
      <c r="BN370" s="646"/>
      <c r="BO370" s="601" t="e">
        <f>(BL370*BR$74)+(N370*BR$75)+(X370*BR$76)+(R370*BR$77)+(V370*BR$78)+(Z370*BR$79)</f>
        <v>#REF!</v>
      </c>
      <c r="BP370" s="599" t="e">
        <f>((AZ370-BB370)*BR$81)+((AT370-AV370)*BR$80)+(H370*BR$82)+(P370*BR$83)</f>
        <v>#REF!</v>
      </c>
      <c r="BQ370" s="333"/>
      <c r="BR370" s="333"/>
      <c r="BS370" s="333"/>
    </row>
    <row r="371" spans="1:71" s="335" customFormat="1" ht="33.950000000000003" customHeight="1" thickBot="1">
      <c r="A371" s="333"/>
      <c r="B371" s="690"/>
      <c r="C371" s="687"/>
      <c r="D371" s="687"/>
      <c r="E371" s="688"/>
      <c r="F371" s="336"/>
      <c r="G371" s="336"/>
      <c r="H371" s="643"/>
      <c r="I371" s="633"/>
      <c r="J371" s="643"/>
      <c r="K371" s="633"/>
      <c r="L371" s="632"/>
      <c r="M371" s="641"/>
      <c r="N371" s="628" t="s">
        <v>14</v>
      </c>
      <c r="O371" s="629"/>
      <c r="P371" s="632"/>
      <c r="Q371" s="633"/>
      <c r="R371" s="632"/>
      <c r="S371" s="641"/>
      <c r="T371" s="632"/>
      <c r="U371" s="629"/>
      <c r="V371" s="641"/>
      <c r="W371" s="641"/>
      <c r="X371" s="643"/>
      <c r="Y371" s="629"/>
      <c r="Z371" s="643"/>
      <c r="AA371" s="629"/>
      <c r="AB371" s="641"/>
      <c r="AC371" s="633"/>
      <c r="AD371" s="632"/>
      <c r="AE371" s="641"/>
      <c r="AF371" s="628"/>
      <c r="AG371" s="629"/>
      <c r="AH371" s="632"/>
      <c r="AI371" s="633"/>
      <c r="AJ371" s="632"/>
      <c r="AK371" s="641"/>
      <c r="AL371" s="628"/>
      <c r="AM371" s="629"/>
      <c r="AN371" s="632"/>
      <c r="AO371" s="633"/>
      <c r="AP371" s="632"/>
      <c r="AQ371" s="641"/>
      <c r="AR371" s="628"/>
      <c r="AS371" s="629"/>
      <c r="AT371" s="643"/>
      <c r="AU371" s="633"/>
      <c r="AV371" s="632"/>
      <c r="AW371" s="671"/>
      <c r="AX371" s="628"/>
      <c r="AY371" s="629"/>
      <c r="AZ371" s="632"/>
      <c r="BA371" s="633"/>
      <c r="BB371" s="632"/>
      <c r="BC371" s="641"/>
      <c r="BD371" s="628"/>
      <c r="BE371" s="629"/>
      <c r="BF371" s="643"/>
      <c r="BG371" s="633"/>
      <c r="BH371" s="632"/>
      <c r="BI371" s="671"/>
      <c r="BJ371" s="628"/>
      <c r="BK371" s="669"/>
      <c r="BL371" s="647"/>
      <c r="BM371" s="648"/>
      <c r="BN371" s="649"/>
      <c r="BO371" s="602"/>
      <c r="BP371" s="600"/>
      <c r="BQ371" s="333"/>
      <c r="BR371" s="333"/>
      <c r="BS371" s="333"/>
    </row>
    <row r="372" spans="1:71" s="341" customFormat="1" ht="48.2" customHeight="1" thickBot="1">
      <c r="A372" s="337"/>
      <c r="B372" s="667"/>
      <c r="C372" s="665"/>
      <c r="D372" s="665" t="s">
        <v>13</v>
      </c>
      <c r="E372" s="666"/>
      <c r="F372" s="338"/>
      <c r="G372" s="334"/>
      <c r="H372" s="676"/>
      <c r="I372" s="677"/>
      <c r="J372" s="673"/>
      <c r="K372" s="672"/>
      <c r="L372" s="605"/>
      <c r="M372" s="606"/>
      <c r="N372" s="674">
        <f>J372+L372</f>
        <v>0</v>
      </c>
      <c r="O372" s="675"/>
      <c r="P372" s="673"/>
      <c r="Q372" s="672"/>
      <c r="R372" s="605"/>
      <c r="S372" s="672"/>
      <c r="T372" s="626">
        <f>R372-P372</f>
        <v>0</v>
      </c>
      <c r="U372" s="627"/>
      <c r="V372" s="673"/>
      <c r="W372" s="678"/>
      <c r="X372" s="679"/>
      <c r="Y372" s="680"/>
      <c r="Z372" s="673"/>
      <c r="AA372" s="678"/>
      <c r="AB372" s="673"/>
      <c r="AC372" s="672"/>
      <c r="AD372" s="605"/>
      <c r="AE372" s="606"/>
      <c r="AF372" s="634">
        <f>IF(AB372=0,0,(AD372/AB372)*100)</f>
        <v>0</v>
      </c>
      <c r="AG372" s="635"/>
      <c r="AH372" s="673"/>
      <c r="AI372" s="672"/>
      <c r="AJ372" s="605"/>
      <c r="AK372" s="606"/>
      <c r="AL372" s="626">
        <f>IF(AH372=0,0,(AJ372/AH372)*100)</f>
        <v>0</v>
      </c>
      <c r="AM372" s="627"/>
      <c r="AN372" s="673"/>
      <c r="AO372" s="672"/>
      <c r="AP372" s="605"/>
      <c r="AQ372" s="606"/>
      <c r="AR372" s="626">
        <f>IF(AN372=0,0,(AP372/AN372)*100)</f>
        <v>0</v>
      </c>
      <c r="AS372" s="627"/>
      <c r="AT372" s="681">
        <f>AB372+AH372+AN372</f>
        <v>0</v>
      </c>
      <c r="AU372" s="682"/>
      <c r="AV372" s="683">
        <f>AD372+AJ372+AP372</f>
        <v>0</v>
      </c>
      <c r="AW372" s="684"/>
      <c r="AX372" s="626">
        <f>IF(AT372=0,0,(AV372/AT372)*100)</f>
        <v>0</v>
      </c>
      <c r="AY372" s="627"/>
      <c r="AZ372" s="673"/>
      <c r="BA372" s="672"/>
      <c r="BB372" s="605"/>
      <c r="BC372" s="606"/>
      <c r="BD372" s="626">
        <f>IF(AZ372=0,0,(BB372/AZ372)*100)</f>
        <v>0</v>
      </c>
      <c r="BE372" s="627"/>
      <c r="BF372" s="681">
        <f>AT372+AZ372</f>
        <v>0</v>
      </c>
      <c r="BG372" s="682"/>
      <c r="BH372" s="683">
        <f>AV372+BB372</f>
        <v>0</v>
      </c>
      <c r="BI372" s="684"/>
      <c r="BJ372" s="626">
        <f>IF(BF372=0,0,(BH372/BF372)*100)</f>
        <v>0</v>
      </c>
      <c r="BK372" s="627"/>
      <c r="BL372" s="594"/>
      <c r="BM372" s="595"/>
      <c r="BN372" s="596"/>
      <c r="BO372" s="339"/>
      <c r="BP372" s="340"/>
      <c r="BQ372" s="337"/>
      <c r="BR372" s="337"/>
      <c r="BS372" s="337"/>
    </row>
    <row r="373" spans="1:71" s="341" customFormat="1" ht="48.95" customHeight="1" thickBot="1">
      <c r="A373" s="337"/>
      <c r="B373" s="342"/>
      <c r="C373" s="343"/>
      <c r="D373" s="570" t="s">
        <v>95</v>
      </c>
      <c r="E373" s="571"/>
      <c r="F373" s="344"/>
      <c r="G373" s="344"/>
      <c r="H373" s="343"/>
      <c r="I373" s="343"/>
      <c r="J373" s="567">
        <f>IF((J370+L372)=0,0,J370/(J370+L372)*100)</f>
        <v>0</v>
      </c>
      <c r="K373" s="569"/>
      <c r="L373" s="567">
        <f>IF((L370+J372)=0,0,L370/(L370+J372)*100)</f>
        <v>0</v>
      </c>
      <c r="M373" s="569"/>
      <c r="N373" s="567">
        <f>IF((N370+N372)=0,0,N370/(N370+N372)*100)</f>
        <v>0</v>
      </c>
      <c r="O373" s="568"/>
      <c r="P373" s="572"/>
      <c r="Q373" s="509"/>
      <c r="R373" s="509"/>
      <c r="S373" s="509"/>
      <c r="T373" s="535"/>
      <c r="U373" s="535"/>
      <c r="V373" s="509"/>
      <c r="W373" s="509"/>
      <c r="X373" s="509"/>
      <c r="Y373" s="509"/>
      <c r="Z373" s="509"/>
      <c r="AA373" s="509"/>
      <c r="AB373" s="509"/>
      <c r="AC373" s="509"/>
      <c r="AD373" s="509"/>
      <c r="AE373" s="509"/>
      <c r="AF373" s="509"/>
      <c r="AG373" s="509"/>
      <c r="AH373" s="509"/>
      <c r="AI373" s="509"/>
      <c r="AJ373" s="509"/>
      <c r="AK373" s="509"/>
      <c r="AL373" s="509"/>
      <c r="AM373" s="509"/>
      <c r="AN373" s="509"/>
      <c r="AO373" s="509"/>
      <c r="AP373" s="509"/>
      <c r="AQ373" s="509"/>
      <c r="AR373" s="509"/>
      <c r="AS373" s="509"/>
      <c r="AT373" s="509"/>
      <c r="AU373" s="509"/>
      <c r="AV373" s="509"/>
      <c r="AW373" s="509"/>
      <c r="AX373" s="509"/>
      <c r="AY373" s="509"/>
      <c r="AZ373" s="509"/>
      <c r="BA373" s="509"/>
      <c r="BB373" s="509"/>
      <c r="BC373" s="509"/>
      <c r="BD373" s="509"/>
      <c r="BE373" s="509"/>
      <c r="BF373" s="509"/>
      <c r="BG373" s="509"/>
      <c r="BH373" s="509"/>
      <c r="BI373" s="509"/>
      <c r="BJ373" s="509"/>
      <c r="BK373" s="509"/>
      <c r="BL373" s="509"/>
      <c r="BM373" s="509"/>
      <c r="BN373" s="573"/>
      <c r="BO373" s="345"/>
      <c r="BP373" s="345"/>
      <c r="BQ373" s="337"/>
      <c r="BR373" s="337"/>
      <c r="BS373" s="337"/>
    </row>
    <row r="374" spans="1:71" ht="15.75" customHeight="1" thickTop="1" thickBot="1">
      <c r="A374" s="54"/>
      <c r="B374" s="214"/>
      <c r="C374" s="215"/>
      <c r="D374" s="215"/>
      <c r="E374" s="215"/>
      <c r="F374" s="74"/>
      <c r="G374" s="74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 s="215"/>
      <c r="AC374" s="215"/>
      <c r="AD374" s="215"/>
      <c r="AE374" s="215"/>
      <c r="AF374" s="220"/>
      <c r="AG374" s="220"/>
      <c r="AH374" s="215"/>
      <c r="AI374" s="215"/>
      <c r="AJ374" s="215"/>
      <c r="AK374" s="215"/>
      <c r="AL374" s="215"/>
      <c r="AM374" s="215"/>
      <c r="AN374" s="215"/>
      <c r="AO374" s="215"/>
      <c r="AP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C374" s="215"/>
      <c r="BD374" s="215"/>
      <c r="BE374" s="215"/>
      <c r="BF374" s="215"/>
      <c r="BG374" s="215"/>
      <c r="BH374" s="215"/>
      <c r="BI374" s="215"/>
      <c r="BJ374" s="215"/>
      <c r="BK374" s="215"/>
      <c r="BL374" s="215"/>
      <c r="BM374" s="215"/>
      <c r="BN374" s="221"/>
      <c r="BO374" s="75"/>
      <c r="BP374" s="75"/>
      <c r="BQ374" s="54"/>
      <c r="BR374" s="54"/>
      <c r="BS374" s="54"/>
    </row>
    <row r="375" spans="1:71" s="73" customFormat="1" ht="80.25" customHeight="1" thickTop="1" thickBot="1">
      <c r="A375" s="72"/>
      <c r="B375" s="656" t="s">
        <v>62</v>
      </c>
      <c r="C375" s="657"/>
      <c r="D375" s="616" t="s">
        <v>54</v>
      </c>
      <c r="E375" s="616"/>
      <c r="F375" s="76"/>
      <c r="G375" s="76"/>
      <c r="H375" s="607"/>
      <c r="I375" s="608"/>
      <c r="J375" s="609"/>
      <c r="K375" s="346"/>
      <c r="L375" s="607"/>
      <c r="M375" s="608"/>
      <c r="N375" s="609"/>
      <c r="O375" s="510" t="s">
        <v>49</v>
      </c>
      <c r="P375" s="511"/>
      <c r="Q375" s="511"/>
      <c r="R375" s="511"/>
      <c r="S375" s="607"/>
      <c r="T375" s="608"/>
      <c r="U375" s="609"/>
      <c r="V375" s="346"/>
      <c r="W375" s="607"/>
      <c r="X375" s="608"/>
      <c r="Y375" s="609"/>
      <c r="Z375" s="510" t="s">
        <v>115</v>
      </c>
      <c r="AA375" s="511"/>
      <c r="AB375" s="511"/>
      <c r="AC375" s="511"/>
      <c r="AD375" s="511"/>
      <c r="AE375" s="511"/>
      <c r="AF375" s="511"/>
      <c r="AG375" s="511"/>
      <c r="AH375" s="511"/>
      <c r="AI375" s="512"/>
      <c r="AJ375" s="607"/>
      <c r="AK375" s="608"/>
      <c r="AL375" s="609"/>
      <c r="AM375" s="346"/>
      <c r="AN375" s="607"/>
      <c r="AO375" s="608"/>
      <c r="AP375" s="609"/>
      <c r="AQ375" s="510" t="s">
        <v>53</v>
      </c>
      <c r="AR375" s="511"/>
      <c r="AS375" s="511"/>
      <c r="AT375" s="512"/>
      <c r="AU375" s="607"/>
      <c r="AV375" s="608"/>
      <c r="AW375" s="609"/>
      <c r="AX375" s="346"/>
      <c r="AY375" s="607"/>
      <c r="AZ375" s="608"/>
      <c r="BA375" s="609"/>
      <c r="BB375" s="614" t="s">
        <v>117</v>
      </c>
      <c r="BC375" s="615"/>
      <c r="BD375" s="615"/>
      <c r="BE375" s="658"/>
      <c r="BF375" s="520">
        <f>BL370</f>
        <v>0</v>
      </c>
      <c r="BG375" s="521"/>
      <c r="BH375" s="522"/>
      <c r="BI375" s="346"/>
      <c r="BJ375" s="520">
        <f>BL372</f>
        <v>0</v>
      </c>
      <c r="BK375" s="521"/>
      <c r="BL375" s="522"/>
      <c r="BM375" s="227"/>
      <c r="BN375" s="228"/>
      <c r="BO375" s="77"/>
      <c r="BP375" s="77"/>
      <c r="BQ375" s="72"/>
      <c r="BR375" s="72"/>
      <c r="BS375" s="72"/>
    </row>
    <row r="376" spans="1:71" ht="15.6" customHeight="1" thickTop="1" thickBot="1">
      <c r="A376" s="54"/>
      <c r="B376" s="216"/>
      <c r="C376" s="210"/>
      <c r="D376" s="217"/>
      <c r="E376" s="217"/>
      <c r="F376" s="78"/>
      <c r="G376" s="78"/>
      <c r="H376" s="224"/>
      <c r="I376" s="224"/>
      <c r="J376" s="224"/>
      <c r="K376" s="224"/>
      <c r="L376" s="224"/>
      <c r="M376" s="224"/>
      <c r="N376" s="224"/>
      <c r="O376" s="222"/>
      <c r="P376" s="222"/>
      <c r="Q376" s="222"/>
      <c r="R376" s="222"/>
      <c r="S376" s="224"/>
      <c r="T376" s="224"/>
      <c r="U376" s="224"/>
      <c r="V376" s="223"/>
      <c r="W376" s="224"/>
      <c r="X376" s="224"/>
      <c r="Y376" s="224"/>
      <c r="Z376" s="222"/>
      <c r="AA376" s="222"/>
      <c r="AB376" s="222"/>
      <c r="AC376" s="222"/>
      <c r="AD376" s="224"/>
      <c r="AE376" s="224"/>
      <c r="AF376" s="224"/>
      <c r="AG376" s="224"/>
      <c r="AH376" s="223"/>
      <c r="AI376" s="223"/>
      <c r="AJ376" s="224"/>
      <c r="AK376" s="222"/>
      <c r="AL376" s="222"/>
      <c r="AM376" s="222"/>
      <c r="AN376" s="222"/>
      <c r="AO376" s="224"/>
      <c r="AP376" s="224"/>
      <c r="AQ376" s="222"/>
      <c r="AR376" s="222"/>
      <c r="AS376" s="222"/>
      <c r="AT376" s="222"/>
      <c r="AU376" s="224"/>
      <c r="AV376" s="224"/>
      <c r="AW376" s="224"/>
      <c r="AX376" s="224"/>
      <c r="AY376" s="224"/>
      <c r="AZ376" s="226"/>
      <c r="BA376" s="226"/>
      <c r="BB376" s="222"/>
      <c r="BC376" s="230"/>
      <c r="BD376" s="231"/>
      <c r="BE376" s="231"/>
      <c r="BF376" s="232"/>
      <c r="BG376" s="232"/>
      <c r="BH376" s="226"/>
      <c r="BI376" s="224"/>
      <c r="BJ376" s="233"/>
      <c r="BK376" s="233"/>
      <c r="BL376" s="226"/>
      <c r="BM376" s="229"/>
      <c r="BN376" s="234"/>
      <c r="BO376" s="79"/>
      <c r="BP376" s="79"/>
      <c r="BQ376" s="54"/>
      <c r="BR376" s="54"/>
      <c r="BS376" s="54"/>
    </row>
    <row r="377" spans="1:71" s="73" customFormat="1" ht="80.25" customHeight="1" thickTop="1" thickBot="1">
      <c r="A377" s="72"/>
      <c r="B377" s="614" t="s">
        <v>47</v>
      </c>
      <c r="C377" s="615"/>
      <c r="D377" s="616" t="s">
        <v>55</v>
      </c>
      <c r="E377" s="616"/>
      <c r="F377" s="76"/>
      <c r="G377" s="76"/>
      <c r="H377" s="520">
        <f>H375</f>
        <v>0</v>
      </c>
      <c r="I377" s="521"/>
      <c r="J377" s="522"/>
      <c r="K377" s="346"/>
      <c r="L377" s="520">
        <f>L375</f>
        <v>0</v>
      </c>
      <c r="M377" s="521"/>
      <c r="N377" s="522"/>
      <c r="O377" s="510" t="s">
        <v>51</v>
      </c>
      <c r="P377" s="511"/>
      <c r="Q377" s="511"/>
      <c r="R377" s="511"/>
      <c r="S377" s="520">
        <f>S375-H375</f>
        <v>0</v>
      </c>
      <c r="T377" s="521"/>
      <c r="U377" s="522"/>
      <c r="V377" s="346"/>
      <c r="W377" s="520">
        <f>W375-L375</f>
        <v>0</v>
      </c>
      <c r="X377" s="521"/>
      <c r="Y377" s="522"/>
      <c r="Z377" s="510" t="s">
        <v>116</v>
      </c>
      <c r="AA377" s="511"/>
      <c r="AB377" s="511"/>
      <c r="AC377" s="511"/>
      <c r="AD377" s="511"/>
      <c r="AE377" s="511"/>
      <c r="AF377" s="511"/>
      <c r="AG377" s="511"/>
      <c r="AH377" s="511"/>
      <c r="AI377" s="512"/>
      <c r="AJ377" s="520">
        <f>AJ375-S375</f>
        <v>0</v>
      </c>
      <c r="AK377" s="521"/>
      <c r="AL377" s="522"/>
      <c r="AM377" s="346"/>
      <c r="AN377" s="520">
        <f>AN375-W375</f>
        <v>0</v>
      </c>
      <c r="AO377" s="521"/>
      <c r="AP377" s="522"/>
      <c r="AQ377" s="510" t="s">
        <v>52</v>
      </c>
      <c r="AR377" s="511"/>
      <c r="AS377" s="511"/>
      <c r="AT377" s="512"/>
      <c r="AU377" s="520">
        <f>AU375-AJ375</f>
        <v>0</v>
      </c>
      <c r="AV377" s="521"/>
      <c r="AW377" s="522"/>
      <c r="AX377" s="346"/>
      <c r="AY377" s="520">
        <f>AY375-AN375</f>
        <v>0</v>
      </c>
      <c r="AZ377" s="521"/>
      <c r="BA377" s="522"/>
      <c r="BB377" s="614" t="s">
        <v>118</v>
      </c>
      <c r="BC377" s="615"/>
      <c r="BD377" s="615"/>
      <c r="BE377" s="658"/>
      <c r="BF377" s="520">
        <f>BF375-AU375</f>
        <v>0</v>
      </c>
      <c r="BG377" s="521"/>
      <c r="BH377" s="522"/>
      <c r="BI377" s="346"/>
      <c r="BJ377" s="520">
        <f>BJ375-AY375</f>
        <v>0</v>
      </c>
      <c r="BK377" s="521"/>
      <c r="BL377" s="522"/>
      <c r="BM377" s="227"/>
      <c r="BN377" s="228"/>
      <c r="BO377" s="77"/>
      <c r="BP377" s="77"/>
      <c r="BQ377" s="72"/>
      <c r="BR377" s="72"/>
      <c r="BS377" s="72"/>
    </row>
    <row r="378" spans="1:71" ht="15.75" customHeight="1" thickTop="1" thickBot="1">
      <c r="A378" s="54"/>
      <c r="B378" s="218"/>
      <c r="C378" s="219"/>
      <c r="D378" s="219"/>
      <c r="E378" s="219"/>
      <c r="F378" s="80"/>
      <c r="G378" s="80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19"/>
      <c r="V378" s="219"/>
      <c r="W378" s="219"/>
      <c r="X378" s="219"/>
      <c r="Y378" s="219"/>
      <c r="Z378" s="219"/>
      <c r="AA378" s="219"/>
      <c r="AB378" s="219"/>
      <c r="AC378" s="219"/>
      <c r="AD378" s="219"/>
      <c r="AE378" s="219"/>
      <c r="AF378" s="225"/>
      <c r="AG378" s="225"/>
      <c r="AH378" s="219"/>
      <c r="AI378" s="219"/>
      <c r="AJ378" s="219"/>
      <c r="AK378" s="219"/>
      <c r="AL378" s="219"/>
      <c r="AM378" s="219"/>
      <c r="AN378" s="219"/>
      <c r="AO378" s="219"/>
      <c r="AP378" s="219"/>
      <c r="AQ378" s="219"/>
      <c r="AR378" s="219"/>
      <c r="AS378" s="219"/>
      <c r="AT378" s="219"/>
      <c r="AU378" s="219"/>
      <c r="AV378" s="219"/>
      <c r="AW378" s="219"/>
      <c r="AX378" s="219"/>
      <c r="AY378" s="219"/>
      <c r="AZ378" s="219"/>
      <c r="BA378" s="617" t="s">
        <v>135</v>
      </c>
      <c r="BB378" s="617"/>
      <c r="BC378" s="617"/>
      <c r="BD378" s="617"/>
      <c r="BE378" s="617"/>
      <c r="BF378" s="617"/>
      <c r="BG378" s="617"/>
      <c r="BH378" s="617"/>
      <c r="BI378" s="617"/>
      <c r="BJ378" s="617"/>
      <c r="BK378" s="617"/>
      <c r="BL378" s="617"/>
      <c r="BM378" s="617"/>
      <c r="BN378" s="618"/>
      <c r="BO378" s="81"/>
      <c r="BP378" s="81"/>
      <c r="BQ378" s="54"/>
      <c r="BR378" s="54"/>
      <c r="BS378" s="54"/>
    </row>
    <row r="379" spans="1:71" ht="12" customHeight="1" thickTop="1">
      <c r="A379" s="54"/>
      <c r="B379" s="55"/>
      <c r="C379" s="54"/>
      <c r="D379" s="54"/>
      <c r="E379" s="54"/>
      <c r="F379" s="56"/>
      <c r="G379" s="56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7"/>
      <c r="AG379" s="57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8"/>
      <c r="BP379" s="58"/>
      <c r="BQ379" s="54"/>
      <c r="BR379" s="54"/>
      <c r="BS379" s="54"/>
    </row>
    <row r="380" spans="1:71" s="61" customFormat="1" ht="33.75">
      <c r="A380" s="60"/>
      <c r="B380" s="503" t="s">
        <v>9</v>
      </c>
      <c r="C380" s="503"/>
      <c r="D380" s="503"/>
      <c r="E380" s="503"/>
      <c r="F380" s="503"/>
      <c r="G380" s="503"/>
      <c r="H380" s="503"/>
      <c r="I380" s="503"/>
      <c r="J380" s="503"/>
      <c r="K380" s="503"/>
      <c r="L380" s="503"/>
      <c r="M380" s="503"/>
      <c r="N380" s="503"/>
      <c r="O380" s="503"/>
      <c r="P380" s="503"/>
      <c r="Q380" s="503"/>
      <c r="R380" s="503"/>
      <c r="S380" s="503"/>
      <c r="T380" s="503"/>
      <c r="U380" s="503"/>
      <c r="V380" s="503"/>
      <c r="W380" s="503"/>
      <c r="X380" s="503"/>
      <c r="Y380" s="503"/>
      <c r="Z380" s="503"/>
      <c r="AA380" s="503"/>
      <c r="AB380" s="503"/>
      <c r="AC380" s="503"/>
      <c r="AD380" s="503"/>
      <c r="AE380" s="503"/>
      <c r="AF380" s="503"/>
      <c r="AG380" s="503"/>
      <c r="AH380" s="503"/>
      <c r="AI380" s="503"/>
      <c r="AJ380" s="503"/>
      <c r="AK380" s="503"/>
      <c r="AL380" s="503"/>
      <c r="AM380" s="503"/>
      <c r="AN380" s="503"/>
      <c r="AO380" s="503"/>
      <c r="AP380" s="503"/>
      <c r="AQ380" s="503"/>
      <c r="AR380" s="503"/>
      <c r="AS380" s="503"/>
      <c r="AT380" s="503"/>
      <c r="AU380" s="503"/>
      <c r="AV380" s="503"/>
      <c r="AW380" s="503"/>
      <c r="AX380" s="503"/>
      <c r="AY380" s="503"/>
      <c r="AZ380" s="503"/>
      <c r="BA380" s="503"/>
      <c r="BB380" s="503"/>
      <c r="BC380" s="503"/>
      <c r="BD380" s="503"/>
      <c r="BE380" s="503"/>
      <c r="BF380" s="503"/>
      <c r="BG380" s="503"/>
      <c r="BH380" s="503"/>
      <c r="BI380" s="503"/>
      <c r="BJ380" s="503"/>
      <c r="BK380" s="503"/>
      <c r="BL380" s="503"/>
      <c r="BM380" s="503"/>
      <c r="BN380" s="503"/>
      <c r="BO380" s="192"/>
      <c r="BP380" s="192"/>
      <c r="BQ380" s="60"/>
      <c r="BR380" s="60"/>
      <c r="BS380" s="60"/>
    </row>
    <row r="381" spans="1:71" ht="10.9" customHeight="1">
      <c r="A381" s="54"/>
      <c r="B381" s="193"/>
      <c r="C381" s="194"/>
      <c r="D381" s="194"/>
      <c r="E381" s="194"/>
      <c r="F381" s="195"/>
      <c r="G381" s="195"/>
      <c r="H381" s="194"/>
      <c r="I381" s="194"/>
      <c r="J381" s="194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6"/>
      <c r="AG381" s="196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/>
      <c r="BM381" s="194"/>
      <c r="BN381" s="508"/>
      <c r="BO381" s="508"/>
      <c r="BP381" s="508"/>
      <c r="BQ381" s="54"/>
      <c r="BR381" s="54"/>
      <c r="BS381" s="54"/>
    </row>
    <row r="382" spans="1:71" s="62" customFormat="1" ht="36.75" customHeight="1">
      <c r="A382" s="55"/>
      <c r="B382" s="193"/>
      <c r="C382" s="193"/>
      <c r="D382" s="197" t="s">
        <v>10</v>
      </c>
      <c r="E382" s="514" t="str">
        <f>IF(ROSTER!D$3="","",ROSTER!D$3)</f>
        <v/>
      </c>
      <c r="F382" s="514"/>
      <c r="G382" s="514"/>
      <c r="H382" s="514"/>
      <c r="I382" s="514"/>
      <c r="J382" s="514"/>
      <c r="K382" s="514"/>
      <c r="L382" s="514"/>
      <c r="M382" s="514"/>
      <c r="N382" s="514"/>
      <c r="O382" s="514"/>
      <c r="P382" s="514"/>
      <c r="Q382" s="514"/>
      <c r="R382" s="514"/>
      <c r="S382" s="514"/>
      <c r="T382" s="514"/>
      <c r="U382" s="514"/>
      <c r="V382" s="514"/>
      <c r="W382" s="514"/>
      <c r="X382" s="514"/>
      <c r="Y382" s="514"/>
      <c r="Z382" s="514"/>
      <c r="AA382" s="514"/>
      <c r="AB382" s="514"/>
      <c r="AC382" s="514"/>
      <c r="AD382" s="198"/>
      <c r="AE382" s="505" t="s">
        <v>11</v>
      </c>
      <c r="AF382" s="505"/>
      <c r="AG382" s="505"/>
      <c r="AH382" s="505"/>
      <c r="AI382" s="505"/>
      <c r="AJ382" s="505"/>
      <c r="AK382" s="505"/>
      <c r="AL382" s="505"/>
      <c r="AM382" s="505"/>
      <c r="AN382" s="513"/>
      <c r="AO382" s="513"/>
      <c r="AP382" s="513"/>
      <c r="AQ382" s="513"/>
      <c r="AR382" s="513"/>
      <c r="AS382" s="513"/>
      <c r="AT382" s="513"/>
      <c r="AU382" s="513"/>
      <c r="AV382" s="513"/>
      <c r="AW382" s="513"/>
      <c r="AX382" s="513"/>
      <c r="AY382" s="513"/>
      <c r="AZ382" s="513"/>
      <c r="BA382" s="513"/>
      <c r="BB382" s="513"/>
      <c r="BC382" s="513"/>
      <c r="BD382" s="513"/>
      <c r="BE382" s="513"/>
      <c r="BF382" s="513"/>
      <c r="BG382" s="513"/>
      <c r="BH382" s="513"/>
      <c r="BI382" s="513"/>
      <c r="BJ382" s="513"/>
      <c r="BK382" s="513"/>
      <c r="BL382" s="513"/>
      <c r="BM382" s="513"/>
      <c r="BN382" s="508"/>
      <c r="BO382" s="508"/>
      <c r="BP382" s="508"/>
      <c r="BQ382" s="55"/>
      <c r="BR382" s="55"/>
      <c r="BS382" s="55"/>
    </row>
    <row r="383" spans="1:71" ht="8.85" customHeight="1">
      <c r="A383" s="63"/>
      <c r="B383" s="193"/>
      <c r="C383" s="196" t="s">
        <v>36</v>
      </c>
      <c r="D383" s="196"/>
      <c r="E383" s="196"/>
      <c r="F383" s="199"/>
      <c r="G383" s="199"/>
      <c r="H383" s="196"/>
      <c r="I383" s="196"/>
      <c r="J383" s="200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  <c r="W383" s="200"/>
      <c r="X383" s="200"/>
      <c r="Y383" s="200"/>
      <c r="Z383" s="200"/>
      <c r="AA383" s="200"/>
      <c r="AB383" s="200"/>
      <c r="AC383" s="200"/>
      <c r="AD383" s="200"/>
      <c r="AE383" s="200"/>
      <c r="AF383" s="200"/>
      <c r="AG383" s="196"/>
      <c r="AH383" s="201"/>
      <c r="AI383" s="202"/>
      <c r="AJ383" s="202"/>
      <c r="AK383" s="202"/>
      <c r="AL383" s="202"/>
      <c r="AM383" s="202"/>
      <c r="AN383" s="202"/>
      <c r="AO383" s="203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204"/>
      <c r="BN383" s="204"/>
      <c r="BO383" s="205"/>
      <c r="BP383" s="205"/>
      <c r="BQ383" s="63"/>
      <c r="BR383" s="63"/>
      <c r="BS383" s="63"/>
    </row>
    <row r="384" spans="1:71" s="62" customFormat="1" ht="42.75">
      <c r="A384" s="55"/>
      <c r="B384" s="193"/>
      <c r="C384" s="519" t="s">
        <v>35</v>
      </c>
      <c r="D384" s="519"/>
      <c r="E384" s="513"/>
      <c r="F384" s="513"/>
      <c r="G384" s="513"/>
      <c r="H384" s="513"/>
      <c r="I384" s="513"/>
      <c r="J384" s="513"/>
      <c r="K384" s="513"/>
      <c r="L384" s="513"/>
      <c r="M384" s="513"/>
      <c r="N384" s="513"/>
      <c r="O384" s="513"/>
      <c r="P384" s="513"/>
      <c r="Q384" s="513"/>
      <c r="R384" s="513"/>
      <c r="S384" s="513"/>
      <c r="T384" s="513"/>
      <c r="U384" s="513"/>
      <c r="V384" s="513"/>
      <c r="W384" s="513"/>
      <c r="X384" s="513"/>
      <c r="Y384" s="513"/>
      <c r="Z384" s="513"/>
      <c r="AA384" s="513"/>
      <c r="AB384" s="513"/>
      <c r="AC384" s="513"/>
      <c r="AD384" s="198"/>
      <c r="AE384" s="239" t="s">
        <v>19</v>
      </c>
      <c r="AF384" s="239"/>
      <c r="AG384" s="239"/>
      <c r="AH384" s="505" t="s">
        <v>19</v>
      </c>
      <c r="AI384" s="505"/>
      <c r="AJ384" s="505"/>
      <c r="AK384" s="505"/>
      <c r="AL384" s="505"/>
      <c r="AM384" s="505"/>
      <c r="AN384" s="513"/>
      <c r="AO384" s="513"/>
      <c r="AP384" s="513"/>
      <c r="AQ384" s="513"/>
      <c r="AR384" s="513"/>
      <c r="AS384" s="513"/>
      <c r="AT384" s="513"/>
      <c r="AU384" s="513"/>
      <c r="AV384" s="513"/>
      <c r="AW384" s="513"/>
      <c r="AX384" s="513"/>
      <c r="AY384" s="513"/>
      <c r="AZ384" s="513"/>
      <c r="BA384" s="505" t="s">
        <v>12</v>
      </c>
      <c r="BB384" s="505"/>
      <c r="BC384" s="505"/>
      <c r="BD384" s="504"/>
      <c r="BE384" s="504"/>
      <c r="BF384" s="504"/>
      <c r="BG384" s="504"/>
      <c r="BH384" s="504"/>
      <c r="BI384" s="504"/>
      <c r="BJ384" s="504"/>
      <c r="BK384" s="504"/>
      <c r="BL384" s="504"/>
      <c r="BM384" s="504"/>
      <c r="BN384" s="206"/>
      <c r="BO384" s="207"/>
      <c r="BP384" s="207"/>
      <c r="BQ384" s="64">
        <f>IF(BD384=0,0,1)</f>
        <v>0</v>
      </c>
      <c r="BR384" s="65">
        <f>IF((BE438+BI438)&gt;(AO438+AS438),1,0)</f>
        <v>0</v>
      </c>
      <c r="BS384" s="66"/>
    </row>
    <row r="385" spans="1:71" ht="9.6" customHeight="1">
      <c r="A385" s="54"/>
      <c r="B385" s="193"/>
      <c r="C385" s="194"/>
      <c r="D385" s="194"/>
      <c r="E385" s="194"/>
      <c r="F385" s="195"/>
      <c r="G385" s="195"/>
      <c r="H385" s="194"/>
      <c r="I385" s="194"/>
      <c r="J385" s="194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6"/>
      <c r="AG385" s="196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4"/>
      <c r="BM385" s="194"/>
      <c r="BN385" s="194"/>
      <c r="BO385" s="208"/>
      <c r="BP385" s="208"/>
      <c r="BQ385" s="54"/>
      <c r="BR385" s="54"/>
      <c r="BS385" s="54"/>
    </row>
    <row r="386" spans="1:71" ht="8.85" customHeight="1" thickBot="1">
      <c r="A386" s="54"/>
      <c r="B386" s="209"/>
      <c r="C386" s="210"/>
      <c r="D386" s="210"/>
      <c r="E386" s="210"/>
      <c r="F386" s="211"/>
      <c r="G386" s="211"/>
      <c r="H386" s="210"/>
      <c r="I386" s="210"/>
      <c r="J386" s="210"/>
      <c r="K386" s="210"/>
      <c r="L386" s="210"/>
      <c r="M386" s="210"/>
      <c r="N386" s="210"/>
      <c r="O386" s="210"/>
      <c r="P386" s="210"/>
      <c r="Q386" s="210"/>
      <c r="R386" s="210"/>
      <c r="S386" s="210"/>
      <c r="T386" s="210"/>
      <c r="U386" s="210"/>
      <c r="V386" s="210"/>
      <c r="W386" s="210"/>
      <c r="X386" s="210"/>
      <c r="Y386" s="210"/>
      <c r="Z386" s="210"/>
      <c r="AA386" s="210"/>
      <c r="AB386" s="210"/>
      <c r="AC386" s="210"/>
      <c r="AD386" s="210"/>
      <c r="AE386" s="210"/>
      <c r="AF386" s="212"/>
      <c r="AG386" s="212"/>
      <c r="AH386" s="210"/>
      <c r="AI386" s="210"/>
      <c r="AJ386" s="210"/>
      <c r="AK386" s="210"/>
      <c r="AL386" s="210"/>
      <c r="AM386" s="210"/>
      <c r="AN386" s="210"/>
      <c r="AO386" s="210"/>
      <c r="AP386" s="210"/>
      <c r="AQ386" s="210"/>
      <c r="AR386" s="210"/>
      <c r="AS386" s="210"/>
      <c r="AT386" s="210"/>
      <c r="AU386" s="210"/>
      <c r="AV386" s="210"/>
      <c r="AW386" s="210"/>
      <c r="AX386" s="210"/>
      <c r="AY386" s="210"/>
      <c r="AZ386" s="210"/>
      <c r="BA386" s="210"/>
      <c r="BB386" s="210"/>
      <c r="BC386" s="210"/>
      <c r="BD386" s="210"/>
      <c r="BE386" s="210"/>
      <c r="BF386" s="210"/>
      <c r="BG386" s="210"/>
      <c r="BH386" s="210"/>
      <c r="BI386" s="210"/>
      <c r="BJ386" s="210"/>
      <c r="BK386" s="210"/>
      <c r="BL386" s="210"/>
      <c r="BM386" s="210"/>
      <c r="BN386" s="210"/>
      <c r="BO386" s="213"/>
      <c r="BP386" s="213"/>
      <c r="BQ386" s="54"/>
      <c r="BR386" s="54"/>
      <c r="BS386" s="54"/>
    </row>
    <row r="387" spans="1:71" s="62" customFormat="1" ht="33.4" customHeight="1" thickTop="1">
      <c r="A387" s="66"/>
      <c r="B387" s="515" t="s">
        <v>0</v>
      </c>
      <c r="C387" s="531" t="s">
        <v>1</v>
      </c>
      <c r="D387" s="532"/>
      <c r="E387" s="332" t="s">
        <v>26</v>
      </c>
      <c r="F387" s="499" t="s">
        <v>104</v>
      </c>
      <c r="G387" s="499" t="s">
        <v>105</v>
      </c>
      <c r="H387" s="527" t="s">
        <v>38</v>
      </c>
      <c r="I387" s="528"/>
      <c r="J387" s="564" t="s">
        <v>7</v>
      </c>
      <c r="K387" s="564"/>
      <c r="L387" s="564"/>
      <c r="M387" s="564"/>
      <c r="N387" s="564"/>
      <c r="O387" s="564"/>
      <c r="P387" s="564" t="s">
        <v>2</v>
      </c>
      <c r="Q387" s="564"/>
      <c r="R387" s="564"/>
      <c r="S387" s="564"/>
      <c r="T387" s="564"/>
      <c r="U387" s="564"/>
      <c r="V387" s="610" t="s">
        <v>32</v>
      </c>
      <c r="W387" s="611"/>
      <c r="X387" s="610" t="s">
        <v>33</v>
      </c>
      <c r="Y387" s="611"/>
      <c r="Z387" s="619" t="s">
        <v>41</v>
      </c>
      <c r="AA387" s="620"/>
      <c r="AB387" s="623" t="s">
        <v>6</v>
      </c>
      <c r="AC387" s="623"/>
      <c r="AD387" s="623"/>
      <c r="AE387" s="623"/>
      <c r="AF387" s="623"/>
      <c r="AG387" s="623"/>
      <c r="AH387" s="564" t="s">
        <v>66</v>
      </c>
      <c r="AI387" s="564"/>
      <c r="AJ387" s="564"/>
      <c r="AK387" s="564"/>
      <c r="AL387" s="564"/>
      <c r="AM387" s="564"/>
      <c r="AN387" s="564" t="s">
        <v>67</v>
      </c>
      <c r="AO387" s="564"/>
      <c r="AP387" s="564"/>
      <c r="AQ387" s="564"/>
      <c r="AR387" s="564"/>
      <c r="AS387" s="564"/>
      <c r="AT387" s="564" t="s">
        <v>68</v>
      </c>
      <c r="AU387" s="564"/>
      <c r="AV387" s="564"/>
      <c r="AW387" s="564"/>
      <c r="AX387" s="564"/>
      <c r="AY387" s="583"/>
      <c r="AZ387" s="564" t="s">
        <v>4</v>
      </c>
      <c r="BA387" s="564"/>
      <c r="BB387" s="564"/>
      <c r="BC387" s="564"/>
      <c r="BD387" s="564"/>
      <c r="BE387" s="564"/>
      <c r="BF387" s="564" t="s">
        <v>69</v>
      </c>
      <c r="BG387" s="564"/>
      <c r="BH387" s="564"/>
      <c r="BI387" s="564"/>
      <c r="BJ387" s="564"/>
      <c r="BK387" s="582"/>
      <c r="BL387" s="659" t="s">
        <v>119</v>
      </c>
      <c r="BM387" s="660"/>
      <c r="BN387" s="661"/>
      <c r="BO387" s="603" t="s">
        <v>83</v>
      </c>
      <c r="BP387" s="603" t="s">
        <v>84</v>
      </c>
      <c r="BQ387" s="66"/>
      <c r="BR387" s="66"/>
      <c r="BS387" s="66"/>
    </row>
    <row r="388" spans="1:71" s="68" customFormat="1" ht="45" customHeight="1">
      <c r="A388" s="67"/>
      <c r="B388" s="516"/>
      <c r="C388" s="533"/>
      <c r="D388" s="534"/>
      <c r="E388" s="331" t="s">
        <v>106</v>
      </c>
      <c r="F388" s="500"/>
      <c r="G388" s="500"/>
      <c r="H388" s="529"/>
      <c r="I388" s="530"/>
      <c r="J388" s="562" t="s">
        <v>15</v>
      </c>
      <c r="K388" s="563"/>
      <c r="L388" s="525" t="s">
        <v>16</v>
      </c>
      <c r="M388" s="526"/>
      <c r="N388" s="517" t="s">
        <v>17</v>
      </c>
      <c r="O388" s="518" t="s">
        <v>8</v>
      </c>
      <c r="P388" s="562" t="s">
        <v>24</v>
      </c>
      <c r="Q388" s="563"/>
      <c r="R388" s="525" t="s">
        <v>22</v>
      </c>
      <c r="S388" s="526"/>
      <c r="T388" s="517" t="s">
        <v>17</v>
      </c>
      <c r="U388" s="518"/>
      <c r="V388" s="612"/>
      <c r="W388" s="613"/>
      <c r="X388" s="612"/>
      <c r="Y388" s="613"/>
      <c r="Z388" s="621"/>
      <c r="AA388" s="622"/>
      <c r="AB388" s="638" t="s">
        <v>50</v>
      </c>
      <c r="AC388" s="639"/>
      <c r="AD388" s="636" t="s">
        <v>21</v>
      </c>
      <c r="AE388" s="637" t="s">
        <v>3</v>
      </c>
      <c r="AF388" s="624" t="s">
        <v>5</v>
      </c>
      <c r="AG388" s="625"/>
      <c r="AH388" s="562" t="s">
        <v>50</v>
      </c>
      <c r="AI388" s="563"/>
      <c r="AJ388" s="525" t="s">
        <v>21</v>
      </c>
      <c r="AK388" s="526" t="s">
        <v>3</v>
      </c>
      <c r="AL388" s="523" t="s">
        <v>5</v>
      </c>
      <c r="AM388" s="524"/>
      <c r="AN388" s="562" t="s">
        <v>50</v>
      </c>
      <c r="AO388" s="563"/>
      <c r="AP388" s="525" t="s">
        <v>21</v>
      </c>
      <c r="AQ388" s="526" t="s">
        <v>3</v>
      </c>
      <c r="AR388" s="523" t="s">
        <v>5</v>
      </c>
      <c r="AS388" s="524"/>
      <c r="AT388" s="533" t="s">
        <v>50</v>
      </c>
      <c r="AU388" s="584"/>
      <c r="AV388" s="597" t="s">
        <v>21</v>
      </c>
      <c r="AW388" s="598" t="s">
        <v>3</v>
      </c>
      <c r="AX388" s="523" t="s">
        <v>5</v>
      </c>
      <c r="AY388" s="585"/>
      <c r="AZ388" s="562" t="s">
        <v>50</v>
      </c>
      <c r="BA388" s="563"/>
      <c r="BB388" s="525" t="s">
        <v>21</v>
      </c>
      <c r="BC388" s="526" t="s">
        <v>3</v>
      </c>
      <c r="BD388" s="523" t="s">
        <v>5</v>
      </c>
      <c r="BE388" s="524"/>
      <c r="BF388" s="533" t="s">
        <v>50</v>
      </c>
      <c r="BG388" s="584"/>
      <c r="BH388" s="597" t="s">
        <v>21</v>
      </c>
      <c r="BI388" s="598" t="s">
        <v>3</v>
      </c>
      <c r="BJ388" s="523" t="s">
        <v>5</v>
      </c>
      <c r="BK388" s="524"/>
      <c r="BL388" s="662"/>
      <c r="BM388" s="663"/>
      <c r="BN388" s="664"/>
      <c r="BO388" s="604"/>
      <c r="BP388" s="604"/>
      <c r="BQ388" s="67"/>
      <c r="BR388" s="67"/>
      <c r="BS388" s="67"/>
    </row>
    <row r="389" spans="1:71" ht="23.85" customHeight="1">
      <c r="A389" s="69"/>
      <c r="B389" s="548" t="str">
        <f>IF(ROSTER!B8="","",ROSTER!B8)</f>
        <v/>
      </c>
      <c r="C389" s="536" t="str">
        <f>IF(ROSTER!C$8="","",ROSTER!C$8)</f>
        <v/>
      </c>
      <c r="D389" s="537"/>
      <c r="E389" s="546"/>
      <c r="F389" s="501">
        <f>IF(E389="y",1,IF(E389="S",1,0))</f>
        <v>0</v>
      </c>
      <c r="G389" s="506">
        <f>IF(E389="S",1,0)</f>
        <v>0</v>
      </c>
      <c r="H389" s="542"/>
      <c r="I389" s="543"/>
      <c r="J389" s="538"/>
      <c r="K389" s="539"/>
      <c r="L389" s="552"/>
      <c r="M389" s="558"/>
      <c r="N389" s="554">
        <f>L389+J389</f>
        <v>0</v>
      </c>
      <c r="O389" s="555"/>
      <c r="P389" s="538"/>
      <c r="Q389" s="539"/>
      <c r="R389" s="552"/>
      <c r="S389" s="558"/>
      <c r="T389" s="590">
        <f>R389-P389</f>
        <v>0</v>
      </c>
      <c r="U389" s="591"/>
      <c r="V389" s="550"/>
      <c r="W389" s="543"/>
      <c r="X389" s="538"/>
      <c r="Y389" s="543"/>
      <c r="Z389" s="538"/>
      <c r="AA389" s="543"/>
      <c r="AB389" s="538"/>
      <c r="AC389" s="539"/>
      <c r="AD389" s="552"/>
      <c r="AE389" s="558"/>
      <c r="AF389" s="586">
        <f>IF(AB389=0,0,(AD389/AB389)*100)</f>
        <v>0</v>
      </c>
      <c r="AG389" s="587"/>
      <c r="AH389" s="538"/>
      <c r="AI389" s="539"/>
      <c r="AJ389" s="552"/>
      <c r="AK389" s="558"/>
      <c r="AL389" s="590">
        <f>IF(AH389=0,0,(AJ389/AH389)*100)</f>
        <v>0</v>
      </c>
      <c r="AM389" s="591"/>
      <c r="AN389" s="538"/>
      <c r="AO389" s="539"/>
      <c r="AP389" s="552"/>
      <c r="AQ389" s="558"/>
      <c r="AR389" s="590">
        <f>IF(AN389=0,0,(AP389/AN389)*100)</f>
        <v>0</v>
      </c>
      <c r="AS389" s="591"/>
      <c r="AT389" s="578">
        <f>AB389+AH389+AN389</f>
        <v>0</v>
      </c>
      <c r="AU389" s="579"/>
      <c r="AV389" s="574">
        <f>AD389+AJ389+AP389</f>
        <v>0</v>
      </c>
      <c r="AW389" s="575"/>
      <c r="AX389" s="590">
        <f>IF(AT389=0,0,(AV389/AT389)*100)</f>
        <v>0</v>
      </c>
      <c r="AY389" s="591"/>
      <c r="AZ389" s="538"/>
      <c r="BA389" s="539"/>
      <c r="BB389" s="552"/>
      <c r="BC389" s="558"/>
      <c r="BD389" s="590">
        <f>IF(AZ389=0,0,(BB389/AZ389)*100)</f>
        <v>0</v>
      </c>
      <c r="BE389" s="591"/>
      <c r="BF389" s="578">
        <f>AT389+AZ389</f>
        <v>0</v>
      </c>
      <c r="BG389" s="579"/>
      <c r="BH389" s="574">
        <f>AV389+BB389</f>
        <v>0</v>
      </c>
      <c r="BI389" s="575"/>
      <c r="BJ389" s="590">
        <f>IF(BF389=0,0,(BH389/BF389)*100)</f>
        <v>0</v>
      </c>
      <c r="BK389" s="591"/>
      <c r="BL389" s="650">
        <f>(AD389*2)+(AJ389*2)+(AP389*3)+BB389</f>
        <v>0</v>
      </c>
      <c r="BM389" s="651"/>
      <c r="BN389" s="652"/>
      <c r="BO389" s="599" t="e">
        <f>(BL389*BR$389)+(N389*BR$390)+(X389*BR$391)+(R389*BR$392)+(V389*BR$393)+(Z389*BR$394)</f>
        <v>#REF!</v>
      </c>
      <c r="BP389" s="599" t="e">
        <f>((AZ389-BB389)*BR$396)+((AT389-AV389)*BR$395)+(H389*BR$397)+(P389*BR$398)</f>
        <v>#REF!</v>
      </c>
      <c r="BQ389" s="70" t="s">
        <v>72</v>
      </c>
      <c r="BR389" s="71" t="e">
        <f>IF(#REF!="B",#REF!,IF(#REF!="C",#REF!,#REF!))</f>
        <v>#REF!</v>
      </c>
      <c r="BS389" s="67"/>
    </row>
    <row r="390" spans="1:71" ht="23.85" customHeight="1">
      <c r="A390" s="69"/>
      <c r="B390" s="549"/>
      <c r="C390" s="560" t="str">
        <f>IF(ROSTER!D$8="","",ROSTER!D$8)</f>
        <v/>
      </c>
      <c r="D390" s="561"/>
      <c r="E390" s="547"/>
      <c r="F390" s="502"/>
      <c r="G390" s="507"/>
      <c r="H390" s="544"/>
      <c r="I390" s="545"/>
      <c r="J390" s="540"/>
      <c r="K390" s="541"/>
      <c r="L390" s="553"/>
      <c r="M390" s="559"/>
      <c r="N390" s="556" t="s">
        <v>14</v>
      </c>
      <c r="O390" s="557"/>
      <c r="P390" s="540"/>
      <c r="Q390" s="541"/>
      <c r="R390" s="553"/>
      <c r="S390" s="559"/>
      <c r="T390" s="592"/>
      <c r="U390" s="593"/>
      <c r="V390" s="551"/>
      <c r="W390" s="545"/>
      <c r="X390" s="540"/>
      <c r="Y390" s="545"/>
      <c r="Z390" s="540"/>
      <c r="AA390" s="545"/>
      <c r="AB390" s="540"/>
      <c r="AC390" s="541"/>
      <c r="AD390" s="553"/>
      <c r="AE390" s="559"/>
      <c r="AF390" s="588"/>
      <c r="AG390" s="589"/>
      <c r="AH390" s="540"/>
      <c r="AI390" s="541"/>
      <c r="AJ390" s="553"/>
      <c r="AK390" s="559"/>
      <c r="AL390" s="592"/>
      <c r="AM390" s="593"/>
      <c r="AN390" s="540"/>
      <c r="AO390" s="541"/>
      <c r="AP390" s="553"/>
      <c r="AQ390" s="559"/>
      <c r="AR390" s="592"/>
      <c r="AS390" s="593"/>
      <c r="AT390" s="580"/>
      <c r="AU390" s="581"/>
      <c r="AV390" s="576"/>
      <c r="AW390" s="577"/>
      <c r="AX390" s="592"/>
      <c r="AY390" s="593"/>
      <c r="AZ390" s="540"/>
      <c r="BA390" s="541"/>
      <c r="BB390" s="553"/>
      <c r="BC390" s="559"/>
      <c r="BD390" s="592"/>
      <c r="BE390" s="593"/>
      <c r="BF390" s="580"/>
      <c r="BG390" s="581"/>
      <c r="BH390" s="576"/>
      <c r="BI390" s="577"/>
      <c r="BJ390" s="592"/>
      <c r="BK390" s="593"/>
      <c r="BL390" s="653"/>
      <c r="BM390" s="654"/>
      <c r="BN390" s="655"/>
      <c r="BO390" s="600"/>
      <c r="BP390" s="600"/>
      <c r="BQ390" s="70" t="s">
        <v>73</v>
      </c>
      <c r="BR390" s="71" t="e">
        <f>IF(#REF!="B",#REF!,IF(#REF!="C",#REF!,#REF!))</f>
        <v>#REF!</v>
      </c>
      <c r="BS390" s="67"/>
    </row>
    <row r="391" spans="1:71" ht="21.75" customHeight="1">
      <c r="A391" s="54"/>
      <c r="B391" s="548" t="str">
        <f>IF(ROSTER!B10="","",ROSTER!B10)</f>
        <v/>
      </c>
      <c r="C391" s="536" t="str">
        <f>IF(ROSTER!C$10="","",ROSTER!C$10)</f>
        <v/>
      </c>
      <c r="D391" s="537"/>
      <c r="E391" s="546"/>
      <c r="F391" s="501">
        <f>IF(E391="y",1,IF(E391="S",1,0))</f>
        <v>0</v>
      </c>
      <c r="G391" s="506">
        <f>IF(E391="S",1,0)</f>
        <v>0</v>
      </c>
      <c r="H391" s="542"/>
      <c r="I391" s="543"/>
      <c r="J391" s="538"/>
      <c r="K391" s="539"/>
      <c r="L391" s="552"/>
      <c r="M391" s="558"/>
      <c r="N391" s="554">
        <f>L391+J391</f>
        <v>0</v>
      </c>
      <c r="O391" s="555"/>
      <c r="P391" s="538"/>
      <c r="Q391" s="539"/>
      <c r="R391" s="552"/>
      <c r="S391" s="558"/>
      <c r="T391" s="590">
        <f t="shared" ref="T391:T432" si="342">R391-P391</f>
        <v>0</v>
      </c>
      <c r="U391" s="591"/>
      <c r="V391" s="550"/>
      <c r="W391" s="543"/>
      <c r="X391" s="538"/>
      <c r="Y391" s="543"/>
      <c r="Z391" s="538"/>
      <c r="AA391" s="543"/>
      <c r="AB391" s="538"/>
      <c r="AC391" s="539"/>
      <c r="AD391" s="552"/>
      <c r="AE391" s="558"/>
      <c r="AF391" s="586">
        <f>IF(AB391=0,0,(AD391/AB391)*100)</f>
        <v>0</v>
      </c>
      <c r="AG391" s="587"/>
      <c r="AH391" s="538"/>
      <c r="AI391" s="539"/>
      <c r="AJ391" s="552"/>
      <c r="AK391" s="558"/>
      <c r="AL391" s="590">
        <f>IF(AH391=0,0,(AJ391/AH391)*100)</f>
        <v>0</v>
      </c>
      <c r="AM391" s="591"/>
      <c r="AN391" s="538"/>
      <c r="AO391" s="539"/>
      <c r="AP391" s="552"/>
      <c r="AQ391" s="558"/>
      <c r="AR391" s="590">
        <f>IF(AN391=0,0,(AP391/AN391)*100)</f>
        <v>0</v>
      </c>
      <c r="AS391" s="591"/>
      <c r="AT391" s="578">
        <f>AB391+AH391+AN391</f>
        <v>0</v>
      </c>
      <c r="AU391" s="579"/>
      <c r="AV391" s="574">
        <f>AD391+AJ391+AP391</f>
        <v>0</v>
      </c>
      <c r="AW391" s="575"/>
      <c r="AX391" s="590">
        <f>IF(AT391=0,0,(AV391/AT391)*100)</f>
        <v>0</v>
      </c>
      <c r="AY391" s="591"/>
      <c r="AZ391" s="538"/>
      <c r="BA391" s="539"/>
      <c r="BB391" s="552"/>
      <c r="BC391" s="558"/>
      <c r="BD391" s="590">
        <f>IF(AZ391=0,0,(BB391/AZ391)*100)</f>
        <v>0</v>
      </c>
      <c r="BE391" s="591"/>
      <c r="BF391" s="578">
        <f>AT391+AZ391</f>
        <v>0</v>
      </c>
      <c r="BG391" s="579"/>
      <c r="BH391" s="574">
        <f>AV391+BB391</f>
        <v>0</v>
      </c>
      <c r="BI391" s="575"/>
      <c r="BJ391" s="590">
        <f>IF(BF391=0,0,(BH391/BF391)*100)</f>
        <v>0</v>
      </c>
      <c r="BK391" s="591"/>
      <c r="BL391" s="650">
        <f>(AD391*2)+(AJ391*2)+(AP391*3)+BB391</f>
        <v>0</v>
      </c>
      <c r="BM391" s="651"/>
      <c r="BN391" s="652"/>
      <c r="BO391" s="599" t="e">
        <f>(BL391*BR$389)+(N391*BR$390)+(X391*BR$391)+(R391*BR$392)+(V391*BR$393)+(Z391*BR$394)</f>
        <v>#REF!</v>
      </c>
      <c r="BP391" s="599" t="e">
        <f>((AZ391-BB391)*BR$396)+((AT391-AV391)*BR$395)+(H391*BR$397)+(P391*BR$398)</f>
        <v>#REF!</v>
      </c>
      <c r="BQ391" s="70" t="s">
        <v>74</v>
      </c>
      <c r="BR391" s="71" t="e">
        <f>IF(#REF!="B",#REF!,IF(#REF!="C",#REF!,#REF!))</f>
        <v>#REF!</v>
      </c>
      <c r="BS391" s="67"/>
    </row>
    <row r="392" spans="1:71" ht="21.75" customHeight="1">
      <c r="A392" s="54"/>
      <c r="B392" s="549"/>
      <c r="C392" s="560" t="str">
        <f>IF(ROSTER!D$10="","",ROSTER!D$10)</f>
        <v/>
      </c>
      <c r="D392" s="561"/>
      <c r="E392" s="547"/>
      <c r="F392" s="502"/>
      <c r="G392" s="507"/>
      <c r="H392" s="544"/>
      <c r="I392" s="545"/>
      <c r="J392" s="540"/>
      <c r="K392" s="541"/>
      <c r="L392" s="553"/>
      <c r="M392" s="559"/>
      <c r="N392" s="556" t="s">
        <v>14</v>
      </c>
      <c r="O392" s="557"/>
      <c r="P392" s="540"/>
      <c r="Q392" s="541"/>
      <c r="R392" s="553"/>
      <c r="S392" s="559"/>
      <c r="T392" s="592"/>
      <c r="U392" s="593"/>
      <c r="V392" s="551"/>
      <c r="W392" s="545"/>
      <c r="X392" s="540"/>
      <c r="Y392" s="545"/>
      <c r="Z392" s="540"/>
      <c r="AA392" s="545"/>
      <c r="AB392" s="540"/>
      <c r="AC392" s="541"/>
      <c r="AD392" s="553"/>
      <c r="AE392" s="559"/>
      <c r="AF392" s="588"/>
      <c r="AG392" s="589"/>
      <c r="AH392" s="540"/>
      <c r="AI392" s="541"/>
      <c r="AJ392" s="553"/>
      <c r="AK392" s="559"/>
      <c r="AL392" s="592"/>
      <c r="AM392" s="593"/>
      <c r="AN392" s="540"/>
      <c r="AO392" s="541"/>
      <c r="AP392" s="553"/>
      <c r="AQ392" s="559"/>
      <c r="AR392" s="592"/>
      <c r="AS392" s="593"/>
      <c r="AT392" s="580"/>
      <c r="AU392" s="581"/>
      <c r="AV392" s="576"/>
      <c r="AW392" s="577"/>
      <c r="AX392" s="592"/>
      <c r="AY392" s="593"/>
      <c r="AZ392" s="540"/>
      <c r="BA392" s="541"/>
      <c r="BB392" s="553"/>
      <c r="BC392" s="559"/>
      <c r="BD392" s="592"/>
      <c r="BE392" s="593"/>
      <c r="BF392" s="580"/>
      <c r="BG392" s="581"/>
      <c r="BH392" s="576"/>
      <c r="BI392" s="577"/>
      <c r="BJ392" s="592"/>
      <c r="BK392" s="593"/>
      <c r="BL392" s="653"/>
      <c r="BM392" s="654"/>
      <c r="BN392" s="655"/>
      <c r="BO392" s="600"/>
      <c r="BP392" s="600"/>
      <c r="BQ392" s="70" t="s">
        <v>75</v>
      </c>
      <c r="BR392" s="71" t="e">
        <f>IF(#REF!="B",#REF!,IF(#REF!="C",#REF!,#REF!))</f>
        <v>#REF!</v>
      </c>
      <c r="BS392" s="67"/>
    </row>
    <row r="393" spans="1:71" ht="21.75" customHeight="1">
      <c r="A393" s="54"/>
      <c r="B393" s="565" t="str">
        <f>IF(ROSTER!B12="","",ROSTER!B12)</f>
        <v/>
      </c>
      <c r="C393" s="536" t="str">
        <f>IF(ROSTER!C$12="","",ROSTER!C$12)</f>
        <v/>
      </c>
      <c r="D393" s="537"/>
      <c r="E393" s="546"/>
      <c r="F393" s="501">
        <f>IF(E393="y",1,IF(E393="S",1,0))</f>
        <v>0</v>
      </c>
      <c r="G393" s="506">
        <f>IF(E393="S",1,0)</f>
        <v>0</v>
      </c>
      <c r="H393" s="542"/>
      <c r="I393" s="543"/>
      <c r="J393" s="538"/>
      <c r="K393" s="539"/>
      <c r="L393" s="552"/>
      <c r="M393" s="558"/>
      <c r="N393" s="554">
        <f>L393+J393</f>
        <v>0</v>
      </c>
      <c r="O393" s="555"/>
      <c r="P393" s="538"/>
      <c r="Q393" s="539"/>
      <c r="R393" s="552"/>
      <c r="S393" s="558"/>
      <c r="T393" s="590">
        <f t="shared" ref="T393:T432" si="343">R393-P393</f>
        <v>0</v>
      </c>
      <c r="U393" s="591"/>
      <c r="V393" s="550"/>
      <c r="W393" s="543"/>
      <c r="X393" s="538"/>
      <c r="Y393" s="543"/>
      <c r="Z393" s="538"/>
      <c r="AA393" s="543"/>
      <c r="AB393" s="538"/>
      <c r="AC393" s="539"/>
      <c r="AD393" s="552"/>
      <c r="AE393" s="558"/>
      <c r="AF393" s="586">
        <f>IF(AB393=0,0,(AD393/AB393)*100)</f>
        <v>0</v>
      </c>
      <c r="AG393" s="587"/>
      <c r="AH393" s="538"/>
      <c r="AI393" s="539"/>
      <c r="AJ393" s="552"/>
      <c r="AK393" s="558"/>
      <c r="AL393" s="590">
        <f>IF(AH393=0,0,(AJ393/AH393)*100)</f>
        <v>0</v>
      </c>
      <c r="AM393" s="591"/>
      <c r="AN393" s="538"/>
      <c r="AO393" s="539"/>
      <c r="AP393" s="552"/>
      <c r="AQ393" s="558"/>
      <c r="AR393" s="590">
        <f>IF(AN393=0,0,(AP393/AN393)*100)</f>
        <v>0</v>
      </c>
      <c r="AS393" s="591"/>
      <c r="AT393" s="578">
        <f>AB393+AH393+AN393</f>
        <v>0</v>
      </c>
      <c r="AU393" s="579"/>
      <c r="AV393" s="574">
        <f>AD393+AJ393+AP393</f>
        <v>0</v>
      </c>
      <c r="AW393" s="575"/>
      <c r="AX393" s="590">
        <f>IF(AT393=0,0,(AV393/AT393)*100)</f>
        <v>0</v>
      </c>
      <c r="AY393" s="591"/>
      <c r="AZ393" s="538"/>
      <c r="BA393" s="539"/>
      <c r="BB393" s="552"/>
      <c r="BC393" s="558"/>
      <c r="BD393" s="590">
        <f>IF(AZ393=0,0,(BB393/AZ393)*100)</f>
        <v>0</v>
      </c>
      <c r="BE393" s="591"/>
      <c r="BF393" s="578">
        <f>AT393+AZ393</f>
        <v>0</v>
      </c>
      <c r="BG393" s="579"/>
      <c r="BH393" s="574">
        <f>AV393+BB393</f>
        <v>0</v>
      </c>
      <c r="BI393" s="575"/>
      <c r="BJ393" s="590">
        <f>IF(BF393=0,0,(BH393/BF393)*100)</f>
        <v>0</v>
      </c>
      <c r="BK393" s="591"/>
      <c r="BL393" s="650">
        <f>(AD393*2)+(AJ393*2)+(AP393*3)+BB393</f>
        <v>0</v>
      </c>
      <c r="BM393" s="651"/>
      <c r="BN393" s="652"/>
      <c r="BO393" s="599" t="e">
        <f>(BL393*BR$389)+(N393*BR$390)+(X393*BR$391)+(R393*BR$392)+(V393*BR$393)+(Z393*BR$394)</f>
        <v>#REF!</v>
      </c>
      <c r="BP393" s="599" t="e">
        <f>((AZ393-BB393)*BR$396)+((AT393-AV393)*BR$395)+(H393*BR$397)+(P393*BR$398)</f>
        <v>#REF!</v>
      </c>
      <c r="BQ393" s="70" t="s">
        <v>76</v>
      </c>
      <c r="BR393" s="71" t="e">
        <f>IF(#REF!="B",#REF!,IF(#REF!="C",#REF!,#REF!))</f>
        <v>#REF!</v>
      </c>
      <c r="BS393" s="67"/>
    </row>
    <row r="394" spans="1:71" ht="21.75" customHeight="1">
      <c r="A394" s="54"/>
      <c r="B394" s="566"/>
      <c r="C394" s="560" t="str">
        <f>IF(ROSTER!D$12="","",ROSTER!D$12)</f>
        <v/>
      </c>
      <c r="D394" s="561"/>
      <c r="E394" s="547"/>
      <c r="F394" s="502"/>
      <c r="G394" s="507"/>
      <c r="H394" s="544"/>
      <c r="I394" s="545"/>
      <c r="J394" s="540"/>
      <c r="K394" s="541"/>
      <c r="L394" s="553"/>
      <c r="M394" s="559"/>
      <c r="N394" s="556" t="s">
        <v>14</v>
      </c>
      <c r="O394" s="557"/>
      <c r="P394" s="540"/>
      <c r="Q394" s="541"/>
      <c r="R394" s="553"/>
      <c r="S394" s="559"/>
      <c r="T394" s="592"/>
      <c r="U394" s="593"/>
      <c r="V394" s="551"/>
      <c r="W394" s="545"/>
      <c r="X394" s="540"/>
      <c r="Y394" s="545"/>
      <c r="Z394" s="540"/>
      <c r="AA394" s="545"/>
      <c r="AB394" s="540"/>
      <c r="AC394" s="541"/>
      <c r="AD394" s="553"/>
      <c r="AE394" s="559"/>
      <c r="AF394" s="588"/>
      <c r="AG394" s="589"/>
      <c r="AH394" s="540"/>
      <c r="AI394" s="541"/>
      <c r="AJ394" s="553"/>
      <c r="AK394" s="559"/>
      <c r="AL394" s="592"/>
      <c r="AM394" s="593"/>
      <c r="AN394" s="540"/>
      <c r="AO394" s="541"/>
      <c r="AP394" s="553"/>
      <c r="AQ394" s="559"/>
      <c r="AR394" s="592"/>
      <c r="AS394" s="593"/>
      <c r="AT394" s="580"/>
      <c r="AU394" s="581"/>
      <c r="AV394" s="576"/>
      <c r="AW394" s="577"/>
      <c r="AX394" s="592"/>
      <c r="AY394" s="593"/>
      <c r="AZ394" s="540"/>
      <c r="BA394" s="541"/>
      <c r="BB394" s="553"/>
      <c r="BC394" s="559"/>
      <c r="BD394" s="592"/>
      <c r="BE394" s="593"/>
      <c r="BF394" s="580"/>
      <c r="BG394" s="581"/>
      <c r="BH394" s="576"/>
      <c r="BI394" s="577"/>
      <c r="BJ394" s="592"/>
      <c r="BK394" s="593"/>
      <c r="BL394" s="653"/>
      <c r="BM394" s="654"/>
      <c r="BN394" s="655"/>
      <c r="BO394" s="600"/>
      <c r="BP394" s="600"/>
      <c r="BQ394" s="70" t="s">
        <v>77</v>
      </c>
      <c r="BR394" s="71" t="e">
        <f>IF(#REF!="B",#REF!,IF(#REF!="C",#REF!,#REF!))</f>
        <v>#REF!</v>
      </c>
      <c r="BS394" s="67"/>
    </row>
    <row r="395" spans="1:71" ht="21.75" customHeight="1">
      <c r="A395" s="54"/>
      <c r="B395" s="565" t="str">
        <f>IF(ROSTER!B14="","",ROSTER!B14)</f>
        <v/>
      </c>
      <c r="C395" s="536" t="str">
        <f>IF(ROSTER!C$14="","",ROSTER!C$14)</f>
        <v/>
      </c>
      <c r="D395" s="537"/>
      <c r="E395" s="546"/>
      <c r="F395" s="501">
        <f>IF(E395="y",1,IF(E395="S",1,0))</f>
        <v>0</v>
      </c>
      <c r="G395" s="506">
        <f>IF(E395="S",1,0)</f>
        <v>0</v>
      </c>
      <c r="H395" s="542"/>
      <c r="I395" s="543"/>
      <c r="J395" s="538"/>
      <c r="K395" s="539"/>
      <c r="L395" s="552"/>
      <c r="M395" s="558"/>
      <c r="N395" s="554">
        <f>L395+J395</f>
        <v>0</v>
      </c>
      <c r="O395" s="555"/>
      <c r="P395" s="538"/>
      <c r="Q395" s="539"/>
      <c r="R395" s="552"/>
      <c r="S395" s="558"/>
      <c r="T395" s="590">
        <f t="shared" ref="T395:T432" si="344">R395-P395</f>
        <v>0</v>
      </c>
      <c r="U395" s="591"/>
      <c r="V395" s="550"/>
      <c r="W395" s="543"/>
      <c r="X395" s="538"/>
      <c r="Y395" s="543"/>
      <c r="Z395" s="538"/>
      <c r="AA395" s="543"/>
      <c r="AB395" s="538"/>
      <c r="AC395" s="539"/>
      <c r="AD395" s="552"/>
      <c r="AE395" s="558"/>
      <c r="AF395" s="586">
        <f>IF(AB395=0,0,(AD395/AB395)*100)</f>
        <v>0</v>
      </c>
      <c r="AG395" s="587"/>
      <c r="AH395" s="538"/>
      <c r="AI395" s="539"/>
      <c r="AJ395" s="552"/>
      <c r="AK395" s="558"/>
      <c r="AL395" s="590">
        <f>IF(AH395=0,0,(AJ395/AH395)*100)</f>
        <v>0</v>
      </c>
      <c r="AM395" s="591"/>
      <c r="AN395" s="538"/>
      <c r="AO395" s="539"/>
      <c r="AP395" s="552"/>
      <c r="AQ395" s="558"/>
      <c r="AR395" s="590">
        <f>IF(AN395=0,0,(AP395/AN395)*100)</f>
        <v>0</v>
      </c>
      <c r="AS395" s="591"/>
      <c r="AT395" s="578">
        <f>AB395+AH395+AN395</f>
        <v>0</v>
      </c>
      <c r="AU395" s="579"/>
      <c r="AV395" s="574">
        <f>AD395+AJ395+AP395</f>
        <v>0</v>
      </c>
      <c r="AW395" s="575"/>
      <c r="AX395" s="590">
        <f>IF(AT395=0,0,(AV395/AT395)*100)</f>
        <v>0</v>
      </c>
      <c r="AY395" s="591"/>
      <c r="AZ395" s="538"/>
      <c r="BA395" s="539"/>
      <c r="BB395" s="552"/>
      <c r="BC395" s="558"/>
      <c r="BD395" s="590">
        <f>IF(AZ395=0,0,(BB395/AZ395)*100)</f>
        <v>0</v>
      </c>
      <c r="BE395" s="591"/>
      <c r="BF395" s="578">
        <f>AT395+AZ395</f>
        <v>0</v>
      </c>
      <c r="BG395" s="579"/>
      <c r="BH395" s="574">
        <f>AV395+BB395</f>
        <v>0</v>
      </c>
      <c r="BI395" s="575"/>
      <c r="BJ395" s="590">
        <f>IF(BF395=0,0,(BH395/BF395)*100)</f>
        <v>0</v>
      </c>
      <c r="BK395" s="591"/>
      <c r="BL395" s="650">
        <f>(AD395*2)+(AJ395*2)+(AP395*3)+BB395</f>
        <v>0</v>
      </c>
      <c r="BM395" s="651"/>
      <c r="BN395" s="652"/>
      <c r="BO395" s="599" t="e">
        <f>(BL395*BR$389)+(N395*BR$390)+(X395*BR$391)+(R395*BR$392)+(V395*BR$393)+(Z395*BR$394)</f>
        <v>#REF!</v>
      </c>
      <c r="BP395" s="599" t="e">
        <f>((AZ395-BB395)*BR$396)+((AT395-AV395)*BR$395)+(H395*BR$397)+(P395*BR$398)</f>
        <v>#REF!</v>
      </c>
      <c r="BQ395" s="70" t="s">
        <v>78</v>
      </c>
      <c r="BR395" s="71" t="e">
        <f>IF(#REF!="B",#REF!,IF(#REF!="C",#REF!,#REF!))</f>
        <v>#REF!</v>
      </c>
      <c r="BS395" s="67"/>
    </row>
    <row r="396" spans="1:71" ht="21.75" customHeight="1">
      <c r="A396" s="54"/>
      <c r="B396" s="566"/>
      <c r="C396" s="560" t="str">
        <f>IF(ROSTER!D$14="","",ROSTER!D$14)</f>
        <v/>
      </c>
      <c r="D396" s="561"/>
      <c r="E396" s="547"/>
      <c r="F396" s="502"/>
      <c r="G396" s="507"/>
      <c r="H396" s="544"/>
      <c r="I396" s="545"/>
      <c r="J396" s="540"/>
      <c r="K396" s="541"/>
      <c r="L396" s="553"/>
      <c r="M396" s="559"/>
      <c r="N396" s="556" t="s">
        <v>14</v>
      </c>
      <c r="O396" s="557"/>
      <c r="P396" s="540"/>
      <c r="Q396" s="541"/>
      <c r="R396" s="553"/>
      <c r="S396" s="559"/>
      <c r="T396" s="592"/>
      <c r="U396" s="593"/>
      <c r="V396" s="551"/>
      <c r="W396" s="545"/>
      <c r="X396" s="540"/>
      <c r="Y396" s="545"/>
      <c r="Z396" s="540"/>
      <c r="AA396" s="545"/>
      <c r="AB396" s="540"/>
      <c r="AC396" s="541"/>
      <c r="AD396" s="553"/>
      <c r="AE396" s="559"/>
      <c r="AF396" s="588"/>
      <c r="AG396" s="589"/>
      <c r="AH396" s="540"/>
      <c r="AI396" s="541"/>
      <c r="AJ396" s="553"/>
      <c r="AK396" s="559"/>
      <c r="AL396" s="592"/>
      <c r="AM396" s="593"/>
      <c r="AN396" s="540"/>
      <c r="AO396" s="541"/>
      <c r="AP396" s="553"/>
      <c r="AQ396" s="559"/>
      <c r="AR396" s="592"/>
      <c r="AS396" s="593"/>
      <c r="AT396" s="580"/>
      <c r="AU396" s="581"/>
      <c r="AV396" s="576"/>
      <c r="AW396" s="577"/>
      <c r="AX396" s="592"/>
      <c r="AY396" s="593"/>
      <c r="AZ396" s="540"/>
      <c r="BA396" s="541"/>
      <c r="BB396" s="553"/>
      <c r="BC396" s="559"/>
      <c r="BD396" s="592"/>
      <c r="BE396" s="593"/>
      <c r="BF396" s="580"/>
      <c r="BG396" s="581"/>
      <c r="BH396" s="576"/>
      <c r="BI396" s="577"/>
      <c r="BJ396" s="592"/>
      <c r="BK396" s="593"/>
      <c r="BL396" s="653"/>
      <c r="BM396" s="654"/>
      <c r="BN396" s="655"/>
      <c r="BO396" s="600"/>
      <c r="BP396" s="600"/>
      <c r="BQ396" s="70" t="s">
        <v>79</v>
      </c>
      <c r="BR396" s="71" t="e">
        <f>IF(#REF!="B",#REF!,IF(#REF!="C",#REF!,#REF!))</f>
        <v>#REF!</v>
      </c>
      <c r="BS396" s="67"/>
    </row>
    <row r="397" spans="1:71" ht="21.75" customHeight="1">
      <c r="A397" s="54"/>
      <c r="B397" s="565" t="str">
        <f>IF(ROSTER!B16="","",ROSTER!B16)</f>
        <v/>
      </c>
      <c r="C397" s="536" t="str">
        <f>IF(ROSTER!C$16="","",ROSTER!C$16)</f>
        <v/>
      </c>
      <c r="D397" s="537"/>
      <c r="E397" s="546"/>
      <c r="F397" s="501">
        <f>IF(E397="y",1,IF(E397="S",1,0))</f>
        <v>0</v>
      </c>
      <c r="G397" s="506">
        <f>IF(E397="S",1,0)</f>
        <v>0</v>
      </c>
      <c r="H397" s="542"/>
      <c r="I397" s="543"/>
      <c r="J397" s="538"/>
      <c r="K397" s="539"/>
      <c r="L397" s="552"/>
      <c r="M397" s="558"/>
      <c r="N397" s="554">
        <f>L397+J397</f>
        <v>0</v>
      </c>
      <c r="O397" s="555"/>
      <c r="P397" s="538"/>
      <c r="Q397" s="539"/>
      <c r="R397" s="552"/>
      <c r="S397" s="558"/>
      <c r="T397" s="590">
        <f t="shared" ref="T397:T432" si="345">R397-P397</f>
        <v>0</v>
      </c>
      <c r="U397" s="591"/>
      <c r="V397" s="550"/>
      <c r="W397" s="543"/>
      <c r="X397" s="538"/>
      <c r="Y397" s="543"/>
      <c r="Z397" s="538"/>
      <c r="AA397" s="543"/>
      <c r="AB397" s="538"/>
      <c r="AC397" s="539"/>
      <c r="AD397" s="552"/>
      <c r="AE397" s="558"/>
      <c r="AF397" s="586">
        <f>IF(AB397=0,0,(AD397/AB397)*100)</f>
        <v>0</v>
      </c>
      <c r="AG397" s="587"/>
      <c r="AH397" s="538"/>
      <c r="AI397" s="539"/>
      <c r="AJ397" s="552"/>
      <c r="AK397" s="558"/>
      <c r="AL397" s="590">
        <f>IF(AH397=0,0,(AJ397/AH397)*100)</f>
        <v>0</v>
      </c>
      <c r="AM397" s="591"/>
      <c r="AN397" s="538"/>
      <c r="AO397" s="539"/>
      <c r="AP397" s="552"/>
      <c r="AQ397" s="558"/>
      <c r="AR397" s="590">
        <f>IF(AN397=0,0,(AP397/AN397)*100)</f>
        <v>0</v>
      </c>
      <c r="AS397" s="591"/>
      <c r="AT397" s="578">
        <f>AB397+AH397+AN397</f>
        <v>0</v>
      </c>
      <c r="AU397" s="579"/>
      <c r="AV397" s="574">
        <f>AD397+AJ397+AP397</f>
        <v>0</v>
      </c>
      <c r="AW397" s="575"/>
      <c r="AX397" s="590">
        <f>IF(AT397=0,0,(AV397/AT397)*100)</f>
        <v>0</v>
      </c>
      <c r="AY397" s="591"/>
      <c r="AZ397" s="538"/>
      <c r="BA397" s="539"/>
      <c r="BB397" s="552"/>
      <c r="BC397" s="558"/>
      <c r="BD397" s="590">
        <f>IF(AZ397=0,0,(BB397/AZ397)*100)</f>
        <v>0</v>
      </c>
      <c r="BE397" s="591"/>
      <c r="BF397" s="578">
        <f>AT397+AZ397</f>
        <v>0</v>
      </c>
      <c r="BG397" s="579"/>
      <c r="BH397" s="574">
        <f>AV397+BB397</f>
        <v>0</v>
      </c>
      <c r="BI397" s="575"/>
      <c r="BJ397" s="590">
        <f>IF(BF397=0,0,(BH397/BF397)*100)</f>
        <v>0</v>
      </c>
      <c r="BK397" s="591"/>
      <c r="BL397" s="650">
        <f>(AD397*2)+(AJ397*2)+(AP397*3)+BB397</f>
        <v>0</v>
      </c>
      <c r="BM397" s="651"/>
      <c r="BN397" s="652"/>
      <c r="BO397" s="599" t="e">
        <f>(BL397*BR$389)+(N397*BR$390)+(X397*BR$391)+(R397*BR$392)+(V397*BR$393)+(Z397*BR$394)</f>
        <v>#REF!</v>
      </c>
      <c r="BP397" s="599" t="e">
        <f>((AZ397-BB397)*BR$396)+((AT397-AV397)*BR$395)+(H397*BR$397)+(P397*BR$398)</f>
        <v>#REF!</v>
      </c>
      <c r="BQ397" s="70" t="s">
        <v>80</v>
      </c>
      <c r="BR397" s="71" t="e">
        <f>IF(#REF!="B",#REF!,IF(#REF!="C",#REF!,#REF!))</f>
        <v>#REF!</v>
      </c>
      <c r="BS397" s="67"/>
    </row>
    <row r="398" spans="1:71" ht="21.75" customHeight="1">
      <c r="A398" s="54"/>
      <c r="B398" s="566"/>
      <c r="C398" s="560" t="str">
        <f>IF(ROSTER!D$16="","",ROSTER!D$16)</f>
        <v/>
      </c>
      <c r="D398" s="561"/>
      <c r="E398" s="547"/>
      <c r="F398" s="502"/>
      <c r="G398" s="507"/>
      <c r="H398" s="544"/>
      <c r="I398" s="545"/>
      <c r="J398" s="540"/>
      <c r="K398" s="541"/>
      <c r="L398" s="553"/>
      <c r="M398" s="559"/>
      <c r="N398" s="556" t="s">
        <v>14</v>
      </c>
      <c r="O398" s="557"/>
      <c r="P398" s="540"/>
      <c r="Q398" s="541"/>
      <c r="R398" s="553"/>
      <c r="S398" s="559"/>
      <c r="T398" s="592"/>
      <c r="U398" s="593"/>
      <c r="V398" s="551"/>
      <c r="W398" s="545"/>
      <c r="X398" s="540"/>
      <c r="Y398" s="545"/>
      <c r="Z398" s="540"/>
      <c r="AA398" s="545"/>
      <c r="AB398" s="540"/>
      <c r="AC398" s="541"/>
      <c r="AD398" s="553"/>
      <c r="AE398" s="559"/>
      <c r="AF398" s="588"/>
      <c r="AG398" s="589"/>
      <c r="AH398" s="540"/>
      <c r="AI398" s="541"/>
      <c r="AJ398" s="553"/>
      <c r="AK398" s="559"/>
      <c r="AL398" s="592"/>
      <c r="AM398" s="593"/>
      <c r="AN398" s="540"/>
      <c r="AO398" s="541"/>
      <c r="AP398" s="553"/>
      <c r="AQ398" s="559"/>
      <c r="AR398" s="592"/>
      <c r="AS398" s="593"/>
      <c r="AT398" s="580"/>
      <c r="AU398" s="581"/>
      <c r="AV398" s="576"/>
      <c r="AW398" s="577"/>
      <c r="AX398" s="592"/>
      <c r="AY398" s="593"/>
      <c r="AZ398" s="540"/>
      <c r="BA398" s="541"/>
      <c r="BB398" s="553"/>
      <c r="BC398" s="559"/>
      <c r="BD398" s="592"/>
      <c r="BE398" s="593"/>
      <c r="BF398" s="580"/>
      <c r="BG398" s="581"/>
      <c r="BH398" s="576"/>
      <c r="BI398" s="577"/>
      <c r="BJ398" s="592"/>
      <c r="BK398" s="593"/>
      <c r="BL398" s="653"/>
      <c r="BM398" s="654"/>
      <c r="BN398" s="655"/>
      <c r="BO398" s="600"/>
      <c r="BP398" s="600"/>
      <c r="BQ398" s="70" t="s">
        <v>81</v>
      </c>
      <c r="BR398" s="71" t="e">
        <f>IF(#REF!="B",#REF!,IF(#REF!="C",#REF!,#REF!))</f>
        <v>#REF!</v>
      </c>
      <c r="BS398" s="67"/>
    </row>
    <row r="399" spans="1:71" ht="21.75" customHeight="1">
      <c r="A399" s="54"/>
      <c r="B399" s="565" t="str">
        <f>IF(ROSTER!B18="","",ROSTER!B18)</f>
        <v/>
      </c>
      <c r="C399" s="536" t="str">
        <f>IF(ROSTER!C$18="","",ROSTER!C$18)</f>
        <v/>
      </c>
      <c r="D399" s="537"/>
      <c r="E399" s="546"/>
      <c r="F399" s="501">
        <f>IF(E399="y",1,IF(E399="S",1,0))</f>
        <v>0</v>
      </c>
      <c r="G399" s="506">
        <f>IF(E399="S",1,0)</f>
        <v>0</v>
      </c>
      <c r="H399" s="542"/>
      <c r="I399" s="543"/>
      <c r="J399" s="538"/>
      <c r="K399" s="539"/>
      <c r="L399" s="552"/>
      <c r="M399" s="558"/>
      <c r="N399" s="554">
        <f>L399+J399</f>
        <v>0</v>
      </c>
      <c r="O399" s="555"/>
      <c r="P399" s="538"/>
      <c r="Q399" s="539"/>
      <c r="R399" s="552"/>
      <c r="S399" s="558"/>
      <c r="T399" s="590">
        <f t="shared" ref="T399:T432" si="346">R399-P399</f>
        <v>0</v>
      </c>
      <c r="U399" s="591"/>
      <c r="V399" s="550"/>
      <c r="W399" s="543"/>
      <c r="X399" s="538"/>
      <c r="Y399" s="543"/>
      <c r="Z399" s="538"/>
      <c r="AA399" s="543"/>
      <c r="AB399" s="538"/>
      <c r="AC399" s="539"/>
      <c r="AD399" s="552"/>
      <c r="AE399" s="558"/>
      <c r="AF399" s="586">
        <f>IF(AB399=0,0,(AD399/AB399)*100)</f>
        <v>0</v>
      </c>
      <c r="AG399" s="587"/>
      <c r="AH399" s="538"/>
      <c r="AI399" s="539"/>
      <c r="AJ399" s="552"/>
      <c r="AK399" s="558"/>
      <c r="AL399" s="590">
        <f>IF(AH399=0,0,(AJ399/AH399)*100)</f>
        <v>0</v>
      </c>
      <c r="AM399" s="591"/>
      <c r="AN399" s="538"/>
      <c r="AO399" s="539"/>
      <c r="AP399" s="552"/>
      <c r="AQ399" s="558"/>
      <c r="AR399" s="590">
        <f>IF(AN399=0,0,(AP399/AN399)*100)</f>
        <v>0</v>
      </c>
      <c r="AS399" s="591"/>
      <c r="AT399" s="578">
        <f>AB399+AH399+AN399</f>
        <v>0</v>
      </c>
      <c r="AU399" s="579"/>
      <c r="AV399" s="574">
        <f>AD399+AJ399+AP399</f>
        <v>0</v>
      </c>
      <c r="AW399" s="575"/>
      <c r="AX399" s="590">
        <f>IF(AT399=0,0,(AV399/AT399)*100)</f>
        <v>0</v>
      </c>
      <c r="AY399" s="591"/>
      <c r="AZ399" s="538"/>
      <c r="BA399" s="539"/>
      <c r="BB399" s="552"/>
      <c r="BC399" s="558"/>
      <c r="BD399" s="590">
        <f>IF(AZ399=0,0,(BB399/AZ399)*100)</f>
        <v>0</v>
      </c>
      <c r="BE399" s="591"/>
      <c r="BF399" s="578">
        <f>AT399+AZ399</f>
        <v>0</v>
      </c>
      <c r="BG399" s="579"/>
      <c r="BH399" s="574">
        <f>AV399+BB399</f>
        <v>0</v>
      </c>
      <c r="BI399" s="575"/>
      <c r="BJ399" s="590">
        <f>IF(BF399=0,0,(BH399/BF399)*100)</f>
        <v>0</v>
      </c>
      <c r="BK399" s="591"/>
      <c r="BL399" s="650">
        <f>(AD399*2)+(AJ399*2)+(AP399*3)+BB399</f>
        <v>0</v>
      </c>
      <c r="BM399" s="651"/>
      <c r="BN399" s="652"/>
      <c r="BO399" s="599" t="e">
        <f>(BL399*BR$389)+(N399*BR$390)+(X399*BR$391)+(R399*BR$392)+(V399*BR$393)+(Z399*BR$394)</f>
        <v>#REF!</v>
      </c>
      <c r="BP399" s="599" t="e">
        <f>((AZ399-BB399)*BR$396)+((AT399-AV399)*BR$395)+(H399*BR$397)+(P399*BR$398)</f>
        <v>#REF!</v>
      </c>
      <c r="BQ399" s="54"/>
      <c r="BR399" s="54"/>
      <c r="BS399" s="67"/>
    </row>
    <row r="400" spans="1:71" ht="21.75" customHeight="1">
      <c r="A400" s="54"/>
      <c r="B400" s="566"/>
      <c r="C400" s="560" t="str">
        <f>IF(ROSTER!D$18="","",ROSTER!D$18)</f>
        <v/>
      </c>
      <c r="D400" s="561"/>
      <c r="E400" s="547"/>
      <c r="F400" s="502"/>
      <c r="G400" s="507"/>
      <c r="H400" s="544"/>
      <c r="I400" s="545"/>
      <c r="J400" s="540"/>
      <c r="K400" s="541"/>
      <c r="L400" s="553"/>
      <c r="M400" s="559"/>
      <c r="N400" s="556"/>
      <c r="O400" s="557"/>
      <c r="P400" s="540"/>
      <c r="Q400" s="541"/>
      <c r="R400" s="553"/>
      <c r="S400" s="559"/>
      <c r="T400" s="592"/>
      <c r="U400" s="593"/>
      <c r="V400" s="551"/>
      <c r="W400" s="545"/>
      <c r="X400" s="540"/>
      <c r="Y400" s="545"/>
      <c r="Z400" s="540"/>
      <c r="AA400" s="545"/>
      <c r="AB400" s="540"/>
      <c r="AC400" s="541"/>
      <c r="AD400" s="553"/>
      <c r="AE400" s="559"/>
      <c r="AF400" s="588"/>
      <c r="AG400" s="589"/>
      <c r="AH400" s="540"/>
      <c r="AI400" s="541"/>
      <c r="AJ400" s="553"/>
      <c r="AK400" s="559"/>
      <c r="AL400" s="592"/>
      <c r="AM400" s="593"/>
      <c r="AN400" s="540"/>
      <c r="AO400" s="541"/>
      <c r="AP400" s="553"/>
      <c r="AQ400" s="559"/>
      <c r="AR400" s="592"/>
      <c r="AS400" s="593"/>
      <c r="AT400" s="580"/>
      <c r="AU400" s="581"/>
      <c r="AV400" s="576"/>
      <c r="AW400" s="577"/>
      <c r="AX400" s="592"/>
      <c r="AY400" s="593"/>
      <c r="AZ400" s="540"/>
      <c r="BA400" s="541"/>
      <c r="BB400" s="553"/>
      <c r="BC400" s="559"/>
      <c r="BD400" s="592"/>
      <c r="BE400" s="593"/>
      <c r="BF400" s="580"/>
      <c r="BG400" s="581"/>
      <c r="BH400" s="576"/>
      <c r="BI400" s="577"/>
      <c r="BJ400" s="592"/>
      <c r="BK400" s="593"/>
      <c r="BL400" s="653"/>
      <c r="BM400" s="654"/>
      <c r="BN400" s="655"/>
      <c r="BO400" s="600"/>
      <c r="BP400" s="600"/>
      <c r="BQ400" s="54"/>
      <c r="BR400" s="54"/>
      <c r="BS400" s="54"/>
    </row>
    <row r="401" spans="1:71" ht="21.75" customHeight="1">
      <c r="A401" s="54"/>
      <c r="B401" s="565" t="str">
        <f>IF(ROSTER!B20="","",ROSTER!B20)</f>
        <v/>
      </c>
      <c r="C401" s="536" t="str">
        <f>IF(ROSTER!C$20="","",ROSTER!C$20)</f>
        <v/>
      </c>
      <c r="D401" s="537"/>
      <c r="E401" s="546"/>
      <c r="F401" s="501">
        <f>IF(E401="y",1,IF(E401="S",1,0))</f>
        <v>0</v>
      </c>
      <c r="G401" s="506">
        <f>IF(E401="S",1,0)</f>
        <v>0</v>
      </c>
      <c r="H401" s="542"/>
      <c r="I401" s="543"/>
      <c r="J401" s="538"/>
      <c r="K401" s="539"/>
      <c r="L401" s="552"/>
      <c r="M401" s="558"/>
      <c r="N401" s="554">
        <f>L401+J401</f>
        <v>0</v>
      </c>
      <c r="O401" s="555"/>
      <c r="P401" s="538"/>
      <c r="Q401" s="539"/>
      <c r="R401" s="552"/>
      <c r="S401" s="558"/>
      <c r="T401" s="590">
        <f t="shared" ref="T401:T432" si="347">R401-P401</f>
        <v>0</v>
      </c>
      <c r="U401" s="591"/>
      <c r="V401" s="550"/>
      <c r="W401" s="543"/>
      <c r="X401" s="538"/>
      <c r="Y401" s="543"/>
      <c r="Z401" s="538"/>
      <c r="AA401" s="543"/>
      <c r="AB401" s="538"/>
      <c r="AC401" s="539"/>
      <c r="AD401" s="552"/>
      <c r="AE401" s="558"/>
      <c r="AF401" s="586">
        <f>IF(AB401=0,0,(AD401/AB401)*100)</f>
        <v>0</v>
      </c>
      <c r="AG401" s="587"/>
      <c r="AH401" s="538"/>
      <c r="AI401" s="539"/>
      <c r="AJ401" s="552"/>
      <c r="AK401" s="558"/>
      <c r="AL401" s="590">
        <f>IF(AH401=0,0,(AJ401/AH401)*100)</f>
        <v>0</v>
      </c>
      <c r="AM401" s="591"/>
      <c r="AN401" s="538"/>
      <c r="AO401" s="539"/>
      <c r="AP401" s="552"/>
      <c r="AQ401" s="558"/>
      <c r="AR401" s="590">
        <f>IF(AN401=0,0,(AP401/AN401)*100)</f>
        <v>0</v>
      </c>
      <c r="AS401" s="591"/>
      <c r="AT401" s="578">
        <f>AB401+AH401+AN401</f>
        <v>0</v>
      </c>
      <c r="AU401" s="579"/>
      <c r="AV401" s="574">
        <f>AD401+AJ401+AP401</f>
        <v>0</v>
      </c>
      <c r="AW401" s="575"/>
      <c r="AX401" s="590">
        <f>IF(AT401=0,0,(AV401/AT401)*100)</f>
        <v>0</v>
      </c>
      <c r="AY401" s="591"/>
      <c r="AZ401" s="538"/>
      <c r="BA401" s="539"/>
      <c r="BB401" s="552"/>
      <c r="BC401" s="558"/>
      <c r="BD401" s="590">
        <f>IF(AZ401=0,0,(BB401/AZ401)*100)</f>
        <v>0</v>
      </c>
      <c r="BE401" s="591"/>
      <c r="BF401" s="578">
        <f>AT401+AZ401</f>
        <v>0</v>
      </c>
      <c r="BG401" s="579"/>
      <c r="BH401" s="574">
        <f>AV401+BB401</f>
        <v>0</v>
      </c>
      <c r="BI401" s="575"/>
      <c r="BJ401" s="590">
        <f>IF(BF401=0,0,(BH401/BF401)*100)</f>
        <v>0</v>
      </c>
      <c r="BK401" s="591"/>
      <c r="BL401" s="650">
        <f>(AD401*2)+(AJ401*2)+(AP401*3)+BB401</f>
        <v>0</v>
      </c>
      <c r="BM401" s="651"/>
      <c r="BN401" s="652"/>
      <c r="BO401" s="599" t="e">
        <f>(BL401*BR$389)+(N401*BR$390)+(X401*BR$391)+(R401*BR$392)+(V401*BR$393)+(Z401*BR$394)</f>
        <v>#REF!</v>
      </c>
      <c r="BP401" s="599" t="e">
        <f>((AZ401-BB401)*BR$396)+((AT401-AV401)*BR$395)+(H401*BR$397)+(P401*BR$398)</f>
        <v>#REF!</v>
      </c>
      <c r="BQ401" s="54"/>
      <c r="BR401" s="54"/>
      <c r="BS401" s="54"/>
    </row>
    <row r="402" spans="1:71" ht="21.75" customHeight="1">
      <c r="A402" s="54"/>
      <c r="B402" s="566"/>
      <c r="C402" s="560" t="str">
        <f>IF(ROSTER!D$20="","",ROSTER!D$20)</f>
        <v/>
      </c>
      <c r="D402" s="561"/>
      <c r="E402" s="547"/>
      <c r="F402" s="502"/>
      <c r="G402" s="507"/>
      <c r="H402" s="544"/>
      <c r="I402" s="545"/>
      <c r="J402" s="540"/>
      <c r="K402" s="541"/>
      <c r="L402" s="553"/>
      <c r="M402" s="559"/>
      <c r="N402" s="556" t="s">
        <v>14</v>
      </c>
      <c r="O402" s="557"/>
      <c r="P402" s="540"/>
      <c r="Q402" s="541"/>
      <c r="R402" s="553"/>
      <c r="S402" s="559"/>
      <c r="T402" s="592"/>
      <c r="U402" s="593"/>
      <c r="V402" s="551"/>
      <c r="W402" s="545"/>
      <c r="X402" s="540"/>
      <c r="Y402" s="545"/>
      <c r="Z402" s="540"/>
      <c r="AA402" s="545"/>
      <c r="AB402" s="540"/>
      <c r="AC402" s="541"/>
      <c r="AD402" s="553"/>
      <c r="AE402" s="559"/>
      <c r="AF402" s="588"/>
      <c r="AG402" s="589"/>
      <c r="AH402" s="540"/>
      <c r="AI402" s="541"/>
      <c r="AJ402" s="553"/>
      <c r="AK402" s="559"/>
      <c r="AL402" s="592"/>
      <c r="AM402" s="593"/>
      <c r="AN402" s="540"/>
      <c r="AO402" s="541"/>
      <c r="AP402" s="553"/>
      <c r="AQ402" s="559"/>
      <c r="AR402" s="592"/>
      <c r="AS402" s="593"/>
      <c r="AT402" s="580"/>
      <c r="AU402" s="581"/>
      <c r="AV402" s="576"/>
      <c r="AW402" s="577"/>
      <c r="AX402" s="592"/>
      <c r="AY402" s="593"/>
      <c r="AZ402" s="540"/>
      <c r="BA402" s="541"/>
      <c r="BB402" s="553"/>
      <c r="BC402" s="559"/>
      <c r="BD402" s="592"/>
      <c r="BE402" s="593"/>
      <c r="BF402" s="580"/>
      <c r="BG402" s="581"/>
      <c r="BH402" s="576"/>
      <c r="BI402" s="577"/>
      <c r="BJ402" s="592"/>
      <c r="BK402" s="593"/>
      <c r="BL402" s="653"/>
      <c r="BM402" s="654"/>
      <c r="BN402" s="655"/>
      <c r="BO402" s="600"/>
      <c r="BP402" s="600"/>
      <c r="BQ402" s="54"/>
      <c r="BR402" s="54"/>
      <c r="BS402" s="54"/>
    </row>
    <row r="403" spans="1:71" ht="21.75" customHeight="1">
      <c r="A403" s="54"/>
      <c r="B403" s="565" t="str">
        <f>IF(ROSTER!B22="","",ROSTER!B22)</f>
        <v/>
      </c>
      <c r="C403" s="536" t="str">
        <f>IF(ROSTER!C$22="","",ROSTER!C$22)</f>
        <v/>
      </c>
      <c r="D403" s="537"/>
      <c r="E403" s="546"/>
      <c r="F403" s="501">
        <f>IF(E403="y",1,IF(E403="S",1,0))</f>
        <v>0</v>
      </c>
      <c r="G403" s="506">
        <f>IF(E403="S",1,0)</f>
        <v>0</v>
      </c>
      <c r="H403" s="542"/>
      <c r="I403" s="543"/>
      <c r="J403" s="538"/>
      <c r="K403" s="539"/>
      <c r="L403" s="552"/>
      <c r="M403" s="558"/>
      <c r="N403" s="554">
        <f>L403+J403</f>
        <v>0</v>
      </c>
      <c r="O403" s="555"/>
      <c r="P403" s="538"/>
      <c r="Q403" s="539"/>
      <c r="R403" s="552"/>
      <c r="S403" s="558"/>
      <c r="T403" s="590">
        <f t="shared" ref="T403:T432" si="348">R403-P403</f>
        <v>0</v>
      </c>
      <c r="U403" s="591"/>
      <c r="V403" s="550"/>
      <c r="W403" s="543"/>
      <c r="X403" s="538"/>
      <c r="Y403" s="543"/>
      <c r="Z403" s="538"/>
      <c r="AA403" s="543"/>
      <c r="AB403" s="538"/>
      <c r="AC403" s="539"/>
      <c r="AD403" s="552"/>
      <c r="AE403" s="558"/>
      <c r="AF403" s="586">
        <f>IF(AB403=0,0,(AD403/AB403)*100)</f>
        <v>0</v>
      </c>
      <c r="AG403" s="587"/>
      <c r="AH403" s="538"/>
      <c r="AI403" s="539"/>
      <c r="AJ403" s="552"/>
      <c r="AK403" s="558"/>
      <c r="AL403" s="590">
        <f>IF(AH403=0,0,(AJ403/AH403)*100)</f>
        <v>0</v>
      </c>
      <c r="AM403" s="591"/>
      <c r="AN403" s="538"/>
      <c r="AO403" s="539"/>
      <c r="AP403" s="552"/>
      <c r="AQ403" s="558"/>
      <c r="AR403" s="590">
        <f>IF(AN403=0,0,(AP403/AN403)*100)</f>
        <v>0</v>
      </c>
      <c r="AS403" s="591"/>
      <c r="AT403" s="578">
        <f>AB403+AH403+AN403</f>
        <v>0</v>
      </c>
      <c r="AU403" s="579"/>
      <c r="AV403" s="574">
        <f>AD403+AJ403+AP403</f>
        <v>0</v>
      </c>
      <c r="AW403" s="575"/>
      <c r="AX403" s="590">
        <f>IF(AT403=0,0,(AV403/AT403)*100)</f>
        <v>0</v>
      </c>
      <c r="AY403" s="591"/>
      <c r="AZ403" s="538"/>
      <c r="BA403" s="539"/>
      <c r="BB403" s="552"/>
      <c r="BC403" s="558"/>
      <c r="BD403" s="590">
        <f>IF(AZ403=0,0,(BB403/AZ403)*100)</f>
        <v>0</v>
      </c>
      <c r="BE403" s="591"/>
      <c r="BF403" s="578">
        <f>AT403+AZ403</f>
        <v>0</v>
      </c>
      <c r="BG403" s="579"/>
      <c r="BH403" s="574">
        <f>AV403+BB403</f>
        <v>0</v>
      </c>
      <c r="BI403" s="575"/>
      <c r="BJ403" s="590">
        <f>IF(BF403=0,0,(BH403/BF403)*100)</f>
        <v>0</v>
      </c>
      <c r="BK403" s="591"/>
      <c r="BL403" s="650">
        <f>(AD403*2)+(AJ403*2)+(AP403*3)+BB403</f>
        <v>0</v>
      </c>
      <c r="BM403" s="651"/>
      <c r="BN403" s="652"/>
      <c r="BO403" s="599" t="e">
        <f>(BL403*BR$389)+(N403*BR$390)+(X403*BR$391)+(R403*BR$392)+(V403*BR$393)+(Z403*BR$394)</f>
        <v>#REF!</v>
      </c>
      <c r="BP403" s="599" t="e">
        <f>((AZ403-BB403)*BR$396)+((AT403-AV403)*BR$395)+(H403*BR$397)+(P403*BR$398)</f>
        <v>#REF!</v>
      </c>
      <c r="BQ403" s="54"/>
      <c r="BR403" s="54"/>
      <c r="BS403" s="54"/>
    </row>
    <row r="404" spans="1:71" ht="21.75" customHeight="1">
      <c r="A404" s="54"/>
      <c r="B404" s="566"/>
      <c r="C404" s="560" t="str">
        <f>IF(ROSTER!D$22="","",ROSTER!D$22)</f>
        <v/>
      </c>
      <c r="D404" s="561"/>
      <c r="E404" s="547"/>
      <c r="F404" s="502"/>
      <c r="G404" s="507"/>
      <c r="H404" s="544"/>
      <c r="I404" s="545"/>
      <c r="J404" s="540"/>
      <c r="K404" s="541"/>
      <c r="L404" s="553"/>
      <c r="M404" s="559"/>
      <c r="N404" s="556" t="s">
        <v>14</v>
      </c>
      <c r="O404" s="557"/>
      <c r="P404" s="540"/>
      <c r="Q404" s="541"/>
      <c r="R404" s="553"/>
      <c r="S404" s="559"/>
      <c r="T404" s="592"/>
      <c r="U404" s="593"/>
      <c r="V404" s="551"/>
      <c r="W404" s="545"/>
      <c r="X404" s="540"/>
      <c r="Y404" s="545"/>
      <c r="Z404" s="540"/>
      <c r="AA404" s="545"/>
      <c r="AB404" s="540"/>
      <c r="AC404" s="541"/>
      <c r="AD404" s="553"/>
      <c r="AE404" s="559"/>
      <c r="AF404" s="588"/>
      <c r="AG404" s="589"/>
      <c r="AH404" s="540"/>
      <c r="AI404" s="541"/>
      <c r="AJ404" s="553"/>
      <c r="AK404" s="559"/>
      <c r="AL404" s="592"/>
      <c r="AM404" s="593"/>
      <c r="AN404" s="540"/>
      <c r="AO404" s="541"/>
      <c r="AP404" s="553"/>
      <c r="AQ404" s="559"/>
      <c r="AR404" s="592"/>
      <c r="AS404" s="593"/>
      <c r="AT404" s="580"/>
      <c r="AU404" s="581"/>
      <c r="AV404" s="576"/>
      <c r="AW404" s="577"/>
      <c r="AX404" s="592"/>
      <c r="AY404" s="593"/>
      <c r="AZ404" s="540"/>
      <c r="BA404" s="541"/>
      <c r="BB404" s="553"/>
      <c r="BC404" s="559"/>
      <c r="BD404" s="592"/>
      <c r="BE404" s="593"/>
      <c r="BF404" s="580"/>
      <c r="BG404" s="581"/>
      <c r="BH404" s="576"/>
      <c r="BI404" s="577"/>
      <c r="BJ404" s="592"/>
      <c r="BK404" s="593"/>
      <c r="BL404" s="653"/>
      <c r="BM404" s="654"/>
      <c r="BN404" s="655"/>
      <c r="BO404" s="600"/>
      <c r="BP404" s="600"/>
      <c r="BQ404" s="54"/>
      <c r="BR404" s="54"/>
      <c r="BS404" s="54"/>
    </row>
    <row r="405" spans="1:71" ht="21.75" customHeight="1">
      <c r="A405" s="54"/>
      <c r="B405" s="565" t="str">
        <f>IF(ROSTER!B24="","",ROSTER!B24)</f>
        <v/>
      </c>
      <c r="C405" s="536" t="str">
        <f>IF(ROSTER!C$24="","",ROSTER!C$24)</f>
        <v/>
      </c>
      <c r="D405" s="537"/>
      <c r="E405" s="546"/>
      <c r="F405" s="501">
        <f>IF(E405="y",1,IF(E405="S",1,0))</f>
        <v>0</v>
      </c>
      <c r="G405" s="506">
        <f>IF(E405="S",1,0)</f>
        <v>0</v>
      </c>
      <c r="H405" s="542"/>
      <c r="I405" s="543"/>
      <c r="J405" s="538"/>
      <c r="K405" s="539"/>
      <c r="L405" s="552"/>
      <c r="M405" s="558"/>
      <c r="N405" s="554">
        <f>L405+J405</f>
        <v>0</v>
      </c>
      <c r="O405" s="555"/>
      <c r="P405" s="538"/>
      <c r="Q405" s="539"/>
      <c r="R405" s="552"/>
      <c r="S405" s="558"/>
      <c r="T405" s="590">
        <f t="shared" ref="T405:T432" si="349">R405-P405</f>
        <v>0</v>
      </c>
      <c r="U405" s="591"/>
      <c r="V405" s="550"/>
      <c r="W405" s="543"/>
      <c r="X405" s="538"/>
      <c r="Y405" s="543"/>
      <c r="Z405" s="538"/>
      <c r="AA405" s="543"/>
      <c r="AB405" s="538"/>
      <c r="AC405" s="539"/>
      <c r="AD405" s="552"/>
      <c r="AE405" s="558"/>
      <c r="AF405" s="586">
        <f>IF(AB405=0,0,(AD405/AB405)*100)</f>
        <v>0</v>
      </c>
      <c r="AG405" s="587"/>
      <c r="AH405" s="538"/>
      <c r="AI405" s="539"/>
      <c r="AJ405" s="552"/>
      <c r="AK405" s="558"/>
      <c r="AL405" s="590">
        <f>IF(AH405=0,0,(AJ405/AH405)*100)</f>
        <v>0</v>
      </c>
      <c r="AM405" s="591"/>
      <c r="AN405" s="538"/>
      <c r="AO405" s="539"/>
      <c r="AP405" s="552"/>
      <c r="AQ405" s="558"/>
      <c r="AR405" s="590">
        <f>IF(AN405=0,0,(AP405/AN405)*100)</f>
        <v>0</v>
      </c>
      <c r="AS405" s="591"/>
      <c r="AT405" s="578">
        <f>AB405+AH405+AN405</f>
        <v>0</v>
      </c>
      <c r="AU405" s="579"/>
      <c r="AV405" s="574">
        <f>AD405+AJ405+AP405</f>
        <v>0</v>
      </c>
      <c r="AW405" s="575"/>
      <c r="AX405" s="590">
        <f>IF(AT405=0,0,(AV405/AT405)*100)</f>
        <v>0</v>
      </c>
      <c r="AY405" s="591"/>
      <c r="AZ405" s="538"/>
      <c r="BA405" s="539"/>
      <c r="BB405" s="552"/>
      <c r="BC405" s="558"/>
      <c r="BD405" s="590">
        <f>IF(AZ405=0,0,(BB405/AZ405)*100)</f>
        <v>0</v>
      </c>
      <c r="BE405" s="591"/>
      <c r="BF405" s="578">
        <f>AT405+AZ405</f>
        <v>0</v>
      </c>
      <c r="BG405" s="579"/>
      <c r="BH405" s="574">
        <f>AV405+BB405</f>
        <v>0</v>
      </c>
      <c r="BI405" s="575"/>
      <c r="BJ405" s="590">
        <f>IF(BF405=0,0,(BH405/BF405)*100)</f>
        <v>0</v>
      </c>
      <c r="BK405" s="591"/>
      <c r="BL405" s="650">
        <f>(AD405*2)+(AJ405*2)+(AP405*3)+BB405</f>
        <v>0</v>
      </c>
      <c r="BM405" s="651"/>
      <c r="BN405" s="652"/>
      <c r="BO405" s="599" t="e">
        <f>(BL405*BR$389)+(N405*BR$390)+(X405*BR$391)+(R405*BR$392)+(V405*BR$393)+(Z405*BR$394)</f>
        <v>#REF!</v>
      </c>
      <c r="BP405" s="599" t="e">
        <f>((AZ405-BB405)*BR$396)+((AT405-AV405)*BR$395)+(H405*BR$397)+(P405*BR$398)</f>
        <v>#REF!</v>
      </c>
      <c r="BQ405" s="54"/>
      <c r="BR405" s="54"/>
      <c r="BS405" s="54"/>
    </row>
    <row r="406" spans="1:71" ht="21.75" customHeight="1">
      <c r="A406" s="54"/>
      <c r="B406" s="566"/>
      <c r="C406" s="560" t="str">
        <f>IF(ROSTER!D$24="","",ROSTER!D$24)</f>
        <v/>
      </c>
      <c r="D406" s="561"/>
      <c r="E406" s="547"/>
      <c r="F406" s="502"/>
      <c r="G406" s="507"/>
      <c r="H406" s="544"/>
      <c r="I406" s="545"/>
      <c r="J406" s="540"/>
      <c r="K406" s="541"/>
      <c r="L406" s="553"/>
      <c r="M406" s="559"/>
      <c r="N406" s="556" t="s">
        <v>14</v>
      </c>
      <c r="O406" s="557"/>
      <c r="P406" s="540"/>
      <c r="Q406" s="541"/>
      <c r="R406" s="553"/>
      <c r="S406" s="559"/>
      <c r="T406" s="592"/>
      <c r="U406" s="593"/>
      <c r="V406" s="551"/>
      <c r="W406" s="545"/>
      <c r="X406" s="540"/>
      <c r="Y406" s="545"/>
      <c r="Z406" s="540"/>
      <c r="AA406" s="545"/>
      <c r="AB406" s="540"/>
      <c r="AC406" s="541"/>
      <c r="AD406" s="553"/>
      <c r="AE406" s="559"/>
      <c r="AF406" s="588"/>
      <c r="AG406" s="589"/>
      <c r="AH406" s="540"/>
      <c r="AI406" s="541"/>
      <c r="AJ406" s="553"/>
      <c r="AK406" s="559"/>
      <c r="AL406" s="592"/>
      <c r="AM406" s="593"/>
      <c r="AN406" s="540"/>
      <c r="AO406" s="541"/>
      <c r="AP406" s="553"/>
      <c r="AQ406" s="559"/>
      <c r="AR406" s="592"/>
      <c r="AS406" s="593"/>
      <c r="AT406" s="580"/>
      <c r="AU406" s="581"/>
      <c r="AV406" s="576"/>
      <c r="AW406" s="577"/>
      <c r="AX406" s="592"/>
      <c r="AY406" s="593"/>
      <c r="AZ406" s="540"/>
      <c r="BA406" s="541"/>
      <c r="BB406" s="553"/>
      <c r="BC406" s="559"/>
      <c r="BD406" s="592"/>
      <c r="BE406" s="593"/>
      <c r="BF406" s="580"/>
      <c r="BG406" s="581"/>
      <c r="BH406" s="576"/>
      <c r="BI406" s="577"/>
      <c r="BJ406" s="592"/>
      <c r="BK406" s="593"/>
      <c r="BL406" s="653"/>
      <c r="BM406" s="654"/>
      <c r="BN406" s="655"/>
      <c r="BO406" s="600"/>
      <c r="BP406" s="600"/>
      <c r="BQ406" s="54"/>
      <c r="BR406" s="54"/>
      <c r="BS406" s="54"/>
    </row>
    <row r="407" spans="1:71" ht="21.75" customHeight="1">
      <c r="A407" s="54"/>
      <c r="B407" s="565" t="str">
        <f>IF(ROSTER!B26="","",ROSTER!B26)</f>
        <v/>
      </c>
      <c r="C407" s="536" t="str">
        <f>IF(ROSTER!C$26="","",ROSTER!C$26)</f>
        <v/>
      </c>
      <c r="D407" s="537"/>
      <c r="E407" s="546"/>
      <c r="F407" s="501">
        <f>IF(E407="y",1,IF(E407="S",1,0))</f>
        <v>0</v>
      </c>
      <c r="G407" s="506">
        <f>IF(E407="S",1,0)</f>
        <v>0</v>
      </c>
      <c r="H407" s="542"/>
      <c r="I407" s="543"/>
      <c r="J407" s="538"/>
      <c r="K407" s="539"/>
      <c r="L407" s="552"/>
      <c r="M407" s="558"/>
      <c r="N407" s="554">
        <f>L407+J407</f>
        <v>0</v>
      </c>
      <c r="O407" s="555"/>
      <c r="P407" s="538"/>
      <c r="Q407" s="539"/>
      <c r="R407" s="552"/>
      <c r="S407" s="558"/>
      <c r="T407" s="590">
        <f t="shared" ref="T407:T432" si="350">R407-P407</f>
        <v>0</v>
      </c>
      <c r="U407" s="591"/>
      <c r="V407" s="550"/>
      <c r="W407" s="543"/>
      <c r="X407" s="538"/>
      <c r="Y407" s="543"/>
      <c r="Z407" s="538"/>
      <c r="AA407" s="543"/>
      <c r="AB407" s="538"/>
      <c r="AC407" s="539"/>
      <c r="AD407" s="552"/>
      <c r="AE407" s="558"/>
      <c r="AF407" s="586">
        <f>IF(AB407=0,0,(AD407/AB407)*100)</f>
        <v>0</v>
      </c>
      <c r="AG407" s="587"/>
      <c r="AH407" s="538"/>
      <c r="AI407" s="539"/>
      <c r="AJ407" s="552"/>
      <c r="AK407" s="558"/>
      <c r="AL407" s="590">
        <f>IF(AH407=0,0,(AJ407/AH407)*100)</f>
        <v>0</v>
      </c>
      <c r="AM407" s="591"/>
      <c r="AN407" s="538"/>
      <c r="AO407" s="539"/>
      <c r="AP407" s="552"/>
      <c r="AQ407" s="558"/>
      <c r="AR407" s="590">
        <f>IF(AN407=0,0,(AP407/AN407)*100)</f>
        <v>0</v>
      </c>
      <c r="AS407" s="591"/>
      <c r="AT407" s="578">
        <f>AB407+AH407+AN407</f>
        <v>0</v>
      </c>
      <c r="AU407" s="579"/>
      <c r="AV407" s="574">
        <f>AD407+AJ407+AP407</f>
        <v>0</v>
      </c>
      <c r="AW407" s="575"/>
      <c r="AX407" s="590">
        <f>IF(AT407=0,0,(AV407/AT407)*100)</f>
        <v>0</v>
      </c>
      <c r="AY407" s="591"/>
      <c r="AZ407" s="538"/>
      <c r="BA407" s="539"/>
      <c r="BB407" s="552"/>
      <c r="BC407" s="558"/>
      <c r="BD407" s="590">
        <f>IF(AZ407=0,0,(BB407/AZ407)*100)</f>
        <v>0</v>
      </c>
      <c r="BE407" s="591"/>
      <c r="BF407" s="578">
        <f>AT407+AZ407</f>
        <v>0</v>
      </c>
      <c r="BG407" s="579"/>
      <c r="BH407" s="574">
        <f>AV407+BB407</f>
        <v>0</v>
      </c>
      <c r="BI407" s="575"/>
      <c r="BJ407" s="590">
        <f>IF(BF407=0,0,(BH407/BF407)*100)</f>
        <v>0</v>
      </c>
      <c r="BK407" s="591"/>
      <c r="BL407" s="650">
        <f>(AD407*2)+(AJ407*2)+(AP407*3)+BB407</f>
        <v>0</v>
      </c>
      <c r="BM407" s="651"/>
      <c r="BN407" s="652"/>
      <c r="BO407" s="599" t="e">
        <f>(BL407*BR$389)+(N407*BR$390)+(X407*BR$391)+(R407*BR$392)+(V407*BR$393)+(Z407*BR$394)</f>
        <v>#REF!</v>
      </c>
      <c r="BP407" s="599" t="e">
        <f>((AZ407-BB407)*BR$396)+((AT407-AV407)*BR$395)+(H407*BR$397)+(P407*BR$398)</f>
        <v>#REF!</v>
      </c>
      <c r="BQ407" s="54"/>
      <c r="BR407" s="54"/>
      <c r="BS407" s="54"/>
    </row>
    <row r="408" spans="1:71" ht="21.75" customHeight="1">
      <c r="A408" s="54"/>
      <c r="B408" s="566"/>
      <c r="C408" s="560" t="str">
        <f>IF(ROSTER!D$26="","",ROSTER!D$26)</f>
        <v/>
      </c>
      <c r="D408" s="561"/>
      <c r="E408" s="547"/>
      <c r="F408" s="502"/>
      <c r="G408" s="507"/>
      <c r="H408" s="544"/>
      <c r="I408" s="545"/>
      <c r="J408" s="540"/>
      <c r="K408" s="541"/>
      <c r="L408" s="553"/>
      <c r="M408" s="559"/>
      <c r="N408" s="556" t="s">
        <v>14</v>
      </c>
      <c r="O408" s="557"/>
      <c r="P408" s="540"/>
      <c r="Q408" s="541"/>
      <c r="R408" s="553"/>
      <c r="S408" s="559"/>
      <c r="T408" s="592"/>
      <c r="U408" s="593"/>
      <c r="V408" s="551"/>
      <c r="W408" s="545"/>
      <c r="X408" s="540"/>
      <c r="Y408" s="545"/>
      <c r="Z408" s="540"/>
      <c r="AA408" s="545"/>
      <c r="AB408" s="540"/>
      <c r="AC408" s="541"/>
      <c r="AD408" s="553"/>
      <c r="AE408" s="559"/>
      <c r="AF408" s="588"/>
      <c r="AG408" s="589"/>
      <c r="AH408" s="540"/>
      <c r="AI408" s="541"/>
      <c r="AJ408" s="553"/>
      <c r="AK408" s="559"/>
      <c r="AL408" s="592"/>
      <c r="AM408" s="593"/>
      <c r="AN408" s="540"/>
      <c r="AO408" s="541"/>
      <c r="AP408" s="553"/>
      <c r="AQ408" s="559"/>
      <c r="AR408" s="592"/>
      <c r="AS408" s="593"/>
      <c r="AT408" s="580"/>
      <c r="AU408" s="581"/>
      <c r="AV408" s="576"/>
      <c r="AW408" s="577"/>
      <c r="AX408" s="592"/>
      <c r="AY408" s="593"/>
      <c r="AZ408" s="540"/>
      <c r="BA408" s="541"/>
      <c r="BB408" s="553"/>
      <c r="BC408" s="559"/>
      <c r="BD408" s="592"/>
      <c r="BE408" s="593"/>
      <c r="BF408" s="580"/>
      <c r="BG408" s="581"/>
      <c r="BH408" s="576"/>
      <c r="BI408" s="577"/>
      <c r="BJ408" s="592"/>
      <c r="BK408" s="593"/>
      <c r="BL408" s="653"/>
      <c r="BM408" s="654"/>
      <c r="BN408" s="655"/>
      <c r="BO408" s="600"/>
      <c r="BP408" s="600"/>
      <c r="BQ408" s="54"/>
      <c r="BR408" s="54"/>
      <c r="BS408" s="54"/>
    </row>
    <row r="409" spans="1:71" ht="21.75" customHeight="1">
      <c r="A409" s="54"/>
      <c r="B409" s="565" t="str">
        <f>IF(ROSTER!B28="","",ROSTER!B28)</f>
        <v/>
      </c>
      <c r="C409" s="536" t="str">
        <f>IF(ROSTER!C$28="","",ROSTER!C$28)</f>
        <v/>
      </c>
      <c r="D409" s="537"/>
      <c r="E409" s="546"/>
      <c r="F409" s="501">
        <f>IF(E409="y",1,IF(E409="S",1,0))</f>
        <v>0</v>
      </c>
      <c r="G409" s="506">
        <f>IF(E409="S",1,0)</f>
        <v>0</v>
      </c>
      <c r="H409" s="542"/>
      <c r="I409" s="543"/>
      <c r="J409" s="538"/>
      <c r="K409" s="539"/>
      <c r="L409" s="552"/>
      <c r="M409" s="558"/>
      <c r="N409" s="554">
        <f>L409+J409</f>
        <v>0</v>
      </c>
      <c r="O409" s="555"/>
      <c r="P409" s="538"/>
      <c r="Q409" s="539"/>
      <c r="R409" s="552"/>
      <c r="S409" s="558"/>
      <c r="T409" s="590">
        <f t="shared" ref="T409:T432" si="351">R409-P409</f>
        <v>0</v>
      </c>
      <c r="U409" s="591"/>
      <c r="V409" s="550"/>
      <c r="W409" s="543"/>
      <c r="X409" s="538"/>
      <c r="Y409" s="543"/>
      <c r="Z409" s="538"/>
      <c r="AA409" s="543"/>
      <c r="AB409" s="538"/>
      <c r="AC409" s="539"/>
      <c r="AD409" s="552"/>
      <c r="AE409" s="558"/>
      <c r="AF409" s="586">
        <f>IF(AB409=0,0,(AD409/AB409)*100)</f>
        <v>0</v>
      </c>
      <c r="AG409" s="587"/>
      <c r="AH409" s="538"/>
      <c r="AI409" s="539"/>
      <c r="AJ409" s="552"/>
      <c r="AK409" s="558"/>
      <c r="AL409" s="590">
        <f>IF(AH409=0,0,(AJ409/AH409)*100)</f>
        <v>0</v>
      </c>
      <c r="AM409" s="591"/>
      <c r="AN409" s="538"/>
      <c r="AO409" s="539"/>
      <c r="AP409" s="552"/>
      <c r="AQ409" s="558"/>
      <c r="AR409" s="590">
        <f>IF(AN409=0,0,(AP409/AN409)*100)</f>
        <v>0</v>
      </c>
      <c r="AS409" s="591"/>
      <c r="AT409" s="578">
        <f>AB409+AH409+AN409</f>
        <v>0</v>
      </c>
      <c r="AU409" s="579"/>
      <c r="AV409" s="574">
        <f>AD409+AJ409+AP409</f>
        <v>0</v>
      </c>
      <c r="AW409" s="575"/>
      <c r="AX409" s="590">
        <f>IF(AT409=0,0,(AV409/AT409)*100)</f>
        <v>0</v>
      </c>
      <c r="AY409" s="591"/>
      <c r="AZ409" s="538"/>
      <c r="BA409" s="539"/>
      <c r="BB409" s="552"/>
      <c r="BC409" s="558"/>
      <c r="BD409" s="590">
        <f>IF(AZ409=0,0,(BB409/AZ409)*100)</f>
        <v>0</v>
      </c>
      <c r="BE409" s="591"/>
      <c r="BF409" s="578">
        <f>AT409+AZ409</f>
        <v>0</v>
      </c>
      <c r="BG409" s="579"/>
      <c r="BH409" s="574">
        <f>AV409+BB409</f>
        <v>0</v>
      </c>
      <c r="BI409" s="575"/>
      <c r="BJ409" s="590">
        <f>IF(BF409=0,0,(BH409/BF409)*100)</f>
        <v>0</v>
      </c>
      <c r="BK409" s="591"/>
      <c r="BL409" s="650">
        <f>(AD409*2)+(AJ409*2)+(AP409*3)+BB409</f>
        <v>0</v>
      </c>
      <c r="BM409" s="651"/>
      <c r="BN409" s="652"/>
      <c r="BO409" s="599" t="e">
        <f>(BL409*BR$389)+(N409*BR$390)+(X409*BR$391)+(R409*BR$392)+(V409*BR$393)+(Z409*BR$394)</f>
        <v>#REF!</v>
      </c>
      <c r="BP409" s="599" t="e">
        <f>((AZ409-BB409)*BR$396)+((AT409-AV409)*BR$395)+(H409*BR$397)+(P409*BR$398)</f>
        <v>#REF!</v>
      </c>
      <c r="BQ409" s="54"/>
      <c r="BR409" s="54"/>
      <c r="BS409" s="54"/>
    </row>
    <row r="410" spans="1:71" ht="21.75" customHeight="1">
      <c r="A410" s="54"/>
      <c r="B410" s="566"/>
      <c r="C410" s="560" t="str">
        <f>IF(ROSTER!D$28="","",ROSTER!D$28)</f>
        <v/>
      </c>
      <c r="D410" s="561"/>
      <c r="E410" s="547"/>
      <c r="F410" s="502"/>
      <c r="G410" s="507"/>
      <c r="H410" s="544"/>
      <c r="I410" s="545"/>
      <c r="J410" s="540"/>
      <c r="K410" s="541"/>
      <c r="L410" s="553"/>
      <c r="M410" s="559"/>
      <c r="N410" s="556" t="s">
        <v>14</v>
      </c>
      <c r="O410" s="557"/>
      <c r="P410" s="540"/>
      <c r="Q410" s="541"/>
      <c r="R410" s="553"/>
      <c r="S410" s="559"/>
      <c r="T410" s="592"/>
      <c r="U410" s="593"/>
      <c r="V410" s="551"/>
      <c r="W410" s="545"/>
      <c r="X410" s="540"/>
      <c r="Y410" s="545"/>
      <c r="Z410" s="540"/>
      <c r="AA410" s="545"/>
      <c r="AB410" s="540"/>
      <c r="AC410" s="541"/>
      <c r="AD410" s="553"/>
      <c r="AE410" s="559"/>
      <c r="AF410" s="588"/>
      <c r="AG410" s="589"/>
      <c r="AH410" s="540"/>
      <c r="AI410" s="541"/>
      <c r="AJ410" s="553"/>
      <c r="AK410" s="559"/>
      <c r="AL410" s="592"/>
      <c r="AM410" s="593"/>
      <c r="AN410" s="540"/>
      <c r="AO410" s="541"/>
      <c r="AP410" s="553"/>
      <c r="AQ410" s="559"/>
      <c r="AR410" s="592"/>
      <c r="AS410" s="593"/>
      <c r="AT410" s="580"/>
      <c r="AU410" s="581"/>
      <c r="AV410" s="576"/>
      <c r="AW410" s="577"/>
      <c r="AX410" s="592"/>
      <c r="AY410" s="593"/>
      <c r="AZ410" s="540"/>
      <c r="BA410" s="541"/>
      <c r="BB410" s="553"/>
      <c r="BC410" s="559"/>
      <c r="BD410" s="592"/>
      <c r="BE410" s="593"/>
      <c r="BF410" s="580"/>
      <c r="BG410" s="581"/>
      <c r="BH410" s="576"/>
      <c r="BI410" s="577"/>
      <c r="BJ410" s="592"/>
      <c r="BK410" s="593"/>
      <c r="BL410" s="653"/>
      <c r="BM410" s="654"/>
      <c r="BN410" s="655"/>
      <c r="BO410" s="600"/>
      <c r="BP410" s="600"/>
      <c r="BQ410" s="54"/>
      <c r="BR410" s="54"/>
      <c r="BS410" s="54"/>
    </row>
    <row r="411" spans="1:71" ht="21.75" customHeight="1">
      <c r="A411" s="54"/>
      <c r="B411" s="565" t="str">
        <f>IF(ROSTER!B30="","",ROSTER!B30)</f>
        <v/>
      </c>
      <c r="C411" s="536" t="str">
        <f>IF(ROSTER!C$30="","",ROSTER!C$30)</f>
        <v/>
      </c>
      <c r="D411" s="537"/>
      <c r="E411" s="546"/>
      <c r="F411" s="501">
        <f>IF(E411="y",1,IF(E411="S",1,0))</f>
        <v>0</v>
      </c>
      <c r="G411" s="506">
        <f>IF(E411="S",1,0)</f>
        <v>0</v>
      </c>
      <c r="H411" s="542"/>
      <c r="I411" s="543"/>
      <c r="J411" s="538"/>
      <c r="K411" s="539"/>
      <c r="L411" s="552"/>
      <c r="M411" s="558"/>
      <c r="N411" s="554">
        <f>L411+J411</f>
        <v>0</v>
      </c>
      <c r="O411" s="555"/>
      <c r="P411" s="538"/>
      <c r="Q411" s="539"/>
      <c r="R411" s="552"/>
      <c r="S411" s="558"/>
      <c r="T411" s="590">
        <f t="shared" ref="T411:T432" si="352">R411-P411</f>
        <v>0</v>
      </c>
      <c r="U411" s="591"/>
      <c r="V411" s="550"/>
      <c r="W411" s="543"/>
      <c r="X411" s="538"/>
      <c r="Y411" s="543"/>
      <c r="Z411" s="538"/>
      <c r="AA411" s="543"/>
      <c r="AB411" s="538"/>
      <c r="AC411" s="539"/>
      <c r="AD411" s="552"/>
      <c r="AE411" s="558"/>
      <c r="AF411" s="586">
        <f>IF(AB411=0,0,(AD411/AB411)*100)</f>
        <v>0</v>
      </c>
      <c r="AG411" s="587"/>
      <c r="AH411" s="538"/>
      <c r="AI411" s="539"/>
      <c r="AJ411" s="552"/>
      <c r="AK411" s="558"/>
      <c r="AL411" s="590">
        <f>IF(AH411=0,0,(AJ411/AH411)*100)</f>
        <v>0</v>
      </c>
      <c r="AM411" s="591"/>
      <c r="AN411" s="538"/>
      <c r="AO411" s="539"/>
      <c r="AP411" s="552"/>
      <c r="AQ411" s="558"/>
      <c r="AR411" s="590">
        <f>IF(AN411=0,0,(AP411/AN411)*100)</f>
        <v>0</v>
      </c>
      <c r="AS411" s="591"/>
      <c r="AT411" s="578">
        <f>AB411+AH411+AN411</f>
        <v>0</v>
      </c>
      <c r="AU411" s="579"/>
      <c r="AV411" s="574">
        <f>AD411+AJ411+AP411</f>
        <v>0</v>
      </c>
      <c r="AW411" s="575"/>
      <c r="AX411" s="590">
        <f>IF(AT411=0,0,(AV411/AT411)*100)</f>
        <v>0</v>
      </c>
      <c r="AY411" s="591"/>
      <c r="AZ411" s="538"/>
      <c r="BA411" s="539"/>
      <c r="BB411" s="552"/>
      <c r="BC411" s="558"/>
      <c r="BD411" s="590">
        <f>IF(AZ411=0,0,(BB411/AZ411)*100)</f>
        <v>0</v>
      </c>
      <c r="BE411" s="591"/>
      <c r="BF411" s="578">
        <f>AT411+AZ411</f>
        <v>0</v>
      </c>
      <c r="BG411" s="579"/>
      <c r="BH411" s="574">
        <f>AV411+BB411</f>
        <v>0</v>
      </c>
      <c r="BI411" s="575"/>
      <c r="BJ411" s="590">
        <f>IF(BF411=0,0,(BH411/BF411)*100)</f>
        <v>0</v>
      </c>
      <c r="BK411" s="591"/>
      <c r="BL411" s="650">
        <f>(AD411*2)+(AJ411*2)+(AP411*3)+BB411</f>
        <v>0</v>
      </c>
      <c r="BM411" s="651"/>
      <c r="BN411" s="652"/>
      <c r="BO411" s="599" t="e">
        <f>(BL411*BR$389)+(N411*BR$390)+(X411*BR$391)+(R411*BR$392)+(V411*BR$393)+(Z411*BR$394)</f>
        <v>#REF!</v>
      </c>
      <c r="BP411" s="599" t="e">
        <f>((AZ411-BB411)*BR$396)+((AT411-AV411)*BR$395)+(H411*BR$397)+(P411*BR$398)</f>
        <v>#REF!</v>
      </c>
      <c r="BQ411" s="54"/>
      <c r="BR411" s="54"/>
      <c r="BS411" s="54"/>
    </row>
    <row r="412" spans="1:71" ht="21.75" customHeight="1">
      <c r="A412" s="54"/>
      <c r="B412" s="566"/>
      <c r="C412" s="560" t="str">
        <f>IF(ROSTER!D$30="","",ROSTER!D$30)</f>
        <v/>
      </c>
      <c r="D412" s="561"/>
      <c r="E412" s="547"/>
      <c r="F412" s="502"/>
      <c r="G412" s="507"/>
      <c r="H412" s="544"/>
      <c r="I412" s="545"/>
      <c r="J412" s="540"/>
      <c r="K412" s="541"/>
      <c r="L412" s="553"/>
      <c r="M412" s="559"/>
      <c r="N412" s="556" t="s">
        <v>14</v>
      </c>
      <c r="O412" s="557"/>
      <c r="P412" s="540"/>
      <c r="Q412" s="541"/>
      <c r="R412" s="553"/>
      <c r="S412" s="559"/>
      <c r="T412" s="592"/>
      <c r="U412" s="593"/>
      <c r="V412" s="551"/>
      <c r="W412" s="545"/>
      <c r="X412" s="540"/>
      <c r="Y412" s="545"/>
      <c r="Z412" s="540"/>
      <c r="AA412" s="545"/>
      <c r="AB412" s="540"/>
      <c r="AC412" s="541"/>
      <c r="AD412" s="553"/>
      <c r="AE412" s="559"/>
      <c r="AF412" s="588"/>
      <c r="AG412" s="589"/>
      <c r="AH412" s="540"/>
      <c r="AI412" s="541"/>
      <c r="AJ412" s="553"/>
      <c r="AK412" s="559"/>
      <c r="AL412" s="592"/>
      <c r="AM412" s="593"/>
      <c r="AN412" s="540"/>
      <c r="AO412" s="541"/>
      <c r="AP412" s="553"/>
      <c r="AQ412" s="559"/>
      <c r="AR412" s="592"/>
      <c r="AS412" s="593"/>
      <c r="AT412" s="580"/>
      <c r="AU412" s="581"/>
      <c r="AV412" s="576"/>
      <c r="AW412" s="577"/>
      <c r="AX412" s="592"/>
      <c r="AY412" s="593"/>
      <c r="AZ412" s="540"/>
      <c r="BA412" s="541"/>
      <c r="BB412" s="553"/>
      <c r="BC412" s="559"/>
      <c r="BD412" s="592"/>
      <c r="BE412" s="593"/>
      <c r="BF412" s="580"/>
      <c r="BG412" s="581"/>
      <c r="BH412" s="576"/>
      <c r="BI412" s="577"/>
      <c r="BJ412" s="592"/>
      <c r="BK412" s="593"/>
      <c r="BL412" s="653"/>
      <c r="BM412" s="654"/>
      <c r="BN412" s="655"/>
      <c r="BO412" s="600"/>
      <c r="BP412" s="600"/>
      <c r="BQ412" s="54"/>
      <c r="BR412" s="54"/>
      <c r="BS412" s="54"/>
    </row>
    <row r="413" spans="1:71" ht="21.75" customHeight="1">
      <c r="A413" s="54"/>
      <c r="B413" s="565" t="str">
        <f>IF(ROSTER!B32="","",ROSTER!B32)</f>
        <v/>
      </c>
      <c r="C413" s="536" t="str">
        <f>IF(ROSTER!C$32="","",ROSTER!C$32)</f>
        <v/>
      </c>
      <c r="D413" s="537"/>
      <c r="E413" s="546"/>
      <c r="F413" s="501">
        <f>IF(E413="y",1,IF(E413="S",1,0))</f>
        <v>0</v>
      </c>
      <c r="G413" s="506">
        <f>IF(E413="S",1,0)</f>
        <v>0</v>
      </c>
      <c r="H413" s="542"/>
      <c r="I413" s="543"/>
      <c r="J413" s="538"/>
      <c r="K413" s="539"/>
      <c r="L413" s="552"/>
      <c r="M413" s="558"/>
      <c r="N413" s="554">
        <f>L413+J413</f>
        <v>0</v>
      </c>
      <c r="O413" s="555"/>
      <c r="P413" s="538"/>
      <c r="Q413" s="539"/>
      <c r="R413" s="552"/>
      <c r="S413" s="558"/>
      <c r="T413" s="590">
        <f t="shared" ref="T413:T432" si="353">R413-P413</f>
        <v>0</v>
      </c>
      <c r="U413" s="591"/>
      <c r="V413" s="550"/>
      <c r="W413" s="543"/>
      <c r="X413" s="538"/>
      <c r="Y413" s="543"/>
      <c r="Z413" s="538"/>
      <c r="AA413" s="543"/>
      <c r="AB413" s="538"/>
      <c r="AC413" s="539"/>
      <c r="AD413" s="552"/>
      <c r="AE413" s="558"/>
      <c r="AF413" s="586">
        <f>IF(AB413=0,0,(AD413/AB413)*100)</f>
        <v>0</v>
      </c>
      <c r="AG413" s="587"/>
      <c r="AH413" s="538"/>
      <c r="AI413" s="539"/>
      <c r="AJ413" s="552"/>
      <c r="AK413" s="558"/>
      <c r="AL413" s="590">
        <f>IF(AH413=0,0,(AJ413/AH413)*100)</f>
        <v>0</v>
      </c>
      <c r="AM413" s="591"/>
      <c r="AN413" s="538"/>
      <c r="AO413" s="539"/>
      <c r="AP413" s="552"/>
      <c r="AQ413" s="558"/>
      <c r="AR413" s="590">
        <f>IF(AN413=0,0,(AP413/AN413)*100)</f>
        <v>0</v>
      </c>
      <c r="AS413" s="591"/>
      <c r="AT413" s="578">
        <f>AB413+AH413+AN413</f>
        <v>0</v>
      </c>
      <c r="AU413" s="579"/>
      <c r="AV413" s="574">
        <f>AD413+AJ413+AP413</f>
        <v>0</v>
      </c>
      <c r="AW413" s="575"/>
      <c r="AX413" s="590">
        <f>IF(AT413=0,0,(AV413/AT413)*100)</f>
        <v>0</v>
      </c>
      <c r="AY413" s="591"/>
      <c r="AZ413" s="538"/>
      <c r="BA413" s="539"/>
      <c r="BB413" s="552"/>
      <c r="BC413" s="558"/>
      <c r="BD413" s="590">
        <f>IF(AZ413=0,0,(BB413/AZ413)*100)</f>
        <v>0</v>
      </c>
      <c r="BE413" s="591"/>
      <c r="BF413" s="578">
        <f>AT413+AZ413</f>
        <v>0</v>
      </c>
      <c r="BG413" s="579"/>
      <c r="BH413" s="574">
        <f>AV413+BB413</f>
        <v>0</v>
      </c>
      <c r="BI413" s="575"/>
      <c r="BJ413" s="590">
        <f>IF(BF413=0,0,(BH413/BF413)*100)</f>
        <v>0</v>
      </c>
      <c r="BK413" s="591"/>
      <c r="BL413" s="650">
        <f>(AD413*2)+(AJ413*2)+(AP413*3)+BB413</f>
        <v>0</v>
      </c>
      <c r="BM413" s="651"/>
      <c r="BN413" s="652"/>
      <c r="BO413" s="599" t="e">
        <f>(BL413*BR$389)+(N413*BR$390)+(X413*BR$391)+(R413*BR$392)+(V413*BR$393)+(Z413*BR$394)</f>
        <v>#REF!</v>
      </c>
      <c r="BP413" s="599" t="e">
        <f>((AZ413-BB413)*BR$396)+((AT413-AV413)*BR$395)+(H413*BR$397)+(P413*BR$398)</f>
        <v>#REF!</v>
      </c>
      <c r="BQ413" s="54"/>
      <c r="BR413" s="54"/>
      <c r="BS413" s="54"/>
    </row>
    <row r="414" spans="1:71" ht="21.75" customHeight="1">
      <c r="A414" s="54"/>
      <c r="B414" s="566"/>
      <c r="C414" s="560" t="str">
        <f>IF(ROSTER!D$32="","",ROSTER!D$32)</f>
        <v/>
      </c>
      <c r="D414" s="561"/>
      <c r="E414" s="547"/>
      <c r="F414" s="502"/>
      <c r="G414" s="507"/>
      <c r="H414" s="544"/>
      <c r="I414" s="545"/>
      <c r="J414" s="540"/>
      <c r="K414" s="541"/>
      <c r="L414" s="553"/>
      <c r="M414" s="559"/>
      <c r="N414" s="556" t="s">
        <v>14</v>
      </c>
      <c r="O414" s="557"/>
      <c r="P414" s="540"/>
      <c r="Q414" s="541"/>
      <c r="R414" s="553"/>
      <c r="S414" s="559"/>
      <c r="T414" s="592"/>
      <c r="U414" s="593"/>
      <c r="V414" s="551"/>
      <c r="W414" s="545"/>
      <c r="X414" s="540"/>
      <c r="Y414" s="545"/>
      <c r="Z414" s="540"/>
      <c r="AA414" s="545"/>
      <c r="AB414" s="540"/>
      <c r="AC414" s="541"/>
      <c r="AD414" s="553"/>
      <c r="AE414" s="559"/>
      <c r="AF414" s="588"/>
      <c r="AG414" s="589"/>
      <c r="AH414" s="540"/>
      <c r="AI414" s="541"/>
      <c r="AJ414" s="553"/>
      <c r="AK414" s="559"/>
      <c r="AL414" s="592"/>
      <c r="AM414" s="593"/>
      <c r="AN414" s="540"/>
      <c r="AO414" s="541"/>
      <c r="AP414" s="553"/>
      <c r="AQ414" s="559"/>
      <c r="AR414" s="592"/>
      <c r="AS414" s="593"/>
      <c r="AT414" s="580"/>
      <c r="AU414" s="581"/>
      <c r="AV414" s="576"/>
      <c r="AW414" s="577"/>
      <c r="AX414" s="592"/>
      <c r="AY414" s="593"/>
      <c r="AZ414" s="540"/>
      <c r="BA414" s="541"/>
      <c r="BB414" s="553"/>
      <c r="BC414" s="559"/>
      <c r="BD414" s="592"/>
      <c r="BE414" s="593"/>
      <c r="BF414" s="580"/>
      <c r="BG414" s="581"/>
      <c r="BH414" s="576"/>
      <c r="BI414" s="577"/>
      <c r="BJ414" s="592"/>
      <c r="BK414" s="593"/>
      <c r="BL414" s="653"/>
      <c r="BM414" s="654"/>
      <c r="BN414" s="655"/>
      <c r="BO414" s="600"/>
      <c r="BP414" s="600"/>
      <c r="BQ414" s="54"/>
      <c r="BR414" s="54"/>
      <c r="BS414" s="54"/>
    </row>
    <row r="415" spans="1:71" ht="21.75" customHeight="1">
      <c r="A415" s="54"/>
      <c r="B415" s="565" t="str">
        <f>IF(ROSTER!B34="","",ROSTER!B34)</f>
        <v/>
      </c>
      <c r="C415" s="536" t="str">
        <f>IF(ROSTER!C$34="","",ROSTER!C$34)</f>
        <v/>
      </c>
      <c r="D415" s="537"/>
      <c r="E415" s="546"/>
      <c r="F415" s="501">
        <f>IF(E415="y",1,IF(E415="S",1,0))</f>
        <v>0</v>
      </c>
      <c r="G415" s="506">
        <f>IF(E415="S",1,0)</f>
        <v>0</v>
      </c>
      <c r="H415" s="542"/>
      <c r="I415" s="543"/>
      <c r="J415" s="538"/>
      <c r="K415" s="539"/>
      <c r="L415" s="552"/>
      <c r="M415" s="558"/>
      <c r="N415" s="554">
        <f>L415+J415</f>
        <v>0</v>
      </c>
      <c r="O415" s="555"/>
      <c r="P415" s="538"/>
      <c r="Q415" s="539"/>
      <c r="R415" s="552"/>
      <c r="S415" s="558"/>
      <c r="T415" s="590">
        <f t="shared" ref="T415:T432" si="354">R415-P415</f>
        <v>0</v>
      </c>
      <c r="U415" s="591"/>
      <c r="V415" s="550"/>
      <c r="W415" s="543"/>
      <c r="X415" s="538"/>
      <c r="Y415" s="543"/>
      <c r="Z415" s="538"/>
      <c r="AA415" s="543"/>
      <c r="AB415" s="538"/>
      <c r="AC415" s="539"/>
      <c r="AD415" s="552"/>
      <c r="AE415" s="558"/>
      <c r="AF415" s="586">
        <f>IF(AB415=0,0,(AD415/AB415)*100)</f>
        <v>0</v>
      </c>
      <c r="AG415" s="587"/>
      <c r="AH415" s="538"/>
      <c r="AI415" s="539"/>
      <c r="AJ415" s="552"/>
      <c r="AK415" s="558"/>
      <c r="AL415" s="590">
        <f>IF(AH415=0,0,(AJ415/AH415)*100)</f>
        <v>0</v>
      </c>
      <c r="AM415" s="591"/>
      <c r="AN415" s="538"/>
      <c r="AO415" s="539"/>
      <c r="AP415" s="552"/>
      <c r="AQ415" s="558"/>
      <c r="AR415" s="590">
        <f>IF(AN415=0,0,(AP415/AN415)*100)</f>
        <v>0</v>
      </c>
      <c r="AS415" s="591"/>
      <c r="AT415" s="578">
        <f>AB415+AH415+AN415</f>
        <v>0</v>
      </c>
      <c r="AU415" s="579"/>
      <c r="AV415" s="574">
        <f>AD415+AJ415+AP415</f>
        <v>0</v>
      </c>
      <c r="AW415" s="575"/>
      <c r="AX415" s="590">
        <f>IF(AT415=0,0,(AV415/AT415)*100)</f>
        <v>0</v>
      </c>
      <c r="AY415" s="591"/>
      <c r="AZ415" s="538"/>
      <c r="BA415" s="539"/>
      <c r="BB415" s="552"/>
      <c r="BC415" s="558"/>
      <c r="BD415" s="590">
        <f>IF(AZ415=0,0,(BB415/AZ415)*100)</f>
        <v>0</v>
      </c>
      <c r="BE415" s="591"/>
      <c r="BF415" s="578">
        <f>AT415+AZ415</f>
        <v>0</v>
      </c>
      <c r="BG415" s="579"/>
      <c r="BH415" s="574">
        <f>AV415+BB415</f>
        <v>0</v>
      </c>
      <c r="BI415" s="575"/>
      <c r="BJ415" s="590">
        <f>IF(BF415=0,0,(BH415/BF415)*100)</f>
        <v>0</v>
      </c>
      <c r="BK415" s="591"/>
      <c r="BL415" s="650">
        <f>(AD415*2)+(AJ415*2)+(AP415*3)+BB415</f>
        <v>0</v>
      </c>
      <c r="BM415" s="651"/>
      <c r="BN415" s="652"/>
      <c r="BO415" s="599" t="e">
        <f>(BL415*BR$389)+(N415*BR$390)+(X415*BR$391)+(R415*BR$392)+(V415*BR$393)+(Z415*BR$394)</f>
        <v>#REF!</v>
      </c>
      <c r="BP415" s="599" t="e">
        <f>((AZ415-BB415)*BR$396)+((AT415-AV415)*BR$395)+(H415*BR$397)+(P415*BR$398)</f>
        <v>#REF!</v>
      </c>
      <c r="BQ415" s="54"/>
      <c r="BR415" s="54"/>
      <c r="BS415" s="54"/>
    </row>
    <row r="416" spans="1:71" ht="21.75" customHeight="1">
      <c r="A416" s="54"/>
      <c r="B416" s="566"/>
      <c r="C416" s="560" t="str">
        <f>IF(ROSTER!D$34="","",ROSTER!D$34)</f>
        <v/>
      </c>
      <c r="D416" s="561"/>
      <c r="E416" s="547"/>
      <c r="F416" s="502"/>
      <c r="G416" s="507"/>
      <c r="H416" s="544"/>
      <c r="I416" s="545"/>
      <c r="J416" s="540"/>
      <c r="K416" s="541"/>
      <c r="L416" s="553"/>
      <c r="M416" s="559"/>
      <c r="N416" s="556" t="s">
        <v>14</v>
      </c>
      <c r="O416" s="557"/>
      <c r="P416" s="540"/>
      <c r="Q416" s="541"/>
      <c r="R416" s="553"/>
      <c r="S416" s="559"/>
      <c r="T416" s="592"/>
      <c r="U416" s="593"/>
      <c r="V416" s="551"/>
      <c r="W416" s="545"/>
      <c r="X416" s="540"/>
      <c r="Y416" s="545"/>
      <c r="Z416" s="540"/>
      <c r="AA416" s="545"/>
      <c r="AB416" s="540"/>
      <c r="AC416" s="541"/>
      <c r="AD416" s="553"/>
      <c r="AE416" s="559"/>
      <c r="AF416" s="588"/>
      <c r="AG416" s="589"/>
      <c r="AH416" s="540"/>
      <c r="AI416" s="541"/>
      <c r="AJ416" s="553"/>
      <c r="AK416" s="559"/>
      <c r="AL416" s="592"/>
      <c r="AM416" s="593"/>
      <c r="AN416" s="540"/>
      <c r="AO416" s="541"/>
      <c r="AP416" s="553"/>
      <c r="AQ416" s="559"/>
      <c r="AR416" s="592"/>
      <c r="AS416" s="593"/>
      <c r="AT416" s="580"/>
      <c r="AU416" s="581"/>
      <c r="AV416" s="576"/>
      <c r="AW416" s="577"/>
      <c r="AX416" s="592"/>
      <c r="AY416" s="593"/>
      <c r="AZ416" s="540"/>
      <c r="BA416" s="541"/>
      <c r="BB416" s="553"/>
      <c r="BC416" s="559"/>
      <c r="BD416" s="592"/>
      <c r="BE416" s="593"/>
      <c r="BF416" s="580"/>
      <c r="BG416" s="581"/>
      <c r="BH416" s="576"/>
      <c r="BI416" s="577"/>
      <c r="BJ416" s="592"/>
      <c r="BK416" s="593"/>
      <c r="BL416" s="653"/>
      <c r="BM416" s="654"/>
      <c r="BN416" s="655"/>
      <c r="BO416" s="600"/>
      <c r="BP416" s="600"/>
      <c r="BQ416" s="54"/>
      <c r="BR416" s="54"/>
      <c r="BS416" s="54"/>
    </row>
    <row r="417" spans="1:71" ht="21.75" customHeight="1">
      <c r="A417" s="54"/>
      <c r="B417" s="565" t="str">
        <f>IF(ROSTER!B36="","",ROSTER!B36)</f>
        <v/>
      </c>
      <c r="C417" s="536" t="str">
        <f>IF(ROSTER!C$36="","",ROSTER!C$36)</f>
        <v/>
      </c>
      <c r="D417" s="537"/>
      <c r="E417" s="546"/>
      <c r="F417" s="501">
        <f>IF(E417="y",1,IF(E417="S",1,0))</f>
        <v>0</v>
      </c>
      <c r="G417" s="506">
        <f>IF(E417="S",1,0)</f>
        <v>0</v>
      </c>
      <c r="H417" s="542"/>
      <c r="I417" s="543"/>
      <c r="J417" s="538"/>
      <c r="K417" s="539"/>
      <c r="L417" s="552"/>
      <c r="M417" s="558"/>
      <c r="N417" s="554">
        <f>L417+J417</f>
        <v>0</v>
      </c>
      <c r="O417" s="555"/>
      <c r="P417" s="538"/>
      <c r="Q417" s="539"/>
      <c r="R417" s="552"/>
      <c r="S417" s="558"/>
      <c r="T417" s="590">
        <f t="shared" ref="T417:T432" si="355">R417-P417</f>
        <v>0</v>
      </c>
      <c r="U417" s="591"/>
      <c r="V417" s="550"/>
      <c r="W417" s="543"/>
      <c r="X417" s="538"/>
      <c r="Y417" s="543"/>
      <c r="Z417" s="538"/>
      <c r="AA417" s="543"/>
      <c r="AB417" s="538"/>
      <c r="AC417" s="539"/>
      <c r="AD417" s="552"/>
      <c r="AE417" s="558"/>
      <c r="AF417" s="586">
        <f>IF(AB417=0,0,(AD417/AB417)*100)</f>
        <v>0</v>
      </c>
      <c r="AG417" s="587"/>
      <c r="AH417" s="538"/>
      <c r="AI417" s="539"/>
      <c r="AJ417" s="552"/>
      <c r="AK417" s="558"/>
      <c r="AL417" s="590">
        <f>IF(AH417=0,0,(AJ417/AH417)*100)</f>
        <v>0</v>
      </c>
      <c r="AM417" s="591"/>
      <c r="AN417" s="538"/>
      <c r="AO417" s="539"/>
      <c r="AP417" s="552"/>
      <c r="AQ417" s="558"/>
      <c r="AR417" s="590">
        <f>IF(AN417=0,0,(AP417/AN417)*100)</f>
        <v>0</v>
      </c>
      <c r="AS417" s="591"/>
      <c r="AT417" s="578">
        <f>AB417+AH417+AN417</f>
        <v>0</v>
      </c>
      <c r="AU417" s="579"/>
      <c r="AV417" s="574">
        <f>AD417+AJ417+AP417</f>
        <v>0</v>
      </c>
      <c r="AW417" s="575"/>
      <c r="AX417" s="590">
        <f>IF(AT417=0,0,(AV417/AT417)*100)</f>
        <v>0</v>
      </c>
      <c r="AY417" s="591"/>
      <c r="AZ417" s="538"/>
      <c r="BA417" s="539"/>
      <c r="BB417" s="552"/>
      <c r="BC417" s="558"/>
      <c r="BD417" s="590">
        <f>IF(AZ417=0,0,(BB417/AZ417)*100)</f>
        <v>0</v>
      </c>
      <c r="BE417" s="591"/>
      <c r="BF417" s="578">
        <f>AT417+AZ417</f>
        <v>0</v>
      </c>
      <c r="BG417" s="579"/>
      <c r="BH417" s="574">
        <f>AV417+BB417</f>
        <v>0</v>
      </c>
      <c r="BI417" s="575"/>
      <c r="BJ417" s="590">
        <f>IF(BF417=0,0,(BH417/BF417)*100)</f>
        <v>0</v>
      </c>
      <c r="BK417" s="591"/>
      <c r="BL417" s="650">
        <f>(AD417*2)+(AJ417*2)+(AP417*3)+BB417</f>
        <v>0</v>
      </c>
      <c r="BM417" s="651"/>
      <c r="BN417" s="652"/>
      <c r="BO417" s="599" t="e">
        <f>(BL417*BR$389)+(N417*BR$390)+(X417*BR$391)+(R417*BR$392)+(V417*BR$393)+(Z417*BR$394)</f>
        <v>#REF!</v>
      </c>
      <c r="BP417" s="599" t="e">
        <f>((AZ417-BB417)*BR$396)+((AT417-AV417)*BR$395)+(H417*BR$397)+(P417*BR$398)</f>
        <v>#REF!</v>
      </c>
      <c r="BQ417" s="54"/>
      <c r="BR417" s="54"/>
      <c r="BS417" s="54"/>
    </row>
    <row r="418" spans="1:71" ht="21.75" customHeight="1">
      <c r="A418" s="54"/>
      <c r="B418" s="566"/>
      <c r="C418" s="560" t="str">
        <f>IF(ROSTER!D$36="","",ROSTER!D$36)</f>
        <v/>
      </c>
      <c r="D418" s="561"/>
      <c r="E418" s="547"/>
      <c r="F418" s="502"/>
      <c r="G418" s="507"/>
      <c r="H418" s="544"/>
      <c r="I418" s="545"/>
      <c r="J418" s="540"/>
      <c r="K418" s="541"/>
      <c r="L418" s="553"/>
      <c r="M418" s="559"/>
      <c r="N418" s="556" t="s">
        <v>14</v>
      </c>
      <c r="O418" s="557"/>
      <c r="P418" s="540"/>
      <c r="Q418" s="541"/>
      <c r="R418" s="553"/>
      <c r="S418" s="559"/>
      <c r="T418" s="592"/>
      <c r="U418" s="593"/>
      <c r="V418" s="551"/>
      <c r="W418" s="545"/>
      <c r="X418" s="540"/>
      <c r="Y418" s="545"/>
      <c r="Z418" s="540"/>
      <c r="AA418" s="545"/>
      <c r="AB418" s="540"/>
      <c r="AC418" s="541"/>
      <c r="AD418" s="553"/>
      <c r="AE418" s="559"/>
      <c r="AF418" s="588"/>
      <c r="AG418" s="589"/>
      <c r="AH418" s="540"/>
      <c r="AI418" s="541"/>
      <c r="AJ418" s="553"/>
      <c r="AK418" s="559"/>
      <c r="AL418" s="592"/>
      <c r="AM418" s="593"/>
      <c r="AN418" s="540"/>
      <c r="AO418" s="541"/>
      <c r="AP418" s="553"/>
      <c r="AQ418" s="559"/>
      <c r="AR418" s="592"/>
      <c r="AS418" s="593"/>
      <c r="AT418" s="580"/>
      <c r="AU418" s="581"/>
      <c r="AV418" s="576"/>
      <c r="AW418" s="577"/>
      <c r="AX418" s="592"/>
      <c r="AY418" s="593"/>
      <c r="AZ418" s="540"/>
      <c r="BA418" s="541"/>
      <c r="BB418" s="553"/>
      <c r="BC418" s="559"/>
      <c r="BD418" s="592"/>
      <c r="BE418" s="593"/>
      <c r="BF418" s="580"/>
      <c r="BG418" s="581"/>
      <c r="BH418" s="576"/>
      <c r="BI418" s="577"/>
      <c r="BJ418" s="592"/>
      <c r="BK418" s="593"/>
      <c r="BL418" s="653"/>
      <c r="BM418" s="654"/>
      <c r="BN418" s="655"/>
      <c r="BO418" s="600"/>
      <c r="BP418" s="600"/>
      <c r="BQ418" s="54"/>
      <c r="BR418" s="54"/>
      <c r="BS418" s="54"/>
    </row>
    <row r="419" spans="1:71" ht="21.75" customHeight="1">
      <c r="A419" s="54"/>
      <c r="B419" s="565" t="str">
        <f>IF(ROSTER!B38="","",ROSTER!B38)</f>
        <v/>
      </c>
      <c r="C419" s="536" t="str">
        <f>IF(ROSTER!C$38="","",ROSTER!C$38)</f>
        <v/>
      </c>
      <c r="D419" s="537"/>
      <c r="E419" s="546"/>
      <c r="F419" s="501">
        <f>IF(E419="y",1,IF(E419="S",1,0))</f>
        <v>0</v>
      </c>
      <c r="G419" s="506">
        <f>IF(E419="S",1,0)</f>
        <v>0</v>
      </c>
      <c r="H419" s="542"/>
      <c r="I419" s="543"/>
      <c r="J419" s="538"/>
      <c r="K419" s="539"/>
      <c r="L419" s="552"/>
      <c r="M419" s="558"/>
      <c r="N419" s="554">
        <f>L419+J419</f>
        <v>0</v>
      </c>
      <c r="O419" s="555"/>
      <c r="P419" s="538"/>
      <c r="Q419" s="539"/>
      <c r="R419" s="552"/>
      <c r="S419" s="558"/>
      <c r="T419" s="590">
        <f t="shared" ref="T419:T432" si="356">R419-P419</f>
        <v>0</v>
      </c>
      <c r="U419" s="591"/>
      <c r="V419" s="550"/>
      <c r="W419" s="543"/>
      <c r="X419" s="538"/>
      <c r="Y419" s="543"/>
      <c r="Z419" s="538"/>
      <c r="AA419" s="543"/>
      <c r="AB419" s="538"/>
      <c r="AC419" s="539"/>
      <c r="AD419" s="552"/>
      <c r="AE419" s="558"/>
      <c r="AF419" s="586">
        <f>IF(AB419=0,0,(AD419/AB419)*100)</f>
        <v>0</v>
      </c>
      <c r="AG419" s="587"/>
      <c r="AH419" s="538"/>
      <c r="AI419" s="539"/>
      <c r="AJ419" s="552"/>
      <c r="AK419" s="558"/>
      <c r="AL419" s="590">
        <f>IF(AH419=0,0,(AJ419/AH419)*100)</f>
        <v>0</v>
      </c>
      <c r="AM419" s="591"/>
      <c r="AN419" s="538"/>
      <c r="AO419" s="539"/>
      <c r="AP419" s="552"/>
      <c r="AQ419" s="558"/>
      <c r="AR419" s="590">
        <f>IF(AN419=0,0,(AP419/AN419)*100)</f>
        <v>0</v>
      </c>
      <c r="AS419" s="591"/>
      <c r="AT419" s="578">
        <f>AB419+AH419+AN419</f>
        <v>0</v>
      </c>
      <c r="AU419" s="579"/>
      <c r="AV419" s="574">
        <f>AD419+AJ419+AP419</f>
        <v>0</v>
      </c>
      <c r="AW419" s="575"/>
      <c r="AX419" s="590">
        <f>IF(AT419=0,0,(AV419/AT419)*100)</f>
        <v>0</v>
      </c>
      <c r="AY419" s="591"/>
      <c r="AZ419" s="538"/>
      <c r="BA419" s="539"/>
      <c r="BB419" s="552"/>
      <c r="BC419" s="558"/>
      <c r="BD419" s="590">
        <f>IF(AZ419=0,0,(BB419/AZ419)*100)</f>
        <v>0</v>
      </c>
      <c r="BE419" s="591"/>
      <c r="BF419" s="578">
        <f>AT419+AZ419</f>
        <v>0</v>
      </c>
      <c r="BG419" s="579"/>
      <c r="BH419" s="574">
        <f>AV419+BB419</f>
        <v>0</v>
      </c>
      <c r="BI419" s="575"/>
      <c r="BJ419" s="590">
        <f>IF(BF419=0,0,(BH419/BF419)*100)</f>
        <v>0</v>
      </c>
      <c r="BK419" s="591"/>
      <c r="BL419" s="650">
        <f>(AD419*2)+(AJ419*2)+(AP419*3)+BB419</f>
        <v>0</v>
      </c>
      <c r="BM419" s="651"/>
      <c r="BN419" s="652"/>
      <c r="BO419" s="599" t="e">
        <f>(BL419*BR$389)+(N419*BR$390)+(X419*BR$391)+(R419*BR$392)+(V419*BR$393)+(Z419*BR$394)</f>
        <v>#REF!</v>
      </c>
      <c r="BP419" s="599" t="e">
        <f>((AZ419-BB419)*BR$396)+((AT419-AV419)*BR$395)+(H419*BR$397)+(P419*BR$398)</f>
        <v>#REF!</v>
      </c>
      <c r="BQ419" s="54"/>
      <c r="BR419" s="54"/>
      <c r="BS419" s="54"/>
    </row>
    <row r="420" spans="1:71" ht="21.75" customHeight="1">
      <c r="A420" s="54"/>
      <c r="B420" s="566"/>
      <c r="C420" s="560" t="str">
        <f>IF(ROSTER!D$38="","",ROSTER!D$38)</f>
        <v/>
      </c>
      <c r="D420" s="561"/>
      <c r="E420" s="547"/>
      <c r="F420" s="502"/>
      <c r="G420" s="507"/>
      <c r="H420" s="544"/>
      <c r="I420" s="545"/>
      <c r="J420" s="540"/>
      <c r="K420" s="541"/>
      <c r="L420" s="553"/>
      <c r="M420" s="559"/>
      <c r="N420" s="556" t="s">
        <v>14</v>
      </c>
      <c r="O420" s="557"/>
      <c r="P420" s="540"/>
      <c r="Q420" s="541"/>
      <c r="R420" s="553"/>
      <c r="S420" s="559"/>
      <c r="T420" s="592"/>
      <c r="U420" s="593"/>
      <c r="V420" s="551"/>
      <c r="W420" s="545"/>
      <c r="X420" s="540"/>
      <c r="Y420" s="545"/>
      <c r="Z420" s="540"/>
      <c r="AA420" s="545"/>
      <c r="AB420" s="540"/>
      <c r="AC420" s="541"/>
      <c r="AD420" s="553"/>
      <c r="AE420" s="559"/>
      <c r="AF420" s="588"/>
      <c r="AG420" s="589"/>
      <c r="AH420" s="540"/>
      <c r="AI420" s="541"/>
      <c r="AJ420" s="553"/>
      <c r="AK420" s="559"/>
      <c r="AL420" s="592"/>
      <c r="AM420" s="593"/>
      <c r="AN420" s="540"/>
      <c r="AO420" s="541"/>
      <c r="AP420" s="553"/>
      <c r="AQ420" s="559"/>
      <c r="AR420" s="592"/>
      <c r="AS420" s="593"/>
      <c r="AT420" s="580"/>
      <c r="AU420" s="581"/>
      <c r="AV420" s="576"/>
      <c r="AW420" s="577"/>
      <c r="AX420" s="592"/>
      <c r="AY420" s="593"/>
      <c r="AZ420" s="540"/>
      <c r="BA420" s="541"/>
      <c r="BB420" s="553"/>
      <c r="BC420" s="559"/>
      <c r="BD420" s="592"/>
      <c r="BE420" s="593"/>
      <c r="BF420" s="580"/>
      <c r="BG420" s="581"/>
      <c r="BH420" s="576"/>
      <c r="BI420" s="577"/>
      <c r="BJ420" s="592"/>
      <c r="BK420" s="593"/>
      <c r="BL420" s="653"/>
      <c r="BM420" s="654"/>
      <c r="BN420" s="655"/>
      <c r="BO420" s="600"/>
      <c r="BP420" s="600"/>
      <c r="BQ420" s="54"/>
      <c r="BR420" s="54"/>
      <c r="BS420" s="54"/>
    </row>
    <row r="421" spans="1:71" ht="21.75" customHeight="1">
      <c r="A421" s="54"/>
      <c r="B421" s="565" t="str">
        <f>IF(ROSTER!B40="","",ROSTER!B40)</f>
        <v/>
      </c>
      <c r="C421" s="536" t="str">
        <f>IF(ROSTER!C$40="","",ROSTER!C$40)</f>
        <v/>
      </c>
      <c r="D421" s="537"/>
      <c r="E421" s="546"/>
      <c r="F421" s="501">
        <f>IF(E421="y",1,IF(E421="S",1,0))</f>
        <v>0</v>
      </c>
      <c r="G421" s="506">
        <f>IF(E421="S",1,0)</f>
        <v>0</v>
      </c>
      <c r="H421" s="542"/>
      <c r="I421" s="543"/>
      <c r="J421" s="538"/>
      <c r="K421" s="539"/>
      <c r="L421" s="552"/>
      <c r="M421" s="558"/>
      <c r="N421" s="554">
        <f>L421+J421</f>
        <v>0</v>
      </c>
      <c r="O421" s="555"/>
      <c r="P421" s="538"/>
      <c r="Q421" s="539"/>
      <c r="R421" s="552"/>
      <c r="S421" s="558"/>
      <c r="T421" s="590">
        <f t="shared" ref="T421:T432" si="357">R421-P421</f>
        <v>0</v>
      </c>
      <c r="U421" s="591"/>
      <c r="V421" s="550"/>
      <c r="W421" s="543"/>
      <c r="X421" s="538"/>
      <c r="Y421" s="543"/>
      <c r="Z421" s="538"/>
      <c r="AA421" s="543"/>
      <c r="AB421" s="538"/>
      <c r="AC421" s="539"/>
      <c r="AD421" s="552"/>
      <c r="AE421" s="558"/>
      <c r="AF421" s="586">
        <f>IF(AB421=0,0,(AD421/AB421)*100)</f>
        <v>0</v>
      </c>
      <c r="AG421" s="587"/>
      <c r="AH421" s="538"/>
      <c r="AI421" s="539"/>
      <c r="AJ421" s="552"/>
      <c r="AK421" s="558"/>
      <c r="AL421" s="590">
        <f>IF(AH421=0,0,(AJ421/AH421)*100)</f>
        <v>0</v>
      </c>
      <c r="AM421" s="591"/>
      <c r="AN421" s="538"/>
      <c r="AO421" s="539"/>
      <c r="AP421" s="552"/>
      <c r="AQ421" s="558"/>
      <c r="AR421" s="590">
        <f>IF(AN421=0,0,(AP421/AN421)*100)</f>
        <v>0</v>
      </c>
      <c r="AS421" s="591"/>
      <c r="AT421" s="578">
        <f>AB421+AH421+AN421</f>
        <v>0</v>
      </c>
      <c r="AU421" s="579"/>
      <c r="AV421" s="574">
        <f>AD421+AJ421+AP421</f>
        <v>0</v>
      </c>
      <c r="AW421" s="575"/>
      <c r="AX421" s="590">
        <f>IF(AT421=0,0,(AV421/AT421)*100)</f>
        <v>0</v>
      </c>
      <c r="AY421" s="591"/>
      <c r="AZ421" s="538"/>
      <c r="BA421" s="539"/>
      <c r="BB421" s="552"/>
      <c r="BC421" s="558"/>
      <c r="BD421" s="590">
        <f>IF(AZ421=0,0,(BB421/AZ421)*100)</f>
        <v>0</v>
      </c>
      <c r="BE421" s="591"/>
      <c r="BF421" s="578">
        <f>AT421+AZ421</f>
        <v>0</v>
      </c>
      <c r="BG421" s="579"/>
      <c r="BH421" s="574">
        <f>AV421+BB421</f>
        <v>0</v>
      </c>
      <c r="BI421" s="575"/>
      <c r="BJ421" s="590">
        <f>IF(BF421=0,0,(BH421/BF421)*100)</f>
        <v>0</v>
      </c>
      <c r="BK421" s="591"/>
      <c r="BL421" s="650">
        <f>(AD421*2)+(AJ421*2)+(AP421*3)+BB421</f>
        <v>0</v>
      </c>
      <c r="BM421" s="651"/>
      <c r="BN421" s="652"/>
      <c r="BO421" s="599" t="e">
        <f>(BL421*BR$389)+(N421*BR$390)+(X421*BR$391)+(R421*BR$392)+(V421*BR$393)+(Z421*BR$394)</f>
        <v>#REF!</v>
      </c>
      <c r="BP421" s="599" t="e">
        <f>((AZ421-BB421)*BR$396)+((AT421-AV421)*BR$395)+(H421*BR$397)+(P421*BR$398)</f>
        <v>#REF!</v>
      </c>
      <c r="BQ421" s="54"/>
      <c r="BR421" s="54"/>
      <c r="BS421" s="54"/>
    </row>
    <row r="422" spans="1:71" ht="21.75" customHeight="1">
      <c r="A422" s="54"/>
      <c r="B422" s="566"/>
      <c r="C422" s="560" t="str">
        <f>IF(ROSTER!D$40="","",ROSTER!D$40)</f>
        <v/>
      </c>
      <c r="D422" s="561"/>
      <c r="E422" s="547"/>
      <c r="F422" s="502"/>
      <c r="G422" s="507"/>
      <c r="H422" s="544"/>
      <c r="I422" s="545"/>
      <c r="J422" s="540"/>
      <c r="K422" s="541"/>
      <c r="L422" s="553"/>
      <c r="M422" s="559"/>
      <c r="N422" s="556" t="s">
        <v>14</v>
      </c>
      <c r="O422" s="557"/>
      <c r="P422" s="540"/>
      <c r="Q422" s="541"/>
      <c r="R422" s="553"/>
      <c r="S422" s="559"/>
      <c r="T422" s="592"/>
      <c r="U422" s="593"/>
      <c r="V422" s="551"/>
      <c r="W422" s="545"/>
      <c r="X422" s="540"/>
      <c r="Y422" s="545"/>
      <c r="Z422" s="540"/>
      <c r="AA422" s="545"/>
      <c r="AB422" s="540"/>
      <c r="AC422" s="541"/>
      <c r="AD422" s="553"/>
      <c r="AE422" s="559"/>
      <c r="AF422" s="588"/>
      <c r="AG422" s="589"/>
      <c r="AH422" s="540"/>
      <c r="AI422" s="541"/>
      <c r="AJ422" s="553"/>
      <c r="AK422" s="559"/>
      <c r="AL422" s="592"/>
      <c r="AM422" s="593"/>
      <c r="AN422" s="540"/>
      <c r="AO422" s="541"/>
      <c r="AP422" s="553"/>
      <c r="AQ422" s="559"/>
      <c r="AR422" s="592"/>
      <c r="AS422" s="593"/>
      <c r="AT422" s="580"/>
      <c r="AU422" s="581"/>
      <c r="AV422" s="576"/>
      <c r="AW422" s="577"/>
      <c r="AX422" s="592"/>
      <c r="AY422" s="593"/>
      <c r="AZ422" s="540"/>
      <c r="BA422" s="541"/>
      <c r="BB422" s="553"/>
      <c r="BC422" s="559"/>
      <c r="BD422" s="592"/>
      <c r="BE422" s="593"/>
      <c r="BF422" s="580"/>
      <c r="BG422" s="581"/>
      <c r="BH422" s="576"/>
      <c r="BI422" s="577"/>
      <c r="BJ422" s="592"/>
      <c r="BK422" s="593"/>
      <c r="BL422" s="653"/>
      <c r="BM422" s="654"/>
      <c r="BN422" s="655"/>
      <c r="BO422" s="600"/>
      <c r="BP422" s="600"/>
      <c r="BQ422" s="54"/>
      <c r="BR422" s="54"/>
      <c r="BS422" s="54"/>
    </row>
    <row r="423" spans="1:71" ht="21.75" customHeight="1">
      <c r="A423" s="54"/>
      <c r="B423" s="565" t="str">
        <f>IF(ROSTER!B42="","",ROSTER!B42)</f>
        <v/>
      </c>
      <c r="C423" s="536" t="str">
        <f>IF(ROSTER!C$42="","",ROSTER!C$42)</f>
        <v/>
      </c>
      <c r="D423" s="537"/>
      <c r="E423" s="546"/>
      <c r="F423" s="501">
        <f>IF(E423="y",1,IF(E423="S",1,0))</f>
        <v>0</v>
      </c>
      <c r="G423" s="506">
        <f>IF(E423="S",1,0)</f>
        <v>0</v>
      </c>
      <c r="H423" s="542"/>
      <c r="I423" s="543"/>
      <c r="J423" s="538"/>
      <c r="K423" s="539"/>
      <c r="L423" s="552"/>
      <c r="M423" s="558"/>
      <c r="N423" s="554">
        <f>L423+J423</f>
        <v>0</v>
      </c>
      <c r="O423" s="555"/>
      <c r="P423" s="538"/>
      <c r="Q423" s="539"/>
      <c r="R423" s="552"/>
      <c r="S423" s="558"/>
      <c r="T423" s="590">
        <f t="shared" ref="T423:T432" si="358">R423-P423</f>
        <v>0</v>
      </c>
      <c r="U423" s="591"/>
      <c r="V423" s="550"/>
      <c r="W423" s="543"/>
      <c r="X423" s="538"/>
      <c r="Y423" s="543"/>
      <c r="Z423" s="538"/>
      <c r="AA423" s="543"/>
      <c r="AB423" s="538"/>
      <c r="AC423" s="539"/>
      <c r="AD423" s="552"/>
      <c r="AE423" s="558"/>
      <c r="AF423" s="586">
        <f>IF(AB423=0,0,(AD423/AB423)*100)</f>
        <v>0</v>
      </c>
      <c r="AG423" s="587"/>
      <c r="AH423" s="538"/>
      <c r="AI423" s="539"/>
      <c r="AJ423" s="552"/>
      <c r="AK423" s="558"/>
      <c r="AL423" s="590">
        <f>IF(AH423=0,0,(AJ423/AH423)*100)</f>
        <v>0</v>
      </c>
      <c r="AM423" s="591"/>
      <c r="AN423" s="538"/>
      <c r="AO423" s="539"/>
      <c r="AP423" s="552"/>
      <c r="AQ423" s="558"/>
      <c r="AR423" s="590">
        <f>IF(AN423=0,0,(AP423/AN423)*100)</f>
        <v>0</v>
      </c>
      <c r="AS423" s="591"/>
      <c r="AT423" s="578">
        <f>AB423+AH423+AN423</f>
        <v>0</v>
      </c>
      <c r="AU423" s="579"/>
      <c r="AV423" s="574">
        <f>AD423+AJ423+AP423</f>
        <v>0</v>
      </c>
      <c r="AW423" s="575"/>
      <c r="AX423" s="590">
        <f>IF(AT423=0,0,(AV423/AT423)*100)</f>
        <v>0</v>
      </c>
      <c r="AY423" s="591"/>
      <c r="AZ423" s="538"/>
      <c r="BA423" s="539"/>
      <c r="BB423" s="552"/>
      <c r="BC423" s="558"/>
      <c r="BD423" s="590">
        <f>IF(AZ423=0,0,(BB423/AZ423)*100)</f>
        <v>0</v>
      </c>
      <c r="BE423" s="591"/>
      <c r="BF423" s="578">
        <f>AT423+AZ423</f>
        <v>0</v>
      </c>
      <c r="BG423" s="579"/>
      <c r="BH423" s="574">
        <f>AV423+BB423</f>
        <v>0</v>
      </c>
      <c r="BI423" s="575"/>
      <c r="BJ423" s="590">
        <f>IF(BF423=0,0,(BH423/BF423)*100)</f>
        <v>0</v>
      </c>
      <c r="BK423" s="591"/>
      <c r="BL423" s="650">
        <f>(AD423*2)+(AJ423*2)+(AP423*3)+BB423</f>
        <v>0</v>
      </c>
      <c r="BM423" s="651"/>
      <c r="BN423" s="652"/>
      <c r="BO423" s="599" t="e">
        <f>(BL423*BR$389)+(N423*BR$390)+(X423*BR$391)+(R423*BR$392)+(V423*BR$393)+(Z423*BR$394)</f>
        <v>#REF!</v>
      </c>
      <c r="BP423" s="599" t="e">
        <f>((AZ423-BB423)*BR$396)+((AT423-AV423)*BR$395)+(H423*BR$397)+(P423*BR$398)</f>
        <v>#REF!</v>
      </c>
      <c r="BQ423" s="54"/>
      <c r="BR423" s="54"/>
      <c r="BS423" s="54"/>
    </row>
    <row r="424" spans="1:71" ht="21.75" customHeight="1">
      <c r="A424" s="54"/>
      <c r="B424" s="566"/>
      <c r="C424" s="560" t="str">
        <f>IF(ROSTER!D$42="","",ROSTER!D$42)</f>
        <v/>
      </c>
      <c r="D424" s="561"/>
      <c r="E424" s="547"/>
      <c r="F424" s="502"/>
      <c r="G424" s="507"/>
      <c r="H424" s="544"/>
      <c r="I424" s="545"/>
      <c r="J424" s="540"/>
      <c r="K424" s="541"/>
      <c r="L424" s="553"/>
      <c r="M424" s="559"/>
      <c r="N424" s="556" t="s">
        <v>14</v>
      </c>
      <c r="O424" s="557"/>
      <c r="P424" s="540"/>
      <c r="Q424" s="541"/>
      <c r="R424" s="553"/>
      <c r="S424" s="559"/>
      <c r="T424" s="592"/>
      <c r="U424" s="593"/>
      <c r="V424" s="551"/>
      <c r="W424" s="545"/>
      <c r="X424" s="540"/>
      <c r="Y424" s="545"/>
      <c r="Z424" s="540"/>
      <c r="AA424" s="545"/>
      <c r="AB424" s="540"/>
      <c r="AC424" s="541"/>
      <c r="AD424" s="553"/>
      <c r="AE424" s="559"/>
      <c r="AF424" s="588"/>
      <c r="AG424" s="589"/>
      <c r="AH424" s="540"/>
      <c r="AI424" s="541"/>
      <c r="AJ424" s="553"/>
      <c r="AK424" s="559"/>
      <c r="AL424" s="592"/>
      <c r="AM424" s="593"/>
      <c r="AN424" s="540"/>
      <c r="AO424" s="541"/>
      <c r="AP424" s="553"/>
      <c r="AQ424" s="559"/>
      <c r="AR424" s="592"/>
      <c r="AS424" s="593"/>
      <c r="AT424" s="580"/>
      <c r="AU424" s="581"/>
      <c r="AV424" s="576"/>
      <c r="AW424" s="577"/>
      <c r="AX424" s="592"/>
      <c r="AY424" s="593"/>
      <c r="AZ424" s="540"/>
      <c r="BA424" s="541"/>
      <c r="BB424" s="553"/>
      <c r="BC424" s="559"/>
      <c r="BD424" s="592"/>
      <c r="BE424" s="593"/>
      <c r="BF424" s="580"/>
      <c r="BG424" s="581"/>
      <c r="BH424" s="576"/>
      <c r="BI424" s="577"/>
      <c r="BJ424" s="592"/>
      <c r="BK424" s="593"/>
      <c r="BL424" s="653"/>
      <c r="BM424" s="654"/>
      <c r="BN424" s="655"/>
      <c r="BO424" s="600"/>
      <c r="BP424" s="600"/>
      <c r="BQ424" s="54"/>
      <c r="BR424" s="54"/>
      <c r="BS424" s="54"/>
    </row>
    <row r="425" spans="1:71" ht="21.75" customHeight="1">
      <c r="A425" s="54"/>
      <c r="B425" s="565" t="str">
        <f>IF(ROSTER!B44="","",ROSTER!B44)</f>
        <v/>
      </c>
      <c r="C425" s="536" t="str">
        <f>IF(ROSTER!C$44="","",ROSTER!C$44)</f>
        <v/>
      </c>
      <c r="D425" s="537"/>
      <c r="E425" s="546"/>
      <c r="F425" s="501">
        <f>IF(E425="y",1,IF(E425="S",1,0))</f>
        <v>0</v>
      </c>
      <c r="G425" s="506">
        <f>IF(E425="S",1,0)</f>
        <v>0</v>
      </c>
      <c r="H425" s="542"/>
      <c r="I425" s="543"/>
      <c r="J425" s="538"/>
      <c r="K425" s="539"/>
      <c r="L425" s="552"/>
      <c r="M425" s="558"/>
      <c r="N425" s="554">
        <f>L425+J425</f>
        <v>0</v>
      </c>
      <c r="O425" s="555"/>
      <c r="P425" s="538"/>
      <c r="Q425" s="539"/>
      <c r="R425" s="552"/>
      <c r="S425" s="558"/>
      <c r="T425" s="590">
        <f t="shared" ref="T425:T432" si="359">R425-P425</f>
        <v>0</v>
      </c>
      <c r="U425" s="591"/>
      <c r="V425" s="550"/>
      <c r="W425" s="543"/>
      <c r="X425" s="538"/>
      <c r="Y425" s="543"/>
      <c r="Z425" s="538"/>
      <c r="AA425" s="543"/>
      <c r="AB425" s="538"/>
      <c r="AC425" s="539"/>
      <c r="AD425" s="552"/>
      <c r="AE425" s="558"/>
      <c r="AF425" s="586">
        <f>IF(AB425=0,0,(AD425/AB425)*100)</f>
        <v>0</v>
      </c>
      <c r="AG425" s="587"/>
      <c r="AH425" s="538"/>
      <c r="AI425" s="539"/>
      <c r="AJ425" s="552"/>
      <c r="AK425" s="558"/>
      <c r="AL425" s="590">
        <f>IF(AH425=0,0,(AJ425/AH425)*100)</f>
        <v>0</v>
      </c>
      <c r="AM425" s="591"/>
      <c r="AN425" s="538"/>
      <c r="AO425" s="539"/>
      <c r="AP425" s="552"/>
      <c r="AQ425" s="558"/>
      <c r="AR425" s="590">
        <f>IF(AN425=0,0,(AP425/AN425)*100)</f>
        <v>0</v>
      </c>
      <c r="AS425" s="591"/>
      <c r="AT425" s="578">
        <f>AB425+AH425+AN425</f>
        <v>0</v>
      </c>
      <c r="AU425" s="579"/>
      <c r="AV425" s="574">
        <f>AD425+AJ425+AP425</f>
        <v>0</v>
      </c>
      <c r="AW425" s="575"/>
      <c r="AX425" s="590">
        <f>IF(AT425=0,0,(AV425/AT425)*100)</f>
        <v>0</v>
      </c>
      <c r="AY425" s="591"/>
      <c r="AZ425" s="538"/>
      <c r="BA425" s="539"/>
      <c r="BB425" s="552"/>
      <c r="BC425" s="558"/>
      <c r="BD425" s="590">
        <f>IF(AZ425=0,0,(BB425/AZ425)*100)</f>
        <v>0</v>
      </c>
      <c r="BE425" s="591"/>
      <c r="BF425" s="578">
        <f>AT425+AZ425</f>
        <v>0</v>
      </c>
      <c r="BG425" s="579"/>
      <c r="BH425" s="574">
        <f>AV425+BB425</f>
        <v>0</v>
      </c>
      <c r="BI425" s="575"/>
      <c r="BJ425" s="590">
        <f>IF(BF425=0,0,(BH425/BF425)*100)</f>
        <v>0</v>
      </c>
      <c r="BK425" s="591"/>
      <c r="BL425" s="650">
        <f>(AD425*2)+(AJ425*2)+(AP425*3)+BB425</f>
        <v>0</v>
      </c>
      <c r="BM425" s="651"/>
      <c r="BN425" s="652"/>
      <c r="BO425" s="599" t="e">
        <f>(BL425*BR$389)+(N425*BR$390)+(X425*BR$391)+(R425*BR$392)+(V425*BR$393)+(Z425*BR$394)</f>
        <v>#REF!</v>
      </c>
      <c r="BP425" s="599" t="e">
        <f>((AZ425-BB425)*BR$396)+((AT425-AV425)*BR$395)+(H425*BR$397)+(P425*BR$398)</f>
        <v>#REF!</v>
      </c>
      <c r="BQ425" s="54"/>
      <c r="BR425" s="54"/>
      <c r="BS425" s="54"/>
    </row>
    <row r="426" spans="1:71" ht="21.75" customHeight="1">
      <c r="A426" s="54"/>
      <c r="B426" s="566"/>
      <c r="C426" s="560" t="str">
        <f>IF(ROSTER!D$44="","",ROSTER!D$44)</f>
        <v/>
      </c>
      <c r="D426" s="561"/>
      <c r="E426" s="547"/>
      <c r="F426" s="502"/>
      <c r="G426" s="507"/>
      <c r="H426" s="544"/>
      <c r="I426" s="545"/>
      <c r="J426" s="540"/>
      <c r="K426" s="541"/>
      <c r="L426" s="553"/>
      <c r="M426" s="559"/>
      <c r="N426" s="556" t="s">
        <v>14</v>
      </c>
      <c r="O426" s="557"/>
      <c r="P426" s="540"/>
      <c r="Q426" s="541"/>
      <c r="R426" s="553"/>
      <c r="S426" s="559"/>
      <c r="T426" s="592"/>
      <c r="U426" s="593"/>
      <c r="V426" s="551"/>
      <c r="W426" s="545"/>
      <c r="X426" s="540"/>
      <c r="Y426" s="545"/>
      <c r="Z426" s="540"/>
      <c r="AA426" s="545"/>
      <c r="AB426" s="540"/>
      <c r="AC426" s="541"/>
      <c r="AD426" s="553"/>
      <c r="AE426" s="559"/>
      <c r="AF426" s="588"/>
      <c r="AG426" s="589"/>
      <c r="AH426" s="540"/>
      <c r="AI426" s="541"/>
      <c r="AJ426" s="553"/>
      <c r="AK426" s="559"/>
      <c r="AL426" s="592"/>
      <c r="AM426" s="593"/>
      <c r="AN426" s="540"/>
      <c r="AO426" s="541"/>
      <c r="AP426" s="553"/>
      <c r="AQ426" s="559"/>
      <c r="AR426" s="592"/>
      <c r="AS426" s="593"/>
      <c r="AT426" s="580"/>
      <c r="AU426" s="581"/>
      <c r="AV426" s="576"/>
      <c r="AW426" s="577"/>
      <c r="AX426" s="592"/>
      <c r="AY426" s="593"/>
      <c r="AZ426" s="540"/>
      <c r="BA426" s="541"/>
      <c r="BB426" s="553"/>
      <c r="BC426" s="559"/>
      <c r="BD426" s="592"/>
      <c r="BE426" s="593"/>
      <c r="BF426" s="580"/>
      <c r="BG426" s="581"/>
      <c r="BH426" s="576"/>
      <c r="BI426" s="577"/>
      <c r="BJ426" s="592"/>
      <c r="BK426" s="593"/>
      <c r="BL426" s="653"/>
      <c r="BM426" s="654"/>
      <c r="BN426" s="655"/>
      <c r="BO426" s="600"/>
      <c r="BP426" s="600"/>
      <c r="BQ426" s="54"/>
      <c r="BR426" s="54"/>
      <c r="BS426" s="54"/>
    </row>
    <row r="427" spans="1:71" ht="21.75" customHeight="1">
      <c r="A427" s="54"/>
      <c r="B427" s="565" t="str">
        <f>IF(ROSTER!B46="","",ROSTER!B46)</f>
        <v/>
      </c>
      <c r="C427" s="536" t="str">
        <f>IF(ROSTER!C$46="","",ROSTER!C$46)</f>
        <v/>
      </c>
      <c r="D427" s="537"/>
      <c r="E427" s="546"/>
      <c r="F427" s="501">
        <f>IF(E427="y",1,IF(E427="S",1,0))</f>
        <v>0</v>
      </c>
      <c r="G427" s="506">
        <f>IF(E427="S",1,0)</f>
        <v>0</v>
      </c>
      <c r="H427" s="542"/>
      <c r="I427" s="543"/>
      <c r="J427" s="538"/>
      <c r="K427" s="539"/>
      <c r="L427" s="552"/>
      <c r="M427" s="558"/>
      <c r="N427" s="554">
        <f>L427+J427</f>
        <v>0</v>
      </c>
      <c r="O427" s="555"/>
      <c r="P427" s="538"/>
      <c r="Q427" s="539"/>
      <c r="R427" s="552"/>
      <c r="S427" s="558"/>
      <c r="T427" s="590">
        <f t="shared" ref="T427:T432" si="360">R427-P427</f>
        <v>0</v>
      </c>
      <c r="U427" s="591"/>
      <c r="V427" s="550"/>
      <c r="W427" s="543"/>
      <c r="X427" s="538"/>
      <c r="Y427" s="543"/>
      <c r="Z427" s="538"/>
      <c r="AA427" s="543"/>
      <c r="AB427" s="538"/>
      <c r="AC427" s="539"/>
      <c r="AD427" s="552"/>
      <c r="AE427" s="558"/>
      <c r="AF427" s="586">
        <f>IF(AB427=0,0,(AD427/AB427)*100)</f>
        <v>0</v>
      </c>
      <c r="AG427" s="587"/>
      <c r="AH427" s="538"/>
      <c r="AI427" s="539"/>
      <c r="AJ427" s="552"/>
      <c r="AK427" s="558"/>
      <c r="AL427" s="590">
        <f>IF(AH427=0,0,(AJ427/AH427)*100)</f>
        <v>0</v>
      </c>
      <c r="AM427" s="591"/>
      <c r="AN427" s="538"/>
      <c r="AO427" s="539"/>
      <c r="AP427" s="552"/>
      <c r="AQ427" s="558"/>
      <c r="AR427" s="590">
        <f>IF(AN427=0,0,(AP427/AN427)*100)</f>
        <v>0</v>
      </c>
      <c r="AS427" s="591"/>
      <c r="AT427" s="578">
        <f>AB427+AH427+AN427</f>
        <v>0</v>
      </c>
      <c r="AU427" s="579"/>
      <c r="AV427" s="574">
        <f>AD427+AJ427+AP427</f>
        <v>0</v>
      </c>
      <c r="AW427" s="575"/>
      <c r="AX427" s="590">
        <f>IF(AT427=0,0,(AV427/AT427)*100)</f>
        <v>0</v>
      </c>
      <c r="AY427" s="591"/>
      <c r="AZ427" s="538"/>
      <c r="BA427" s="539"/>
      <c r="BB427" s="552"/>
      <c r="BC427" s="558"/>
      <c r="BD427" s="590">
        <f>IF(AZ427=0,0,(BB427/AZ427)*100)</f>
        <v>0</v>
      </c>
      <c r="BE427" s="591"/>
      <c r="BF427" s="578">
        <f>AT427+AZ427</f>
        <v>0</v>
      </c>
      <c r="BG427" s="579"/>
      <c r="BH427" s="574">
        <f>AV427+BB427</f>
        <v>0</v>
      </c>
      <c r="BI427" s="575"/>
      <c r="BJ427" s="590">
        <f>IF(BF427=0,0,(BH427/BF427)*100)</f>
        <v>0</v>
      </c>
      <c r="BK427" s="591"/>
      <c r="BL427" s="650">
        <f>(AD427*2)+(AJ427*2)+(AP427*3)+BB427</f>
        <v>0</v>
      </c>
      <c r="BM427" s="651"/>
      <c r="BN427" s="652"/>
      <c r="BO427" s="601" t="e">
        <f>(BL427*BR$74)+(N427*BR$75)+(X427*BR$76)+(R427*BR$77)+(V427*BR$78)+(Z427*BR$79)</f>
        <v>#REF!</v>
      </c>
      <c r="BP427" s="599" t="e">
        <f>((AZ427-BB427)*BR$81)+((AT427-AV427)*BR$80)+(H427*BR$82)+(P427*BR$83)</f>
        <v>#REF!</v>
      </c>
      <c r="BQ427" s="54"/>
      <c r="BR427" s="54"/>
      <c r="BS427" s="54"/>
    </row>
    <row r="428" spans="1:71" ht="22.5" customHeight="1">
      <c r="A428" s="54"/>
      <c r="B428" s="566"/>
      <c r="C428" s="560" t="str">
        <f>IF(ROSTER!D$46="","",ROSTER!D$46)</f>
        <v/>
      </c>
      <c r="D428" s="561"/>
      <c r="E428" s="547"/>
      <c r="F428" s="502"/>
      <c r="G428" s="507"/>
      <c r="H428" s="544"/>
      <c r="I428" s="545"/>
      <c r="J428" s="540"/>
      <c r="K428" s="541"/>
      <c r="L428" s="553"/>
      <c r="M428" s="559"/>
      <c r="N428" s="556" t="s">
        <v>14</v>
      </c>
      <c r="O428" s="557"/>
      <c r="P428" s="540"/>
      <c r="Q428" s="541"/>
      <c r="R428" s="553"/>
      <c r="S428" s="559"/>
      <c r="T428" s="592"/>
      <c r="U428" s="593"/>
      <c r="V428" s="551"/>
      <c r="W428" s="545"/>
      <c r="X428" s="540"/>
      <c r="Y428" s="545"/>
      <c r="Z428" s="540"/>
      <c r="AA428" s="545"/>
      <c r="AB428" s="540"/>
      <c r="AC428" s="541"/>
      <c r="AD428" s="553"/>
      <c r="AE428" s="559"/>
      <c r="AF428" s="588"/>
      <c r="AG428" s="589"/>
      <c r="AH428" s="540"/>
      <c r="AI428" s="541"/>
      <c r="AJ428" s="553"/>
      <c r="AK428" s="559"/>
      <c r="AL428" s="592"/>
      <c r="AM428" s="593"/>
      <c r="AN428" s="540"/>
      <c r="AO428" s="541"/>
      <c r="AP428" s="553"/>
      <c r="AQ428" s="559"/>
      <c r="AR428" s="592"/>
      <c r="AS428" s="593"/>
      <c r="AT428" s="580"/>
      <c r="AU428" s="581"/>
      <c r="AV428" s="576"/>
      <c r="AW428" s="577"/>
      <c r="AX428" s="592"/>
      <c r="AY428" s="593"/>
      <c r="AZ428" s="540"/>
      <c r="BA428" s="541"/>
      <c r="BB428" s="553"/>
      <c r="BC428" s="559"/>
      <c r="BD428" s="592"/>
      <c r="BE428" s="593"/>
      <c r="BF428" s="580"/>
      <c r="BG428" s="581"/>
      <c r="BH428" s="576"/>
      <c r="BI428" s="577"/>
      <c r="BJ428" s="592"/>
      <c r="BK428" s="593"/>
      <c r="BL428" s="653"/>
      <c r="BM428" s="654"/>
      <c r="BN428" s="655"/>
      <c r="BO428" s="602"/>
      <c r="BP428" s="600"/>
      <c r="BQ428" s="54"/>
      <c r="BR428" s="54"/>
      <c r="BS428" s="54"/>
    </row>
    <row r="429" spans="1:71" ht="21.75" customHeight="1">
      <c r="A429" s="54"/>
      <c r="B429" s="565" t="str">
        <f>IF(ROSTER!B48="","",ROSTER!B48)</f>
        <v/>
      </c>
      <c r="C429" s="536" t="str">
        <f>IF(ROSTER!C$48="","",ROSTER!C$48)</f>
        <v/>
      </c>
      <c r="D429" s="537"/>
      <c r="E429" s="546"/>
      <c r="F429" s="501">
        <f t="shared" ref="F429" si="361">IF(E429="y",1,IF(E429="S",1,0))</f>
        <v>0</v>
      </c>
      <c r="G429" s="506">
        <f t="shared" ref="G429" si="362">IF(E429="S",1,0)</f>
        <v>0</v>
      </c>
      <c r="H429" s="542"/>
      <c r="I429" s="543"/>
      <c r="J429" s="538"/>
      <c r="K429" s="539"/>
      <c r="L429" s="552"/>
      <c r="M429" s="558"/>
      <c r="N429" s="554">
        <f t="shared" ref="N429" si="363">L429+J429</f>
        <v>0</v>
      </c>
      <c r="O429" s="555"/>
      <c r="P429" s="538"/>
      <c r="Q429" s="539"/>
      <c r="R429" s="552"/>
      <c r="S429" s="558"/>
      <c r="T429" s="590">
        <f t="shared" ref="T429:T432" si="364">R429-P429</f>
        <v>0</v>
      </c>
      <c r="U429" s="591"/>
      <c r="V429" s="550"/>
      <c r="W429" s="543"/>
      <c r="X429" s="538"/>
      <c r="Y429" s="543"/>
      <c r="Z429" s="538"/>
      <c r="AA429" s="543"/>
      <c r="AB429" s="538"/>
      <c r="AC429" s="539"/>
      <c r="AD429" s="552"/>
      <c r="AE429" s="558"/>
      <c r="AF429" s="586"/>
      <c r="AG429" s="587"/>
      <c r="AH429" s="538"/>
      <c r="AI429" s="539"/>
      <c r="AJ429" s="552"/>
      <c r="AK429" s="558"/>
      <c r="AL429" s="590">
        <f t="shared" ref="AL429" si="365">IF(AH429=0,0,(AJ429/AH429)*100)</f>
        <v>0</v>
      </c>
      <c r="AM429" s="591"/>
      <c r="AN429" s="538"/>
      <c r="AO429" s="539"/>
      <c r="AP429" s="552"/>
      <c r="AQ429" s="558"/>
      <c r="AR429" s="590">
        <f t="shared" ref="AR429" si="366">IF(AN429=0,0,(AP429/AN429)*100)</f>
        <v>0</v>
      </c>
      <c r="AS429" s="591"/>
      <c r="AT429" s="578">
        <f t="shared" ref="AT429" si="367">AB429+AH429+AN429</f>
        <v>0</v>
      </c>
      <c r="AU429" s="579"/>
      <c r="AV429" s="574">
        <f t="shared" ref="AV429" si="368">AD429+AJ429+AP429</f>
        <v>0</v>
      </c>
      <c r="AW429" s="575"/>
      <c r="AX429" s="590">
        <f t="shared" ref="AX429" si="369">IF(AT429=0,0,(AV429/AT429)*100)</f>
        <v>0</v>
      </c>
      <c r="AY429" s="591"/>
      <c r="AZ429" s="538"/>
      <c r="BA429" s="539"/>
      <c r="BB429" s="552"/>
      <c r="BC429" s="558"/>
      <c r="BD429" s="590">
        <f t="shared" ref="BD429" si="370">IF(AZ429=0,0,(BB429/AZ429)*100)</f>
        <v>0</v>
      </c>
      <c r="BE429" s="591"/>
      <c r="BF429" s="578">
        <f t="shared" ref="BF429" si="371">AT429+AZ429</f>
        <v>0</v>
      </c>
      <c r="BG429" s="579"/>
      <c r="BH429" s="574">
        <f t="shared" ref="BH429" si="372">AV429+BB429</f>
        <v>0</v>
      </c>
      <c r="BI429" s="575"/>
      <c r="BJ429" s="590">
        <f t="shared" ref="BJ429" si="373">IF(BF429=0,0,(BH429/BF429)*100)</f>
        <v>0</v>
      </c>
      <c r="BK429" s="591"/>
      <c r="BL429" s="650">
        <f t="shared" ref="BL429" si="374">(AD429*2)+(AJ429*2)+(AP429*3)+BB429</f>
        <v>0</v>
      </c>
      <c r="BM429" s="651"/>
      <c r="BN429" s="652"/>
      <c r="BO429" s="601" t="e">
        <f>(BL429*BR$74)+(N429*BR$75)+(X429*BR$76)+(R429*BR$77)+(V429*BR$78)+(Z429*BR$79)</f>
        <v>#REF!</v>
      </c>
      <c r="BP429" s="599" t="e">
        <f>((AZ429-BB429)*BR$81)+((AT429-AV429)*BR$80)+(H429*BR$82)+(P429*BR$83)</f>
        <v>#REF!</v>
      </c>
      <c r="BQ429" s="54"/>
      <c r="BR429" s="54"/>
      <c r="BS429" s="54"/>
    </row>
    <row r="430" spans="1:71" ht="22.5" customHeight="1">
      <c r="A430" s="54"/>
      <c r="B430" s="566"/>
      <c r="C430" s="560" t="str">
        <f>IF(ROSTER!D$48="","",ROSTER!D$48)</f>
        <v/>
      </c>
      <c r="D430" s="561"/>
      <c r="E430" s="547"/>
      <c r="F430" s="502"/>
      <c r="G430" s="507"/>
      <c r="H430" s="544"/>
      <c r="I430" s="545"/>
      <c r="J430" s="540"/>
      <c r="K430" s="541"/>
      <c r="L430" s="553"/>
      <c r="M430" s="559"/>
      <c r="N430" s="556" t="s">
        <v>14</v>
      </c>
      <c r="O430" s="557"/>
      <c r="P430" s="540"/>
      <c r="Q430" s="541"/>
      <c r="R430" s="553"/>
      <c r="S430" s="559"/>
      <c r="T430" s="592"/>
      <c r="U430" s="593"/>
      <c r="V430" s="551"/>
      <c r="W430" s="545"/>
      <c r="X430" s="540"/>
      <c r="Y430" s="545"/>
      <c r="Z430" s="540"/>
      <c r="AA430" s="545"/>
      <c r="AB430" s="540"/>
      <c r="AC430" s="541"/>
      <c r="AD430" s="553"/>
      <c r="AE430" s="559"/>
      <c r="AF430" s="588"/>
      <c r="AG430" s="589"/>
      <c r="AH430" s="540"/>
      <c r="AI430" s="541"/>
      <c r="AJ430" s="553"/>
      <c r="AK430" s="559"/>
      <c r="AL430" s="592"/>
      <c r="AM430" s="593"/>
      <c r="AN430" s="540"/>
      <c r="AO430" s="541"/>
      <c r="AP430" s="553"/>
      <c r="AQ430" s="559"/>
      <c r="AR430" s="592"/>
      <c r="AS430" s="593"/>
      <c r="AT430" s="580"/>
      <c r="AU430" s="581"/>
      <c r="AV430" s="576"/>
      <c r="AW430" s="577"/>
      <c r="AX430" s="592"/>
      <c r="AY430" s="593"/>
      <c r="AZ430" s="540"/>
      <c r="BA430" s="541"/>
      <c r="BB430" s="553"/>
      <c r="BC430" s="559"/>
      <c r="BD430" s="592"/>
      <c r="BE430" s="593"/>
      <c r="BF430" s="580"/>
      <c r="BG430" s="581"/>
      <c r="BH430" s="576"/>
      <c r="BI430" s="577"/>
      <c r="BJ430" s="592"/>
      <c r="BK430" s="593"/>
      <c r="BL430" s="653"/>
      <c r="BM430" s="654"/>
      <c r="BN430" s="655"/>
      <c r="BO430" s="602"/>
      <c r="BP430" s="600"/>
      <c r="BQ430" s="54"/>
      <c r="BR430" s="54"/>
      <c r="BS430" s="54"/>
    </row>
    <row r="431" spans="1:71" ht="21.75" customHeight="1">
      <c r="A431" s="54"/>
      <c r="B431" s="565" t="str">
        <f>IF(ROSTER!B50="","",ROSTER!B50)</f>
        <v/>
      </c>
      <c r="C431" s="536" t="str">
        <f>IF(ROSTER!C$50="","",ROSTER!C$50)</f>
        <v/>
      </c>
      <c r="D431" s="537"/>
      <c r="E431" s="546"/>
      <c r="F431" s="501">
        <f t="shared" ref="F431" si="375">IF(E431="y",1,IF(E431="S",1,0))</f>
        <v>0</v>
      </c>
      <c r="G431" s="506">
        <f t="shared" ref="G431" si="376">IF(E431="S",1,0)</f>
        <v>0</v>
      </c>
      <c r="H431" s="542"/>
      <c r="I431" s="543"/>
      <c r="J431" s="538"/>
      <c r="K431" s="539"/>
      <c r="L431" s="552"/>
      <c r="M431" s="558"/>
      <c r="N431" s="554">
        <f t="shared" ref="N431" si="377">L431+J431</f>
        <v>0</v>
      </c>
      <c r="O431" s="555"/>
      <c r="P431" s="538"/>
      <c r="Q431" s="539"/>
      <c r="R431" s="552"/>
      <c r="S431" s="558"/>
      <c r="T431" s="590">
        <f t="shared" ref="T431:T432" si="378">R431-P431</f>
        <v>0</v>
      </c>
      <c r="U431" s="591"/>
      <c r="V431" s="550"/>
      <c r="W431" s="543"/>
      <c r="X431" s="538"/>
      <c r="Y431" s="543"/>
      <c r="Z431" s="538"/>
      <c r="AA431" s="543"/>
      <c r="AB431" s="538"/>
      <c r="AC431" s="539"/>
      <c r="AD431" s="552"/>
      <c r="AE431" s="558"/>
      <c r="AF431" s="586"/>
      <c r="AG431" s="587"/>
      <c r="AH431" s="538"/>
      <c r="AI431" s="539"/>
      <c r="AJ431" s="552"/>
      <c r="AK431" s="558"/>
      <c r="AL431" s="590">
        <f t="shared" ref="AL431" si="379">IF(AH431=0,0,(AJ431/AH431)*100)</f>
        <v>0</v>
      </c>
      <c r="AM431" s="591"/>
      <c r="AN431" s="538"/>
      <c r="AO431" s="539"/>
      <c r="AP431" s="552"/>
      <c r="AQ431" s="558"/>
      <c r="AR431" s="590">
        <f t="shared" ref="AR431" si="380">IF(AN431=0,0,(AP431/AN431)*100)</f>
        <v>0</v>
      </c>
      <c r="AS431" s="591"/>
      <c r="AT431" s="578">
        <f t="shared" ref="AT431" si="381">AB431+AH431+AN431</f>
        <v>0</v>
      </c>
      <c r="AU431" s="579"/>
      <c r="AV431" s="574">
        <f t="shared" ref="AV431" si="382">AD431+AJ431+AP431</f>
        <v>0</v>
      </c>
      <c r="AW431" s="575"/>
      <c r="AX431" s="590">
        <f t="shared" ref="AX431" si="383">IF(AT431=0,0,(AV431/AT431)*100)</f>
        <v>0</v>
      </c>
      <c r="AY431" s="591"/>
      <c r="AZ431" s="538"/>
      <c r="BA431" s="539"/>
      <c r="BB431" s="552"/>
      <c r="BC431" s="558"/>
      <c r="BD431" s="590">
        <f t="shared" ref="BD431" si="384">IF(AZ431=0,0,(BB431/AZ431)*100)</f>
        <v>0</v>
      </c>
      <c r="BE431" s="591"/>
      <c r="BF431" s="578">
        <f t="shared" ref="BF431" si="385">AT431+AZ431</f>
        <v>0</v>
      </c>
      <c r="BG431" s="579"/>
      <c r="BH431" s="574">
        <f t="shared" ref="BH431" si="386">AV431+BB431</f>
        <v>0</v>
      </c>
      <c r="BI431" s="575"/>
      <c r="BJ431" s="590">
        <f t="shared" ref="BJ431" si="387">IF(BF431=0,0,(BH431/BF431)*100)</f>
        <v>0</v>
      </c>
      <c r="BK431" s="591"/>
      <c r="BL431" s="650">
        <f t="shared" ref="BL431" si="388">(AD431*2)+(AJ431*2)+(AP431*3)+BB431</f>
        <v>0</v>
      </c>
      <c r="BM431" s="651"/>
      <c r="BN431" s="652"/>
      <c r="BO431" s="601" t="e">
        <f>(BL431*BR$74)+(N431*BR$75)+(X431*BR$76)+(R431*BR$77)+(V431*BR$78)+(Z431*BR$79)</f>
        <v>#REF!</v>
      </c>
      <c r="BP431" s="599" t="e">
        <f>((AZ431-BB431)*BR$81)+((AT431-AV431)*BR$80)+(H431*BR$82)+(P431*BR$83)</f>
        <v>#REF!</v>
      </c>
      <c r="BQ431" s="54"/>
      <c r="BR431" s="54"/>
      <c r="BS431" s="54"/>
    </row>
    <row r="432" spans="1:71" ht="22.5" customHeight="1" thickBot="1">
      <c r="A432" s="54"/>
      <c r="B432" s="566"/>
      <c r="C432" s="560" t="str">
        <f>IF(ROSTER!D$50="","",ROSTER!D$50)</f>
        <v/>
      </c>
      <c r="D432" s="561"/>
      <c r="E432" s="547"/>
      <c r="F432" s="502"/>
      <c r="G432" s="507"/>
      <c r="H432" s="544"/>
      <c r="I432" s="545"/>
      <c r="J432" s="540"/>
      <c r="K432" s="541"/>
      <c r="L432" s="553"/>
      <c r="M432" s="559"/>
      <c r="N432" s="556" t="s">
        <v>14</v>
      </c>
      <c r="O432" s="557"/>
      <c r="P432" s="540"/>
      <c r="Q432" s="541"/>
      <c r="R432" s="553"/>
      <c r="S432" s="559"/>
      <c r="T432" s="592"/>
      <c r="U432" s="593"/>
      <c r="V432" s="551"/>
      <c r="W432" s="545"/>
      <c r="X432" s="540"/>
      <c r="Y432" s="545"/>
      <c r="Z432" s="540"/>
      <c r="AA432" s="545"/>
      <c r="AB432" s="540"/>
      <c r="AC432" s="541"/>
      <c r="AD432" s="553"/>
      <c r="AE432" s="559"/>
      <c r="AF432" s="588"/>
      <c r="AG432" s="589"/>
      <c r="AH432" s="540"/>
      <c r="AI432" s="541"/>
      <c r="AJ432" s="553"/>
      <c r="AK432" s="559"/>
      <c r="AL432" s="592"/>
      <c r="AM432" s="593"/>
      <c r="AN432" s="540"/>
      <c r="AO432" s="541"/>
      <c r="AP432" s="553"/>
      <c r="AQ432" s="559"/>
      <c r="AR432" s="592"/>
      <c r="AS432" s="593"/>
      <c r="AT432" s="580"/>
      <c r="AU432" s="581"/>
      <c r="AV432" s="576"/>
      <c r="AW432" s="577"/>
      <c r="AX432" s="592"/>
      <c r="AY432" s="593"/>
      <c r="AZ432" s="540"/>
      <c r="BA432" s="541"/>
      <c r="BB432" s="553"/>
      <c r="BC432" s="559"/>
      <c r="BD432" s="592"/>
      <c r="BE432" s="593"/>
      <c r="BF432" s="580"/>
      <c r="BG432" s="581"/>
      <c r="BH432" s="576"/>
      <c r="BI432" s="577"/>
      <c r="BJ432" s="592"/>
      <c r="BK432" s="593"/>
      <c r="BL432" s="653"/>
      <c r="BM432" s="654"/>
      <c r="BN432" s="655"/>
      <c r="BO432" s="602"/>
      <c r="BP432" s="600"/>
      <c r="BQ432" s="54"/>
      <c r="BR432" s="54"/>
      <c r="BS432" s="54"/>
    </row>
    <row r="433" spans="1:71" s="335" customFormat="1" ht="33.4" customHeight="1">
      <c r="A433" s="333"/>
      <c r="B433" s="689"/>
      <c r="C433" s="685"/>
      <c r="D433" s="685" t="s">
        <v>10</v>
      </c>
      <c r="E433" s="686"/>
      <c r="F433" s="334"/>
      <c r="G433" s="334"/>
      <c r="H433" s="642">
        <f>SUM(H389:I432)</f>
        <v>0</v>
      </c>
      <c r="I433" s="631"/>
      <c r="J433" s="642">
        <f>SUM(J389:K432)</f>
        <v>0</v>
      </c>
      <c r="K433" s="631"/>
      <c r="L433" s="630">
        <f>SUM(L389:M432)</f>
        <v>0</v>
      </c>
      <c r="M433" s="640"/>
      <c r="N433" s="626">
        <f>L433+J433</f>
        <v>0</v>
      </c>
      <c r="O433" s="627"/>
      <c r="P433" s="630">
        <f>SUM(P389:Q432)</f>
        <v>0</v>
      </c>
      <c r="Q433" s="631"/>
      <c r="R433" s="630">
        <f t="shared" ref="R433" si="389">SUM(R389:S432)</f>
        <v>0</v>
      </c>
      <c r="S433" s="640"/>
      <c r="T433" s="630">
        <f t="shared" ref="T433" si="390">SUM(T389:U432)</f>
        <v>0</v>
      </c>
      <c r="U433" s="627"/>
      <c r="V433" s="640">
        <f t="shared" ref="V433" si="391">SUM(V389:W432)</f>
        <v>0</v>
      </c>
      <c r="W433" s="640"/>
      <c r="X433" s="642">
        <f t="shared" ref="X433" si="392">SUM(X389:Y432)</f>
        <v>0</v>
      </c>
      <c r="Y433" s="627"/>
      <c r="Z433" s="642">
        <f t="shared" ref="Z433" si="393">SUM(Z389:AA432)</f>
        <v>0</v>
      </c>
      <c r="AA433" s="627"/>
      <c r="AB433" s="640">
        <f t="shared" ref="AB433" si="394">SUM(AB389:AC432)</f>
        <v>0</v>
      </c>
      <c r="AC433" s="631"/>
      <c r="AD433" s="630">
        <f t="shared" ref="AD433" si="395">SUM(AD389:AE432)</f>
        <v>0</v>
      </c>
      <c r="AE433" s="640"/>
      <c r="AF433" s="626">
        <f t="shared" ref="AF433" si="396">SUM(AF389:AG432)</f>
        <v>0</v>
      </c>
      <c r="AG433" s="627"/>
      <c r="AH433" s="630">
        <f t="shared" ref="AH433" si="397">SUM(AH389:AI432)</f>
        <v>0</v>
      </c>
      <c r="AI433" s="631"/>
      <c r="AJ433" s="630">
        <f t="shared" ref="AJ433" si="398">SUM(AJ389:AK432)</f>
        <v>0</v>
      </c>
      <c r="AK433" s="640"/>
      <c r="AL433" s="626">
        <f>IF(AH433=0,0,(AJ433/AH433)*100)</f>
        <v>0</v>
      </c>
      <c r="AM433" s="627"/>
      <c r="AN433" s="630">
        <f>SUM(AN389:AO432)</f>
        <v>0</v>
      </c>
      <c r="AO433" s="631"/>
      <c r="AP433" s="630">
        <f>SUM(AP389:AQ432)</f>
        <v>0</v>
      </c>
      <c r="AQ433" s="640"/>
      <c r="AR433" s="626">
        <f>IF(AN433=0,0,(AP433/AN433)*100)</f>
        <v>0</v>
      </c>
      <c r="AS433" s="627"/>
      <c r="AT433" s="642">
        <f>AB433+AH433+AN433</f>
        <v>0</v>
      </c>
      <c r="AU433" s="631"/>
      <c r="AV433" s="630">
        <f>AD433+AJ433+AP433</f>
        <v>0</v>
      </c>
      <c r="AW433" s="670"/>
      <c r="AX433" s="626">
        <f>IF(AT433=0,0,(AV433/AT433)*100)</f>
        <v>0</v>
      </c>
      <c r="AY433" s="627"/>
      <c r="AZ433" s="630">
        <f>SUM(AZ389:BA432)</f>
        <v>0</v>
      </c>
      <c r="BA433" s="631"/>
      <c r="BB433" s="630">
        <f>SUM(BB389:BC432)</f>
        <v>0</v>
      </c>
      <c r="BC433" s="640"/>
      <c r="BD433" s="626">
        <f>IF(AZ433=0,0,(BB433/AZ433)*100)</f>
        <v>0</v>
      </c>
      <c r="BE433" s="627"/>
      <c r="BF433" s="642">
        <f>AT433+AZ433</f>
        <v>0</v>
      </c>
      <c r="BG433" s="631"/>
      <c r="BH433" s="630">
        <f>AV433+BB433</f>
        <v>0</v>
      </c>
      <c r="BI433" s="670"/>
      <c r="BJ433" s="626">
        <f>IF(BF433=0,0,(BH433/BF433)*100)</f>
        <v>0</v>
      </c>
      <c r="BK433" s="668"/>
      <c r="BL433" s="644">
        <f>SUM(BL389:BN432)</f>
        <v>0</v>
      </c>
      <c r="BM433" s="645"/>
      <c r="BN433" s="646"/>
      <c r="BO433" s="601" t="e">
        <f>(BL433*BR$74)+(N433*BR$75)+(X433*BR$76)+(R433*BR$77)+(V433*BR$78)+(Z433*BR$79)</f>
        <v>#REF!</v>
      </c>
      <c r="BP433" s="599" t="e">
        <f>((AZ433-BB433)*BR$81)+((AT433-AV433)*BR$80)+(H433*BR$82)+(P433*BR$83)</f>
        <v>#REF!</v>
      </c>
      <c r="BQ433" s="333"/>
      <c r="BR433" s="333"/>
      <c r="BS433" s="333"/>
    </row>
    <row r="434" spans="1:71" s="335" customFormat="1" ht="33.950000000000003" customHeight="1" thickBot="1">
      <c r="A434" s="333"/>
      <c r="B434" s="690"/>
      <c r="C434" s="687"/>
      <c r="D434" s="687"/>
      <c r="E434" s="688"/>
      <c r="F434" s="336"/>
      <c r="G434" s="336"/>
      <c r="H434" s="643"/>
      <c r="I434" s="633"/>
      <c r="J434" s="643"/>
      <c r="K434" s="633"/>
      <c r="L434" s="632"/>
      <c r="M434" s="641"/>
      <c r="N434" s="628" t="s">
        <v>14</v>
      </c>
      <c r="O434" s="629"/>
      <c r="P434" s="632"/>
      <c r="Q434" s="633"/>
      <c r="R434" s="632"/>
      <c r="S434" s="641"/>
      <c r="T434" s="632"/>
      <c r="U434" s="629"/>
      <c r="V434" s="641"/>
      <c r="W434" s="641"/>
      <c r="X434" s="643"/>
      <c r="Y434" s="629"/>
      <c r="Z434" s="643"/>
      <c r="AA434" s="629"/>
      <c r="AB434" s="641"/>
      <c r="AC434" s="633"/>
      <c r="AD434" s="632"/>
      <c r="AE434" s="641"/>
      <c r="AF434" s="628"/>
      <c r="AG434" s="629"/>
      <c r="AH434" s="632"/>
      <c r="AI434" s="633"/>
      <c r="AJ434" s="632"/>
      <c r="AK434" s="641"/>
      <c r="AL434" s="628"/>
      <c r="AM434" s="629"/>
      <c r="AN434" s="632"/>
      <c r="AO434" s="633"/>
      <c r="AP434" s="632"/>
      <c r="AQ434" s="641"/>
      <c r="AR434" s="628"/>
      <c r="AS434" s="629"/>
      <c r="AT434" s="643"/>
      <c r="AU434" s="633"/>
      <c r="AV434" s="632"/>
      <c r="AW434" s="671"/>
      <c r="AX434" s="628"/>
      <c r="AY434" s="629"/>
      <c r="AZ434" s="632"/>
      <c r="BA434" s="633"/>
      <c r="BB434" s="632"/>
      <c r="BC434" s="641"/>
      <c r="BD434" s="628"/>
      <c r="BE434" s="629"/>
      <c r="BF434" s="643"/>
      <c r="BG434" s="633"/>
      <c r="BH434" s="632"/>
      <c r="BI434" s="671"/>
      <c r="BJ434" s="628"/>
      <c r="BK434" s="669"/>
      <c r="BL434" s="647"/>
      <c r="BM434" s="648"/>
      <c r="BN434" s="649"/>
      <c r="BO434" s="602"/>
      <c r="BP434" s="600"/>
      <c r="BQ434" s="333"/>
      <c r="BR434" s="333"/>
      <c r="BS434" s="333"/>
    </row>
    <row r="435" spans="1:71" s="341" customFormat="1" ht="48.2" customHeight="1" thickBot="1">
      <c r="A435" s="337"/>
      <c r="B435" s="667"/>
      <c r="C435" s="665"/>
      <c r="D435" s="665" t="s">
        <v>13</v>
      </c>
      <c r="E435" s="666"/>
      <c r="F435" s="338"/>
      <c r="G435" s="334"/>
      <c r="H435" s="676"/>
      <c r="I435" s="677"/>
      <c r="J435" s="673"/>
      <c r="K435" s="672"/>
      <c r="L435" s="605"/>
      <c r="M435" s="606"/>
      <c r="N435" s="674">
        <f>J435+L435</f>
        <v>0</v>
      </c>
      <c r="O435" s="675"/>
      <c r="P435" s="673"/>
      <c r="Q435" s="672"/>
      <c r="R435" s="605"/>
      <c r="S435" s="672"/>
      <c r="T435" s="626">
        <f>R435-P435</f>
        <v>0</v>
      </c>
      <c r="U435" s="627"/>
      <c r="V435" s="673"/>
      <c r="W435" s="678"/>
      <c r="X435" s="679"/>
      <c r="Y435" s="680"/>
      <c r="Z435" s="673"/>
      <c r="AA435" s="678"/>
      <c r="AB435" s="673"/>
      <c r="AC435" s="672"/>
      <c r="AD435" s="605"/>
      <c r="AE435" s="606"/>
      <c r="AF435" s="634">
        <f>IF(AB435=0,0,(AD435/AB435)*100)</f>
        <v>0</v>
      </c>
      <c r="AG435" s="635"/>
      <c r="AH435" s="673"/>
      <c r="AI435" s="672"/>
      <c r="AJ435" s="605"/>
      <c r="AK435" s="606"/>
      <c r="AL435" s="626">
        <f>IF(AH435=0,0,(AJ435/AH435)*100)</f>
        <v>0</v>
      </c>
      <c r="AM435" s="627"/>
      <c r="AN435" s="673"/>
      <c r="AO435" s="672"/>
      <c r="AP435" s="605"/>
      <c r="AQ435" s="606"/>
      <c r="AR435" s="626">
        <f>IF(AN435=0,0,(AP435/AN435)*100)</f>
        <v>0</v>
      </c>
      <c r="AS435" s="627"/>
      <c r="AT435" s="681">
        <f>AB435+AH435+AN435</f>
        <v>0</v>
      </c>
      <c r="AU435" s="682"/>
      <c r="AV435" s="683">
        <f>AD435+AJ435+AP435</f>
        <v>0</v>
      </c>
      <c r="AW435" s="684"/>
      <c r="AX435" s="626">
        <f>IF(AT435=0,0,(AV435/AT435)*100)</f>
        <v>0</v>
      </c>
      <c r="AY435" s="627"/>
      <c r="AZ435" s="673"/>
      <c r="BA435" s="672"/>
      <c r="BB435" s="605"/>
      <c r="BC435" s="606"/>
      <c r="BD435" s="626">
        <f>IF(AZ435=0,0,(BB435/AZ435)*100)</f>
        <v>0</v>
      </c>
      <c r="BE435" s="627"/>
      <c r="BF435" s="681">
        <f>AT435+AZ435</f>
        <v>0</v>
      </c>
      <c r="BG435" s="682"/>
      <c r="BH435" s="683">
        <f>AV435+BB435</f>
        <v>0</v>
      </c>
      <c r="BI435" s="684"/>
      <c r="BJ435" s="626">
        <f>IF(BF435=0,0,(BH435/BF435)*100)</f>
        <v>0</v>
      </c>
      <c r="BK435" s="627"/>
      <c r="BL435" s="594"/>
      <c r="BM435" s="595"/>
      <c r="BN435" s="596"/>
      <c r="BO435" s="339"/>
      <c r="BP435" s="340"/>
      <c r="BQ435" s="337"/>
      <c r="BR435" s="337"/>
      <c r="BS435" s="337"/>
    </row>
    <row r="436" spans="1:71" s="341" customFormat="1" ht="48.95" customHeight="1" thickBot="1">
      <c r="A436" s="337"/>
      <c r="B436" s="342"/>
      <c r="C436" s="343"/>
      <c r="D436" s="570" t="s">
        <v>95</v>
      </c>
      <c r="E436" s="571"/>
      <c r="F436" s="344"/>
      <c r="G436" s="344"/>
      <c r="H436" s="343"/>
      <c r="I436" s="343"/>
      <c r="J436" s="567">
        <f>IF((J433+L435)=0,0,J433/(J433+L435)*100)</f>
        <v>0</v>
      </c>
      <c r="K436" s="569"/>
      <c r="L436" s="567">
        <f>IF((L433+J435)=0,0,L433/(L433+J435)*100)</f>
        <v>0</v>
      </c>
      <c r="M436" s="569"/>
      <c r="N436" s="567">
        <f>IF((N433+N435)=0,0,N433/(N433+N435)*100)</f>
        <v>0</v>
      </c>
      <c r="O436" s="568"/>
      <c r="P436" s="572"/>
      <c r="Q436" s="509"/>
      <c r="R436" s="509"/>
      <c r="S436" s="509"/>
      <c r="T436" s="535"/>
      <c r="U436" s="535"/>
      <c r="V436" s="509"/>
      <c r="W436" s="509"/>
      <c r="X436" s="509"/>
      <c r="Y436" s="509"/>
      <c r="Z436" s="509"/>
      <c r="AA436" s="509"/>
      <c r="AB436" s="509"/>
      <c r="AC436" s="509"/>
      <c r="AD436" s="509"/>
      <c r="AE436" s="509"/>
      <c r="AF436" s="509"/>
      <c r="AG436" s="509"/>
      <c r="AH436" s="509"/>
      <c r="AI436" s="509"/>
      <c r="AJ436" s="509"/>
      <c r="AK436" s="509"/>
      <c r="AL436" s="509"/>
      <c r="AM436" s="509"/>
      <c r="AN436" s="509"/>
      <c r="AO436" s="509"/>
      <c r="AP436" s="509"/>
      <c r="AQ436" s="509"/>
      <c r="AR436" s="509"/>
      <c r="AS436" s="509"/>
      <c r="AT436" s="509"/>
      <c r="AU436" s="509"/>
      <c r="AV436" s="509"/>
      <c r="AW436" s="509"/>
      <c r="AX436" s="509"/>
      <c r="AY436" s="509"/>
      <c r="AZ436" s="509"/>
      <c r="BA436" s="509"/>
      <c r="BB436" s="509"/>
      <c r="BC436" s="509"/>
      <c r="BD436" s="509"/>
      <c r="BE436" s="509"/>
      <c r="BF436" s="509"/>
      <c r="BG436" s="509"/>
      <c r="BH436" s="509"/>
      <c r="BI436" s="509"/>
      <c r="BJ436" s="509"/>
      <c r="BK436" s="509"/>
      <c r="BL436" s="509"/>
      <c r="BM436" s="509"/>
      <c r="BN436" s="573"/>
      <c r="BO436" s="345"/>
      <c r="BP436" s="345"/>
      <c r="BQ436" s="337"/>
      <c r="BR436" s="337"/>
      <c r="BS436" s="337"/>
    </row>
    <row r="437" spans="1:71" ht="15.75" customHeight="1" thickTop="1" thickBot="1">
      <c r="A437" s="54"/>
      <c r="B437" s="214"/>
      <c r="C437" s="215"/>
      <c r="D437" s="215"/>
      <c r="E437" s="215"/>
      <c r="F437" s="74"/>
      <c r="G437" s="74"/>
      <c r="H437" s="215"/>
      <c r="I437" s="215"/>
      <c r="J437" s="215"/>
      <c r="K437" s="215"/>
      <c r="L437" s="215"/>
      <c r="M437" s="215"/>
      <c r="N437" s="215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  <c r="AB437" s="215"/>
      <c r="AC437" s="215"/>
      <c r="AD437" s="215"/>
      <c r="AE437" s="215"/>
      <c r="AF437" s="220"/>
      <c r="AG437" s="220"/>
      <c r="AH437" s="215"/>
      <c r="AI437" s="215"/>
      <c r="AJ437" s="215"/>
      <c r="AK437" s="215"/>
      <c r="AL437" s="215"/>
      <c r="AM437" s="215"/>
      <c r="AN437" s="215"/>
      <c r="AO437" s="215"/>
      <c r="AP437" s="215"/>
      <c r="AQ437" s="215"/>
      <c r="AR437" s="215"/>
      <c r="AS437" s="215"/>
      <c r="AT437" s="215"/>
      <c r="AU437" s="215"/>
      <c r="AV437" s="215"/>
      <c r="AW437" s="215"/>
      <c r="AX437" s="215"/>
      <c r="AY437" s="215"/>
      <c r="AZ437" s="215"/>
      <c r="BA437" s="215"/>
      <c r="BB437" s="215"/>
      <c r="BC437" s="215"/>
      <c r="BD437" s="215"/>
      <c r="BE437" s="215"/>
      <c r="BF437" s="215"/>
      <c r="BG437" s="215"/>
      <c r="BH437" s="215"/>
      <c r="BI437" s="215"/>
      <c r="BJ437" s="215"/>
      <c r="BK437" s="215"/>
      <c r="BL437" s="215"/>
      <c r="BM437" s="215"/>
      <c r="BN437" s="221"/>
      <c r="BO437" s="75"/>
      <c r="BP437" s="75"/>
      <c r="BQ437" s="54"/>
      <c r="BR437" s="54"/>
      <c r="BS437" s="54"/>
    </row>
    <row r="438" spans="1:71" s="73" customFormat="1" ht="80.25" customHeight="1" thickTop="1" thickBot="1">
      <c r="A438" s="72"/>
      <c r="B438" s="656" t="s">
        <v>62</v>
      </c>
      <c r="C438" s="657"/>
      <c r="D438" s="616" t="s">
        <v>54</v>
      </c>
      <c r="E438" s="616"/>
      <c r="F438" s="76"/>
      <c r="G438" s="76"/>
      <c r="H438" s="607"/>
      <c r="I438" s="608"/>
      <c r="J438" s="609"/>
      <c r="K438" s="346"/>
      <c r="L438" s="607"/>
      <c r="M438" s="608"/>
      <c r="N438" s="609"/>
      <c r="O438" s="510" t="s">
        <v>49</v>
      </c>
      <c r="P438" s="511"/>
      <c r="Q438" s="511"/>
      <c r="R438" s="511"/>
      <c r="S438" s="607"/>
      <c r="T438" s="608"/>
      <c r="U438" s="609"/>
      <c r="V438" s="346"/>
      <c r="W438" s="607"/>
      <c r="X438" s="608"/>
      <c r="Y438" s="609"/>
      <c r="Z438" s="510" t="s">
        <v>115</v>
      </c>
      <c r="AA438" s="511"/>
      <c r="AB438" s="511"/>
      <c r="AC438" s="511"/>
      <c r="AD438" s="511"/>
      <c r="AE438" s="511"/>
      <c r="AF438" s="511"/>
      <c r="AG438" s="511"/>
      <c r="AH438" s="511"/>
      <c r="AI438" s="512"/>
      <c r="AJ438" s="607"/>
      <c r="AK438" s="608"/>
      <c r="AL438" s="609"/>
      <c r="AM438" s="346"/>
      <c r="AN438" s="607"/>
      <c r="AO438" s="608"/>
      <c r="AP438" s="609"/>
      <c r="AQ438" s="510" t="s">
        <v>53</v>
      </c>
      <c r="AR438" s="511"/>
      <c r="AS438" s="511"/>
      <c r="AT438" s="512"/>
      <c r="AU438" s="607"/>
      <c r="AV438" s="608"/>
      <c r="AW438" s="609"/>
      <c r="AX438" s="346"/>
      <c r="AY438" s="607"/>
      <c r="AZ438" s="608"/>
      <c r="BA438" s="609"/>
      <c r="BB438" s="614" t="s">
        <v>117</v>
      </c>
      <c r="BC438" s="615"/>
      <c r="BD438" s="615"/>
      <c r="BE438" s="658"/>
      <c r="BF438" s="520">
        <f>BL433</f>
        <v>0</v>
      </c>
      <c r="BG438" s="521"/>
      <c r="BH438" s="522"/>
      <c r="BI438" s="346"/>
      <c r="BJ438" s="520">
        <f>BL435</f>
        <v>0</v>
      </c>
      <c r="BK438" s="521"/>
      <c r="BL438" s="522"/>
      <c r="BM438" s="227"/>
      <c r="BN438" s="228"/>
      <c r="BO438" s="77"/>
      <c r="BP438" s="77"/>
      <c r="BQ438" s="72"/>
      <c r="BR438" s="72"/>
      <c r="BS438" s="72"/>
    </row>
    <row r="439" spans="1:71" ht="15.6" customHeight="1" thickTop="1" thickBot="1">
      <c r="A439" s="54"/>
      <c r="B439" s="216"/>
      <c r="C439" s="210"/>
      <c r="D439" s="217"/>
      <c r="E439" s="217"/>
      <c r="F439" s="78"/>
      <c r="G439" s="78"/>
      <c r="H439" s="224"/>
      <c r="I439" s="224"/>
      <c r="J439" s="224"/>
      <c r="K439" s="224"/>
      <c r="L439" s="224"/>
      <c r="M439" s="224"/>
      <c r="N439" s="224"/>
      <c r="O439" s="222"/>
      <c r="P439" s="222"/>
      <c r="Q439" s="222"/>
      <c r="R439" s="222"/>
      <c r="S439" s="224"/>
      <c r="T439" s="224"/>
      <c r="U439" s="224"/>
      <c r="V439" s="223"/>
      <c r="W439" s="224"/>
      <c r="X439" s="224"/>
      <c r="Y439" s="224"/>
      <c r="Z439" s="222"/>
      <c r="AA439" s="222"/>
      <c r="AB439" s="222"/>
      <c r="AC439" s="222"/>
      <c r="AD439" s="224"/>
      <c r="AE439" s="224"/>
      <c r="AF439" s="224"/>
      <c r="AG439" s="224"/>
      <c r="AH439" s="223"/>
      <c r="AI439" s="223"/>
      <c r="AJ439" s="224"/>
      <c r="AK439" s="222"/>
      <c r="AL439" s="222"/>
      <c r="AM439" s="222"/>
      <c r="AN439" s="222"/>
      <c r="AO439" s="224"/>
      <c r="AP439" s="224"/>
      <c r="AQ439" s="222"/>
      <c r="AR439" s="222"/>
      <c r="AS439" s="222"/>
      <c r="AT439" s="222"/>
      <c r="AU439" s="224"/>
      <c r="AV439" s="224"/>
      <c r="AW439" s="224"/>
      <c r="AX439" s="224"/>
      <c r="AY439" s="224"/>
      <c r="AZ439" s="226"/>
      <c r="BA439" s="226"/>
      <c r="BB439" s="222"/>
      <c r="BC439" s="230"/>
      <c r="BD439" s="231"/>
      <c r="BE439" s="231"/>
      <c r="BF439" s="232"/>
      <c r="BG439" s="232"/>
      <c r="BH439" s="226"/>
      <c r="BI439" s="224"/>
      <c r="BJ439" s="233"/>
      <c r="BK439" s="233"/>
      <c r="BL439" s="226"/>
      <c r="BM439" s="229"/>
      <c r="BN439" s="234"/>
      <c r="BO439" s="79"/>
      <c r="BP439" s="79"/>
      <c r="BQ439" s="54"/>
      <c r="BR439" s="54"/>
      <c r="BS439" s="54"/>
    </row>
    <row r="440" spans="1:71" s="73" customFormat="1" ht="80.25" customHeight="1" thickTop="1" thickBot="1">
      <c r="A440" s="72"/>
      <c r="B440" s="614" t="s">
        <v>47</v>
      </c>
      <c r="C440" s="615"/>
      <c r="D440" s="616" t="s">
        <v>55</v>
      </c>
      <c r="E440" s="616"/>
      <c r="F440" s="76"/>
      <c r="G440" s="76"/>
      <c r="H440" s="520">
        <f>H438</f>
        <v>0</v>
      </c>
      <c r="I440" s="521"/>
      <c r="J440" s="522"/>
      <c r="K440" s="346"/>
      <c r="L440" s="520">
        <f>L438</f>
        <v>0</v>
      </c>
      <c r="M440" s="521"/>
      <c r="N440" s="522"/>
      <c r="O440" s="510" t="s">
        <v>51</v>
      </c>
      <c r="P440" s="511"/>
      <c r="Q440" s="511"/>
      <c r="R440" s="511"/>
      <c r="S440" s="520">
        <f>S438-H438</f>
        <v>0</v>
      </c>
      <c r="T440" s="521"/>
      <c r="U440" s="522"/>
      <c r="V440" s="346"/>
      <c r="W440" s="520">
        <f>W438-L438</f>
        <v>0</v>
      </c>
      <c r="X440" s="521"/>
      <c r="Y440" s="522"/>
      <c r="Z440" s="510" t="s">
        <v>116</v>
      </c>
      <c r="AA440" s="511"/>
      <c r="AB440" s="511"/>
      <c r="AC440" s="511"/>
      <c r="AD440" s="511"/>
      <c r="AE440" s="511"/>
      <c r="AF440" s="511"/>
      <c r="AG440" s="511"/>
      <c r="AH440" s="511"/>
      <c r="AI440" s="512"/>
      <c r="AJ440" s="520">
        <f>AJ438-S438</f>
        <v>0</v>
      </c>
      <c r="AK440" s="521"/>
      <c r="AL440" s="522"/>
      <c r="AM440" s="346"/>
      <c r="AN440" s="520">
        <f>AN438-W438</f>
        <v>0</v>
      </c>
      <c r="AO440" s="521"/>
      <c r="AP440" s="522"/>
      <c r="AQ440" s="510" t="s">
        <v>52</v>
      </c>
      <c r="AR440" s="511"/>
      <c r="AS440" s="511"/>
      <c r="AT440" s="512"/>
      <c r="AU440" s="520">
        <f>AU438-AJ438</f>
        <v>0</v>
      </c>
      <c r="AV440" s="521"/>
      <c r="AW440" s="522"/>
      <c r="AX440" s="346"/>
      <c r="AY440" s="520">
        <f>AY438-AN438</f>
        <v>0</v>
      </c>
      <c r="AZ440" s="521"/>
      <c r="BA440" s="522"/>
      <c r="BB440" s="614" t="s">
        <v>118</v>
      </c>
      <c r="BC440" s="615"/>
      <c r="BD440" s="615"/>
      <c r="BE440" s="658"/>
      <c r="BF440" s="520">
        <f>BF438-AU438</f>
        <v>0</v>
      </c>
      <c r="BG440" s="521"/>
      <c r="BH440" s="522"/>
      <c r="BI440" s="346"/>
      <c r="BJ440" s="520">
        <f>BJ438-AY438</f>
        <v>0</v>
      </c>
      <c r="BK440" s="521"/>
      <c r="BL440" s="522"/>
      <c r="BM440" s="227"/>
      <c r="BN440" s="228"/>
      <c r="BO440" s="77"/>
      <c r="BP440" s="77"/>
      <c r="BQ440" s="72"/>
      <c r="BR440" s="72"/>
      <c r="BS440" s="72"/>
    </row>
    <row r="441" spans="1:71" ht="15.75" customHeight="1" thickTop="1" thickBot="1">
      <c r="A441" s="54"/>
      <c r="B441" s="218"/>
      <c r="C441" s="219"/>
      <c r="D441" s="219"/>
      <c r="E441" s="219"/>
      <c r="F441" s="80"/>
      <c r="G441" s="80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25"/>
      <c r="AG441" s="225"/>
      <c r="AH441" s="219"/>
      <c r="AI441" s="219"/>
      <c r="AJ441" s="219"/>
      <c r="AK441" s="219"/>
      <c r="AL441" s="219"/>
      <c r="AM441" s="219"/>
      <c r="AN441" s="219"/>
      <c r="AO441" s="219"/>
      <c r="AP441" s="219"/>
      <c r="AQ441" s="219"/>
      <c r="AR441" s="219"/>
      <c r="AS441" s="219"/>
      <c r="AT441" s="219"/>
      <c r="AU441" s="219"/>
      <c r="AV441" s="219"/>
      <c r="AW441" s="219"/>
      <c r="AX441" s="219"/>
      <c r="AY441" s="219"/>
      <c r="AZ441" s="219"/>
      <c r="BA441" s="617" t="s">
        <v>135</v>
      </c>
      <c r="BB441" s="617"/>
      <c r="BC441" s="617"/>
      <c r="BD441" s="617"/>
      <c r="BE441" s="617"/>
      <c r="BF441" s="617"/>
      <c r="BG441" s="617"/>
      <c r="BH441" s="617"/>
      <c r="BI441" s="617"/>
      <c r="BJ441" s="617"/>
      <c r="BK441" s="617"/>
      <c r="BL441" s="617"/>
      <c r="BM441" s="617"/>
      <c r="BN441" s="618"/>
      <c r="BO441" s="81"/>
      <c r="BP441" s="81"/>
      <c r="BQ441" s="54"/>
      <c r="BR441" s="54"/>
      <c r="BS441" s="54"/>
    </row>
    <row r="442" spans="1:71" ht="12" customHeight="1" thickTop="1">
      <c r="A442" s="54"/>
      <c r="B442" s="55"/>
      <c r="C442" s="54"/>
      <c r="D442" s="54"/>
      <c r="E442" s="54"/>
      <c r="F442" s="56"/>
      <c r="G442" s="56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7"/>
      <c r="AG442" s="57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8"/>
      <c r="BP442" s="58"/>
      <c r="BQ442" s="54"/>
      <c r="BR442" s="54"/>
      <c r="BS442" s="54"/>
    </row>
    <row r="443" spans="1:71" s="61" customFormat="1" ht="33.75">
      <c r="A443" s="60"/>
      <c r="B443" s="503" t="s">
        <v>9</v>
      </c>
      <c r="C443" s="503"/>
      <c r="D443" s="503"/>
      <c r="E443" s="503"/>
      <c r="F443" s="503"/>
      <c r="G443" s="503"/>
      <c r="H443" s="503"/>
      <c r="I443" s="503"/>
      <c r="J443" s="503"/>
      <c r="K443" s="503"/>
      <c r="L443" s="503"/>
      <c r="M443" s="503"/>
      <c r="N443" s="503"/>
      <c r="O443" s="503"/>
      <c r="P443" s="503"/>
      <c r="Q443" s="503"/>
      <c r="R443" s="503"/>
      <c r="S443" s="503"/>
      <c r="T443" s="503"/>
      <c r="U443" s="503"/>
      <c r="V443" s="503"/>
      <c r="W443" s="503"/>
      <c r="X443" s="503"/>
      <c r="Y443" s="503"/>
      <c r="Z443" s="503"/>
      <c r="AA443" s="503"/>
      <c r="AB443" s="503"/>
      <c r="AC443" s="503"/>
      <c r="AD443" s="503"/>
      <c r="AE443" s="503"/>
      <c r="AF443" s="503"/>
      <c r="AG443" s="503"/>
      <c r="AH443" s="503"/>
      <c r="AI443" s="503"/>
      <c r="AJ443" s="503"/>
      <c r="AK443" s="503"/>
      <c r="AL443" s="503"/>
      <c r="AM443" s="503"/>
      <c r="AN443" s="503"/>
      <c r="AO443" s="503"/>
      <c r="AP443" s="503"/>
      <c r="AQ443" s="503"/>
      <c r="AR443" s="503"/>
      <c r="AS443" s="503"/>
      <c r="AT443" s="503"/>
      <c r="AU443" s="503"/>
      <c r="AV443" s="503"/>
      <c r="AW443" s="503"/>
      <c r="AX443" s="503"/>
      <c r="AY443" s="503"/>
      <c r="AZ443" s="503"/>
      <c r="BA443" s="503"/>
      <c r="BB443" s="503"/>
      <c r="BC443" s="503"/>
      <c r="BD443" s="503"/>
      <c r="BE443" s="503"/>
      <c r="BF443" s="503"/>
      <c r="BG443" s="503"/>
      <c r="BH443" s="503"/>
      <c r="BI443" s="503"/>
      <c r="BJ443" s="503"/>
      <c r="BK443" s="503"/>
      <c r="BL443" s="503"/>
      <c r="BM443" s="503"/>
      <c r="BN443" s="503"/>
      <c r="BO443" s="192"/>
      <c r="BP443" s="192"/>
      <c r="BQ443" s="60"/>
      <c r="BR443" s="60"/>
      <c r="BS443" s="60"/>
    </row>
    <row r="444" spans="1:71" ht="10.9" customHeight="1">
      <c r="A444" s="54"/>
      <c r="B444" s="193"/>
      <c r="C444" s="194"/>
      <c r="D444" s="194"/>
      <c r="E444" s="194"/>
      <c r="F444" s="195"/>
      <c r="G444" s="195"/>
      <c r="H444" s="194"/>
      <c r="I444" s="194"/>
      <c r="J444" s="194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6"/>
      <c r="AG444" s="196"/>
      <c r="AH444" s="194"/>
      <c r="AI444" s="194"/>
      <c r="AJ444" s="194"/>
      <c r="AK444" s="194"/>
      <c r="AL444" s="194"/>
      <c r="AM444" s="194"/>
      <c r="AN444" s="194"/>
      <c r="AO444" s="194"/>
      <c r="AP444" s="194"/>
      <c r="AQ444" s="194"/>
      <c r="AR444" s="194"/>
      <c r="AS444" s="194"/>
      <c r="AT444" s="194"/>
      <c r="AU444" s="194"/>
      <c r="AV444" s="194"/>
      <c r="AW444" s="194"/>
      <c r="AX444" s="194"/>
      <c r="AY444" s="194"/>
      <c r="AZ444" s="194"/>
      <c r="BA444" s="194"/>
      <c r="BB444" s="194"/>
      <c r="BC444" s="194"/>
      <c r="BD444" s="194"/>
      <c r="BE444" s="194"/>
      <c r="BF444" s="194"/>
      <c r="BG444" s="194"/>
      <c r="BH444" s="194"/>
      <c r="BI444" s="194"/>
      <c r="BJ444" s="194"/>
      <c r="BK444" s="194"/>
      <c r="BL444" s="194"/>
      <c r="BM444" s="194"/>
      <c r="BN444" s="508"/>
      <c r="BO444" s="508"/>
      <c r="BP444" s="508"/>
      <c r="BQ444" s="54"/>
      <c r="BR444" s="54"/>
      <c r="BS444" s="54"/>
    </row>
    <row r="445" spans="1:71" s="62" customFormat="1" ht="36.75" customHeight="1">
      <c r="A445" s="55"/>
      <c r="B445" s="193"/>
      <c r="C445" s="193"/>
      <c r="D445" s="197" t="s">
        <v>10</v>
      </c>
      <c r="E445" s="514" t="str">
        <f>IF(ROSTER!D$3="","",ROSTER!D$3)</f>
        <v/>
      </c>
      <c r="F445" s="514"/>
      <c r="G445" s="514"/>
      <c r="H445" s="514"/>
      <c r="I445" s="514"/>
      <c r="J445" s="514"/>
      <c r="K445" s="514"/>
      <c r="L445" s="514"/>
      <c r="M445" s="514"/>
      <c r="N445" s="514"/>
      <c r="O445" s="514"/>
      <c r="P445" s="514"/>
      <c r="Q445" s="514"/>
      <c r="R445" s="514"/>
      <c r="S445" s="514"/>
      <c r="T445" s="514"/>
      <c r="U445" s="514"/>
      <c r="V445" s="514"/>
      <c r="W445" s="514"/>
      <c r="X445" s="514"/>
      <c r="Y445" s="514"/>
      <c r="Z445" s="514"/>
      <c r="AA445" s="514"/>
      <c r="AB445" s="514"/>
      <c r="AC445" s="514"/>
      <c r="AD445" s="198"/>
      <c r="AE445" s="505" t="s">
        <v>11</v>
      </c>
      <c r="AF445" s="505"/>
      <c r="AG445" s="505"/>
      <c r="AH445" s="505"/>
      <c r="AI445" s="505"/>
      <c r="AJ445" s="505"/>
      <c r="AK445" s="505"/>
      <c r="AL445" s="505"/>
      <c r="AM445" s="505"/>
      <c r="AN445" s="513"/>
      <c r="AO445" s="513"/>
      <c r="AP445" s="513"/>
      <c r="AQ445" s="513"/>
      <c r="AR445" s="513"/>
      <c r="AS445" s="513"/>
      <c r="AT445" s="513"/>
      <c r="AU445" s="513"/>
      <c r="AV445" s="513"/>
      <c r="AW445" s="513"/>
      <c r="AX445" s="513"/>
      <c r="AY445" s="513"/>
      <c r="AZ445" s="513"/>
      <c r="BA445" s="513"/>
      <c r="BB445" s="513"/>
      <c r="BC445" s="513"/>
      <c r="BD445" s="513"/>
      <c r="BE445" s="513"/>
      <c r="BF445" s="513"/>
      <c r="BG445" s="513"/>
      <c r="BH445" s="513"/>
      <c r="BI445" s="513"/>
      <c r="BJ445" s="513"/>
      <c r="BK445" s="513"/>
      <c r="BL445" s="513"/>
      <c r="BM445" s="513"/>
      <c r="BN445" s="508"/>
      <c r="BO445" s="508"/>
      <c r="BP445" s="508"/>
      <c r="BQ445" s="55"/>
      <c r="BR445" s="55"/>
      <c r="BS445" s="55"/>
    </row>
    <row r="446" spans="1:71" ht="8.85" customHeight="1">
      <c r="A446" s="63"/>
      <c r="B446" s="193"/>
      <c r="C446" s="196" t="s">
        <v>36</v>
      </c>
      <c r="D446" s="196"/>
      <c r="E446" s="196"/>
      <c r="F446" s="199"/>
      <c r="G446" s="199"/>
      <c r="H446" s="196"/>
      <c r="I446" s="196"/>
      <c r="J446" s="200"/>
      <c r="K446" s="200"/>
      <c r="L446" s="200"/>
      <c r="M446" s="200"/>
      <c r="N446" s="200"/>
      <c r="O446" s="200"/>
      <c r="P446" s="200"/>
      <c r="Q446" s="200"/>
      <c r="R446" s="200"/>
      <c r="S446" s="200"/>
      <c r="T446" s="200"/>
      <c r="U446" s="200"/>
      <c r="V446" s="200"/>
      <c r="W446" s="200"/>
      <c r="X446" s="200"/>
      <c r="Y446" s="200"/>
      <c r="Z446" s="200"/>
      <c r="AA446" s="200"/>
      <c r="AB446" s="200"/>
      <c r="AC446" s="200"/>
      <c r="AD446" s="200"/>
      <c r="AE446" s="200"/>
      <c r="AF446" s="200"/>
      <c r="AG446" s="196"/>
      <c r="AH446" s="201"/>
      <c r="AI446" s="202"/>
      <c r="AJ446" s="202"/>
      <c r="AK446" s="202"/>
      <c r="AL446" s="202"/>
      <c r="AM446" s="202"/>
      <c r="AN446" s="202"/>
      <c r="AO446" s="203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4"/>
      <c r="BN446" s="204"/>
      <c r="BO446" s="205"/>
      <c r="BP446" s="205"/>
      <c r="BQ446" s="63"/>
      <c r="BR446" s="63"/>
      <c r="BS446" s="63"/>
    </row>
    <row r="447" spans="1:71" s="62" customFormat="1" ht="42.75">
      <c r="A447" s="55"/>
      <c r="B447" s="193"/>
      <c r="C447" s="519" t="s">
        <v>35</v>
      </c>
      <c r="D447" s="519"/>
      <c r="E447" s="513"/>
      <c r="F447" s="513"/>
      <c r="G447" s="513"/>
      <c r="H447" s="513"/>
      <c r="I447" s="513"/>
      <c r="J447" s="513"/>
      <c r="K447" s="513"/>
      <c r="L447" s="513"/>
      <c r="M447" s="513"/>
      <c r="N447" s="513"/>
      <c r="O447" s="513"/>
      <c r="P447" s="513"/>
      <c r="Q447" s="513"/>
      <c r="R447" s="513"/>
      <c r="S447" s="513"/>
      <c r="T447" s="513"/>
      <c r="U447" s="513"/>
      <c r="V447" s="513"/>
      <c r="W447" s="513"/>
      <c r="X447" s="513"/>
      <c r="Y447" s="513"/>
      <c r="Z447" s="513"/>
      <c r="AA447" s="513"/>
      <c r="AB447" s="513"/>
      <c r="AC447" s="513"/>
      <c r="AD447" s="198"/>
      <c r="AE447" s="239" t="s">
        <v>19</v>
      </c>
      <c r="AF447" s="239"/>
      <c r="AG447" s="239"/>
      <c r="AH447" s="505" t="s">
        <v>19</v>
      </c>
      <c r="AI447" s="505"/>
      <c r="AJ447" s="505"/>
      <c r="AK447" s="505"/>
      <c r="AL447" s="505"/>
      <c r="AM447" s="505"/>
      <c r="AN447" s="513"/>
      <c r="AO447" s="513"/>
      <c r="AP447" s="513"/>
      <c r="AQ447" s="513"/>
      <c r="AR447" s="513"/>
      <c r="AS447" s="513"/>
      <c r="AT447" s="513"/>
      <c r="AU447" s="513"/>
      <c r="AV447" s="513"/>
      <c r="AW447" s="513"/>
      <c r="AX447" s="513"/>
      <c r="AY447" s="513"/>
      <c r="AZ447" s="513"/>
      <c r="BA447" s="505" t="s">
        <v>12</v>
      </c>
      <c r="BB447" s="505"/>
      <c r="BC447" s="505"/>
      <c r="BD447" s="504"/>
      <c r="BE447" s="504"/>
      <c r="BF447" s="504"/>
      <c r="BG447" s="504"/>
      <c r="BH447" s="504"/>
      <c r="BI447" s="504"/>
      <c r="BJ447" s="504"/>
      <c r="BK447" s="504"/>
      <c r="BL447" s="504"/>
      <c r="BM447" s="504"/>
      <c r="BN447" s="206"/>
      <c r="BO447" s="207"/>
      <c r="BP447" s="207"/>
      <c r="BQ447" s="64">
        <f>IF(BD447=0,0,1)</f>
        <v>0</v>
      </c>
      <c r="BR447" s="65">
        <f>IF((BE501+BI501)&gt;(AO501+AS501),1,0)</f>
        <v>0</v>
      </c>
      <c r="BS447" s="66"/>
    </row>
    <row r="448" spans="1:71" ht="9.6" customHeight="1">
      <c r="A448" s="54"/>
      <c r="B448" s="193"/>
      <c r="C448" s="194"/>
      <c r="D448" s="194"/>
      <c r="E448" s="194"/>
      <c r="F448" s="195"/>
      <c r="G448" s="195"/>
      <c r="H448" s="194"/>
      <c r="I448" s="194"/>
      <c r="J448" s="194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6"/>
      <c r="AG448" s="196"/>
      <c r="AH448" s="194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194"/>
      <c r="BH448" s="194"/>
      <c r="BI448" s="194"/>
      <c r="BJ448" s="194"/>
      <c r="BK448" s="194"/>
      <c r="BL448" s="194"/>
      <c r="BM448" s="194"/>
      <c r="BN448" s="194"/>
      <c r="BO448" s="208"/>
      <c r="BP448" s="208"/>
      <c r="BQ448" s="54"/>
      <c r="BR448" s="54"/>
      <c r="BS448" s="54"/>
    </row>
    <row r="449" spans="1:71" ht="8.85" customHeight="1" thickBot="1">
      <c r="A449" s="54"/>
      <c r="B449" s="209"/>
      <c r="C449" s="210"/>
      <c r="D449" s="210"/>
      <c r="E449" s="210"/>
      <c r="F449" s="211"/>
      <c r="G449" s="211"/>
      <c r="H449" s="210"/>
      <c r="I449" s="210"/>
      <c r="J449" s="210"/>
      <c r="K449" s="210"/>
      <c r="L449" s="210"/>
      <c r="M449" s="210"/>
      <c r="N449" s="210"/>
      <c r="O449" s="210"/>
      <c r="P449" s="210"/>
      <c r="Q449" s="210"/>
      <c r="R449" s="210"/>
      <c r="S449" s="210"/>
      <c r="T449" s="210"/>
      <c r="U449" s="210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2"/>
      <c r="AG449" s="212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210"/>
      <c r="BN449" s="210"/>
      <c r="BO449" s="213"/>
      <c r="BP449" s="213"/>
      <c r="BQ449" s="54"/>
      <c r="BR449" s="54"/>
      <c r="BS449" s="54"/>
    </row>
    <row r="450" spans="1:71" s="62" customFormat="1" ht="33.4" customHeight="1" thickTop="1">
      <c r="A450" s="66"/>
      <c r="B450" s="515" t="s">
        <v>0</v>
      </c>
      <c r="C450" s="531" t="s">
        <v>1</v>
      </c>
      <c r="D450" s="532"/>
      <c r="E450" s="332" t="s">
        <v>26</v>
      </c>
      <c r="F450" s="499" t="s">
        <v>104</v>
      </c>
      <c r="G450" s="499" t="s">
        <v>105</v>
      </c>
      <c r="H450" s="527" t="s">
        <v>38</v>
      </c>
      <c r="I450" s="528"/>
      <c r="J450" s="564" t="s">
        <v>7</v>
      </c>
      <c r="K450" s="564"/>
      <c r="L450" s="564"/>
      <c r="M450" s="564"/>
      <c r="N450" s="564"/>
      <c r="O450" s="564"/>
      <c r="P450" s="564" t="s">
        <v>2</v>
      </c>
      <c r="Q450" s="564"/>
      <c r="R450" s="564"/>
      <c r="S450" s="564"/>
      <c r="T450" s="564"/>
      <c r="U450" s="564"/>
      <c r="V450" s="610" t="s">
        <v>32</v>
      </c>
      <c r="W450" s="611"/>
      <c r="X450" s="610" t="s">
        <v>33</v>
      </c>
      <c r="Y450" s="611"/>
      <c r="Z450" s="619" t="s">
        <v>41</v>
      </c>
      <c r="AA450" s="620"/>
      <c r="AB450" s="623" t="s">
        <v>6</v>
      </c>
      <c r="AC450" s="623"/>
      <c r="AD450" s="623"/>
      <c r="AE450" s="623"/>
      <c r="AF450" s="623"/>
      <c r="AG450" s="623"/>
      <c r="AH450" s="564" t="s">
        <v>66</v>
      </c>
      <c r="AI450" s="564"/>
      <c r="AJ450" s="564"/>
      <c r="AK450" s="564"/>
      <c r="AL450" s="564"/>
      <c r="AM450" s="564"/>
      <c r="AN450" s="564" t="s">
        <v>67</v>
      </c>
      <c r="AO450" s="564"/>
      <c r="AP450" s="564"/>
      <c r="AQ450" s="564"/>
      <c r="AR450" s="564"/>
      <c r="AS450" s="564"/>
      <c r="AT450" s="564" t="s">
        <v>68</v>
      </c>
      <c r="AU450" s="564"/>
      <c r="AV450" s="564"/>
      <c r="AW450" s="564"/>
      <c r="AX450" s="564"/>
      <c r="AY450" s="583"/>
      <c r="AZ450" s="564" t="s">
        <v>4</v>
      </c>
      <c r="BA450" s="564"/>
      <c r="BB450" s="564"/>
      <c r="BC450" s="564"/>
      <c r="BD450" s="564"/>
      <c r="BE450" s="564"/>
      <c r="BF450" s="564" t="s">
        <v>69</v>
      </c>
      <c r="BG450" s="564"/>
      <c r="BH450" s="564"/>
      <c r="BI450" s="564"/>
      <c r="BJ450" s="564"/>
      <c r="BK450" s="582"/>
      <c r="BL450" s="659" t="s">
        <v>119</v>
      </c>
      <c r="BM450" s="660"/>
      <c r="BN450" s="661"/>
      <c r="BO450" s="603" t="s">
        <v>83</v>
      </c>
      <c r="BP450" s="603" t="s">
        <v>84</v>
      </c>
      <c r="BQ450" s="66"/>
      <c r="BR450" s="66"/>
      <c r="BS450" s="66"/>
    </row>
    <row r="451" spans="1:71" s="68" customFormat="1" ht="45" customHeight="1">
      <c r="A451" s="67"/>
      <c r="B451" s="516"/>
      <c r="C451" s="533"/>
      <c r="D451" s="534"/>
      <c r="E451" s="331" t="s">
        <v>106</v>
      </c>
      <c r="F451" s="500"/>
      <c r="G451" s="500"/>
      <c r="H451" s="529"/>
      <c r="I451" s="530"/>
      <c r="J451" s="562" t="s">
        <v>15</v>
      </c>
      <c r="K451" s="563"/>
      <c r="L451" s="525" t="s">
        <v>16</v>
      </c>
      <c r="M451" s="526"/>
      <c r="N451" s="517" t="s">
        <v>17</v>
      </c>
      <c r="O451" s="518" t="s">
        <v>8</v>
      </c>
      <c r="P451" s="562" t="s">
        <v>24</v>
      </c>
      <c r="Q451" s="563"/>
      <c r="R451" s="525" t="s">
        <v>22</v>
      </c>
      <c r="S451" s="526"/>
      <c r="T451" s="517" t="s">
        <v>17</v>
      </c>
      <c r="U451" s="518"/>
      <c r="V451" s="612"/>
      <c r="W451" s="613"/>
      <c r="X451" s="612"/>
      <c r="Y451" s="613"/>
      <c r="Z451" s="621"/>
      <c r="AA451" s="622"/>
      <c r="AB451" s="638" t="s">
        <v>50</v>
      </c>
      <c r="AC451" s="639"/>
      <c r="AD451" s="636" t="s">
        <v>21</v>
      </c>
      <c r="AE451" s="637" t="s">
        <v>3</v>
      </c>
      <c r="AF451" s="624" t="s">
        <v>5</v>
      </c>
      <c r="AG451" s="625"/>
      <c r="AH451" s="562" t="s">
        <v>50</v>
      </c>
      <c r="AI451" s="563"/>
      <c r="AJ451" s="525" t="s">
        <v>21</v>
      </c>
      <c r="AK451" s="526" t="s">
        <v>3</v>
      </c>
      <c r="AL451" s="523" t="s">
        <v>5</v>
      </c>
      <c r="AM451" s="524"/>
      <c r="AN451" s="562" t="s">
        <v>50</v>
      </c>
      <c r="AO451" s="563"/>
      <c r="AP451" s="525" t="s">
        <v>21</v>
      </c>
      <c r="AQ451" s="526" t="s">
        <v>3</v>
      </c>
      <c r="AR451" s="523" t="s">
        <v>5</v>
      </c>
      <c r="AS451" s="524"/>
      <c r="AT451" s="533" t="s">
        <v>50</v>
      </c>
      <c r="AU451" s="584"/>
      <c r="AV451" s="597" t="s">
        <v>21</v>
      </c>
      <c r="AW451" s="598" t="s">
        <v>3</v>
      </c>
      <c r="AX451" s="523" t="s">
        <v>5</v>
      </c>
      <c r="AY451" s="585"/>
      <c r="AZ451" s="562" t="s">
        <v>50</v>
      </c>
      <c r="BA451" s="563"/>
      <c r="BB451" s="525" t="s">
        <v>21</v>
      </c>
      <c r="BC451" s="526" t="s">
        <v>3</v>
      </c>
      <c r="BD451" s="523" t="s">
        <v>5</v>
      </c>
      <c r="BE451" s="524"/>
      <c r="BF451" s="533" t="s">
        <v>50</v>
      </c>
      <c r="BG451" s="584"/>
      <c r="BH451" s="597" t="s">
        <v>21</v>
      </c>
      <c r="BI451" s="598" t="s">
        <v>3</v>
      </c>
      <c r="BJ451" s="523" t="s">
        <v>5</v>
      </c>
      <c r="BK451" s="524"/>
      <c r="BL451" s="662"/>
      <c r="BM451" s="663"/>
      <c r="BN451" s="664"/>
      <c r="BO451" s="604"/>
      <c r="BP451" s="604"/>
      <c r="BQ451" s="67"/>
      <c r="BR451" s="67"/>
      <c r="BS451" s="67"/>
    </row>
    <row r="452" spans="1:71" ht="23.85" customHeight="1">
      <c r="A452" s="69"/>
      <c r="B452" s="548" t="str">
        <f>IF(ROSTER!B8="","",ROSTER!B8)</f>
        <v/>
      </c>
      <c r="C452" s="536" t="str">
        <f>IF(ROSTER!C$8="","",ROSTER!C$8)</f>
        <v/>
      </c>
      <c r="D452" s="537"/>
      <c r="E452" s="546"/>
      <c r="F452" s="501">
        <f>IF(E452="y",1,IF(E452="S",1,0))</f>
        <v>0</v>
      </c>
      <c r="G452" s="506">
        <f>IF(E452="S",1,0)</f>
        <v>0</v>
      </c>
      <c r="H452" s="542"/>
      <c r="I452" s="543"/>
      <c r="J452" s="538"/>
      <c r="K452" s="539"/>
      <c r="L452" s="552"/>
      <c r="M452" s="558"/>
      <c r="N452" s="554">
        <f>L452+J452</f>
        <v>0</v>
      </c>
      <c r="O452" s="555"/>
      <c r="P452" s="538"/>
      <c r="Q452" s="539"/>
      <c r="R452" s="552"/>
      <c r="S452" s="558"/>
      <c r="T452" s="590">
        <f>R452-P452</f>
        <v>0</v>
      </c>
      <c r="U452" s="591"/>
      <c r="V452" s="550"/>
      <c r="W452" s="543"/>
      <c r="X452" s="538"/>
      <c r="Y452" s="543"/>
      <c r="Z452" s="538"/>
      <c r="AA452" s="543"/>
      <c r="AB452" s="538"/>
      <c r="AC452" s="539"/>
      <c r="AD452" s="552"/>
      <c r="AE452" s="558"/>
      <c r="AF452" s="586">
        <f>IF(AB452=0,0,(AD452/AB452)*100)</f>
        <v>0</v>
      </c>
      <c r="AG452" s="587"/>
      <c r="AH452" s="538"/>
      <c r="AI452" s="539"/>
      <c r="AJ452" s="552"/>
      <c r="AK452" s="558"/>
      <c r="AL452" s="590">
        <f>IF(AH452=0,0,(AJ452/AH452)*100)</f>
        <v>0</v>
      </c>
      <c r="AM452" s="591"/>
      <c r="AN452" s="538"/>
      <c r="AO452" s="539"/>
      <c r="AP452" s="552"/>
      <c r="AQ452" s="558"/>
      <c r="AR452" s="590">
        <f>IF(AN452=0,0,(AP452/AN452)*100)</f>
        <v>0</v>
      </c>
      <c r="AS452" s="591"/>
      <c r="AT452" s="578">
        <f>AB452+AH452+AN452</f>
        <v>0</v>
      </c>
      <c r="AU452" s="579"/>
      <c r="AV452" s="574">
        <f>AD452+AJ452+AP452</f>
        <v>0</v>
      </c>
      <c r="AW452" s="575"/>
      <c r="AX452" s="590">
        <f>IF(AT452=0,0,(AV452/AT452)*100)</f>
        <v>0</v>
      </c>
      <c r="AY452" s="591"/>
      <c r="AZ452" s="538"/>
      <c r="BA452" s="539"/>
      <c r="BB452" s="552"/>
      <c r="BC452" s="558"/>
      <c r="BD452" s="590">
        <f>IF(AZ452=0,0,(BB452/AZ452)*100)</f>
        <v>0</v>
      </c>
      <c r="BE452" s="591"/>
      <c r="BF452" s="578">
        <f>AT452+AZ452</f>
        <v>0</v>
      </c>
      <c r="BG452" s="579"/>
      <c r="BH452" s="574">
        <f>AV452+BB452</f>
        <v>0</v>
      </c>
      <c r="BI452" s="575"/>
      <c r="BJ452" s="590">
        <f>IF(BF452=0,0,(BH452/BF452)*100)</f>
        <v>0</v>
      </c>
      <c r="BK452" s="591"/>
      <c r="BL452" s="650">
        <f>(AD452*2)+(AJ452*2)+(AP452*3)+BB452</f>
        <v>0</v>
      </c>
      <c r="BM452" s="651"/>
      <c r="BN452" s="652"/>
      <c r="BO452" s="599" t="e">
        <f>(BL452*BR$452)+(N452*BR$453)+(X452*BR$454)+(R452*BR$455)+(V452*BR$456)+(Z452*BR$457)</f>
        <v>#REF!</v>
      </c>
      <c r="BP452" s="599" t="e">
        <f>((AZ452-BB452)*BR$459)+((AT452-AV452)*BR$458)+(H452*BR$460)+(P452*BR$461)</f>
        <v>#REF!</v>
      </c>
      <c r="BQ452" s="70" t="s">
        <v>72</v>
      </c>
      <c r="BR452" s="71" t="e">
        <f>IF(#REF!="B",#REF!,IF(#REF!="C",#REF!,#REF!))</f>
        <v>#REF!</v>
      </c>
      <c r="BS452" s="67"/>
    </row>
    <row r="453" spans="1:71" ht="23.85" customHeight="1">
      <c r="A453" s="69"/>
      <c r="B453" s="549"/>
      <c r="C453" s="560" t="str">
        <f>IF(ROSTER!D$8="","",ROSTER!D$8)</f>
        <v/>
      </c>
      <c r="D453" s="561"/>
      <c r="E453" s="547"/>
      <c r="F453" s="502"/>
      <c r="G453" s="507"/>
      <c r="H453" s="544"/>
      <c r="I453" s="545"/>
      <c r="J453" s="540"/>
      <c r="K453" s="541"/>
      <c r="L453" s="553"/>
      <c r="M453" s="559"/>
      <c r="N453" s="556" t="s">
        <v>14</v>
      </c>
      <c r="O453" s="557"/>
      <c r="P453" s="540"/>
      <c r="Q453" s="541"/>
      <c r="R453" s="553"/>
      <c r="S453" s="559"/>
      <c r="T453" s="592"/>
      <c r="U453" s="593"/>
      <c r="V453" s="551"/>
      <c r="W453" s="545"/>
      <c r="X453" s="540"/>
      <c r="Y453" s="545"/>
      <c r="Z453" s="540"/>
      <c r="AA453" s="545"/>
      <c r="AB453" s="540"/>
      <c r="AC453" s="541"/>
      <c r="AD453" s="553"/>
      <c r="AE453" s="559"/>
      <c r="AF453" s="588"/>
      <c r="AG453" s="589"/>
      <c r="AH453" s="540"/>
      <c r="AI453" s="541"/>
      <c r="AJ453" s="553"/>
      <c r="AK453" s="559"/>
      <c r="AL453" s="592"/>
      <c r="AM453" s="593"/>
      <c r="AN453" s="540"/>
      <c r="AO453" s="541"/>
      <c r="AP453" s="553"/>
      <c r="AQ453" s="559"/>
      <c r="AR453" s="592"/>
      <c r="AS453" s="593"/>
      <c r="AT453" s="580"/>
      <c r="AU453" s="581"/>
      <c r="AV453" s="576"/>
      <c r="AW453" s="577"/>
      <c r="AX453" s="592"/>
      <c r="AY453" s="593"/>
      <c r="AZ453" s="540"/>
      <c r="BA453" s="541"/>
      <c r="BB453" s="553"/>
      <c r="BC453" s="559"/>
      <c r="BD453" s="592"/>
      <c r="BE453" s="593"/>
      <c r="BF453" s="580"/>
      <c r="BG453" s="581"/>
      <c r="BH453" s="576"/>
      <c r="BI453" s="577"/>
      <c r="BJ453" s="592"/>
      <c r="BK453" s="593"/>
      <c r="BL453" s="653"/>
      <c r="BM453" s="654"/>
      <c r="BN453" s="655"/>
      <c r="BO453" s="600"/>
      <c r="BP453" s="600"/>
      <c r="BQ453" s="70" t="s">
        <v>73</v>
      </c>
      <c r="BR453" s="71" t="e">
        <f>IF(#REF!="B",#REF!,IF(#REF!="C",#REF!,#REF!))</f>
        <v>#REF!</v>
      </c>
      <c r="BS453" s="67"/>
    </row>
    <row r="454" spans="1:71" ht="21.75" customHeight="1">
      <c r="A454" s="54"/>
      <c r="B454" s="548" t="str">
        <f>IF(ROSTER!B10="","",ROSTER!B10)</f>
        <v/>
      </c>
      <c r="C454" s="536" t="str">
        <f>IF(ROSTER!C$10="","",ROSTER!C$10)</f>
        <v/>
      </c>
      <c r="D454" s="537"/>
      <c r="E454" s="546"/>
      <c r="F454" s="501">
        <f>IF(E454="y",1,IF(E454="S",1,0))</f>
        <v>0</v>
      </c>
      <c r="G454" s="506">
        <f>IF(E454="S",1,0)</f>
        <v>0</v>
      </c>
      <c r="H454" s="542"/>
      <c r="I454" s="543"/>
      <c r="J454" s="538"/>
      <c r="K454" s="539"/>
      <c r="L454" s="552"/>
      <c r="M454" s="558"/>
      <c r="N454" s="554">
        <f>L454+J454</f>
        <v>0</v>
      </c>
      <c r="O454" s="555"/>
      <c r="P454" s="538"/>
      <c r="Q454" s="539"/>
      <c r="R454" s="552"/>
      <c r="S454" s="558"/>
      <c r="T454" s="590">
        <f t="shared" ref="T454:T495" si="399">R454-P454</f>
        <v>0</v>
      </c>
      <c r="U454" s="591"/>
      <c r="V454" s="550"/>
      <c r="W454" s="543"/>
      <c r="X454" s="538"/>
      <c r="Y454" s="543"/>
      <c r="Z454" s="538"/>
      <c r="AA454" s="543"/>
      <c r="AB454" s="538"/>
      <c r="AC454" s="539"/>
      <c r="AD454" s="552"/>
      <c r="AE454" s="558"/>
      <c r="AF454" s="586">
        <f>IF(AB454=0,0,(AD454/AB454)*100)</f>
        <v>0</v>
      </c>
      <c r="AG454" s="587"/>
      <c r="AH454" s="538"/>
      <c r="AI454" s="539"/>
      <c r="AJ454" s="552"/>
      <c r="AK454" s="558"/>
      <c r="AL454" s="590">
        <f>IF(AH454=0,0,(AJ454/AH454)*100)</f>
        <v>0</v>
      </c>
      <c r="AM454" s="591"/>
      <c r="AN454" s="538"/>
      <c r="AO454" s="539"/>
      <c r="AP454" s="552"/>
      <c r="AQ454" s="558"/>
      <c r="AR454" s="590">
        <f>IF(AN454=0,0,(AP454/AN454)*100)</f>
        <v>0</v>
      </c>
      <c r="AS454" s="591"/>
      <c r="AT454" s="578">
        <f>AB454+AH454+AN454</f>
        <v>0</v>
      </c>
      <c r="AU454" s="579"/>
      <c r="AV454" s="574">
        <f>AD454+AJ454+AP454</f>
        <v>0</v>
      </c>
      <c r="AW454" s="575"/>
      <c r="AX454" s="590">
        <f>IF(AT454=0,0,(AV454/AT454)*100)</f>
        <v>0</v>
      </c>
      <c r="AY454" s="591"/>
      <c r="AZ454" s="538"/>
      <c r="BA454" s="539"/>
      <c r="BB454" s="552"/>
      <c r="BC454" s="558"/>
      <c r="BD454" s="590">
        <f>IF(AZ454=0,0,(BB454/AZ454)*100)</f>
        <v>0</v>
      </c>
      <c r="BE454" s="591"/>
      <c r="BF454" s="578">
        <f>AT454+AZ454</f>
        <v>0</v>
      </c>
      <c r="BG454" s="579"/>
      <c r="BH454" s="574">
        <f>AV454+BB454</f>
        <v>0</v>
      </c>
      <c r="BI454" s="575"/>
      <c r="BJ454" s="590">
        <f>IF(BF454=0,0,(BH454/BF454)*100)</f>
        <v>0</v>
      </c>
      <c r="BK454" s="591"/>
      <c r="BL454" s="650">
        <f>(AD454*2)+(AJ454*2)+(AP454*3)+BB454</f>
        <v>0</v>
      </c>
      <c r="BM454" s="651"/>
      <c r="BN454" s="652"/>
      <c r="BO454" s="599" t="e">
        <f>(BL454*BR$452)+(N454*BR$453)+(X454*BR$454)+(R454*BR$455)+(V454*BR$456)+(Z454*BR$457)</f>
        <v>#REF!</v>
      </c>
      <c r="BP454" s="599" t="e">
        <f>((AZ454-BB454)*BR$459)+((AT454-AV454)*BR$458)+(H454*BR$460)+(P454*BR$461)</f>
        <v>#REF!</v>
      </c>
      <c r="BQ454" s="70" t="s">
        <v>74</v>
      </c>
      <c r="BR454" s="71" t="e">
        <f>IF(#REF!="B",#REF!,IF(#REF!="C",#REF!,#REF!))</f>
        <v>#REF!</v>
      </c>
      <c r="BS454" s="67"/>
    </row>
    <row r="455" spans="1:71" ht="21.75" customHeight="1">
      <c r="A455" s="54"/>
      <c r="B455" s="549"/>
      <c r="C455" s="560" t="str">
        <f>IF(ROSTER!D$10="","",ROSTER!D$10)</f>
        <v/>
      </c>
      <c r="D455" s="561"/>
      <c r="E455" s="547"/>
      <c r="F455" s="502"/>
      <c r="G455" s="507"/>
      <c r="H455" s="544"/>
      <c r="I455" s="545"/>
      <c r="J455" s="540"/>
      <c r="K455" s="541"/>
      <c r="L455" s="553"/>
      <c r="M455" s="559"/>
      <c r="N455" s="556" t="s">
        <v>14</v>
      </c>
      <c r="O455" s="557"/>
      <c r="P455" s="540"/>
      <c r="Q455" s="541"/>
      <c r="R455" s="553"/>
      <c r="S455" s="559"/>
      <c r="T455" s="592"/>
      <c r="U455" s="593"/>
      <c r="V455" s="551"/>
      <c r="W455" s="545"/>
      <c r="X455" s="540"/>
      <c r="Y455" s="545"/>
      <c r="Z455" s="540"/>
      <c r="AA455" s="545"/>
      <c r="AB455" s="540"/>
      <c r="AC455" s="541"/>
      <c r="AD455" s="553"/>
      <c r="AE455" s="559"/>
      <c r="AF455" s="588"/>
      <c r="AG455" s="589"/>
      <c r="AH455" s="540"/>
      <c r="AI455" s="541"/>
      <c r="AJ455" s="553"/>
      <c r="AK455" s="559"/>
      <c r="AL455" s="592"/>
      <c r="AM455" s="593"/>
      <c r="AN455" s="540"/>
      <c r="AO455" s="541"/>
      <c r="AP455" s="553"/>
      <c r="AQ455" s="559"/>
      <c r="AR455" s="592"/>
      <c r="AS455" s="593"/>
      <c r="AT455" s="580"/>
      <c r="AU455" s="581"/>
      <c r="AV455" s="576"/>
      <c r="AW455" s="577"/>
      <c r="AX455" s="592"/>
      <c r="AY455" s="593"/>
      <c r="AZ455" s="540"/>
      <c r="BA455" s="541"/>
      <c r="BB455" s="553"/>
      <c r="BC455" s="559"/>
      <c r="BD455" s="592"/>
      <c r="BE455" s="593"/>
      <c r="BF455" s="580"/>
      <c r="BG455" s="581"/>
      <c r="BH455" s="576"/>
      <c r="BI455" s="577"/>
      <c r="BJ455" s="592"/>
      <c r="BK455" s="593"/>
      <c r="BL455" s="653"/>
      <c r="BM455" s="654"/>
      <c r="BN455" s="655"/>
      <c r="BO455" s="600"/>
      <c r="BP455" s="600"/>
      <c r="BQ455" s="70" t="s">
        <v>75</v>
      </c>
      <c r="BR455" s="71" t="e">
        <f>IF(#REF!="B",#REF!,IF(#REF!="C",#REF!,#REF!))</f>
        <v>#REF!</v>
      </c>
      <c r="BS455" s="67"/>
    </row>
    <row r="456" spans="1:71" ht="21.75" customHeight="1">
      <c r="A456" s="54"/>
      <c r="B456" s="565" t="str">
        <f>IF(ROSTER!B12="","",ROSTER!B12)</f>
        <v/>
      </c>
      <c r="C456" s="536" t="str">
        <f>IF(ROSTER!C$12="","",ROSTER!C$12)</f>
        <v/>
      </c>
      <c r="D456" s="537"/>
      <c r="E456" s="546"/>
      <c r="F456" s="501">
        <f>IF(E456="y",1,IF(E456="S",1,0))</f>
        <v>0</v>
      </c>
      <c r="G456" s="506">
        <f>IF(E456="S",1,0)</f>
        <v>0</v>
      </c>
      <c r="H456" s="542"/>
      <c r="I456" s="543"/>
      <c r="J456" s="538"/>
      <c r="K456" s="539"/>
      <c r="L456" s="552"/>
      <c r="M456" s="558"/>
      <c r="N456" s="554">
        <f>L456+J456</f>
        <v>0</v>
      </c>
      <c r="O456" s="555"/>
      <c r="P456" s="538"/>
      <c r="Q456" s="539"/>
      <c r="R456" s="552"/>
      <c r="S456" s="558"/>
      <c r="T456" s="590">
        <f t="shared" ref="T456:T495" si="400">R456-P456</f>
        <v>0</v>
      </c>
      <c r="U456" s="591"/>
      <c r="V456" s="550"/>
      <c r="W456" s="543"/>
      <c r="X456" s="538"/>
      <c r="Y456" s="543"/>
      <c r="Z456" s="538"/>
      <c r="AA456" s="543"/>
      <c r="AB456" s="538"/>
      <c r="AC456" s="539"/>
      <c r="AD456" s="552"/>
      <c r="AE456" s="558"/>
      <c r="AF456" s="586">
        <f>IF(AB456=0,0,(AD456/AB456)*100)</f>
        <v>0</v>
      </c>
      <c r="AG456" s="587"/>
      <c r="AH456" s="538"/>
      <c r="AI456" s="539"/>
      <c r="AJ456" s="552"/>
      <c r="AK456" s="558"/>
      <c r="AL456" s="590">
        <f>IF(AH456=0,0,(AJ456/AH456)*100)</f>
        <v>0</v>
      </c>
      <c r="AM456" s="591"/>
      <c r="AN456" s="538"/>
      <c r="AO456" s="539"/>
      <c r="AP456" s="552"/>
      <c r="AQ456" s="558"/>
      <c r="AR456" s="590">
        <f>IF(AN456=0,0,(AP456/AN456)*100)</f>
        <v>0</v>
      </c>
      <c r="AS456" s="591"/>
      <c r="AT456" s="578">
        <f>AB456+AH456+AN456</f>
        <v>0</v>
      </c>
      <c r="AU456" s="579"/>
      <c r="AV456" s="574">
        <f>AD456+AJ456+AP456</f>
        <v>0</v>
      </c>
      <c r="AW456" s="575"/>
      <c r="AX456" s="590">
        <f>IF(AT456=0,0,(AV456/AT456)*100)</f>
        <v>0</v>
      </c>
      <c r="AY456" s="591"/>
      <c r="AZ456" s="538"/>
      <c r="BA456" s="539"/>
      <c r="BB456" s="552"/>
      <c r="BC456" s="558"/>
      <c r="BD456" s="590">
        <f>IF(AZ456=0,0,(BB456/AZ456)*100)</f>
        <v>0</v>
      </c>
      <c r="BE456" s="591"/>
      <c r="BF456" s="578">
        <f>AT456+AZ456</f>
        <v>0</v>
      </c>
      <c r="BG456" s="579"/>
      <c r="BH456" s="574">
        <f>AV456+BB456</f>
        <v>0</v>
      </c>
      <c r="BI456" s="575"/>
      <c r="BJ456" s="590">
        <f>IF(BF456=0,0,(BH456/BF456)*100)</f>
        <v>0</v>
      </c>
      <c r="BK456" s="591"/>
      <c r="BL456" s="650">
        <f>(AD456*2)+(AJ456*2)+(AP456*3)+BB456</f>
        <v>0</v>
      </c>
      <c r="BM456" s="651"/>
      <c r="BN456" s="652"/>
      <c r="BO456" s="599" t="e">
        <f>(BL456*BR$452)+(N456*BR$453)+(X456*BR$454)+(R456*BR$455)+(V456*BR$456)+(Z456*BR$457)</f>
        <v>#REF!</v>
      </c>
      <c r="BP456" s="599" t="e">
        <f>((AZ456-BB456)*BR$459)+((AT456-AV456)*BR$458)+(H456*BR$460)+(P456*BR$461)</f>
        <v>#REF!</v>
      </c>
      <c r="BQ456" s="70" t="s">
        <v>76</v>
      </c>
      <c r="BR456" s="71" t="e">
        <f>IF(#REF!="B",#REF!,IF(#REF!="C",#REF!,#REF!))</f>
        <v>#REF!</v>
      </c>
      <c r="BS456" s="67"/>
    </row>
    <row r="457" spans="1:71" ht="21.75" customHeight="1">
      <c r="A457" s="54"/>
      <c r="B457" s="566"/>
      <c r="C457" s="560" t="str">
        <f>IF(ROSTER!D$12="","",ROSTER!D$12)</f>
        <v/>
      </c>
      <c r="D457" s="561"/>
      <c r="E457" s="547"/>
      <c r="F457" s="502"/>
      <c r="G457" s="507"/>
      <c r="H457" s="544"/>
      <c r="I457" s="545"/>
      <c r="J457" s="540"/>
      <c r="K457" s="541"/>
      <c r="L457" s="553"/>
      <c r="M457" s="559"/>
      <c r="N457" s="556" t="s">
        <v>14</v>
      </c>
      <c r="O457" s="557"/>
      <c r="P457" s="540"/>
      <c r="Q457" s="541"/>
      <c r="R457" s="553"/>
      <c r="S457" s="559"/>
      <c r="T457" s="592"/>
      <c r="U457" s="593"/>
      <c r="V457" s="551"/>
      <c r="W457" s="545"/>
      <c r="X457" s="540"/>
      <c r="Y457" s="545"/>
      <c r="Z457" s="540"/>
      <c r="AA457" s="545"/>
      <c r="AB457" s="540"/>
      <c r="AC457" s="541"/>
      <c r="AD457" s="553"/>
      <c r="AE457" s="559"/>
      <c r="AF457" s="588"/>
      <c r="AG457" s="589"/>
      <c r="AH457" s="540"/>
      <c r="AI457" s="541"/>
      <c r="AJ457" s="553"/>
      <c r="AK457" s="559"/>
      <c r="AL457" s="592"/>
      <c r="AM457" s="593"/>
      <c r="AN457" s="540"/>
      <c r="AO457" s="541"/>
      <c r="AP457" s="553"/>
      <c r="AQ457" s="559"/>
      <c r="AR457" s="592"/>
      <c r="AS457" s="593"/>
      <c r="AT457" s="580"/>
      <c r="AU457" s="581"/>
      <c r="AV457" s="576"/>
      <c r="AW457" s="577"/>
      <c r="AX457" s="592"/>
      <c r="AY457" s="593"/>
      <c r="AZ457" s="540"/>
      <c r="BA457" s="541"/>
      <c r="BB457" s="553"/>
      <c r="BC457" s="559"/>
      <c r="BD457" s="592"/>
      <c r="BE457" s="593"/>
      <c r="BF457" s="580"/>
      <c r="BG457" s="581"/>
      <c r="BH457" s="576"/>
      <c r="BI457" s="577"/>
      <c r="BJ457" s="592"/>
      <c r="BK457" s="593"/>
      <c r="BL457" s="653"/>
      <c r="BM457" s="654"/>
      <c r="BN457" s="655"/>
      <c r="BO457" s="600"/>
      <c r="BP457" s="600"/>
      <c r="BQ457" s="70" t="s">
        <v>77</v>
      </c>
      <c r="BR457" s="71" t="e">
        <f>IF(#REF!="B",#REF!,IF(#REF!="C",#REF!,#REF!))</f>
        <v>#REF!</v>
      </c>
      <c r="BS457" s="67"/>
    </row>
    <row r="458" spans="1:71" ht="21.75" customHeight="1">
      <c r="A458" s="54"/>
      <c r="B458" s="565" t="str">
        <f>IF(ROSTER!B14="","",ROSTER!B14)</f>
        <v/>
      </c>
      <c r="C458" s="536" t="str">
        <f>IF(ROSTER!C$14="","",ROSTER!C$14)</f>
        <v/>
      </c>
      <c r="D458" s="537"/>
      <c r="E458" s="546"/>
      <c r="F458" s="501">
        <f>IF(E458="y",1,IF(E458="S",1,0))</f>
        <v>0</v>
      </c>
      <c r="G458" s="506">
        <f>IF(E458="S",1,0)</f>
        <v>0</v>
      </c>
      <c r="H458" s="542"/>
      <c r="I458" s="543"/>
      <c r="J458" s="538"/>
      <c r="K458" s="539"/>
      <c r="L458" s="552"/>
      <c r="M458" s="558"/>
      <c r="N458" s="554">
        <f>L458+J458</f>
        <v>0</v>
      </c>
      <c r="O458" s="555"/>
      <c r="P458" s="538"/>
      <c r="Q458" s="539"/>
      <c r="R458" s="552"/>
      <c r="S458" s="558"/>
      <c r="T458" s="590">
        <f t="shared" ref="T458:T495" si="401">R458-P458</f>
        <v>0</v>
      </c>
      <c r="U458" s="591"/>
      <c r="V458" s="550"/>
      <c r="W458" s="543"/>
      <c r="X458" s="538"/>
      <c r="Y458" s="543"/>
      <c r="Z458" s="538"/>
      <c r="AA458" s="543"/>
      <c r="AB458" s="538"/>
      <c r="AC458" s="539"/>
      <c r="AD458" s="552"/>
      <c r="AE458" s="558"/>
      <c r="AF458" s="586">
        <f>IF(AB458=0,0,(AD458/AB458)*100)</f>
        <v>0</v>
      </c>
      <c r="AG458" s="587"/>
      <c r="AH458" s="538"/>
      <c r="AI458" s="539"/>
      <c r="AJ458" s="552"/>
      <c r="AK458" s="558"/>
      <c r="AL458" s="590">
        <f>IF(AH458=0,0,(AJ458/AH458)*100)</f>
        <v>0</v>
      </c>
      <c r="AM458" s="591"/>
      <c r="AN458" s="538"/>
      <c r="AO458" s="539"/>
      <c r="AP458" s="552"/>
      <c r="AQ458" s="558"/>
      <c r="AR458" s="590">
        <f>IF(AN458=0,0,(AP458/AN458)*100)</f>
        <v>0</v>
      </c>
      <c r="AS458" s="591"/>
      <c r="AT458" s="578">
        <f>AB458+AH458+AN458</f>
        <v>0</v>
      </c>
      <c r="AU458" s="579"/>
      <c r="AV458" s="574">
        <f>AD458+AJ458+AP458</f>
        <v>0</v>
      </c>
      <c r="AW458" s="575"/>
      <c r="AX458" s="590">
        <f>IF(AT458=0,0,(AV458/AT458)*100)</f>
        <v>0</v>
      </c>
      <c r="AY458" s="591"/>
      <c r="AZ458" s="538"/>
      <c r="BA458" s="539"/>
      <c r="BB458" s="552"/>
      <c r="BC458" s="558"/>
      <c r="BD458" s="590">
        <f>IF(AZ458=0,0,(BB458/AZ458)*100)</f>
        <v>0</v>
      </c>
      <c r="BE458" s="591"/>
      <c r="BF458" s="578">
        <f>AT458+AZ458</f>
        <v>0</v>
      </c>
      <c r="BG458" s="579"/>
      <c r="BH458" s="574">
        <f>AV458+BB458</f>
        <v>0</v>
      </c>
      <c r="BI458" s="575"/>
      <c r="BJ458" s="590">
        <f>IF(BF458=0,0,(BH458/BF458)*100)</f>
        <v>0</v>
      </c>
      <c r="BK458" s="591"/>
      <c r="BL458" s="650">
        <f>(AD458*2)+(AJ458*2)+(AP458*3)+BB458</f>
        <v>0</v>
      </c>
      <c r="BM458" s="651"/>
      <c r="BN458" s="652"/>
      <c r="BO458" s="599" t="e">
        <f>(BL458*BR$452)+(N458*BR$453)+(X458*BR$454)+(R458*BR$455)+(V458*BR$456)+(Z458*BR$457)</f>
        <v>#REF!</v>
      </c>
      <c r="BP458" s="599" t="e">
        <f>((AZ458-BB458)*BR$459)+((AT458-AV458)*BR$458)+(H458*BR$460)+(P458*BR$461)</f>
        <v>#REF!</v>
      </c>
      <c r="BQ458" s="70" t="s">
        <v>78</v>
      </c>
      <c r="BR458" s="71" t="e">
        <f>IF(#REF!="B",#REF!,IF(#REF!="C",#REF!,#REF!))</f>
        <v>#REF!</v>
      </c>
      <c r="BS458" s="67"/>
    </row>
    <row r="459" spans="1:71" ht="21.75" customHeight="1">
      <c r="A459" s="54"/>
      <c r="B459" s="566"/>
      <c r="C459" s="560" t="str">
        <f>IF(ROSTER!D$14="","",ROSTER!D$14)</f>
        <v/>
      </c>
      <c r="D459" s="561"/>
      <c r="E459" s="547"/>
      <c r="F459" s="502"/>
      <c r="G459" s="507"/>
      <c r="H459" s="544"/>
      <c r="I459" s="545"/>
      <c r="J459" s="540"/>
      <c r="K459" s="541"/>
      <c r="L459" s="553"/>
      <c r="M459" s="559"/>
      <c r="N459" s="556" t="s">
        <v>14</v>
      </c>
      <c r="O459" s="557"/>
      <c r="P459" s="540"/>
      <c r="Q459" s="541"/>
      <c r="R459" s="553"/>
      <c r="S459" s="559"/>
      <c r="T459" s="592"/>
      <c r="U459" s="593"/>
      <c r="V459" s="551"/>
      <c r="W459" s="545"/>
      <c r="X459" s="540"/>
      <c r="Y459" s="545"/>
      <c r="Z459" s="540"/>
      <c r="AA459" s="545"/>
      <c r="AB459" s="540"/>
      <c r="AC459" s="541"/>
      <c r="AD459" s="553"/>
      <c r="AE459" s="559"/>
      <c r="AF459" s="588"/>
      <c r="AG459" s="589"/>
      <c r="AH459" s="540"/>
      <c r="AI459" s="541"/>
      <c r="AJ459" s="553"/>
      <c r="AK459" s="559"/>
      <c r="AL459" s="592"/>
      <c r="AM459" s="593"/>
      <c r="AN459" s="540"/>
      <c r="AO459" s="541"/>
      <c r="AP459" s="553"/>
      <c r="AQ459" s="559"/>
      <c r="AR459" s="592"/>
      <c r="AS459" s="593"/>
      <c r="AT459" s="580"/>
      <c r="AU459" s="581"/>
      <c r="AV459" s="576"/>
      <c r="AW459" s="577"/>
      <c r="AX459" s="592"/>
      <c r="AY459" s="593"/>
      <c r="AZ459" s="540"/>
      <c r="BA459" s="541"/>
      <c r="BB459" s="553"/>
      <c r="BC459" s="559"/>
      <c r="BD459" s="592"/>
      <c r="BE459" s="593"/>
      <c r="BF459" s="580"/>
      <c r="BG459" s="581"/>
      <c r="BH459" s="576"/>
      <c r="BI459" s="577"/>
      <c r="BJ459" s="592"/>
      <c r="BK459" s="593"/>
      <c r="BL459" s="653"/>
      <c r="BM459" s="654"/>
      <c r="BN459" s="655"/>
      <c r="BO459" s="600"/>
      <c r="BP459" s="600"/>
      <c r="BQ459" s="70" t="s">
        <v>79</v>
      </c>
      <c r="BR459" s="71" t="e">
        <f>IF(#REF!="B",#REF!,IF(#REF!="C",#REF!,#REF!))</f>
        <v>#REF!</v>
      </c>
      <c r="BS459" s="67"/>
    </row>
    <row r="460" spans="1:71" ht="21.75" customHeight="1">
      <c r="A460" s="54"/>
      <c r="B460" s="565" t="str">
        <f>IF(ROSTER!B16="","",ROSTER!B16)</f>
        <v/>
      </c>
      <c r="C460" s="536" t="str">
        <f>IF(ROSTER!C$16="","",ROSTER!C$16)</f>
        <v/>
      </c>
      <c r="D460" s="537"/>
      <c r="E460" s="546"/>
      <c r="F460" s="501">
        <f>IF(E460="y",1,IF(E460="S",1,0))</f>
        <v>0</v>
      </c>
      <c r="G460" s="506">
        <f>IF(E460="S",1,0)</f>
        <v>0</v>
      </c>
      <c r="H460" s="542"/>
      <c r="I460" s="543"/>
      <c r="J460" s="538"/>
      <c r="K460" s="539"/>
      <c r="L460" s="552"/>
      <c r="M460" s="558"/>
      <c r="N460" s="554">
        <f>L460+J460</f>
        <v>0</v>
      </c>
      <c r="O460" s="555"/>
      <c r="P460" s="538"/>
      <c r="Q460" s="539"/>
      <c r="R460" s="552"/>
      <c r="S460" s="558"/>
      <c r="T460" s="590">
        <f t="shared" ref="T460:T495" si="402">R460-P460</f>
        <v>0</v>
      </c>
      <c r="U460" s="591"/>
      <c r="V460" s="550"/>
      <c r="W460" s="543"/>
      <c r="X460" s="538"/>
      <c r="Y460" s="543"/>
      <c r="Z460" s="538"/>
      <c r="AA460" s="543"/>
      <c r="AB460" s="538"/>
      <c r="AC460" s="539"/>
      <c r="AD460" s="552"/>
      <c r="AE460" s="558"/>
      <c r="AF460" s="586">
        <f>IF(AB460=0,0,(AD460/AB460)*100)</f>
        <v>0</v>
      </c>
      <c r="AG460" s="587"/>
      <c r="AH460" s="538"/>
      <c r="AI460" s="539"/>
      <c r="AJ460" s="552"/>
      <c r="AK460" s="558"/>
      <c r="AL460" s="590">
        <f>IF(AH460=0,0,(AJ460/AH460)*100)</f>
        <v>0</v>
      </c>
      <c r="AM460" s="591"/>
      <c r="AN460" s="538"/>
      <c r="AO460" s="539"/>
      <c r="AP460" s="552"/>
      <c r="AQ460" s="558"/>
      <c r="AR460" s="590">
        <f>IF(AN460=0,0,(AP460/AN460)*100)</f>
        <v>0</v>
      </c>
      <c r="AS460" s="591"/>
      <c r="AT460" s="578">
        <f>AB460+AH460+AN460</f>
        <v>0</v>
      </c>
      <c r="AU460" s="579"/>
      <c r="AV460" s="574">
        <f>AD460+AJ460+AP460</f>
        <v>0</v>
      </c>
      <c r="AW460" s="575"/>
      <c r="AX460" s="590">
        <f>IF(AT460=0,0,(AV460/AT460)*100)</f>
        <v>0</v>
      </c>
      <c r="AY460" s="591"/>
      <c r="AZ460" s="538"/>
      <c r="BA460" s="539"/>
      <c r="BB460" s="552"/>
      <c r="BC460" s="558"/>
      <c r="BD460" s="590">
        <f>IF(AZ460=0,0,(BB460/AZ460)*100)</f>
        <v>0</v>
      </c>
      <c r="BE460" s="591"/>
      <c r="BF460" s="578">
        <f>AT460+AZ460</f>
        <v>0</v>
      </c>
      <c r="BG460" s="579"/>
      <c r="BH460" s="574">
        <f>AV460+BB460</f>
        <v>0</v>
      </c>
      <c r="BI460" s="575"/>
      <c r="BJ460" s="590">
        <f>IF(BF460=0,0,(BH460/BF460)*100)</f>
        <v>0</v>
      </c>
      <c r="BK460" s="591"/>
      <c r="BL460" s="650">
        <f>(AD460*2)+(AJ460*2)+(AP460*3)+BB460</f>
        <v>0</v>
      </c>
      <c r="BM460" s="651"/>
      <c r="BN460" s="652"/>
      <c r="BO460" s="599" t="e">
        <f>(BL460*BR$452)+(N460*BR$453)+(X460*BR$454)+(R460*BR$455)+(V460*BR$456)+(Z460*BR$457)</f>
        <v>#REF!</v>
      </c>
      <c r="BP460" s="599" t="e">
        <f>((AZ460-BB460)*BR$459)+((AT460-AV460)*BR$458)+(H460*BR$460)+(P460*BR$461)</f>
        <v>#REF!</v>
      </c>
      <c r="BQ460" s="70" t="s">
        <v>80</v>
      </c>
      <c r="BR460" s="71" t="e">
        <f>IF(#REF!="B",#REF!,IF(#REF!="C",#REF!,#REF!))</f>
        <v>#REF!</v>
      </c>
      <c r="BS460" s="67"/>
    </row>
    <row r="461" spans="1:71" ht="21.75" customHeight="1">
      <c r="A461" s="54"/>
      <c r="B461" s="566"/>
      <c r="C461" s="560" t="str">
        <f>IF(ROSTER!D$16="","",ROSTER!D$16)</f>
        <v/>
      </c>
      <c r="D461" s="561"/>
      <c r="E461" s="547"/>
      <c r="F461" s="502"/>
      <c r="G461" s="507"/>
      <c r="H461" s="544"/>
      <c r="I461" s="545"/>
      <c r="J461" s="540"/>
      <c r="K461" s="541"/>
      <c r="L461" s="553"/>
      <c r="M461" s="559"/>
      <c r="N461" s="556" t="s">
        <v>14</v>
      </c>
      <c r="O461" s="557"/>
      <c r="P461" s="540"/>
      <c r="Q461" s="541"/>
      <c r="R461" s="553"/>
      <c r="S461" s="559"/>
      <c r="T461" s="592"/>
      <c r="U461" s="593"/>
      <c r="V461" s="551"/>
      <c r="W461" s="545"/>
      <c r="X461" s="540"/>
      <c r="Y461" s="545"/>
      <c r="Z461" s="540"/>
      <c r="AA461" s="545"/>
      <c r="AB461" s="540"/>
      <c r="AC461" s="541"/>
      <c r="AD461" s="553"/>
      <c r="AE461" s="559"/>
      <c r="AF461" s="588"/>
      <c r="AG461" s="589"/>
      <c r="AH461" s="540"/>
      <c r="AI461" s="541"/>
      <c r="AJ461" s="553"/>
      <c r="AK461" s="559"/>
      <c r="AL461" s="592"/>
      <c r="AM461" s="593"/>
      <c r="AN461" s="540"/>
      <c r="AO461" s="541"/>
      <c r="AP461" s="553"/>
      <c r="AQ461" s="559"/>
      <c r="AR461" s="592"/>
      <c r="AS461" s="593"/>
      <c r="AT461" s="580"/>
      <c r="AU461" s="581"/>
      <c r="AV461" s="576"/>
      <c r="AW461" s="577"/>
      <c r="AX461" s="592"/>
      <c r="AY461" s="593"/>
      <c r="AZ461" s="540"/>
      <c r="BA461" s="541"/>
      <c r="BB461" s="553"/>
      <c r="BC461" s="559"/>
      <c r="BD461" s="592"/>
      <c r="BE461" s="593"/>
      <c r="BF461" s="580"/>
      <c r="BG461" s="581"/>
      <c r="BH461" s="576"/>
      <c r="BI461" s="577"/>
      <c r="BJ461" s="592"/>
      <c r="BK461" s="593"/>
      <c r="BL461" s="653"/>
      <c r="BM461" s="654"/>
      <c r="BN461" s="655"/>
      <c r="BO461" s="600"/>
      <c r="BP461" s="600"/>
      <c r="BQ461" s="70" t="s">
        <v>81</v>
      </c>
      <c r="BR461" s="71" t="e">
        <f>IF(#REF!="B",#REF!,IF(#REF!="C",#REF!,#REF!))</f>
        <v>#REF!</v>
      </c>
      <c r="BS461" s="67"/>
    </row>
    <row r="462" spans="1:71" ht="21.75" customHeight="1">
      <c r="A462" s="54"/>
      <c r="B462" s="565" t="str">
        <f>IF(ROSTER!B18="","",ROSTER!B18)</f>
        <v/>
      </c>
      <c r="C462" s="536" t="str">
        <f>IF(ROSTER!C$18="","",ROSTER!C$18)</f>
        <v/>
      </c>
      <c r="D462" s="537"/>
      <c r="E462" s="546"/>
      <c r="F462" s="501">
        <f>IF(E462="y",1,IF(E462="S",1,0))</f>
        <v>0</v>
      </c>
      <c r="G462" s="506">
        <f>IF(E462="S",1,0)</f>
        <v>0</v>
      </c>
      <c r="H462" s="542"/>
      <c r="I462" s="543"/>
      <c r="J462" s="538"/>
      <c r="K462" s="539"/>
      <c r="L462" s="552"/>
      <c r="M462" s="558"/>
      <c r="N462" s="554">
        <f>L462+J462</f>
        <v>0</v>
      </c>
      <c r="O462" s="555"/>
      <c r="P462" s="538"/>
      <c r="Q462" s="539"/>
      <c r="R462" s="552"/>
      <c r="S462" s="558"/>
      <c r="T462" s="590">
        <f t="shared" ref="T462:T495" si="403">R462-P462</f>
        <v>0</v>
      </c>
      <c r="U462" s="591"/>
      <c r="V462" s="550"/>
      <c r="W462" s="543"/>
      <c r="X462" s="538"/>
      <c r="Y462" s="543"/>
      <c r="Z462" s="538"/>
      <c r="AA462" s="543"/>
      <c r="AB462" s="538"/>
      <c r="AC462" s="539"/>
      <c r="AD462" s="552"/>
      <c r="AE462" s="558"/>
      <c r="AF462" s="586">
        <f>IF(AB462=0,0,(AD462/AB462)*100)</f>
        <v>0</v>
      </c>
      <c r="AG462" s="587"/>
      <c r="AH462" s="538"/>
      <c r="AI462" s="539"/>
      <c r="AJ462" s="552"/>
      <c r="AK462" s="558"/>
      <c r="AL462" s="590">
        <f>IF(AH462=0,0,(AJ462/AH462)*100)</f>
        <v>0</v>
      </c>
      <c r="AM462" s="591"/>
      <c r="AN462" s="538"/>
      <c r="AO462" s="539"/>
      <c r="AP462" s="552"/>
      <c r="AQ462" s="558"/>
      <c r="AR462" s="590">
        <f>IF(AN462=0,0,(AP462/AN462)*100)</f>
        <v>0</v>
      </c>
      <c r="AS462" s="591"/>
      <c r="AT462" s="578">
        <f>AB462+AH462+AN462</f>
        <v>0</v>
      </c>
      <c r="AU462" s="579"/>
      <c r="AV462" s="574">
        <f>AD462+AJ462+AP462</f>
        <v>0</v>
      </c>
      <c r="AW462" s="575"/>
      <c r="AX462" s="590">
        <f>IF(AT462=0,0,(AV462/AT462)*100)</f>
        <v>0</v>
      </c>
      <c r="AY462" s="591"/>
      <c r="AZ462" s="538"/>
      <c r="BA462" s="539"/>
      <c r="BB462" s="552"/>
      <c r="BC462" s="558"/>
      <c r="BD462" s="590">
        <f>IF(AZ462=0,0,(BB462/AZ462)*100)</f>
        <v>0</v>
      </c>
      <c r="BE462" s="591"/>
      <c r="BF462" s="578">
        <f>AT462+AZ462</f>
        <v>0</v>
      </c>
      <c r="BG462" s="579"/>
      <c r="BH462" s="574">
        <f>AV462+BB462</f>
        <v>0</v>
      </c>
      <c r="BI462" s="575"/>
      <c r="BJ462" s="590">
        <f>IF(BF462=0,0,(BH462/BF462)*100)</f>
        <v>0</v>
      </c>
      <c r="BK462" s="591"/>
      <c r="BL462" s="650">
        <f>(AD462*2)+(AJ462*2)+(AP462*3)+BB462</f>
        <v>0</v>
      </c>
      <c r="BM462" s="651"/>
      <c r="BN462" s="652"/>
      <c r="BO462" s="599" t="e">
        <f>(BL462*BR$452)+(N462*BR$453)+(X462*BR$454)+(R462*BR$455)+(V462*BR$456)+(Z462*BR$457)</f>
        <v>#REF!</v>
      </c>
      <c r="BP462" s="599" t="e">
        <f>((AZ462-BB462)*BR$459)+((AT462-AV462)*BR$458)+(H462*BR$460)+(P462*BR$461)</f>
        <v>#REF!</v>
      </c>
      <c r="BQ462" s="54"/>
      <c r="BR462" s="54"/>
      <c r="BS462" s="67"/>
    </row>
    <row r="463" spans="1:71" ht="21.75" customHeight="1">
      <c r="A463" s="54"/>
      <c r="B463" s="566"/>
      <c r="C463" s="560" t="str">
        <f>IF(ROSTER!D$18="","",ROSTER!D$18)</f>
        <v/>
      </c>
      <c r="D463" s="561"/>
      <c r="E463" s="547"/>
      <c r="F463" s="502"/>
      <c r="G463" s="507"/>
      <c r="H463" s="544"/>
      <c r="I463" s="545"/>
      <c r="J463" s="540"/>
      <c r="K463" s="541"/>
      <c r="L463" s="553"/>
      <c r="M463" s="559"/>
      <c r="N463" s="556"/>
      <c r="O463" s="557"/>
      <c r="P463" s="540"/>
      <c r="Q463" s="541"/>
      <c r="R463" s="553"/>
      <c r="S463" s="559"/>
      <c r="T463" s="592"/>
      <c r="U463" s="593"/>
      <c r="V463" s="551"/>
      <c r="W463" s="545"/>
      <c r="X463" s="540"/>
      <c r="Y463" s="545"/>
      <c r="Z463" s="540"/>
      <c r="AA463" s="545"/>
      <c r="AB463" s="540"/>
      <c r="AC463" s="541"/>
      <c r="AD463" s="553"/>
      <c r="AE463" s="559"/>
      <c r="AF463" s="588"/>
      <c r="AG463" s="589"/>
      <c r="AH463" s="540"/>
      <c r="AI463" s="541"/>
      <c r="AJ463" s="553"/>
      <c r="AK463" s="559"/>
      <c r="AL463" s="592"/>
      <c r="AM463" s="593"/>
      <c r="AN463" s="540"/>
      <c r="AO463" s="541"/>
      <c r="AP463" s="553"/>
      <c r="AQ463" s="559"/>
      <c r="AR463" s="592"/>
      <c r="AS463" s="593"/>
      <c r="AT463" s="580"/>
      <c r="AU463" s="581"/>
      <c r="AV463" s="576"/>
      <c r="AW463" s="577"/>
      <c r="AX463" s="592"/>
      <c r="AY463" s="593"/>
      <c r="AZ463" s="540"/>
      <c r="BA463" s="541"/>
      <c r="BB463" s="553"/>
      <c r="BC463" s="559"/>
      <c r="BD463" s="592"/>
      <c r="BE463" s="593"/>
      <c r="BF463" s="580"/>
      <c r="BG463" s="581"/>
      <c r="BH463" s="576"/>
      <c r="BI463" s="577"/>
      <c r="BJ463" s="592"/>
      <c r="BK463" s="593"/>
      <c r="BL463" s="653"/>
      <c r="BM463" s="654"/>
      <c r="BN463" s="655"/>
      <c r="BO463" s="600"/>
      <c r="BP463" s="600"/>
      <c r="BQ463" s="54"/>
      <c r="BR463" s="54"/>
      <c r="BS463" s="54"/>
    </row>
    <row r="464" spans="1:71" ht="21.75" customHeight="1">
      <c r="A464" s="54"/>
      <c r="B464" s="565" t="str">
        <f>IF(ROSTER!B20="","",ROSTER!B20)</f>
        <v/>
      </c>
      <c r="C464" s="536" t="str">
        <f>IF(ROSTER!C$20="","",ROSTER!C$20)</f>
        <v/>
      </c>
      <c r="D464" s="537"/>
      <c r="E464" s="546"/>
      <c r="F464" s="501">
        <f>IF(E464="y",1,IF(E464="S",1,0))</f>
        <v>0</v>
      </c>
      <c r="G464" s="506">
        <f>IF(E464="S",1,0)</f>
        <v>0</v>
      </c>
      <c r="H464" s="542"/>
      <c r="I464" s="543"/>
      <c r="J464" s="538"/>
      <c r="K464" s="539"/>
      <c r="L464" s="552"/>
      <c r="M464" s="558"/>
      <c r="N464" s="554">
        <f>L464+J464</f>
        <v>0</v>
      </c>
      <c r="O464" s="555"/>
      <c r="P464" s="538"/>
      <c r="Q464" s="539"/>
      <c r="R464" s="552"/>
      <c r="S464" s="558"/>
      <c r="T464" s="590">
        <f t="shared" ref="T464:T495" si="404">R464-P464</f>
        <v>0</v>
      </c>
      <c r="U464" s="591"/>
      <c r="V464" s="550"/>
      <c r="W464" s="543"/>
      <c r="X464" s="538"/>
      <c r="Y464" s="543"/>
      <c r="Z464" s="538"/>
      <c r="AA464" s="543"/>
      <c r="AB464" s="538"/>
      <c r="AC464" s="539"/>
      <c r="AD464" s="552"/>
      <c r="AE464" s="558"/>
      <c r="AF464" s="586">
        <f>IF(AB464=0,0,(AD464/AB464)*100)</f>
        <v>0</v>
      </c>
      <c r="AG464" s="587"/>
      <c r="AH464" s="538"/>
      <c r="AI464" s="539"/>
      <c r="AJ464" s="552"/>
      <c r="AK464" s="558"/>
      <c r="AL464" s="590">
        <f>IF(AH464=0,0,(AJ464/AH464)*100)</f>
        <v>0</v>
      </c>
      <c r="AM464" s="591"/>
      <c r="AN464" s="538"/>
      <c r="AO464" s="539"/>
      <c r="AP464" s="552"/>
      <c r="AQ464" s="558"/>
      <c r="AR464" s="590">
        <f>IF(AN464=0,0,(AP464/AN464)*100)</f>
        <v>0</v>
      </c>
      <c r="AS464" s="591"/>
      <c r="AT464" s="578">
        <f>AB464+AH464+AN464</f>
        <v>0</v>
      </c>
      <c r="AU464" s="579"/>
      <c r="AV464" s="574">
        <f>AD464+AJ464+AP464</f>
        <v>0</v>
      </c>
      <c r="AW464" s="575"/>
      <c r="AX464" s="590">
        <f>IF(AT464=0,0,(AV464/AT464)*100)</f>
        <v>0</v>
      </c>
      <c r="AY464" s="591"/>
      <c r="AZ464" s="538"/>
      <c r="BA464" s="539"/>
      <c r="BB464" s="552"/>
      <c r="BC464" s="558"/>
      <c r="BD464" s="590">
        <f>IF(AZ464=0,0,(BB464/AZ464)*100)</f>
        <v>0</v>
      </c>
      <c r="BE464" s="591"/>
      <c r="BF464" s="578">
        <f>AT464+AZ464</f>
        <v>0</v>
      </c>
      <c r="BG464" s="579"/>
      <c r="BH464" s="574">
        <f>AV464+BB464</f>
        <v>0</v>
      </c>
      <c r="BI464" s="575"/>
      <c r="BJ464" s="590">
        <f>IF(BF464=0,0,(BH464/BF464)*100)</f>
        <v>0</v>
      </c>
      <c r="BK464" s="591"/>
      <c r="BL464" s="650">
        <f>(AD464*2)+(AJ464*2)+(AP464*3)+BB464</f>
        <v>0</v>
      </c>
      <c r="BM464" s="651"/>
      <c r="BN464" s="652"/>
      <c r="BO464" s="599" t="e">
        <f>(BL464*BR$452)+(N464*BR$453)+(X464*BR$454)+(R464*BR$455)+(V464*BR$456)+(Z464*BR$457)</f>
        <v>#REF!</v>
      </c>
      <c r="BP464" s="599" t="e">
        <f>((AZ464-BB464)*BR$459)+((AT464-AV464)*BR$458)+(H464*BR$460)+(P464*BR$461)</f>
        <v>#REF!</v>
      </c>
      <c r="BQ464" s="54"/>
      <c r="BR464" s="54"/>
      <c r="BS464" s="54"/>
    </row>
    <row r="465" spans="1:71" ht="21.75" customHeight="1">
      <c r="A465" s="54"/>
      <c r="B465" s="566"/>
      <c r="C465" s="560" t="str">
        <f>IF(ROSTER!D$20="","",ROSTER!D$20)</f>
        <v/>
      </c>
      <c r="D465" s="561"/>
      <c r="E465" s="547"/>
      <c r="F465" s="502"/>
      <c r="G465" s="507"/>
      <c r="H465" s="544"/>
      <c r="I465" s="545"/>
      <c r="J465" s="540"/>
      <c r="K465" s="541"/>
      <c r="L465" s="553"/>
      <c r="M465" s="559"/>
      <c r="N465" s="556" t="s">
        <v>14</v>
      </c>
      <c r="O465" s="557"/>
      <c r="P465" s="540"/>
      <c r="Q465" s="541"/>
      <c r="R465" s="553"/>
      <c r="S465" s="559"/>
      <c r="T465" s="592"/>
      <c r="U465" s="593"/>
      <c r="V465" s="551"/>
      <c r="W465" s="545"/>
      <c r="X465" s="540"/>
      <c r="Y465" s="545"/>
      <c r="Z465" s="540"/>
      <c r="AA465" s="545"/>
      <c r="AB465" s="540"/>
      <c r="AC465" s="541"/>
      <c r="AD465" s="553"/>
      <c r="AE465" s="559"/>
      <c r="AF465" s="588"/>
      <c r="AG465" s="589"/>
      <c r="AH465" s="540"/>
      <c r="AI465" s="541"/>
      <c r="AJ465" s="553"/>
      <c r="AK465" s="559"/>
      <c r="AL465" s="592"/>
      <c r="AM465" s="593"/>
      <c r="AN465" s="540"/>
      <c r="AO465" s="541"/>
      <c r="AP465" s="553"/>
      <c r="AQ465" s="559"/>
      <c r="AR465" s="592"/>
      <c r="AS465" s="593"/>
      <c r="AT465" s="580"/>
      <c r="AU465" s="581"/>
      <c r="AV465" s="576"/>
      <c r="AW465" s="577"/>
      <c r="AX465" s="592"/>
      <c r="AY465" s="593"/>
      <c r="AZ465" s="540"/>
      <c r="BA465" s="541"/>
      <c r="BB465" s="553"/>
      <c r="BC465" s="559"/>
      <c r="BD465" s="592"/>
      <c r="BE465" s="593"/>
      <c r="BF465" s="580"/>
      <c r="BG465" s="581"/>
      <c r="BH465" s="576"/>
      <c r="BI465" s="577"/>
      <c r="BJ465" s="592"/>
      <c r="BK465" s="593"/>
      <c r="BL465" s="653"/>
      <c r="BM465" s="654"/>
      <c r="BN465" s="655"/>
      <c r="BO465" s="600"/>
      <c r="BP465" s="600"/>
      <c r="BQ465" s="54"/>
      <c r="BR465" s="54"/>
      <c r="BS465" s="54"/>
    </row>
    <row r="466" spans="1:71" ht="21.75" customHeight="1">
      <c r="A466" s="54"/>
      <c r="B466" s="565" t="str">
        <f>IF(ROSTER!B22="","",ROSTER!B22)</f>
        <v/>
      </c>
      <c r="C466" s="536" t="str">
        <f>IF(ROSTER!C$22="","",ROSTER!C$22)</f>
        <v/>
      </c>
      <c r="D466" s="537"/>
      <c r="E466" s="546"/>
      <c r="F466" s="501">
        <f>IF(E466="y",1,IF(E466="S",1,0))</f>
        <v>0</v>
      </c>
      <c r="G466" s="506">
        <f>IF(E466="S",1,0)</f>
        <v>0</v>
      </c>
      <c r="H466" s="542"/>
      <c r="I466" s="543"/>
      <c r="J466" s="538"/>
      <c r="K466" s="539"/>
      <c r="L466" s="552"/>
      <c r="M466" s="558"/>
      <c r="N466" s="554">
        <f>L466+J466</f>
        <v>0</v>
      </c>
      <c r="O466" s="555"/>
      <c r="P466" s="538"/>
      <c r="Q466" s="539"/>
      <c r="R466" s="552"/>
      <c r="S466" s="558"/>
      <c r="T466" s="590">
        <f t="shared" ref="T466:T495" si="405">R466-P466</f>
        <v>0</v>
      </c>
      <c r="U466" s="591"/>
      <c r="V466" s="550"/>
      <c r="W466" s="543"/>
      <c r="X466" s="538"/>
      <c r="Y466" s="543"/>
      <c r="Z466" s="538"/>
      <c r="AA466" s="543"/>
      <c r="AB466" s="538"/>
      <c r="AC466" s="539"/>
      <c r="AD466" s="552"/>
      <c r="AE466" s="558"/>
      <c r="AF466" s="586">
        <f>IF(AB466=0,0,(AD466/AB466)*100)</f>
        <v>0</v>
      </c>
      <c r="AG466" s="587"/>
      <c r="AH466" s="538"/>
      <c r="AI466" s="539"/>
      <c r="AJ466" s="552"/>
      <c r="AK466" s="558"/>
      <c r="AL466" s="590">
        <f>IF(AH466=0,0,(AJ466/AH466)*100)</f>
        <v>0</v>
      </c>
      <c r="AM466" s="591"/>
      <c r="AN466" s="538"/>
      <c r="AO466" s="539"/>
      <c r="AP466" s="552"/>
      <c r="AQ466" s="558"/>
      <c r="AR466" s="590">
        <f>IF(AN466=0,0,(AP466/AN466)*100)</f>
        <v>0</v>
      </c>
      <c r="AS466" s="591"/>
      <c r="AT466" s="578">
        <f>AB466+AH466+AN466</f>
        <v>0</v>
      </c>
      <c r="AU466" s="579"/>
      <c r="AV466" s="574">
        <f>AD466+AJ466+AP466</f>
        <v>0</v>
      </c>
      <c r="AW466" s="575"/>
      <c r="AX466" s="590">
        <f>IF(AT466=0,0,(AV466/AT466)*100)</f>
        <v>0</v>
      </c>
      <c r="AY466" s="591"/>
      <c r="AZ466" s="538"/>
      <c r="BA466" s="539"/>
      <c r="BB466" s="552"/>
      <c r="BC466" s="558"/>
      <c r="BD466" s="590">
        <f>IF(AZ466=0,0,(BB466/AZ466)*100)</f>
        <v>0</v>
      </c>
      <c r="BE466" s="591"/>
      <c r="BF466" s="578">
        <f>AT466+AZ466</f>
        <v>0</v>
      </c>
      <c r="BG466" s="579"/>
      <c r="BH466" s="574">
        <f>AV466+BB466</f>
        <v>0</v>
      </c>
      <c r="BI466" s="575"/>
      <c r="BJ466" s="590">
        <f>IF(BF466=0,0,(BH466/BF466)*100)</f>
        <v>0</v>
      </c>
      <c r="BK466" s="591"/>
      <c r="BL466" s="650">
        <f>(AD466*2)+(AJ466*2)+(AP466*3)+BB466</f>
        <v>0</v>
      </c>
      <c r="BM466" s="651"/>
      <c r="BN466" s="652"/>
      <c r="BO466" s="599" t="e">
        <f>(BL466*BR$452)+(N466*BR$453)+(X466*BR$454)+(R466*BR$455)+(V466*BR$456)+(Z466*BR$457)</f>
        <v>#REF!</v>
      </c>
      <c r="BP466" s="599" t="e">
        <f>((AZ466-BB466)*BR$459)+((AT466-AV466)*BR$458)+(H466*BR$460)+(P466*BR$461)</f>
        <v>#REF!</v>
      </c>
      <c r="BQ466" s="54"/>
      <c r="BR466" s="54"/>
      <c r="BS466" s="54"/>
    </row>
    <row r="467" spans="1:71" ht="21.75" customHeight="1">
      <c r="A467" s="54"/>
      <c r="B467" s="566"/>
      <c r="C467" s="560" t="str">
        <f>IF(ROSTER!D$22="","",ROSTER!D$22)</f>
        <v/>
      </c>
      <c r="D467" s="561"/>
      <c r="E467" s="547"/>
      <c r="F467" s="502"/>
      <c r="G467" s="507"/>
      <c r="H467" s="544"/>
      <c r="I467" s="545"/>
      <c r="J467" s="540"/>
      <c r="K467" s="541"/>
      <c r="L467" s="553"/>
      <c r="M467" s="559"/>
      <c r="N467" s="556" t="s">
        <v>14</v>
      </c>
      <c r="O467" s="557"/>
      <c r="P467" s="540"/>
      <c r="Q467" s="541"/>
      <c r="R467" s="553"/>
      <c r="S467" s="559"/>
      <c r="T467" s="592"/>
      <c r="U467" s="593"/>
      <c r="V467" s="551"/>
      <c r="W467" s="545"/>
      <c r="X467" s="540"/>
      <c r="Y467" s="545"/>
      <c r="Z467" s="540"/>
      <c r="AA467" s="545"/>
      <c r="AB467" s="540"/>
      <c r="AC467" s="541"/>
      <c r="AD467" s="553"/>
      <c r="AE467" s="559"/>
      <c r="AF467" s="588"/>
      <c r="AG467" s="589"/>
      <c r="AH467" s="540"/>
      <c r="AI467" s="541"/>
      <c r="AJ467" s="553"/>
      <c r="AK467" s="559"/>
      <c r="AL467" s="592"/>
      <c r="AM467" s="593"/>
      <c r="AN467" s="540"/>
      <c r="AO467" s="541"/>
      <c r="AP467" s="553"/>
      <c r="AQ467" s="559"/>
      <c r="AR467" s="592"/>
      <c r="AS467" s="593"/>
      <c r="AT467" s="580"/>
      <c r="AU467" s="581"/>
      <c r="AV467" s="576"/>
      <c r="AW467" s="577"/>
      <c r="AX467" s="592"/>
      <c r="AY467" s="593"/>
      <c r="AZ467" s="540"/>
      <c r="BA467" s="541"/>
      <c r="BB467" s="553"/>
      <c r="BC467" s="559"/>
      <c r="BD467" s="592"/>
      <c r="BE467" s="593"/>
      <c r="BF467" s="580"/>
      <c r="BG467" s="581"/>
      <c r="BH467" s="576"/>
      <c r="BI467" s="577"/>
      <c r="BJ467" s="592"/>
      <c r="BK467" s="593"/>
      <c r="BL467" s="653"/>
      <c r="BM467" s="654"/>
      <c r="BN467" s="655"/>
      <c r="BO467" s="600"/>
      <c r="BP467" s="600"/>
      <c r="BQ467" s="54"/>
      <c r="BR467" s="54"/>
      <c r="BS467" s="54"/>
    </row>
    <row r="468" spans="1:71" ht="21.75" customHeight="1">
      <c r="A468" s="54"/>
      <c r="B468" s="565" t="str">
        <f>IF(ROSTER!B24="","",ROSTER!B24)</f>
        <v/>
      </c>
      <c r="C468" s="536" t="str">
        <f>IF(ROSTER!C$24="","",ROSTER!C$24)</f>
        <v/>
      </c>
      <c r="D468" s="537"/>
      <c r="E468" s="546"/>
      <c r="F468" s="501">
        <f>IF(E468="y",1,IF(E468="S",1,0))</f>
        <v>0</v>
      </c>
      <c r="G468" s="506">
        <f>IF(E468="S",1,0)</f>
        <v>0</v>
      </c>
      <c r="H468" s="542"/>
      <c r="I468" s="543"/>
      <c r="J468" s="538"/>
      <c r="K468" s="539"/>
      <c r="L468" s="552"/>
      <c r="M468" s="558"/>
      <c r="N468" s="554">
        <f>L468+J468</f>
        <v>0</v>
      </c>
      <c r="O468" s="555"/>
      <c r="P468" s="538"/>
      <c r="Q468" s="539"/>
      <c r="R468" s="552"/>
      <c r="S468" s="558"/>
      <c r="T468" s="590">
        <f t="shared" ref="T468:T495" si="406">R468-P468</f>
        <v>0</v>
      </c>
      <c r="U468" s="591"/>
      <c r="V468" s="550"/>
      <c r="W468" s="543"/>
      <c r="X468" s="538"/>
      <c r="Y468" s="543"/>
      <c r="Z468" s="538"/>
      <c r="AA468" s="543"/>
      <c r="AB468" s="538"/>
      <c r="AC468" s="539"/>
      <c r="AD468" s="552"/>
      <c r="AE468" s="558"/>
      <c r="AF468" s="586">
        <f>IF(AB468=0,0,(AD468/AB468)*100)</f>
        <v>0</v>
      </c>
      <c r="AG468" s="587"/>
      <c r="AH468" s="538"/>
      <c r="AI468" s="539"/>
      <c r="AJ468" s="552"/>
      <c r="AK468" s="558"/>
      <c r="AL468" s="590">
        <f>IF(AH468=0,0,(AJ468/AH468)*100)</f>
        <v>0</v>
      </c>
      <c r="AM468" s="591"/>
      <c r="AN468" s="538"/>
      <c r="AO468" s="539"/>
      <c r="AP468" s="552"/>
      <c r="AQ468" s="558"/>
      <c r="AR468" s="590">
        <f>IF(AN468=0,0,(AP468/AN468)*100)</f>
        <v>0</v>
      </c>
      <c r="AS468" s="591"/>
      <c r="AT468" s="578">
        <f>AB468+AH468+AN468</f>
        <v>0</v>
      </c>
      <c r="AU468" s="579"/>
      <c r="AV468" s="574">
        <f>AD468+AJ468+AP468</f>
        <v>0</v>
      </c>
      <c r="AW468" s="575"/>
      <c r="AX468" s="590">
        <f>IF(AT468=0,0,(AV468/AT468)*100)</f>
        <v>0</v>
      </c>
      <c r="AY468" s="591"/>
      <c r="AZ468" s="538"/>
      <c r="BA468" s="539"/>
      <c r="BB468" s="552"/>
      <c r="BC468" s="558"/>
      <c r="BD468" s="590">
        <f>IF(AZ468=0,0,(BB468/AZ468)*100)</f>
        <v>0</v>
      </c>
      <c r="BE468" s="591"/>
      <c r="BF468" s="578">
        <f>AT468+AZ468</f>
        <v>0</v>
      </c>
      <c r="BG468" s="579"/>
      <c r="BH468" s="574">
        <f>AV468+BB468</f>
        <v>0</v>
      </c>
      <c r="BI468" s="575"/>
      <c r="BJ468" s="590">
        <f>IF(BF468=0,0,(BH468/BF468)*100)</f>
        <v>0</v>
      </c>
      <c r="BK468" s="591"/>
      <c r="BL468" s="650">
        <f>(AD468*2)+(AJ468*2)+(AP468*3)+BB468</f>
        <v>0</v>
      </c>
      <c r="BM468" s="651"/>
      <c r="BN468" s="652"/>
      <c r="BO468" s="599" t="e">
        <f>(BL468*BR$452)+(N468*BR$453)+(X468*BR$454)+(R468*BR$455)+(V468*BR$456)+(Z468*BR$457)</f>
        <v>#REF!</v>
      </c>
      <c r="BP468" s="599" t="e">
        <f>((AZ468-BB468)*BR$459)+((AT468-AV468)*BR$458)+(H468*BR$460)+(P468*BR$461)</f>
        <v>#REF!</v>
      </c>
      <c r="BQ468" s="54"/>
      <c r="BR468" s="54"/>
      <c r="BS468" s="54"/>
    </row>
    <row r="469" spans="1:71" ht="21.75" customHeight="1">
      <c r="A469" s="54"/>
      <c r="B469" s="566"/>
      <c r="C469" s="560" t="str">
        <f>IF(ROSTER!D$24="","",ROSTER!D$24)</f>
        <v/>
      </c>
      <c r="D469" s="561"/>
      <c r="E469" s="547"/>
      <c r="F469" s="502"/>
      <c r="G469" s="507"/>
      <c r="H469" s="544"/>
      <c r="I469" s="545"/>
      <c r="J469" s="540"/>
      <c r="K469" s="541"/>
      <c r="L469" s="553"/>
      <c r="M469" s="559"/>
      <c r="N469" s="556" t="s">
        <v>14</v>
      </c>
      <c r="O469" s="557"/>
      <c r="P469" s="540"/>
      <c r="Q469" s="541"/>
      <c r="R469" s="553"/>
      <c r="S469" s="559"/>
      <c r="T469" s="592"/>
      <c r="U469" s="593"/>
      <c r="V469" s="551"/>
      <c r="W469" s="545"/>
      <c r="X469" s="540"/>
      <c r="Y469" s="545"/>
      <c r="Z469" s="540"/>
      <c r="AA469" s="545"/>
      <c r="AB469" s="540"/>
      <c r="AC469" s="541"/>
      <c r="AD469" s="553"/>
      <c r="AE469" s="559"/>
      <c r="AF469" s="588"/>
      <c r="AG469" s="589"/>
      <c r="AH469" s="540"/>
      <c r="AI469" s="541"/>
      <c r="AJ469" s="553"/>
      <c r="AK469" s="559"/>
      <c r="AL469" s="592"/>
      <c r="AM469" s="593"/>
      <c r="AN469" s="540"/>
      <c r="AO469" s="541"/>
      <c r="AP469" s="553"/>
      <c r="AQ469" s="559"/>
      <c r="AR469" s="592"/>
      <c r="AS469" s="593"/>
      <c r="AT469" s="580"/>
      <c r="AU469" s="581"/>
      <c r="AV469" s="576"/>
      <c r="AW469" s="577"/>
      <c r="AX469" s="592"/>
      <c r="AY469" s="593"/>
      <c r="AZ469" s="540"/>
      <c r="BA469" s="541"/>
      <c r="BB469" s="553"/>
      <c r="BC469" s="559"/>
      <c r="BD469" s="592"/>
      <c r="BE469" s="593"/>
      <c r="BF469" s="580"/>
      <c r="BG469" s="581"/>
      <c r="BH469" s="576"/>
      <c r="BI469" s="577"/>
      <c r="BJ469" s="592"/>
      <c r="BK469" s="593"/>
      <c r="BL469" s="653"/>
      <c r="BM469" s="654"/>
      <c r="BN469" s="655"/>
      <c r="BO469" s="600"/>
      <c r="BP469" s="600"/>
      <c r="BQ469" s="54"/>
      <c r="BR469" s="54"/>
      <c r="BS469" s="54"/>
    </row>
    <row r="470" spans="1:71" ht="21.75" customHeight="1">
      <c r="A470" s="54"/>
      <c r="B470" s="565" t="str">
        <f>IF(ROSTER!B26="","",ROSTER!B26)</f>
        <v/>
      </c>
      <c r="C470" s="536" t="str">
        <f>IF(ROSTER!C$26="","",ROSTER!C$26)</f>
        <v/>
      </c>
      <c r="D470" s="537"/>
      <c r="E470" s="546"/>
      <c r="F470" s="501">
        <f>IF(E470="y",1,IF(E470="S",1,0))</f>
        <v>0</v>
      </c>
      <c r="G470" s="506">
        <f>IF(E470="S",1,0)</f>
        <v>0</v>
      </c>
      <c r="H470" s="542"/>
      <c r="I470" s="543"/>
      <c r="J470" s="538"/>
      <c r="K470" s="539"/>
      <c r="L470" s="552"/>
      <c r="M470" s="558"/>
      <c r="N470" s="554">
        <f>L470+J470</f>
        <v>0</v>
      </c>
      <c r="O470" s="555"/>
      <c r="P470" s="538"/>
      <c r="Q470" s="539"/>
      <c r="R470" s="552"/>
      <c r="S470" s="558"/>
      <c r="T470" s="590">
        <f t="shared" ref="T470:T495" si="407">R470-P470</f>
        <v>0</v>
      </c>
      <c r="U470" s="591"/>
      <c r="V470" s="550"/>
      <c r="W470" s="543"/>
      <c r="X470" s="538"/>
      <c r="Y470" s="543"/>
      <c r="Z470" s="538"/>
      <c r="AA470" s="543"/>
      <c r="AB470" s="538"/>
      <c r="AC470" s="539"/>
      <c r="AD470" s="552"/>
      <c r="AE470" s="558"/>
      <c r="AF470" s="586">
        <f>IF(AB470=0,0,(AD470/AB470)*100)</f>
        <v>0</v>
      </c>
      <c r="AG470" s="587"/>
      <c r="AH470" s="538"/>
      <c r="AI470" s="539"/>
      <c r="AJ470" s="552"/>
      <c r="AK470" s="558"/>
      <c r="AL470" s="590">
        <f>IF(AH470=0,0,(AJ470/AH470)*100)</f>
        <v>0</v>
      </c>
      <c r="AM470" s="591"/>
      <c r="AN470" s="538"/>
      <c r="AO470" s="539"/>
      <c r="AP470" s="552"/>
      <c r="AQ470" s="558"/>
      <c r="AR470" s="590">
        <f>IF(AN470=0,0,(AP470/AN470)*100)</f>
        <v>0</v>
      </c>
      <c r="AS470" s="591"/>
      <c r="AT470" s="578">
        <f>AB470+AH470+AN470</f>
        <v>0</v>
      </c>
      <c r="AU470" s="579"/>
      <c r="AV470" s="574">
        <f>AD470+AJ470+AP470</f>
        <v>0</v>
      </c>
      <c r="AW470" s="575"/>
      <c r="AX470" s="590">
        <f>IF(AT470=0,0,(AV470/AT470)*100)</f>
        <v>0</v>
      </c>
      <c r="AY470" s="591"/>
      <c r="AZ470" s="538"/>
      <c r="BA470" s="539"/>
      <c r="BB470" s="552"/>
      <c r="BC470" s="558"/>
      <c r="BD470" s="590">
        <f>IF(AZ470=0,0,(BB470/AZ470)*100)</f>
        <v>0</v>
      </c>
      <c r="BE470" s="591"/>
      <c r="BF470" s="578">
        <f>AT470+AZ470</f>
        <v>0</v>
      </c>
      <c r="BG470" s="579"/>
      <c r="BH470" s="574">
        <f>AV470+BB470</f>
        <v>0</v>
      </c>
      <c r="BI470" s="575"/>
      <c r="BJ470" s="590">
        <f>IF(BF470=0,0,(BH470/BF470)*100)</f>
        <v>0</v>
      </c>
      <c r="BK470" s="591"/>
      <c r="BL470" s="650">
        <f>(AD470*2)+(AJ470*2)+(AP470*3)+BB470</f>
        <v>0</v>
      </c>
      <c r="BM470" s="651"/>
      <c r="BN470" s="652"/>
      <c r="BO470" s="599" t="e">
        <f>(BL470*BR$452)+(N470*BR$453)+(X470*BR$454)+(R470*BR$455)+(V470*BR$456)+(Z470*BR$457)</f>
        <v>#REF!</v>
      </c>
      <c r="BP470" s="599" t="e">
        <f>((AZ470-BB470)*BR$459)+((AT470-AV470)*BR$458)+(H470*BR$460)+(P470*BR$461)</f>
        <v>#REF!</v>
      </c>
      <c r="BQ470" s="54"/>
      <c r="BR470" s="54"/>
      <c r="BS470" s="54"/>
    </row>
    <row r="471" spans="1:71" ht="21.75" customHeight="1">
      <c r="A471" s="54"/>
      <c r="B471" s="566"/>
      <c r="C471" s="560" t="str">
        <f>IF(ROSTER!D$26="","",ROSTER!D$26)</f>
        <v/>
      </c>
      <c r="D471" s="561"/>
      <c r="E471" s="547"/>
      <c r="F471" s="502"/>
      <c r="G471" s="507"/>
      <c r="H471" s="544"/>
      <c r="I471" s="545"/>
      <c r="J471" s="540"/>
      <c r="K471" s="541"/>
      <c r="L471" s="553"/>
      <c r="M471" s="559"/>
      <c r="N471" s="556" t="s">
        <v>14</v>
      </c>
      <c r="O471" s="557"/>
      <c r="P471" s="540"/>
      <c r="Q471" s="541"/>
      <c r="R471" s="553"/>
      <c r="S471" s="559"/>
      <c r="T471" s="592"/>
      <c r="U471" s="593"/>
      <c r="V471" s="551"/>
      <c r="W471" s="545"/>
      <c r="X471" s="540"/>
      <c r="Y471" s="545"/>
      <c r="Z471" s="540"/>
      <c r="AA471" s="545"/>
      <c r="AB471" s="540"/>
      <c r="AC471" s="541"/>
      <c r="AD471" s="553"/>
      <c r="AE471" s="559"/>
      <c r="AF471" s="588"/>
      <c r="AG471" s="589"/>
      <c r="AH471" s="540"/>
      <c r="AI471" s="541"/>
      <c r="AJ471" s="553"/>
      <c r="AK471" s="559"/>
      <c r="AL471" s="592"/>
      <c r="AM471" s="593"/>
      <c r="AN471" s="540"/>
      <c r="AO471" s="541"/>
      <c r="AP471" s="553"/>
      <c r="AQ471" s="559"/>
      <c r="AR471" s="592"/>
      <c r="AS471" s="593"/>
      <c r="AT471" s="580"/>
      <c r="AU471" s="581"/>
      <c r="AV471" s="576"/>
      <c r="AW471" s="577"/>
      <c r="AX471" s="592"/>
      <c r="AY471" s="593"/>
      <c r="AZ471" s="540"/>
      <c r="BA471" s="541"/>
      <c r="BB471" s="553"/>
      <c r="BC471" s="559"/>
      <c r="BD471" s="592"/>
      <c r="BE471" s="593"/>
      <c r="BF471" s="580"/>
      <c r="BG471" s="581"/>
      <c r="BH471" s="576"/>
      <c r="BI471" s="577"/>
      <c r="BJ471" s="592"/>
      <c r="BK471" s="593"/>
      <c r="BL471" s="653"/>
      <c r="BM471" s="654"/>
      <c r="BN471" s="655"/>
      <c r="BO471" s="600"/>
      <c r="BP471" s="600"/>
      <c r="BQ471" s="54"/>
      <c r="BR471" s="54"/>
      <c r="BS471" s="54"/>
    </row>
    <row r="472" spans="1:71" ht="21.75" customHeight="1">
      <c r="A472" s="54"/>
      <c r="B472" s="565" t="str">
        <f>IF(ROSTER!B28="","",ROSTER!B28)</f>
        <v/>
      </c>
      <c r="C472" s="536" t="str">
        <f>IF(ROSTER!C$28="","",ROSTER!C$28)</f>
        <v/>
      </c>
      <c r="D472" s="537"/>
      <c r="E472" s="546"/>
      <c r="F472" s="501">
        <f>IF(E472="y",1,IF(E472="S",1,0))</f>
        <v>0</v>
      </c>
      <c r="G472" s="506">
        <f>IF(E472="S",1,0)</f>
        <v>0</v>
      </c>
      <c r="H472" s="542"/>
      <c r="I472" s="543"/>
      <c r="J472" s="538"/>
      <c r="K472" s="539"/>
      <c r="L472" s="552"/>
      <c r="M472" s="558"/>
      <c r="N472" s="554">
        <f>L472+J472</f>
        <v>0</v>
      </c>
      <c r="O472" s="555"/>
      <c r="P472" s="538"/>
      <c r="Q472" s="539"/>
      <c r="R472" s="552"/>
      <c r="S472" s="558"/>
      <c r="T472" s="590">
        <f t="shared" ref="T472:T495" si="408">R472-P472</f>
        <v>0</v>
      </c>
      <c r="U472" s="591"/>
      <c r="V472" s="550"/>
      <c r="W472" s="543"/>
      <c r="X472" s="538"/>
      <c r="Y472" s="543"/>
      <c r="Z472" s="538"/>
      <c r="AA472" s="543"/>
      <c r="AB472" s="538"/>
      <c r="AC472" s="539"/>
      <c r="AD472" s="552"/>
      <c r="AE472" s="558"/>
      <c r="AF472" s="586">
        <f>IF(AB472=0,0,(AD472/AB472)*100)</f>
        <v>0</v>
      </c>
      <c r="AG472" s="587"/>
      <c r="AH472" s="538"/>
      <c r="AI472" s="539"/>
      <c r="AJ472" s="552"/>
      <c r="AK472" s="558"/>
      <c r="AL472" s="590">
        <f>IF(AH472=0,0,(AJ472/AH472)*100)</f>
        <v>0</v>
      </c>
      <c r="AM472" s="591"/>
      <c r="AN472" s="538"/>
      <c r="AO472" s="539"/>
      <c r="AP472" s="552"/>
      <c r="AQ472" s="558"/>
      <c r="AR472" s="590">
        <f>IF(AN472=0,0,(AP472/AN472)*100)</f>
        <v>0</v>
      </c>
      <c r="AS472" s="591"/>
      <c r="AT472" s="578">
        <f>AB472+AH472+AN472</f>
        <v>0</v>
      </c>
      <c r="AU472" s="579"/>
      <c r="AV472" s="574">
        <f>AD472+AJ472+AP472</f>
        <v>0</v>
      </c>
      <c r="AW472" s="575"/>
      <c r="AX472" s="590">
        <f>IF(AT472=0,0,(AV472/AT472)*100)</f>
        <v>0</v>
      </c>
      <c r="AY472" s="591"/>
      <c r="AZ472" s="538"/>
      <c r="BA472" s="539"/>
      <c r="BB472" s="552"/>
      <c r="BC472" s="558"/>
      <c r="BD472" s="590">
        <f>IF(AZ472=0,0,(BB472/AZ472)*100)</f>
        <v>0</v>
      </c>
      <c r="BE472" s="591"/>
      <c r="BF472" s="578">
        <f>AT472+AZ472</f>
        <v>0</v>
      </c>
      <c r="BG472" s="579"/>
      <c r="BH472" s="574">
        <f>AV472+BB472</f>
        <v>0</v>
      </c>
      <c r="BI472" s="575"/>
      <c r="BJ472" s="590">
        <f>IF(BF472=0,0,(BH472/BF472)*100)</f>
        <v>0</v>
      </c>
      <c r="BK472" s="591"/>
      <c r="BL472" s="650">
        <f>(AD472*2)+(AJ472*2)+(AP472*3)+BB472</f>
        <v>0</v>
      </c>
      <c r="BM472" s="651"/>
      <c r="BN472" s="652"/>
      <c r="BO472" s="599" t="e">
        <f>(BL472*BR$452)+(N472*BR$453)+(X472*BR$454)+(R472*BR$455)+(V472*BR$456)+(Z472*BR$457)</f>
        <v>#REF!</v>
      </c>
      <c r="BP472" s="599" t="e">
        <f>((AZ472-BB472)*BR$459)+((AT472-AV472)*BR$458)+(H472*BR$460)+(P472*BR$461)</f>
        <v>#REF!</v>
      </c>
      <c r="BQ472" s="54"/>
      <c r="BR472" s="54"/>
      <c r="BS472" s="54"/>
    </row>
    <row r="473" spans="1:71" ht="21.75" customHeight="1">
      <c r="A473" s="54"/>
      <c r="B473" s="566"/>
      <c r="C473" s="560" t="str">
        <f>IF(ROSTER!D$28="","",ROSTER!D$28)</f>
        <v/>
      </c>
      <c r="D473" s="561"/>
      <c r="E473" s="547"/>
      <c r="F473" s="502"/>
      <c r="G473" s="507"/>
      <c r="H473" s="544"/>
      <c r="I473" s="545"/>
      <c r="J473" s="540"/>
      <c r="K473" s="541"/>
      <c r="L473" s="553"/>
      <c r="M473" s="559"/>
      <c r="N473" s="556" t="s">
        <v>14</v>
      </c>
      <c r="O473" s="557"/>
      <c r="P473" s="540"/>
      <c r="Q473" s="541"/>
      <c r="R473" s="553"/>
      <c r="S473" s="559"/>
      <c r="T473" s="592"/>
      <c r="U473" s="593"/>
      <c r="V473" s="551"/>
      <c r="W473" s="545"/>
      <c r="X473" s="540"/>
      <c r="Y473" s="545"/>
      <c r="Z473" s="540"/>
      <c r="AA473" s="545"/>
      <c r="AB473" s="540"/>
      <c r="AC473" s="541"/>
      <c r="AD473" s="553"/>
      <c r="AE473" s="559"/>
      <c r="AF473" s="588"/>
      <c r="AG473" s="589"/>
      <c r="AH473" s="540"/>
      <c r="AI473" s="541"/>
      <c r="AJ473" s="553"/>
      <c r="AK473" s="559"/>
      <c r="AL473" s="592"/>
      <c r="AM473" s="593"/>
      <c r="AN473" s="540"/>
      <c r="AO473" s="541"/>
      <c r="AP473" s="553"/>
      <c r="AQ473" s="559"/>
      <c r="AR473" s="592"/>
      <c r="AS473" s="593"/>
      <c r="AT473" s="580"/>
      <c r="AU473" s="581"/>
      <c r="AV473" s="576"/>
      <c r="AW473" s="577"/>
      <c r="AX473" s="592"/>
      <c r="AY473" s="593"/>
      <c r="AZ473" s="540"/>
      <c r="BA473" s="541"/>
      <c r="BB473" s="553"/>
      <c r="BC473" s="559"/>
      <c r="BD473" s="592"/>
      <c r="BE473" s="593"/>
      <c r="BF473" s="580"/>
      <c r="BG473" s="581"/>
      <c r="BH473" s="576"/>
      <c r="BI473" s="577"/>
      <c r="BJ473" s="592"/>
      <c r="BK473" s="593"/>
      <c r="BL473" s="653"/>
      <c r="BM473" s="654"/>
      <c r="BN473" s="655"/>
      <c r="BO473" s="600"/>
      <c r="BP473" s="600"/>
      <c r="BQ473" s="54"/>
      <c r="BR473" s="54"/>
      <c r="BS473" s="54"/>
    </row>
    <row r="474" spans="1:71" ht="21.75" customHeight="1">
      <c r="A474" s="54"/>
      <c r="B474" s="565" t="str">
        <f>IF(ROSTER!B30="","",ROSTER!B30)</f>
        <v/>
      </c>
      <c r="C474" s="536" t="str">
        <f>IF(ROSTER!C$30="","",ROSTER!C$30)</f>
        <v/>
      </c>
      <c r="D474" s="537"/>
      <c r="E474" s="546"/>
      <c r="F474" s="501">
        <f>IF(E474="y",1,IF(E474="S",1,0))</f>
        <v>0</v>
      </c>
      <c r="G474" s="506">
        <f>IF(E474="S",1,0)</f>
        <v>0</v>
      </c>
      <c r="H474" s="542"/>
      <c r="I474" s="543"/>
      <c r="J474" s="538"/>
      <c r="K474" s="539"/>
      <c r="L474" s="552"/>
      <c r="M474" s="558"/>
      <c r="N474" s="554">
        <f>L474+J474</f>
        <v>0</v>
      </c>
      <c r="O474" s="555"/>
      <c r="P474" s="538"/>
      <c r="Q474" s="539"/>
      <c r="R474" s="552"/>
      <c r="S474" s="558"/>
      <c r="T474" s="590">
        <f t="shared" ref="T474:T495" si="409">R474-P474</f>
        <v>0</v>
      </c>
      <c r="U474" s="591"/>
      <c r="V474" s="550"/>
      <c r="W474" s="543"/>
      <c r="X474" s="538"/>
      <c r="Y474" s="543"/>
      <c r="Z474" s="538"/>
      <c r="AA474" s="543"/>
      <c r="AB474" s="538"/>
      <c r="AC474" s="539"/>
      <c r="AD474" s="552"/>
      <c r="AE474" s="558"/>
      <c r="AF474" s="586">
        <f>IF(AB474=0,0,(AD474/AB474)*100)</f>
        <v>0</v>
      </c>
      <c r="AG474" s="587"/>
      <c r="AH474" s="538"/>
      <c r="AI474" s="539"/>
      <c r="AJ474" s="552"/>
      <c r="AK474" s="558"/>
      <c r="AL474" s="590">
        <f>IF(AH474=0,0,(AJ474/AH474)*100)</f>
        <v>0</v>
      </c>
      <c r="AM474" s="591"/>
      <c r="AN474" s="538"/>
      <c r="AO474" s="539"/>
      <c r="AP474" s="552"/>
      <c r="AQ474" s="558"/>
      <c r="AR474" s="590">
        <f>IF(AN474=0,0,(AP474/AN474)*100)</f>
        <v>0</v>
      </c>
      <c r="AS474" s="591"/>
      <c r="AT474" s="578">
        <f>AB474+AH474+AN474</f>
        <v>0</v>
      </c>
      <c r="AU474" s="579"/>
      <c r="AV474" s="574">
        <f>AD474+AJ474+AP474</f>
        <v>0</v>
      </c>
      <c r="AW474" s="575"/>
      <c r="AX474" s="590">
        <f>IF(AT474=0,0,(AV474/AT474)*100)</f>
        <v>0</v>
      </c>
      <c r="AY474" s="591"/>
      <c r="AZ474" s="538"/>
      <c r="BA474" s="539"/>
      <c r="BB474" s="552"/>
      <c r="BC474" s="558"/>
      <c r="BD474" s="590">
        <f>IF(AZ474=0,0,(BB474/AZ474)*100)</f>
        <v>0</v>
      </c>
      <c r="BE474" s="591"/>
      <c r="BF474" s="578">
        <f>AT474+AZ474</f>
        <v>0</v>
      </c>
      <c r="BG474" s="579"/>
      <c r="BH474" s="574">
        <f>AV474+BB474</f>
        <v>0</v>
      </c>
      <c r="BI474" s="575"/>
      <c r="BJ474" s="590">
        <f>IF(BF474=0,0,(BH474/BF474)*100)</f>
        <v>0</v>
      </c>
      <c r="BK474" s="591"/>
      <c r="BL474" s="650">
        <f>(AD474*2)+(AJ474*2)+(AP474*3)+BB474</f>
        <v>0</v>
      </c>
      <c r="BM474" s="651"/>
      <c r="BN474" s="652"/>
      <c r="BO474" s="599" t="e">
        <f>(BL474*BR$452)+(N474*BR$453)+(X474*BR$454)+(R474*BR$455)+(V474*BR$456)+(Z474*BR$457)</f>
        <v>#REF!</v>
      </c>
      <c r="BP474" s="599" t="e">
        <f>((AZ474-BB474)*BR$459)+((AT474-AV474)*BR$458)+(H474*BR$460)+(P474*BR$461)</f>
        <v>#REF!</v>
      </c>
      <c r="BQ474" s="54"/>
      <c r="BR474" s="54"/>
      <c r="BS474" s="54"/>
    </row>
    <row r="475" spans="1:71" ht="21.75" customHeight="1">
      <c r="A475" s="54"/>
      <c r="B475" s="566"/>
      <c r="C475" s="560" t="str">
        <f>IF(ROSTER!D$30="","",ROSTER!D$30)</f>
        <v/>
      </c>
      <c r="D475" s="561"/>
      <c r="E475" s="547"/>
      <c r="F475" s="502"/>
      <c r="G475" s="507"/>
      <c r="H475" s="544"/>
      <c r="I475" s="545"/>
      <c r="J475" s="540"/>
      <c r="K475" s="541"/>
      <c r="L475" s="553"/>
      <c r="M475" s="559"/>
      <c r="N475" s="556" t="s">
        <v>14</v>
      </c>
      <c r="O475" s="557"/>
      <c r="P475" s="540"/>
      <c r="Q475" s="541"/>
      <c r="R475" s="553"/>
      <c r="S475" s="559"/>
      <c r="T475" s="592"/>
      <c r="U475" s="593"/>
      <c r="V475" s="551"/>
      <c r="W475" s="545"/>
      <c r="X475" s="540"/>
      <c r="Y475" s="545"/>
      <c r="Z475" s="540"/>
      <c r="AA475" s="545"/>
      <c r="AB475" s="540"/>
      <c r="AC475" s="541"/>
      <c r="AD475" s="553"/>
      <c r="AE475" s="559"/>
      <c r="AF475" s="588"/>
      <c r="AG475" s="589"/>
      <c r="AH475" s="540"/>
      <c r="AI475" s="541"/>
      <c r="AJ475" s="553"/>
      <c r="AK475" s="559"/>
      <c r="AL475" s="592"/>
      <c r="AM475" s="593"/>
      <c r="AN475" s="540"/>
      <c r="AO475" s="541"/>
      <c r="AP475" s="553"/>
      <c r="AQ475" s="559"/>
      <c r="AR475" s="592"/>
      <c r="AS475" s="593"/>
      <c r="AT475" s="580"/>
      <c r="AU475" s="581"/>
      <c r="AV475" s="576"/>
      <c r="AW475" s="577"/>
      <c r="AX475" s="592"/>
      <c r="AY475" s="593"/>
      <c r="AZ475" s="540"/>
      <c r="BA475" s="541"/>
      <c r="BB475" s="553"/>
      <c r="BC475" s="559"/>
      <c r="BD475" s="592"/>
      <c r="BE475" s="593"/>
      <c r="BF475" s="580"/>
      <c r="BG475" s="581"/>
      <c r="BH475" s="576"/>
      <c r="BI475" s="577"/>
      <c r="BJ475" s="592"/>
      <c r="BK475" s="593"/>
      <c r="BL475" s="653"/>
      <c r="BM475" s="654"/>
      <c r="BN475" s="655"/>
      <c r="BO475" s="600"/>
      <c r="BP475" s="600"/>
      <c r="BQ475" s="54"/>
      <c r="BR475" s="54"/>
      <c r="BS475" s="54"/>
    </row>
    <row r="476" spans="1:71" ht="21.75" customHeight="1">
      <c r="A476" s="54"/>
      <c r="B476" s="565" t="str">
        <f>IF(ROSTER!B32="","",ROSTER!B32)</f>
        <v/>
      </c>
      <c r="C476" s="536" t="str">
        <f>IF(ROSTER!C$32="","",ROSTER!C$32)</f>
        <v/>
      </c>
      <c r="D476" s="537"/>
      <c r="E476" s="546"/>
      <c r="F476" s="501">
        <f>IF(E476="y",1,IF(E476="S",1,0))</f>
        <v>0</v>
      </c>
      <c r="G476" s="506">
        <f>IF(E476="S",1,0)</f>
        <v>0</v>
      </c>
      <c r="H476" s="542"/>
      <c r="I476" s="543"/>
      <c r="J476" s="538"/>
      <c r="K476" s="539"/>
      <c r="L476" s="552"/>
      <c r="M476" s="558"/>
      <c r="N476" s="554">
        <f>L476+J476</f>
        <v>0</v>
      </c>
      <c r="O476" s="555"/>
      <c r="P476" s="538"/>
      <c r="Q476" s="539"/>
      <c r="R476" s="552"/>
      <c r="S476" s="558"/>
      <c r="T476" s="590">
        <f t="shared" ref="T476:T495" si="410">R476-P476</f>
        <v>0</v>
      </c>
      <c r="U476" s="591"/>
      <c r="V476" s="550"/>
      <c r="W476" s="543"/>
      <c r="X476" s="538"/>
      <c r="Y476" s="543"/>
      <c r="Z476" s="538"/>
      <c r="AA476" s="543"/>
      <c r="AB476" s="538"/>
      <c r="AC476" s="539"/>
      <c r="AD476" s="552"/>
      <c r="AE476" s="558"/>
      <c r="AF476" s="586">
        <f>IF(AB476=0,0,(AD476/AB476)*100)</f>
        <v>0</v>
      </c>
      <c r="AG476" s="587"/>
      <c r="AH476" s="538"/>
      <c r="AI476" s="539"/>
      <c r="AJ476" s="552"/>
      <c r="AK476" s="558"/>
      <c r="AL476" s="590">
        <f>IF(AH476=0,0,(AJ476/AH476)*100)</f>
        <v>0</v>
      </c>
      <c r="AM476" s="591"/>
      <c r="AN476" s="538"/>
      <c r="AO476" s="539"/>
      <c r="AP476" s="552"/>
      <c r="AQ476" s="558"/>
      <c r="AR476" s="590">
        <f>IF(AN476=0,0,(AP476/AN476)*100)</f>
        <v>0</v>
      </c>
      <c r="AS476" s="591"/>
      <c r="AT476" s="578">
        <f>AB476+AH476+AN476</f>
        <v>0</v>
      </c>
      <c r="AU476" s="579"/>
      <c r="AV476" s="574">
        <f>AD476+AJ476+AP476</f>
        <v>0</v>
      </c>
      <c r="AW476" s="575"/>
      <c r="AX476" s="590">
        <f>IF(AT476=0,0,(AV476/AT476)*100)</f>
        <v>0</v>
      </c>
      <c r="AY476" s="591"/>
      <c r="AZ476" s="538"/>
      <c r="BA476" s="539"/>
      <c r="BB476" s="552"/>
      <c r="BC476" s="558"/>
      <c r="BD476" s="590">
        <f>IF(AZ476=0,0,(BB476/AZ476)*100)</f>
        <v>0</v>
      </c>
      <c r="BE476" s="591"/>
      <c r="BF476" s="578">
        <f>AT476+AZ476</f>
        <v>0</v>
      </c>
      <c r="BG476" s="579"/>
      <c r="BH476" s="574">
        <f>AV476+BB476</f>
        <v>0</v>
      </c>
      <c r="BI476" s="575"/>
      <c r="BJ476" s="590">
        <f>IF(BF476=0,0,(BH476/BF476)*100)</f>
        <v>0</v>
      </c>
      <c r="BK476" s="591"/>
      <c r="BL476" s="650">
        <f>(AD476*2)+(AJ476*2)+(AP476*3)+BB476</f>
        <v>0</v>
      </c>
      <c r="BM476" s="651"/>
      <c r="BN476" s="652"/>
      <c r="BO476" s="599" t="e">
        <f>(BL476*BR$452)+(N476*BR$453)+(X476*BR$454)+(R476*BR$455)+(V476*BR$456)+(Z476*BR$457)</f>
        <v>#REF!</v>
      </c>
      <c r="BP476" s="599" t="e">
        <f>((AZ476-BB476)*BR$459)+((AT476-AV476)*BR$458)+(H476*BR$460)+(P476*BR$461)</f>
        <v>#REF!</v>
      </c>
      <c r="BQ476" s="54"/>
      <c r="BR476" s="54"/>
      <c r="BS476" s="54"/>
    </row>
    <row r="477" spans="1:71" ht="21.75" customHeight="1">
      <c r="A477" s="54"/>
      <c r="B477" s="566"/>
      <c r="C477" s="560" t="str">
        <f>IF(ROSTER!D$32="","",ROSTER!D$32)</f>
        <v/>
      </c>
      <c r="D477" s="561"/>
      <c r="E477" s="547"/>
      <c r="F477" s="502"/>
      <c r="G477" s="507"/>
      <c r="H477" s="544"/>
      <c r="I477" s="545"/>
      <c r="J477" s="540"/>
      <c r="K477" s="541"/>
      <c r="L477" s="553"/>
      <c r="M477" s="559"/>
      <c r="N477" s="556" t="s">
        <v>14</v>
      </c>
      <c r="O477" s="557"/>
      <c r="P477" s="540"/>
      <c r="Q477" s="541"/>
      <c r="R477" s="553"/>
      <c r="S477" s="559"/>
      <c r="T477" s="592"/>
      <c r="U477" s="593"/>
      <c r="V477" s="551"/>
      <c r="W477" s="545"/>
      <c r="X477" s="540"/>
      <c r="Y477" s="545"/>
      <c r="Z477" s="540"/>
      <c r="AA477" s="545"/>
      <c r="AB477" s="540"/>
      <c r="AC477" s="541"/>
      <c r="AD477" s="553"/>
      <c r="AE477" s="559"/>
      <c r="AF477" s="588"/>
      <c r="AG477" s="589"/>
      <c r="AH477" s="540"/>
      <c r="AI477" s="541"/>
      <c r="AJ477" s="553"/>
      <c r="AK477" s="559"/>
      <c r="AL477" s="592"/>
      <c r="AM477" s="593"/>
      <c r="AN477" s="540"/>
      <c r="AO477" s="541"/>
      <c r="AP477" s="553"/>
      <c r="AQ477" s="559"/>
      <c r="AR477" s="592"/>
      <c r="AS477" s="593"/>
      <c r="AT477" s="580"/>
      <c r="AU477" s="581"/>
      <c r="AV477" s="576"/>
      <c r="AW477" s="577"/>
      <c r="AX477" s="592"/>
      <c r="AY477" s="593"/>
      <c r="AZ477" s="540"/>
      <c r="BA477" s="541"/>
      <c r="BB477" s="553"/>
      <c r="BC477" s="559"/>
      <c r="BD477" s="592"/>
      <c r="BE477" s="593"/>
      <c r="BF477" s="580"/>
      <c r="BG477" s="581"/>
      <c r="BH477" s="576"/>
      <c r="BI477" s="577"/>
      <c r="BJ477" s="592"/>
      <c r="BK477" s="593"/>
      <c r="BL477" s="653"/>
      <c r="BM477" s="654"/>
      <c r="BN477" s="655"/>
      <c r="BO477" s="600"/>
      <c r="BP477" s="600"/>
      <c r="BQ477" s="54"/>
      <c r="BR477" s="54"/>
      <c r="BS477" s="54"/>
    </row>
    <row r="478" spans="1:71" ht="21.75" customHeight="1">
      <c r="A478" s="54"/>
      <c r="B478" s="565" t="str">
        <f>IF(ROSTER!B34="","",ROSTER!B34)</f>
        <v/>
      </c>
      <c r="C478" s="536" t="str">
        <f>IF(ROSTER!C$34="","",ROSTER!C$34)</f>
        <v/>
      </c>
      <c r="D478" s="537"/>
      <c r="E478" s="546"/>
      <c r="F478" s="501">
        <f>IF(E478="y",1,IF(E478="S",1,0))</f>
        <v>0</v>
      </c>
      <c r="G478" s="506">
        <f>IF(E478="S",1,0)</f>
        <v>0</v>
      </c>
      <c r="H478" s="542"/>
      <c r="I478" s="543"/>
      <c r="J478" s="538"/>
      <c r="K478" s="539"/>
      <c r="L478" s="552"/>
      <c r="M478" s="558"/>
      <c r="N478" s="554">
        <f>L478+J478</f>
        <v>0</v>
      </c>
      <c r="O478" s="555"/>
      <c r="P478" s="538"/>
      <c r="Q478" s="539"/>
      <c r="R478" s="552"/>
      <c r="S478" s="558"/>
      <c r="T478" s="590">
        <f t="shared" ref="T478:T495" si="411">R478-P478</f>
        <v>0</v>
      </c>
      <c r="U478" s="591"/>
      <c r="V478" s="550"/>
      <c r="W478" s="543"/>
      <c r="X478" s="538"/>
      <c r="Y478" s="543"/>
      <c r="Z478" s="538"/>
      <c r="AA478" s="543"/>
      <c r="AB478" s="538"/>
      <c r="AC478" s="539"/>
      <c r="AD478" s="552"/>
      <c r="AE478" s="558"/>
      <c r="AF478" s="586">
        <f>IF(AB478=0,0,(AD478/AB478)*100)</f>
        <v>0</v>
      </c>
      <c r="AG478" s="587"/>
      <c r="AH478" s="538"/>
      <c r="AI478" s="539"/>
      <c r="AJ478" s="552"/>
      <c r="AK478" s="558"/>
      <c r="AL478" s="590">
        <f>IF(AH478=0,0,(AJ478/AH478)*100)</f>
        <v>0</v>
      </c>
      <c r="AM478" s="591"/>
      <c r="AN478" s="538"/>
      <c r="AO478" s="539"/>
      <c r="AP478" s="552"/>
      <c r="AQ478" s="558"/>
      <c r="AR478" s="590">
        <f>IF(AN478=0,0,(AP478/AN478)*100)</f>
        <v>0</v>
      </c>
      <c r="AS478" s="591"/>
      <c r="AT478" s="578">
        <f>AB478+AH478+AN478</f>
        <v>0</v>
      </c>
      <c r="AU478" s="579"/>
      <c r="AV478" s="574">
        <f>AD478+AJ478+AP478</f>
        <v>0</v>
      </c>
      <c r="AW478" s="575"/>
      <c r="AX478" s="590">
        <f>IF(AT478=0,0,(AV478/AT478)*100)</f>
        <v>0</v>
      </c>
      <c r="AY478" s="591"/>
      <c r="AZ478" s="538"/>
      <c r="BA478" s="539"/>
      <c r="BB478" s="552"/>
      <c r="BC478" s="558"/>
      <c r="BD478" s="590">
        <f>IF(AZ478=0,0,(BB478/AZ478)*100)</f>
        <v>0</v>
      </c>
      <c r="BE478" s="591"/>
      <c r="BF478" s="578">
        <f>AT478+AZ478</f>
        <v>0</v>
      </c>
      <c r="BG478" s="579"/>
      <c r="BH478" s="574">
        <f>AV478+BB478</f>
        <v>0</v>
      </c>
      <c r="BI478" s="575"/>
      <c r="BJ478" s="590">
        <f>IF(BF478=0,0,(BH478/BF478)*100)</f>
        <v>0</v>
      </c>
      <c r="BK478" s="591"/>
      <c r="BL478" s="650">
        <f>(AD478*2)+(AJ478*2)+(AP478*3)+BB478</f>
        <v>0</v>
      </c>
      <c r="BM478" s="651"/>
      <c r="BN478" s="652"/>
      <c r="BO478" s="599" t="e">
        <f>(BL478*BR$452)+(N478*BR$453)+(X478*BR$454)+(R478*BR$455)+(V478*BR$456)+(Z478*BR$457)</f>
        <v>#REF!</v>
      </c>
      <c r="BP478" s="599" t="e">
        <f>((AZ478-BB478)*BR$459)+((AT478-AV478)*BR$458)+(H478*BR$460)+(P478*BR$461)</f>
        <v>#REF!</v>
      </c>
      <c r="BQ478" s="54"/>
      <c r="BR478" s="54"/>
      <c r="BS478" s="54"/>
    </row>
    <row r="479" spans="1:71" ht="21.75" customHeight="1">
      <c r="A479" s="54"/>
      <c r="B479" s="566"/>
      <c r="C479" s="560" t="str">
        <f>IF(ROSTER!D$34="","",ROSTER!D$34)</f>
        <v/>
      </c>
      <c r="D479" s="561"/>
      <c r="E479" s="547"/>
      <c r="F479" s="502"/>
      <c r="G479" s="507"/>
      <c r="H479" s="544"/>
      <c r="I479" s="545"/>
      <c r="J479" s="540"/>
      <c r="K479" s="541"/>
      <c r="L479" s="553"/>
      <c r="M479" s="559"/>
      <c r="N479" s="556" t="s">
        <v>14</v>
      </c>
      <c r="O479" s="557"/>
      <c r="P479" s="540"/>
      <c r="Q479" s="541"/>
      <c r="R479" s="553"/>
      <c r="S479" s="559"/>
      <c r="T479" s="592"/>
      <c r="U479" s="593"/>
      <c r="V479" s="551"/>
      <c r="W479" s="545"/>
      <c r="X479" s="540"/>
      <c r="Y479" s="545"/>
      <c r="Z479" s="540"/>
      <c r="AA479" s="545"/>
      <c r="AB479" s="540"/>
      <c r="AC479" s="541"/>
      <c r="AD479" s="553"/>
      <c r="AE479" s="559"/>
      <c r="AF479" s="588"/>
      <c r="AG479" s="589"/>
      <c r="AH479" s="540"/>
      <c r="AI479" s="541"/>
      <c r="AJ479" s="553"/>
      <c r="AK479" s="559"/>
      <c r="AL479" s="592"/>
      <c r="AM479" s="593"/>
      <c r="AN479" s="540"/>
      <c r="AO479" s="541"/>
      <c r="AP479" s="553"/>
      <c r="AQ479" s="559"/>
      <c r="AR479" s="592"/>
      <c r="AS479" s="593"/>
      <c r="AT479" s="580"/>
      <c r="AU479" s="581"/>
      <c r="AV479" s="576"/>
      <c r="AW479" s="577"/>
      <c r="AX479" s="592"/>
      <c r="AY479" s="593"/>
      <c r="AZ479" s="540"/>
      <c r="BA479" s="541"/>
      <c r="BB479" s="553"/>
      <c r="BC479" s="559"/>
      <c r="BD479" s="592"/>
      <c r="BE479" s="593"/>
      <c r="BF479" s="580"/>
      <c r="BG479" s="581"/>
      <c r="BH479" s="576"/>
      <c r="BI479" s="577"/>
      <c r="BJ479" s="592"/>
      <c r="BK479" s="593"/>
      <c r="BL479" s="653"/>
      <c r="BM479" s="654"/>
      <c r="BN479" s="655"/>
      <c r="BO479" s="600"/>
      <c r="BP479" s="600"/>
      <c r="BQ479" s="54"/>
      <c r="BR479" s="54"/>
      <c r="BS479" s="54"/>
    </row>
    <row r="480" spans="1:71" ht="21.75" customHeight="1">
      <c r="A480" s="54"/>
      <c r="B480" s="565" t="str">
        <f>IF(ROSTER!B36="","",ROSTER!B36)</f>
        <v/>
      </c>
      <c r="C480" s="536" t="str">
        <f>IF(ROSTER!C$36="","",ROSTER!C$36)</f>
        <v/>
      </c>
      <c r="D480" s="537"/>
      <c r="E480" s="546"/>
      <c r="F480" s="501">
        <f>IF(E480="y",1,IF(E480="S",1,0))</f>
        <v>0</v>
      </c>
      <c r="G480" s="506">
        <f>IF(E480="S",1,0)</f>
        <v>0</v>
      </c>
      <c r="H480" s="542"/>
      <c r="I480" s="543"/>
      <c r="J480" s="538"/>
      <c r="K480" s="539"/>
      <c r="L480" s="552"/>
      <c r="M480" s="558"/>
      <c r="N480" s="554">
        <f>L480+J480</f>
        <v>0</v>
      </c>
      <c r="O480" s="555"/>
      <c r="P480" s="538"/>
      <c r="Q480" s="539"/>
      <c r="R480" s="552"/>
      <c r="S480" s="558"/>
      <c r="T480" s="590">
        <f t="shared" ref="T480:T495" si="412">R480-P480</f>
        <v>0</v>
      </c>
      <c r="U480" s="591"/>
      <c r="V480" s="550"/>
      <c r="W480" s="543"/>
      <c r="X480" s="538"/>
      <c r="Y480" s="543"/>
      <c r="Z480" s="538"/>
      <c r="AA480" s="543"/>
      <c r="AB480" s="538"/>
      <c r="AC480" s="539"/>
      <c r="AD480" s="552"/>
      <c r="AE480" s="558"/>
      <c r="AF480" s="586">
        <f>IF(AB480=0,0,(AD480/AB480)*100)</f>
        <v>0</v>
      </c>
      <c r="AG480" s="587"/>
      <c r="AH480" s="538"/>
      <c r="AI480" s="539"/>
      <c r="AJ480" s="552"/>
      <c r="AK480" s="558"/>
      <c r="AL480" s="590">
        <f>IF(AH480=0,0,(AJ480/AH480)*100)</f>
        <v>0</v>
      </c>
      <c r="AM480" s="591"/>
      <c r="AN480" s="538"/>
      <c r="AO480" s="539"/>
      <c r="AP480" s="552"/>
      <c r="AQ480" s="558"/>
      <c r="AR480" s="590">
        <f>IF(AN480=0,0,(AP480/AN480)*100)</f>
        <v>0</v>
      </c>
      <c r="AS480" s="591"/>
      <c r="AT480" s="578">
        <f>AB480+AH480+AN480</f>
        <v>0</v>
      </c>
      <c r="AU480" s="579"/>
      <c r="AV480" s="574">
        <f>AD480+AJ480+AP480</f>
        <v>0</v>
      </c>
      <c r="AW480" s="575"/>
      <c r="AX480" s="590">
        <f>IF(AT480=0,0,(AV480/AT480)*100)</f>
        <v>0</v>
      </c>
      <c r="AY480" s="591"/>
      <c r="AZ480" s="538"/>
      <c r="BA480" s="539"/>
      <c r="BB480" s="552"/>
      <c r="BC480" s="558"/>
      <c r="BD480" s="590">
        <f>IF(AZ480=0,0,(BB480/AZ480)*100)</f>
        <v>0</v>
      </c>
      <c r="BE480" s="591"/>
      <c r="BF480" s="578">
        <f>AT480+AZ480</f>
        <v>0</v>
      </c>
      <c r="BG480" s="579"/>
      <c r="BH480" s="574">
        <f>AV480+BB480</f>
        <v>0</v>
      </c>
      <c r="BI480" s="575"/>
      <c r="BJ480" s="590">
        <f>IF(BF480=0,0,(BH480/BF480)*100)</f>
        <v>0</v>
      </c>
      <c r="BK480" s="591"/>
      <c r="BL480" s="650">
        <f>(AD480*2)+(AJ480*2)+(AP480*3)+BB480</f>
        <v>0</v>
      </c>
      <c r="BM480" s="651"/>
      <c r="BN480" s="652"/>
      <c r="BO480" s="599" t="e">
        <f>(BL480*BR$452)+(N480*BR$453)+(X480*BR$454)+(R480*BR$455)+(V480*BR$456)+(Z480*BR$457)</f>
        <v>#REF!</v>
      </c>
      <c r="BP480" s="599" t="e">
        <f>((AZ480-BB480)*BR$459)+((AT480-AV480)*BR$458)+(H480*BR$460)+(P480*BR$461)</f>
        <v>#REF!</v>
      </c>
      <c r="BQ480" s="54"/>
      <c r="BR480" s="54"/>
      <c r="BS480" s="54"/>
    </row>
    <row r="481" spans="1:71" ht="21.75" customHeight="1">
      <c r="A481" s="54"/>
      <c r="B481" s="566"/>
      <c r="C481" s="560" t="str">
        <f>IF(ROSTER!D$36="","",ROSTER!D$36)</f>
        <v/>
      </c>
      <c r="D481" s="561"/>
      <c r="E481" s="547"/>
      <c r="F481" s="502"/>
      <c r="G481" s="507"/>
      <c r="H481" s="544"/>
      <c r="I481" s="545"/>
      <c r="J481" s="540"/>
      <c r="K481" s="541"/>
      <c r="L481" s="553"/>
      <c r="M481" s="559"/>
      <c r="N481" s="556" t="s">
        <v>14</v>
      </c>
      <c r="O481" s="557"/>
      <c r="P481" s="540"/>
      <c r="Q481" s="541"/>
      <c r="R481" s="553"/>
      <c r="S481" s="559"/>
      <c r="T481" s="592"/>
      <c r="U481" s="593"/>
      <c r="V481" s="551"/>
      <c r="W481" s="545"/>
      <c r="X481" s="540"/>
      <c r="Y481" s="545"/>
      <c r="Z481" s="540"/>
      <c r="AA481" s="545"/>
      <c r="AB481" s="540"/>
      <c r="AC481" s="541"/>
      <c r="AD481" s="553"/>
      <c r="AE481" s="559"/>
      <c r="AF481" s="588"/>
      <c r="AG481" s="589"/>
      <c r="AH481" s="540"/>
      <c r="AI481" s="541"/>
      <c r="AJ481" s="553"/>
      <c r="AK481" s="559"/>
      <c r="AL481" s="592"/>
      <c r="AM481" s="593"/>
      <c r="AN481" s="540"/>
      <c r="AO481" s="541"/>
      <c r="AP481" s="553"/>
      <c r="AQ481" s="559"/>
      <c r="AR481" s="592"/>
      <c r="AS481" s="593"/>
      <c r="AT481" s="580"/>
      <c r="AU481" s="581"/>
      <c r="AV481" s="576"/>
      <c r="AW481" s="577"/>
      <c r="AX481" s="592"/>
      <c r="AY481" s="593"/>
      <c r="AZ481" s="540"/>
      <c r="BA481" s="541"/>
      <c r="BB481" s="553"/>
      <c r="BC481" s="559"/>
      <c r="BD481" s="592"/>
      <c r="BE481" s="593"/>
      <c r="BF481" s="580"/>
      <c r="BG481" s="581"/>
      <c r="BH481" s="576"/>
      <c r="BI481" s="577"/>
      <c r="BJ481" s="592"/>
      <c r="BK481" s="593"/>
      <c r="BL481" s="653"/>
      <c r="BM481" s="654"/>
      <c r="BN481" s="655"/>
      <c r="BO481" s="600"/>
      <c r="BP481" s="600"/>
      <c r="BQ481" s="54"/>
      <c r="BR481" s="54"/>
      <c r="BS481" s="54"/>
    </row>
    <row r="482" spans="1:71" ht="21.75" customHeight="1">
      <c r="A482" s="54"/>
      <c r="B482" s="565" t="str">
        <f>IF(ROSTER!B38="","",ROSTER!B38)</f>
        <v/>
      </c>
      <c r="C482" s="536" t="str">
        <f>IF(ROSTER!C$38="","",ROSTER!C$38)</f>
        <v/>
      </c>
      <c r="D482" s="537"/>
      <c r="E482" s="546"/>
      <c r="F482" s="501">
        <f>IF(E482="y",1,IF(E482="S",1,0))</f>
        <v>0</v>
      </c>
      <c r="G482" s="506">
        <f>IF(E482="S",1,0)</f>
        <v>0</v>
      </c>
      <c r="H482" s="542"/>
      <c r="I482" s="543"/>
      <c r="J482" s="538"/>
      <c r="K482" s="539"/>
      <c r="L482" s="552"/>
      <c r="M482" s="558"/>
      <c r="N482" s="554">
        <f>L482+J482</f>
        <v>0</v>
      </c>
      <c r="O482" s="555"/>
      <c r="P482" s="538"/>
      <c r="Q482" s="539"/>
      <c r="R482" s="552"/>
      <c r="S482" s="558"/>
      <c r="T482" s="590">
        <f t="shared" ref="T482:T495" si="413">R482-P482</f>
        <v>0</v>
      </c>
      <c r="U482" s="591"/>
      <c r="V482" s="550"/>
      <c r="W482" s="543"/>
      <c r="X482" s="538"/>
      <c r="Y482" s="543"/>
      <c r="Z482" s="538"/>
      <c r="AA482" s="543"/>
      <c r="AB482" s="538"/>
      <c r="AC482" s="539"/>
      <c r="AD482" s="552"/>
      <c r="AE482" s="558"/>
      <c r="AF482" s="586">
        <f>IF(AB482=0,0,(AD482/AB482)*100)</f>
        <v>0</v>
      </c>
      <c r="AG482" s="587"/>
      <c r="AH482" s="538"/>
      <c r="AI482" s="539"/>
      <c r="AJ482" s="552"/>
      <c r="AK482" s="558"/>
      <c r="AL482" s="590">
        <f>IF(AH482=0,0,(AJ482/AH482)*100)</f>
        <v>0</v>
      </c>
      <c r="AM482" s="591"/>
      <c r="AN482" s="538"/>
      <c r="AO482" s="539"/>
      <c r="AP482" s="552"/>
      <c r="AQ482" s="558"/>
      <c r="AR482" s="590">
        <f>IF(AN482=0,0,(AP482/AN482)*100)</f>
        <v>0</v>
      </c>
      <c r="AS482" s="591"/>
      <c r="AT482" s="578">
        <f>AB482+AH482+AN482</f>
        <v>0</v>
      </c>
      <c r="AU482" s="579"/>
      <c r="AV482" s="574">
        <f>AD482+AJ482+AP482</f>
        <v>0</v>
      </c>
      <c r="AW482" s="575"/>
      <c r="AX482" s="590">
        <f>IF(AT482=0,0,(AV482/AT482)*100)</f>
        <v>0</v>
      </c>
      <c r="AY482" s="591"/>
      <c r="AZ482" s="538"/>
      <c r="BA482" s="539"/>
      <c r="BB482" s="552"/>
      <c r="BC482" s="558"/>
      <c r="BD482" s="590">
        <f>IF(AZ482=0,0,(BB482/AZ482)*100)</f>
        <v>0</v>
      </c>
      <c r="BE482" s="591"/>
      <c r="BF482" s="578">
        <f>AT482+AZ482</f>
        <v>0</v>
      </c>
      <c r="BG482" s="579"/>
      <c r="BH482" s="574">
        <f>AV482+BB482</f>
        <v>0</v>
      </c>
      <c r="BI482" s="575"/>
      <c r="BJ482" s="590">
        <f>IF(BF482=0,0,(BH482/BF482)*100)</f>
        <v>0</v>
      </c>
      <c r="BK482" s="591"/>
      <c r="BL482" s="650">
        <f>(AD482*2)+(AJ482*2)+(AP482*3)+BB482</f>
        <v>0</v>
      </c>
      <c r="BM482" s="651"/>
      <c r="BN482" s="652"/>
      <c r="BO482" s="599" t="e">
        <f>(BL482*BR$452)+(N482*BR$453)+(X482*BR$454)+(R482*BR$455)+(V482*BR$456)+(Z482*BR$457)</f>
        <v>#REF!</v>
      </c>
      <c r="BP482" s="599" t="e">
        <f>((AZ482-BB482)*BR$459)+((AT482-AV482)*BR$458)+(H482*BR$460)+(P482*BR$461)</f>
        <v>#REF!</v>
      </c>
      <c r="BQ482" s="54"/>
      <c r="BR482" s="54"/>
      <c r="BS482" s="54"/>
    </row>
    <row r="483" spans="1:71" ht="21.75" customHeight="1">
      <c r="A483" s="54"/>
      <c r="B483" s="566"/>
      <c r="C483" s="560" t="str">
        <f>IF(ROSTER!D$38="","",ROSTER!D$38)</f>
        <v/>
      </c>
      <c r="D483" s="561"/>
      <c r="E483" s="547"/>
      <c r="F483" s="502"/>
      <c r="G483" s="507"/>
      <c r="H483" s="544"/>
      <c r="I483" s="545"/>
      <c r="J483" s="540"/>
      <c r="K483" s="541"/>
      <c r="L483" s="553"/>
      <c r="M483" s="559"/>
      <c r="N483" s="556" t="s">
        <v>14</v>
      </c>
      <c r="O483" s="557"/>
      <c r="P483" s="540"/>
      <c r="Q483" s="541"/>
      <c r="R483" s="553"/>
      <c r="S483" s="559"/>
      <c r="T483" s="592"/>
      <c r="U483" s="593"/>
      <c r="V483" s="551"/>
      <c r="W483" s="545"/>
      <c r="X483" s="540"/>
      <c r="Y483" s="545"/>
      <c r="Z483" s="540"/>
      <c r="AA483" s="545"/>
      <c r="AB483" s="540"/>
      <c r="AC483" s="541"/>
      <c r="AD483" s="553"/>
      <c r="AE483" s="559"/>
      <c r="AF483" s="588"/>
      <c r="AG483" s="589"/>
      <c r="AH483" s="540"/>
      <c r="AI483" s="541"/>
      <c r="AJ483" s="553"/>
      <c r="AK483" s="559"/>
      <c r="AL483" s="592"/>
      <c r="AM483" s="593"/>
      <c r="AN483" s="540"/>
      <c r="AO483" s="541"/>
      <c r="AP483" s="553"/>
      <c r="AQ483" s="559"/>
      <c r="AR483" s="592"/>
      <c r="AS483" s="593"/>
      <c r="AT483" s="580"/>
      <c r="AU483" s="581"/>
      <c r="AV483" s="576"/>
      <c r="AW483" s="577"/>
      <c r="AX483" s="592"/>
      <c r="AY483" s="593"/>
      <c r="AZ483" s="540"/>
      <c r="BA483" s="541"/>
      <c r="BB483" s="553"/>
      <c r="BC483" s="559"/>
      <c r="BD483" s="592"/>
      <c r="BE483" s="593"/>
      <c r="BF483" s="580"/>
      <c r="BG483" s="581"/>
      <c r="BH483" s="576"/>
      <c r="BI483" s="577"/>
      <c r="BJ483" s="592"/>
      <c r="BK483" s="593"/>
      <c r="BL483" s="653"/>
      <c r="BM483" s="654"/>
      <c r="BN483" s="655"/>
      <c r="BO483" s="600"/>
      <c r="BP483" s="600"/>
      <c r="BQ483" s="54"/>
      <c r="BR483" s="54"/>
      <c r="BS483" s="54"/>
    </row>
    <row r="484" spans="1:71" ht="21.75" customHeight="1">
      <c r="A484" s="54"/>
      <c r="B484" s="565" t="str">
        <f>IF(ROSTER!B40="","",ROSTER!B40)</f>
        <v/>
      </c>
      <c r="C484" s="536" t="str">
        <f>IF(ROSTER!C$40="","",ROSTER!C$40)</f>
        <v/>
      </c>
      <c r="D484" s="537"/>
      <c r="E484" s="546"/>
      <c r="F484" s="501">
        <f>IF(E484="y",1,IF(E484="S",1,0))</f>
        <v>0</v>
      </c>
      <c r="G484" s="506">
        <f>IF(E484="S",1,0)</f>
        <v>0</v>
      </c>
      <c r="H484" s="542"/>
      <c r="I484" s="543"/>
      <c r="J484" s="538"/>
      <c r="K484" s="539"/>
      <c r="L484" s="552"/>
      <c r="M484" s="558"/>
      <c r="N484" s="554">
        <f>L484+J484</f>
        <v>0</v>
      </c>
      <c r="O484" s="555"/>
      <c r="P484" s="538"/>
      <c r="Q484" s="539"/>
      <c r="R484" s="552"/>
      <c r="S484" s="558"/>
      <c r="T484" s="590">
        <f t="shared" ref="T484:T495" si="414">R484-P484</f>
        <v>0</v>
      </c>
      <c r="U484" s="591"/>
      <c r="V484" s="550"/>
      <c r="W484" s="543"/>
      <c r="X484" s="538"/>
      <c r="Y484" s="543"/>
      <c r="Z484" s="538"/>
      <c r="AA484" s="543"/>
      <c r="AB484" s="538"/>
      <c r="AC484" s="539"/>
      <c r="AD484" s="552"/>
      <c r="AE484" s="558"/>
      <c r="AF484" s="586">
        <f>IF(AB484=0,0,(AD484/AB484)*100)</f>
        <v>0</v>
      </c>
      <c r="AG484" s="587"/>
      <c r="AH484" s="538"/>
      <c r="AI484" s="539"/>
      <c r="AJ484" s="552"/>
      <c r="AK484" s="558"/>
      <c r="AL484" s="590">
        <f>IF(AH484=0,0,(AJ484/AH484)*100)</f>
        <v>0</v>
      </c>
      <c r="AM484" s="591"/>
      <c r="AN484" s="538"/>
      <c r="AO484" s="539"/>
      <c r="AP484" s="552"/>
      <c r="AQ484" s="558"/>
      <c r="AR484" s="590">
        <f>IF(AN484=0,0,(AP484/AN484)*100)</f>
        <v>0</v>
      </c>
      <c r="AS484" s="591"/>
      <c r="AT484" s="578">
        <f>AB484+AH484+AN484</f>
        <v>0</v>
      </c>
      <c r="AU484" s="579"/>
      <c r="AV484" s="574">
        <f>AD484+AJ484+AP484</f>
        <v>0</v>
      </c>
      <c r="AW484" s="575"/>
      <c r="AX484" s="590">
        <f>IF(AT484=0,0,(AV484/AT484)*100)</f>
        <v>0</v>
      </c>
      <c r="AY484" s="591"/>
      <c r="AZ484" s="538"/>
      <c r="BA484" s="539"/>
      <c r="BB484" s="552"/>
      <c r="BC484" s="558"/>
      <c r="BD484" s="590">
        <f>IF(AZ484=0,0,(BB484/AZ484)*100)</f>
        <v>0</v>
      </c>
      <c r="BE484" s="591"/>
      <c r="BF484" s="578">
        <f>AT484+AZ484</f>
        <v>0</v>
      </c>
      <c r="BG484" s="579"/>
      <c r="BH484" s="574">
        <f>AV484+BB484</f>
        <v>0</v>
      </c>
      <c r="BI484" s="575"/>
      <c r="BJ484" s="590">
        <f>IF(BF484=0,0,(BH484/BF484)*100)</f>
        <v>0</v>
      </c>
      <c r="BK484" s="591"/>
      <c r="BL484" s="650">
        <f>(AD484*2)+(AJ484*2)+(AP484*3)+BB484</f>
        <v>0</v>
      </c>
      <c r="BM484" s="651"/>
      <c r="BN484" s="652"/>
      <c r="BO484" s="599" t="e">
        <f>(BL484*BR$452)+(N484*BR$453)+(X484*BR$454)+(R484*BR$455)+(V484*BR$456)+(Z484*BR$457)</f>
        <v>#REF!</v>
      </c>
      <c r="BP484" s="599" t="e">
        <f>((AZ484-BB484)*BR$459)+((AT484-AV484)*BR$458)+(H484*BR$460)+(P484*BR$461)</f>
        <v>#REF!</v>
      </c>
      <c r="BQ484" s="54"/>
      <c r="BR484" s="54"/>
      <c r="BS484" s="54"/>
    </row>
    <row r="485" spans="1:71" ht="21.75" customHeight="1">
      <c r="A485" s="54"/>
      <c r="B485" s="566"/>
      <c r="C485" s="560" t="str">
        <f>IF(ROSTER!D$40="","",ROSTER!D$40)</f>
        <v/>
      </c>
      <c r="D485" s="561"/>
      <c r="E485" s="547"/>
      <c r="F485" s="502"/>
      <c r="G485" s="507"/>
      <c r="H485" s="544"/>
      <c r="I485" s="545"/>
      <c r="J485" s="540"/>
      <c r="K485" s="541"/>
      <c r="L485" s="553"/>
      <c r="M485" s="559"/>
      <c r="N485" s="556" t="s">
        <v>14</v>
      </c>
      <c r="O485" s="557"/>
      <c r="P485" s="540"/>
      <c r="Q485" s="541"/>
      <c r="R485" s="553"/>
      <c r="S485" s="559"/>
      <c r="T485" s="592"/>
      <c r="U485" s="593"/>
      <c r="V485" s="551"/>
      <c r="W485" s="545"/>
      <c r="X485" s="540"/>
      <c r="Y485" s="545"/>
      <c r="Z485" s="540"/>
      <c r="AA485" s="545"/>
      <c r="AB485" s="540"/>
      <c r="AC485" s="541"/>
      <c r="AD485" s="553"/>
      <c r="AE485" s="559"/>
      <c r="AF485" s="588"/>
      <c r="AG485" s="589"/>
      <c r="AH485" s="540"/>
      <c r="AI485" s="541"/>
      <c r="AJ485" s="553"/>
      <c r="AK485" s="559"/>
      <c r="AL485" s="592"/>
      <c r="AM485" s="593"/>
      <c r="AN485" s="540"/>
      <c r="AO485" s="541"/>
      <c r="AP485" s="553"/>
      <c r="AQ485" s="559"/>
      <c r="AR485" s="592"/>
      <c r="AS485" s="593"/>
      <c r="AT485" s="580"/>
      <c r="AU485" s="581"/>
      <c r="AV485" s="576"/>
      <c r="AW485" s="577"/>
      <c r="AX485" s="592"/>
      <c r="AY485" s="593"/>
      <c r="AZ485" s="540"/>
      <c r="BA485" s="541"/>
      <c r="BB485" s="553"/>
      <c r="BC485" s="559"/>
      <c r="BD485" s="592"/>
      <c r="BE485" s="593"/>
      <c r="BF485" s="580"/>
      <c r="BG485" s="581"/>
      <c r="BH485" s="576"/>
      <c r="BI485" s="577"/>
      <c r="BJ485" s="592"/>
      <c r="BK485" s="593"/>
      <c r="BL485" s="653"/>
      <c r="BM485" s="654"/>
      <c r="BN485" s="655"/>
      <c r="BO485" s="600"/>
      <c r="BP485" s="600"/>
      <c r="BQ485" s="54"/>
      <c r="BR485" s="54"/>
      <c r="BS485" s="54"/>
    </row>
    <row r="486" spans="1:71" ht="21.75" customHeight="1">
      <c r="A486" s="54"/>
      <c r="B486" s="565" t="str">
        <f>IF(ROSTER!B42="","",ROSTER!B42)</f>
        <v/>
      </c>
      <c r="C486" s="536" t="str">
        <f>IF(ROSTER!C$42="","",ROSTER!C$42)</f>
        <v/>
      </c>
      <c r="D486" s="537"/>
      <c r="E486" s="546"/>
      <c r="F486" s="501">
        <f>IF(E486="y",1,IF(E486="S",1,0))</f>
        <v>0</v>
      </c>
      <c r="G486" s="506">
        <f>IF(E486="S",1,0)</f>
        <v>0</v>
      </c>
      <c r="H486" s="542"/>
      <c r="I486" s="543"/>
      <c r="J486" s="538"/>
      <c r="K486" s="539"/>
      <c r="L486" s="552"/>
      <c r="M486" s="558"/>
      <c r="N486" s="554">
        <f>L486+J486</f>
        <v>0</v>
      </c>
      <c r="O486" s="555"/>
      <c r="P486" s="538"/>
      <c r="Q486" s="539"/>
      <c r="R486" s="552"/>
      <c r="S486" s="558"/>
      <c r="T486" s="590">
        <f t="shared" ref="T486:T495" si="415">R486-P486</f>
        <v>0</v>
      </c>
      <c r="U486" s="591"/>
      <c r="V486" s="550"/>
      <c r="W486" s="543"/>
      <c r="X486" s="538"/>
      <c r="Y486" s="543"/>
      <c r="Z486" s="538"/>
      <c r="AA486" s="543"/>
      <c r="AB486" s="538"/>
      <c r="AC486" s="539"/>
      <c r="AD486" s="552"/>
      <c r="AE486" s="558"/>
      <c r="AF486" s="586">
        <f>IF(AB486=0,0,(AD486/AB486)*100)</f>
        <v>0</v>
      </c>
      <c r="AG486" s="587"/>
      <c r="AH486" s="538"/>
      <c r="AI486" s="539"/>
      <c r="AJ486" s="552"/>
      <c r="AK486" s="558"/>
      <c r="AL486" s="590">
        <f>IF(AH486=0,0,(AJ486/AH486)*100)</f>
        <v>0</v>
      </c>
      <c r="AM486" s="591"/>
      <c r="AN486" s="538"/>
      <c r="AO486" s="539"/>
      <c r="AP486" s="552"/>
      <c r="AQ486" s="558"/>
      <c r="AR486" s="590">
        <f>IF(AN486=0,0,(AP486/AN486)*100)</f>
        <v>0</v>
      </c>
      <c r="AS486" s="591"/>
      <c r="AT486" s="578">
        <f>AB486+AH486+AN486</f>
        <v>0</v>
      </c>
      <c r="AU486" s="579"/>
      <c r="AV486" s="574">
        <f>AD486+AJ486+AP486</f>
        <v>0</v>
      </c>
      <c r="AW486" s="575"/>
      <c r="AX486" s="590">
        <f>IF(AT486=0,0,(AV486/AT486)*100)</f>
        <v>0</v>
      </c>
      <c r="AY486" s="591"/>
      <c r="AZ486" s="538"/>
      <c r="BA486" s="539"/>
      <c r="BB486" s="552"/>
      <c r="BC486" s="558"/>
      <c r="BD486" s="590">
        <f>IF(AZ486=0,0,(BB486/AZ486)*100)</f>
        <v>0</v>
      </c>
      <c r="BE486" s="591"/>
      <c r="BF486" s="578">
        <f>AT486+AZ486</f>
        <v>0</v>
      </c>
      <c r="BG486" s="579"/>
      <c r="BH486" s="574">
        <f>AV486+BB486</f>
        <v>0</v>
      </c>
      <c r="BI486" s="575"/>
      <c r="BJ486" s="590">
        <f>IF(BF486=0,0,(BH486/BF486)*100)</f>
        <v>0</v>
      </c>
      <c r="BK486" s="591"/>
      <c r="BL486" s="650">
        <f>(AD486*2)+(AJ486*2)+(AP486*3)+BB486</f>
        <v>0</v>
      </c>
      <c r="BM486" s="651"/>
      <c r="BN486" s="652"/>
      <c r="BO486" s="599" t="e">
        <f>(BL486*BR$452)+(N486*BR$453)+(X486*BR$454)+(R486*BR$455)+(V486*BR$456)+(Z486*BR$457)</f>
        <v>#REF!</v>
      </c>
      <c r="BP486" s="599" t="e">
        <f>((AZ486-BB486)*BR$459)+((AT486-AV486)*BR$458)+(H486*BR$460)+(P486*BR$461)</f>
        <v>#REF!</v>
      </c>
      <c r="BQ486" s="54"/>
      <c r="BR486" s="54"/>
      <c r="BS486" s="54"/>
    </row>
    <row r="487" spans="1:71" ht="21.75" customHeight="1">
      <c r="A487" s="54"/>
      <c r="B487" s="566"/>
      <c r="C487" s="560" t="str">
        <f>IF(ROSTER!D$42="","",ROSTER!D$42)</f>
        <v/>
      </c>
      <c r="D487" s="561"/>
      <c r="E487" s="547"/>
      <c r="F487" s="502"/>
      <c r="G487" s="507"/>
      <c r="H487" s="544"/>
      <c r="I487" s="545"/>
      <c r="J487" s="540"/>
      <c r="K487" s="541"/>
      <c r="L487" s="553"/>
      <c r="M487" s="559"/>
      <c r="N487" s="556" t="s">
        <v>14</v>
      </c>
      <c r="O487" s="557"/>
      <c r="P487" s="540"/>
      <c r="Q487" s="541"/>
      <c r="R487" s="553"/>
      <c r="S487" s="559"/>
      <c r="T487" s="592"/>
      <c r="U487" s="593"/>
      <c r="V487" s="551"/>
      <c r="W487" s="545"/>
      <c r="X487" s="540"/>
      <c r="Y487" s="545"/>
      <c r="Z487" s="540"/>
      <c r="AA487" s="545"/>
      <c r="AB487" s="540"/>
      <c r="AC487" s="541"/>
      <c r="AD487" s="553"/>
      <c r="AE487" s="559"/>
      <c r="AF487" s="588"/>
      <c r="AG487" s="589"/>
      <c r="AH487" s="540"/>
      <c r="AI487" s="541"/>
      <c r="AJ487" s="553"/>
      <c r="AK487" s="559"/>
      <c r="AL487" s="592"/>
      <c r="AM487" s="593"/>
      <c r="AN487" s="540"/>
      <c r="AO487" s="541"/>
      <c r="AP487" s="553"/>
      <c r="AQ487" s="559"/>
      <c r="AR487" s="592"/>
      <c r="AS487" s="593"/>
      <c r="AT487" s="580"/>
      <c r="AU487" s="581"/>
      <c r="AV487" s="576"/>
      <c r="AW487" s="577"/>
      <c r="AX487" s="592"/>
      <c r="AY487" s="593"/>
      <c r="AZ487" s="540"/>
      <c r="BA487" s="541"/>
      <c r="BB487" s="553"/>
      <c r="BC487" s="559"/>
      <c r="BD487" s="592"/>
      <c r="BE487" s="593"/>
      <c r="BF487" s="580"/>
      <c r="BG487" s="581"/>
      <c r="BH487" s="576"/>
      <c r="BI487" s="577"/>
      <c r="BJ487" s="592"/>
      <c r="BK487" s="593"/>
      <c r="BL487" s="653"/>
      <c r="BM487" s="654"/>
      <c r="BN487" s="655"/>
      <c r="BO487" s="600"/>
      <c r="BP487" s="600"/>
      <c r="BQ487" s="54"/>
      <c r="BR487" s="54"/>
      <c r="BS487" s="54"/>
    </row>
    <row r="488" spans="1:71" ht="21.75" customHeight="1">
      <c r="A488" s="54"/>
      <c r="B488" s="565" t="str">
        <f>IF(ROSTER!B44="","",ROSTER!B44)</f>
        <v/>
      </c>
      <c r="C488" s="536" t="str">
        <f>IF(ROSTER!C$44="","",ROSTER!C$44)</f>
        <v/>
      </c>
      <c r="D488" s="537"/>
      <c r="E488" s="546"/>
      <c r="F488" s="501">
        <f>IF(E488="y",1,IF(E488="S",1,0))</f>
        <v>0</v>
      </c>
      <c r="G488" s="506">
        <f>IF(E488="S",1,0)</f>
        <v>0</v>
      </c>
      <c r="H488" s="542"/>
      <c r="I488" s="543"/>
      <c r="J488" s="538"/>
      <c r="K488" s="539"/>
      <c r="L488" s="552"/>
      <c r="M488" s="558"/>
      <c r="N488" s="554">
        <f>L488+J488</f>
        <v>0</v>
      </c>
      <c r="O488" s="555"/>
      <c r="P488" s="538"/>
      <c r="Q488" s="539"/>
      <c r="R488" s="552"/>
      <c r="S488" s="558"/>
      <c r="T488" s="590">
        <f t="shared" ref="T488:T495" si="416">R488-P488</f>
        <v>0</v>
      </c>
      <c r="U488" s="591"/>
      <c r="V488" s="550"/>
      <c r="W488" s="543"/>
      <c r="X488" s="538"/>
      <c r="Y488" s="543"/>
      <c r="Z488" s="538"/>
      <c r="AA488" s="543"/>
      <c r="AB488" s="538"/>
      <c r="AC488" s="539"/>
      <c r="AD488" s="552"/>
      <c r="AE488" s="558"/>
      <c r="AF488" s="586">
        <f>IF(AB488=0,0,(AD488/AB488)*100)</f>
        <v>0</v>
      </c>
      <c r="AG488" s="587"/>
      <c r="AH488" s="538"/>
      <c r="AI488" s="539"/>
      <c r="AJ488" s="552"/>
      <c r="AK488" s="558"/>
      <c r="AL488" s="590">
        <f>IF(AH488=0,0,(AJ488/AH488)*100)</f>
        <v>0</v>
      </c>
      <c r="AM488" s="591"/>
      <c r="AN488" s="538"/>
      <c r="AO488" s="539"/>
      <c r="AP488" s="552"/>
      <c r="AQ488" s="558"/>
      <c r="AR488" s="590">
        <f>IF(AN488=0,0,(AP488/AN488)*100)</f>
        <v>0</v>
      </c>
      <c r="AS488" s="591"/>
      <c r="AT488" s="578">
        <f>AB488+AH488+AN488</f>
        <v>0</v>
      </c>
      <c r="AU488" s="579"/>
      <c r="AV488" s="574">
        <f>AD488+AJ488+AP488</f>
        <v>0</v>
      </c>
      <c r="AW488" s="575"/>
      <c r="AX488" s="590">
        <f>IF(AT488=0,0,(AV488/AT488)*100)</f>
        <v>0</v>
      </c>
      <c r="AY488" s="591"/>
      <c r="AZ488" s="538"/>
      <c r="BA488" s="539"/>
      <c r="BB488" s="552"/>
      <c r="BC488" s="558"/>
      <c r="BD488" s="590">
        <f>IF(AZ488=0,0,(BB488/AZ488)*100)</f>
        <v>0</v>
      </c>
      <c r="BE488" s="591"/>
      <c r="BF488" s="578">
        <f>AT488+AZ488</f>
        <v>0</v>
      </c>
      <c r="BG488" s="579"/>
      <c r="BH488" s="574">
        <f>AV488+BB488</f>
        <v>0</v>
      </c>
      <c r="BI488" s="575"/>
      <c r="BJ488" s="590">
        <f>IF(BF488=0,0,(BH488/BF488)*100)</f>
        <v>0</v>
      </c>
      <c r="BK488" s="591"/>
      <c r="BL488" s="650">
        <f>(AD488*2)+(AJ488*2)+(AP488*3)+BB488</f>
        <v>0</v>
      </c>
      <c r="BM488" s="651"/>
      <c r="BN488" s="652"/>
      <c r="BO488" s="599" t="e">
        <f>(BL488*BR$452)+(N488*BR$453)+(X488*BR$454)+(R488*BR$455)+(V488*BR$456)+(Z488*BR$457)</f>
        <v>#REF!</v>
      </c>
      <c r="BP488" s="599" t="e">
        <f>((AZ488-BB488)*BR$459)+((AT488-AV488)*BR$458)+(H488*BR$460)+(P488*BR$461)</f>
        <v>#REF!</v>
      </c>
      <c r="BQ488" s="54"/>
      <c r="BR488" s="54"/>
      <c r="BS488" s="54"/>
    </row>
    <row r="489" spans="1:71" ht="21.75" customHeight="1">
      <c r="A489" s="54"/>
      <c r="B489" s="566"/>
      <c r="C489" s="560" t="str">
        <f>IF(ROSTER!D$44="","",ROSTER!D$44)</f>
        <v/>
      </c>
      <c r="D489" s="561"/>
      <c r="E489" s="547"/>
      <c r="F489" s="502"/>
      <c r="G489" s="507"/>
      <c r="H489" s="544"/>
      <c r="I489" s="545"/>
      <c r="J489" s="540"/>
      <c r="K489" s="541"/>
      <c r="L489" s="553"/>
      <c r="M489" s="559"/>
      <c r="N489" s="556" t="s">
        <v>14</v>
      </c>
      <c r="O489" s="557"/>
      <c r="P489" s="540"/>
      <c r="Q489" s="541"/>
      <c r="R489" s="553"/>
      <c r="S489" s="559"/>
      <c r="T489" s="592"/>
      <c r="U489" s="593"/>
      <c r="V489" s="551"/>
      <c r="W489" s="545"/>
      <c r="X489" s="540"/>
      <c r="Y489" s="545"/>
      <c r="Z489" s="540"/>
      <c r="AA489" s="545"/>
      <c r="AB489" s="540"/>
      <c r="AC489" s="541"/>
      <c r="AD489" s="553"/>
      <c r="AE489" s="559"/>
      <c r="AF489" s="588"/>
      <c r="AG489" s="589"/>
      <c r="AH489" s="540"/>
      <c r="AI489" s="541"/>
      <c r="AJ489" s="553"/>
      <c r="AK489" s="559"/>
      <c r="AL489" s="592"/>
      <c r="AM489" s="593"/>
      <c r="AN489" s="540"/>
      <c r="AO489" s="541"/>
      <c r="AP489" s="553"/>
      <c r="AQ489" s="559"/>
      <c r="AR489" s="592"/>
      <c r="AS489" s="593"/>
      <c r="AT489" s="580"/>
      <c r="AU489" s="581"/>
      <c r="AV489" s="576"/>
      <c r="AW489" s="577"/>
      <c r="AX489" s="592"/>
      <c r="AY489" s="593"/>
      <c r="AZ489" s="540"/>
      <c r="BA489" s="541"/>
      <c r="BB489" s="553"/>
      <c r="BC489" s="559"/>
      <c r="BD489" s="592"/>
      <c r="BE489" s="593"/>
      <c r="BF489" s="580"/>
      <c r="BG489" s="581"/>
      <c r="BH489" s="576"/>
      <c r="BI489" s="577"/>
      <c r="BJ489" s="592"/>
      <c r="BK489" s="593"/>
      <c r="BL489" s="653"/>
      <c r="BM489" s="654"/>
      <c r="BN489" s="655"/>
      <c r="BO489" s="600"/>
      <c r="BP489" s="600"/>
      <c r="BQ489" s="54"/>
      <c r="BR489" s="54"/>
      <c r="BS489" s="54"/>
    </row>
    <row r="490" spans="1:71" ht="21.75" customHeight="1">
      <c r="A490" s="54"/>
      <c r="B490" s="565" t="str">
        <f>IF(ROSTER!B46="","",ROSTER!B46)</f>
        <v/>
      </c>
      <c r="C490" s="536" t="str">
        <f>IF(ROSTER!C$46="","",ROSTER!C$46)</f>
        <v/>
      </c>
      <c r="D490" s="537"/>
      <c r="E490" s="546"/>
      <c r="F490" s="501">
        <f>IF(E490="y",1,IF(E490="S",1,0))</f>
        <v>0</v>
      </c>
      <c r="G490" s="506">
        <f>IF(E490="S",1,0)</f>
        <v>0</v>
      </c>
      <c r="H490" s="542"/>
      <c r="I490" s="543"/>
      <c r="J490" s="538"/>
      <c r="K490" s="539"/>
      <c r="L490" s="552"/>
      <c r="M490" s="558"/>
      <c r="N490" s="554">
        <f>L490+J490</f>
        <v>0</v>
      </c>
      <c r="O490" s="555"/>
      <c r="P490" s="538"/>
      <c r="Q490" s="539"/>
      <c r="R490" s="552"/>
      <c r="S490" s="558"/>
      <c r="T490" s="590">
        <f t="shared" ref="T490:T495" si="417">R490-P490</f>
        <v>0</v>
      </c>
      <c r="U490" s="591"/>
      <c r="V490" s="550"/>
      <c r="W490" s="543"/>
      <c r="X490" s="538"/>
      <c r="Y490" s="543"/>
      <c r="Z490" s="538"/>
      <c r="AA490" s="543"/>
      <c r="AB490" s="538"/>
      <c r="AC490" s="539"/>
      <c r="AD490" s="552"/>
      <c r="AE490" s="558"/>
      <c r="AF490" s="586">
        <f>IF(AB490=0,0,(AD490/AB490)*100)</f>
        <v>0</v>
      </c>
      <c r="AG490" s="587"/>
      <c r="AH490" s="538"/>
      <c r="AI490" s="539"/>
      <c r="AJ490" s="552"/>
      <c r="AK490" s="558"/>
      <c r="AL490" s="590">
        <f>IF(AH490=0,0,(AJ490/AH490)*100)</f>
        <v>0</v>
      </c>
      <c r="AM490" s="591"/>
      <c r="AN490" s="538"/>
      <c r="AO490" s="539"/>
      <c r="AP490" s="552"/>
      <c r="AQ490" s="558"/>
      <c r="AR490" s="590">
        <f>IF(AN490=0,0,(AP490/AN490)*100)</f>
        <v>0</v>
      </c>
      <c r="AS490" s="591"/>
      <c r="AT490" s="578">
        <f>AB490+AH490+AN490</f>
        <v>0</v>
      </c>
      <c r="AU490" s="579"/>
      <c r="AV490" s="574">
        <f>AD490+AJ490+AP490</f>
        <v>0</v>
      </c>
      <c r="AW490" s="575"/>
      <c r="AX490" s="590">
        <f>IF(AT490=0,0,(AV490/AT490)*100)</f>
        <v>0</v>
      </c>
      <c r="AY490" s="591"/>
      <c r="AZ490" s="538"/>
      <c r="BA490" s="539"/>
      <c r="BB490" s="552"/>
      <c r="BC490" s="558"/>
      <c r="BD490" s="590">
        <f>IF(AZ490=0,0,(BB490/AZ490)*100)</f>
        <v>0</v>
      </c>
      <c r="BE490" s="591"/>
      <c r="BF490" s="578">
        <f>AT490+AZ490</f>
        <v>0</v>
      </c>
      <c r="BG490" s="579"/>
      <c r="BH490" s="574">
        <f>AV490+BB490</f>
        <v>0</v>
      </c>
      <c r="BI490" s="575"/>
      <c r="BJ490" s="590">
        <f>IF(BF490=0,0,(BH490/BF490)*100)</f>
        <v>0</v>
      </c>
      <c r="BK490" s="591"/>
      <c r="BL490" s="650">
        <f>(AD490*2)+(AJ490*2)+(AP490*3)+BB490</f>
        <v>0</v>
      </c>
      <c r="BM490" s="651"/>
      <c r="BN490" s="652"/>
      <c r="BO490" s="601" t="e">
        <f>(BL490*BR$74)+(N490*BR$75)+(X490*BR$76)+(R490*BR$77)+(V490*BR$78)+(Z490*BR$79)</f>
        <v>#REF!</v>
      </c>
      <c r="BP490" s="599" t="e">
        <f>((AZ490-BB490)*BR$81)+((AT490-AV490)*BR$80)+(H490*BR$82)+(P490*BR$83)</f>
        <v>#REF!</v>
      </c>
      <c r="BQ490" s="54"/>
      <c r="BR490" s="54"/>
      <c r="BS490" s="54"/>
    </row>
    <row r="491" spans="1:71" ht="22.5" customHeight="1">
      <c r="A491" s="54"/>
      <c r="B491" s="566"/>
      <c r="C491" s="560" t="str">
        <f>IF(ROSTER!D$46="","",ROSTER!D$46)</f>
        <v/>
      </c>
      <c r="D491" s="561"/>
      <c r="E491" s="547"/>
      <c r="F491" s="502"/>
      <c r="G491" s="507"/>
      <c r="H491" s="544"/>
      <c r="I491" s="545"/>
      <c r="J491" s="540"/>
      <c r="K491" s="541"/>
      <c r="L491" s="553"/>
      <c r="M491" s="559"/>
      <c r="N491" s="556" t="s">
        <v>14</v>
      </c>
      <c r="O491" s="557"/>
      <c r="P491" s="540"/>
      <c r="Q491" s="541"/>
      <c r="R491" s="553"/>
      <c r="S491" s="559"/>
      <c r="T491" s="592"/>
      <c r="U491" s="593"/>
      <c r="V491" s="551"/>
      <c r="W491" s="545"/>
      <c r="X491" s="540"/>
      <c r="Y491" s="545"/>
      <c r="Z491" s="540"/>
      <c r="AA491" s="545"/>
      <c r="AB491" s="540"/>
      <c r="AC491" s="541"/>
      <c r="AD491" s="553"/>
      <c r="AE491" s="559"/>
      <c r="AF491" s="588"/>
      <c r="AG491" s="589"/>
      <c r="AH491" s="540"/>
      <c r="AI491" s="541"/>
      <c r="AJ491" s="553"/>
      <c r="AK491" s="559"/>
      <c r="AL491" s="592"/>
      <c r="AM491" s="593"/>
      <c r="AN491" s="540"/>
      <c r="AO491" s="541"/>
      <c r="AP491" s="553"/>
      <c r="AQ491" s="559"/>
      <c r="AR491" s="592"/>
      <c r="AS491" s="593"/>
      <c r="AT491" s="580"/>
      <c r="AU491" s="581"/>
      <c r="AV491" s="576"/>
      <c r="AW491" s="577"/>
      <c r="AX491" s="592"/>
      <c r="AY491" s="593"/>
      <c r="AZ491" s="540"/>
      <c r="BA491" s="541"/>
      <c r="BB491" s="553"/>
      <c r="BC491" s="559"/>
      <c r="BD491" s="592"/>
      <c r="BE491" s="593"/>
      <c r="BF491" s="580"/>
      <c r="BG491" s="581"/>
      <c r="BH491" s="576"/>
      <c r="BI491" s="577"/>
      <c r="BJ491" s="592"/>
      <c r="BK491" s="593"/>
      <c r="BL491" s="653"/>
      <c r="BM491" s="654"/>
      <c r="BN491" s="655"/>
      <c r="BO491" s="602"/>
      <c r="BP491" s="600"/>
      <c r="BQ491" s="54"/>
      <c r="BR491" s="54"/>
      <c r="BS491" s="54"/>
    </row>
    <row r="492" spans="1:71" ht="21.75" customHeight="1">
      <c r="A492" s="54"/>
      <c r="B492" s="565" t="str">
        <f>IF(ROSTER!B48="","",ROSTER!B48)</f>
        <v/>
      </c>
      <c r="C492" s="536" t="str">
        <f>IF(ROSTER!C$48="","",ROSTER!C$48)</f>
        <v/>
      </c>
      <c r="D492" s="537"/>
      <c r="E492" s="546"/>
      <c r="F492" s="501">
        <f t="shared" ref="F492" si="418">IF(E492="y",1,IF(E492="S",1,0))</f>
        <v>0</v>
      </c>
      <c r="G492" s="506">
        <f t="shared" ref="G492" si="419">IF(E492="S",1,0)</f>
        <v>0</v>
      </c>
      <c r="H492" s="542"/>
      <c r="I492" s="543"/>
      <c r="J492" s="538"/>
      <c r="K492" s="539"/>
      <c r="L492" s="552"/>
      <c r="M492" s="558"/>
      <c r="N492" s="554">
        <f t="shared" ref="N492" si="420">L492+J492</f>
        <v>0</v>
      </c>
      <c r="O492" s="555"/>
      <c r="P492" s="538"/>
      <c r="Q492" s="539"/>
      <c r="R492" s="552"/>
      <c r="S492" s="558"/>
      <c r="T492" s="590">
        <f t="shared" ref="T492:T495" si="421">R492-P492</f>
        <v>0</v>
      </c>
      <c r="U492" s="591"/>
      <c r="V492" s="550"/>
      <c r="W492" s="543"/>
      <c r="X492" s="538"/>
      <c r="Y492" s="543"/>
      <c r="Z492" s="538"/>
      <c r="AA492" s="543"/>
      <c r="AB492" s="538"/>
      <c r="AC492" s="539"/>
      <c r="AD492" s="552"/>
      <c r="AE492" s="558"/>
      <c r="AF492" s="586"/>
      <c r="AG492" s="587"/>
      <c r="AH492" s="538"/>
      <c r="AI492" s="539"/>
      <c r="AJ492" s="552"/>
      <c r="AK492" s="558"/>
      <c r="AL492" s="590">
        <f t="shared" ref="AL492" si="422">IF(AH492=0,0,(AJ492/AH492)*100)</f>
        <v>0</v>
      </c>
      <c r="AM492" s="591"/>
      <c r="AN492" s="538"/>
      <c r="AO492" s="539"/>
      <c r="AP492" s="552"/>
      <c r="AQ492" s="558"/>
      <c r="AR492" s="590">
        <f t="shared" ref="AR492" si="423">IF(AN492=0,0,(AP492/AN492)*100)</f>
        <v>0</v>
      </c>
      <c r="AS492" s="591"/>
      <c r="AT492" s="578">
        <f t="shared" ref="AT492" si="424">AB492+AH492+AN492</f>
        <v>0</v>
      </c>
      <c r="AU492" s="579"/>
      <c r="AV492" s="574">
        <f t="shared" ref="AV492" si="425">AD492+AJ492+AP492</f>
        <v>0</v>
      </c>
      <c r="AW492" s="575"/>
      <c r="AX492" s="590">
        <f t="shared" ref="AX492" si="426">IF(AT492=0,0,(AV492/AT492)*100)</f>
        <v>0</v>
      </c>
      <c r="AY492" s="591"/>
      <c r="AZ492" s="538"/>
      <c r="BA492" s="539"/>
      <c r="BB492" s="552"/>
      <c r="BC492" s="558"/>
      <c r="BD492" s="590">
        <f t="shared" ref="BD492" si="427">IF(AZ492=0,0,(BB492/AZ492)*100)</f>
        <v>0</v>
      </c>
      <c r="BE492" s="591"/>
      <c r="BF492" s="578">
        <f t="shared" ref="BF492" si="428">AT492+AZ492</f>
        <v>0</v>
      </c>
      <c r="BG492" s="579"/>
      <c r="BH492" s="574">
        <f t="shared" ref="BH492" si="429">AV492+BB492</f>
        <v>0</v>
      </c>
      <c r="BI492" s="575"/>
      <c r="BJ492" s="590">
        <f t="shared" ref="BJ492" si="430">IF(BF492=0,0,(BH492/BF492)*100)</f>
        <v>0</v>
      </c>
      <c r="BK492" s="591"/>
      <c r="BL492" s="650">
        <f t="shared" ref="BL492" si="431">(AD492*2)+(AJ492*2)+(AP492*3)+BB492</f>
        <v>0</v>
      </c>
      <c r="BM492" s="651"/>
      <c r="BN492" s="652"/>
      <c r="BO492" s="601" t="e">
        <f>(BL492*BR$74)+(N492*BR$75)+(X492*BR$76)+(R492*BR$77)+(V492*BR$78)+(Z492*BR$79)</f>
        <v>#REF!</v>
      </c>
      <c r="BP492" s="599" t="e">
        <f>((AZ492-BB492)*BR$81)+((AT492-AV492)*BR$80)+(H492*BR$82)+(P492*BR$83)</f>
        <v>#REF!</v>
      </c>
      <c r="BQ492" s="54"/>
      <c r="BR492" s="54"/>
      <c r="BS492" s="54"/>
    </row>
    <row r="493" spans="1:71" ht="22.5" customHeight="1">
      <c r="A493" s="54"/>
      <c r="B493" s="566"/>
      <c r="C493" s="560" t="str">
        <f>IF(ROSTER!D$48="","",ROSTER!D$48)</f>
        <v/>
      </c>
      <c r="D493" s="561"/>
      <c r="E493" s="547"/>
      <c r="F493" s="502"/>
      <c r="G493" s="507"/>
      <c r="H493" s="544"/>
      <c r="I493" s="545"/>
      <c r="J493" s="540"/>
      <c r="K493" s="541"/>
      <c r="L493" s="553"/>
      <c r="M493" s="559"/>
      <c r="N493" s="556" t="s">
        <v>14</v>
      </c>
      <c r="O493" s="557"/>
      <c r="P493" s="540"/>
      <c r="Q493" s="541"/>
      <c r="R493" s="553"/>
      <c r="S493" s="559"/>
      <c r="T493" s="592"/>
      <c r="U493" s="593"/>
      <c r="V493" s="551"/>
      <c r="W493" s="545"/>
      <c r="X493" s="540"/>
      <c r="Y493" s="545"/>
      <c r="Z493" s="540"/>
      <c r="AA493" s="545"/>
      <c r="AB493" s="540"/>
      <c r="AC493" s="541"/>
      <c r="AD493" s="553"/>
      <c r="AE493" s="559"/>
      <c r="AF493" s="588"/>
      <c r="AG493" s="589"/>
      <c r="AH493" s="540"/>
      <c r="AI493" s="541"/>
      <c r="AJ493" s="553"/>
      <c r="AK493" s="559"/>
      <c r="AL493" s="592"/>
      <c r="AM493" s="593"/>
      <c r="AN493" s="540"/>
      <c r="AO493" s="541"/>
      <c r="AP493" s="553"/>
      <c r="AQ493" s="559"/>
      <c r="AR493" s="592"/>
      <c r="AS493" s="593"/>
      <c r="AT493" s="580"/>
      <c r="AU493" s="581"/>
      <c r="AV493" s="576"/>
      <c r="AW493" s="577"/>
      <c r="AX493" s="592"/>
      <c r="AY493" s="593"/>
      <c r="AZ493" s="540"/>
      <c r="BA493" s="541"/>
      <c r="BB493" s="553"/>
      <c r="BC493" s="559"/>
      <c r="BD493" s="592"/>
      <c r="BE493" s="593"/>
      <c r="BF493" s="580"/>
      <c r="BG493" s="581"/>
      <c r="BH493" s="576"/>
      <c r="BI493" s="577"/>
      <c r="BJ493" s="592"/>
      <c r="BK493" s="593"/>
      <c r="BL493" s="653"/>
      <c r="BM493" s="654"/>
      <c r="BN493" s="655"/>
      <c r="BO493" s="602"/>
      <c r="BP493" s="600"/>
      <c r="BQ493" s="54"/>
      <c r="BR493" s="54"/>
      <c r="BS493" s="54"/>
    </row>
    <row r="494" spans="1:71" ht="21.75" customHeight="1">
      <c r="A494" s="54"/>
      <c r="B494" s="565" t="str">
        <f>IF(ROSTER!B50="","",ROSTER!B50)</f>
        <v/>
      </c>
      <c r="C494" s="536" t="str">
        <f>IF(ROSTER!C$50="","",ROSTER!C$50)</f>
        <v/>
      </c>
      <c r="D494" s="537"/>
      <c r="E494" s="546"/>
      <c r="F494" s="501">
        <f t="shared" ref="F494" si="432">IF(E494="y",1,IF(E494="S",1,0))</f>
        <v>0</v>
      </c>
      <c r="G494" s="506">
        <f t="shared" ref="G494" si="433">IF(E494="S",1,0)</f>
        <v>0</v>
      </c>
      <c r="H494" s="542"/>
      <c r="I494" s="543"/>
      <c r="J494" s="538"/>
      <c r="K494" s="539"/>
      <c r="L494" s="552"/>
      <c r="M494" s="558"/>
      <c r="N494" s="554">
        <f t="shared" ref="N494" si="434">L494+J494</f>
        <v>0</v>
      </c>
      <c r="O494" s="555"/>
      <c r="P494" s="538"/>
      <c r="Q494" s="539"/>
      <c r="R494" s="552"/>
      <c r="S494" s="558"/>
      <c r="T494" s="590">
        <f t="shared" ref="T494:T495" si="435">R494-P494</f>
        <v>0</v>
      </c>
      <c r="U494" s="591"/>
      <c r="V494" s="550"/>
      <c r="W494" s="543"/>
      <c r="X494" s="538"/>
      <c r="Y494" s="543"/>
      <c r="Z494" s="538"/>
      <c r="AA494" s="543"/>
      <c r="AB494" s="538"/>
      <c r="AC494" s="539"/>
      <c r="AD494" s="552"/>
      <c r="AE494" s="558"/>
      <c r="AF494" s="586"/>
      <c r="AG494" s="587"/>
      <c r="AH494" s="538"/>
      <c r="AI494" s="539"/>
      <c r="AJ494" s="552"/>
      <c r="AK494" s="558"/>
      <c r="AL494" s="590">
        <f t="shared" ref="AL494" si="436">IF(AH494=0,0,(AJ494/AH494)*100)</f>
        <v>0</v>
      </c>
      <c r="AM494" s="591"/>
      <c r="AN494" s="538"/>
      <c r="AO494" s="539"/>
      <c r="AP494" s="552"/>
      <c r="AQ494" s="558"/>
      <c r="AR494" s="590">
        <f t="shared" ref="AR494" si="437">IF(AN494=0,0,(AP494/AN494)*100)</f>
        <v>0</v>
      </c>
      <c r="AS494" s="591"/>
      <c r="AT494" s="578">
        <f t="shared" ref="AT494" si="438">AB494+AH494+AN494</f>
        <v>0</v>
      </c>
      <c r="AU494" s="579"/>
      <c r="AV494" s="574">
        <f t="shared" ref="AV494" si="439">AD494+AJ494+AP494</f>
        <v>0</v>
      </c>
      <c r="AW494" s="575"/>
      <c r="AX494" s="590">
        <f t="shared" ref="AX494" si="440">IF(AT494=0,0,(AV494/AT494)*100)</f>
        <v>0</v>
      </c>
      <c r="AY494" s="591"/>
      <c r="AZ494" s="538"/>
      <c r="BA494" s="539"/>
      <c r="BB494" s="552"/>
      <c r="BC494" s="558"/>
      <c r="BD494" s="590">
        <f t="shared" ref="BD494" si="441">IF(AZ494=0,0,(BB494/AZ494)*100)</f>
        <v>0</v>
      </c>
      <c r="BE494" s="591"/>
      <c r="BF494" s="578">
        <f t="shared" ref="BF494" si="442">AT494+AZ494</f>
        <v>0</v>
      </c>
      <c r="BG494" s="579"/>
      <c r="BH494" s="574">
        <f t="shared" ref="BH494" si="443">AV494+BB494</f>
        <v>0</v>
      </c>
      <c r="BI494" s="575"/>
      <c r="BJ494" s="590">
        <f t="shared" ref="BJ494" si="444">IF(BF494=0,0,(BH494/BF494)*100)</f>
        <v>0</v>
      </c>
      <c r="BK494" s="591"/>
      <c r="BL494" s="650">
        <f t="shared" ref="BL494" si="445">(AD494*2)+(AJ494*2)+(AP494*3)+BB494</f>
        <v>0</v>
      </c>
      <c r="BM494" s="651"/>
      <c r="BN494" s="652"/>
      <c r="BO494" s="601" t="e">
        <f>(BL494*BR$74)+(N494*BR$75)+(X494*BR$76)+(R494*BR$77)+(V494*BR$78)+(Z494*BR$79)</f>
        <v>#REF!</v>
      </c>
      <c r="BP494" s="599" t="e">
        <f>((AZ494-BB494)*BR$81)+((AT494-AV494)*BR$80)+(H494*BR$82)+(P494*BR$83)</f>
        <v>#REF!</v>
      </c>
      <c r="BQ494" s="54"/>
      <c r="BR494" s="54"/>
      <c r="BS494" s="54"/>
    </row>
    <row r="495" spans="1:71" ht="22.5" customHeight="1" thickBot="1">
      <c r="A495" s="54"/>
      <c r="B495" s="566"/>
      <c r="C495" s="560" t="str">
        <f>IF(ROSTER!D$50="","",ROSTER!D$50)</f>
        <v/>
      </c>
      <c r="D495" s="561"/>
      <c r="E495" s="547"/>
      <c r="F495" s="502"/>
      <c r="G495" s="507"/>
      <c r="H495" s="544"/>
      <c r="I495" s="545"/>
      <c r="J495" s="540"/>
      <c r="K495" s="541"/>
      <c r="L495" s="553"/>
      <c r="M495" s="559"/>
      <c r="N495" s="556" t="s">
        <v>14</v>
      </c>
      <c r="O495" s="557"/>
      <c r="P495" s="540"/>
      <c r="Q495" s="541"/>
      <c r="R495" s="553"/>
      <c r="S495" s="559"/>
      <c r="T495" s="592"/>
      <c r="U495" s="593"/>
      <c r="V495" s="551"/>
      <c r="W495" s="545"/>
      <c r="X495" s="540"/>
      <c r="Y495" s="545"/>
      <c r="Z495" s="540"/>
      <c r="AA495" s="545"/>
      <c r="AB495" s="540"/>
      <c r="AC495" s="541"/>
      <c r="AD495" s="553"/>
      <c r="AE495" s="559"/>
      <c r="AF495" s="588"/>
      <c r="AG495" s="589"/>
      <c r="AH495" s="540"/>
      <c r="AI495" s="541"/>
      <c r="AJ495" s="553"/>
      <c r="AK495" s="559"/>
      <c r="AL495" s="592"/>
      <c r="AM495" s="593"/>
      <c r="AN495" s="540"/>
      <c r="AO495" s="541"/>
      <c r="AP495" s="553"/>
      <c r="AQ495" s="559"/>
      <c r="AR495" s="592"/>
      <c r="AS495" s="593"/>
      <c r="AT495" s="580"/>
      <c r="AU495" s="581"/>
      <c r="AV495" s="576"/>
      <c r="AW495" s="577"/>
      <c r="AX495" s="592"/>
      <c r="AY495" s="593"/>
      <c r="AZ495" s="540"/>
      <c r="BA495" s="541"/>
      <c r="BB495" s="553"/>
      <c r="BC495" s="559"/>
      <c r="BD495" s="592"/>
      <c r="BE495" s="593"/>
      <c r="BF495" s="580"/>
      <c r="BG495" s="581"/>
      <c r="BH495" s="576"/>
      <c r="BI495" s="577"/>
      <c r="BJ495" s="592"/>
      <c r="BK495" s="593"/>
      <c r="BL495" s="653"/>
      <c r="BM495" s="654"/>
      <c r="BN495" s="655"/>
      <c r="BO495" s="602"/>
      <c r="BP495" s="600"/>
      <c r="BQ495" s="54"/>
      <c r="BR495" s="54"/>
      <c r="BS495" s="54"/>
    </row>
    <row r="496" spans="1:71" s="335" customFormat="1" ht="33.4" customHeight="1">
      <c r="A496" s="333"/>
      <c r="B496" s="689"/>
      <c r="C496" s="685"/>
      <c r="D496" s="685" t="s">
        <v>10</v>
      </c>
      <c r="E496" s="686"/>
      <c r="F496" s="334"/>
      <c r="G496" s="334"/>
      <c r="H496" s="642">
        <f>SUM(H452:I495)</f>
        <v>0</v>
      </c>
      <c r="I496" s="631"/>
      <c r="J496" s="642">
        <f>SUM(J452:K495)</f>
        <v>0</v>
      </c>
      <c r="K496" s="631"/>
      <c r="L496" s="630">
        <f>SUM(L452:M495)</f>
        <v>0</v>
      </c>
      <c r="M496" s="640"/>
      <c r="N496" s="626">
        <f>L496+J496</f>
        <v>0</v>
      </c>
      <c r="O496" s="627"/>
      <c r="P496" s="630">
        <f>SUM(P452:Q495)</f>
        <v>0</v>
      </c>
      <c r="Q496" s="631"/>
      <c r="R496" s="630">
        <f t="shared" ref="R496" si="446">SUM(R452:S495)</f>
        <v>0</v>
      </c>
      <c r="S496" s="640"/>
      <c r="T496" s="630">
        <f t="shared" ref="T496" si="447">SUM(T452:U495)</f>
        <v>0</v>
      </c>
      <c r="U496" s="627"/>
      <c r="V496" s="640">
        <f t="shared" ref="V496" si="448">SUM(V452:W495)</f>
        <v>0</v>
      </c>
      <c r="W496" s="640"/>
      <c r="X496" s="642">
        <f t="shared" ref="X496" si="449">SUM(X452:Y495)</f>
        <v>0</v>
      </c>
      <c r="Y496" s="627"/>
      <c r="Z496" s="642">
        <f t="shared" ref="Z496" si="450">SUM(Z452:AA495)</f>
        <v>0</v>
      </c>
      <c r="AA496" s="627"/>
      <c r="AB496" s="640">
        <f t="shared" ref="AB496" si="451">SUM(AB452:AC495)</f>
        <v>0</v>
      </c>
      <c r="AC496" s="631"/>
      <c r="AD496" s="630">
        <f t="shared" ref="AD496" si="452">SUM(AD452:AE495)</f>
        <v>0</v>
      </c>
      <c r="AE496" s="640"/>
      <c r="AF496" s="626">
        <f t="shared" ref="AF496" si="453">SUM(AF452:AG495)</f>
        <v>0</v>
      </c>
      <c r="AG496" s="627"/>
      <c r="AH496" s="630">
        <f t="shared" ref="AH496" si="454">SUM(AH452:AI495)</f>
        <v>0</v>
      </c>
      <c r="AI496" s="631"/>
      <c r="AJ496" s="630">
        <f t="shared" ref="AJ496" si="455">SUM(AJ452:AK495)</f>
        <v>0</v>
      </c>
      <c r="AK496" s="640"/>
      <c r="AL496" s="626">
        <f>IF(AH496=0,0,(AJ496/AH496)*100)</f>
        <v>0</v>
      </c>
      <c r="AM496" s="627"/>
      <c r="AN496" s="630">
        <f>SUM(AN452:AO495)</f>
        <v>0</v>
      </c>
      <c r="AO496" s="631"/>
      <c r="AP496" s="630">
        <f>SUM(AP452:AQ495)</f>
        <v>0</v>
      </c>
      <c r="AQ496" s="640"/>
      <c r="AR496" s="626">
        <f>IF(AN496=0,0,(AP496/AN496)*100)</f>
        <v>0</v>
      </c>
      <c r="AS496" s="627"/>
      <c r="AT496" s="642">
        <f>AB496+AH496+AN496</f>
        <v>0</v>
      </c>
      <c r="AU496" s="631"/>
      <c r="AV496" s="630">
        <f>AD496+AJ496+AP496</f>
        <v>0</v>
      </c>
      <c r="AW496" s="670"/>
      <c r="AX496" s="626">
        <f>IF(AT496=0,0,(AV496/AT496)*100)</f>
        <v>0</v>
      </c>
      <c r="AY496" s="627"/>
      <c r="AZ496" s="630">
        <f>SUM(AZ452:BA495)</f>
        <v>0</v>
      </c>
      <c r="BA496" s="631"/>
      <c r="BB496" s="630">
        <f>SUM(BB452:BC495)</f>
        <v>0</v>
      </c>
      <c r="BC496" s="640"/>
      <c r="BD496" s="626">
        <f>IF(AZ496=0,0,(BB496/AZ496)*100)</f>
        <v>0</v>
      </c>
      <c r="BE496" s="627"/>
      <c r="BF496" s="642">
        <f>AT496+AZ496</f>
        <v>0</v>
      </c>
      <c r="BG496" s="631"/>
      <c r="BH496" s="630">
        <f>AV496+BB496</f>
        <v>0</v>
      </c>
      <c r="BI496" s="670"/>
      <c r="BJ496" s="626">
        <f>IF(BF496=0,0,(BH496/BF496)*100)</f>
        <v>0</v>
      </c>
      <c r="BK496" s="668"/>
      <c r="BL496" s="644">
        <f>SUM(BL452:BN495)</f>
        <v>0</v>
      </c>
      <c r="BM496" s="645"/>
      <c r="BN496" s="646"/>
      <c r="BO496" s="601" t="e">
        <f>(BL496*BR$74)+(N496*BR$75)+(X496*BR$76)+(R496*BR$77)+(V496*BR$78)+(Z496*BR$79)</f>
        <v>#REF!</v>
      </c>
      <c r="BP496" s="599" t="e">
        <f>((AZ496-BB496)*BR$81)+((AT496-AV496)*BR$80)+(H496*BR$82)+(P496*BR$83)</f>
        <v>#REF!</v>
      </c>
      <c r="BQ496" s="333"/>
      <c r="BR496" s="333"/>
      <c r="BS496" s="333"/>
    </row>
    <row r="497" spans="1:71" s="335" customFormat="1" ht="33.950000000000003" customHeight="1" thickBot="1">
      <c r="A497" s="333"/>
      <c r="B497" s="690"/>
      <c r="C497" s="687"/>
      <c r="D497" s="687"/>
      <c r="E497" s="688"/>
      <c r="F497" s="336"/>
      <c r="G497" s="336"/>
      <c r="H497" s="643"/>
      <c r="I497" s="633"/>
      <c r="J497" s="643"/>
      <c r="K497" s="633"/>
      <c r="L497" s="632"/>
      <c r="M497" s="641"/>
      <c r="N497" s="628" t="s">
        <v>14</v>
      </c>
      <c r="O497" s="629"/>
      <c r="P497" s="632"/>
      <c r="Q497" s="633"/>
      <c r="R497" s="632"/>
      <c r="S497" s="641"/>
      <c r="T497" s="632"/>
      <c r="U497" s="629"/>
      <c r="V497" s="641"/>
      <c r="W497" s="641"/>
      <c r="X497" s="643"/>
      <c r="Y497" s="629"/>
      <c r="Z497" s="643"/>
      <c r="AA497" s="629"/>
      <c r="AB497" s="641"/>
      <c r="AC497" s="633"/>
      <c r="AD497" s="632"/>
      <c r="AE497" s="641"/>
      <c r="AF497" s="628"/>
      <c r="AG497" s="629"/>
      <c r="AH497" s="632"/>
      <c r="AI497" s="633"/>
      <c r="AJ497" s="632"/>
      <c r="AK497" s="641"/>
      <c r="AL497" s="628"/>
      <c r="AM497" s="629"/>
      <c r="AN497" s="632"/>
      <c r="AO497" s="633"/>
      <c r="AP497" s="632"/>
      <c r="AQ497" s="641"/>
      <c r="AR497" s="628"/>
      <c r="AS497" s="629"/>
      <c r="AT497" s="643"/>
      <c r="AU497" s="633"/>
      <c r="AV497" s="632"/>
      <c r="AW497" s="671"/>
      <c r="AX497" s="628"/>
      <c r="AY497" s="629"/>
      <c r="AZ497" s="632"/>
      <c r="BA497" s="633"/>
      <c r="BB497" s="632"/>
      <c r="BC497" s="641"/>
      <c r="BD497" s="628"/>
      <c r="BE497" s="629"/>
      <c r="BF497" s="643"/>
      <c r="BG497" s="633"/>
      <c r="BH497" s="632"/>
      <c r="BI497" s="671"/>
      <c r="BJ497" s="628"/>
      <c r="BK497" s="669"/>
      <c r="BL497" s="647"/>
      <c r="BM497" s="648"/>
      <c r="BN497" s="649"/>
      <c r="BO497" s="602"/>
      <c r="BP497" s="600"/>
      <c r="BQ497" s="333"/>
      <c r="BR497" s="333"/>
      <c r="BS497" s="333"/>
    </row>
    <row r="498" spans="1:71" s="341" customFormat="1" ht="48.2" customHeight="1" thickBot="1">
      <c r="A498" s="337"/>
      <c r="B498" s="667"/>
      <c r="C498" s="665"/>
      <c r="D498" s="665" t="s">
        <v>13</v>
      </c>
      <c r="E498" s="666"/>
      <c r="F498" s="338"/>
      <c r="G498" s="334"/>
      <c r="H498" s="676"/>
      <c r="I498" s="677"/>
      <c r="J498" s="673"/>
      <c r="K498" s="672"/>
      <c r="L498" s="605"/>
      <c r="M498" s="606"/>
      <c r="N498" s="674">
        <f>J498+L498</f>
        <v>0</v>
      </c>
      <c r="O498" s="675"/>
      <c r="P498" s="673"/>
      <c r="Q498" s="672"/>
      <c r="R498" s="605"/>
      <c r="S498" s="672"/>
      <c r="T498" s="626">
        <f>R498-P498</f>
        <v>0</v>
      </c>
      <c r="U498" s="627"/>
      <c r="V498" s="673"/>
      <c r="W498" s="678"/>
      <c r="X498" s="679"/>
      <c r="Y498" s="680"/>
      <c r="Z498" s="673"/>
      <c r="AA498" s="678"/>
      <c r="AB498" s="673"/>
      <c r="AC498" s="672"/>
      <c r="AD498" s="605"/>
      <c r="AE498" s="606"/>
      <c r="AF498" s="634">
        <f>IF(AB498=0,0,(AD498/AB498)*100)</f>
        <v>0</v>
      </c>
      <c r="AG498" s="635"/>
      <c r="AH498" s="673"/>
      <c r="AI498" s="672"/>
      <c r="AJ498" s="605"/>
      <c r="AK498" s="606"/>
      <c r="AL498" s="626">
        <f>IF(AH498=0,0,(AJ498/AH498)*100)</f>
        <v>0</v>
      </c>
      <c r="AM498" s="627"/>
      <c r="AN498" s="673"/>
      <c r="AO498" s="672"/>
      <c r="AP498" s="605"/>
      <c r="AQ498" s="606"/>
      <c r="AR498" s="626">
        <f>IF(AN498=0,0,(AP498/AN498)*100)</f>
        <v>0</v>
      </c>
      <c r="AS498" s="627"/>
      <c r="AT498" s="681">
        <f>AB498+AH498+AN498</f>
        <v>0</v>
      </c>
      <c r="AU498" s="682"/>
      <c r="AV498" s="683">
        <f>AD498+AJ498+AP498</f>
        <v>0</v>
      </c>
      <c r="AW498" s="684"/>
      <c r="AX498" s="626">
        <f>IF(AT498=0,0,(AV498/AT498)*100)</f>
        <v>0</v>
      </c>
      <c r="AY498" s="627"/>
      <c r="AZ498" s="673"/>
      <c r="BA498" s="672"/>
      <c r="BB498" s="605"/>
      <c r="BC498" s="606"/>
      <c r="BD498" s="626">
        <f>IF(AZ498=0,0,(BB498/AZ498)*100)</f>
        <v>0</v>
      </c>
      <c r="BE498" s="627"/>
      <c r="BF498" s="681">
        <f>AT498+AZ498</f>
        <v>0</v>
      </c>
      <c r="BG498" s="682"/>
      <c r="BH498" s="683">
        <f>AV498+BB498</f>
        <v>0</v>
      </c>
      <c r="BI498" s="684"/>
      <c r="BJ498" s="626">
        <f>IF(BF498=0,0,(BH498/BF498)*100)</f>
        <v>0</v>
      </c>
      <c r="BK498" s="627"/>
      <c r="BL498" s="594"/>
      <c r="BM498" s="595"/>
      <c r="BN498" s="596"/>
      <c r="BO498" s="339"/>
      <c r="BP498" s="340"/>
      <c r="BQ498" s="337"/>
      <c r="BR498" s="337"/>
      <c r="BS498" s="337"/>
    </row>
    <row r="499" spans="1:71" s="341" customFormat="1" ht="48.95" customHeight="1" thickBot="1">
      <c r="A499" s="337"/>
      <c r="B499" s="342"/>
      <c r="C499" s="343"/>
      <c r="D499" s="570" t="s">
        <v>95</v>
      </c>
      <c r="E499" s="571"/>
      <c r="F499" s="344"/>
      <c r="G499" s="344"/>
      <c r="H499" s="343"/>
      <c r="I499" s="343"/>
      <c r="J499" s="567">
        <f>IF((J496+L498)=0,0,J496/(J496+L498)*100)</f>
        <v>0</v>
      </c>
      <c r="K499" s="569"/>
      <c r="L499" s="567">
        <f>IF((L496+J498)=0,0,L496/(L496+J498)*100)</f>
        <v>0</v>
      </c>
      <c r="M499" s="569"/>
      <c r="N499" s="567">
        <f>IF((N496+N498)=0,0,N496/(N496+N498)*100)</f>
        <v>0</v>
      </c>
      <c r="O499" s="568"/>
      <c r="P499" s="572"/>
      <c r="Q499" s="509"/>
      <c r="R499" s="509"/>
      <c r="S499" s="509"/>
      <c r="T499" s="535"/>
      <c r="U499" s="535"/>
      <c r="V499" s="509"/>
      <c r="W499" s="509"/>
      <c r="X499" s="509"/>
      <c r="Y499" s="509"/>
      <c r="Z499" s="509"/>
      <c r="AA499" s="509"/>
      <c r="AB499" s="509"/>
      <c r="AC499" s="509"/>
      <c r="AD499" s="509"/>
      <c r="AE499" s="509"/>
      <c r="AF499" s="509"/>
      <c r="AG499" s="509"/>
      <c r="AH499" s="509"/>
      <c r="AI499" s="509"/>
      <c r="AJ499" s="509"/>
      <c r="AK499" s="509"/>
      <c r="AL499" s="509"/>
      <c r="AM499" s="509"/>
      <c r="AN499" s="509"/>
      <c r="AO499" s="509"/>
      <c r="AP499" s="509"/>
      <c r="AQ499" s="509"/>
      <c r="AR499" s="509"/>
      <c r="AS499" s="509"/>
      <c r="AT499" s="509"/>
      <c r="AU499" s="509"/>
      <c r="AV499" s="509"/>
      <c r="AW499" s="509"/>
      <c r="AX499" s="509"/>
      <c r="AY499" s="509"/>
      <c r="AZ499" s="509"/>
      <c r="BA499" s="509"/>
      <c r="BB499" s="509"/>
      <c r="BC499" s="509"/>
      <c r="BD499" s="509"/>
      <c r="BE499" s="509"/>
      <c r="BF499" s="509"/>
      <c r="BG499" s="509"/>
      <c r="BH499" s="509"/>
      <c r="BI499" s="509"/>
      <c r="BJ499" s="509"/>
      <c r="BK499" s="509"/>
      <c r="BL499" s="509"/>
      <c r="BM499" s="509"/>
      <c r="BN499" s="573"/>
      <c r="BO499" s="345"/>
      <c r="BP499" s="345"/>
      <c r="BQ499" s="337"/>
      <c r="BR499" s="337"/>
      <c r="BS499" s="337"/>
    </row>
    <row r="500" spans="1:71" ht="15.75" customHeight="1" thickTop="1" thickBot="1">
      <c r="A500" s="54"/>
      <c r="B500" s="214"/>
      <c r="C500" s="215"/>
      <c r="D500" s="215"/>
      <c r="E500" s="215"/>
      <c r="F500" s="74"/>
      <c r="G500" s="74"/>
      <c r="H500" s="215"/>
      <c r="I500" s="215"/>
      <c r="J500" s="215"/>
      <c r="K500" s="215"/>
      <c r="L500" s="215"/>
      <c r="M500" s="215"/>
      <c r="N500" s="215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  <c r="AB500" s="215"/>
      <c r="AC500" s="215"/>
      <c r="AD500" s="215"/>
      <c r="AE500" s="215"/>
      <c r="AF500" s="220"/>
      <c r="AG500" s="220"/>
      <c r="AH500" s="215"/>
      <c r="AI500" s="215"/>
      <c r="AJ500" s="215"/>
      <c r="AK500" s="215"/>
      <c r="AL500" s="215"/>
      <c r="AM500" s="215"/>
      <c r="AN500" s="215"/>
      <c r="AO500" s="215"/>
      <c r="AP500" s="215"/>
      <c r="AQ500" s="215"/>
      <c r="AR500" s="215"/>
      <c r="AS500" s="215"/>
      <c r="AT500" s="215"/>
      <c r="AU500" s="215"/>
      <c r="AV500" s="215"/>
      <c r="AW500" s="215"/>
      <c r="AX500" s="215"/>
      <c r="AY500" s="215"/>
      <c r="AZ500" s="215"/>
      <c r="BA500" s="215"/>
      <c r="BB500" s="215"/>
      <c r="BC500" s="215"/>
      <c r="BD500" s="215"/>
      <c r="BE500" s="215"/>
      <c r="BF500" s="215"/>
      <c r="BG500" s="215"/>
      <c r="BH500" s="215"/>
      <c r="BI500" s="215"/>
      <c r="BJ500" s="215"/>
      <c r="BK500" s="215"/>
      <c r="BL500" s="215"/>
      <c r="BM500" s="215"/>
      <c r="BN500" s="221"/>
      <c r="BO500" s="75"/>
      <c r="BP500" s="75"/>
      <c r="BQ500" s="54"/>
      <c r="BR500" s="54"/>
      <c r="BS500" s="54"/>
    </row>
    <row r="501" spans="1:71" s="73" customFormat="1" ht="80.25" customHeight="1" thickTop="1" thickBot="1">
      <c r="A501" s="72"/>
      <c r="B501" s="656" t="s">
        <v>62</v>
      </c>
      <c r="C501" s="657"/>
      <c r="D501" s="616" t="s">
        <v>54</v>
      </c>
      <c r="E501" s="616"/>
      <c r="F501" s="76"/>
      <c r="G501" s="76"/>
      <c r="H501" s="607"/>
      <c r="I501" s="608"/>
      <c r="J501" s="609"/>
      <c r="K501" s="346"/>
      <c r="L501" s="607"/>
      <c r="M501" s="608"/>
      <c r="N501" s="609"/>
      <c r="O501" s="510" t="s">
        <v>49</v>
      </c>
      <c r="P501" s="511"/>
      <c r="Q501" s="511"/>
      <c r="R501" s="511"/>
      <c r="S501" s="607"/>
      <c r="T501" s="608"/>
      <c r="U501" s="609"/>
      <c r="V501" s="346"/>
      <c r="W501" s="607"/>
      <c r="X501" s="608"/>
      <c r="Y501" s="609"/>
      <c r="Z501" s="510" t="s">
        <v>115</v>
      </c>
      <c r="AA501" s="511"/>
      <c r="AB501" s="511"/>
      <c r="AC501" s="511"/>
      <c r="AD501" s="511"/>
      <c r="AE501" s="511"/>
      <c r="AF501" s="511"/>
      <c r="AG501" s="511"/>
      <c r="AH501" s="511"/>
      <c r="AI501" s="512"/>
      <c r="AJ501" s="607"/>
      <c r="AK501" s="608"/>
      <c r="AL501" s="609"/>
      <c r="AM501" s="346"/>
      <c r="AN501" s="607"/>
      <c r="AO501" s="608"/>
      <c r="AP501" s="609"/>
      <c r="AQ501" s="510" t="s">
        <v>53</v>
      </c>
      <c r="AR501" s="511"/>
      <c r="AS501" s="511"/>
      <c r="AT501" s="512"/>
      <c r="AU501" s="607"/>
      <c r="AV501" s="608"/>
      <c r="AW501" s="609"/>
      <c r="AX501" s="346"/>
      <c r="AY501" s="607"/>
      <c r="AZ501" s="608"/>
      <c r="BA501" s="609"/>
      <c r="BB501" s="614" t="s">
        <v>117</v>
      </c>
      <c r="BC501" s="615"/>
      <c r="BD501" s="615"/>
      <c r="BE501" s="658"/>
      <c r="BF501" s="520">
        <f>BL496</f>
        <v>0</v>
      </c>
      <c r="BG501" s="521"/>
      <c r="BH501" s="522"/>
      <c r="BI501" s="346"/>
      <c r="BJ501" s="520">
        <f>BL498</f>
        <v>0</v>
      </c>
      <c r="BK501" s="521"/>
      <c r="BL501" s="522"/>
      <c r="BM501" s="227"/>
      <c r="BN501" s="228"/>
      <c r="BO501" s="77"/>
      <c r="BP501" s="77"/>
      <c r="BQ501" s="72"/>
      <c r="BR501" s="72"/>
      <c r="BS501" s="72"/>
    </row>
    <row r="502" spans="1:71" ht="15.6" customHeight="1" thickTop="1" thickBot="1">
      <c r="A502" s="54"/>
      <c r="B502" s="216"/>
      <c r="C502" s="210"/>
      <c r="D502" s="217"/>
      <c r="E502" s="217"/>
      <c r="F502" s="78"/>
      <c r="G502" s="78"/>
      <c r="H502" s="224"/>
      <c r="I502" s="224"/>
      <c r="J502" s="224"/>
      <c r="K502" s="224"/>
      <c r="L502" s="224"/>
      <c r="M502" s="224"/>
      <c r="N502" s="224"/>
      <c r="O502" s="222"/>
      <c r="P502" s="222"/>
      <c r="Q502" s="222"/>
      <c r="R502" s="222"/>
      <c r="S502" s="224"/>
      <c r="T502" s="224"/>
      <c r="U502" s="224"/>
      <c r="V502" s="223"/>
      <c r="W502" s="224"/>
      <c r="X502" s="224"/>
      <c r="Y502" s="224"/>
      <c r="Z502" s="222"/>
      <c r="AA502" s="222"/>
      <c r="AB502" s="222"/>
      <c r="AC502" s="222"/>
      <c r="AD502" s="224"/>
      <c r="AE502" s="224"/>
      <c r="AF502" s="224"/>
      <c r="AG502" s="224"/>
      <c r="AH502" s="223"/>
      <c r="AI502" s="223"/>
      <c r="AJ502" s="224"/>
      <c r="AK502" s="222"/>
      <c r="AL502" s="222"/>
      <c r="AM502" s="222"/>
      <c r="AN502" s="222"/>
      <c r="AO502" s="224"/>
      <c r="AP502" s="224"/>
      <c r="AQ502" s="222"/>
      <c r="AR502" s="222"/>
      <c r="AS502" s="222"/>
      <c r="AT502" s="222"/>
      <c r="AU502" s="224"/>
      <c r="AV502" s="224"/>
      <c r="AW502" s="224"/>
      <c r="AX502" s="224"/>
      <c r="AY502" s="224"/>
      <c r="AZ502" s="226"/>
      <c r="BA502" s="226"/>
      <c r="BB502" s="222"/>
      <c r="BC502" s="230"/>
      <c r="BD502" s="231"/>
      <c r="BE502" s="231"/>
      <c r="BF502" s="232"/>
      <c r="BG502" s="232"/>
      <c r="BH502" s="226"/>
      <c r="BI502" s="224"/>
      <c r="BJ502" s="233"/>
      <c r="BK502" s="233"/>
      <c r="BL502" s="226"/>
      <c r="BM502" s="229"/>
      <c r="BN502" s="234"/>
      <c r="BO502" s="79"/>
      <c r="BP502" s="79"/>
      <c r="BQ502" s="54"/>
      <c r="BR502" s="54"/>
      <c r="BS502" s="54"/>
    </row>
    <row r="503" spans="1:71" s="73" customFormat="1" ht="80.25" customHeight="1" thickTop="1" thickBot="1">
      <c r="A503" s="72"/>
      <c r="B503" s="614" t="s">
        <v>47</v>
      </c>
      <c r="C503" s="615"/>
      <c r="D503" s="616" t="s">
        <v>55</v>
      </c>
      <c r="E503" s="616"/>
      <c r="F503" s="76"/>
      <c r="G503" s="76"/>
      <c r="H503" s="520">
        <f>H501</f>
        <v>0</v>
      </c>
      <c r="I503" s="521"/>
      <c r="J503" s="522"/>
      <c r="K503" s="346"/>
      <c r="L503" s="520">
        <f>L501</f>
        <v>0</v>
      </c>
      <c r="M503" s="521"/>
      <c r="N503" s="522"/>
      <c r="O503" s="510" t="s">
        <v>51</v>
      </c>
      <c r="P503" s="511"/>
      <c r="Q503" s="511"/>
      <c r="R503" s="511"/>
      <c r="S503" s="520">
        <f>S501-H501</f>
        <v>0</v>
      </c>
      <c r="T503" s="521"/>
      <c r="U503" s="522"/>
      <c r="V503" s="346"/>
      <c r="W503" s="520">
        <f>W501-L501</f>
        <v>0</v>
      </c>
      <c r="X503" s="521"/>
      <c r="Y503" s="522"/>
      <c r="Z503" s="510" t="s">
        <v>116</v>
      </c>
      <c r="AA503" s="511"/>
      <c r="AB503" s="511"/>
      <c r="AC503" s="511"/>
      <c r="AD503" s="511"/>
      <c r="AE503" s="511"/>
      <c r="AF503" s="511"/>
      <c r="AG503" s="511"/>
      <c r="AH503" s="511"/>
      <c r="AI503" s="512"/>
      <c r="AJ503" s="520">
        <f>AJ501-S501</f>
        <v>0</v>
      </c>
      <c r="AK503" s="521"/>
      <c r="AL503" s="522"/>
      <c r="AM503" s="346"/>
      <c r="AN503" s="520">
        <f>AN501-W501</f>
        <v>0</v>
      </c>
      <c r="AO503" s="521"/>
      <c r="AP503" s="522"/>
      <c r="AQ503" s="510" t="s">
        <v>52</v>
      </c>
      <c r="AR503" s="511"/>
      <c r="AS503" s="511"/>
      <c r="AT503" s="512"/>
      <c r="AU503" s="520">
        <f>AU501-AJ501</f>
        <v>0</v>
      </c>
      <c r="AV503" s="521"/>
      <c r="AW503" s="522"/>
      <c r="AX503" s="346"/>
      <c r="AY503" s="520">
        <f>AY501-AN501</f>
        <v>0</v>
      </c>
      <c r="AZ503" s="521"/>
      <c r="BA503" s="522"/>
      <c r="BB503" s="614" t="s">
        <v>118</v>
      </c>
      <c r="BC503" s="615"/>
      <c r="BD503" s="615"/>
      <c r="BE503" s="658"/>
      <c r="BF503" s="520">
        <f>BF501-AU501</f>
        <v>0</v>
      </c>
      <c r="BG503" s="521"/>
      <c r="BH503" s="522"/>
      <c r="BI503" s="346"/>
      <c r="BJ503" s="520">
        <f>BJ501-AY501</f>
        <v>0</v>
      </c>
      <c r="BK503" s="521"/>
      <c r="BL503" s="522"/>
      <c r="BM503" s="227"/>
      <c r="BN503" s="228"/>
      <c r="BO503" s="77"/>
      <c r="BP503" s="77"/>
      <c r="BQ503" s="72"/>
      <c r="BR503" s="72"/>
      <c r="BS503" s="72"/>
    </row>
    <row r="504" spans="1:71" ht="15.75" customHeight="1" thickTop="1" thickBot="1">
      <c r="A504" s="54"/>
      <c r="B504" s="218"/>
      <c r="C504" s="219"/>
      <c r="D504" s="219"/>
      <c r="E504" s="219"/>
      <c r="F504" s="80"/>
      <c r="G504" s="80"/>
      <c r="H504" s="219"/>
      <c r="I504" s="219"/>
      <c r="J504" s="219"/>
      <c r="K504" s="219"/>
      <c r="L504" s="219"/>
      <c r="M504" s="219"/>
      <c r="N504" s="219"/>
      <c r="O504" s="219"/>
      <c r="P504" s="219"/>
      <c r="Q504" s="219"/>
      <c r="R504" s="219"/>
      <c r="S504" s="219"/>
      <c r="T504" s="219"/>
      <c r="U504" s="219"/>
      <c r="V504" s="219"/>
      <c r="W504" s="219"/>
      <c r="X504" s="219"/>
      <c r="Y504" s="219"/>
      <c r="Z504" s="219"/>
      <c r="AA504" s="219"/>
      <c r="AB504" s="219"/>
      <c r="AC504" s="219"/>
      <c r="AD504" s="219"/>
      <c r="AE504" s="219"/>
      <c r="AF504" s="225"/>
      <c r="AG504" s="225"/>
      <c r="AH504" s="219"/>
      <c r="AI504" s="219"/>
      <c r="AJ504" s="219"/>
      <c r="AK504" s="219"/>
      <c r="AL504" s="219"/>
      <c r="AM504" s="219"/>
      <c r="AN504" s="219"/>
      <c r="AO504" s="219"/>
      <c r="AP504" s="219"/>
      <c r="AQ504" s="219"/>
      <c r="AR504" s="219"/>
      <c r="AS504" s="219"/>
      <c r="AT504" s="219"/>
      <c r="AU504" s="219"/>
      <c r="AV504" s="219"/>
      <c r="AW504" s="219"/>
      <c r="AX504" s="219"/>
      <c r="AY504" s="219"/>
      <c r="AZ504" s="219"/>
      <c r="BA504" s="617" t="s">
        <v>135</v>
      </c>
      <c r="BB504" s="617"/>
      <c r="BC504" s="617"/>
      <c r="BD504" s="617"/>
      <c r="BE504" s="617"/>
      <c r="BF504" s="617"/>
      <c r="BG504" s="617"/>
      <c r="BH504" s="617"/>
      <c r="BI504" s="617"/>
      <c r="BJ504" s="617"/>
      <c r="BK504" s="617"/>
      <c r="BL504" s="617"/>
      <c r="BM504" s="617"/>
      <c r="BN504" s="618"/>
      <c r="BO504" s="81"/>
      <c r="BP504" s="81"/>
      <c r="BQ504" s="54"/>
      <c r="BR504" s="54"/>
      <c r="BS504" s="54"/>
    </row>
    <row r="505" spans="1:71" ht="12" customHeight="1" thickTop="1">
      <c r="A505" s="54"/>
      <c r="B505" s="55"/>
      <c r="C505" s="54"/>
      <c r="D505" s="54"/>
      <c r="E505" s="54"/>
      <c r="F505" s="56"/>
      <c r="G505" s="56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7"/>
      <c r="AG505" s="57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8"/>
      <c r="BP505" s="58"/>
      <c r="BQ505" s="54"/>
      <c r="BR505" s="54"/>
      <c r="BS505" s="54"/>
    </row>
    <row r="506" spans="1:71" s="61" customFormat="1" ht="33.75">
      <c r="A506" s="60"/>
      <c r="B506" s="503" t="s">
        <v>9</v>
      </c>
      <c r="C506" s="503"/>
      <c r="D506" s="503"/>
      <c r="E506" s="503"/>
      <c r="F506" s="503"/>
      <c r="G506" s="503"/>
      <c r="H506" s="503"/>
      <c r="I506" s="503"/>
      <c r="J506" s="503"/>
      <c r="K506" s="503"/>
      <c r="L506" s="503"/>
      <c r="M506" s="503"/>
      <c r="N506" s="503"/>
      <c r="O506" s="503"/>
      <c r="P506" s="503"/>
      <c r="Q506" s="503"/>
      <c r="R506" s="503"/>
      <c r="S506" s="503"/>
      <c r="T506" s="503"/>
      <c r="U506" s="503"/>
      <c r="V506" s="503"/>
      <c r="W506" s="503"/>
      <c r="X506" s="503"/>
      <c r="Y506" s="503"/>
      <c r="Z506" s="503"/>
      <c r="AA506" s="503"/>
      <c r="AB506" s="503"/>
      <c r="AC506" s="503"/>
      <c r="AD506" s="503"/>
      <c r="AE506" s="503"/>
      <c r="AF506" s="503"/>
      <c r="AG506" s="503"/>
      <c r="AH506" s="503"/>
      <c r="AI506" s="503"/>
      <c r="AJ506" s="503"/>
      <c r="AK506" s="503"/>
      <c r="AL506" s="503"/>
      <c r="AM506" s="503"/>
      <c r="AN506" s="503"/>
      <c r="AO506" s="503"/>
      <c r="AP506" s="503"/>
      <c r="AQ506" s="503"/>
      <c r="AR506" s="503"/>
      <c r="AS506" s="503"/>
      <c r="AT506" s="503"/>
      <c r="AU506" s="503"/>
      <c r="AV506" s="503"/>
      <c r="AW506" s="503"/>
      <c r="AX506" s="503"/>
      <c r="AY506" s="503"/>
      <c r="AZ506" s="503"/>
      <c r="BA506" s="503"/>
      <c r="BB506" s="503"/>
      <c r="BC506" s="503"/>
      <c r="BD506" s="503"/>
      <c r="BE506" s="503"/>
      <c r="BF506" s="503"/>
      <c r="BG506" s="503"/>
      <c r="BH506" s="503"/>
      <c r="BI506" s="503"/>
      <c r="BJ506" s="503"/>
      <c r="BK506" s="503"/>
      <c r="BL506" s="503"/>
      <c r="BM506" s="503"/>
      <c r="BN506" s="503"/>
      <c r="BO506" s="192"/>
      <c r="BP506" s="192"/>
      <c r="BQ506" s="60"/>
      <c r="BR506" s="60"/>
      <c r="BS506" s="60"/>
    </row>
    <row r="507" spans="1:71" ht="10.9" customHeight="1">
      <c r="A507" s="54"/>
      <c r="B507" s="193"/>
      <c r="C507" s="194"/>
      <c r="D507" s="194"/>
      <c r="E507" s="194"/>
      <c r="F507" s="195"/>
      <c r="G507" s="195"/>
      <c r="H507" s="194"/>
      <c r="I507" s="194"/>
      <c r="J507" s="194"/>
      <c r="K507" s="194"/>
      <c r="L507" s="194"/>
      <c r="M507" s="194"/>
      <c r="N507" s="194"/>
      <c r="O507" s="194"/>
      <c r="P507" s="194"/>
      <c r="Q507" s="194"/>
      <c r="R507" s="194"/>
      <c r="S507" s="194"/>
      <c r="T507" s="194"/>
      <c r="U507" s="194"/>
      <c r="V507" s="194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6"/>
      <c r="AG507" s="196"/>
      <c r="AH507" s="194"/>
      <c r="AI507" s="194"/>
      <c r="AJ507" s="194"/>
      <c r="AK507" s="194"/>
      <c r="AL507" s="194"/>
      <c r="AM507" s="194"/>
      <c r="AN507" s="194"/>
      <c r="AO507" s="194"/>
      <c r="AP507" s="194"/>
      <c r="AQ507" s="194"/>
      <c r="AR507" s="194"/>
      <c r="AS507" s="194"/>
      <c r="AT507" s="194"/>
      <c r="AU507" s="194"/>
      <c r="AV507" s="194"/>
      <c r="AW507" s="194"/>
      <c r="AX507" s="194"/>
      <c r="AY507" s="194"/>
      <c r="AZ507" s="194"/>
      <c r="BA507" s="194"/>
      <c r="BB507" s="194"/>
      <c r="BC507" s="194"/>
      <c r="BD507" s="194"/>
      <c r="BE507" s="194"/>
      <c r="BF507" s="194"/>
      <c r="BG507" s="194"/>
      <c r="BH507" s="194"/>
      <c r="BI507" s="194"/>
      <c r="BJ507" s="194"/>
      <c r="BK507" s="194"/>
      <c r="BL507" s="194"/>
      <c r="BM507" s="194"/>
      <c r="BN507" s="508"/>
      <c r="BO507" s="508"/>
      <c r="BP507" s="508"/>
      <c r="BQ507" s="54"/>
      <c r="BR507" s="54"/>
      <c r="BS507" s="54"/>
    </row>
    <row r="508" spans="1:71" s="62" customFormat="1" ht="36.75" customHeight="1">
      <c r="A508" s="55"/>
      <c r="B508" s="193"/>
      <c r="C508" s="193"/>
      <c r="D508" s="197" t="s">
        <v>10</v>
      </c>
      <c r="E508" s="514" t="str">
        <f>IF(ROSTER!D$3="","",ROSTER!D$3)</f>
        <v/>
      </c>
      <c r="F508" s="514"/>
      <c r="G508" s="514"/>
      <c r="H508" s="514"/>
      <c r="I508" s="514"/>
      <c r="J508" s="514"/>
      <c r="K508" s="514"/>
      <c r="L508" s="514"/>
      <c r="M508" s="514"/>
      <c r="N508" s="514"/>
      <c r="O508" s="514"/>
      <c r="P508" s="514"/>
      <c r="Q508" s="514"/>
      <c r="R508" s="514"/>
      <c r="S508" s="514"/>
      <c r="T508" s="514"/>
      <c r="U508" s="514"/>
      <c r="V508" s="514"/>
      <c r="W508" s="514"/>
      <c r="X508" s="514"/>
      <c r="Y508" s="514"/>
      <c r="Z508" s="514"/>
      <c r="AA508" s="514"/>
      <c r="AB508" s="514"/>
      <c r="AC508" s="514"/>
      <c r="AD508" s="198"/>
      <c r="AE508" s="505" t="s">
        <v>11</v>
      </c>
      <c r="AF508" s="505"/>
      <c r="AG508" s="505"/>
      <c r="AH508" s="505"/>
      <c r="AI508" s="505"/>
      <c r="AJ508" s="505"/>
      <c r="AK508" s="505"/>
      <c r="AL508" s="505"/>
      <c r="AM508" s="505"/>
      <c r="AN508" s="513"/>
      <c r="AO508" s="513"/>
      <c r="AP508" s="513"/>
      <c r="AQ508" s="513"/>
      <c r="AR508" s="513"/>
      <c r="AS508" s="513"/>
      <c r="AT508" s="513"/>
      <c r="AU508" s="513"/>
      <c r="AV508" s="513"/>
      <c r="AW508" s="513"/>
      <c r="AX508" s="513"/>
      <c r="AY508" s="513"/>
      <c r="AZ508" s="513"/>
      <c r="BA508" s="513"/>
      <c r="BB508" s="513"/>
      <c r="BC508" s="513"/>
      <c r="BD508" s="513"/>
      <c r="BE508" s="513"/>
      <c r="BF508" s="513"/>
      <c r="BG508" s="513"/>
      <c r="BH508" s="513"/>
      <c r="BI508" s="513"/>
      <c r="BJ508" s="513"/>
      <c r="BK508" s="513"/>
      <c r="BL508" s="513"/>
      <c r="BM508" s="513"/>
      <c r="BN508" s="508"/>
      <c r="BO508" s="508"/>
      <c r="BP508" s="508"/>
      <c r="BQ508" s="55"/>
      <c r="BR508" s="55"/>
      <c r="BS508" s="55"/>
    </row>
    <row r="509" spans="1:71" ht="8.85" customHeight="1">
      <c r="A509" s="63"/>
      <c r="B509" s="193"/>
      <c r="C509" s="196" t="s">
        <v>36</v>
      </c>
      <c r="D509" s="196"/>
      <c r="E509" s="196"/>
      <c r="F509" s="199"/>
      <c r="G509" s="199"/>
      <c r="H509" s="196"/>
      <c r="I509" s="196"/>
      <c r="J509" s="200"/>
      <c r="K509" s="200"/>
      <c r="L509" s="200"/>
      <c r="M509" s="200"/>
      <c r="N509" s="200"/>
      <c r="O509" s="200"/>
      <c r="P509" s="200"/>
      <c r="Q509" s="200"/>
      <c r="R509" s="200"/>
      <c r="S509" s="200"/>
      <c r="T509" s="200"/>
      <c r="U509" s="200"/>
      <c r="V509" s="200"/>
      <c r="W509" s="200"/>
      <c r="X509" s="200"/>
      <c r="Y509" s="200"/>
      <c r="Z509" s="200"/>
      <c r="AA509" s="200"/>
      <c r="AB509" s="200"/>
      <c r="AC509" s="200"/>
      <c r="AD509" s="200"/>
      <c r="AE509" s="200"/>
      <c r="AF509" s="200"/>
      <c r="AG509" s="196"/>
      <c r="AH509" s="201"/>
      <c r="AI509" s="202"/>
      <c r="AJ509" s="202"/>
      <c r="AK509" s="202"/>
      <c r="AL509" s="202"/>
      <c r="AM509" s="202"/>
      <c r="AN509" s="202"/>
      <c r="AO509" s="203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204"/>
      <c r="BN509" s="204"/>
      <c r="BO509" s="205"/>
      <c r="BP509" s="205"/>
      <c r="BQ509" s="63"/>
      <c r="BR509" s="63"/>
      <c r="BS509" s="63"/>
    </row>
    <row r="510" spans="1:71" s="62" customFormat="1" ht="42.75">
      <c r="A510" s="55"/>
      <c r="B510" s="193"/>
      <c r="C510" s="519" t="s">
        <v>35</v>
      </c>
      <c r="D510" s="519"/>
      <c r="E510" s="513"/>
      <c r="F510" s="513"/>
      <c r="G510" s="513"/>
      <c r="H510" s="513"/>
      <c r="I510" s="513"/>
      <c r="J510" s="513"/>
      <c r="K510" s="513"/>
      <c r="L510" s="513"/>
      <c r="M510" s="513"/>
      <c r="N510" s="513"/>
      <c r="O510" s="513"/>
      <c r="P510" s="513"/>
      <c r="Q510" s="513"/>
      <c r="R510" s="513"/>
      <c r="S510" s="513"/>
      <c r="T510" s="513"/>
      <c r="U510" s="513"/>
      <c r="V510" s="513"/>
      <c r="W510" s="513"/>
      <c r="X510" s="513"/>
      <c r="Y510" s="513"/>
      <c r="Z510" s="513"/>
      <c r="AA510" s="513"/>
      <c r="AB510" s="513"/>
      <c r="AC510" s="513"/>
      <c r="AD510" s="198"/>
      <c r="AE510" s="239" t="s">
        <v>19</v>
      </c>
      <c r="AF510" s="239"/>
      <c r="AG510" s="239"/>
      <c r="AH510" s="505" t="s">
        <v>19</v>
      </c>
      <c r="AI510" s="505"/>
      <c r="AJ510" s="505"/>
      <c r="AK510" s="505"/>
      <c r="AL510" s="505"/>
      <c r="AM510" s="505"/>
      <c r="AN510" s="513"/>
      <c r="AO510" s="513"/>
      <c r="AP510" s="513"/>
      <c r="AQ510" s="513"/>
      <c r="AR510" s="513"/>
      <c r="AS510" s="513"/>
      <c r="AT510" s="513"/>
      <c r="AU510" s="513"/>
      <c r="AV510" s="513"/>
      <c r="AW510" s="513"/>
      <c r="AX510" s="513"/>
      <c r="AY510" s="513"/>
      <c r="AZ510" s="513"/>
      <c r="BA510" s="505" t="s">
        <v>12</v>
      </c>
      <c r="BB510" s="505"/>
      <c r="BC510" s="505"/>
      <c r="BD510" s="504"/>
      <c r="BE510" s="504"/>
      <c r="BF510" s="504"/>
      <c r="BG510" s="504"/>
      <c r="BH510" s="504"/>
      <c r="BI510" s="504"/>
      <c r="BJ510" s="504"/>
      <c r="BK510" s="504"/>
      <c r="BL510" s="504"/>
      <c r="BM510" s="504"/>
      <c r="BN510" s="206"/>
      <c r="BO510" s="207"/>
      <c r="BP510" s="207"/>
      <c r="BQ510" s="64">
        <f>IF(BD510=0,0,1)</f>
        <v>0</v>
      </c>
      <c r="BR510" s="65">
        <f>IF((BE564+BI564)&gt;(AO564+AS564),1,0)</f>
        <v>0</v>
      </c>
      <c r="BS510" s="66"/>
    </row>
    <row r="511" spans="1:71" ht="9.6" customHeight="1">
      <c r="A511" s="54"/>
      <c r="B511" s="193"/>
      <c r="C511" s="194"/>
      <c r="D511" s="194"/>
      <c r="E511" s="194"/>
      <c r="F511" s="195"/>
      <c r="G511" s="195"/>
      <c r="H511" s="194"/>
      <c r="I511" s="194"/>
      <c r="J511" s="194"/>
      <c r="K511" s="194"/>
      <c r="L511" s="194"/>
      <c r="M511" s="194"/>
      <c r="N511" s="194"/>
      <c r="O511" s="194"/>
      <c r="P511" s="194"/>
      <c r="Q511" s="194"/>
      <c r="R511" s="194"/>
      <c r="S511" s="194"/>
      <c r="T511" s="194"/>
      <c r="U511" s="194"/>
      <c r="V511" s="194"/>
      <c r="W511" s="194"/>
      <c r="X511" s="194"/>
      <c r="Y511" s="194"/>
      <c r="Z511" s="194"/>
      <c r="AA511" s="194"/>
      <c r="AB511" s="194"/>
      <c r="AC511" s="194"/>
      <c r="AD511" s="194"/>
      <c r="AE511" s="194"/>
      <c r="AF511" s="196"/>
      <c r="AG511" s="196"/>
      <c r="AH511" s="194"/>
      <c r="AI511" s="194"/>
      <c r="AJ511" s="194"/>
      <c r="AK511" s="194"/>
      <c r="AL511" s="194"/>
      <c r="AM511" s="194"/>
      <c r="AN511" s="194"/>
      <c r="AO511" s="194"/>
      <c r="AP511" s="194"/>
      <c r="AQ511" s="194"/>
      <c r="AR511" s="194"/>
      <c r="AS511" s="194"/>
      <c r="AT511" s="194"/>
      <c r="AU511" s="194"/>
      <c r="AV511" s="194"/>
      <c r="AW511" s="194"/>
      <c r="AX511" s="194"/>
      <c r="AY511" s="194"/>
      <c r="AZ511" s="194"/>
      <c r="BA511" s="194"/>
      <c r="BB511" s="194"/>
      <c r="BC511" s="194"/>
      <c r="BD511" s="194"/>
      <c r="BE511" s="194"/>
      <c r="BF511" s="194"/>
      <c r="BG511" s="194"/>
      <c r="BH511" s="194"/>
      <c r="BI511" s="194"/>
      <c r="BJ511" s="194"/>
      <c r="BK511" s="194"/>
      <c r="BL511" s="194"/>
      <c r="BM511" s="194"/>
      <c r="BN511" s="194"/>
      <c r="BO511" s="208"/>
      <c r="BP511" s="208"/>
      <c r="BQ511" s="54"/>
      <c r="BR511" s="54"/>
      <c r="BS511" s="54"/>
    </row>
    <row r="512" spans="1:71" ht="8.85" customHeight="1" thickBot="1">
      <c r="A512" s="54"/>
      <c r="B512" s="209"/>
      <c r="C512" s="210"/>
      <c r="D512" s="210"/>
      <c r="E512" s="210"/>
      <c r="F512" s="211"/>
      <c r="G512" s="211"/>
      <c r="H512" s="210"/>
      <c r="I512" s="210"/>
      <c r="J512" s="210"/>
      <c r="K512" s="210"/>
      <c r="L512" s="210"/>
      <c r="M512" s="210"/>
      <c r="N512" s="210"/>
      <c r="O512" s="210"/>
      <c r="P512" s="210"/>
      <c r="Q512" s="210"/>
      <c r="R512" s="210"/>
      <c r="S512" s="210"/>
      <c r="T512" s="210"/>
      <c r="U512" s="210"/>
      <c r="V512" s="210"/>
      <c r="W512" s="210"/>
      <c r="X512" s="210"/>
      <c r="Y512" s="210"/>
      <c r="Z512" s="210"/>
      <c r="AA512" s="210"/>
      <c r="AB512" s="210"/>
      <c r="AC512" s="210"/>
      <c r="AD512" s="210"/>
      <c r="AE512" s="210"/>
      <c r="AF512" s="212"/>
      <c r="AG512" s="212"/>
      <c r="AH512" s="210"/>
      <c r="AI512" s="210"/>
      <c r="AJ512" s="210"/>
      <c r="AK512" s="210"/>
      <c r="AL512" s="210"/>
      <c r="AM512" s="210"/>
      <c r="AN512" s="210"/>
      <c r="AO512" s="210"/>
      <c r="AP512" s="210"/>
      <c r="AQ512" s="210"/>
      <c r="AR512" s="210"/>
      <c r="AS512" s="210"/>
      <c r="AT512" s="210"/>
      <c r="AU512" s="210"/>
      <c r="AV512" s="210"/>
      <c r="AW512" s="210"/>
      <c r="AX512" s="210"/>
      <c r="AY512" s="210"/>
      <c r="AZ512" s="210"/>
      <c r="BA512" s="210"/>
      <c r="BB512" s="210"/>
      <c r="BC512" s="210"/>
      <c r="BD512" s="210"/>
      <c r="BE512" s="210"/>
      <c r="BF512" s="210"/>
      <c r="BG512" s="210"/>
      <c r="BH512" s="210"/>
      <c r="BI512" s="210"/>
      <c r="BJ512" s="210"/>
      <c r="BK512" s="210"/>
      <c r="BL512" s="210"/>
      <c r="BM512" s="210"/>
      <c r="BN512" s="210"/>
      <c r="BO512" s="213"/>
      <c r="BP512" s="213"/>
      <c r="BQ512" s="54"/>
      <c r="BR512" s="54"/>
      <c r="BS512" s="54"/>
    </row>
    <row r="513" spans="1:71" s="62" customFormat="1" ht="33.4" customHeight="1" thickTop="1">
      <c r="A513" s="66"/>
      <c r="B513" s="515" t="s">
        <v>0</v>
      </c>
      <c r="C513" s="531" t="s">
        <v>1</v>
      </c>
      <c r="D513" s="532"/>
      <c r="E513" s="332" t="s">
        <v>26</v>
      </c>
      <c r="F513" s="499" t="s">
        <v>104</v>
      </c>
      <c r="G513" s="499" t="s">
        <v>105</v>
      </c>
      <c r="H513" s="527" t="s">
        <v>38</v>
      </c>
      <c r="I513" s="528"/>
      <c r="J513" s="564" t="s">
        <v>7</v>
      </c>
      <c r="K513" s="564"/>
      <c r="L513" s="564"/>
      <c r="M513" s="564"/>
      <c r="N513" s="564"/>
      <c r="O513" s="564"/>
      <c r="P513" s="564" t="s">
        <v>2</v>
      </c>
      <c r="Q513" s="564"/>
      <c r="R513" s="564"/>
      <c r="S513" s="564"/>
      <c r="T513" s="564"/>
      <c r="U513" s="564"/>
      <c r="V513" s="610" t="s">
        <v>32</v>
      </c>
      <c r="W513" s="611"/>
      <c r="X513" s="610" t="s">
        <v>33</v>
      </c>
      <c r="Y513" s="611"/>
      <c r="Z513" s="619" t="s">
        <v>41</v>
      </c>
      <c r="AA513" s="620"/>
      <c r="AB513" s="623" t="s">
        <v>6</v>
      </c>
      <c r="AC513" s="623"/>
      <c r="AD513" s="623"/>
      <c r="AE513" s="623"/>
      <c r="AF513" s="623"/>
      <c r="AG513" s="623"/>
      <c r="AH513" s="564" t="s">
        <v>66</v>
      </c>
      <c r="AI513" s="564"/>
      <c r="AJ513" s="564"/>
      <c r="AK513" s="564"/>
      <c r="AL513" s="564"/>
      <c r="AM513" s="564"/>
      <c r="AN513" s="564" t="s">
        <v>67</v>
      </c>
      <c r="AO513" s="564"/>
      <c r="AP513" s="564"/>
      <c r="AQ513" s="564"/>
      <c r="AR513" s="564"/>
      <c r="AS513" s="564"/>
      <c r="AT513" s="564" t="s">
        <v>68</v>
      </c>
      <c r="AU513" s="564"/>
      <c r="AV513" s="564"/>
      <c r="AW513" s="564"/>
      <c r="AX513" s="564"/>
      <c r="AY513" s="583"/>
      <c r="AZ513" s="564" t="s">
        <v>4</v>
      </c>
      <c r="BA513" s="564"/>
      <c r="BB513" s="564"/>
      <c r="BC513" s="564"/>
      <c r="BD513" s="564"/>
      <c r="BE513" s="564"/>
      <c r="BF513" s="564" t="s">
        <v>69</v>
      </c>
      <c r="BG513" s="564"/>
      <c r="BH513" s="564"/>
      <c r="BI513" s="564"/>
      <c r="BJ513" s="564"/>
      <c r="BK513" s="582"/>
      <c r="BL513" s="659" t="s">
        <v>119</v>
      </c>
      <c r="BM513" s="660"/>
      <c r="BN513" s="661"/>
      <c r="BO513" s="603" t="s">
        <v>83</v>
      </c>
      <c r="BP513" s="603" t="s">
        <v>84</v>
      </c>
      <c r="BQ513" s="66"/>
      <c r="BR513" s="66"/>
      <c r="BS513" s="66"/>
    </row>
    <row r="514" spans="1:71" s="68" customFormat="1" ht="45" customHeight="1">
      <c r="A514" s="67"/>
      <c r="B514" s="516"/>
      <c r="C514" s="533"/>
      <c r="D514" s="534"/>
      <c r="E514" s="331" t="s">
        <v>106</v>
      </c>
      <c r="F514" s="500"/>
      <c r="G514" s="500"/>
      <c r="H514" s="529"/>
      <c r="I514" s="530"/>
      <c r="J514" s="562" t="s">
        <v>15</v>
      </c>
      <c r="K514" s="563"/>
      <c r="L514" s="525" t="s">
        <v>16</v>
      </c>
      <c r="M514" s="526"/>
      <c r="N514" s="517" t="s">
        <v>17</v>
      </c>
      <c r="O514" s="518" t="s">
        <v>8</v>
      </c>
      <c r="P514" s="562" t="s">
        <v>24</v>
      </c>
      <c r="Q514" s="563"/>
      <c r="R514" s="525" t="s">
        <v>22</v>
      </c>
      <c r="S514" s="526"/>
      <c r="T514" s="517" t="s">
        <v>17</v>
      </c>
      <c r="U514" s="518"/>
      <c r="V514" s="612"/>
      <c r="W514" s="613"/>
      <c r="X514" s="612"/>
      <c r="Y514" s="613"/>
      <c r="Z514" s="621"/>
      <c r="AA514" s="622"/>
      <c r="AB514" s="638" t="s">
        <v>50</v>
      </c>
      <c r="AC514" s="639"/>
      <c r="AD514" s="636" t="s">
        <v>21</v>
      </c>
      <c r="AE514" s="637" t="s">
        <v>3</v>
      </c>
      <c r="AF514" s="624" t="s">
        <v>5</v>
      </c>
      <c r="AG514" s="625"/>
      <c r="AH514" s="562" t="s">
        <v>50</v>
      </c>
      <c r="AI514" s="563"/>
      <c r="AJ514" s="525" t="s">
        <v>21</v>
      </c>
      <c r="AK514" s="526" t="s">
        <v>3</v>
      </c>
      <c r="AL514" s="523" t="s">
        <v>5</v>
      </c>
      <c r="AM514" s="524"/>
      <c r="AN514" s="562" t="s">
        <v>50</v>
      </c>
      <c r="AO514" s="563"/>
      <c r="AP514" s="525" t="s">
        <v>21</v>
      </c>
      <c r="AQ514" s="526" t="s">
        <v>3</v>
      </c>
      <c r="AR514" s="523" t="s">
        <v>5</v>
      </c>
      <c r="AS514" s="524"/>
      <c r="AT514" s="533" t="s">
        <v>50</v>
      </c>
      <c r="AU514" s="584"/>
      <c r="AV514" s="597" t="s">
        <v>21</v>
      </c>
      <c r="AW514" s="598" t="s">
        <v>3</v>
      </c>
      <c r="AX514" s="523" t="s">
        <v>5</v>
      </c>
      <c r="AY514" s="585"/>
      <c r="AZ514" s="562" t="s">
        <v>50</v>
      </c>
      <c r="BA514" s="563"/>
      <c r="BB514" s="525" t="s">
        <v>21</v>
      </c>
      <c r="BC514" s="526" t="s">
        <v>3</v>
      </c>
      <c r="BD514" s="523" t="s">
        <v>5</v>
      </c>
      <c r="BE514" s="524"/>
      <c r="BF514" s="533" t="s">
        <v>50</v>
      </c>
      <c r="BG514" s="584"/>
      <c r="BH514" s="597" t="s">
        <v>21</v>
      </c>
      <c r="BI514" s="598" t="s">
        <v>3</v>
      </c>
      <c r="BJ514" s="523" t="s">
        <v>5</v>
      </c>
      <c r="BK514" s="524"/>
      <c r="BL514" s="662"/>
      <c r="BM514" s="663"/>
      <c r="BN514" s="664"/>
      <c r="BO514" s="604"/>
      <c r="BP514" s="604"/>
      <c r="BQ514" s="67"/>
      <c r="BR514" s="67"/>
      <c r="BS514" s="67"/>
    </row>
    <row r="515" spans="1:71" ht="23.85" customHeight="1">
      <c r="A515" s="69"/>
      <c r="B515" s="548" t="str">
        <f>IF(ROSTER!B8="","",ROSTER!B8)</f>
        <v/>
      </c>
      <c r="C515" s="536" t="str">
        <f>IF(ROSTER!C$8="","",ROSTER!C$8)</f>
        <v/>
      </c>
      <c r="D515" s="537"/>
      <c r="E515" s="546"/>
      <c r="F515" s="501">
        <f>IF(E515="y",1,IF(E515="S",1,0))</f>
        <v>0</v>
      </c>
      <c r="G515" s="506">
        <f>IF(E515="S",1,0)</f>
        <v>0</v>
      </c>
      <c r="H515" s="542"/>
      <c r="I515" s="543"/>
      <c r="J515" s="538"/>
      <c r="K515" s="539"/>
      <c r="L515" s="552"/>
      <c r="M515" s="558"/>
      <c r="N515" s="554">
        <f>L515+J515</f>
        <v>0</v>
      </c>
      <c r="O515" s="555"/>
      <c r="P515" s="538"/>
      <c r="Q515" s="539"/>
      <c r="R515" s="552"/>
      <c r="S515" s="558"/>
      <c r="T515" s="590">
        <f>R515-P515</f>
        <v>0</v>
      </c>
      <c r="U515" s="591"/>
      <c r="V515" s="550"/>
      <c r="W515" s="543"/>
      <c r="X515" s="538"/>
      <c r="Y515" s="543"/>
      <c r="Z515" s="538"/>
      <c r="AA515" s="543"/>
      <c r="AB515" s="538"/>
      <c r="AC515" s="539"/>
      <c r="AD515" s="552"/>
      <c r="AE515" s="558"/>
      <c r="AF515" s="586">
        <f>IF(AB515=0,0,(AD515/AB515)*100)</f>
        <v>0</v>
      </c>
      <c r="AG515" s="587"/>
      <c r="AH515" s="538"/>
      <c r="AI515" s="539"/>
      <c r="AJ515" s="552"/>
      <c r="AK515" s="558"/>
      <c r="AL515" s="590">
        <f>IF(AH515=0,0,(AJ515/AH515)*100)</f>
        <v>0</v>
      </c>
      <c r="AM515" s="591"/>
      <c r="AN515" s="538"/>
      <c r="AO515" s="539"/>
      <c r="AP515" s="552"/>
      <c r="AQ515" s="558"/>
      <c r="AR515" s="590">
        <f>IF(AN515=0,0,(AP515/AN515)*100)</f>
        <v>0</v>
      </c>
      <c r="AS515" s="591"/>
      <c r="AT515" s="578">
        <f>AB515+AH515+AN515</f>
        <v>0</v>
      </c>
      <c r="AU515" s="579"/>
      <c r="AV515" s="574">
        <f>AD515+AJ515+AP515</f>
        <v>0</v>
      </c>
      <c r="AW515" s="575"/>
      <c r="AX515" s="590">
        <f>IF(AT515=0,0,(AV515/AT515)*100)</f>
        <v>0</v>
      </c>
      <c r="AY515" s="591"/>
      <c r="AZ515" s="538"/>
      <c r="BA515" s="539"/>
      <c r="BB515" s="552"/>
      <c r="BC515" s="558"/>
      <c r="BD515" s="590">
        <f>IF(AZ515=0,0,(BB515/AZ515)*100)</f>
        <v>0</v>
      </c>
      <c r="BE515" s="591"/>
      <c r="BF515" s="578">
        <f>AT515+AZ515</f>
        <v>0</v>
      </c>
      <c r="BG515" s="579"/>
      <c r="BH515" s="574">
        <f>AV515+BB515</f>
        <v>0</v>
      </c>
      <c r="BI515" s="575"/>
      <c r="BJ515" s="590">
        <f>IF(BF515=0,0,(BH515/BF515)*100)</f>
        <v>0</v>
      </c>
      <c r="BK515" s="591"/>
      <c r="BL515" s="650">
        <f>(AD515*2)+(AJ515*2)+(AP515*3)+BB515</f>
        <v>0</v>
      </c>
      <c r="BM515" s="651"/>
      <c r="BN515" s="652"/>
      <c r="BO515" s="599" t="e">
        <f>(BL515*BR$515)+(N515*BR$516)+(X515*BR$517)+(R515*BR$518)+(V515*BR$519)+(Z515*BR$520)</f>
        <v>#REF!</v>
      </c>
      <c r="BP515" s="599" t="e">
        <f>((AZ515-BB515)*BR$522)+((AT515-AV515)*BR$521)+(H515*BR$523)+(P515*BR$524)</f>
        <v>#REF!</v>
      </c>
      <c r="BQ515" s="70" t="s">
        <v>72</v>
      </c>
      <c r="BR515" s="71" t="e">
        <f>IF(#REF!="B",#REF!,IF(#REF!="C",#REF!,#REF!))</f>
        <v>#REF!</v>
      </c>
      <c r="BS515" s="67"/>
    </row>
    <row r="516" spans="1:71" ht="23.85" customHeight="1">
      <c r="A516" s="69"/>
      <c r="B516" s="549"/>
      <c r="C516" s="560" t="str">
        <f>IF(ROSTER!D$8="","",ROSTER!D$8)</f>
        <v/>
      </c>
      <c r="D516" s="561"/>
      <c r="E516" s="547"/>
      <c r="F516" s="502"/>
      <c r="G516" s="507"/>
      <c r="H516" s="544"/>
      <c r="I516" s="545"/>
      <c r="J516" s="540"/>
      <c r="K516" s="541"/>
      <c r="L516" s="553"/>
      <c r="M516" s="559"/>
      <c r="N516" s="556" t="s">
        <v>14</v>
      </c>
      <c r="O516" s="557"/>
      <c r="P516" s="540"/>
      <c r="Q516" s="541"/>
      <c r="R516" s="553"/>
      <c r="S516" s="559"/>
      <c r="T516" s="592"/>
      <c r="U516" s="593"/>
      <c r="V516" s="551"/>
      <c r="W516" s="545"/>
      <c r="X516" s="540"/>
      <c r="Y516" s="545"/>
      <c r="Z516" s="540"/>
      <c r="AA516" s="545"/>
      <c r="AB516" s="540"/>
      <c r="AC516" s="541"/>
      <c r="AD516" s="553"/>
      <c r="AE516" s="559"/>
      <c r="AF516" s="588"/>
      <c r="AG516" s="589"/>
      <c r="AH516" s="540"/>
      <c r="AI516" s="541"/>
      <c r="AJ516" s="553"/>
      <c r="AK516" s="559"/>
      <c r="AL516" s="592"/>
      <c r="AM516" s="593"/>
      <c r="AN516" s="540"/>
      <c r="AO516" s="541"/>
      <c r="AP516" s="553"/>
      <c r="AQ516" s="559"/>
      <c r="AR516" s="592"/>
      <c r="AS516" s="593"/>
      <c r="AT516" s="580"/>
      <c r="AU516" s="581"/>
      <c r="AV516" s="576"/>
      <c r="AW516" s="577"/>
      <c r="AX516" s="592"/>
      <c r="AY516" s="593"/>
      <c r="AZ516" s="540"/>
      <c r="BA516" s="541"/>
      <c r="BB516" s="553"/>
      <c r="BC516" s="559"/>
      <c r="BD516" s="592"/>
      <c r="BE516" s="593"/>
      <c r="BF516" s="580"/>
      <c r="BG516" s="581"/>
      <c r="BH516" s="576"/>
      <c r="BI516" s="577"/>
      <c r="BJ516" s="592"/>
      <c r="BK516" s="593"/>
      <c r="BL516" s="653"/>
      <c r="BM516" s="654"/>
      <c r="BN516" s="655"/>
      <c r="BO516" s="600"/>
      <c r="BP516" s="600"/>
      <c r="BQ516" s="70" t="s">
        <v>73</v>
      </c>
      <c r="BR516" s="71" t="e">
        <f>IF(#REF!="B",#REF!,IF(#REF!="C",#REF!,#REF!))</f>
        <v>#REF!</v>
      </c>
      <c r="BS516" s="67"/>
    </row>
    <row r="517" spans="1:71" ht="21.75" customHeight="1">
      <c r="A517" s="54"/>
      <c r="B517" s="548" t="str">
        <f>IF(ROSTER!B10="","",ROSTER!B10)</f>
        <v/>
      </c>
      <c r="C517" s="536" t="str">
        <f>IF(ROSTER!C$10="","",ROSTER!C$10)</f>
        <v/>
      </c>
      <c r="D517" s="537"/>
      <c r="E517" s="546"/>
      <c r="F517" s="501">
        <f>IF(E517="y",1,IF(E517="S",1,0))</f>
        <v>0</v>
      </c>
      <c r="G517" s="506">
        <f>IF(E517="S",1,0)</f>
        <v>0</v>
      </c>
      <c r="H517" s="542"/>
      <c r="I517" s="543"/>
      <c r="J517" s="538"/>
      <c r="K517" s="539"/>
      <c r="L517" s="552"/>
      <c r="M517" s="558"/>
      <c r="N517" s="554">
        <f>L517+J517</f>
        <v>0</v>
      </c>
      <c r="O517" s="555"/>
      <c r="P517" s="538"/>
      <c r="Q517" s="539"/>
      <c r="R517" s="552"/>
      <c r="S517" s="558"/>
      <c r="T517" s="590">
        <f t="shared" ref="T517:T558" si="456">R517-P517</f>
        <v>0</v>
      </c>
      <c r="U517" s="591"/>
      <c r="V517" s="550"/>
      <c r="W517" s="543"/>
      <c r="X517" s="538"/>
      <c r="Y517" s="543"/>
      <c r="Z517" s="538"/>
      <c r="AA517" s="543"/>
      <c r="AB517" s="538"/>
      <c r="AC517" s="539"/>
      <c r="AD517" s="552"/>
      <c r="AE517" s="558"/>
      <c r="AF517" s="586">
        <f>IF(AB517=0,0,(AD517/AB517)*100)</f>
        <v>0</v>
      </c>
      <c r="AG517" s="587"/>
      <c r="AH517" s="538"/>
      <c r="AI517" s="539"/>
      <c r="AJ517" s="552"/>
      <c r="AK517" s="558"/>
      <c r="AL517" s="590">
        <f>IF(AH517=0,0,(AJ517/AH517)*100)</f>
        <v>0</v>
      </c>
      <c r="AM517" s="591"/>
      <c r="AN517" s="538"/>
      <c r="AO517" s="539"/>
      <c r="AP517" s="552"/>
      <c r="AQ517" s="558"/>
      <c r="AR517" s="590">
        <f>IF(AN517=0,0,(AP517/AN517)*100)</f>
        <v>0</v>
      </c>
      <c r="AS517" s="591"/>
      <c r="AT517" s="578">
        <f>AB517+AH517+AN517</f>
        <v>0</v>
      </c>
      <c r="AU517" s="579"/>
      <c r="AV517" s="574">
        <f>AD517+AJ517+AP517</f>
        <v>0</v>
      </c>
      <c r="AW517" s="575"/>
      <c r="AX517" s="590">
        <f>IF(AT517=0,0,(AV517/AT517)*100)</f>
        <v>0</v>
      </c>
      <c r="AY517" s="591"/>
      <c r="AZ517" s="538"/>
      <c r="BA517" s="539"/>
      <c r="BB517" s="552"/>
      <c r="BC517" s="558"/>
      <c r="BD517" s="590">
        <f>IF(AZ517=0,0,(BB517/AZ517)*100)</f>
        <v>0</v>
      </c>
      <c r="BE517" s="591"/>
      <c r="BF517" s="578">
        <f>AT517+AZ517</f>
        <v>0</v>
      </c>
      <c r="BG517" s="579"/>
      <c r="BH517" s="574">
        <f>AV517+BB517</f>
        <v>0</v>
      </c>
      <c r="BI517" s="575"/>
      <c r="BJ517" s="590">
        <f>IF(BF517=0,0,(BH517/BF517)*100)</f>
        <v>0</v>
      </c>
      <c r="BK517" s="591"/>
      <c r="BL517" s="650">
        <f>(AD517*2)+(AJ517*2)+(AP517*3)+BB517</f>
        <v>0</v>
      </c>
      <c r="BM517" s="651"/>
      <c r="BN517" s="652"/>
      <c r="BO517" s="599" t="e">
        <f>(BL517*BR$515)+(N517*BR$516)+(X517*BR$517)+(R517*BR$518)+(V517*BR$519)+(Z517*BR$520)</f>
        <v>#REF!</v>
      </c>
      <c r="BP517" s="599" t="e">
        <f>((AZ517-BB517)*BR$522)+((AT517-AV517)*BR$521)+(H517*BR$523)+(P517*BR$524)</f>
        <v>#REF!</v>
      </c>
      <c r="BQ517" s="70" t="s">
        <v>74</v>
      </c>
      <c r="BR517" s="71" t="e">
        <f>IF(#REF!="B",#REF!,IF(#REF!="C",#REF!,#REF!))</f>
        <v>#REF!</v>
      </c>
      <c r="BS517" s="67"/>
    </row>
    <row r="518" spans="1:71" ht="21.75" customHeight="1">
      <c r="A518" s="54"/>
      <c r="B518" s="549"/>
      <c r="C518" s="560" t="str">
        <f>IF(ROSTER!D$10="","",ROSTER!D$10)</f>
        <v/>
      </c>
      <c r="D518" s="561"/>
      <c r="E518" s="547"/>
      <c r="F518" s="502"/>
      <c r="G518" s="507"/>
      <c r="H518" s="544"/>
      <c r="I518" s="545"/>
      <c r="J518" s="540"/>
      <c r="K518" s="541"/>
      <c r="L518" s="553"/>
      <c r="M518" s="559"/>
      <c r="N518" s="556" t="s">
        <v>14</v>
      </c>
      <c r="O518" s="557"/>
      <c r="P518" s="540"/>
      <c r="Q518" s="541"/>
      <c r="R518" s="553"/>
      <c r="S518" s="559"/>
      <c r="T518" s="592"/>
      <c r="U518" s="593"/>
      <c r="V518" s="551"/>
      <c r="W518" s="545"/>
      <c r="X518" s="540"/>
      <c r="Y518" s="545"/>
      <c r="Z518" s="540"/>
      <c r="AA518" s="545"/>
      <c r="AB518" s="540"/>
      <c r="AC518" s="541"/>
      <c r="AD518" s="553"/>
      <c r="AE518" s="559"/>
      <c r="AF518" s="588"/>
      <c r="AG518" s="589"/>
      <c r="AH518" s="540"/>
      <c r="AI518" s="541"/>
      <c r="AJ518" s="553"/>
      <c r="AK518" s="559"/>
      <c r="AL518" s="592"/>
      <c r="AM518" s="593"/>
      <c r="AN518" s="540"/>
      <c r="AO518" s="541"/>
      <c r="AP518" s="553"/>
      <c r="AQ518" s="559"/>
      <c r="AR518" s="592"/>
      <c r="AS518" s="593"/>
      <c r="AT518" s="580"/>
      <c r="AU518" s="581"/>
      <c r="AV518" s="576"/>
      <c r="AW518" s="577"/>
      <c r="AX518" s="592"/>
      <c r="AY518" s="593"/>
      <c r="AZ518" s="540"/>
      <c r="BA518" s="541"/>
      <c r="BB518" s="553"/>
      <c r="BC518" s="559"/>
      <c r="BD518" s="592"/>
      <c r="BE518" s="593"/>
      <c r="BF518" s="580"/>
      <c r="BG518" s="581"/>
      <c r="BH518" s="576"/>
      <c r="BI518" s="577"/>
      <c r="BJ518" s="592"/>
      <c r="BK518" s="593"/>
      <c r="BL518" s="653"/>
      <c r="BM518" s="654"/>
      <c r="BN518" s="655"/>
      <c r="BO518" s="600"/>
      <c r="BP518" s="600"/>
      <c r="BQ518" s="70" t="s">
        <v>75</v>
      </c>
      <c r="BR518" s="71" t="e">
        <f>IF(#REF!="B",#REF!,IF(#REF!="C",#REF!,#REF!))</f>
        <v>#REF!</v>
      </c>
      <c r="BS518" s="67"/>
    </row>
    <row r="519" spans="1:71" ht="21.75" customHeight="1">
      <c r="A519" s="54"/>
      <c r="B519" s="565" t="str">
        <f>IF(ROSTER!B12="","",ROSTER!B12)</f>
        <v/>
      </c>
      <c r="C519" s="536" t="str">
        <f>IF(ROSTER!C$12="","",ROSTER!C$12)</f>
        <v/>
      </c>
      <c r="D519" s="537"/>
      <c r="E519" s="546"/>
      <c r="F519" s="501">
        <f>IF(E519="y",1,IF(E519="S",1,0))</f>
        <v>0</v>
      </c>
      <c r="G519" s="506">
        <f>IF(E519="S",1,0)</f>
        <v>0</v>
      </c>
      <c r="H519" s="542"/>
      <c r="I519" s="543"/>
      <c r="J519" s="538"/>
      <c r="K519" s="539"/>
      <c r="L519" s="552"/>
      <c r="M519" s="558"/>
      <c r="N519" s="554">
        <f>L519+J519</f>
        <v>0</v>
      </c>
      <c r="O519" s="555"/>
      <c r="P519" s="538"/>
      <c r="Q519" s="539"/>
      <c r="R519" s="552"/>
      <c r="S519" s="558"/>
      <c r="T519" s="590">
        <f t="shared" ref="T519:T558" si="457">R519-P519</f>
        <v>0</v>
      </c>
      <c r="U519" s="591"/>
      <c r="V519" s="550"/>
      <c r="W519" s="543"/>
      <c r="X519" s="538"/>
      <c r="Y519" s="543"/>
      <c r="Z519" s="538"/>
      <c r="AA519" s="543"/>
      <c r="AB519" s="538"/>
      <c r="AC519" s="539"/>
      <c r="AD519" s="552"/>
      <c r="AE519" s="558"/>
      <c r="AF519" s="586">
        <f>IF(AB519=0,0,(AD519/AB519)*100)</f>
        <v>0</v>
      </c>
      <c r="AG519" s="587"/>
      <c r="AH519" s="538"/>
      <c r="AI519" s="539"/>
      <c r="AJ519" s="552"/>
      <c r="AK519" s="558"/>
      <c r="AL519" s="590">
        <f>IF(AH519=0,0,(AJ519/AH519)*100)</f>
        <v>0</v>
      </c>
      <c r="AM519" s="591"/>
      <c r="AN519" s="538"/>
      <c r="AO519" s="539"/>
      <c r="AP519" s="552"/>
      <c r="AQ519" s="558"/>
      <c r="AR519" s="590">
        <f>IF(AN519=0,0,(AP519/AN519)*100)</f>
        <v>0</v>
      </c>
      <c r="AS519" s="591"/>
      <c r="AT519" s="578">
        <f>AB519+AH519+AN519</f>
        <v>0</v>
      </c>
      <c r="AU519" s="579"/>
      <c r="AV519" s="574">
        <f>AD519+AJ519+AP519</f>
        <v>0</v>
      </c>
      <c r="AW519" s="575"/>
      <c r="AX519" s="590">
        <f>IF(AT519=0,0,(AV519/AT519)*100)</f>
        <v>0</v>
      </c>
      <c r="AY519" s="591"/>
      <c r="AZ519" s="538"/>
      <c r="BA519" s="539"/>
      <c r="BB519" s="552"/>
      <c r="BC519" s="558"/>
      <c r="BD519" s="590">
        <f>IF(AZ519=0,0,(BB519/AZ519)*100)</f>
        <v>0</v>
      </c>
      <c r="BE519" s="591"/>
      <c r="BF519" s="578">
        <f>AT519+AZ519</f>
        <v>0</v>
      </c>
      <c r="BG519" s="579"/>
      <c r="BH519" s="574">
        <f>AV519+BB519</f>
        <v>0</v>
      </c>
      <c r="BI519" s="575"/>
      <c r="BJ519" s="590">
        <f>IF(BF519=0,0,(BH519/BF519)*100)</f>
        <v>0</v>
      </c>
      <c r="BK519" s="591"/>
      <c r="BL519" s="650">
        <f>(AD519*2)+(AJ519*2)+(AP519*3)+BB519</f>
        <v>0</v>
      </c>
      <c r="BM519" s="651"/>
      <c r="BN519" s="652"/>
      <c r="BO519" s="599" t="e">
        <f>(BL519*BR$515)+(N519*BR$516)+(X519*BR$517)+(R519*BR$518)+(V519*BR$519)+(Z519*BR$520)</f>
        <v>#REF!</v>
      </c>
      <c r="BP519" s="599" t="e">
        <f>((AZ519-BB519)*BR$522)+((AT519-AV519)*BR$521)+(H519*BR$523)+(P519*BR$524)</f>
        <v>#REF!</v>
      </c>
      <c r="BQ519" s="70" t="s">
        <v>76</v>
      </c>
      <c r="BR519" s="71" t="e">
        <f>IF(#REF!="B",#REF!,IF(#REF!="C",#REF!,#REF!))</f>
        <v>#REF!</v>
      </c>
      <c r="BS519" s="67"/>
    </row>
    <row r="520" spans="1:71" ht="21.75" customHeight="1">
      <c r="A520" s="54"/>
      <c r="B520" s="566"/>
      <c r="C520" s="560" t="str">
        <f>IF(ROSTER!D$12="","",ROSTER!D$12)</f>
        <v/>
      </c>
      <c r="D520" s="561"/>
      <c r="E520" s="547"/>
      <c r="F520" s="502"/>
      <c r="G520" s="507"/>
      <c r="H520" s="544"/>
      <c r="I520" s="545"/>
      <c r="J520" s="540"/>
      <c r="K520" s="541"/>
      <c r="L520" s="553"/>
      <c r="M520" s="559"/>
      <c r="N520" s="556" t="s">
        <v>14</v>
      </c>
      <c r="O520" s="557"/>
      <c r="P520" s="540"/>
      <c r="Q520" s="541"/>
      <c r="R520" s="553"/>
      <c r="S520" s="559"/>
      <c r="T520" s="592"/>
      <c r="U520" s="593"/>
      <c r="V520" s="551"/>
      <c r="W520" s="545"/>
      <c r="X520" s="540"/>
      <c r="Y520" s="545"/>
      <c r="Z520" s="540"/>
      <c r="AA520" s="545"/>
      <c r="AB520" s="540"/>
      <c r="AC520" s="541"/>
      <c r="AD520" s="553"/>
      <c r="AE520" s="559"/>
      <c r="AF520" s="588"/>
      <c r="AG520" s="589"/>
      <c r="AH520" s="540"/>
      <c r="AI520" s="541"/>
      <c r="AJ520" s="553"/>
      <c r="AK520" s="559"/>
      <c r="AL520" s="592"/>
      <c r="AM520" s="593"/>
      <c r="AN520" s="540"/>
      <c r="AO520" s="541"/>
      <c r="AP520" s="553"/>
      <c r="AQ520" s="559"/>
      <c r="AR520" s="592"/>
      <c r="AS520" s="593"/>
      <c r="AT520" s="580"/>
      <c r="AU520" s="581"/>
      <c r="AV520" s="576"/>
      <c r="AW520" s="577"/>
      <c r="AX520" s="592"/>
      <c r="AY520" s="593"/>
      <c r="AZ520" s="540"/>
      <c r="BA520" s="541"/>
      <c r="BB520" s="553"/>
      <c r="BC520" s="559"/>
      <c r="BD520" s="592"/>
      <c r="BE520" s="593"/>
      <c r="BF520" s="580"/>
      <c r="BG520" s="581"/>
      <c r="BH520" s="576"/>
      <c r="BI520" s="577"/>
      <c r="BJ520" s="592"/>
      <c r="BK520" s="593"/>
      <c r="BL520" s="653"/>
      <c r="BM520" s="654"/>
      <c r="BN520" s="655"/>
      <c r="BO520" s="600"/>
      <c r="BP520" s="600"/>
      <c r="BQ520" s="70" t="s">
        <v>77</v>
      </c>
      <c r="BR520" s="71" t="e">
        <f>IF(#REF!="B",#REF!,IF(#REF!="C",#REF!,#REF!))</f>
        <v>#REF!</v>
      </c>
      <c r="BS520" s="67"/>
    </row>
    <row r="521" spans="1:71" ht="21.75" customHeight="1">
      <c r="A521" s="54"/>
      <c r="B521" s="565" t="str">
        <f>IF(ROSTER!B14="","",ROSTER!B14)</f>
        <v/>
      </c>
      <c r="C521" s="536" t="str">
        <f>IF(ROSTER!C$14="","",ROSTER!C$14)</f>
        <v/>
      </c>
      <c r="D521" s="537"/>
      <c r="E521" s="546"/>
      <c r="F521" s="501">
        <f>IF(E521="y",1,IF(E521="S",1,0))</f>
        <v>0</v>
      </c>
      <c r="G521" s="506">
        <f>IF(E521="S",1,0)</f>
        <v>0</v>
      </c>
      <c r="H521" s="542"/>
      <c r="I521" s="543"/>
      <c r="J521" s="538"/>
      <c r="K521" s="539"/>
      <c r="L521" s="552"/>
      <c r="M521" s="558"/>
      <c r="N521" s="554">
        <f>L521+J521</f>
        <v>0</v>
      </c>
      <c r="O521" s="555"/>
      <c r="P521" s="538"/>
      <c r="Q521" s="539"/>
      <c r="R521" s="552"/>
      <c r="S521" s="558"/>
      <c r="T521" s="590">
        <f t="shared" ref="T521:T558" si="458">R521-P521</f>
        <v>0</v>
      </c>
      <c r="U521" s="591"/>
      <c r="V521" s="550"/>
      <c r="W521" s="543"/>
      <c r="X521" s="538"/>
      <c r="Y521" s="543"/>
      <c r="Z521" s="538"/>
      <c r="AA521" s="543"/>
      <c r="AB521" s="538"/>
      <c r="AC521" s="539"/>
      <c r="AD521" s="552"/>
      <c r="AE521" s="558"/>
      <c r="AF521" s="586">
        <f>IF(AB521=0,0,(AD521/AB521)*100)</f>
        <v>0</v>
      </c>
      <c r="AG521" s="587"/>
      <c r="AH521" s="538"/>
      <c r="AI521" s="539"/>
      <c r="AJ521" s="552"/>
      <c r="AK521" s="558"/>
      <c r="AL521" s="590">
        <f>IF(AH521=0,0,(AJ521/AH521)*100)</f>
        <v>0</v>
      </c>
      <c r="AM521" s="591"/>
      <c r="AN521" s="538"/>
      <c r="AO521" s="539"/>
      <c r="AP521" s="552"/>
      <c r="AQ521" s="558"/>
      <c r="AR521" s="590">
        <f>IF(AN521=0,0,(AP521/AN521)*100)</f>
        <v>0</v>
      </c>
      <c r="AS521" s="591"/>
      <c r="AT521" s="578">
        <f>AB521+AH521+AN521</f>
        <v>0</v>
      </c>
      <c r="AU521" s="579"/>
      <c r="AV521" s="574">
        <f>AD521+AJ521+AP521</f>
        <v>0</v>
      </c>
      <c r="AW521" s="575"/>
      <c r="AX521" s="590">
        <f>IF(AT521=0,0,(AV521/AT521)*100)</f>
        <v>0</v>
      </c>
      <c r="AY521" s="591"/>
      <c r="AZ521" s="538"/>
      <c r="BA521" s="539"/>
      <c r="BB521" s="552"/>
      <c r="BC521" s="558"/>
      <c r="BD521" s="590">
        <f>IF(AZ521=0,0,(BB521/AZ521)*100)</f>
        <v>0</v>
      </c>
      <c r="BE521" s="591"/>
      <c r="BF521" s="578">
        <f>AT521+AZ521</f>
        <v>0</v>
      </c>
      <c r="BG521" s="579"/>
      <c r="BH521" s="574">
        <f>AV521+BB521</f>
        <v>0</v>
      </c>
      <c r="BI521" s="575"/>
      <c r="BJ521" s="590">
        <f>IF(BF521=0,0,(BH521/BF521)*100)</f>
        <v>0</v>
      </c>
      <c r="BK521" s="591"/>
      <c r="BL521" s="650">
        <f>(AD521*2)+(AJ521*2)+(AP521*3)+BB521</f>
        <v>0</v>
      </c>
      <c r="BM521" s="651"/>
      <c r="BN521" s="652"/>
      <c r="BO521" s="599" t="e">
        <f>(BL521*BR$515)+(N521*BR$516)+(X521*BR$517)+(R521*BR$518)+(V521*BR$519)+(Z521*BR$520)</f>
        <v>#REF!</v>
      </c>
      <c r="BP521" s="599" t="e">
        <f>((AZ521-BB521)*BR$522)+((AT521-AV521)*BR$521)+(H521*BR$523)+(P521*BR$524)</f>
        <v>#REF!</v>
      </c>
      <c r="BQ521" s="70" t="s">
        <v>78</v>
      </c>
      <c r="BR521" s="71" t="e">
        <f>IF(#REF!="B",#REF!,IF(#REF!="C",#REF!,#REF!))</f>
        <v>#REF!</v>
      </c>
      <c r="BS521" s="67"/>
    </row>
    <row r="522" spans="1:71" ht="21.75" customHeight="1">
      <c r="A522" s="54"/>
      <c r="B522" s="566"/>
      <c r="C522" s="560" t="str">
        <f>IF(ROSTER!D$14="","",ROSTER!D$14)</f>
        <v/>
      </c>
      <c r="D522" s="561"/>
      <c r="E522" s="547"/>
      <c r="F522" s="502"/>
      <c r="G522" s="507"/>
      <c r="H522" s="544"/>
      <c r="I522" s="545"/>
      <c r="J522" s="540"/>
      <c r="K522" s="541"/>
      <c r="L522" s="553"/>
      <c r="M522" s="559"/>
      <c r="N522" s="556" t="s">
        <v>14</v>
      </c>
      <c r="O522" s="557"/>
      <c r="P522" s="540"/>
      <c r="Q522" s="541"/>
      <c r="R522" s="553"/>
      <c r="S522" s="559"/>
      <c r="T522" s="592"/>
      <c r="U522" s="593"/>
      <c r="V522" s="551"/>
      <c r="W522" s="545"/>
      <c r="X522" s="540"/>
      <c r="Y522" s="545"/>
      <c r="Z522" s="540"/>
      <c r="AA522" s="545"/>
      <c r="AB522" s="540"/>
      <c r="AC522" s="541"/>
      <c r="AD522" s="553"/>
      <c r="AE522" s="559"/>
      <c r="AF522" s="588"/>
      <c r="AG522" s="589"/>
      <c r="AH522" s="540"/>
      <c r="AI522" s="541"/>
      <c r="AJ522" s="553"/>
      <c r="AK522" s="559"/>
      <c r="AL522" s="592"/>
      <c r="AM522" s="593"/>
      <c r="AN522" s="540"/>
      <c r="AO522" s="541"/>
      <c r="AP522" s="553"/>
      <c r="AQ522" s="559"/>
      <c r="AR522" s="592"/>
      <c r="AS522" s="593"/>
      <c r="AT522" s="580"/>
      <c r="AU522" s="581"/>
      <c r="AV522" s="576"/>
      <c r="AW522" s="577"/>
      <c r="AX522" s="592"/>
      <c r="AY522" s="593"/>
      <c r="AZ522" s="540"/>
      <c r="BA522" s="541"/>
      <c r="BB522" s="553"/>
      <c r="BC522" s="559"/>
      <c r="BD522" s="592"/>
      <c r="BE522" s="593"/>
      <c r="BF522" s="580"/>
      <c r="BG522" s="581"/>
      <c r="BH522" s="576"/>
      <c r="BI522" s="577"/>
      <c r="BJ522" s="592"/>
      <c r="BK522" s="593"/>
      <c r="BL522" s="653"/>
      <c r="BM522" s="654"/>
      <c r="BN522" s="655"/>
      <c r="BO522" s="600"/>
      <c r="BP522" s="600"/>
      <c r="BQ522" s="70" t="s">
        <v>79</v>
      </c>
      <c r="BR522" s="71" t="e">
        <f>IF(#REF!="B",#REF!,IF(#REF!="C",#REF!,#REF!))</f>
        <v>#REF!</v>
      </c>
      <c r="BS522" s="67"/>
    </row>
    <row r="523" spans="1:71" ht="21.75" customHeight="1">
      <c r="A523" s="54"/>
      <c r="B523" s="565" t="str">
        <f>IF(ROSTER!B16="","",ROSTER!B16)</f>
        <v/>
      </c>
      <c r="C523" s="536" t="str">
        <f>IF(ROSTER!C$16="","",ROSTER!C$16)</f>
        <v/>
      </c>
      <c r="D523" s="537"/>
      <c r="E523" s="546"/>
      <c r="F523" s="501">
        <f>IF(E523="y",1,IF(E523="S",1,0))</f>
        <v>0</v>
      </c>
      <c r="G523" s="506">
        <f>IF(E523="S",1,0)</f>
        <v>0</v>
      </c>
      <c r="H523" s="542"/>
      <c r="I523" s="543"/>
      <c r="J523" s="538"/>
      <c r="K523" s="539"/>
      <c r="L523" s="552"/>
      <c r="M523" s="558"/>
      <c r="N523" s="554">
        <f>L523+J523</f>
        <v>0</v>
      </c>
      <c r="O523" s="555"/>
      <c r="P523" s="538"/>
      <c r="Q523" s="539"/>
      <c r="R523" s="552"/>
      <c r="S523" s="558"/>
      <c r="T523" s="590">
        <f t="shared" ref="T523:T558" si="459">R523-P523</f>
        <v>0</v>
      </c>
      <c r="U523" s="591"/>
      <c r="V523" s="550"/>
      <c r="W523" s="543"/>
      <c r="X523" s="538"/>
      <c r="Y523" s="543"/>
      <c r="Z523" s="538"/>
      <c r="AA523" s="543"/>
      <c r="AB523" s="538"/>
      <c r="AC523" s="539"/>
      <c r="AD523" s="552"/>
      <c r="AE523" s="558"/>
      <c r="AF523" s="586">
        <f>IF(AB523=0,0,(AD523/AB523)*100)</f>
        <v>0</v>
      </c>
      <c r="AG523" s="587"/>
      <c r="AH523" s="538"/>
      <c r="AI523" s="539"/>
      <c r="AJ523" s="552"/>
      <c r="AK523" s="558"/>
      <c r="AL523" s="590">
        <f>IF(AH523=0,0,(AJ523/AH523)*100)</f>
        <v>0</v>
      </c>
      <c r="AM523" s="591"/>
      <c r="AN523" s="538"/>
      <c r="AO523" s="539"/>
      <c r="AP523" s="552"/>
      <c r="AQ523" s="558"/>
      <c r="AR523" s="590">
        <f>IF(AN523=0,0,(AP523/AN523)*100)</f>
        <v>0</v>
      </c>
      <c r="AS523" s="591"/>
      <c r="AT523" s="578">
        <f>AB523+AH523+AN523</f>
        <v>0</v>
      </c>
      <c r="AU523" s="579"/>
      <c r="AV523" s="574">
        <f>AD523+AJ523+AP523</f>
        <v>0</v>
      </c>
      <c r="AW523" s="575"/>
      <c r="AX523" s="590">
        <f>IF(AT523=0,0,(AV523/AT523)*100)</f>
        <v>0</v>
      </c>
      <c r="AY523" s="591"/>
      <c r="AZ523" s="538"/>
      <c r="BA523" s="539"/>
      <c r="BB523" s="552"/>
      <c r="BC523" s="558"/>
      <c r="BD523" s="590">
        <f>IF(AZ523=0,0,(BB523/AZ523)*100)</f>
        <v>0</v>
      </c>
      <c r="BE523" s="591"/>
      <c r="BF523" s="578">
        <f>AT523+AZ523</f>
        <v>0</v>
      </c>
      <c r="BG523" s="579"/>
      <c r="BH523" s="574">
        <f>AV523+BB523</f>
        <v>0</v>
      </c>
      <c r="BI523" s="575"/>
      <c r="BJ523" s="590">
        <f>IF(BF523=0,0,(BH523/BF523)*100)</f>
        <v>0</v>
      </c>
      <c r="BK523" s="591"/>
      <c r="BL523" s="650">
        <f>(AD523*2)+(AJ523*2)+(AP523*3)+BB523</f>
        <v>0</v>
      </c>
      <c r="BM523" s="651"/>
      <c r="BN523" s="652"/>
      <c r="BO523" s="599" t="e">
        <f>(BL523*BR$515)+(N523*BR$516)+(X523*BR$517)+(R523*BR$518)+(V523*BR$519)+(Z523*BR$520)</f>
        <v>#REF!</v>
      </c>
      <c r="BP523" s="599" t="e">
        <f>((AZ523-BB523)*BR$522)+((AT523-AV523)*BR$521)+(H523*BR$523)+(P523*BR$524)</f>
        <v>#REF!</v>
      </c>
      <c r="BQ523" s="70" t="s">
        <v>80</v>
      </c>
      <c r="BR523" s="71" t="e">
        <f>IF(#REF!="B",#REF!,IF(#REF!="C",#REF!,#REF!))</f>
        <v>#REF!</v>
      </c>
      <c r="BS523" s="67"/>
    </row>
    <row r="524" spans="1:71" ht="21.75" customHeight="1">
      <c r="A524" s="54"/>
      <c r="B524" s="566"/>
      <c r="C524" s="560" t="str">
        <f>IF(ROSTER!D$16="","",ROSTER!D$16)</f>
        <v/>
      </c>
      <c r="D524" s="561"/>
      <c r="E524" s="547"/>
      <c r="F524" s="502"/>
      <c r="G524" s="507"/>
      <c r="H524" s="544"/>
      <c r="I524" s="545"/>
      <c r="J524" s="540"/>
      <c r="K524" s="541"/>
      <c r="L524" s="553"/>
      <c r="M524" s="559"/>
      <c r="N524" s="556" t="s">
        <v>14</v>
      </c>
      <c r="O524" s="557"/>
      <c r="P524" s="540"/>
      <c r="Q524" s="541"/>
      <c r="R524" s="553"/>
      <c r="S524" s="559"/>
      <c r="T524" s="592"/>
      <c r="U524" s="593"/>
      <c r="V524" s="551"/>
      <c r="W524" s="545"/>
      <c r="X524" s="540"/>
      <c r="Y524" s="545"/>
      <c r="Z524" s="540"/>
      <c r="AA524" s="545"/>
      <c r="AB524" s="540"/>
      <c r="AC524" s="541"/>
      <c r="AD524" s="553"/>
      <c r="AE524" s="559"/>
      <c r="AF524" s="588"/>
      <c r="AG524" s="589"/>
      <c r="AH524" s="540"/>
      <c r="AI524" s="541"/>
      <c r="AJ524" s="553"/>
      <c r="AK524" s="559"/>
      <c r="AL524" s="592"/>
      <c r="AM524" s="593"/>
      <c r="AN524" s="540"/>
      <c r="AO524" s="541"/>
      <c r="AP524" s="553"/>
      <c r="AQ524" s="559"/>
      <c r="AR524" s="592"/>
      <c r="AS524" s="593"/>
      <c r="AT524" s="580"/>
      <c r="AU524" s="581"/>
      <c r="AV524" s="576"/>
      <c r="AW524" s="577"/>
      <c r="AX524" s="592"/>
      <c r="AY524" s="593"/>
      <c r="AZ524" s="540"/>
      <c r="BA524" s="541"/>
      <c r="BB524" s="553"/>
      <c r="BC524" s="559"/>
      <c r="BD524" s="592"/>
      <c r="BE524" s="593"/>
      <c r="BF524" s="580"/>
      <c r="BG524" s="581"/>
      <c r="BH524" s="576"/>
      <c r="BI524" s="577"/>
      <c r="BJ524" s="592"/>
      <c r="BK524" s="593"/>
      <c r="BL524" s="653"/>
      <c r="BM524" s="654"/>
      <c r="BN524" s="655"/>
      <c r="BO524" s="600"/>
      <c r="BP524" s="600"/>
      <c r="BQ524" s="70" t="s">
        <v>81</v>
      </c>
      <c r="BR524" s="71" t="e">
        <f>IF(#REF!="B",#REF!,IF(#REF!="C",#REF!,#REF!))</f>
        <v>#REF!</v>
      </c>
      <c r="BS524" s="67"/>
    </row>
    <row r="525" spans="1:71" ht="21.75" customHeight="1">
      <c r="A525" s="54"/>
      <c r="B525" s="565" t="str">
        <f>IF(ROSTER!B18="","",ROSTER!B18)</f>
        <v/>
      </c>
      <c r="C525" s="536" t="str">
        <f>IF(ROSTER!C$18="","",ROSTER!C$18)</f>
        <v/>
      </c>
      <c r="D525" s="537"/>
      <c r="E525" s="546"/>
      <c r="F525" s="501">
        <f>IF(E525="y",1,IF(E525="S",1,0))</f>
        <v>0</v>
      </c>
      <c r="G525" s="506">
        <f>IF(E525="S",1,0)</f>
        <v>0</v>
      </c>
      <c r="H525" s="542"/>
      <c r="I525" s="543"/>
      <c r="J525" s="538"/>
      <c r="K525" s="539"/>
      <c r="L525" s="552"/>
      <c r="M525" s="558"/>
      <c r="N525" s="554">
        <f>L525+J525</f>
        <v>0</v>
      </c>
      <c r="O525" s="555"/>
      <c r="P525" s="538"/>
      <c r="Q525" s="539"/>
      <c r="R525" s="552"/>
      <c r="S525" s="558"/>
      <c r="T525" s="590">
        <f t="shared" ref="T525:T558" si="460">R525-P525</f>
        <v>0</v>
      </c>
      <c r="U525" s="591"/>
      <c r="V525" s="550"/>
      <c r="W525" s="543"/>
      <c r="X525" s="538"/>
      <c r="Y525" s="543"/>
      <c r="Z525" s="538"/>
      <c r="AA525" s="543"/>
      <c r="AB525" s="538"/>
      <c r="AC525" s="539"/>
      <c r="AD525" s="552"/>
      <c r="AE525" s="558"/>
      <c r="AF525" s="586">
        <f>IF(AB525=0,0,(AD525/AB525)*100)</f>
        <v>0</v>
      </c>
      <c r="AG525" s="587"/>
      <c r="AH525" s="538"/>
      <c r="AI525" s="539"/>
      <c r="AJ525" s="552"/>
      <c r="AK525" s="558"/>
      <c r="AL525" s="590">
        <f>IF(AH525=0,0,(AJ525/AH525)*100)</f>
        <v>0</v>
      </c>
      <c r="AM525" s="591"/>
      <c r="AN525" s="538"/>
      <c r="AO525" s="539"/>
      <c r="AP525" s="552"/>
      <c r="AQ525" s="558"/>
      <c r="AR525" s="590">
        <f>IF(AN525=0,0,(AP525/AN525)*100)</f>
        <v>0</v>
      </c>
      <c r="AS525" s="591"/>
      <c r="AT525" s="578">
        <f>AB525+AH525+AN525</f>
        <v>0</v>
      </c>
      <c r="AU525" s="579"/>
      <c r="AV525" s="574">
        <f>AD525+AJ525+AP525</f>
        <v>0</v>
      </c>
      <c r="AW525" s="575"/>
      <c r="AX525" s="590">
        <f>IF(AT525=0,0,(AV525/AT525)*100)</f>
        <v>0</v>
      </c>
      <c r="AY525" s="591"/>
      <c r="AZ525" s="538"/>
      <c r="BA525" s="539"/>
      <c r="BB525" s="552"/>
      <c r="BC525" s="558"/>
      <c r="BD525" s="590">
        <f>IF(AZ525=0,0,(BB525/AZ525)*100)</f>
        <v>0</v>
      </c>
      <c r="BE525" s="591"/>
      <c r="BF525" s="578">
        <f>AT525+AZ525</f>
        <v>0</v>
      </c>
      <c r="BG525" s="579"/>
      <c r="BH525" s="574">
        <f>AV525+BB525</f>
        <v>0</v>
      </c>
      <c r="BI525" s="575"/>
      <c r="BJ525" s="590">
        <f>IF(BF525=0,0,(BH525/BF525)*100)</f>
        <v>0</v>
      </c>
      <c r="BK525" s="591"/>
      <c r="BL525" s="650">
        <f>(AD525*2)+(AJ525*2)+(AP525*3)+BB525</f>
        <v>0</v>
      </c>
      <c r="BM525" s="651"/>
      <c r="BN525" s="652"/>
      <c r="BO525" s="599" t="e">
        <f>(BL525*BR$515)+(N525*BR$516)+(X525*BR$517)+(R525*BR$518)+(V525*BR$519)+(Z525*BR$520)</f>
        <v>#REF!</v>
      </c>
      <c r="BP525" s="599" t="e">
        <f>((AZ525-BB525)*BR$522)+((AT525-AV525)*BR$521)+(H525*BR$523)+(P525*BR$524)</f>
        <v>#REF!</v>
      </c>
      <c r="BQ525" s="54"/>
      <c r="BR525" s="54"/>
      <c r="BS525" s="67"/>
    </row>
    <row r="526" spans="1:71" ht="21.75" customHeight="1">
      <c r="A526" s="54"/>
      <c r="B526" s="566"/>
      <c r="C526" s="560" t="str">
        <f>IF(ROSTER!D$18="","",ROSTER!D$18)</f>
        <v/>
      </c>
      <c r="D526" s="561"/>
      <c r="E526" s="547"/>
      <c r="F526" s="502"/>
      <c r="G526" s="507"/>
      <c r="H526" s="544"/>
      <c r="I526" s="545"/>
      <c r="J526" s="540"/>
      <c r="K526" s="541"/>
      <c r="L526" s="553"/>
      <c r="M526" s="559"/>
      <c r="N526" s="556"/>
      <c r="O526" s="557"/>
      <c r="P526" s="540"/>
      <c r="Q526" s="541"/>
      <c r="R526" s="553"/>
      <c r="S526" s="559"/>
      <c r="T526" s="592"/>
      <c r="U526" s="593"/>
      <c r="V526" s="551"/>
      <c r="W526" s="545"/>
      <c r="X526" s="540"/>
      <c r="Y526" s="545"/>
      <c r="Z526" s="540"/>
      <c r="AA526" s="545"/>
      <c r="AB526" s="540"/>
      <c r="AC526" s="541"/>
      <c r="AD526" s="553"/>
      <c r="AE526" s="559"/>
      <c r="AF526" s="588"/>
      <c r="AG526" s="589"/>
      <c r="AH526" s="540"/>
      <c r="AI526" s="541"/>
      <c r="AJ526" s="553"/>
      <c r="AK526" s="559"/>
      <c r="AL526" s="592"/>
      <c r="AM526" s="593"/>
      <c r="AN526" s="540"/>
      <c r="AO526" s="541"/>
      <c r="AP526" s="553"/>
      <c r="AQ526" s="559"/>
      <c r="AR526" s="592"/>
      <c r="AS526" s="593"/>
      <c r="AT526" s="580"/>
      <c r="AU526" s="581"/>
      <c r="AV526" s="576"/>
      <c r="AW526" s="577"/>
      <c r="AX526" s="592"/>
      <c r="AY526" s="593"/>
      <c r="AZ526" s="540"/>
      <c r="BA526" s="541"/>
      <c r="BB526" s="553"/>
      <c r="BC526" s="559"/>
      <c r="BD526" s="592"/>
      <c r="BE526" s="593"/>
      <c r="BF526" s="580"/>
      <c r="BG526" s="581"/>
      <c r="BH526" s="576"/>
      <c r="BI526" s="577"/>
      <c r="BJ526" s="592"/>
      <c r="BK526" s="593"/>
      <c r="BL526" s="653"/>
      <c r="BM526" s="654"/>
      <c r="BN526" s="655"/>
      <c r="BO526" s="600"/>
      <c r="BP526" s="600"/>
      <c r="BQ526" s="54"/>
      <c r="BR526" s="54"/>
      <c r="BS526" s="54"/>
    </row>
    <row r="527" spans="1:71" ht="21.75" customHeight="1">
      <c r="A527" s="54"/>
      <c r="B527" s="565" t="str">
        <f>IF(ROSTER!B20="","",ROSTER!B20)</f>
        <v/>
      </c>
      <c r="C527" s="536" t="str">
        <f>IF(ROSTER!C$20="","",ROSTER!C$20)</f>
        <v/>
      </c>
      <c r="D527" s="537"/>
      <c r="E527" s="546"/>
      <c r="F527" s="501">
        <f>IF(E527="y",1,IF(E527="S",1,0))</f>
        <v>0</v>
      </c>
      <c r="G527" s="506">
        <f>IF(E527="S",1,0)</f>
        <v>0</v>
      </c>
      <c r="H527" s="542"/>
      <c r="I527" s="543"/>
      <c r="J527" s="538"/>
      <c r="K527" s="539"/>
      <c r="L527" s="552"/>
      <c r="M527" s="558"/>
      <c r="N527" s="554">
        <f>L527+J527</f>
        <v>0</v>
      </c>
      <c r="O527" s="555"/>
      <c r="P527" s="538"/>
      <c r="Q527" s="539"/>
      <c r="R527" s="552"/>
      <c r="S527" s="558"/>
      <c r="T527" s="590">
        <f t="shared" ref="T527:T558" si="461">R527-P527</f>
        <v>0</v>
      </c>
      <c r="U527" s="591"/>
      <c r="V527" s="550"/>
      <c r="W527" s="543"/>
      <c r="X527" s="538"/>
      <c r="Y527" s="543"/>
      <c r="Z527" s="538"/>
      <c r="AA527" s="543"/>
      <c r="AB527" s="538"/>
      <c r="AC527" s="539"/>
      <c r="AD527" s="552"/>
      <c r="AE527" s="558"/>
      <c r="AF527" s="586">
        <f>IF(AB527=0,0,(AD527/AB527)*100)</f>
        <v>0</v>
      </c>
      <c r="AG527" s="587"/>
      <c r="AH527" s="538"/>
      <c r="AI527" s="539"/>
      <c r="AJ527" s="552"/>
      <c r="AK527" s="558"/>
      <c r="AL527" s="590">
        <f>IF(AH527=0,0,(AJ527/AH527)*100)</f>
        <v>0</v>
      </c>
      <c r="AM527" s="591"/>
      <c r="AN527" s="538"/>
      <c r="AO527" s="539"/>
      <c r="AP527" s="552"/>
      <c r="AQ527" s="558"/>
      <c r="AR527" s="590">
        <f>IF(AN527=0,0,(AP527/AN527)*100)</f>
        <v>0</v>
      </c>
      <c r="AS527" s="591"/>
      <c r="AT527" s="578">
        <f>AB527+AH527+AN527</f>
        <v>0</v>
      </c>
      <c r="AU527" s="579"/>
      <c r="AV527" s="574">
        <f>AD527+AJ527+AP527</f>
        <v>0</v>
      </c>
      <c r="AW527" s="575"/>
      <c r="AX527" s="590">
        <f>IF(AT527=0,0,(AV527/AT527)*100)</f>
        <v>0</v>
      </c>
      <c r="AY527" s="591"/>
      <c r="AZ527" s="538"/>
      <c r="BA527" s="539"/>
      <c r="BB527" s="552"/>
      <c r="BC527" s="558"/>
      <c r="BD527" s="590">
        <f>IF(AZ527=0,0,(BB527/AZ527)*100)</f>
        <v>0</v>
      </c>
      <c r="BE527" s="591"/>
      <c r="BF527" s="578">
        <f>AT527+AZ527</f>
        <v>0</v>
      </c>
      <c r="BG527" s="579"/>
      <c r="BH527" s="574">
        <f>AV527+BB527</f>
        <v>0</v>
      </c>
      <c r="BI527" s="575"/>
      <c r="BJ527" s="590">
        <f>IF(BF527=0,0,(BH527/BF527)*100)</f>
        <v>0</v>
      </c>
      <c r="BK527" s="591"/>
      <c r="BL527" s="650">
        <f>(AD527*2)+(AJ527*2)+(AP527*3)+BB527</f>
        <v>0</v>
      </c>
      <c r="BM527" s="651"/>
      <c r="BN527" s="652"/>
      <c r="BO527" s="599" t="e">
        <f>(BL527*BR$515)+(N527*BR$516)+(X527*BR$517)+(R527*BR$518)+(V527*BR$519)+(Z527*BR$520)</f>
        <v>#REF!</v>
      </c>
      <c r="BP527" s="599" t="e">
        <f>((AZ527-BB527)*BR$522)+((AT527-AV527)*BR$521)+(H527*BR$523)+(P527*BR$524)</f>
        <v>#REF!</v>
      </c>
      <c r="BQ527" s="54"/>
      <c r="BR527" s="54"/>
      <c r="BS527" s="54"/>
    </row>
    <row r="528" spans="1:71" ht="21.75" customHeight="1">
      <c r="A528" s="54"/>
      <c r="B528" s="566"/>
      <c r="C528" s="560" t="str">
        <f>IF(ROSTER!D$20="","",ROSTER!D$20)</f>
        <v/>
      </c>
      <c r="D528" s="561"/>
      <c r="E528" s="547"/>
      <c r="F528" s="502"/>
      <c r="G528" s="507"/>
      <c r="H528" s="544"/>
      <c r="I528" s="545"/>
      <c r="J528" s="540"/>
      <c r="K528" s="541"/>
      <c r="L528" s="553"/>
      <c r="M528" s="559"/>
      <c r="N528" s="556" t="s">
        <v>14</v>
      </c>
      <c r="O528" s="557"/>
      <c r="P528" s="540"/>
      <c r="Q528" s="541"/>
      <c r="R528" s="553"/>
      <c r="S528" s="559"/>
      <c r="T528" s="592"/>
      <c r="U528" s="593"/>
      <c r="V528" s="551"/>
      <c r="W528" s="545"/>
      <c r="X528" s="540"/>
      <c r="Y528" s="545"/>
      <c r="Z528" s="540"/>
      <c r="AA528" s="545"/>
      <c r="AB528" s="540"/>
      <c r="AC528" s="541"/>
      <c r="AD528" s="553"/>
      <c r="AE528" s="559"/>
      <c r="AF528" s="588"/>
      <c r="AG528" s="589"/>
      <c r="AH528" s="540"/>
      <c r="AI528" s="541"/>
      <c r="AJ528" s="553"/>
      <c r="AK528" s="559"/>
      <c r="AL528" s="592"/>
      <c r="AM528" s="593"/>
      <c r="AN528" s="540"/>
      <c r="AO528" s="541"/>
      <c r="AP528" s="553"/>
      <c r="AQ528" s="559"/>
      <c r="AR528" s="592"/>
      <c r="AS528" s="593"/>
      <c r="AT528" s="580"/>
      <c r="AU528" s="581"/>
      <c r="AV528" s="576"/>
      <c r="AW528" s="577"/>
      <c r="AX528" s="592"/>
      <c r="AY528" s="593"/>
      <c r="AZ528" s="540"/>
      <c r="BA528" s="541"/>
      <c r="BB528" s="553"/>
      <c r="BC528" s="559"/>
      <c r="BD528" s="592"/>
      <c r="BE528" s="593"/>
      <c r="BF528" s="580"/>
      <c r="BG528" s="581"/>
      <c r="BH528" s="576"/>
      <c r="BI528" s="577"/>
      <c r="BJ528" s="592"/>
      <c r="BK528" s="593"/>
      <c r="BL528" s="653"/>
      <c r="BM528" s="654"/>
      <c r="BN528" s="655"/>
      <c r="BO528" s="600"/>
      <c r="BP528" s="600"/>
      <c r="BQ528" s="54"/>
      <c r="BR528" s="54"/>
      <c r="BS528" s="54"/>
    </row>
    <row r="529" spans="1:71" ht="21.75" customHeight="1">
      <c r="A529" s="54"/>
      <c r="B529" s="565" t="str">
        <f>IF(ROSTER!B22="","",ROSTER!B22)</f>
        <v/>
      </c>
      <c r="C529" s="536" t="str">
        <f>IF(ROSTER!C$22="","",ROSTER!C$22)</f>
        <v/>
      </c>
      <c r="D529" s="537"/>
      <c r="E529" s="546"/>
      <c r="F529" s="501">
        <f>IF(E529="y",1,IF(E529="S",1,0))</f>
        <v>0</v>
      </c>
      <c r="G529" s="506">
        <f>IF(E529="S",1,0)</f>
        <v>0</v>
      </c>
      <c r="H529" s="542"/>
      <c r="I529" s="543"/>
      <c r="J529" s="538"/>
      <c r="K529" s="539"/>
      <c r="L529" s="552"/>
      <c r="M529" s="558"/>
      <c r="N529" s="554">
        <f>L529+J529</f>
        <v>0</v>
      </c>
      <c r="O529" s="555"/>
      <c r="P529" s="538"/>
      <c r="Q529" s="539"/>
      <c r="R529" s="552"/>
      <c r="S529" s="558"/>
      <c r="T529" s="590">
        <f t="shared" ref="T529:T558" si="462">R529-P529</f>
        <v>0</v>
      </c>
      <c r="U529" s="591"/>
      <c r="V529" s="550"/>
      <c r="W529" s="543"/>
      <c r="X529" s="538"/>
      <c r="Y529" s="543"/>
      <c r="Z529" s="538"/>
      <c r="AA529" s="543"/>
      <c r="AB529" s="538"/>
      <c r="AC529" s="539"/>
      <c r="AD529" s="552"/>
      <c r="AE529" s="558"/>
      <c r="AF529" s="586">
        <f>IF(AB529=0,0,(AD529/AB529)*100)</f>
        <v>0</v>
      </c>
      <c r="AG529" s="587"/>
      <c r="AH529" s="538"/>
      <c r="AI529" s="539"/>
      <c r="AJ529" s="552"/>
      <c r="AK529" s="558"/>
      <c r="AL529" s="590">
        <f>IF(AH529=0,0,(AJ529/AH529)*100)</f>
        <v>0</v>
      </c>
      <c r="AM529" s="591"/>
      <c r="AN529" s="538"/>
      <c r="AO529" s="539"/>
      <c r="AP529" s="552"/>
      <c r="AQ529" s="558"/>
      <c r="AR529" s="590">
        <f>IF(AN529=0,0,(AP529/AN529)*100)</f>
        <v>0</v>
      </c>
      <c r="AS529" s="591"/>
      <c r="AT529" s="578">
        <f>AB529+AH529+AN529</f>
        <v>0</v>
      </c>
      <c r="AU529" s="579"/>
      <c r="AV529" s="574">
        <f>AD529+AJ529+AP529</f>
        <v>0</v>
      </c>
      <c r="AW529" s="575"/>
      <c r="AX529" s="590">
        <f>IF(AT529=0,0,(AV529/AT529)*100)</f>
        <v>0</v>
      </c>
      <c r="AY529" s="591"/>
      <c r="AZ529" s="538"/>
      <c r="BA529" s="539"/>
      <c r="BB529" s="552"/>
      <c r="BC529" s="558"/>
      <c r="BD529" s="590">
        <f>IF(AZ529=0,0,(BB529/AZ529)*100)</f>
        <v>0</v>
      </c>
      <c r="BE529" s="591"/>
      <c r="BF529" s="578">
        <f>AT529+AZ529</f>
        <v>0</v>
      </c>
      <c r="BG529" s="579"/>
      <c r="BH529" s="574">
        <f>AV529+BB529</f>
        <v>0</v>
      </c>
      <c r="BI529" s="575"/>
      <c r="BJ529" s="590">
        <f>IF(BF529=0,0,(BH529/BF529)*100)</f>
        <v>0</v>
      </c>
      <c r="BK529" s="591"/>
      <c r="BL529" s="650">
        <f>(AD529*2)+(AJ529*2)+(AP529*3)+BB529</f>
        <v>0</v>
      </c>
      <c r="BM529" s="651"/>
      <c r="BN529" s="652"/>
      <c r="BO529" s="599" t="e">
        <f>(BL529*BR$515)+(N529*BR$516)+(X529*BR$517)+(R529*BR$518)+(V529*BR$519)+(Z529*BR$520)</f>
        <v>#REF!</v>
      </c>
      <c r="BP529" s="599" t="e">
        <f>((AZ529-BB529)*BR$522)+((AT529-AV529)*BR$521)+(H529*BR$523)+(P529*BR$524)</f>
        <v>#REF!</v>
      </c>
      <c r="BQ529" s="54"/>
      <c r="BR529" s="54"/>
      <c r="BS529" s="54"/>
    </row>
    <row r="530" spans="1:71" ht="21.75" customHeight="1">
      <c r="A530" s="54"/>
      <c r="B530" s="566"/>
      <c r="C530" s="560" t="str">
        <f>IF(ROSTER!D$22="","",ROSTER!D$22)</f>
        <v/>
      </c>
      <c r="D530" s="561"/>
      <c r="E530" s="547"/>
      <c r="F530" s="502"/>
      <c r="G530" s="507"/>
      <c r="H530" s="544"/>
      <c r="I530" s="545"/>
      <c r="J530" s="540"/>
      <c r="K530" s="541"/>
      <c r="L530" s="553"/>
      <c r="M530" s="559"/>
      <c r="N530" s="556" t="s">
        <v>14</v>
      </c>
      <c r="O530" s="557"/>
      <c r="P530" s="540"/>
      <c r="Q530" s="541"/>
      <c r="R530" s="553"/>
      <c r="S530" s="559"/>
      <c r="T530" s="592"/>
      <c r="U530" s="593"/>
      <c r="V530" s="551"/>
      <c r="W530" s="545"/>
      <c r="X530" s="540"/>
      <c r="Y530" s="545"/>
      <c r="Z530" s="540"/>
      <c r="AA530" s="545"/>
      <c r="AB530" s="540"/>
      <c r="AC530" s="541"/>
      <c r="AD530" s="553"/>
      <c r="AE530" s="559"/>
      <c r="AF530" s="588"/>
      <c r="AG530" s="589"/>
      <c r="AH530" s="540"/>
      <c r="AI530" s="541"/>
      <c r="AJ530" s="553"/>
      <c r="AK530" s="559"/>
      <c r="AL530" s="592"/>
      <c r="AM530" s="593"/>
      <c r="AN530" s="540"/>
      <c r="AO530" s="541"/>
      <c r="AP530" s="553"/>
      <c r="AQ530" s="559"/>
      <c r="AR530" s="592"/>
      <c r="AS530" s="593"/>
      <c r="AT530" s="580"/>
      <c r="AU530" s="581"/>
      <c r="AV530" s="576"/>
      <c r="AW530" s="577"/>
      <c r="AX530" s="592"/>
      <c r="AY530" s="593"/>
      <c r="AZ530" s="540"/>
      <c r="BA530" s="541"/>
      <c r="BB530" s="553"/>
      <c r="BC530" s="559"/>
      <c r="BD530" s="592"/>
      <c r="BE530" s="593"/>
      <c r="BF530" s="580"/>
      <c r="BG530" s="581"/>
      <c r="BH530" s="576"/>
      <c r="BI530" s="577"/>
      <c r="BJ530" s="592"/>
      <c r="BK530" s="593"/>
      <c r="BL530" s="653"/>
      <c r="BM530" s="654"/>
      <c r="BN530" s="655"/>
      <c r="BO530" s="600"/>
      <c r="BP530" s="600"/>
      <c r="BQ530" s="54"/>
      <c r="BR530" s="54"/>
      <c r="BS530" s="54"/>
    </row>
    <row r="531" spans="1:71" ht="21.75" customHeight="1">
      <c r="A531" s="54"/>
      <c r="B531" s="565" t="str">
        <f>IF(ROSTER!B24="","",ROSTER!B24)</f>
        <v/>
      </c>
      <c r="C531" s="536" t="str">
        <f>IF(ROSTER!C$24="","",ROSTER!C$24)</f>
        <v/>
      </c>
      <c r="D531" s="537"/>
      <c r="E531" s="546"/>
      <c r="F531" s="501">
        <f>IF(E531="y",1,IF(E531="S",1,0))</f>
        <v>0</v>
      </c>
      <c r="G531" s="506">
        <f>IF(E531="S",1,0)</f>
        <v>0</v>
      </c>
      <c r="H531" s="542"/>
      <c r="I531" s="543"/>
      <c r="J531" s="538"/>
      <c r="K531" s="539"/>
      <c r="L531" s="552"/>
      <c r="M531" s="558"/>
      <c r="N531" s="554">
        <f>L531+J531</f>
        <v>0</v>
      </c>
      <c r="O531" s="555"/>
      <c r="P531" s="538"/>
      <c r="Q531" s="539"/>
      <c r="R531" s="552"/>
      <c r="S531" s="558"/>
      <c r="T531" s="590">
        <f t="shared" ref="T531:T558" si="463">R531-P531</f>
        <v>0</v>
      </c>
      <c r="U531" s="591"/>
      <c r="V531" s="550"/>
      <c r="W531" s="543"/>
      <c r="X531" s="538"/>
      <c r="Y531" s="543"/>
      <c r="Z531" s="538"/>
      <c r="AA531" s="543"/>
      <c r="AB531" s="538"/>
      <c r="AC531" s="539"/>
      <c r="AD531" s="552"/>
      <c r="AE531" s="558"/>
      <c r="AF531" s="586">
        <f>IF(AB531=0,0,(AD531/AB531)*100)</f>
        <v>0</v>
      </c>
      <c r="AG531" s="587"/>
      <c r="AH531" s="538"/>
      <c r="AI531" s="539"/>
      <c r="AJ531" s="552"/>
      <c r="AK531" s="558"/>
      <c r="AL531" s="590">
        <f>IF(AH531=0,0,(AJ531/AH531)*100)</f>
        <v>0</v>
      </c>
      <c r="AM531" s="591"/>
      <c r="AN531" s="538"/>
      <c r="AO531" s="539"/>
      <c r="AP531" s="552"/>
      <c r="AQ531" s="558"/>
      <c r="AR531" s="590">
        <f>IF(AN531=0,0,(AP531/AN531)*100)</f>
        <v>0</v>
      </c>
      <c r="AS531" s="591"/>
      <c r="AT531" s="578">
        <f>AB531+AH531+AN531</f>
        <v>0</v>
      </c>
      <c r="AU531" s="579"/>
      <c r="AV531" s="574">
        <f>AD531+AJ531+AP531</f>
        <v>0</v>
      </c>
      <c r="AW531" s="575"/>
      <c r="AX531" s="590">
        <f>IF(AT531=0,0,(AV531/AT531)*100)</f>
        <v>0</v>
      </c>
      <c r="AY531" s="591"/>
      <c r="AZ531" s="538"/>
      <c r="BA531" s="539"/>
      <c r="BB531" s="552"/>
      <c r="BC531" s="558"/>
      <c r="BD531" s="590">
        <f>IF(AZ531=0,0,(BB531/AZ531)*100)</f>
        <v>0</v>
      </c>
      <c r="BE531" s="591"/>
      <c r="BF531" s="578">
        <f>AT531+AZ531</f>
        <v>0</v>
      </c>
      <c r="BG531" s="579"/>
      <c r="BH531" s="574">
        <f>AV531+BB531</f>
        <v>0</v>
      </c>
      <c r="BI531" s="575"/>
      <c r="BJ531" s="590">
        <f>IF(BF531=0,0,(BH531/BF531)*100)</f>
        <v>0</v>
      </c>
      <c r="BK531" s="591"/>
      <c r="BL531" s="650">
        <f>(AD531*2)+(AJ531*2)+(AP531*3)+BB531</f>
        <v>0</v>
      </c>
      <c r="BM531" s="651"/>
      <c r="BN531" s="652"/>
      <c r="BO531" s="599" t="e">
        <f>(BL531*BR$515)+(N531*BR$516)+(X531*BR$517)+(R531*BR$518)+(V531*BR$519)+(Z531*BR$520)</f>
        <v>#REF!</v>
      </c>
      <c r="BP531" s="599" t="e">
        <f>((AZ531-BB531)*BR$522)+((AT531-AV531)*BR$521)+(H531*BR$523)+(P531*BR$524)</f>
        <v>#REF!</v>
      </c>
      <c r="BQ531" s="54"/>
      <c r="BR531" s="54"/>
      <c r="BS531" s="54"/>
    </row>
    <row r="532" spans="1:71" ht="21.75" customHeight="1">
      <c r="A532" s="54"/>
      <c r="B532" s="566"/>
      <c r="C532" s="560" t="str">
        <f>IF(ROSTER!D$24="","",ROSTER!D$24)</f>
        <v/>
      </c>
      <c r="D532" s="561"/>
      <c r="E532" s="547"/>
      <c r="F532" s="502"/>
      <c r="G532" s="507"/>
      <c r="H532" s="544"/>
      <c r="I532" s="545"/>
      <c r="J532" s="540"/>
      <c r="K532" s="541"/>
      <c r="L532" s="553"/>
      <c r="M532" s="559"/>
      <c r="N532" s="556" t="s">
        <v>14</v>
      </c>
      <c r="O532" s="557"/>
      <c r="P532" s="540"/>
      <c r="Q532" s="541"/>
      <c r="R532" s="553"/>
      <c r="S532" s="559"/>
      <c r="T532" s="592"/>
      <c r="U532" s="593"/>
      <c r="V532" s="551"/>
      <c r="W532" s="545"/>
      <c r="X532" s="540"/>
      <c r="Y532" s="545"/>
      <c r="Z532" s="540"/>
      <c r="AA532" s="545"/>
      <c r="AB532" s="540"/>
      <c r="AC532" s="541"/>
      <c r="AD532" s="553"/>
      <c r="AE532" s="559"/>
      <c r="AF532" s="588"/>
      <c r="AG532" s="589"/>
      <c r="AH532" s="540"/>
      <c r="AI532" s="541"/>
      <c r="AJ532" s="553"/>
      <c r="AK532" s="559"/>
      <c r="AL532" s="592"/>
      <c r="AM532" s="593"/>
      <c r="AN532" s="540"/>
      <c r="AO532" s="541"/>
      <c r="AP532" s="553"/>
      <c r="AQ532" s="559"/>
      <c r="AR532" s="592"/>
      <c r="AS532" s="593"/>
      <c r="AT532" s="580"/>
      <c r="AU532" s="581"/>
      <c r="AV532" s="576"/>
      <c r="AW532" s="577"/>
      <c r="AX532" s="592"/>
      <c r="AY532" s="593"/>
      <c r="AZ532" s="540"/>
      <c r="BA532" s="541"/>
      <c r="BB532" s="553"/>
      <c r="BC532" s="559"/>
      <c r="BD532" s="592"/>
      <c r="BE532" s="593"/>
      <c r="BF532" s="580"/>
      <c r="BG532" s="581"/>
      <c r="BH532" s="576"/>
      <c r="BI532" s="577"/>
      <c r="BJ532" s="592"/>
      <c r="BK532" s="593"/>
      <c r="BL532" s="653"/>
      <c r="BM532" s="654"/>
      <c r="BN532" s="655"/>
      <c r="BO532" s="600"/>
      <c r="BP532" s="600"/>
      <c r="BQ532" s="54"/>
      <c r="BR532" s="54"/>
      <c r="BS532" s="54"/>
    </row>
    <row r="533" spans="1:71" ht="21.75" customHeight="1">
      <c r="A533" s="54"/>
      <c r="B533" s="565" t="str">
        <f>IF(ROSTER!B26="","",ROSTER!B26)</f>
        <v/>
      </c>
      <c r="C533" s="536" t="str">
        <f>IF(ROSTER!C$26="","",ROSTER!C$26)</f>
        <v/>
      </c>
      <c r="D533" s="537"/>
      <c r="E533" s="546"/>
      <c r="F533" s="501">
        <f>IF(E533="y",1,IF(E533="S",1,0))</f>
        <v>0</v>
      </c>
      <c r="G533" s="506">
        <f>IF(E533="S",1,0)</f>
        <v>0</v>
      </c>
      <c r="H533" s="542"/>
      <c r="I533" s="543"/>
      <c r="J533" s="538"/>
      <c r="K533" s="539"/>
      <c r="L533" s="552"/>
      <c r="M533" s="558"/>
      <c r="N533" s="554">
        <f>L533+J533</f>
        <v>0</v>
      </c>
      <c r="O533" s="555"/>
      <c r="P533" s="538"/>
      <c r="Q533" s="539"/>
      <c r="R533" s="552"/>
      <c r="S533" s="558"/>
      <c r="T533" s="590">
        <f t="shared" ref="T533:T558" si="464">R533-P533</f>
        <v>0</v>
      </c>
      <c r="U533" s="591"/>
      <c r="V533" s="550"/>
      <c r="W533" s="543"/>
      <c r="X533" s="538"/>
      <c r="Y533" s="543"/>
      <c r="Z533" s="538"/>
      <c r="AA533" s="543"/>
      <c r="AB533" s="538"/>
      <c r="AC533" s="539"/>
      <c r="AD533" s="552"/>
      <c r="AE533" s="558"/>
      <c r="AF533" s="586">
        <f>IF(AB533=0,0,(AD533/AB533)*100)</f>
        <v>0</v>
      </c>
      <c r="AG533" s="587"/>
      <c r="AH533" s="538"/>
      <c r="AI533" s="539"/>
      <c r="AJ533" s="552"/>
      <c r="AK533" s="558"/>
      <c r="AL533" s="590">
        <f>IF(AH533=0,0,(AJ533/AH533)*100)</f>
        <v>0</v>
      </c>
      <c r="AM533" s="591"/>
      <c r="AN533" s="538"/>
      <c r="AO533" s="539"/>
      <c r="AP533" s="552"/>
      <c r="AQ533" s="558"/>
      <c r="AR533" s="590">
        <f>IF(AN533=0,0,(AP533/AN533)*100)</f>
        <v>0</v>
      </c>
      <c r="AS533" s="591"/>
      <c r="AT533" s="578">
        <f>AB533+AH533+AN533</f>
        <v>0</v>
      </c>
      <c r="AU533" s="579"/>
      <c r="AV533" s="574">
        <f>AD533+AJ533+AP533</f>
        <v>0</v>
      </c>
      <c r="AW533" s="575"/>
      <c r="AX533" s="590">
        <f>IF(AT533=0,0,(AV533/AT533)*100)</f>
        <v>0</v>
      </c>
      <c r="AY533" s="591"/>
      <c r="AZ533" s="538"/>
      <c r="BA533" s="539"/>
      <c r="BB533" s="552"/>
      <c r="BC533" s="558"/>
      <c r="BD533" s="590">
        <f>IF(AZ533=0,0,(BB533/AZ533)*100)</f>
        <v>0</v>
      </c>
      <c r="BE533" s="591"/>
      <c r="BF533" s="578">
        <f>AT533+AZ533</f>
        <v>0</v>
      </c>
      <c r="BG533" s="579"/>
      <c r="BH533" s="574">
        <f>AV533+BB533</f>
        <v>0</v>
      </c>
      <c r="BI533" s="575"/>
      <c r="BJ533" s="590">
        <f>IF(BF533=0,0,(BH533/BF533)*100)</f>
        <v>0</v>
      </c>
      <c r="BK533" s="591"/>
      <c r="BL533" s="650">
        <f>(AD533*2)+(AJ533*2)+(AP533*3)+BB533</f>
        <v>0</v>
      </c>
      <c r="BM533" s="651"/>
      <c r="BN533" s="652"/>
      <c r="BO533" s="599" t="e">
        <f>(BL533*BR$515)+(N533*BR$516)+(X533*BR$517)+(R533*BR$518)+(V533*BR$519)+(Z533*BR$520)</f>
        <v>#REF!</v>
      </c>
      <c r="BP533" s="599" t="e">
        <f>((AZ533-BB533)*BR$522)+((AT533-AV533)*BR$521)+(H533*BR$523)+(P533*BR$524)</f>
        <v>#REF!</v>
      </c>
      <c r="BQ533" s="54"/>
      <c r="BR533" s="54"/>
      <c r="BS533" s="54"/>
    </row>
    <row r="534" spans="1:71" ht="21.75" customHeight="1">
      <c r="A534" s="54"/>
      <c r="B534" s="566"/>
      <c r="C534" s="560" t="str">
        <f>IF(ROSTER!D$26="","",ROSTER!D$26)</f>
        <v/>
      </c>
      <c r="D534" s="561"/>
      <c r="E534" s="547"/>
      <c r="F534" s="502"/>
      <c r="G534" s="507"/>
      <c r="H534" s="544"/>
      <c r="I534" s="545"/>
      <c r="J534" s="540"/>
      <c r="K534" s="541"/>
      <c r="L534" s="553"/>
      <c r="M534" s="559"/>
      <c r="N534" s="556" t="s">
        <v>14</v>
      </c>
      <c r="O534" s="557"/>
      <c r="P534" s="540"/>
      <c r="Q534" s="541"/>
      <c r="R534" s="553"/>
      <c r="S534" s="559"/>
      <c r="T534" s="592"/>
      <c r="U534" s="593"/>
      <c r="V534" s="551"/>
      <c r="W534" s="545"/>
      <c r="X534" s="540"/>
      <c r="Y534" s="545"/>
      <c r="Z534" s="540"/>
      <c r="AA534" s="545"/>
      <c r="AB534" s="540"/>
      <c r="AC534" s="541"/>
      <c r="AD534" s="553"/>
      <c r="AE534" s="559"/>
      <c r="AF534" s="588"/>
      <c r="AG534" s="589"/>
      <c r="AH534" s="540"/>
      <c r="AI534" s="541"/>
      <c r="AJ534" s="553"/>
      <c r="AK534" s="559"/>
      <c r="AL534" s="592"/>
      <c r="AM534" s="593"/>
      <c r="AN534" s="540"/>
      <c r="AO534" s="541"/>
      <c r="AP534" s="553"/>
      <c r="AQ534" s="559"/>
      <c r="AR534" s="592"/>
      <c r="AS534" s="593"/>
      <c r="AT534" s="580"/>
      <c r="AU534" s="581"/>
      <c r="AV534" s="576"/>
      <c r="AW534" s="577"/>
      <c r="AX534" s="592"/>
      <c r="AY534" s="593"/>
      <c r="AZ534" s="540"/>
      <c r="BA534" s="541"/>
      <c r="BB534" s="553"/>
      <c r="BC534" s="559"/>
      <c r="BD534" s="592"/>
      <c r="BE534" s="593"/>
      <c r="BF534" s="580"/>
      <c r="BG534" s="581"/>
      <c r="BH534" s="576"/>
      <c r="BI534" s="577"/>
      <c r="BJ534" s="592"/>
      <c r="BK534" s="593"/>
      <c r="BL534" s="653"/>
      <c r="BM534" s="654"/>
      <c r="BN534" s="655"/>
      <c r="BO534" s="600"/>
      <c r="BP534" s="600"/>
      <c r="BQ534" s="54"/>
      <c r="BR534" s="54"/>
      <c r="BS534" s="54"/>
    </row>
    <row r="535" spans="1:71" ht="21.75" customHeight="1">
      <c r="A535" s="54"/>
      <c r="B535" s="565" t="str">
        <f>IF(ROSTER!B28="","",ROSTER!B28)</f>
        <v/>
      </c>
      <c r="C535" s="536" t="str">
        <f>IF(ROSTER!C$28="","",ROSTER!C$28)</f>
        <v/>
      </c>
      <c r="D535" s="537"/>
      <c r="E535" s="546"/>
      <c r="F535" s="501">
        <f>IF(E535="y",1,IF(E535="S",1,0))</f>
        <v>0</v>
      </c>
      <c r="G535" s="506">
        <f>IF(E535="S",1,0)</f>
        <v>0</v>
      </c>
      <c r="H535" s="542"/>
      <c r="I535" s="543"/>
      <c r="J535" s="538"/>
      <c r="K535" s="539"/>
      <c r="L535" s="552"/>
      <c r="M535" s="558"/>
      <c r="N535" s="554">
        <f>L535+J535</f>
        <v>0</v>
      </c>
      <c r="O535" s="555"/>
      <c r="P535" s="538"/>
      <c r="Q535" s="539"/>
      <c r="R535" s="552"/>
      <c r="S535" s="558"/>
      <c r="T535" s="590">
        <f t="shared" ref="T535:T558" si="465">R535-P535</f>
        <v>0</v>
      </c>
      <c r="U535" s="591"/>
      <c r="V535" s="550"/>
      <c r="W535" s="543"/>
      <c r="X535" s="538"/>
      <c r="Y535" s="543"/>
      <c r="Z535" s="538"/>
      <c r="AA535" s="543"/>
      <c r="AB535" s="538"/>
      <c r="AC535" s="539"/>
      <c r="AD535" s="552"/>
      <c r="AE535" s="558"/>
      <c r="AF535" s="586">
        <f>IF(AB535=0,0,(AD535/AB535)*100)</f>
        <v>0</v>
      </c>
      <c r="AG535" s="587"/>
      <c r="AH535" s="538"/>
      <c r="AI535" s="539"/>
      <c r="AJ535" s="552"/>
      <c r="AK535" s="558"/>
      <c r="AL535" s="590">
        <f>IF(AH535=0,0,(AJ535/AH535)*100)</f>
        <v>0</v>
      </c>
      <c r="AM535" s="591"/>
      <c r="AN535" s="538"/>
      <c r="AO535" s="539"/>
      <c r="AP535" s="552"/>
      <c r="AQ535" s="558"/>
      <c r="AR535" s="590">
        <f>IF(AN535=0,0,(AP535/AN535)*100)</f>
        <v>0</v>
      </c>
      <c r="AS535" s="591"/>
      <c r="AT535" s="578">
        <f>AB535+AH535+AN535</f>
        <v>0</v>
      </c>
      <c r="AU535" s="579"/>
      <c r="AV535" s="574">
        <f>AD535+AJ535+AP535</f>
        <v>0</v>
      </c>
      <c r="AW535" s="575"/>
      <c r="AX535" s="590">
        <f>IF(AT535=0,0,(AV535/AT535)*100)</f>
        <v>0</v>
      </c>
      <c r="AY535" s="591"/>
      <c r="AZ535" s="538"/>
      <c r="BA535" s="539"/>
      <c r="BB535" s="552"/>
      <c r="BC535" s="558"/>
      <c r="BD535" s="590">
        <f>IF(AZ535=0,0,(BB535/AZ535)*100)</f>
        <v>0</v>
      </c>
      <c r="BE535" s="591"/>
      <c r="BF535" s="578">
        <f>AT535+AZ535</f>
        <v>0</v>
      </c>
      <c r="BG535" s="579"/>
      <c r="BH535" s="574">
        <f>AV535+BB535</f>
        <v>0</v>
      </c>
      <c r="BI535" s="575"/>
      <c r="BJ535" s="590">
        <f>IF(BF535=0,0,(BH535/BF535)*100)</f>
        <v>0</v>
      </c>
      <c r="BK535" s="591"/>
      <c r="BL535" s="650">
        <f>(AD535*2)+(AJ535*2)+(AP535*3)+BB535</f>
        <v>0</v>
      </c>
      <c r="BM535" s="651"/>
      <c r="BN535" s="652"/>
      <c r="BO535" s="599" t="e">
        <f>(BL535*BR$515)+(N535*BR$516)+(X535*BR$517)+(R535*BR$518)+(V535*BR$519)+(Z535*BR$520)</f>
        <v>#REF!</v>
      </c>
      <c r="BP535" s="599" t="e">
        <f>((AZ535-BB535)*BR$522)+((AT535-AV535)*BR$521)+(H535*BR$523)+(P535*BR$524)</f>
        <v>#REF!</v>
      </c>
      <c r="BQ535" s="54"/>
      <c r="BR535" s="54"/>
      <c r="BS535" s="54"/>
    </row>
    <row r="536" spans="1:71" ht="21.75" customHeight="1">
      <c r="A536" s="54"/>
      <c r="B536" s="566"/>
      <c r="C536" s="560" t="str">
        <f>IF(ROSTER!D$28="","",ROSTER!D$28)</f>
        <v/>
      </c>
      <c r="D536" s="561"/>
      <c r="E536" s="547"/>
      <c r="F536" s="502"/>
      <c r="G536" s="507"/>
      <c r="H536" s="544"/>
      <c r="I536" s="545"/>
      <c r="J536" s="540"/>
      <c r="K536" s="541"/>
      <c r="L536" s="553"/>
      <c r="M536" s="559"/>
      <c r="N536" s="556" t="s">
        <v>14</v>
      </c>
      <c r="O536" s="557"/>
      <c r="P536" s="540"/>
      <c r="Q536" s="541"/>
      <c r="R536" s="553"/>
      <c r="S536" s="559"/>
      <c r="T536" s="592"/>
      <c r="U536" s="593"/>
      <c r="V536" s="551"/>
      <c r="W536" s="545"/>
      <c r="X536" s="540"/>
      <c r="Y536" s="545"/>
      <c r="Z536" s="540"/>
      <c r="AA536" s="545"/>
      <c r="AB536" s="540"/>
      <c r="AC536" s="541"/>
      <c r="AD536" s="553"/>
      <c r="AE536" s="559"/>
      <c r="AF536" s="588"/>
      <c r="AG536" s="589"/>
      <c r="AH536" s="540"/>
      <c r="AI536" s="541"/>
      <c r="AJ536" s="553"/>
      <c r="AK536" s="559"/>
      <c r="AL536" s="592"/>
      <c r="AM536" s="593"/>
      <c r="AN536" s="540"/>
      <c r="AO536" s="541"/>
      <c r="AP536" s="553"/>
      <c r="AQ536" s="559"/>
      <c r="AR536" s="592"/>
      <c r="AS536" s="593"/>
      <c r="AT536" s="580"/>
      <c r="AU536" s="581"/>
      <c r="AV536" s="576"/>
      <c r="AW536" s="577"/>
      <c r="AX536" s="592"/>
      <c r="AY536" s="593"/>
      <c r="AZ536" s="540"/>
      <c r="BA536" s="541"/>
      <c r="BB536" s="553"/>
      <c r="BC536" s="559"/>
      <c r="BD536" s="592"/>
      <c r="BE536" s="593"/>
      <c r="BF536" s="580"/>
      <c r="BG536" s="581"/>
      <c r="BH536" s="576"/>
      <c r="BI536" s="577"/>
      <c r="BJ536" s="592"/>
      <c r="BK536" s="593"/>
      <c r="BL536" s="653"/>
      <c r="BM536" s="654"/>
      <c r="BN536" s="655"/>
      <c r="BO536" s="600"/>
      <c r="BP536" s="600"/>
      <c r="BQ536" s="54"/>
      <c r="BR536" s="54"/>
      <c r="BS536" s="54"/>
    </row>
    <row r="537" spans="1:71" ht="21.75" customHeight="1">
      <c r="A537" s="54"/>
      <c r="B537" s="565" t="str">
        <f>IF(ROSTER!B30="","",ROSTER!B30)</f>
        <v/>
      </c>
      <c r="C537" s="536" t="str">
        <f>IF(ROSTER!C$30="","",ROSTER!C$30)</f>
        <v/>
      </c>
      <c r="D537" s="537"/>
      <c r="E537" s="546"/>
      <c r="F537" s="501">
        <f>IF(E537="y",1,IF(E537="S",1,0))</f>
        <v>0</v>
      </c>
      <c r="G537" s="506">
        <f>IF(E537="S",1,0)</f>
        <v>0</v>
      </c>
      <c r="H537" s="542"/>
      <c r="I537" s="543"/>
      <c r="J537" s="538"/>
      <c r="K537" s="539"/>
      <c r="L537" s="552"/>
      <c r="M537" s="558"/>
      <c r="N537" s="554">
        <f>L537+J537</f>
        <v>0</v>
      </c>
      <c r="O537" s="555"/>
      <c r="P537" s="538"/>
      <c r="Q537" s="539"/>
      <c r="R537" s="552"/>
      <c r="S537" s="558"/>
      <c r="T537" s="590">
        <f t="shared" ref="T537:T558" si="466">R537-P537</f>
        <v>0</v>
      </c>
      <c r="U537" s="591"/>
      <c r="V537" s="550"/>
      <c r="W537" s="543"/>
      <c r="X537" s="538"/>
      <c r="Y537" s="543"/>
      <c r="Z537" s="538"/>
      <c r="AA537" s="543"/>
      <c r="AB537" s="538"/>
      <c r="AC537" s="539"/>
      <c r="AD537" s="552"/>
      <c r="AE537" s="558"/>
      <c r="AF537" s="586">
        <f>IF(AB537=0,0,(AD537/AB537)*100)</f>
        <v>0</v>
      </c>
      <c r="AG537" s="587"/>
      <c r="AH537" s="538"/>
      <c r="AI537" s="539"/>
      <c r="AJ537" s="552"/>
      <c r="AK537" s="558"/>
      <c r="AL537" s="590">
        <f>IF(AH537=0,0,(AJ537/AH537)*100)</f>
        <v>0</v>
      </c>
      <c r="AM537" s="591"/>
      <c r="AN537" s="538"/>
      <c r="AO537" s="539"/>
      <c r="AP537" s="552"/>
      <c r="AQ537" s="558"/>
      <c r="AR537" s="590">
        <f>IF(AN537=0,0,(AP537/AN537)*100)</f>
        <v>0</v>
      </c>
      <c r="AS537" s="591"/>
      <c r="AT537" s="578">
        <f>AB537+AH537+AN537</f>
        <v>0</v>
      </c>
      <c r="AU537" s="579"/>
      <c r="AV537" s="574">
        <f>AD537+AJ537+AP537</f>
        <v>0</v>
      </c>
      <c r="AW537" s="575"/>
      <c r="AX537" s="590">
        <f>IF(AT537=0,0,(AV537/AT537)*100)</f>
        <v>0</v>
      </c>
      <c r="AY537" s="591"/>
      <c r="AZ537" s="538"/>
      <c r="BA537" s="539"/>
      <c r="BB537" s="552"/>
      <c r="BC537" s="558"/>
      <c r="BD537" s="590">
        <f>IF(AZ537=0,0,(BB537/AZ537)*100)</f>
        <v>0</v>
      </c>
      <c r="BE537" s="591"/>
      <c r="BF537" s="578">
        <f>AT537+AZ537</f>
        <v>0</v>
      </c>
      <c r="BG537" s="579"/>
      <c r="BH537" s="574">
        <f>AV537+BB537</f>
        <v>0</v>
      </c>
      <c r="BI537" s="575"/>
      <c r="BJ537" s="590">
        <f>IF(BF537=0,0,(BH537/BF537)*100)</f>
        <v>0</v>
      </c>
      <c r="BK537" s="591"/>
      <c r="BL537" s="650">
        <f>(AD537*2)+(AJ537*2)+(AP537*3)+BB537</f>
        <v>0</v>
      </c>
      <c r="BM537" s="651"/>
      <c r="BN537" s="652"/>
      <c r="BO537" s="599" t="e">
        <f>(BL537*BR$515)+(N537*BR$516)+(X537*BR$517)+(R537*BR$518)+(V537*BR$519)+(Z537*BR$520)</f>
        <v>#REF!</v>
      </c>
      <c r="BP537" s="599" t="e">
        <f>((AZ537-BB537)*BR$522)+((AT537-AV537)*BR$521)+(H537*BR$523)+(P537*BR$524)</f>
        <v>#REF!</v>
      </c>
      <c r="BQ537" s="54"/>
      <c r="BR537" s="54"/>
      <c r="BS537" s="54"/>
    </row>
    <row r="538" spans="1:71" ht="21.75" customHeight="1">
      <c r="A538" s="54"/>
      <c r="B538" s="566"/>
      <c r="C538" s="560" t="str">
        <f>IF(ROSTER!D$30="","",ROSTER!D$30)</f>
        <v/>
      </c>
      <c r="D538" s="561"/>
      <c r="E538" s="547"/>
      <c r="F538" s="502"/>
      <c r="G538" s="507"/>
      <c r="H538" s="544"/>
      <c r="I538" s="545"/>
      <c r="J538" s="540"/>
      <c r="K538" s="541"/>
      <c r="L538" s="553"/>
      <c r="M538" s="559"/>
      <c r="N538" s="556" t="s">
        <v>14</v>
      </c>
      <c r="O538" s="557"/>
      <c r="P538" s="540"/>
      <c r="Q538" s="541"/>
      <c r="R538" s="553"/>
      <c r="S538" s="559"/>
      <c r="T538" s="592"/>
      <c r="U538" s="593"/>
      <c r="V538" s="551"/>
      <c r="W538" s="545"/>
      <c r="X538" s="540"/>
      <c r="Y538" s="545"/>
      <c r="Z538" s="540"/>
      <c r="AA538" s="545"/>
      <c r="AB538" s="540"/>
      <c r="AC538" s="541"/>
      <c r="AD538" s="553"/>
      <c r="AE538" s="559"/>
      <c r="AF538" s="588"/>
      <c r="AG538" s="589"/>
      <c r="AH538" s="540"/>
      <c r="AI538" s="541"/>
      <c r="AJ538" s="553"/>
      <c r="AK538" s="559"/>
      <c r="AL538" s="592"/>
      <c r="AM538" s="593"/>
      <c r="AN538" s="540"/>
      <c r="AO538" s="541"/>
      <c r="AP538" s="553"/>
      <c r="AQ538" s="559"/>
      <c r="AR538" s="592"/>
      <c r="AS538" s="593"/>
      <c r="AT538" s="580"/>
      <c r="AU538" s="581"/>
      <c r="AV538" s="576"/>
      <c r="AW538" s="577"/>
      <c r="AX538" s="592"/>
      <c r="AY538" s="593"/>
      <c r="AZ538" s="540"/>
      <c r="BA538" s="541"/>
      <c r="BB538" s="553"/>
      <c r="BC538" s="559"/>
      <c r="BD538" s="592"/>
      <c r="BE538" s="593"/>
      <c r="BF538" s="580"/>
      <c r="BG538" s="581"/>
      <c r="BH538" s="576"/>
      <c r="BI538" s="577"/>
      <c r="BJ538" s="592"/>
      <c r="BK538" s="593"/>
      <c r="BL538" s="653"/>
      <c r="BM538" s="654"/>
      <c r="BN538" s="655"/>
      <c r="BO538" s="600"/>
      <c r="BP538" s="600"/>
      <c r="BQ538" s="54"/>
      <c r="BR538" s="54"/>
      <c r="BS538" s="54"/>
    </row>
    <row r="539" spans="1:71" ht="21.75" customHeight="1">
      <c r="A539" s="54"/>
      <c r="B539" s="565" t="str">
        <f>IF(ROSTER!B32="","",ROSTER!B32)</f>
        <v/>
      </c>
      <c r="C539" s="536" t="str">
        <f>IF(ROSTER!C$32="","",ROSTER!C$32)</f>
        <v/>
      </c>
      <c r="D539" s="537"/>
      <c r="E539" s="546"/>
      <c r="F539" s="501">
        <f>IF(E539="y",1,IF(E539="S",1,0))</f>
        <v>0</v>
      </c>
      <c r="G539" s="506">
        <f>IF(E539="S",1,0)</f>
        <v>0</v>
      </c>
      <c r="H539" s="542"/>
      <c r="I539" s="543"/>
      <c r="J539" s="538"/>
      <c r="K539" s="539"/>
      <c r="L539" s="552"/>
      <c r="M539" s="558"/>
      <c r="N539" s="554">
        <f>L539+J539</f>
        <v>0</v>
      </c>
      <c r="O539" s="555"/>
      <c r="P539" s="538"/>
      <c r="Q539" s="539"/>
      <c r="R539" s="552"/>
      <c r="S539" s="558"/>
      <c r="T539" s="590">
        <f t="shared" ref="T539:T558" si="467">R539-P539</f>
        <v>0</v>
      </c>
      <c r="U539" s="591"/>
      <c r="V539" s="550"/>
      <c r="W539" s="543"/>
      <c r="X539" s="538"/>
      <c r="Y539" s="543"/>
      <c r="Z539" s="538"/>
      <c r="AA539" s="543"/>
      <c r="AB539" s="538"/>
      <c r="AC539" s="539"/>
      <c r="AD539" s="552"/>
      <c r="AE539" s="558"/>
      <c r="AF539" s="586">
        <f>IF(AB539=0,0,(AD539/AB539)*100)</f>
        <v>0</v>
      </c>
      <c r="AG539" s="587"/>
      <c r="AH539" s="538"/>
      <c r="AI539" s="539"/>
      <c r="AJ539" s="552"/>
      <c r="AK539" s="558"/>
      <c r="AL539" s="590">
        <f>IF(AH539=0,0,(AJ539/AH539)*100)</f>
        <v>0</v>
      </c>
      <c r="AM539" s="591"/>
      <c r="AN539" s="538"/>
      <c r="AO539" s="539"/>
      <c r="AP539" s="552"/>
      <c r="AQ539" s="558"/>
      <c r="AR539" s="590">
        <f>IF(AN539=0,0,(AP539/AN539)*100)</f>
        <v>0</v>
      </c>
      <c r="AS539" s="591"/>
      <c r="AT539" s="578">
        <f>AB539+AH539+AN539</f>
        <v>0</v>
      </c>
      <c r="AU539" s="579"/>
      <c r="AV539" s="574">
        <f>AD539+AJ539+AP539</f>
        <v>0</v>
      </c>
      <c r="AW539" s="575"/>
      <c r="AX539" s="590">
        <f>IF(AT539=0,0,(AV539/AT539)*100)</f>
        <v>0</v>
      </c>
      <c r="AY539" s="591"/>
      <c r="AZ539" s="538"/>
      <c r="BA539" s="539"/>
      <c r="BB539" s="552"/>
      <c r="BC539" s="558"/>
      <c r="BD539" s="590">
        <f>IF(AZ539=0,0,(BB539/AZ539)*100)</f>
        <v>0</v>
      </c>
      <c r="BE539" s="591"/>
      <c r="BF539" s="578">
        <f>AT539+AZ539</f>
        <v>0</v>
      </c>
      <c r="BG539" s="579"/>
      <c r="BH539" s="574">
        <f>AV539+BB539</f>
        <v>0</v>
      </c>
      <c r="BI539" s="575"/>
      <c r="BJ539" s="590">
        <f>IF(BF539=0,0,(BH539/BF539)*100)</f>
        <v>0</v>
      </c>
      <c r="BK539" s="591"/>
      <c r="BL539" s="650">
        <f>(AD539*2)+(AJ539*2)+(AP539*3)+BB539</f>
        <v>0</v>
      </c>
      <c r="BM539" s="651"/>
      <c r="BN539" s="652"/>
      <c r="BO539" s="599" t="e">
        <f>(BL539*BR$515)+(N539*BR$516)+(X539*BR$517)+(R539*BR$518)+(V539*BR$519)+(Z539*BR$520)</f>
        <v>#REF!</v>
      </c>
      <c r="BP539" s="599" t="e">
        <f>((AZ539-BB539)*BR$522)+((AT539-AV539)*BR$521)+(H539*BR$523)+(P539*BR$524)</f>
        <v>#REF!</v>
      </c>
      <c r="BQ539" s="54"/>
      <c r="BR539" s="54"/>
      <c r="BS539" s="54"/>
    </row>
    <row r="540" spans="1:71" ht="21.75" customHeight="1">
      <c r="A540" s="54"/>
      <c r="B540" s="566"/>
      <c r="C540" s="560" t="str">
        <f>IF(ROSTER!D$32="","",ROSTER!D$32)</f>
        <v/>
      </c>
      <c r="D540" s="561"/>
      <c r="E540" s="547"/>
      <c r="F540" s="502"/>
      <c r="G540" s="507"/>
      <c r="H540" s="544"/>
      <c r="I540" s="545"/>
      <c r="J540" s="540"/>
      <c r="K540" s="541"/>
      <c r="L540" s="553"/>
      <c r="M540" s="559"/>
      <c r="N540" s="556" t="s">
        <v>14</v>
      </c>
      <c r="O540" s="557"/>
      <c r="P540" s="540"/>
      <c r="Q540" s="541"/>
      <c r="R540" s="553"/>
      <c r="S540" s="559"/>
      <c r="T540" s="592"/>
      <c r="U540" s="593"/>
      <c r="V540" s="551"/>
      <c r="W540" s="545"/>
      <c r="X540" s="540"/>
      <c r="Y540" s="545"/>
      <c r="Z540" s="540"/>
      <c r="AA540" s="545"/>
      <c r="AB540" s="540"/>
      <c r="AC540" s="541"/>
      <c r="AD540" s="553"/>
      <c r="AE540" s="559"/>
      <c r="AF540" s="588"/>
      <c r="AG540" s="589"/>
      <c r="AH540" s="540"/>
      <c r="AI540" s="541"/>
      <c r="AJ540" s="553"/>
      <c r="AK540" s="559"/>
      <c r="AL540" s="592"/>
      <c r="AM540" s="593"/>
      <c r="AN540" s="540"/>
      <c r="AO540" s="541"/>
      <c r="AP540" s="553"/>
      <c r="AQ540" s="559"/>
      <c r="AR540" s="592"/>
      <c r="AS540" s="593"/>
      <c r="AT540" s="580"/>
      <c r="AU540" s="581"/>
      <c r="AV540" s="576"/>
      <c r="AW540" s="577"/>
      <c r="AX540" s="592"/>
      <c r="AY540" s="593"/>
      <c r="AZ540" s="540"/>
      <c r="BA540" s="541"/>
      <c r="BB540" s="553"/>
      <c r="BC540" s="559"/>
      <c r="BD540" s="592"/>
      <c r="BE540" s="593"/>
      <c r="BF540" s="580"/>
      <c r="BG540" s="581"/>
      <c r="BH540" s="576"/>
      <c r="BI540" s="577"/>
      <c r="BJ540" s="592"/>
      <c r="BK540" s="593"/>
      <c r="BL540" s="653"/>
      <c r="BM540" s="654"/>
      <c r="BN540" s="655"/>
      <c r="BO540" s="600"/>
      <c r="BP540" s="600"/>
      <c r="BQ540" s="54"/>
      <c r="BR540" s="54"/>
      <c r="BS540" s="54"/>
    </row>
    <row r="541" spans="1:71" ht="21.75" customHeight="1">
      <c r="A541" s="54"/>
      <c r="B541" s="565" t="str">
        <f>IF(ROSTER!B34="","",ROSTER!B34)</f>
        <v/>
      </c>
      <c r="C541" s="536" t="str">
        <f>IF(ROSTER!C$34="","",ROSTER!C$34)</f>
        <v/>
      </c>
      <c r="D541" s="537"/>
      <c r="E541" s="546"/>
      <c r="F541" s="501">
        <f>IF(E541="y",1,IF(E541="S",1,0))</f>
        <v>0</v>
      </c>
      <c r="G541" s="506">
        <f>IF(E541="S",1,0)</f>
        <v>0</v>
      </c>
      <c r="H541" s="542"/>
      <c r="I541" s="543"/>
      <c r="J541" s="538"/>
      <c r="K541" s="539"/>
      <c r="L541" s="552"/>
      <c r="M541" s="558"/>
      <c r="N541" s="554">
        <f>L541+J541</f>
        <v>0</v>
      </c>
      <c r="O541" s="555"/>
      <c r="P541" s="538"/>
      <c r="Q541" s="539"/>
      <c r="R541" s="552"/>
      <c r="S541" s="558"/>
      <c r="T541" s="590">
        <f t="shared" ref="T541:T558" si="468">R541-P541</f>
        <v>0</v>
      </c>
      <c r="U541" s="591"/>
      <c r="V541" s="550"/>
      <c r="W541" s="543"/>
      <c r="X541" s="538"/>
      <c r="Y541" s="543"/>
      <c r="Z541" s="538"/>
      <c r="AA541" s="543"/>
      <c r="AB541" s="538"/>
      <c r="AC541" s="539"/>
      <c r="AD541" s="552"/>
      <c r="AE541" s="558"/>
      <c r="AF541" s="586">
        <f>IF(AB541=0,0,(AD541/AB541)*100)</f>
        <v>0</v>
      </c>
      <c r="AG541" s="587"/>
      <c r="AH541" s="538"/>
      <c r="AI541" s="539"/>
      <c r="AJ541" s="552"/>
      <c r="AK541" s="558"/>
      <c r="AL541" s="590">
        <f>IF(AH541=0,0,(AJ541/AH541)*100)</f>
        <v>0</v>
      </c>
      <c r="AM541" s="591"/>
      <c r="AN541" s="538"/>
      <c r="AO541" s="539"/>
      <c r="AP541" s="552"/>
      <c r="AQ541" s="558"/>
      <c r="AR541" s="590">
        <f>IF(AN541=0,0,(AP541/AN541)*100)</f>
        <v>0</v>
      </c>
      <c r="AS541" s="591"/>
      <c r="AT541" s="578">
        <f>AB541+AH541+AN541</f>
        <v>0</v>
      </c>
      <c r="AU541" s="579"/>
      <c r="AV541" s="574">
        <f>AD541+AJ541+AP541</f>
        <v>0</v>
      </c>
      <c r="AW541" s="575"/>
      <c r="AX541" s="590">
        <f>IF(AT541=0,0,(AV541/AT541)*100)</f>
        <v>0</v>
      </c>
      <c r="AY541" s="591"/>
      <c r="AZ541" s="538"/>
      <c r="BA541" s="539"/>
      <c r="BB541" s="552"/>
      <c r="BC541" s="558"/>
      <c r="BD541" s="590">
        <f>IF(AZ541=0,0,(BB541/AZ541)*100)</f>
        <v>0</v>
      </c>
      <c r="BE541" s="591"/>
      <c r="BF541" s="578">
        <f>AT541+AZ541</f>
        <v>0</v>
      </c>
      <c r="BG541" s="579"/>
      <c r="BH541" s="574">
        <f>AV541+BB541</f>
        <v>0</v>
      </c>
      <c r="BI541" s="575"/>
      <c r="BJ541" s="590">
        <f>IF(BF541=0,0,(BH541/BF541)*100)</f>
        <v>0</v>
      </c>
      <c r="BK541" s="591"/>
      <c r="BL541" s="650">
        <f>(AD541*2)+(AJ541*2)+(AP541*3)+BB541</f>
        <v>0</v>
      </c>
      <c r="BM541" s="651"/>
      <c r="BN541" s="652"/>
      <c r="BO541" s="599" t="e">
        <f>(BL541*BR$515)+(N541*BR$516)+(X541*BR$517)+(R541*BR$518)+(V541*BR$519)+(Z541*BR$520)</f>
        <v>#REF!</v>
      </c>
      <c r="BP541" s="599" t="e">
        <f>((AZ541-BB541)*BR$522)+((AT541-AV541)*BR$521)+(H541*BR$523)+(P541*BR$524)</f>
        <v>#REF!</v>
      </c>
      <c r="BQ541" s="54"/>
      <c r="BR541" s="54"/>
      <c r="BS541" s="54"/>
    </row>
    <row r="542" spans="1:71" ht="21.75" customHeight="1">
      <c r="A542" s="54"/>
      <c r="B542" s="566"/>
      <c r="C542" s="560" t="str">
        <f>IF(ROSTER!D$34="","",ROSTER!D$34)</f>
        <v/>
      </c>
      <c r="D542" s="561"/>
      <c r="E542" s="547"/>
      <c r="F542" s="502"/>
      <c r="G542" s="507"/>
      <c r="H542" s="544"/>
      <c r="I542" s="545"/>
      <c r="J542" s="540"/>
      <c r="K542" s="541"/>
      <c r="L542" s="553"/>
      <c r="M542" s="559"/>
      <c r="N542" s="556" t="s">
        <v>14</v>
      </c>
      <c r="O542" s="557"/>
      <c r="P542" s="540"/>
      <c r="Q542" s="541"/>
      <c r="R542" s="553"/>
      <c r="S542" s="559"/>
      <c r="T542" s="592"/>
      <c r="U542" s="593"/>
      <c r="V542" s="551"/>
      <c r="W542" s="545"/>
      <c r="X542" s="540"/>
      <c r="Y542" s="545"/>
      <c r="Z542" s="540"/>
      <c r="AA542" s="545"/>
      <c r="AB542" s="540"/>
      <c r="AC542" s="541"/>
      <c r="AD542" s="553"/>
      <c r="AE542" s="559"/>
      <c r="AF542" s="588"/>
      <c r="AG542" s="589"/>
      <c r="AH542" s="540"/>
      <c r="AI542" s="541"/>
      <c r="AJ542" s="553"/>
      <c r="AK542" s="559"/>
      <c r="AL542" s="592"/>
      <c r="AM542" s="593"/>
      <c r="AN542" s="540"/>
      <c r="AO542" s="541"/>
      <c r="AP542" s="553"/>
      <c r="AQ542" s="559"/>
      <c r="AR542" s="592"/>
      <c r="AS542" s="593"/>
      <c r="AT542" s="580"/>
      <c r="AU542" s="581"/>
      <c r="AV542" s="576"/>
      <c r="AW542" s="577"/>
      <c r="AX542" s="592"/>
      <c r="AY542" s="593"/>
      <c r="AZ542" s="540"/>
      <c r="BA542" s="541"/>
      <c r="BB542" s="553"/>
      <c r="BC542" s="559"/>
      <c r="BD542" s="592"/>
      <c r="BE542" s="593"/>
      <c r="BF542" s="580"/>
      <c r="BG542" s="581"/>
      <c r="BH542" s="576"/>
      <c r="BI542" s="577"/>
      <c r="BJ542" s="592"/>
      <c r="BK542" s="593"/>
      <c r="BL542" s="653"/>
      <c r="BM542" s="654"/>
      <c r="BN542" s="655"/>
      <c r="BO542" s="600"/>
      <c r="BP542" s="600"/>
      <c r="BQ542" s="54"/>
      <c r="BR542" s="54"/>
      <c r="BS542" s="54"/>
    </row>
    <row r="543" spans="1:71" ht="21.75" customHeight="1">
      <c r="A543" s="54"/>
      <c r="B543" s="565" t="str">
        <f>IF(ROSTER!B36="","",ROSTER!B36)</f>
        <v/>
      </c>
      <c r="C543" s="536" t="str">
        <f>IF(ROSTER!C$36="","",ROSTER!C$36)</f>
        <v/>
      </c>
      <c r="D543" s="537"/>
      <c r="E543" s="546"/>
      <c r="F543" s="501">
        <f>IF(E543="y",1,IF(E543="S",1,0))</f>
        <v>0</v>
      </c>
      <c r="G543" s="506">
        <f>IF(E543="S",1,0)</f>
        <v>0</v>
      </c>
      <c r="H543" s="542"/>
      <c r="I543" s="543"/>
      <c r="J543" s="538"/>
      <c r="K543" s="539"/>
      <c r="L543" s="552"/>
      <c r="M543" s="558"/>
      <c r="N543" s="554">
        <f>L543+J543</f>
        <v>0</v>
      </c>
      <c r="O543" s="555"/>
      <c r="P543" s="538"/>
      <c r="Q543" s="539"/>
      <c r="R543" s="552"/>
      <c r="S543" s="558"/>
      <c r="T543" s="590">
        <f t="shared" ref="T543:T558" si="469">R543-P543</f>
        <v>0</v>
      </c>
      <c r="U543" s="591"/>
      <c r="V543" s="550"/>
      <c r="W543" s="543"/>
      <c r="X543" s="538"/>
      <c r="Y543" s="543"/>
      <c r="Z543" s="538"/>
      <c r="AA543" s="543"/>
      <c r="AB543" s="538"/>
      <c r="AC543" s="539"/>
      <c r="AD543" s="552"/>
      <c r="AE543" s="558"/>
      <c r="AF543" s="586">
        <f>IF(AB543=0,0,(AD543/AB543)*100)</f>
        <v>0</v>
      </c>
      <c r="AG543" s="587"/>
      <c r="AH543" s="538"/>
      <c r="AI543" s="539"/>
      <c r="AJ543" s="552"/>
      <c r="AK543" s="558"/>
      <c r="AL543" s="590">
        <f>IF(AH543=0,0,(AJ543/AH543)*100)</f>
        <v>0</v>
      </c>
      <c r="AM543" s="591"/>
      <c r="AN543" s="538"/>
      <c r="AO543" s="539"/>
      <c r="AP543" s="552"/>
      <c r="AQ543" s="558"/>
      <c r="AR543" s="590">
        <f>IF(AN543=0,0,(AP543/AN543)*100)</f>
        <v>0</v>
      </c>
      <c r="AS543" s="591"/>
      <c r="AT543" s="578">
        <f>AB543+AH543+AN543</f>
        <v>0</v>
      </c>
      <c r="AU543" s="579"/>
      <c r="AV543" s="574">
        <f>AD543+AJ543+AP543</f>
        <v>0</v>
      </c>
      <c r="AW543" s="575"/>
      <c r="AX543" s="590">
        <f>IF(AT543=0,0,(AV543/AT543)*100)</f>
        <v>0</v>
      </c>
      <c r="AY543" s="591"/>
      <c r="AZ543" s="538"/>
      <c r="BA543" s="539"/>
      <c r="BB543" s="552"/>
      <c r="BC543" s="558"/>
      <c r="BD543" s="590">
        <f>IF(AZ543=0,0,(BB543/AZ543)*100)</f>
        <v>0</v>
      </c>
      <c r="BE543" s="591"/>
      <c r="BF543" s="578">
        <f>AT543+AZ543</f>
        <v>0</v>
      </c>
      <c r="BG543" s="579"/>
      <c r="BH543" s="574">
        <f>AV543+BB543</f>
        <v>0</v>
      </c>
      <c r="BI543" s="575"/>
      <c r="BJ543" s="590">
        <f>IF(BF543=0,0,(BH543/BF543)*100)</f>
        <v>0</v>
      </c>
      <c r="BK543" s="591"/>
      <c r="BL543" s="650">
        <f>(AD543*2)+(AJ543*2)+(AP543*3)+BB543</f>
        <v>0</v>
      </c>
      <c r="BM543" s="651"/>
      <c r="BN543" s="652"/>
      <c r="BO543" s="599" t="e">
        <f>(BL543*BR$515)+(N543*BR$516)+(X543*BR$517)+(R543*BR$518)+(V543*BR$519)+(Z543*BR$520)</f>
        <v>#REF!</v>
      </c>
      <c r="BP543" s="599" t="e">
        <f>((AZ543-BB543)*BR$522)+((AT543-AV543)*BR$521)+(H543*BR$523)+(P543*BR$524)</f>
        <v>#REF!</v>
      </c>
      <c r="BQ543" s="54"/>
      <c r="BR543" s="54"/>
      <c r="BS543" s="54"/>
    </row>
    <row r="544" spans="1:71" ht="21.75" customHeight="1">
      <c r="A544" s="54"/>
      <c r="B544" s="566"/>
      <c r="C544" s="560" t="str">
        <f>IF(ROSTER!D$36="","",ROSTER!D$36)</f>
        <v/>
      </c>
      <c r="D544" s="561"/>
      <c r="E544" s="547"/>
      <c r="F544" s="502"/>
      <c r="G544" s="507"/>
      <c r="H544" s="544"/>
      <c r="I544" s="545"/>
      <c r="J544" s="540"/>
      <c r="K544" s="541"/>
      <c r="L544" s="553"/>
      <c r="M544" s="559"/>
      <c r="N544" s="556" t="s">
        <v>14</v>
      </c>
      <c r="O544" s="557"/>
      <c r="P544" s="540"/>
      <c r="Q544" s="541"/>
      <c r="R544" s="553"/>
      <c r="S544" s="559"/>
      <c r="T544" s="592"/>
      <c r="U544" s="593"/>
      <c r="V544" s="551"/>
      <c r="W544" s="545"/>
      <c r="X544" s="540"/>
      <c r="Y544" s="545"/>
      <c r="Z544" s="540"/>
      <c r="AA544" s="545"/>
      <c r="AB544" s="540"/>
      <c r="AC544" s="541"/>
      <c r="AD544" s="553"/>
      <c r="AE544" s="559"/>
      <c r="AF544" s="588"/>
      <c r="AG544" s="589"/>
      <c r="AH544" s="540"/>
      <c r="AI544" s="541"/>
      <c r="AJ544" s="553"/>
      <c r="AK544" s="559"/>
      <c r="AL544" s="592"/>
      <c r="AM544" s="593"/>
      <c r="AN544" s="540"/>
      <c r="AO544" s="541"/>
      <c r="AP544" s="553"/>
      <c r="AQ544" s="559"/>
      <c r="AR544" s="592"/>
      <c r="AS544" s="593"/>
      <c r="AT544" s="580"/>
      <c r="AU544" s="581"/>
      <c r="AV544" s="576"/>
      <c r="AW544" s="577"/>
      <c r="AX544" s="592"/>
      <c r="AY544" s="593"/>
      <c r="AZ544" s="540"/>
      <c r="BA544" s="541"/>
      <c r="BB544" s="553"/>
      <c r="BC544" s="559"/>
      <c r="BD544" s="592"/>
      <c r="BE544" s="593"/>
      <c r="BF544" s="580"/>
      <c r="BG544" s="581"/>
      <c r="BH544" s="576"/>
      <c r="BI544" s="577"/>
      <c r="BJ544" s="592"/>
      <c r="BK544" s="593"/>
      <c r="BL544" s="653"/>
      <c r="BM544" s="654"/>
      <c r="BN544" s="655"/>
      <c r="BO544" s="600"/>
      <c r="BP544" s="600"/>
      <c r="BQ544" s="54"/>
      <c r="BR544" s="54"/>
      <c r="BS544" s="54"/>
    </row>
    <row r="545" spans="1:71" ht="21.75" customHeight="1">
      <c r="A545" s="54"/>
      <c r="B545" s="565" t="str">
        <f>IF(ROSTER!B38="","",ROSTER!B38)</f>
        <v/>
      </c>
      <c r="C545" s="536" t="str">
        <f>IF(ROSTER!C$38="","",ROSTER!C$38)</f>
        <v/>
      </c>
      <c r="D545" s="537"/>
      <c r="E545" s="546"/>
      <c r="F545" s="501">
        <f>IF(E545="y",1,IF(E545="S",1,0))</f>
        <v>0</v>
      </c>
      <c r="G545" s="506">
        <f>IF(E545="S",1,0)</f>
        <v>0</v>
      </c>
      <c r="H545" s="542"/>
      <c r="I545" s="543"/>
      <c r="J545" s="538"/>
      <c r="K545" s="539"/>
      <c r="L545" s="552"/>
      <c r="M545" s="558"/>
      <c r="N545" s="554">
        <f>L545+J545</f>
        <v>0</v>
      </c>
      <c r="O545" s="555"/>
      <c r="P545" s="538"/>
      <c r="Q545" s="539"/>
      <c r="R545" s="552"/>
      <c r="S545" s="558"/>
      <c r="T545" s="590">
        <f t="shared" ref="T545:T558" si="470">R545-P545</f>
        <v>0</v>
      </c>
      <c r="U545" s="591"/>
      <c r="V545" s="550"/>
      <c r="W545" s="543"/>
      <c r="X545" s="538"/>
      <c r="Y545" s="543"/>
      <c r="Z545" s="538"/>
      <c r="AA545" s="543"/>
      <c r="AB545" s="538"/>
      <c r="AC545" s="539"/>
      <c r="AD545" s="552"/>
      <c r="AE545" s="558"/>
      <c r="AF545" s="586">
        <f>IF(AB545=0,0,(AD545/AB545)*100)</f>
        <v>0</v>
      </c>
      <c r="AG545" s="587"/>
      <c r="AH545" s="538"/>
      <c r="AI545" s="539"/>
      <c r="AJ545" s="552"/>
      <c r="AK545" s="558"/>
      <c r="AL545" s="590">
        <f>IF(AH545=0,0,(AJ545/AH545)*100)</f>
        <v>0</v>
      </c>
      <c r="AM545" s="591"/>
      <c r="AN545" s="538"/>
      <c r="AO545" s="539"/>
      <c r="AP545" s="552"/>
      <c r="AQ545" s="558"/>
      <c r="AR545" s="590">
        <f>IF(AN545=0,0,(AP545/AN545)*100)</f>
        <v>0</v>
      </c>
      <c r="AS545" s="591"/>
      <c r="AT545" s="578">
        <f>AB545+AH545+AN545</f>
        <v>0</v>
      </c>
      <c r="AU545" s="579"/>
      <c r="AV545" s="574">
        <f>AD545+AJ545+AP545</f>
        <v>0</v>
      </c>
      <c r="AW545" s="575"/>
      <c r="AX545" s="590">
        <f>IF(AT545=0,0,(AV545/AT545)*100)</f>
        <v>0</v>
      </c>
      <c r="AY545" s="591"/>
      <c r="AZ545" s="538"/>
      <c r="BA545" s="539"/>
      <c r="BB545" s="552"/>
      <c r="BC545" s="558"/>
      <c r="BD545" s="590">
        <f>IF(AZ545=0,0,(BB545/AZ545)*100)</f>
        <v>0</v>
      </c>
      <c r="BE545" s="591"/>
      <c r="BF545" s="578">
        <f>AT545+AZ545</f>
        <v>0</v>
      </c>
      <c r="BG545" s="579"/>
      <c r="BH545" s="574">
        <f>AV545+BB545</f>
        <v>0</v>
      </c>
      <c r="BI545" s="575"/>
      <c r="BJ545" s="590">
        <f>IF(BF545=0,0,(BH545/BF545)*100)</f>
        <v>0</v>
      </c>
      <c r="BK545" s="591"/>
      <c r="BL545" s="650">
        <f>(AD545*2)+(AJ545*2)+(AP545*3)+BB545</f>
        <v>0</v>
      </c>
      <c r="BM545" s="651"/>
      <c r="BN545" s="652"/>
      <c r="BO545" s="599" t="e">
        <f>(BL545*BR$515)+(N545*BR$516)+(X545*BR$517)+(R545*BR$518)+(V545*BR$519)+(Z545*BR$520)</f>
        <v>#REF!</v>
      </c>
      <c r="BP545" s="599" t="e">
        <f>((AZ545-BB545)*BR$522)+((AT545-AV545)*BR$521)+(H545*BR$523)+(P545*BR$524)</f>
        <v>#REF!</v>
      </c>
      <c r="BQ545" s="54"/>
      <c r="BR545" s="54"/>
      <c r="BS545" s="54"/>
    </row>
    <row r="546" spans="1:71" ht="21.75" customHeight="1">
      <c r="A546" s="54"/>
      <c r="B546" s="566"/>
      <c r="C546" s="560" t="str">
        <f>IF(ROSTER!D$38="","",ROSTER!D$38)</f>
        <v/>
      </c>
      <c r="D546" s="561"/>
      <c r="E546" s="547"/>
      <c r="F546" s="502"/>
      <c r="G546" s="507"/>
      <c r="H546" s="544"/>
      <c r="I546" s="545"/>
      <c r="J546" s="540"/>
      <c r="K546" s="541"/>
      <c r="L546" s="553"/>
      <c r="M546" s="559"/>
      <c r="N546" s="556" t="s">
        <v>14</v>
      </c>
      <c r="O546" s="557"/>
      <c r="P546" s="540"/>
      <c r="Q546" s="541"/>
      <c r="R546" s="553"/>
      <c r="S546" s="559"/>
      <c r="T546" s="592"/>
      <c r="U546" s="593"/>
      <c r="V546" s="551"/>
      <c r="W546" s="545"/>
      <c r="X546" s="540"/>
      <c r="Y546" s="545"/>
      <c r="Z546" s="540"/>
      <c r="AA546" s="545"/>
      <c r="AB546" s="540"/>
      <c r="AC546" s="541"/>
      <c r="AD546" s="553"/>
      <c r="AE546" s="559"/>
      <c r="AF546" s="588"/>
      <c r="AG546" s="589"/>
      <c r="AH546" s="540"/>
      <c r="AI546" s="541"/>
      <c r="AJ546" s="553"/>
      <c r="AK546" s="559"/>
      <c r="AL546" s="592"/>
      <c r="AM546" s="593"/>
      <c r="AN546" s="540"/>
      <c r="AO546" s="541"/>
      <c r="AP546" s="553"/>
      <c r="AQ546" s="559"/>
      <c r="AR546" s="592"/>
      <c r="AS546" s="593"/>
      <c r="AT546" s="580"/>
      <c r="AU546" s="581"/>
      <c r="AV546" s="576"/>
      <c r="AW546" s="577"/>
      <c r="AX546" s="592"/>
      <c r="AY546" s="593"/>
      <c r="AZ546" s="540"/>
      <c r="BA546" s="541"/>
      <c r="BB546" s="553"/>
      <c r="BC546" s="559"/>
      <c r="BD546" s="592"/>
      <c r="BE546" s="593"/>
      <c r="BF546" s="580"/>
      <c r="BG546" s="581"/>
      <c r="BH546" s="576"/>
      <c r="BI546" s="577"/>
      <c r="BJ546" s="592"/>
      <c r="BK546" s="593"/>
      <c r="BL546" s="653"/>
      <c r="BM546" s="654"/>
      <c r="BN546" s="655"/>
      <c r="BO546" s="600"/>
      <c r="BP546" s="600"/>
      <c r="BQ546" s="54"/>
      <c r="BR546" s="54"/>
      <c r="BS546" s="54"/>
    </row>
    <row r="547" spans="1:71" ht="21.75" customHeight="1">
      <c r="A547" s="54"/>
      <c r="B547" s="565" t="str">
        <f>IF(ROSTER!B40="","",ROSTER!B40)</f>
        <v/>
      </c>
      <c r="C547" s="536" t="str">
        <f>IF(ROSTER!C$40="","",ROSTER!C$40)</f>
        <v/>
      </c>
      <c r="D547" s="537"/>
      <c r="E547" s="546"/>
      <c r="F547" s="501">
        <f>IF(E547="y",1,IF(E547="S",1,0))</f>
        <v>0</v>
      </c>
      <c r="G547" s="506">
        <f>IF(E547="S",1,0)</f>
        <v>0</v>
      </c>
      <c r="H547" s="542"/>
      <c r="I547" s="543"/>
      <c r="J547" s="538"/>
      <c r="K547" s="539"/>
      <c r="L547" s="552"/>
      <c r="M547" s="558"/>
      <c r="N547" s="554">
        <f>L547+J547</f>
        <v>0</v>
      </c>
      <c r="O547" s="555"/>
      <c r="P547" s="538"/>
      <c r="Q547" s="539"/>
      <c r="R547" s="552"/>
      <c r="S547" s="558"/>
      <c r="T547" s="590">
        <f t="shared" ref="T547:T558" si="471">R547-P547</f>
        <v>0</v>
      </c>
      <c r="U547" s="591"/>
      <c r="V547" s="550"/>
      <c r="W547" s="543"/>
      <c r="X547" s="538"/>
      <c r="Y547" s="543"/>
      <c r="Z547" s="538"/>
      <c r="AA547" s="543"/>
      <c r="AB547" s="538"/>
      <c r="AC547" s="539"/>
      <c r="AD547" s="552"/>
      <c r="AE547" s="558"/>
      <c r="AF547" s="586">
        <f>IF(AB547=0,0,(AD547/AB547)*100)</f>
        <v>0</v>
      </c>
      <c r="AG547" s="587"/>
      <c r="AH547" s="538"/>
      <c r="AI547" s="539"/>
      <c r="AJ547" s="552"/>
      <c r="AK547" s="558"/>
      <c r="AL547" s="590">
        <f>IF(AH547=0,0,(AJ547/AH547)*100)</f>
        <v>0</v>
      </c>
      <c r="AM547" s="591"/>
      <c r="AN547" s="538"/>
      <c r="AO547" s="539"/>
      <c r="AP547" s="552"/>
      <c r="AQ547" s="558"/>
      <c r="AR547" s="590">
        <f>IF(AN547=0,0,(AP547/AN547)*100)</f>
        <v>0</v>
      </c>
      <c r="AS547" s="591"/>
      <c r="AT547" s="578">
        <f>AB547+AH547+AN547</f>
        <v>0</v>
      </c>
      <c r="AU547" s="579"/>
      <c r="AV547" s="574">
        <f>AD547+AJ547+AP547</f>
        <v>0</v>
      </c>
      <c r="AW547" s="575"/>
      <c r="AX547" s="590">
        <f>IF(AT547=0,0,(AV547/AT547)*100)</f>
        <v>0</v>
      </c>
      <c r="AY547" s="591"/>
      <c r="AZ547" s="538"/>
      <c r="BA547" s="539"/>
      <c r="BB547" s="552"/>
      <c r="BC547" s="558"/>
      <c r="BD547" s="590">
        <f>IF(AZ547=0,0,(BB547/AZ547)*100)</f>
        <v>0</v>
      </c>
      <c r="BE547" s="591"/>
      <c r="BF547" s="578">
        <f>AT547+AZ547</f>
        <v>0</v>
      </c>
      <c r="BG547" s="579"/>
      <c r="BH547" s="574">
        <f>AV547+BB547</f>
        <v>0</v>
      </c>
      <c r="BI547" s="575"/>
      <c r="BJ547" s="590">
        <f>IF(BF547=0,0,(BH547/BF547)*100)</f>
        <v>0</v>
      </c>
      <c r="BK547" s="591"/>
      <c r="BL547" s="650">
        <f>(AD547*2)+(AJ547*2)+(AP547*3)+BB547</f>
        <v>0</v>
      </c>
      <c r="BM547" s="651"/>
      <c r="BN547" s="652"/>
      <c r="BO547" s="599" t="e">
        <f>(BL547*BR$515)+(N547*BR$516)+(X547*BR$517)+(R547*BR$518)+(V547*BR$519)+(Z547*BR$520)</f>
        <v>#REF!</v>
      </c>
      <c r="BP547" s="599" t="e">
        <f>((AZ547-BB547)*BR$522)+((AT547-AV547)*BR$521)+(H547*BR$523)+(P547*BR$524)</f>
        <v>#REF!</v>
      </c>
      <c r="BQ547" s="54"/>
      <c r="BR547" s="54"/>
      <c r="BS547" s="54"/>
    </row>
    <row r="548" spans="1:71" ht="21.75" customHeight="1">
      <c r="A548" s="54"/>
      <c r="B548" s="566"/>
      <c r="C548" s="560" t="str">
        <f>IF(ROSTER!D$40="","",ROSTER!D$40)</f>
        <v/>
      </c>
      <c r="D548" s="561"/>
      <c r="E548" s="547"/>
      <c r="F548" s="502"/>
      <c r="G548" s="507"/>
      <c r="H548" s="544"/>
      <c r="I548" s="545"/>
      <c r="J548" s="540"/>
      <c r="K548" s="541"/>
      <c r="L548" s="553"/>
      <c r="M548" s="559"/>
      <c r="N548" s="556" t="s">
        <v>14</v>
      </c>
      <c r="O548" s="557"/>
      <c r="P548" s="540"/>
      <c r="Q548" s="541"/>
      <c r="R548" s="553"/>
      <c r="S548" s="559"/>
      <c r="T548" s="592"/>
      <c r="U548" s="593"/>
      <c r="V548" s="551"/>
      <c r="W548" s="545"/>
      <c r="X548" s="540"/>
      <c r="Y548" s="545"/>
      <c r="Z548" s="540"/>
      <c r="AA548" s="545"/>
      <c r="AB548" s="540"/>
      <c r="AC548" s="541"/>
      <c r="AD548" s="553"/>
      <c r="AE548" s="559"/>
      <c r="AF548" s="588"/>
      <c r="AG548" s="589"/>
      <c r="AH548" s="540"/>
      <c r="AI548" s="541"/>
      <c r="AJ548" s="553"/>
      <c r="AK548" s="559"/>
      <c r="AL548" s="592"/>
      <c r="AM548" s="593"/>
      <c r="AN548" s="540"/>
      <c r="AO548" s="541"/>
      <c r="AP548" s="553"/>
      <c r="AQ548" s="559"/>
      <c r="AR548" s="592"/>
      <c r="AS548" s="593"/>
      <c r="AT548" s="580"/>
      <c r="AU548" s="581"/>
      <c r="AV548" s="576"/>
      <c r="AW548" s="577"/>
      <c r="AX548" s="592"/>
      <c r="AY548" s="593"/>
      <c r="AZ548" s="540"/>
      <c r="BA548" s="541"/>
      <c r="BB548" s="553"/>
      <c r="BC548" s="559"/>
      <c r="BD548" s="592"/>
      <c r="BE548" s="593"/>
      <c r="BF548" s="580"/>
      <c r="BG548" s="581"/>
      <c r="BH548" s="576"/>
      <c r="BI548" s="577"/>
      <c r="BJ548" s="592"/>
      <c r="BK548" s="593"/>
      <c r="BL548" s="653"/>
      <c r="BM548" s="654"/>
      <c r="BN548" s="655"/>
      <c r="BO548" s="600"/>
      <c r="BP548" s="600"/>
      <c r="BQ548" s="54"/>
      <c r="BR548" s="54"/>
      <c r="BS548" s="54"/>
    </row>
    <row r="549" spans="1:71" ht="21.75" customHeight="1">
      <c r="A549" s="54"/>
      <c r="B549" s="565" t="str">
        <f>IF(ROSTER!B42="","",ROSTER!B42)</f>
        <v/>
      </c>
      <c r="C549" s="536" t="str">
        <f>IF(ROSTER!C$42="","",ROSTER!C$42)</f>
        <v/>
      </c>
      <c r="D549" s="537"/>
      <c r="E549" s="546"/>
      <c r="F549" s="501">
        <f>IF(E549="y",1,IF(E549="S",1,0))</f>
        <v>0</v>
      </c>
      <c r="G549" s="506">
        <f>IF(E549="S",1,0)</f>
        <v>0</v>
      </c>
      <c r="H549" s="542"/>
      <c r="I549" s="543"/>
      <c r="J549" s="538"/>
      <c r="K549" s="539"/>
      <c r="L549" s="552"/>
      <c r="M549" s="558"/>
      <c r="N549" s="554">
        <f>L549+J549</f>
        <v>0</v>
      </c>
      <c r="O549" s="555"/>
      <c r="P549" s="538"/>
      <c r="Q549" s="539"/>
      <c r="R549" s="552"/>
      <c r="S549" s="558"/>
      <c r="T549" s="590">
        <f t="shared" ref="T549:T558" si="472">R549-P549</f>
        <v>0</v>
      </c>
      <c r="U549" s="591"/>
      <c r="V549" s="550"/>
      <c r="W549" s="543"/>
      <c r="X549" s="538"/>
      <c r="Y549" s="543"/>
      <c r="Z549" s="538"/>
      <c r="AA549" s="543"/>
      <c r="AB549" s="538"/>
      <c r="AC549" s="539"/>
      <c r="AD549" s="552"/>
      <c r="AE549" s="558"/>
      <c r="AF549" s="586">
        <f>IF(AB549=0,0,(AD549/AB549)*100)</f>
        <v>0</v>
      </c>
      <c r="AG549" s="587"/>
      <c r="AH549" s="538"/>
      <c r="AI549" s="539"/>
      <c r="AJ549" s="552"/>
      <c r="AK549" s="558"/>
      <c r="AL549" s="590">
        <f>IF(AH549=0,0,(AJ549/AH549)*100)</f>
        <v>0</v>
      </c>
      <c r="AM549" s="591"/>
      <c r="AN549" s="538"/>
      <c r="AO549" s="539"/>
      <c r="AP549" s="552"/>
      <c r="AQ549" s="558"/>
      <c r="AR549" s="590">
        <f>IF(AN549=0,0,(AP549/AN549)*100)</f>
        <v>0</v>
      </c>
      <c r="AS549" s="591"/>
      <c r="AT549" s="578">
        <f>AB549+AH549+AN549</f>
        <v>0</v>
      </c>
      <c r="AU549" s="579"/>
      <c r="AV549" s="574">
        <f>AD549+AJ549+AP549</f>
        <v>0</v>
      </c>
      <c r="AW549" s="575"/>
      <c r="AX549" s="590">
        <f>IF(AT549=0,0,(AV549/AT549)*100)</f>
        <v>0</v>
      </c>
      <c r="AY549" s="591"/>
      <c r="AZ549" s="538"/>
      <c r="BA549" s="539"/>
      <c r="BB549" s="552"/>
      <c r="BC549" s="558"/>
      <c r="BD549" s="590">
        <f>IF(AZ549=0,0,(BB549/AZ549)*100)</f>
        <v>0</v>
      </c>
      <c r="BE549" s="591"/>
      <c r="BF549" s="578">
        <f>AT549+AZ549</f>
        <v>0</v>
      </c>
      <c r="BG549" s="579"/>
      <c r="BH549" s="574">
        <f>AV549+BB549</f>
        <v>0</v>
      </c>
      <c r="BI549" s="575"/>
      <c r="BJ549" s="590">
        <f>IF(BF549=0,0,(BH549/BF549)*100)</f>
        <v>0</v>
      </c>
      <c r="BK549" s="591"/>
      <c r="BL549" s="650">
        <f>(AD549*2)+(AJ549*2)+(AP549*3)+BB549</f>
        <v>0</v>
      </c>
      <c r="BM549" s="651"/>
      <c r="BN549" s="652"/>
      <c r="BO549" s="599" t="e">
        <f>(BL549*BR$515)+(N549*BR$516)+(X549*BR$517)+(R549*BR$518)+(V549*BR$519)+(Z549*BR$520)</f>
        <v>#REF!</v>
      </c>
      <c r="BP549" s="599" t="e">
        <f>((AZ549-BB549)*BR$522)+((AT549-AV549)*BR$521)+(H549*BR$523)+(P549*BR$524)</f>
        <v>#REF!</v>
      </c>
      <c r="BQ549" s="54"/>
      <c r="BR549" s="54"/>
      <c r="BS549" s="54"/>
    </row>
    <row r="550" spans="1:71" ht="21.75" customHeight="1">
      <c r="A550" s="54"/>
      <c r="B550" s="566"/>
      <c r="C550" s="560" t="str">
        <f>IF(ROSTER!D$42="","",ROSTER!D$42)</f>
        <v/>
      </c>
      <c r="D550" s="561"/>
      <c r="E550" s="547"/>
      <c r="F550" s="502"/>
      <c r="G550" s="507"/>
      <c r="H550" s="544"/>
      <c r="I550" s="545"/>
      <c r="J550" s="540"/>
      <c r="K550" s="541"/>
      <c r="L550" s="553"/>
      <c r="M550" s="559"/>
      <c r="N550" s="556" t="s">
        <v>14</v>
      </c>
      <c r="O550" s="557"/>
      <c r="P550" s="540"/>
      <c r="Q550" s="541"/>
      <c r="R550" s="553"/>
      <c r="S550" s="559"/>
      <c r="T550" s="592"/>
      <c r="U550" s="593"/>
      <c r="V550" s="551"/>
      <c r="W550" s="545"/>
      <c r="X550" s="540"/>
      <c r="Y550" s="545"/>
      <c r="Z550" s="540"/>
      <c r="AA550" s="545"/>
      <c r="AB550" s="540"/>
      <c r="AC550" s="541"/>
      <c r="AD550" s="553"/>
      <c r="AE550" s="559"/>
      <c r="AF550" s="588"/>
      <c r="AG550" s="589"/>
      <c r="AH550" s="540"/>
      <c r="AI550" s="541"/>
      <c r="AJ550" s="553"/>
      <c r="AK550" s="559"/>
      <c r="AL550" s="592"/>
      <c r="AM550" s="593"/>
      <c r="AN550" s="540"/>
      <c r="AO550" s="541"/>
      <c r="AP550" s="553"/>
      <c r="AQ550" s="559"/>
      <c r="AR550" s="592"/>
      <c r="AS550" s="593"/>
      <c r="AT550" s="580"/>
      <c r="AU550" s="581"/>
      <c r="AV550" s="576"/>
      <c r="AW550" s="577"/>
      <c r="AX550" s="592"/>
      <c r="AY550" s="593"/>
      <c r="AZ550" s="540"/>
      <c r="BA550" s="541"/>
      <c r="BB550" s="553"/>
      <c r="BC550" s="559"/>
      <c r="BD550" s="592"/>
      <c r="BE550" s="593"/>
      <c r="BF550" s="580"/>
      <c r="BG550" s="581"/>
      <c r="BH550" s="576"/>
      <c r="BI550" s="577"/>
      <c r="BJ550" s="592"/>
      <c r="BK550" s="593"/>
      <c r="BL550" s="653"/>
      <c r="BM550" s="654"/>
      <c r="BN550" s="655"/>
      <c r="BO550" s="600"/>
      <c r="BP550" s="600"/>
      <c r="BQ550" s="54"/>
      <c r="BR550" s="54"/>
      <c r="BS550" s="54"/>
    </row>
    <row r="551" spans="1:71" ht="21.75" customHeight="1">
      <c r="A551" s="54"/>
      <c r="B551" s="565" t="str">
        <f>IF(ROSTER!B44="","",ROSTER!B44)</f>
        <v/>
      </c>
      <c r="C551" s="536" t="str">
        <f>IF(ROSTER!C$44="","",ROSTER!C$44)</f>
        <v/>
      </c>
      <c r="D551" s="537"/>
      <c r="E551" s="546"/>
      <c r="F551" s="501">
        <f>IF(E551="y",1,IF(E551="S",1,0))</f>
        <v>0</v>
      </c>
      <c r="G551" s="506">
        <f>IF(E551="S",1,0)</f>
        <v>0</v>
      </c>
      <c r="H551" s="542"/>
      <c r="I551" s="543"/>
      <c r="J551" s="538"/>
      <c r="K551" s="539"/>
      <c r="L551" s="552"/>
      <c r="M551" s="558"/>
      <c r="N551" s="554">
        <f>L551+J551</f>
        <v>0</v>
      </c>
      <c r="O551" s="555"/>
      <c r="P551" s="538"/>
      <c r="Q551" s="539"/>
      <c r="R551" s="552"/>
      <c r="S551" s="558"/>
      <c r="T551" s="590">
        <f t="shared" ref="T551:T558" si="473">R551-P551</f>
        <v>0</v>
      </c>
      <c r="U551" s="591"/>
      <c r="V551" s="550"/>
      <c r="W551" s="543"/>
      <c r="X551" s="538"/>
      <c r="Y551" s="543"/>
      <c r="Z551" s="538"/>
      <c r="AA551" s="543"/>
      <c r="AB551" s="538"/>
      <c r="AC551" s="539"/>
      <c r="AD551" s="552"/>
      <c r="AE551" s="558"/>
      <c r="AF551" s="586">
        <f>IF(AB551=0,0,(AD551/AB551)*100)</f>
        <v>0</v>
      </c>
      <c r="AG551" s="587"/>
      <c r="AH551" s="538"/>
      <c r="AI551" s="539"/>
      <c r="AJ551" s="552"/>
      <c r="AK551" s="558"/>
      <c r="AL551" s="590">
        <f>IF(AH551=0,0,(AJ551/AH551)*100)</f>
        <v>0</v>
      </c>
      <c r="AM551" s="591"/>
      <c r="AN551" s="538"/>
      <c r="AO551" s="539"/>
      <c r="AP551" s="552"/>
      <c r="AQ551" s="558"/>
      <c r="AR551" s="590">
        <f>IF(AN551=0,0,(AP551/AN551)*100)</f>
        <v>0</v>
      </c>
      <c r="AS551" s="591"/>
      <c r="AT551" s="578">
        <f>AB551+AH551+AN551</f>
        <v>0</v>
      </c>
      <c r="AU551" s="579"/>
      <c r="AV551" s="574">
        <f>AD551+AJ551+AP551</f>
        <v>0</v>
      </c>
      <c r="AW551" s="575"/>
      <c r="AX551" s="590">
        <f>IF(AT551=0,0,(AV551/AT551)*100)</f>
        <v>0</v>
      </c>
      <c r="AY551" s="591"/>
      <c r="AZ551" s="538"/>
      <c r="BA551" s="539"/>
      <c r="BB551" s="552"/>
      <c r="BC551" s="558"/>
      <c r="BD551" s="590">
        <f>IF(AZ551=0,0,(BB551/AZ551)*100)</f>
        <v>0</v>
      </c>
      <c r="BE551" s="591"/>
      <c r="BF551" s="578">
        <f>AT551+AZ551</f>
        <v>0</v>
      </c>
      <c r="BG551" s="579"/>
      <c r="BH551" s="574">
        <f>AV551+BB551</f>
        <v>0</v>
      </c>
      <c r="BI551" s="575"/>
      <c r="BJ551" s="590">
        <f>IF(BF551=0,0,(BH551/BF551)*100)</f>
        <v>0</v>
      </c>
      <c r="BK551" s="591"/>
      <c r="BL551" s="650">
        <f>(AD551*2)+(AJ551*2)+(AP551*3)+BB551</f>
        <v>0</v>
      </c>
      <c r="BM551" s="651"/>
      <c r="BN551" s="652"/>
      <c r="BO551" s="599" t="e">
        <f>(BL551*BR$515)+(N551*BR$516)+(X551*BR$517)+(R551*BR$518)+(V551*BR$519)+(Z551*BR$520)</f>
        <v>#REF!</v>
      </c>
      <c r="BP551" s="599" t="e">
        <f>((AZ551-BB551)*BR$522)+((AT551-AV551)*BR$521)+(H551*BR$523)+(P551*BR$524)</f>
        <v>#REF!</v>
      </c>
      <c r="BQ551" s="54"/>
      <c r="BR551" s="54"/>
      <c r="BS551" s="54"/>
    </row>
    <row r="552" spans="1:71" ht="21.75" customHeight="1">
      <c r="A552" s="54"/>
      <c r="B552" s="566"/>
      <c r="C552" s="560" t="str">
        <f>IF(ROSTER!D$44="","",ROSTER!D$44)</f>
        <v/>
      </c>
      <c r="D552" s="561"/>
      <c r="E552" s="547"/>
      <c r="F552" s="502"/>
      <c r="G552" s="507"/>
      <c r="H552" s="544"/>
      <c r="I552" s="545"/>
      <c r="J552" s="540"/>
      <c r="K552" s="541"/>
      <c r="L552" s="553"/>
      <c r="M552" s="559"/>
      <c r="N552" s="556" t="s">
        <v>14</v>
      </c>
      <c r="O552" s="557"/>
      <c r="P552" s="540"/>
      <c r="Q552" s="541"/>
      <c r="R552" s="553"/>
      <c r="S552" s="559"/>
      <c r="T552" s="592"/>
      <c r="U552" s="593"/>
      <c r="V552" s="551"/>
      <c r="W552" s="545"/>
      <c r="X552" s="540"/>
      <c r="Y552" s="545"/>
      <c r="Z552" s="540"/>
      <c r="AA552" s="545"/>
      <c r="AB552" s="540"/>
      <c r="AC552" s="541"/>
      <c r="AD552" s="553"/>
      <c r="AE552" s="559"/>
      <c r="AF552" s="588"/>
      <c r="AG552" s="589"/>
      <c r="AH552" s="540"/>
      <c r="AI552" s="541"/>
      <c r="AJ552" s="553"/>
      <c r="AK552" s="559"/>
      <c r="AL552" s="592"/>
      <c r="AM552" s="593"/>
      <c r="AN552" s="540"/>
      <c r="AO552" s="541"/>
      <c r="AP552" s="553"/>
      <c r="AQ552" s="559"/>
      <c r="AR552" s="592"/>
      <c r="AS552" s="593"/>
      <c r="AT552" s="580"/>
      <c r="AU552" s="581"/>
      <c r="AV552" s="576"/>
      <c r="AW552" s="577"/>
      <c r="AX552" s="592"/>
      <c r="AY552" s="593"/>
      <c r="AZ552" s="540"/>
      <c r="BA552" s="541"/>
      <c r="BB552" s="553"/>
      <c r="BC552" s="559"/>
      <c r="BD552" s="592"/>
      <c r="BE552" s="593"/>
      <c r="BF552" s="580"/>
      <c r="BG552" s="581"/>
      <c r="BH552" s="576"/>
      <c r="BI552" s="577"/>
      <c r="BJ552" s="592"/>
      <c r="BK552" s="593"/>
      <c r="BL552" s="653"/>
      <c r="BM552" s="654"/>
      <c r="BN552" s="655"/>
      <c r="BO552" s="600"/>
      <c r="BP552" s="600"/>
      <c r="BQ552" s="54"/>
      <c r="BR552" s="54"/>
      <c r="BS552" s="54"/>
    </row>
    <row r="553" spans="1:71" ht="21.75" customHeight="1">
      <c r="A553" s="54"/>
      <c r="B553" s="565" t="str">
        <f>IF(ROSTER!B46="","",ROSTER!B46)</f>
        <v/>
      </c>
      <c r="C553" s="536" t="str">
        <f>IF(ROSTER!C$46="","",ROSTER!C$46)</f>
        <v/>
      </c>
      <c r="D553" s="537"/>
      <c r="E553" s="546"/>
      <c r="F553" s="501">
        <f>IF(E553="y",1,IF(E553="S",1,0))</f>
        <v>0</v>
      </c>
      <c r="G553" s="506">
        <f>IF(E553="S",1,0)</f>
        <v>0</v>
      </c>
      <c r="H553" s="542"/>
      <c r="I553" s="543"/>
      <c r="J553" s="538"/>
      <c r="K553" s="539"/>
      <c r="L553" s="552"/>
      <c r="M553" s="558"/>
      <c r="N553" s="554">
        <f>L553+J553</f>
        <v>0</v>
      </c>
      <c r="O553" s="555"/>
      <c r="P553" s="538"/>
      <c r="Q553" s="539"/>
      <c r="R553" s="552"/>
      <c r="S553" s="558"/>
      <c r="T553" s="590">
        <f t="shared" ref="T553:T558" si="474">R553-P553</f>
        <v>0</v>
      </c>
      <c r="U553" s="591"/>
      <c r="V553" s="550"/>
      <c r="W553" s="543"/>
      <c r="X553" s="538"/>
      <c r="Y553" s="543"/>
      <c r="Z553" s="538"/>
      <c r="AA553" s="543"/>
      <c r="AB553" s="538"/>
      <c r="AC553" s="539"/>
      <c r="AD553" s="552"/>
      <c r="AE553" s="558"/>
      <c r="AF553" s="586">
        <f>IF(AB553=0,0,(AD553/AB553)*100)</f>
        <v>0</v>
      </c>
      <c r="AG553" s="587"/>
      <c r="AH553" s="538"/>
      <c r="AI553" s="539"/>
      <c r="AJ553" s="552"/>
      <c r="AK553" s="558"/>
      <c r="AL553" s="590">
        <f>IF(AH553=0,0,(AJ553/AH553)*100)</f>
        <v>0</v>
      </c>
      <c r="AM553" s="591"/>
      <c r="AN553" s="538"/>
      <c r="AO553" s="539"/>
      <c r="AP553" s="552"/>
      <c r="AQ553" s="558"/>
      <c r="AR553" s="590">
        <f>IF(AN553=0,0,(AP553/AN553)*100)</f>
        <v>0</v>
      </c>
      <c r="AS553" s="591"/>
      <c r="AT553" s="578">
        <f>AB553+AH553+AN553</f>
        <v>0</v>
      </c>
      <c r="AU553" s="579"/>
      <c r="AV553" s="574">
        <f>AD553+AJ553+AP553</f>
        <v>0</v>
      </c>
      <c r="AW553" s="575"/>
      <c r="AX553" s="590">
        <f>IF(AT553=0,0,(AV553/AT553)*100)</f>
        <v>0</v>
      </c>
      <c r="AY553" s="591"/>
      <c r="AZ553" s="538"/>
      <c r="BA553" s="539"/>
      <c r="BB553" s="552"/>
      <c r="BC553" s="558"/>
      <c r="BD553" s="590">
        <f>IF(AZ553=0,0,(BB553/AZ553)*100)</f>
        <v>0</v>
      </c>
      <c r="BE553" s="591"/>
      <c r="BF553" s="578">
        <f>AT553+AZ553</f>
        <v>0</v>
      </c>
      <c r="BG553" s="579"/>
      <c r="BH553" s="574">
        <f>AV553+BB553</f>
        <v>0</v>
      </c>
      <c r="BI553" s="575"/>
      <c r="BJ553" s="590">
        <f>IF(BF553=0,0,(BH553/BF553)*100)</f>
        <v>0</v>
      </c>
      <c r="BK553" s="591"/>
      <c r="BL553" s="650">
        <f>(AD553*2)+(AJ553*2)+(AP553*3)+BB553</f>
        <v>0</v>
      </c>
      <c r="BM553" s="651"/>
      <c r="BN553" s="652"/>
      <c r="BO553" s="601" t="e">
        <f>(BL553*BR$74)+(N553*BR$75)+(X553*BR$76)+(R553*BR$77)+(V553*BR$78)+(Z553*BR$79)</f>
        <v>#REF!</v>
      </c>
      <c r="BP553" s="599" t="e">
        <f>((AZ553-BB553)*BR$81)+((AT553-AV553)*BR$80)+(H553*BR$82)+(P553*BR$83)</f>
        <v>#REF!</v>
      </c>
      <c r="BQ553" s="54"/>
      <c r="BR553" s="54"/>
      <c r="BS553" s="54"/>
    </row>
    <row r="554" spans="1:71" ht="22.5" customHeight="1">
      <c r="A554" s="54"/>
      <c r="B554" s="566"/>
      <c r="C554" s="560" t="str">
        <f>IF(ROSTER!D$46="","",ROSTER!D$46)</f>
        <v/>
      </c>
      <c r="D554" s="561"/>
      <c r="E554" s="547"/>
      <c r="F554" s="502"/>
      <c r="G554" s="507"/>
      <c r="H554" s="544"/>
      <c r="I554" s="545"/>
      <c r="J554" s="540"/>
      <c r="K554" s="541"/>
      <c r="L554" s="553"/>
      <c r="M554" s="559"/>
      <c r="N554" s="556" t="s">
        <v>14</v>
      </c>
      <c r="O554" s="557"/>
      <c r="P554" s="540"/>
      <c r="Q554" s="541"/>
      <c r="R554" s="553"/>
      <c r="S554" s="559"/>
      <c r="T554" s="592"/>
      <c r="U554" s="593"/>
      <c r="V554" s="551"/>
      <c r="W554" s="545"/>
      <c r="X554" s="540"/>
      <c r="Y554" s="545"/>
      <c r="Z554" s="540"/>
      <c r="AA554" s="545"/>
      <c r="AB554" s="540"/>
      <c r="AC554" s="541"/>
      <c r="AD554" s="553"/>
      <c r="AE554" s="559"/>
      <c r="AF554" s="588"/>
      <c r="AG554" s="589"/>
      <c r="AH554" s="540"/>
      <c r="AI554" s="541"/>
      <c r="AJ554" s="553"/>
      <c r="AK554" s="559"/>
      <c r="AL554" s="592"/>
      <c r="AM554" s="593"/>
      <c r="AN554" s="540"/>
      <c r="AO554" s="541"/>
      <c r="AP554" s="553"/>
      <c r="AQ554" s="559"/>
      <c r="AR554" s="592"/>
      <c r="AS554" s="593"/>
      <c r="AT554" s="580"/>
      <c r="AU554" s="581"/>
      <c r="AV554" s="576"/>
      <c r="AW554" s="577"/>
      <c r="AX554" s="592"/>
      <c r="AY554" s="593"/>
      <c r="AZ554" s="540"/>
      <c r="BA554" s="541"/>
      <c r="BB554" s="553"/>
      <c r="BC554" s="559"/>
      <c r="BD554" s="592"/>
      <c r="BE554" s="593"/>
      <c r="BF554" s="580"/>
      <c r="BG554" s="581"/>
      <c r="BH554" s="576"/>
      <c r="BI554" s="577"/>
      <c r="BJ554" s="592"/>
      <c r="BK554" s="593"/>
      <c r="BL554" s="653"/>
      <c r="BM554" s="654"/>
      <c r="BN554" s="655"/>
      <c r="BO554" s="602"/>
      <c r="BP554" s="600"/>
      <c r="BQ554" s="54"/>
      <c r="BR554" s="54"/>
      <c r="BS554" s="54"/>
    </row>
    <row r="555" spans="1:71" ht="21.75" customHeight="1">
      <c r="A555" s="54"/>
      <c r="B555" s="565" t="str">
        <f>IF(ROSTER!B48="","",ROSTER!B48)</f>
        <v/>
      </c>
      <c r="C555" s="536" t="str">
        <f>IF(ROSTER!C$48="","",ROSTER!C$48)</f>
        <v/>
      </c>
      <c r="D555" s="537"/>
      <c r="E555" s="546"/>
      <c r="F555" s="501">
        <f t="shared" ref="F555" si="475">IF(E555="y",1,IF(E555="S",1,0))</f>
        <v>0</v>
      </c>
      <c r="G555" s="506">
        <f t="shared" ref="G555" si="476">IF(E555="S",1,0)</f>
        <v>0</v>
      </c>
      <c r="H555" s="542"/>
      <c r="I555" s="543"/>
      <c r="J555" s="538"/>
      <c r="K555" s="539"/>
      <c r="L555" s="552"/>
      <c r="M555" s="558"/>
      <c r="N555" s="554">
        <f t="shared" ref="N555" si="477">L555+J555</f>
        <v>0</v>
      </c>
      <c r="O555" s="555"/>
      <c r="P555" s="538"/>
      <c r="Q555" s="539"/>
      <c r="R555" s="552"/>
      <c r="S555" s="558"/>
      <c r="T555" s="590">
        <f t="shared" ref="T555:T558" si="478">R555-P555</f>
        <v>0</v>
      </c>
      <c r="U555" s="591"/>
      <c r="V555" s="550"/>
      <c r="W555" s="543"/>
      <c r="X555" s="538"/>
      <c r="Y555" s="543"/>
      <c r="Z555" s="538"/>
      <c r="AA555" s="543"/>
      <c r="AB555" s="538"/>
      <c r="AC555" s="539"/>
      <c r="AD555" s="552"/>
      <c r="AE555" s="558"/>
      <c r="AF555" s="586"/>
      <c r="AG555" s="587"/>
      <c r="AH555" s="538"/>
      <c r="AI555" s="539"/>
      <c r="AJ555" s="552"/>
      <c r="AK555" s="558"/>
      <c r="AL555" s="590">
        <f t="shared" ref="AL555" si="479">IF(AH555=0,0,(AJ555/AH555)*100)</f>
        <v>0</v>
      </c>
      <c r="AM555" s="591"/>
      <c r="AN555" s="538"/>
      <c r="AO555" s="539"/>
      <c r="AP555" s="552"/>
      <c r="AQ555" s="558"/>
      <c r="AR555" s="590">
        <f t="shared" ref="AR555" si="480">IF(AN555=0,0,(AP555/AN555)*100)</f>
        <v>0</v>
      </c>
      <c r="AS555" s="591"/>
      <c r="AT555" s="578">
        <f t="shared" ref="AT555" si="481">AB555+AH555+AN555</f>
        <v>0</v>
      </c>
      <c r="AU555" s="579"/>
      <c r="AV555" s="574">
        <f t="shared" ref="AV555" si="482">AD555+AJ555+AP555</f>
        <v>0</v>
      </c>
      <c r="AW555" s="575"/>
      <c r="AX555" s="590">
        <f t="shared" ref="AX555" si="483">IF(AT555=0,0,(AV555/AT555)*100)</f>
        <v>0</v>
      </c>
      <c r="AY555" s="591"/>
      <c r="AZ555" s="538"/>
      <c r="BA555" s="539"/>
      <c r="BB555" s="552"/>
      <c r="BC555" s="558"/>
      <c r="BD555" s="590">
        <f t="shared" ref="BD555" si="484">IF(AZ555=0,0,(BB555/AZ555)*100)</f>
        <v>0</v>
      </c>
      <c r="BE555" s="591"/>
      <c r="BF555" s="578">
        <f t="shared" ref="BF555" si="485">AT555+AZ555</f>
        <v>0</v>
      </c>
      <c r="BG555" s="579"/>
      <c r="BH555" s="574">
        <f t="shared" ref="BH555" si="486">AV555+BB555</f>
        <v>0</v>
      </c>
      <c r="BI555" s="575"/>
      <c r="BJ555" s="590">
        <f t="shared" ref="BJ555" si="487">IF(BF555=0,0,(BH555/BF555)*100)</f>
        <v>0</v>
      </c>
      <c r="BK555" s="591"/>
      <c r="BL555" s="650">
        <f t="shared" ref="BL555" si="488">(AD555*2)+(AJ555*2)+(AP555*3)+BB555</f>
        <v>0</v>
      </c>
      <c r="BM555" s="651"/>
      <c r="BN555" s="652"/>
      <c r="BO555" s="601" t="e">
        <f>(BL555*BR$74)+(N555*BR$75)+(X555*BR$76)+(R555*BR$77)+(V555*BR$78)+(Z555*BR$79)</f>
        <v>#REF!</v>
      </c>
      <c r="BP555" s="599" t="e">
        <f>((AZ555-BB555)*BR$81)+((AT555-AV555)*BR$80)+(H555*BR$82)+(P555*BR$83)</f>
        <v>#REF!</v>
      </c>
      <c r="BQ555" s="54"/>
      <c r="BR555" s="54"/>
      <c r="BS555" s="54"/>
    </row>
    <row r="556" spans="1:71" ht="22.5" customHeight="1">
      <c r="A556" s="54"/>
      <c r="B556" s="566"/>
      <c r="C556" s="560" t="str">
        <f>IF(ROSTER!D$48="","",ROSTER!D$48)</f>
        <v/>
      </c>
      <c r="D556" s="561"/>
      <c r="E556" s="547"/>
      <c r="F556" s="502"/>
      <c r="G556" s="507"/>
      <c r="H556" s="544"/>
      <c r="I556" s="545"/>
      <c r="J556" s="540"/>
      <c r="K556" s="541"/>
      <c r="L556" s="553"/>
      <c r="M556" s="559"/>
      <c r="N556" s="556" t="s">
        <v>14</v>
      </c>
      <c r="O556" s="557"/>
      <c r="P556" s="540"/>
      <c r="Q556" s="541"/>
      <c r="R556" s="553"/>
      <c r="S556" s="559"/>
      <c r="T556" s="592"/>
      <c r="U556" s="593"/>
      <c r="V556" s="551"/>
      <c r="W556" s="545"/>
      <c r="X556" s="540"/>
      <c r="Y556" s="545"/>
      <c r="Z556" s="540"/>
      <c r="AA556" s="545"/>
      <c r="AB556" s="540"/>
      <c r="AC556" s="541"/>
      <c r="AD556" s="553"/>
      <c r="AE556" s="559"/>
      <c r="AF556" s="588"/>
      <c r="AG556" s="589"/>
      <c r="AH556" s="540"/>
      <c r="AI556" s="541"/>
      <c r="AJ556" s="553"/>
      <c r="AK556" s="559"/>
      <c r="AL556" s="592"/>
      <c r="AM556" s="593"/>
      <c r="AN556" s="540"/>
      <c r="AO556" s="541"/>
      <c r="AP556" s="553"/>
      <c r="AQ556" s="559"/>
      <c r="AR556" s="592"/>
      <c r="AS556" s="593"/>
      <c r="AT556" s="580"/>
      <c r="AU556" s="581"/>
      <c r="AV556" s="576"/>
      <c r="AW556" s="577"/>
      <c r="AX556" s="592"/>
      <c r="AY556" s="593"/>
      <c r="AZ556" s="540"/>
      <c r="BA556" s="541"/>
      <c r="BB556" s="553"/>
      <c r="BC556" s="559"/>
      <c r="BD556" s="592"/>
      <c r="BE556" s="593"/>
      <c r="BF556" s="580"/>
      <c r="BG556" s="581"/>
      <c r="BH556" s="576"/>
      <c r="BI556" s="577"/>
      <c r="BJ556" s="592"/>
      <c r="BK556" s="593"/>
      <c r="BL556" s="653"/>
      <c r="BM556" s="654"/>
      <c r="BN556" s="655"/>
      <c r="BO556" s="602"/>
      <c r="BP556" s="600"/>
      <c r="BQ556" s="54"/>
      <c r="BR556" s="54"/>
      <c r="BS556" s="54"/>
    </row>
    <row r="557" spans="1:71" ht="21.75" customHeight="1">
      <c r="A557" s="54"/>
      <c r="B557" s="565" t="str">
        <f>IF(ROSTER!B50="","",ROSTER!B50)</f>
        <v/>
      </c>
      <c r="C557" s="536" t="str">
        <f>IF(ROSTER!C$50="","",ROSTER!C$50)</f>
        <v/>
      </c>
      <c r="D557" s="537"/>
      <c r="E557" s="546"/>
      <c r="F557" s="501">
        <f t="shared" ref="F557" si="489">IF(E557="y",1,IF(E557="S",1,0))</f>
        <v>0</v>
      </c>
      <c r="G557" s="506">
        <f t="shared" ref="G557" si="490">IF(E557="S",1,0)</f>
        <v>0</v>
      </c>
      <c r="H557" s="542"/>
      <c r="I557" s="543"/>
      <c r="J557" s="538"/>
      <c r="K557" s="539"/>
      <c r="L557" s="552"/>
      <c r="M557" s="558"/>
      <c r="N557" s="554">
        <f t="shared" ref="N557" si="491">L557+J557</f>
        <v>0</v>
      </c>
      <c r="O557" s="555"/>
      <c r="P557" s="538"/>
      <c r="Q557" s="539"/>
      <c r="R557" s="552"/>
      <c r="S557" s="558"/>
      <c r="T557" s="590">
        <f t="shared" ref="T557:T558" si="492">R557-P557</f>
        <v>0</v>
      </c>
      <c r="U557" s="591"/>
      <c r="V557" s="550"/>
      <c r="W557" s="543"/>
      <c r="X557" s="538"/>
      <c r="Y557" s="543"/>
      <c r="Z557" s="538"/>
      <c r="AA557" s="543"/>
      <c r="AB557" s="538"/>
      <c r="AC557" s="539"/>
      <c r="AD557" s="552"/>
      <c r="AE557" s="558"/>
      <c r="AF557" s="586"/>
      <c r="AG557" s="587"/>
      <c r="AH557" s="538"/>
      <c r="AI557" s="539"/>
      <c r="AJ557" s="552"/>
      <c r="AK557" s="558"/>
      <c r="AL557" s="590">
        <f t="shared" ref="AL557" si="493">IF(AH557=0,0,(AJ557/AH557)*100)</f>
        <v>0</v>
      </c>
      <c r="AM557" s="591"/>
      <c r="AN557" s="538"/>
      <c r="AO557" s="539"/>
      <c r="AP557" s="552"/>
      <c r="AQ557" s="558"/>
      <c r="AR557" s="590">
        <f t="shared" ref="AR557" si="494">IF(AN557=0,0,(AP557/AN557)*100)</f>
        <v>0</v>
      </c>
      <c r="AS557" s="591"/>
      <c r="AT557" s="578">
        <f t="shared" ref="AT557" si="495">AB557+AH557+AN557</f>
        <v>0</v>
      </c>
      <c r="AU557" s="579"/>
      <c r="AV557" s="574">
        <f t="shared" ref="AV557" si="496">AD557+AJ557+AP557</f>
        <v>0</v>
      </c>
      <c r="AW557" s="575"/>
      <c r="AX557" s="590">
        <f t="shared" ref="AX557" si="497">IF(AT557=0,0,(AV557/AT557)*100)</f>
        <v>0</v>
      </c>
      <c r="AY557" s="591"/>
      <c r="AZ557" s="538"/>
      <c r="BA557" s="539"/>
      <c r="BB557" s="552"/>
      <c r="BC557" s="558"/>
      <c r="BD557" s="590">
        <f t="shared" ref="BD557" si="498">IF(AZ557=0,0,(BB557/AZ557)*100)</f>
        <v>0</v>
      </c>
      <c r="BE557" s="591"/>
      <c r="BF557" s="578">
        <f t="shared" ref="BF557" si="499">AT557+AZ557</f>
        <v>0</v>
      </c>
      <c r="BG557" s="579"/>
      <c r="BH557" s="574">
        <f t="shared" ref="BH557" si="500">AV557+BB557</f>
        <v>0</v>
      </c>
      <c r="BI557" s="575"/>
      <c r="BJ557" s="590">
        <f t="shared" ref="BJ557" si="501">IF(BF557=0,0,(BH557/BF557)*100)</f>
        <v>0</v>
      </c>
      <c r="BK557" s="591"/>
      <c r="BL557" s="650">
        <f t="shared" ref="BL557" si="502">(AD557*2)+(AJ557*2)+(AP557*3)+BB557</f>
        <v>0</v>
      </c>
      <c r="BM557" s="651"/>
      <c r="BN557" s="652"/>
      <c r="BO557" s="601" t="e">
        <f>(BL557*BR$74)+(N557*BR$75)+(X557*BR$76)+(R557*BR$77)+(V557*BR$78)+(Z557*BR$79)</f>
        <v>#REF!</v>
      </c>
      <c r="BP557" s="599" t="e">
        <f>((AZ557-BB557)*BR$81)+((AT557-AV557)*BR$80)+(H557*BR$82)+(P557*BR$83)</f>
        <v>#REF!</v>
      </c>
      <c r="BQ557" s="54"/>
      <c r="BR557" s="54"/>
      <c r="BS557" s="54"/>
    </row>
    <row r="558" spans="1:71" ht="22.5" customHeight="1" thickBot="1">
      <c r="A558" s="54"/>
      <c r="B558" s="566"/>
      <c r="C558" s="560" t="str">
        <f>IF(ROSTER!D$50="","",ROSTER!D$50)</f>
        <v/>
      </c>
      <c r="D558" s="561"/>
      <c r="E558" s="547"/>
      <c r="F558" s="502"/>
      <c r="G558" s="507"/>
      <c r="H558" s="544"/>
      <c r="I558" s="545"/>
      <c r="J558" s="540"/>
      <c r="K558" s="541"/>
      <c r="L558" s="553"/>
      <c r="M558" s="559"/>
      <c r="N558" s="556" t="s">
        <v>14</v>
      </c>
      <c r="O558" s="557"/>
      <c r="P558" s="540"/>
      <c r="Q558" s="541"/>
      <c r="R558" s="553"/>
      <c r="S558" s="559"/>
      <c r="T558" s="592"/>
      <c r="U558" s="593"/>
      <c r="V558" s="551"/>
      <c r="W558" s="545"/>
      <c r="X558" s="540"/>
      <c r="Y558" s="545"/>
      <c r="Z558" s="540"/>
      <c r="AA558" s="545"/>
      <c r="AB558" s="540"/>
      <c r="AC558" s="541"/>
      <c r="AD558" s="553"/>
      <c r="AE558" s="559"/>
      <c r="AF558" s="588"/>
      <c r="AG558" s="589"/>
      <c r="AH558" s="540"/>
      <c r="AI558" s="541"/>
      <c r="AJ558" s="553"/>
      <c r="AK558" s="559"/>
      <c r="AL558" s="592"/>
      <c r="AM558" s="593"/>
      <c r="AN558" s="540"/>
      <c r="AO558" s="541"/>
      <c r="AP558" s="553"/>
      <c r="AQ558" s="559"/>
      <c r="AR558" s="592"/>
      <c r="AS558" s="593"/>
      <c r="AT558" s="580"/>
      <c r="AU558" s="581"/>
      <c r="AV558" s="576"/>
      <c r="AW558" s="577"/>
      <c r="AX558" s="592"/>
      <c r="AY558" s="593"/>
      <c r="AZ558" s="540"/>
      <c r="BA558" s="541"/>
      <c r="BB558" s="553"/>
      <c r="BC558" s="559"/>
      <c r="BD558" s="592"/>
      <c r="BE558" s="593"/>
      <c r="BF558" s="580"/>
      <c r="BG558" s="581"/>
      <c r="BH558" s="576"/>
      <c r="BI558" s="577"/>
      <c r="BJ558" s="592"/>
      <c r="BK558" s="593"/>
      <c r="BL558" s="653"/>
      <c r="BM558" s="654"/>
      <c r="BN558" s="655"/>
      <c r="BO558" s="602"/>
      <c r="BP558" s="600"/>
      <c r="BQ558" s="54"/>
      <c r="BR558" s="54"/>
      <c r="BS558" s="54"/>
    </row>
    <row r="559" spans="1:71" s="335" customFormat="1" ht="33.4" customHeight="1">
      <c r="A559" s="333"/>
      <c r="B559" s="689"/>
      <c r="C559" s="685"/>
      <c r="D559" s="685" t="s">
        <v>10</v>
      </c>
      <c r="E559" s="686"/>
      <c r="F559" s="334"/>
      <c r="G559" s="334"/>
      <c r="H559" s="642">
        <f>SUM(H515:I558)</f>
        <v>0</v>
      </c>
      <c r="I559" s="631"/>
      <c r="J559" s="642">
        <f>SUM(J515:K558)</f>
        <v>0</v>
      </c>
      <c r="K559" s="631"/>
      <c r="L559" s="630">
        <f>SUM(L515:M558)</f>
        <v>0</v>
      </c>
      <c r="M559" s="640"/>
      <c r="N559" s="626">
        <f>L559+J559</f>
        <v>0</v>
      </c>
      <c r="O559" s="627"/>
      <c r="P559" s="630">
        <f>SUM(P515:Q558)</f>
        <v>0</v>
      </c>
      <c r="Q559" s="631"/>
      <c r="R559" s="630">
        <f t="shared" ref="R559" si="503">SUM(R515:S558)</f>
        <v>0</v>
      </c>
      <c r="S559" s="640"/>
      <c r="T559" s="630">
        <f t="shared" ref="T559" si="504">SUM(T515:U558)</f>
        <v>0</v>
      </c>
      <c r="U559" s="627"/>
      <c r="V559" s="640">
        <f t="shared" ref="V559" si="505">SUM(V515:W558)</f>
        <v>0</v>
      </c>
      <c r="W559" s="640"/>
      <c r="X559" s="642">
        <f t="shared" ref="X559" si="506">SUM(X515:Y558)</f>
        <v>0</v>
      </c>
      <c r="Y559" s="627"/>
      <c r="Z559" s="642">
        <f t="shared" ref="Z559" si="507">SUM(Z515:AA558)</f>
        <v>0</v>
      </c>
      <c r="AA559" s="627"/>
      <c r="AB559" s="640">
        <f t="shared" ref="AB559" si="508">SUM(AB515:AC558)</f>
        <v>0</v>
      </c>
      <c r="AC559" s="631"/>
      <c r="AD559" s="630">
        <f t="shared" ref="AD559" si="509">SUM(AD515:AE558)</f>
        <v>0</v>
      </c>
      <c r="AE559" s="640"/>
      <c r="AF559" s="626">
        <f t="shared" ref="AF559" si="510">SUM(AF515:AG558)</f>
        <v>0</v>
      </c>
      <c r="AG559" s="627"/>
      <c r="AH559" s="630">
        <f t="shared" ref="AH559" si="511">SUM(AH515:AI558)</f>
        <v>0</v>
      </c>
      <c r="AI559" s="631"/>
      <c r="AJ559" s="630">
        <f t="shared" ref="AJ559" si="512">SUM(AJ515:AK558)</f>
        <v>0</v>
      </c>
      <c r="AK559" s="640"/>
      <c r="AL559" s="626">
        <f>IF(AH559=0,0,(AJ559/AH559)*100)</f>
        <v>0</v>
      </c>
      <c r="AM559" s="627"/>
      <c r="AN559" s="630">
        <f>SUM(AN515:AO558)</f>
        <v>0</v>
      </c>
      <c r="AO559" s="631"/>
      <c r="AP559" s="630">
        <f>SUM(AP515:AQ558)</f>
        <v>0</v>
      </c>
      <c r="AQ559" s="640"/>
      <c r="AR559" s="626">
        <f>IF(AN559=0,0,(AP559/AN559)*100)</f>
        <v>0</v>
      </c>
      <c r="AS559" s="627"/>
      <c r="AT559" s="642">
        <f>AB559+AH559+AN559</f>
        <v>0</v>
      </c>
      <c r="AU559" s="631"/>
      <c r="AV559" s="630">
        <f>AD559+AJ559+AP559</f>
        <v>0</v>
      </c>
      <c r="AW559" s="670"/>
      <c r="AX559" s="626">
        <f>IF(AT559=0,0,(AV559/AT559)*100)</f>
        <v>0</v>
      </c>
      <c r="AY559" s="627"/>
      <c r="AZ559" s="630">
        <f>SUM(AZ515:BA558)</f>
        <v>0</v>
      </c>
      <c r="BA559" s="631"/>
      <c r="BB559" s="630">
        <f>SUM(BB515:BC558)</f>
        <v>0</v>
      </c>
      <c r="BC559" s="640"/>
      <c r="BD559" s="626">
        <f>IF(AZ559=0,0,(BB559/AZ559)*100)</f>
        <v>0</v>
      </c>
      <c r="BE559" s="627"/>
      <c r="BF559" s="642">
        <f>AT559+AZ559</f>
        <v>0</v>
      </c>
      <c r="BG559" s="631"/>
      <c r="BH559" s="630">
        <f>AV559+BB559</f>
        <v>0</v>
      </c>
      <c r="BI559" s="670"/>
      <c r="BJ559" s="626">
        <f>IF(BF559=0,0,(BH559/BF559)*100)</f>
        <v>0</v>
      </c>
      <c r="BK559" s="668"/>
      <c r="BL559" s="644">
        <f>SUM(BL515:BN558)</f>
        <v>0</v>
      </c>
      <c r="BM559" s="645"/>
      <c r="BN559" s="646"/>
      <c r="BO559" s="601" t="e">
        <f>(BL559*BR$74)+(N559*BR$75)+(X559*BR$76)+(R559*BR$77)+(V559*BR$78)+(Z559*BR$79)</f>
        <v>#REF!</v>
      </c>
      <c r="BP559" s="599" t="e">
        <f>((AZ559-BB559)*BR$81)+((AT559-AV559)*BR$80)+(H559*BR$82)+(P559*BR$83)</f>
        <v>#REF!</v>
      </c>
      <c r="BQ559" s="333"/>
      <c r="BR559" s="333"/>
      <c r="BS559" s="333"/>
    </row>
    <row r="560" spans="1:71" s="335" customFormat="1" ht="33.950000000000003" customHeight="1" thickBot="1">
      <c r="A560" s="333"/>
      <c r="B560" s="690"/>
      <c r="C560" s="687"/>
      <c r="D560" s="687"/>
      <c r="E560" s="688"/>
      <c r="F560" s="336"/>
      <c r="G560" s="336"/>
      <c r="H560" s="643"/>
      <c r="I560" s="633"/>
      <c r="J560" s="643"/>
      <c r="K560" s="633"/>
      <c r="L560" s="632"/>
      <c r="M560" s="641"/>
      <c r="N560" s="628" t="s">
        <v>14</v>
      </c>
      <c r="O560" s="629"/>
      <c r="P560" s="632"/>
      <c r="Q560" s="633"/>
      <c r="R560" s="632"/>
      <c r="S560" s="641"/>
      <c r="T560" s="632"/>
      <c r="U560" s="629"/>
      <c r="V560" s="641"/>
      <c r="W560" s="641"/>
      <c r="X560" s="643"/>
      <c r="Y560" s="629"/>
      <c r="Z560" s="643"/>
      <c r="AA560" s="629"/>
      <c r="AB560" s="641"/>
      <c r="AC560" s="633"/>
      <c r="AD560" s="632"/>
      <c r="AE560" s="641"/>
      <c r="AF560" s="628"/>
      <c r="AG560" s="629"/>
      <c r="AH560" s="632"/>
      <c r="AI560" s="633"/>
      <c r="AJ560" s="632"/>
      <c r="AK560" s="641"/>
      <c r="AL560" s="628"/>
      <c r="AM560" s="629"/>
      <c r="AN560" s="632"/>
      <c r="AO560" s="633"/>
      <c r="AP560" s="632"/>
      <c r="AQ560" s="641"/>
      <c r="AR560" s="628"/>
      <c r="AS560" s="629"/>
      <c r="AT560" s="643"/>
      <c r="AU560" s="633"/>
      <c r="AV560" s="632"/>
      <c r="AW560" s="671"/>
      <c r="AX560" s="628"/>
      <c r="AY560" s="629"/>
      <c r="AZ560" s="632"/>
      <c r="BA560" s="633"/>
      <c r="BB560" s="632"/>
      <c r="BC560" s="641"/>
      <c r="BD560" s="628"/>
      <c r="BE560" s="629"/>
      <c r="BF560" s="643"/>
      <c r="BG560" s="633"/>
      <c r="BH560" s="632"/>
      <c r="BI560" s="671"/>
      <c r="BJ560" s="628"/>
      <c r="BK560" s="669"/>
      <c r="BL560" s="647"/>
      <c r="BM560" s="648"/>
      <c r="BN560" s="649"/>
      <c r="BO560" s="602"/>
      <c r="BP560" s="600"/>
      <c r="BQ560" s="333"/>
      <c r="BR560" s="333"/>
      <c r="BS560" s="333"/>
    </row>
    <row r="561" spans="1:71" s="341" customFormat="1" ht="48.2" customHeight="1" thickBot="1">
      <c r="A561" s="337"/>
      <c r="B561" s="667"/>
      <c r="C561" s="665"/>
      <c r="D561" s="665" t="s">
        <v>13</v>
      </c>
      <c r="E561" s="666"/>
      <c r="F561" s="338"/>
      <c r="G561" s="334"/>
      <c r="H561" s="676"/>
      <c r="I561" s="677"/>
      <c r="J561" s="673"/>
      <c r="K561" s="672"/>
      <c r="L561" s="605"/>
      <c r="M561" s="606"/>
      <c r="N561" s="674">
        <f>J561+L561</f>
        <v>0</v>
      </c>
      <c r="O561" s="675"/>
      <c r="P561" s="673"/>
      <c r="Q561" s="672"/>
      <c r="R561" s="605"/>
      <c r="S561" s="672"/>
      <c r="T561" s="626">
        <f>R561-P561</f>
        <v>0</v>
      </c>
      <c r="U561" s="627"/>
      <c r="V561" s="673"/>
      <c r="W561" s="678"/>
      <c r="X561" s="679"/>
      <c r="Y561" s="680"/>
      <c r="Z561" s="673"/>
      <c r="AA561" s="678"/>
      <c r="AB561" s="673"/>
      <c r="AC561" s="672"/>
      <c r="AD561" s="605"/>
      <c r="AE561" s="606"/>
      <c r="AF561" s="634">
        <f>IF(AB561=0,0,(AD561/AB561)*100)</f>
        <v>0</v>
      </c>
      <c r="AG561" s="635"/>
      <c r="AH561" s="673"/>
      <c r="AI561" s="672"/>
      <c r="AJ561" s="605"/>
      <c r="AK561" s="606"/>
      <c r="AL561" s="626">
        <f>IF(AH561=0,0,(AJ561/AH561)*100)</f>
        <v>0</v>
      </c>
      <c r="AM561" s="627"/>
      <c r="AN561" s="673"/>
      <c r="AO561" s="672"/>
      <c r="AP561" s="605"/>
      <c r="AQ561" s="606"/>
      <c r="AR561" s="626">
        <f>IF(AN561=0,0,(AP561/AN561)*100)</f>
        <v>0</v>
      </c>
      <c r="AS561" s="627"/>
      <c r="AT561" s="681">
        <f>AB561+AH561+AN561</f>
        <v>0</v>
      </c>
      <c r="AU561" s="682"/>
      <c r="AV561" s="683">
        <f>AD561+AJ561+AP561</f>
        <v>0</v>
      </c>
      <c r="AW561" s="684"/>
      <c r="AX561" s="626">
        <f>IF(AT561=0,0,(AV561/AT561)*100)</f>
        <v>0</v>
      </c>
      <c r="AY561" s="627"/>
      <c r="AZ561" s="673"/>
      <c r="BA561" s="672"/>
      <c r="BB561" s="605"/>
      <c r="BC561" s="606"/>
      <c r="BD561" s="626">
        <f>IF(AZ561=0,0,(BB561/AZ561)*100)</f>
        <v>0</v>
      </c>
      <c r="BE561" s="627"/>
      <c r="BF561" s="681">
        <f>AT561+AZ561</f>
        <v>0</v>
      </c>
      <c r="BG561" s="682"/>
      <c r="BH561" s="683">
        <f>AV561+BB561</f>
        <v>0</v>
      </c>
      <c r="BI561" s="684"/>
      <c r="BJ561" s="626">
        <f>IF(BF561=0,0,(BH561/BF561)*100)</f>
        <v>0</v>
      </c>
      <c r="BK561" s="627"/>
      <c r="BL561" s="594"/>
      <c r="BM561" s="595"/>
      <c r="BN561" s="596"/>
      <c r="BO561" s="339"/>
      <c r="BP561" s="340"/>
      <c r="BQ561" s="337"/>
      <c r="BR561" s="337"/>
      <c r="BS561" s="337"/>
    </row>
    <row r="562" spans="1:71" s="341" customFormat="1" ht="48.95" customHeight="1" thickBot="1">
      <c r="A562" s="337"/>
      <c r="B562" s="342"/>
      <c r="C562" s="343"/>
      <c r="D562" s="570" t="s">
        <v>95</v>
      </c>
      <c r="E562" s="571"/>
      <c r="F562" s="344"/>
      <c r="G562" s="344"/>
      <c r="H562" s="343"/>
      <c r="I562" s="343"/>
      <c r="J562" s="567">
        <f>IF((J559+L561)=0,0,J559/(J559+L561)*100)</f>
        <v>0</v>
      </c>
      <c r="K562" s="569"/>
      <c r="L562" s="567">
        <f>IF((L559+J561)=0,0,L559/(L559+J561)*100)</f>
        <v>0</v>
      </c>
      <c r="M562" s="569"/>
      <c r="N562" s="567">
        <f>IF((N559+N561)=0,0,N559/(N559+N561)*100)</f>
        <v>0</v>
      </c>
      <c r="O562" s="568"/>
      <c r="P562" s="572"/>
      <c r="Q562" s="509"/>
      <c r="R562" s="509"/>
      <c r="S562" s="509"/>
      <c r="T562" s="535"/>
      <c r="U562" s="535"/>
      <c r="V562" s="509"/>
      <c r="W562" s="509"/>
      <c r="X562" s="509"/>
      <c r="Y562" s="509"/>
      <c r="Z562" s="509"/>
      <c r="AA562" s="509"/>
      <c r="AB562" s="509"/>
      <c r="AC562" s="509"/>
      <c r="AD562" s="509"/>
      <c r="AE562" s="509"/>
      <c r="AF562" s="509"/>
      <c r="AG562" s="509"/>
      <c r="AH562" s="509"/>
      <c r="AI562" s="509"/>
      <c r="AJ562" s="509"/>
      <c r="AK562" s="509"/>
      <c r="AL562" s="509"/>
      <c r="AM562" s="509"/>
      <c r="AN562" s="509"/>
      <c r="AO562" s="509"/>
      <c r="AP562" s="509"/>
      <c r="AQ562" s="509"/>
      <c r="AR562" s="509"/>
      <c r="AS562" s="509"/>
      <c r="AT562" s="509"/>
      <c r="AU562" s="509"/>
      <c r="AV562" s="509"/>
      <c r="AW562" s="509"/>
      <c r="AX562" s="509"/>
      <c r="AY562" s="509"/>
      <c r="AZ562" s="509"/>
      <c r="BA562" s="509"/>
      <c r="BB562" s="509"/>
      <c r="BC562" s="509"/>
      <c r="BD562" s="509"/>
      <c r="BE562" s="509"/>
      <c r="BF562" s="509"/>
      <c r="BG562" s="509"/>
      <c r="BH562" s="509"/>
      <c r="BI562" s="509"/>
      <c r="BJ562" s="509"/>
      <c r="BK562" s="509"/>
      <c r="BL562" s="509"/>
      <c r="BM562" s="509"/>
      <c r="BN562" s="573"/>
      <c r="BO562" s="345"/>
      <c r="BP562" s="345"/>
      <c r="BQ562" s="337"/>
      <c r="BR562" s="337"/>
      <c r="BS562" s="337"/>
    </row>
    <row r="563" spans="1:71" ht="15.75" customHeight="1" thickTop="1" thickBot="1">
      <c r="A563" s="54"/>
      <c r="B563" s="214"/>
      <c r="C563" s="215"/>
      <c r="D563" s="215"/>
      <c r="E563" s="215"/>
      <c r="F563" s="74"/>
      <c r="G563" s="74"/>
      <c r="H563" s="215"/>
      <c r="I563" s="215"/>
      <c r="J563" s="215"/>
      <c r="K563" s="215"/>
      <c r="L563" s="215"/>
      <c r="M563" s="215"/>
      <c r="N563" s="215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 s="215"/>
      <c r="AC563" s="215"/>
      <c r="AD563" s="215"/>
      <c r="AE563" s="215"/>
      <c r="AF563" s="220"/>
      <c r="AG563" s="220"/>
      <c r="AH563" s="215"/>
      <c r="AI563" s="215"/>
      <c r="AJ563" s="215"/>
      <c r="AK563" s="215"/>
      <c r="AL563" s="215"/>
      <c r="AM563" s="215"/>
      <c r="AN563" s="215"/>
      <c r="AO563" s="215"/>
      <c r="AP563" s="215"/>
      <c r="AQ563" s="215"/>
      <c r="AR563" s="215"/>
      <c r="AS563" s="215"/>
      <c r="AT563" s="215"/>
      <c r="AU563" s="215"/>
      <c r="AV563" s="215"/>
      <c r="AW563" s="215"/>
      <c r="AX563" s="215"/>
      <c r="AY563" s="215"/>
      <c r="AZ563" s="215"/>
      <c r="BA563" s="215"/>
      <c r="BB563" s="215"/>
      <c r="BC563" s="215"/>
      <c r="BD563" s="215"/>
      <c r="BE563" s="215"/>
      <c r="BF563" s="215"/>
      <c r="BG563" s="215"/>
      <c r="BH563" s="215"/>
      <c r="BI563" s="215"/>
      <c r="BJ563" s="215"/>
      <c r="BK563" s="215"/>
      <c r="BL563" s="215"/>
      <c r="BM563" s="215"/>
      <c r="BN563" s="221"/>
      <c r="BO563" s="75"/>
      <c r="BP563" s="75"/>
      <c r="BQ563" s="54"/>
      <c r="BR563" s="54"/>
      <c r="BS563" s="54"/>
    </row>
    <row r="564" spans="1:71" s="73" customFormat="1" ht="80.25" customHeight="1" thickTop="1" thickBot="1">
      <c r="A564" s="72"/>
      <c r="B564" s="656" t="s">
        <v>62</v>
      </c>
      <c r="C564" s="657"/>
      <c r="D564" s="616" t="s">
        <v>54</v>
      </c>
      <c r="E564" s="616"/>
      <c r="F564" s="76"/>
      <c r="G564" s="76"/>
      <c r="H564" s="607"/>
      <c r="I564" s="608"/>
      <c r="J564" s="609"/>
      <c r="K564" s="346"/>
      <c r="L564" s="607"/>
      <c r="M564" s="608"/>
      <c r="N564" s="609"/>
      <c r="O564" s="510" t="s">
        <v>49</v>
      </c>
      <c r="P564" s="511"/>
      <c r="Q564" s="511"/>
      <c r="R564" s="511"/>
      <c r="S564" s="607"/>
      <c r="T564" s="608"/>
      <c r="U564" s="609"/>
      <c r="V564" s="346"/>
      <c r="W564" s="607"/>
      <c r="X564" s="608"/>
      <c r="Y564" s="609"/>
      <c r="Z564" s="510" t="s">
        <v>115</v>
      </c>
      <c r="AA564" s="511"/>
      <c r="AB564" s="511"/>
      <c r="AC564" s="511"/>
      <c r="AD564" s="511"/>
      <c r="AE564" s="511"/>
      <c r="AF564" s="511"/>
      <c r="AG564" s="511"/>
      <c r="AH564" s="511"/>
      <c r="AI564" s="512"/>
      <c r="AJ564" s="607"/>
      <c r="AK564" s="608"/>
      <c r="AL564" s="609"/>
      <c r="AM564" s="346"/>
      <c r="AN564" s="607"/>
      <c r="AO564" s="608"/>
      <c r="AP564" s="609"/>
      <c r="AQ564" s="510" t="s">
        <v>53</v>
      </c>
      <c r="AR564" s="511"/>
      <c r="AS564" s="511"/>
      <c r="AT564" s="512"/>
      <c r="AU564" s="607"/>
      <c r="AV564" s="608"/>
      <c r="AW564" s="609"/>
      <c r="AX564" s="346"/>
      <c r="AY564" s="607"/>
      <c r="AZ564" s="608"/>
      <c r="BA564" s="609"/>
      <c r="BB564" s="614" t="s">
        <v>117</v>
      </c>
      <c r="BC564" s="615"/>
      <c r="BD564" s="615"/>
      <c r="BE564" s="658"/>
      <c r="BF564" s="520">
        <f>BL559</f>
        <v>0</v>
      </c>
      <c r="BG564" s="521"/>
      <c r="BH564" s="522"/>
      <c r="BI564" s="346"/>
      <c r="BJ564" s="520">
        <f>BL561</f>
        <v>0</v>
      </c>
      <c r="BK564" s="521"/>
      <c r="BL564" s="522"/>
      <c r="BM564" s="227"/>
      <c r="BN564" s="228"/>
      <c r="BO564" s="77"/>
      <c r="BP564" s="77"/>
      <c r="BQ564" s="72"/>
      <c r="BR564" s="72"/>
      <c r="BS564" s="72"/>
    </row>
    <row r="565" spans="1:71" ht="15.6" customHeight="1" thickTop="1" thickBot="1">
      <c r="A565" s="54"/>
      <c r="B565" s="216"/>
      <c r="C565" s="210"/>
      <c r="D565" s="217"/>
      <c r="E565" s="217"/>
      <c r="F565" s="78"/>
      <c r="G565" s="78"/>
      <c r="H565" s="224"/>
      <c r="I565" s="224"/>
      <c r="J565" s="224"/>
      <c r="K565" s="224"/>
      <c r="L565" s="224"/>
      <c r="M565" s="224"/>
      <c r="N565" s="224"/>
      <c r="O565" s="222"/>
      <c r="P565" s="222"/>
      <c r="Q565" s="222"/>
      <c r="R565" s="222"/>
      <c r="S565" s="224"/>
      <c r="T565" s="224"/>
      <c r="U565" s="224"/>
      <c r="V565" s="223"/>
      <c r="W565" s="224"/>
      <c r="X565" s="224"/>
      <c r="Y565" s="224"/>
      <c r="Z565" s="222"/>
      <c r="AA565" s="222"/>
      <c r="AB565" s="222"/>
      <c r="AC565" s="222"/>
      <c r="AD565" s="224"/>
      <c r="AE565" s="224"/>
      <c r="AF565" s="224"/>
      <c r="AG565" s="224"/>
      <c r="AH565" s="223"/>
      <c r="AI565" s="223"/>
      <c r="AJ565" s="224"/>
      <c r="AK565" s="222"/>
      <c r="AL565" s="222"/>
      <c r="AM565" s="222"/>
      <c r="AN565" s="222"/>
      <c r="AO565" s="224"/>
      <c r="AP565" s="224"/>
      <c r="AQ565" s="222"/>
      <c r="AR565" s="222"/>
      <c r="AS565" s="222"/>
      <c r="AT565" s="222"/>
      <c r="AU565" s="224"/>
      <c r="AV565" s="224"/>
      <c r="AW565" s="224"/>
      <c r="AX565" s="224"/>
      <c r="AY565" s="224"/>
      <c r="AZ565" s="226"/>
      <c r="BA565" s="226"/>
      <c r="BB565" s="222"/>
      <c r="BC565" s="230"/>
      <c r="BD565" s="231"/>
      <c r="BE565" s="231"/>
      <c r="BF565" s="232"/>
      <c r="BG565" s="232"/>
      <c r="BH565" s="226"/>
      <c r="BI565" s="224"/>
      <c r="BJ565" s="233"/>
      <c r="BK565" s="233"/>
      <c r="BL565" s="226"/>
      <c r="BM565" s="229"/>
      <c r="BN565" s="234"/>
      <c r="BO565" s="79"/>
      <c r="BP565" s="79"/>
      <c r="BQ565" s="54"/>
      <c r="BR565" s="54"/>
      <c r="BS565" s="54"/>
    </row>
    <row r="566" spans="1:71" s="73" customFormat="1" ht="80.25" customHeight="1" thickTop="1" thickBot="1">
      <c r="A566" s="72"/>
      <c r="B566" s="614" t="s">
        <v>47</v>
      </c>
      <c r="C566" s="615"/>
      <c r="D566" s="616" t="s">
        <v>55</v>
      </c>
      <c r="E566" s="616"/>
      <c r="F566" s="76"/>
      <c r="G566" s="76"/>
      <c r="H566" s="520">
        <f>H564</f>
        <v>0</v>
      </c>
      <c r="I566" s="521"/>
      <c r="J566" s="522"/>
      <c r="K566" s="346"/>
      <c r="L566" s="520">
        <f>L564</f>
        <v>0</v>
      </c>
      <c r="M566" s="521"/>
      <c r="N566" s="522"/>
      <c r="O566" s="510" t="s">
        <v>51</v>
      </c>
      <c r="P566" s="511"/>
      <c r="Q566" s="511"/>
      <c r="R566" s="511"/>
      <c r="S566" s="520">
        <f>S564-H564</f>
        <v>0</v>
      </c>
      <c r="T566" s="521"/>
      <c r="U566" s="522"/>
      <c r="V566" s="346"/>
      <c r="W566" s="520">
        <f>W564-L564</f>
        <v>0</v>
      </c>
      <c r="X566" s="521"/>
      <c r="Y566" s="522"/>
      <c r="Z566" s="510" t="s">
        <v>116</v>
      </c>
      <c r="AA566" s="511"/>
      <c r="AB566" s="511"/>
      <c r="AC566" s="511"/>
      <c r="AD566" s="511"/>
      <c r="AE566" s="511"/>
      <c r="AF566" s="511"/>
      <c r="AG566" s="511"/>
      <c r="AH566" s="511"/>
      <c r="AI566" s="512"/>
      <c r="AJ566" s="520">
        <f>AJ564-S564</f>
        <v>0</v>
      </c>
      <c r="AK566" s="521"/>
      <c r="AL566" s="522"/>
      <c r="AM566" s="346"/>
      <c r="AN566" s="520">
        <f>AN564-W564</f>
        <v>0</v>
      </c>
      <c r="AO566" s="521"/>
      <c r="AP566" s="522"/>
      <c r="AQ566" s="510" t="s">
        <v>52</v>
      </c>
      <c r="AR566" s="511"/>
      <c r="AS566" s="511"/>
      <c r="AT566" s="512"/>
      <c r="AU566" s="520">
        <f>AU564-AJ564</f>
        <v>0</v>
      </c>
      <c r="AV566" s="521"/>
      <c r="AW566" s="522"/>
      <c r="AX566" s="346"/>
      <c r="AY566" s="520">
        <f>AY564-AN564</f>
        <v>0</v>
      </c>
      <c r="AZ566" s="521"/>
      <c r="BA566" s="522"/>
      <c r="BB566" s="614" t="s">
        <v>118</v>
      </c>
      <c r="BC566" s="615"/>
      <c r="BD566" s="615"/>
      <c r="BE566" s="658"/>
      <c r="BF566" s="520">
        <f>BF564-AU564</f>
        <v>0</v>
      </c>
      <c r="BG566" s="521"/>
      <c r="BH566" s="522"/>
      <c r="BI566" s="346"/>
      <c r="BJ566" s="520">
        <f>BJ564-AY564</f>
        <v>0</v>
      </c>
      <c r="BK566" s="521"/>
      <c r="BL566" s="522"/>
      <c r="BM566" s="227"/>
      <c r="BN566" s="228"/>
      <c r="BO566" s="77"/>
      <c r="BP566" s="77"/>
      <c r="BQ566" s="72"/>
      <c r="BR566" s="72"/>
      <c r="BS566" s="72"/>
    </row>
    <row r="567" spans="1:71" ht="15.75" customHeight="1" thickTop="1" thickBot="1">
      <c r="A567" s="54"/>
      <c r="B567" s="218"/>
      <c r="C567" s="219"/>
      <c r="D567" s="219"/>
      <c r="E567" s="219"/>
      <c r="F567" s="80"/>
      <c r="G567" s="80"/>
      <c r="H567" s="219"/>
      <c r="I567" s="219"/>
      <c r="J567" s="219"/>
      <c r="K567" s="219"/>
      <c r="L567" s="219"/>
      <c r="M567" s="219"/>
      <c r="N567" s="219"/>
      <c r="O567" s="219"/>
      <c r="P567" s="219"/>
      <c r="Q567" s="219"/>
      <c r="R567" s="219"/>
      <c r="S567" s="219"/>
      <c r="T567" s="219"/>
      <c r="U567" s="219"/>
      <c r="V567" s="219"/>
      <c r="W567" s="219"/>
      <c r="X567" s="219"/>
      <c r="Y567" s="219"/>
      <c r="Z567" s="219"/>
      <c r="AA567" s="219"/>
      <c r="AB567" s="219"/>
      <c r="AC567" s="219"/>
      <c r="AD567" s="219"/>
      <c r="AE567" s="219"/>
      <c r="AF567" s="225"/>
      <c r="AG567" s="225"/>
      <c r="AH567" s="219"/>
      <c r="AI567" s="219"/>
      <c r="AJ567" s="219"/>
      <c r="AK567" s="219"/>
      <c r="AL567" s="219"/>
      <c r="AM567" s="219"/>
      <c r="AN567" s="219"/>
      <c r="AO567" s="219"/>
      <c r="AP567" s="219"/>
      <c r="AQ567" s="219"/>
      <c r="AR567" s="219"/>
      <c r="AS567" s="219"/>
      <c r="AT567" s="219"/>
      <c r="AU567" s="219"/>
      <c r="AV567" s="219"/>
      <c r="AW567" s="219"/>
      <c r="AX567" s="219"/>
      <c r="AY567" s="219"/>
      <c r="AZ567" s="219"/>
      <c r="BA567" s="617" t="s">
        <v>135</v>
      </c>
      <c r="BB567" s="617"/>
      <c r="BC567" s="617"/>
      <c r="BD567" s="617"/>
      <c r="BE567" s="617"/>
      <c r="BF567" s="617"/>
      <c r="BG567" s="617"/>
      <c r="BH567" s="617"/>
      <c r="BI567" s="617"/>
      <c r="BJ567" s="617"/>
      <c r="BK567" s="617"/>
      <c r="BL567" s="617"/>
      <c r="BM567" s="617"/>
      <c r="BN567" s="618"/>
      <c r="BO567" s="81"/>
      <c r="BP567" s="81"/>
      <c r="BQ567" s="54"/>
      <c r="BR567" s="54"/>
      <c r="BS567" s="54"/>
    </row>
    <row r="568" spans="1:71" ht="12" customHeight="1" thickTop="1">
      <c r="A568" s="54"/>
      <c r="B568" s="55"/>
      <c r="C568" s="54"/>
      <c r="D568" s="54"/>
      <c r="E568" s="54"/>
      <c r="F568" s="56"/>
      <c r="G568" s="56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7"/>
      <c r="AG568" s="57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8"/>
      <c r="BP568" s="58"/>
      <c r="BQ568" s="54"/>
      <c r="BR568" s="54"/>
      <c r="BS568" s="54"/>
    </row>
    <row r="569" spans="1:71" s="61" customFormat="1" ht="33.75">
      <c r="A569" s="60"/>
      <c r="B569" s="503" t="s">
        <v>9</v>
      </c>
      <c r="C569" s="503"/>
      <c r="D569" s="503"/>
      <c r="E569" s="503"/>
      <c r="F569" s="503"/>
      <c r="G569" s="503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503"/>
      <c r="T569" s="503"/>
      <c r="U569" s="503"/>
      <c r="V569" s="503"/>
      <c r="W569" s="503"/>
      <c r="X569" s="503"/>
      <c r="Y569" s="503"/>
      <c r="Z569" s="503"/>
      <c r="AA569" s="503"/>
      <c r="AB569" s="503"/>
      <c r="AC569" s="503"/>
      <c r="AD569" s="503"/>
      <c r="AE569" s="503"/>
      <c r="AF569" s="503"/>
      <c r="AG569" s="503"/>
      <c r="AH569" s="503"/>
      <c r="AI569" s="503"/>
      <c r="AJ569" s="503"/>
      <c r="AK569" s="503"/>
      <c r="AL569" s="503"/>
      <c r="AM569" s="503"/>
      <c r="AN569" s="503"/>
      <c r="AO569" s="503"/>
      <c r="AP569" s="503"/>
      <c r="AQ569" s="503"/>
      <c r="AR569" s="503"/>
      <c r="AS569" s="503"/>
      <c r="AT569" s="503"/>
      <c r="AU569" s="503"/>
      <c r="AV569" s="503"/>
      <c r="AW569" s="503"/>
      <c r="AX569" s="503"/>
      <c r="AY569" s="503"/>
      <c r="AZ569" s="503"/>
      <c r="BA569" s="503"/>
      <c r="BB569" s="503"/>
      <c r="BC569" s="503"/>
      <c r="BD569" s="503"/>
      <c r="BE569" s="503"/>
      <c r="BF569" s="503"/>
      <c r="BG569" s="503"/>
      <c r="BH569" s="503"/>
      <c r="BI569" s="503"/>
      <c r="BJ569" s="503"/>
      <c r="BK569" s="503"/>
      <c r="BL569" s="503"/>
      <c r="BM569" s="503"/>
      <c r="BN569" s="503"/>
      <c r="BO569" s="192"/>
      <c r="BP569" s="192"/>
      <c r="BQ569" s="60"/>
      <c r="BR569" s="60"/>
      <c r="BS569" s="60"/>
    </row>
    <row r="570" spans="1:71" ht="10.9" customHeight="1">
      <c r="A570" s="54"/>
      <c r="B570" s="193"/>
      <c r="C570" s="194"/>
      <c r="D570" s="194"/>
      <c r="E570" s="194"/>
      <c r="F570" s="195"/>
      <c r="G570" s="195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6"/>
      <c r="AG570" s="196"/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4"/>
      <c r="AW570" s="194"/>
      <c r="AX570" s="194"/>
      <c r="AY570" s="194"/>
      <c r="AZ570" s="194"/>
      <c r="BA570" s="194"/>
      <c r="BB570" s="194"/>
      <c r="BC570" s="194"/>
      <c r="BD570" s="194"/>
      <c r="BE570" s="194"/>
      <c r="BF570" s="194"/>
      <c r="BG570" s="194"/>
      <c r="BH570" s="194"/>
      <c r="BI570" s="194"/>
      <c r="BJ570" s="194"/>
      <c r="BK570" s="194"/>
      <c r="BL570" s="194"/>
      <c r="BM570" s="194"/>
      <c r="BN570" s="508"/>
      <c r="BO570" s="508"/>
      <c r="BP570" s="508"/>
      <c r="BQ570" s="54"/>
      <c r="BR570" s="54"/>
      <c r="BS570" s="54"/>
    </row>
    <row r="571" spans="1:71" s="62" customFormat="1" ht="36.75" customHeight="1">
      <c r="A571" s="55"/>
      <c r="B571" s="193"/>
      <c r="C571" s="193"/>
      <c r="D571" s="197" t="s">
        <v>10</v>
      </c>
      <c r="E571" s="514" t="str">
        <f>IF(ROSTER!D$3="","",ROSTER!D$3)</f>
        <v/>
      </c>
      <c r="F571" s="514"/>
      <c r="G571" s="514"/>
      <c r="H571" s="514"/>
      <c r="I571" s="514"/>
      <c r="J571" s="514"/>
      <c r="K571" s="514"/>
      <c r="L571" s="514"/>
      <c r="M571" s="514"/>
      <c r="N571" s="514"/>
      <c r="O571" s="514"/>
      <c r="P571" s="514"/>
      <c r="Q571" s="514"/>
      <c r="R571" s="514"/>
      <c r="S571" s="514"/>
      <c r="T571" s="514"/>
      <c r="U571" s="514"/>
      <c r="V571" s="514"/>
      <c r="W571" s="514"/>
      <c r="X571" s="514"/>
      <c r="Y571" s="514"/>
      <c r="Z571" s="514"/>
      <c r="AA571" s="514"/>
      <c r="AB571" s="514"/>
      <c r="AC571" s="514"/>
      <c r="AD571" s="198"/>
      <c r="AE571" s="505" t="s">
        <v>11</v>
      </c>
      <c r="AF571" s="505"/>
      <c r="AG571" s="505"/>
      <c r="AH571" s="505"/>
      <c r="AI571" s="505"/>
      <c r="AJ571" s="505"/>
      <c r="AK571" s="505"/>
      <c r="AL571" s="505"/>
      <c r="AM571" s="505"/>
      <c r="AN571" s="513"/>
      <c r="AO571" s="513"/>
      <c r="AP571" s="513"/>
      <c r="AQ571" s="513"/>
      <c r="AR571" s="513"/>
      <c r="AS571" s="513"/>
      <c r="AT571" s="513"/>
      <c r="AU571" s="513"/>
      <c r="AV571" s="513"/>
      <c r="AW571" s="513"/>
      <c r="AX571" s="513"/>
      <c r="AY571" s="513"/>
      <c r="AZ571" s="513"/>
      <c r="BA571" s="513"/>
      <c r="BB571" s="513"/>
      <c r="BC571" s="513"/>
      <c r="BD571" s="513"/>
      <c r="BE571" s="513"/>
      <c r="BF571" s="513"/>
      <c r="BG571" s="513"/>
      <c r="BH571" s="513"/>
      <c r="BI571" s="513"/>
      <c r="BJ571" s="513"/>
      <c r="BK571" s="513"/>
      <c r="BL571" s="513"/>
      <c r="BM571" s="513"/>
      <c r="BN571" s="508"/>
      <c r="BO571" s="508"/>
      <c r="BP571" s="508"/>
      <c r="BQ571" s="55"/>
      <c r="BR571" s="55"/>
      <c r="BS571" s="55"/>
    </row>
    <row r="572" spans="1:71" ht="8.85" customHeight="1">
      <c r="A572" s="63"/>
      <c r="B572" s="193"/>
      <c r="C572" s="196" t="s">
        <v>36</v>
      </c>
      <c r="D572" s="196"/>
      <c r="E572" s="196"/>
      <c r="F572" s="199"/>
      <c r="G572" s="199"/>
      <c r="H572" s="196"/>
      <c r="I572" s="196"/>
      <c r="J572" s="200"/>
      <c r="K572" s="200"/>
      <c r="L572" s="200"/>
      <c r="M572" s="200"/>
      <c r="N572" s="200"/>
      <c r="O572" s="200"/>
      <c r="P572" s="200"/>
      <c r="Q572" s="200"/>
      <c r="R572" s="200"/>
      <c r="S572" s="200"/>
      <c r="T572" s="200"/>
      <c r="U572" s="200"/>
      <c r="V572" s="200"/>
      <c r="W572" s="200"/>
      <c r="X572" s="200"/>
      <c r="Y572" s="200"/>
      <c r="Z572" s="200"/>
      <c r="AA572" s="200"/>
      <c r="AB572" s="200"/>
      <c r="AC572" s="200"/>
      <c r="AD572" s="200"/>
      <c r="AE572" s="200"/>
      <c r="AF572" s="200"/>
      <c r="AG572" s="196"/>
      <c r="AH572" s="201"/>
      <c r="AI572" s="202"/>
      <c r="AJ572" s="202"/>
      <c r="AK572" s="202"/>
      <c r="AL572" s="202"/>
      <c r="AM572" s="202"/>
      <c r="AN572" s="202"/>
      <c r="AO572" s="203"/>
      <c r="AP572" s="204"/>
      <c r="AQ572" s="204"/>
      <c r="AR572" s="204"/>
      <c r="AS572" s="204"/>
      <c r="AT572" s="204"/>
      <c r="AU572" s="204"/>
      <c r="AV572" s="204"/>
      <c r="AW572" s="204"/>
      <c r="AX572" s="204"/>
      <c r="AY572" s="204"/>
      <c r="AZ572" s="204"/>
      <c r="BA572" s="204"/>
      <c r="BB572" s="204"/>
      <c r="BC572" s="204"/>
      <c r="BD572" s="204"/>
      <c r="BE572" s="204"/>
      <c r="BF572" s="204"/>
      <c r="BG572" s="204"/>
      <c r="BH572" s="204"/>
      <c r="BI572" s="204"/>
      <c r="BJ572" s="204"/>
      <c r="BK572" s="204"/>
      <c r="BL572" s="204"/>
      <c r="BM572" s="204"/>
      <c r="BN572" s="204"/>
      <c r="BO572" s="205"/>
      <c r="BP572" s="205"/>
      <c r="BQ572" s="63"/>
      <c r="BR572" s="63"/>
      <c r="BS572" s="63"/>
    </row>
    <row r="573" spans="1:71" s="62" customFormat="1" ht="42.75">
      <c r="A573" s="55"/>
      <c r="B573" s="193"/>
      <c r="C573" s="519" t="s">
        <v>35</v>
      </c>
      <c r="D573" s="519"/>
      <c r="E573" s="513"/>
      <c r="F573" s="513"/>
      <c r="G573" s="513"/>
      <c r="H573" s="513"/>
      <c r="I573" s="513"/>
      <c r="J573" s="513"/>
      <c r="K573" s="513"/>
      <c r="L573" s="513"/>
      <c r="M573" s="513"/>
      <c r="N573" s="513"/>
      <c r="O573" s="513"/>
      <c r="P573" s="513"/>
      <c r="Q573" s="513"/>
      <c r="R573" s="513"/>
      <c r="S573" s="513"/>
      <c r="T573" s="513"/>
      <c r="U573" s="513"/>
      <c r="V573" s="513"/>
      <c r="W573" s="513"/>
      <c r="X573" s="513"/>
      <c r="Y573" s="513"/>
      <c r="Z573" s="513"/>
      <c r="AA573" s="513"/>
      <c r="AB573" s="513"/>
      <c r="AC573" s="513"/>
      <c r="AD573" s="198"/>
      <c r="AE573" s="239" t="s">
        <v>19</v>
      </c>
      <c r="AF573" s="239"/>
      <c r="AG573" s="239"/>
      <c r="AH573" s="505" t="s">
        <v>19</v>
      </c>
      <c r="AI573" s="505"/>
      <c r="AJ573" s="505"/>
      <c r="AK573" s="505"/>
      <c r="AL573" s="505"/>
      <c r="AM573" s="505"/>
      <c r="AN573" s="513"/>
      <c r="AO573" s="513"/>
      <c r="AP573" s="513"/>
      <c r="AQ573" s="513"/>
      <c r="AR573" s="513"/>
      <c r="AS573" s="513"/>
      <c r="AT573" s="513"/>
      <c r="AU573" s="513"/>
      <c r="AV573" s="513"/>
      <c r="AW573" s="513"/>
      <c r="AX573" s="513"/>
      <c r="AY573" s="513"/>
      <c r="AZ573" s="513"/>
      <c r="BA573" s="505" t="s">
        <v>12</v>
      </c>
      <c r="BB573" s="505"/>
      <c r="BC573" s="505"/>
      <c r="BD573" s="504"/>
      <c r="BE573" s="504"/>
      <c r="BF573" s="504"/>
      <c r="BG573" s="504"/>
      <c r="BH573" s="504"/>
      <c r="BI573" s="504"/>
      <c r="BJ573" s="504"/>
      <c r="BK573" s="504"/>
      <c r="BL573" s="504"/>
      <c r="BM573" s="504"/>
      <c r="BN573" s="206"/>
      <c r="BO573" s="207"/>
      <c r="BP573" s="207"/>
      <c r="BQ573" s="64">
        <f>IF(BD573=0,0,1)</f>
        <v>0</v>
      </c>
      <c r="BR573" s="65">
        <f>IF((BE627+BI627)&gt;(AO627+AS627),1,0)</f>
        <v>0</v>
      </c>
      <c r="BS573" s="66"/>
    </row>
    <row r="574" spans="1:71" ht="9.6" customHeight="1">
      <c r="A574" s="54"/>
      <c r="B574" s="193"/>
      <c r="C574" s="194"/>
      <c r="D574" s="194"/>
      <c r="E574" s="194"/>
      <c r="F574" s="195"/>
      <c r="G574" s="195"/>
      <c r="H574" s="194"/>
      <c r="I574" s="194"/>
      <c r="J574" s="194"/>
      <c r="K574" s="194"/>
      <c r="L574" s="194"/>
      <c r="M574" s="194"/>
      <c r="N574" s="194"/>
      <c r="O574" s="194"/>
      <c r="P574" s="194"/>
      <c r="Q574" s="194"/>
      <c r="R574" s="194"/>
      <c r="S574" s="194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  <c r="AD574" s="194"/>
      <c r="AE574" s="194"/>
      <c r="AF574" s="196"/>
      <c r="AG574" s="196"/>
      <c r="AH574" s="194"/>
      <c r="AI574" s="194"/>
      <c r="AJ574" s="194"/>
      <c r="AK574" s="194"/>
      <c r="AL574" s="194"/>
      <c r="AM574" s="194"/>
      <c r="AN574" s="194"/>
      <c r="AO574" s="194"/>
      <c r="AP574" s="194"/>
      <c r="AQ574" s="194"/>
      <c r="AR574" s="194"/>
      <c r="AS574" s="194"/>
      <c r="AT574" s="194"/>
      <c r="AU574" s="194"/>
      <c r="AV574" s="194"/>
      <c r="AW574" s="194"/>
      <c r="AX574" s="194"/>
      <c r="AY574" s="194"/>
      <c r="AZ574" s="194"/>
      <c r="BA574" s="194"/>
      <c r="BB574" s="194"/>
      <c r="BC574" s="194"/>
      <c r="BD574" s="194"/>
      <c r="BE574" s="194"/>
      <c r="BF574" s="194"/>
      <c r="BG574" s="194"/>
      <c r="BH574" s="194"/>
      <c r="BI574" s="194"/>
      <c r="BJ574" s="194"/>
      <c r="BK574" s="194"/>
      <c r="BL574" s="194"/>
      <c r="BM574" s="194"/>
      <c r="BN574" s="194"/>
      <c r="BO574" s="208"/>
      <c r="BP574" s="208"/>
      <c r="BQ574" s="54"/>
      <c r="BR574" s="54"/>
      <c r="BS574" s="54"/>
    </row>
    <row r="575" spans="1:71" ht="8.85" customHeight="1" thickBot="1">
      <c r="A575" s="54"/>
      <c r="B575" s="209"/>
      <c r="C575" s="210"/>
      <c r="D575" s="210"/>
      <c r="E575" s="210"/>
      <c r="F575" s="211"/>
      <c r="G575" s="211"/>
      <c r="H575" s="210"/>
      <c r="I575" s="210"/>
      <c r="J575" s="210"/>
      <c r="K575" s="210"/>
      <c r="L575" s="210"/>
      <c r="M575" s="210"/>
      <c r="N575" s="210"/>
      <c r="O575" s="210"/>
      <c r="P575" s="210"/>
      <c r="Q575" s="210"/>
      <c r="R575" s="210"/>
      <c r="S575" s="210"/>
      <c r="T575" s="210"/>
      <c r="U575" s="210"/>
      <c r="V575" s="210"/>
      <c r="W575" s="210"/>
      <c r="X575" s="210"/>
      <c r="Y575" s="210"/>
      <c r="Z575" s="210"/>
      <c r="AA575" s="210"/>
      <c r="AB575" s="210"/>
      <c r="AC575" s="210"/>
      <c r="AD575" s="210"/>
      <c r="AE575" s="210"/>
      <c r="AF575" s="212"/>
      <c r="AG575" s="212"/>
      <c r="AH575" s="210"/>
      <c r="AI575" s="210"/>
      <c r="AJ575" s="210"/>
      <c r="AK575" s="210"/>
      <c r="AL575" s="210"/>
      <c r="AM575" s="210"/>
      <c r="AN575" s="210"/>
      <c r="AO575" s="210"/>
      <c r="AP575" s="210"/>
      <c r="AQ575" s="210"/>
      <c r="AR575" s="210"/>
      <c r="AS575" s="210"/>
      <c r="AT575" s="210"/>
      <c r="AU575" s="210"/>
      <c r="AV575" s="210"/>
      <c r="AW575" s="210"/>
      <c r="AX575" s="210"/>
      <c r="AY575" s="210"/>
      <c r="AZ575" s="210"/>
      <c r="BA575" s="210"/>
      <c r="BB575" s="210"/>
      <c r="BC575" s="210"/>
      <c r="BD575" s="210"/>
      <c r="BE575" s="210"/>
      <c r="BF575" s="210"/>
      <c r="BG575" s="210"/>
      <c r="BH575" s="210"/>
      <c r="BI575" s="210"/>
      <c r="BJ575" s="210"/>
      <c r="BK575" s="210"/>
      <c r="BL575" s="210"/>
      <c r="BM575" s="210"/>
      <c r="BN575" s="210"/>
      <c r="BO575" s="213"/>
      <c r="BP575" s="213"/>
      <c r="BQ575" s="54"/>
      <c r="BR575" s="54"/>
      <c r="BS575" s="54"/>
    </row>
    <row r="576" spans="1:71" s="62" customFormat="1" ht="33.4" customHeight="1" thickTop="1">
      <c r="A576" s="66"/>
      <c r="B576" s="515" t="s">
        <v>0</v>
      </c>
      <c r="C576" s="531" t="s">
        <v>1</v>
      </c>
      <c r="D576" s="532"/>
      <c r="E576" s="332" t="s">
        <v>26</v>
      </c>
      <c r="F576" s="499" t="s">
        <v>104</v>
      </c>
      <c r="G576" s="499" t="s">
        <v>105</v>
      </c>
      <c r="H576" s="527" t="s">
        <v>38</v>
      </c>
      <c r="I576" s="528"/>
      <c r="J576" s="564" t="s">
        <v>7</v>
      </c>
      <c r="K576" s="564"/>
      <c r="L576" s="564"/>
      <c r="M576" s="564"/>
      <c r="N576" s="564"/>
      <c r="O576" s="564"/>
      <c r="P576" s="564" t="s">
        <v>2</v>
      </c>
      <c r="Q576" s="564"/>
      <c r="R576" s="564"/>
      <c r="S576" s="564"/>
      <c r="T576" s="564"/>
      <c r="U576" s="564"/>
      <c r="V576" s="610" t="s">
        <v>32</v>
      </c>
      <c r="W576" s="611"/>
      <c r="X576" s="610" t="s">
        <v>33</v>
      </c>
      <c r="Y576" s="611"/>
      <c r="Z576" s="619" t="s">
        <v>41</v>
      </c>
      <c r="AA576" s="620"/>
      <c r="AB576" s="623" t="s">
        <v>6</v>
      </c>
      <c r="AC576" s="623"/>
      <c r="AD576" s="623"/>
      <c r="AE576" s="623"/>
      <c r="AF576" s="623"/>
      <c r="AG576" s="623"/>
      <c r="AH576" s="564" t="s">
        <v>66</v>
      </c>
      <c r="AI576" s="564"/>
      <c r="AJ576" s="564"/>
      <c r="AK576" s="564"/>
      <c r="AL576" s="564"/>
      <c r="AM576" s="564"/>
      <c r="AN576" s="564" t="s">
        <v>67</v>
      </c>
      <c r="AO576" s="564"/>
      <c r="AP576" s="564"/>
      <c r="AQ576" s="564"/>
      <c r="AR576" s="564"/>
      <c r="AS576" s="564"/>
      <c r="AT576" s="564" t="s">
        <v>68</v>
      </c>
      <c r="AU576" s="564"/>
      <c r="AV576" s="564"/>
      <c r="AW576" s="564"/>
      <c r="AX576" s="564"/>
      <c r="AY576" s="583"/>
      <c r="AZ576" s="564" t="s">
        <v>4</v>
      </c>
      <c r="BA576" s="564"/>
      <c r="BB576" s="564"/>
      <c r="BC576" s="564"/>
      <c r="BD576" s="564"/>
      <c r="BE576" s="564"/>
      <c r="BF576" s="564" t="s">
        <v>69</v>
      </c>
      <c r="BG576" s="564"/>
      <c r="BH576" s="564"/>
      <c r="BI576" s="564"/>
      <c r="BJ576" s="564"/>
      <c r="BK576" s="582"/>
      <c r="BL576" s="659" t="s">
        <v>119</v>
      </c>
      <c r="BM576" s="660"/>
      <c r="BN576" s="661"/>
      <c r="BO576" s="603" t="s">
        <v>83</v>
      </c>
      <c r="BP576" s="603" t="s">
        <v>84</v>
      </c>
      <c r="BQ576" s="66"/>
      <c r="BR576" s="66"/>
      <c r="BS576" s="66"/>
    </row>
    <row r="577" spans="1:71" s="68" customFormat="1" ht="45" customHeight="1">
      <c r="A577" s="67"/>
      <c r="B577" s="516"/>
      <c r="C577" s="533"/>
      <c r="D577" s="534"/>
      <c r="E577" s="331" t="s">
        <v>106</v>
      </c>
      <c r="F577" s="500"/>
      <c r="G577" s="500"/>
      <c r="H577" s="529"/>
      <c r="I577" s="530"/>
      <c r="J577" s="562" t="s">
        <v>15</v>
      </c>
      <c r="K577" s="563"/>
      <c r="L577" s="525" t="s">
        <v>16</v>
      </c>
      <c r="M577" s="526"/>
      <c r="N577" s="517" t="s">
        <v>17</v>
      </c>
      <c r="O577" s="518" t="s">
        <v>8</v>
      </c>
      <c r="P577" s="562" t="s">
        <v>24</v>
      </c>
      <c r="Q577" s="563"/>
      <c r="R577" s="525" t="s">
        <v>22</v>
      </c>
      <c r="S577" s="526"/>
      <c r="T577" s="517" t="s">
        <v>17</v>
      </c>
      <c r="U577" s="518"/>
      <c r="V577" s="612"/>
      <c r="W577" s="613"/>
      <c r="X577" s="612"/>
      <c r="Y577" s="613"/>
      <c r="Z577" s="621"/>
      <c r="AA577" s="622"/>
      <c r="AB577" s="638" t="s">
        <v>50</v>
      </c>
      <c r="AC577" s="639"/>
      <c r="AD577" s="636" t="s">
        <v>21</v>
      </c>
      <c r="AE577" s="637" t="s">
        <v>3</v>
      </c>
      <c r="AF577" s="624" t="s">
        <v>5</v>
      </c>
      <c r="AG577" s="625"/>
      <c r="AH577" s="562" t="s">
        <v>50</v>
      </c>
      <c r="AI577" s="563"/>
      <c r="AJ577" s="525" t="s">
        <v>21</v>
      </c>
      <c r="AK577" s="526" t="s">
        <v>3</v>
      </c>
      <c r="AL577" s="523" t="s">
        <v>5</v>
      </c>
      <c r="AM577" s="524"/>
      <c r="AN577" s="562" t="s">
        <v>50</v>
      </c>
      <c r="AO577" s="563"/>
      <c r="AP577" s="525" t="s">
        <v>21</v>
      </c>
      <c r="AQ577" s="526" t="s">
        <v>3</v>
      </c>
      <c r="AR577" s="523" t="s">
        <v>5</v>
      </c>
      <c r="AS577" s="524"/>
      <c r="AT577" s="533" t="s">
        <v>50</v>
      </c>
      <c r="AU577" s="584"/>
      <c r="AV577" s="597" t="s">
        <v>21</v>
      </c>
      <c r="AW577" s="598" t="s">
        <v>3</v>
      </c>
      <c r="AX577" s="523" t="s">
        <v>5</v>
      </c>
      <c r="AY577" s="585"/>
      <c r="AZ577" s="562" t="s">
        <v>50</v>
      </c>
      <c r="BA577" s="563"/>
      <c r="BB577" s="525" t="s">
        <v>21</v>
      </c>
      <c r="BC577" s="526" t="s">
        <v>3</v>
      </c>
      <c r="BD577" s="523" t="s">
        <v>5</v>
      </c>
      <c r="BE577" s="524"/>
      <c r="BF577" s="533" t="s">
        <v>50</v>
      </c>
      <c r="BG577" s="584"/>
      <c r="BH577" s="597" t="s">
        <v>21</v>
      </c>
      <c r="BI577" s="598" t="s">
        <v>3</v>
      </c>
      <c r="BJ577" s="523" t="s">
        <v>5</v>
      </c>
      <c r="BK577" s="524"/>
      <c r="BL577" s="662"/>
      <c r="BM577" s="663"/>
      <c r="BN577" s="664"/>
      <c r="BO577" s="604"/>
      <c r="BP577" s="604"/>
      <c r="BQ577" s="67"/>
      <c r="BR577" s="67"/>
      <c r="BS577" s="67"/>
    </row>
    <row r="578" spans="1:71" ht="23.85" customHeight="1">
      <c r="A578" s="69"/>
      <c r="B578" s="548" t="str">
        <f>IF(ROSTER!B8="","",ROSTER!B8)</f>
        <v/>
      </c>
      <c r="C578" s="536" t="str">
        <f>IF(ROSTER!C$8="","",ROSTER!C$8)</f>
        <v/>
      </c>
      <c r="D578" s="537"/>
      <c r="E578" s="546"/>
      <c r="F578" s="501">
        <f>IF(E578="y",1,IF(E578="S",1,0))</f>
        <v>0</v>
      </c>
      <c r="G578" s="506">
        <f>IF(E578="S",1,0)</f>
        <v>0</v>
      </c>
      <c r="H578" s="542"/>
      <c r="I578" s="543"/>
      <c r="J578" s="538"/>
      <c r="K578" s="539"/>
      <c r="L578" s="552"/>
      <c r="M578" s="558"/>
      <c r="N578" s="554">
        <f>L578+J578</f>
        <v>0</v>
      </c>
      <c r="O578" s="555"/>
      <c r="P578" s="538"/>
      <c r="Q578" s="539"/>
      <c r="R578" s="552"/>
      <c r="S578" s="558"/>
      <c r="T578" s="590">
        <f>R578-P578</f>
        <v>0</v>
      </c>
      <c r="U578" s="591"/>
      <c r="V578" s="550"/>
      <c r="W578" s="543"/>
      <c r="X578" s="538"/>
      <c r="Y578" s="543"/>
      <c r="Z578" s="538"/>
      <c r="AA578" s="543"/>
      <c r="AB578" s="538"/>
      <c r="AC578" s="539"/>
      <c r="AD578" s="552"/>
      <c r="AE578" s="558"/>
      <c r="AF578" s="586">
        <f>IF(AB578=0,0,(AD578/AB578)*100)</f>
        <v>0</v>
      </c>
      <c r="AG578" s="587"/>
      <c r="AH578" s="538"/>
      <c r="AI578" s="539"/>
      <c r="AJ578" s="552"/>
      <c r="AK578" s="558"/>
      <c r="AL578" s="590">
        <f>IF(AH578=0,0,(AJ578/AH578)*100)</f>
        <v>0</v>
      </c>
      <c r="AM578" s="591"/>
      <c r="AN578" s="538"/>
      <c r="AO578" s="539"/>
      <c r="AP578" s="552"/>
      <c r="AQ578" s="558"/>
      <c r="AR578" s="590">
        <f>IF(AN578=0,0,(AP578/AN578)*100)</f>
        <v>0</v>
      </c>
      <c r="AS578" s="591"/>
      <c r="AT578" s="578">
        <f>AB578+AH578+AN578</f>
        <v>0</v>
      </c>
      <c r="AU578" s="579"/>
      <c r="AV578" s="574">
        <f>AD578+AJ578+AP578</f>
        <v>0</v>
      </c>
      <c r="AW578" s="575"/>
      <c r="AX578" s="590">
        <f>IF(AT578=0,0,(AV578/AT578)*100)</f>
        <v>0</v>
      </c>
      <c r="AY578" s="591"/>
      <c r="AZ578" s="538"/>
      <c r="BA578" s="539"/>
      <c r="BB578" s="552"/>
      <c r="BC578" s="558"/>
      <c r="BD578" s="590">
        <f>IF(AZ578=0,0,(BB578/AZ578)*100)</f>
        <v>0</v>
      </c>
      <c r="BE578" s="591"/>
      <c r="BF578" s="578">
        <f>AT578+AZ578</f>
        <v>0</v>
      </c>
      <c r="BG578" s="579"/>
      <c r="BH578" s="574">
        <f>AV578+BB578</f>
        <v>0</v>
      </c>
      <c r="BI578" s="575"/>
      <c r="BJ578" s="590">
        <f>IF(BF578=0,0,(BH578/BF578)*100)</f>
        <v>0</v>
      </c>
      <c r="BK578" s="591"/>
      <c r="BL578" s="650">
        <f>(AD578*2)+(AJ578*2)+(AP578*3)+BB578</f>
        <v>0</v>
      </c>
      <c r="BM578" s="651"/>
      <c r="BN578" s="652"/>
      <c r="BO578" s="599" t="e">
        <f>(BL578*BR$578)+(N578*BR$579)+(X578*BR$580)+(R578*BR$581)+(V578*BR$582)+(Z578*BR$583)</f>
        <v>#REF!</v>
      </c>
      <c r="BP578" s="599" t="e">
        <f>((AZ578-BB578)*BR$585)+((AT578-AV578)*BR$584)+(H578*BR$586)+(P578*BR$587)</f>
        <v>#REF!</v>
      </c>
      <c r="BQ578" s="70" t="s">
        <v>72</v>
      </c>
      <c r="BR578" s="71" t="e">
        <f>IF(#REF!="B",#REF!,IF(#REF!="C",#REF!,#REF!))</f>
        <v>#REF!</v>
      </c>
      <c r="BS578" s="67"/>
    </row>
    <row r="579" spans="1:71" ht="23.85" customHeight="1">
      <c r="A579" s="69"/>
      <c r="B579" s="549"/>
      <c r="C579" s="560" t="str">
        <f>IF(ROSTER!D$8="","",ROSTER!D$8)</f>
        <v/>
      </c>
      <c r="D579" s="561"/>
      <c r="E579" s="547"/>
      <c r="F579" s="502"/>
      <c r="G579" s="507"/>
      <c r="H579" s="544"/>
      <c r="I579" s="545"/>
      <c r="J579" s="540"/>
      <c r="K579" s="541"/>
      <c r="L579" s="553"/>
      <c r="M579" s="559"/>
      <c r="N579" s="556" t="s">
        <v>14</v>
      </c>
      <c r="O579" s="557"/>
      <c r="P579" s="540"/>
      <c r="Q579" s="541"/>
      <c r="R579" s="553"/>
      <c r="S579" s="559"/>
      <c r="T579" s="592"/>
      <c r="U579" s="593"/>
      <c r="V579" s="551"/>
      <c r="W579" s="545"/>
      <c r="X579" s="540"/>
      <c r="Y579" s="545"/>
      <c r="Z579" s="540"/>
      <c r="AA579" s="545"/>
      <c r="AB579" s="540"/>
      <c r="AC579" s="541"/>
      <c r="AD579" s="553"/>
      <c r="AE579" s="559"/>
      <c r="AF579" s="588"/>
      <c r="AG579" s="589"/>
      <c r="AH579" s="540"/>
      <c r="AI579" s="541"/>
      <c r="AJ579" s="553"/>
      <c r="AK579" s="559"/>
      <c r="AL579" s="592"/>
      <c r="AM579" s="593"/>
      <c r="AN579" s="540"/>
      <c r="AO579" s="541"/>
      <c r="AP579" s="553"/>
      <c r="AQ579" s="559"/>
      <c r="AR579" s="592"/>
      <c r="AS579" s="593"/>
      <c r="AT579" s="580"/>
      <c r="AU579" s="581"/>
      <c r="AV579" s="576"/>
      <c r="AW579" s="577"/>
      <c r="AX579" s="592"/>
      <c r="AY579" s="593"/>
      <c r="AZ579" s="540"/>
      <c r="BA579" s="541"/>
      <c r="BB579" s="553"/>
      <c r="BC579" s="559"/>
      <c r="BD579" s="592"/>
      <c r="BE579" s="593"/>
      <c r="BF579" s="580"/>
      <c r="BG579" s="581"/>
      <c r="BH579" s="576"/>
      <c r="BI579" s="577"/>
      <c r="BJ579" s="592"/>
      <c r="BK579" s="593"/>
      <c r="BL579" s="653"/>
      <c r="BM579" s="654"/>
      <c r="BN579" s="655"/>
      <c r="BO579" s="600"/>
      <c r="BP579" s="600"/>
      <c r="BQ579" s="70" t="s">
        <v>73</v>
      </c>
      <c r="BR579" s="71" t="e">
        <f>IF(#REF!="B",#REF!,IF(#REF!="C",#REF!,#REF!))</f>
        <v>#REF!</v>
      </c>
      <c r="BS579" s="67"/>
    </row>
    <row r="580" spans="1:71" ht="21.75" customHeight="1">
      <c r="A580" s="54"/>
      <c r="B580" s="548" t="str">
        <f>IF(ROSTER!B10="","",ROSTER!B10)</f>
        <v/>
      </c>
      <c r="C580" s="536" t="str">
        <f>IF(ROSTER!C$10="","",ROSTER!C$10)</f>
        <v/>
      </c>
      <c r="D580" s="537"/>
      <c r="E580" s="546"/>
      <c r="F580" s="501">
        <f>IF(E580="y",1,IF(E580="S",1,0))</f>
        <v>0</v>
      </c>
      <c r="G580" s="506">
        <f>IF(E580="S",1,0)</f>
        <v>0</v>
      </c>
      <c r="H580" s="542"/>
      <c r="I580" s="543"/>
      <c r="J580" s="538"/>
      <c r="K580" s="539"/>
      <c r="L580" s="552"/>
      <c r="M580" s="558"/>
      <c r="N580" s="554">
        <f>L580+J580</f>
        <v>0</v>
      </c>
      <c r="O580" s="555"/>
      <c r="P580" s="538"/>
      <c r="Q580" s="539"/>
      <c r="R580" s="552"/>
      <c r="S580" s="558"/>
      <c r="T580" s="590">
        <f t="shared" ref="T580:T621" si="513">R580-P580</f>
        <v>0</v>
      </c>
      <c r="U580" s="591"/>
      <c r="V580" s="550"/>
      <c r="W580" s="543"/>
      <c r="X580" s="538"/>
      <c r="Y580" s="543"/>
      <c r="Z580" s="538"/>
      <c r="AA580" s="543"/>
      <c r="AB580" s="538"/>
      <c r="AC580" s="539"/>
      <c r="AD580" s="552"/>
      <c r="AE580" s="558"/>
      <c r="AF580" s="586">
        <f>IF(AB580=0,0,(AD580/AB580)*100)</f>
        <v>0</v>
      </c>
      <c r="AG580" s="587"/>
      <c r="AH580" s="538"/>
      <c r="AI580" s="539"/>
      <c r="AJ580" s="552"/>
      <c r="AK580" s="558"/>
      <c r="AL580" s="590">
        <f>IF(AH580=0,0,(AJ580/AH580)*100)</f>
        <v>0</v>
      </c>
      <c r="AM580" s="591"/>
      <c r="AN580" s="538"/>
      <c r="AO580" s="539"/>
      <c r="AP580" s="552"/>
      <c r="AQ580" s="558"/>
      <c r="AR580" s="590">
        <f>IF(AN580=0,0,(AP580/AN580)*100)</f>
        <v>0</v>
      </c>
      <c r="AS580" s="591"/>
      <c r="AT580" s="578">
        <f>AB580+AH580+AN580</f>
        <v>0</v>
      </c>
      <c r="AU580" s="579"/>
      <c r="AV580" s="574">
        <f>AD580+AJ580+AP580</f>
        <v>0</v>
      </c>
      <c r="AW580" s="575"/>
      <c r="AX580" s="590">
        <f>IF(AT580=0,0,(AV580/AT580)*100)</f>
        <v>0</v>
      </c>
      <c r="AY580" s="591"/>
      <c r="AZ580" s="538"/>
      <c r="BA580" s="539"/>
      <c r="BB580" s="552"/>
      <c r="BC580" s="558"/>
      <c r="BD580" s="590">
        <f>IF(AZ580=0,0,(BB580/AZ580)*100)</f>
        <v>0</v>
      </c>
      <c r="BE580" s="591"/>
      <c r="BF580" s="578">
        <f>AT580+AZ580</f>
        <v>0</v>
      </c>
      <c r="BG580" s="579"/>
      <c r="BH580" s="574">
        <f>AV580+BB580</f>
        <v>0</v>
      </c>
      <c r="BI580" s="575"/>
      <c r="BJ580" s="590">
        <f>IF(BF580=0,0,(BH580/BF580)*100)</f>
        <v>0</v>
      </c>
      <c r="BK580" s="591"/>
      <c r="BL580" s="650">
        <f>(AD580*2)+(AJ580*2)+(AP580*3)+BB580</f>
        <v>0</v>
      </c>
      <c r="BM580" s="651"/>
      <c r="BN580" s="652"/>
      <c r="BO580" s="599" t="e">
        <f>(BL580*BR$578)+(N580*BR$579)+(X580*BR$580)+(R580*BR$581)+(V580*BR$582)+(Z580*BR$583)</f>
        <v>#REF!</v>
      </c>
      <c r="BP580" s="599" t="e">
        <f>((AZ580-BB580)*BR$585)+((AT580-AV580)*BR$584)+(H580*BR$586)+(P580*BR$587)</f>
        <v>#REF!</v>
      </c>
      <c r="BQ580" s="70" t="s">
        <v>74</v>
      </c>
      <c r="BR580" s="71" t="e">
        <f>IF(#REF!="B",#REF!,IF(#REF!="C",#REF!,#REF!))</f>
        <v>#REF!</v>
      </c>
      <c r="BS580" s="67"/>
    </row>
    <row r="581" spans="1:71" ht="21.75" customHeight="1">
      <c r="A581" s="54"/>
      <c r="B581" s="549"/>
      <c r="C581" s="560" t="str">
        <f>IF(ROSTER!D$10="","",ROSTER!D$10)</f>
        <v/>
      </c>
      <c r="D581" s="561"/>
      <c r="E581" s="547"/>
      <c r="F581" s="502"/>
      <c r="G581" s="507"/>
      <c r="H581" s="544"/>
      <c r="I581" s="545"/>
      <c r="J581" s="540"/>
      <c r="K581" s="541"/>
      <c r="L581" s="553"/>
      <c r="M581" s="559"/>
      <c r="N581" s="556" t="s">
        <v>14</v>
      </c>
      <c r="O581" s="557"/>
      <c r="P581" s="540"/>
      <c r="Q581" s="541"/>
      <c r="R581" s="553"/>
      <c r="S581" s="559"/>
      <c r="T581" s="592"/>
      <c r="U581" s="593"/>
      <c r="V581" s="551"/>
      <c r="W581" s="545"/>
      <c r="X581" s="540"/>
      <c r="Y581" s="545"/>
      <c r="Z581" s="540"/>
      <c r="AA581" s="545"/>
      <c r="AB581" s="540"/>
      <c r="AC581" s="541"/>
      <c r="AD581" s="553"/>
      <c r="AE581" s="559"/>
      <c r="AF581" s="588"/>
      <c r="AG581" s="589"/>
      <c r="AH581" s="540"/>
      <c r="AI581" s="541"/>
      <c r="AJ581" s="553"/>
      <c r="AK581" s="559"/>
      <c r="AL581" s="592"/>
      <c r="AM581" s="593"/>
      <c r="AN581" s="540"/>
      <c r="AO581" s="541"/>
      <c r="AP581" s="553"/>
      <c r="AQ581" s="559"/>
      <c r="AR581" s="592"/>
      <c r="AS581" s="593"/>
      <c r="AT581" s="580"/>
      <c r="AU581" s="581"/>
      <c r="AV581" s="576"/>
      <c r="AW581" s="577"/>
      <c r="AX581" s="592"/>
      <c r="AY581" s="593"/>
      <c r="AZ581" s="540"/>
      <c r="BA581" s="541"/>
      <c r="BB581" s="553"/>
      <c r="BC581" s="559"/>
      <c r="BD581" s="592"/>
      <c r="BE581" s="593"/>
      <c r="BF581" s="580"/>
      <c r="BG581" s="581"/>
      <c r="BH581" s="576"/>
      <c r="BI581" s="577"/>
      <c r="BJ581" s="592"/>
      <c r="BK581" s="593"/>
      <c r="BL581" s="653"/>
      <c r="BM581" s="654"/>
      <c r="BN581" s="655"/>
      <c r="BO581" s="600"/>
      <c r="BP581" s="600"/>
      <c r="BQ581" s="70" t="s">
        <v>75</v>
      </c>
      <c r="BR581" s="71" t="e">
        <f>IF(#REF!="B",#REF!,IF(#REF!="C",#REF!,#REF!))</f>
        <v>#REF!</v>
      </c>
      <c r="BS581" s="67"/>
    </row>
    <row r="582" spans="1:71" ht="21.75" customHeight="1">
      <c r="A582" s="54"/>
      <c r="B582" s="565" t="str">
        <f>IF(ROSTER!B12="","",ROSTER!B12)</f>
        <v/>
      </c>
      <c r="C582" s="536" t="str">
        <f>IF(ROSTER!C$12="","",ROSTER!C$12)</f>
        <v/>
      </c>
      <c r="D582" s="537"/>
      <c r="E582" s="546"/>
      <c r="F582" s="501">
        <f>IF(E582="y",1,IF(E582="S",1,0))</f>
        <v>0</v>
      </c>
      <c r="G582" s="506">
        <f>IF(E582="S",1,0)</f>
        <v>0</v>
      </c>
      <c r="H582" s="542"/>
      <c r="I582" s="543"/>
      <c r="J582" s="538"/>
      <c r="K582" s="539"/>
      <c r="L582" s="552"/>
      <c r="M582" s="558"/>
      <c r="N582" s="554">
        <f>L582+J582</f>
        <v>0</v>
      </c>
      <c r="O582" s="555"/>
      <c r="P582" s="538"/>
      <c r="Q582" s="539"/>
      <c r="R582" s="552"/>
      <c r="S582" s="558"/>
      <c r="T582" s="590">
        <f t="shared" ref="T582:T621" si="514">R582-P582</f>
        <v>0</v>
      </c>
      <c r="U582" s="591"/>
      <c r="V582" s="550"/>
      <c r="W582" s="543"/>
      <c r="X582" s="538"/>
      <c r="Y582" s="543"/>
      <c r="Z582" s="538"/>
      <c r="AA582" s="543"/>
      <c r="AB582" s="538"/>
      <c r="AC582" s="539"/>
      <c r="AD582" s="552"/>
      <c r="AE582" s="558"/>
      <c r="AF582" s="586">
        <f>IF(AB582=0,0,(AD582/AB582)*100)</f>
        <v>0</v>
      </c>
      <c r="AG582" s="587"/>
      <c r="AH582" s="538"/>
      <c r="AI582" s="539"/>
      <c r="AJ582" s="552"/>
      <c r="AK582" s="558"/>
      <c r="AL582" s="590">
        <f>IF(AH582=0,0,(AJ582/AH582)*100)</f>
        <v>0</v>
      </c>
      <c r="AM582" s="591"/>
      <c r="AN582" s="538"/>
      <c r="AO582" s="539"/>
      <c r="AP582" s="552"/>
      <c r="AQ582" s="558"/>
      <c r="AR582" s="590">
        <f>IF(AN582=0,0,(AP582/AN582)*100)</f>
        <v>0</v>
      </c>
      <c r="AS582" s="591"/>
      <c r="AT582" s="578">
        <f>AB582+AH582+AN582</f>
        <v>0</v>
      </c>
      <c r="AU582" s="579"/>
      <c r="AV582" s="574">
        <f>AD582+AJ582+AP582</f>
        <v>0</v>
      </c>
      <c r="AW582" s="575"/>
      <c r="AX582" s="590">
        <f>IF(AT582=0,0,(AV582/AT582)*100)</f>
        <v>0</v>
      </c>
      <c r="AY582" s="591"/>
      <c r="AZ582" s="538"/>
      <c r="BA582" s="539"/>
      <c r="BB582" s="552"/>
      <c r="BC582" s="558"/>
      <c r="BD582" s="590">
        <f>IF(AZ582=0,0,(BB582/AZ582)*100)</f>
        <v>0</v>
      </c>
      <c r="BE582" s="591"/>
      <c r="BF582" s="578">
        <f>AT582+AZ582</f>
        <v>0</v>
      </c>
      <c r="BG582" s="579"/>
      <c r="BH582" s="574">
        <f>AV582+BB582</f>
        <v>0</v>
      </c>
      <c r="BI582" s="575"/>
      <c r="BJ582" s="590">
        <f>IF(BF582=0,0,(BH582/BF582)*100)</f>
        <v>0</v>
      </c>
      <c r="BK582" s="591"/>
      <c r="BL582" s="650">
        <f>(AD582*2)+(AJ582*2)+(AP582*3)+BB582</f>
        <v>0</v>
      </c>
      <c r="BM582" s="651"/>
      <c r="BN582" s="652"/>
      <c r="BO582" s="599" t="e">
        <f>(BL582*BR$578)+(N582*BR$579)+(X582*BR$580)+(R582*BR$581)+(V582*BR$582)+(Z582*BR$583)</f>
        <v>#REF!</v>
      </c>
      <c r="BP582" s="599" t="e">
        <f>((AZ582-BB582)*BR$585)+((AT582-AV582)*BR$584)+(H582*BR$586)+(P582*BR$587)</f>
        <v>#REF!</v>
      </c>
      <c r="BQ582" s="70" t="s">
        <v>76</v>
      </c>
      <c r="BR582" s="71" t="e">
        <f>IF(#REF!="B",#REF!,IF(#REF!="C",#REF!,#REF!))</f>
        <v>#REF!</v>
      </c>
      <c r="BS582" s="67"/>
    </row>
    <row r="583" spans="1:71" ht="21.75" customHeight="1">
      <c r="A583" s="54"/>
      <c r="B583" s="566"/>
      <c r="C583" s="560" t="str">
        <f>IF(ROSTER!D$12="","",ROSTER!D$12)</f>
        <v/>
      </c>
      <c r="D583" s="561"/>
      <c r="E583" s="547"/>
      <c r="F583" s="502"/>
      <c r="G583" s="507"/>
      <c r="H583" s="544"/>
      <c r="I583" s="545"/>
      <c r="J583" s="540"/>
      <c r="K583" s="541"/>
      <c r="L583" s="553"/>
      <c r="M583" s="559"/>
      <c r="N583" s="556" t="s">
        <v>14</v>
      </c>
      <c r="O583" s="557"/>
      <c r="P583" s="540"/>
      <c r="Q583" s="541"/>
      <c r="R583" s="553"/>
      <c r="S583" s="559"/>
      <c r="T583" s="592"/>
      <c r="U583" s="593"/>
      <c r="V583" s="551"/>
      <c r="W583" s="545"/>
      <c r="X583" s="540"/>
      <c r="Y583" s="545"/>
      <c r="Z583" s="540"/>
      <c r="AA583" s="545"/>
      <c r="AB583" s="540"/>
      <c r="AC583" s="541"/>
      <c r="AD583" s="553"/>
      <c r="AE583" s="559"/>
      <c r="AF583" s="588"/>
      <c r="AG583" s="589"/>
      <c r="AH583" s="540"/>
      <c r="AI583" s="541"/>
      <c r="AJ583" s="553"/>
      <c r="AK583" s="559"/>
      <c r="AL583" s="592"/>
      <c r="AM583" s="593"/>
      <c r="AN583" s="540"/>
      <c r="AO583" s="541"/>
      <c r="AP583" s="553"/>
      <c r="AQ583" s="559"/>
      <c r="AR583" s="592"/>
      <c r="AS583" s="593"/>
      <c r="AT583" s="580"/>
      <c r="AU583" s="581"/>
      <c r="AV583" s="576"/>
      <c r="AW583" s="577"/>
      <c r="AX583" s="592"/>
      <c r="AY583" s="593"/>
      <c r="AZ583" s="540"/>
      <c r="BA583" s="541"/>
      <c r="BB583" s="553"/>
      <c r="BC583" s="559"/>
      <c r="BD583" s="592"/>
      <c r="BE583" s="593"/>
      <c r="BF583" s="580"/>
      <c r="BG583" s="581"/>
      <c r="BH583" s="576"/>
      <c r="BI583" s="577"/>
      <c r="BJ583" s="592"/>
      <c r="BK583" s="593"/>
      <c r="BL583" s="653"/>
      <c r="BM583" s="654"/>
      <c r="BN583" s="655"/>
      <c r="BO583" s="600"/>
      <c r="BP583" s="600"/>
      <c r="BQ583" s="70" t="s">
        <v>77</v>
      </c>
      <c r="BR583" s="71" t="e">
        <f>IF(#REF!="B",#REF!,IF(#REF!="C",#REF!,#REF!))</f>
        <v>#REF!</v>
      </c>
      <c r="BS583" s="67"/>
    </row>
    <row r="584" spans="1:71" ht="21.75" customHeight="1">
      <c r="A584" s="54"/>
      <c r="B584" s="565" t="str">
        <f>IF(ROSTER!B14="","",ROSTER!B14)</f>
        <v/>
      </c>
      <c r="C584" s="536" t="str">
        <f>IF(ROSTER!C$14="","",ROSTER!C$14)</f>
        <v/>
      </c>
      <c r="D584" s="537"/>
      <c r="E584" s="546"/>
      <c r="F584" s="501">
        <f>IF(E584="y",1,IF(E584="S",1,0))</f>
        <v>0</v>
      </c>
      <c r="G584" s="506">
        <f>IF(E584="S",1,0)</f>
        <v>0</v>
      </c>
      <c r="H584" s="542"/>
      <c r="I584" s="543"/>
      <c r="J584" s="538"/>
      <c r="K584" s="539"/>
      <c r="L584" s="552"/>
      <c r="M584" s="558"/>
      <c r="N584" s="554">
        <f>L584+J584</f>
        <v>0</v>
      </c>
      <c r="O584" s="555"/>
      <c r="P584" s="538"/>
      <c r="Q584" s="539"/>
      <c r="R584" s="552"/>
      <c r="S584" s="558"/>
      <c r="T584" s="590">
        <f t="shared" ref="T584:T621" si="515">R584-P584</f>
        <v>0</v>
      </c>
      <c r="U584" s="591"/>
      <c r="V584" s="550"/>
      <c r="W584" s="543"/>
      <c r="X584" s="538"/>
      <c r="Y584" s="543"/>
      <c r="Z584" s="538"/>
      <c r="AA584" s="543"/>
      <c r="AB584" s="538"/>
      <c r="AC584" s="539"/>
      <c r="AD584" s="552"/>
      <c r="AE584" s="558"/>
      <c r="AF584" s="586">
        <f>IF(AB584=0,0,(AD584/AB584)*100)</f>
        <v>0</v>
      </c>
      <c r="AG584" s="587"/>
      <c r="AH584" s="538"/>
      <c r="AI584" s="539"/>
      <c r="AJ584" s="552"/>
      <c r="AK584" s="558"/>
      <c r="AL584" s="590">
        <f>IF(AH584=0,0,(AJ584/AH584)*100)</f>
        <v>0</v>
      </c>
      <c r="AM584" s="591"/>
      <c r="AN584" s="538"/>
      <c r="AO584" s="539"/>
      <c r="AP584" s="552"/>
      <c r="AQ584" s="558"/>
      <c r="AR584" s="590">
        <f>IF(AN584=0,0,(AP584/AN584)*100)</f>
        <v>0</v>
      </c>
      <c r="AS584" s="591"/>
      <c r="AT584" s="578">
        <f>AB584+AH584+AN584</f>
        <v>0</v>
      </c>
      <c r="AU584" s="579"/>
      <c r="AV584" s="574">
        <f>AD584+AJ584+AP584</f>
        <v>0</v>
      </c>
      <c r="AW584" s="575"/>
      <c r="AX584" s="590">
        <f>IF(AT584=0,0,(AV584/AT584)*100)</f>
        <v>0</v>
      </c>
      <c r="AY584" s="591"/>
      <c r="AZ584" s="538"/>
      <c r="BA584" s="539"/>
      <c r="BB584" s="552"/>
      <c r="BC584" s="558"/>
      <c r="BD584" s="590">
        <f>IF(AZ584=0,0,(BB584/AZ584)*100)</f>
        <v>0</v>
      </c>
      <c r="BE584" s="591"/>
      <c r="BF584" s="578">
        <f>AT584+AZ584</f>
        <v>0</v>
      </c>
      <c r="BG584" s="579"/>
      <c r="BH584" s="574">
        <f>AV584+BB584</f>
        <v>0</v>
      </c>
      <c r="BI584" s="575"/>
      <c r="BJ584" s="590">
        <f>IF(BF584=0,0,(BH584/BF584)*100)</f>
        <v>0</v>
      </c>
      <c r="BK584" s="591"/>
      <c r="BL584" s="650">
        <f>(AD584*2)+(AJ584*2)+(AP584*3)+BB584</f>
        <v>0</v>
      </c>
      <c r="BM584" s="651"/>
      <c r="BN584" s="652"/>
      <c r="BO584" s="599" t="e">
        <f>(BL584*BR$578)+(N584*BR$579)+(X584*BR$580)+(R584*BR$581)+(V584*BR$582)+(Z584*BR$583)</f>
        <v>#REF!</v>
      </c>
      <c r="BP584" s="599" t="e">
        <f>((AZ584-BB584)*BR$585)+((AT584-AV584)*BR$584)+(H584*BR$586)+(P584*BR$587)</f>
        <v>#REF!</v>
      </c>
      <c r="BQ584" s="70" t="s">
        <v>78</v>
      </c>
      <c r="BR584" s="71" t="e">
        <f>IF(#REF!="B",#REF!,IF(#REF!="C",#REF!,#REF!))</f>
        <v>#REF!</v>
      </c>
      <c r="BS584" s="67"/>
    </row>
    <row r="585" spans="1:71" ht="21.75" customHeight="1">
      <c r="A585" s="54"/>
      <c r="B585" s="566"/>
      <c r="C585" s="560" t="str">
        <f>IF(ROSTER!D$14="","",ROSTER!D$14)</f>
        <v/>
      </c>
      <c r="D585" s="561"/>
      <c r="E585" s="547"/>
      <c r="F585" s="502"/>
      <c r="G585" s="507"/>
      <c r="H585" s="544"/>
      <c r="I585" s="545"/>
      <c r="J585" s="540"/>
      <c r="K585" s="541"/>
      <c r="L585" s="553"/>
      <c r="M585" s="559"/>
      <c r="N585" s="556" t="s">
        <v>14</v>
      </c>
      <c r="O585" s="557"/>
      <c r="P585" s="540"/>
      <c r="Q585" s="541"/>
      <c r="R585" s="553"/>
      <c r="S585" s="559"/>
      <c r="T585" s="592"/>
      <c r="U585" s="593"/>
      <c r="V585" s="551"/>
      <c r="W585" s="545"/>
      <c r="X585" s="540"/>
      <c r="Y585" s="545"/>
      <c r="Z585" s="540"/>
      <c r="AA585" s="545"/>
      <c r="AB585" s="540"/>
      <c r="AC585" s="541"/>
      <c r="AD585" s="553"/>
      <c r="AE585" s="559"/>
      <c r="AF585" s="588"/>
      <c r="AG585" s="589"/>
      <c r="AH585" s="540"/>
      <c r="AI585" s="541"/>
      <c r="AJ585" s="553"/>
      <c r="AK585" s="559"/>
      <c r="AL585" s="592"/>
      <c r="AM585" s="593"/>
      <c r="AN585" s="540"/>
      <c r="AO585" s="541"/>
      <c r="AP585" s="553"/>
      <c r="AQ585" s="559"/>
      <c r="AR585" s="592"/>
      <c r="AS585" s="593"/>
      <c r="AT585" s="580"/>
      <c r="AU585" s="581"/>
      <c r="AV585" s="576"/>
      <c r="AW585" s="577"/>
      <c r="AX585" s="592"/>
      <c r="AY585" s="593"/>
      <c r="AZ585" s="540"/>
      <c r="BA585" s="541"/>
      <c r="BB585" s="553"/>
      <c r="BC585" s="559"/>
      <c r="BD585" s="592"/>
      <c r="BE585" s="593"/>
      <c r="BF585" s="580"/>
      <c r="BG585" s="581"/>
      <c r="BH585" s="576"/>
      <c r="BI585" s="577"/>
      <c r="BJ585" s="592"/>
      <c r="BK585" s="593"/>
      <c r="BL585" s="653"/>
      <c r="BM585" s="654"/>
      <c r="BN585" s="655"/>
      <c r="BO585" s="600"/>
      <c r="BP585" s="600"/>
      <c r="BQ585" s="70" t="s">
        <v>79</v>
      </c>
      <c r="BR585" s="71" t="e">
        <f>IF(#REF!="B",#REF!,IF(#REF!="C",#REF!,#REF!))</f>
        <v>#REF!</v>
      </c>
      <c r="BS585" s="67"/>
    </row>
    <row r="586" spans="1:71" ht="21.75" customHeight="1">
      <c r="A586" s="54"/>
      <c r="B586" s="565" t="str">
        <f>IF(ROSTER!B16="","",ROSTER!B16)</f>
        <v/>
      </c>
      <c r="C586" s="536" t="str">
        <f>IF(ROSTER!C$16="","",ROSTER!C$16)</f>
        <v/>
      </c>
      <c r="D586" s="537"/>
      <c r="E586" s="546"/>
      <c r="F586" s="501">
        <f>IF(E586="y",1,IF(E586="S",1,0))</f>
        <v>0</v>
      </c>
      <c r="G586" s="506">
        <f>IF(E586="S",1,0)</f>
        <v>0</v>
      </c>
      <c r="H586" s="542"/>
      <c r="I586" s="543"/>
      <c r="J586" s="538"/>
      <c r="K586" s="539"/>
      <c r="L586" s="552"/>
      <c r="M586" s="558"/>
      <c r="N586" s="554">
        <f>L586+J586</f>
        <v>0</v>
      </c>
      <c r="O586" s="555"/>
      <c r="P586" s="538"/>
      <c r="Q586" s="539"/>
      <c r="R586" s="552"/>
      <c r="S586" s="558"/>
      <c r="T586" s="590">
        <f t="shared" ref="T586:T621" si="516">R586-P586</f>
        <v>0</v>
      </c>
      <c r="U586" s="591"/>
      <c r="V586" s="550"/>
      <c r="W586" s="543"/>
      <c r="X586" s="538"/>
      <c r="Y586" s="543"/>
      <c r="Z586" s="538"/>
      <c r="AA586" s="543"/>
      <c r="AB586" s="538"/>
      <c r="AC586" s="539"/>
      <c r="AD586" s="552"/>
      <c r="AE586" s="558"/>
      <c r="AF586" s="586">
        <f>IF(AB586=0,0,(AD586/AB586)*100)</f>
        <v>0</v>
      </c>
      <c r="AG586" s="587"/>
      <c r="AH586" s="538"/>
      <c r="AI586" s="539"/>
      <c r="AJ586" s="552"/>
      <c r="AK586" s="558"/>
      <c r="AL586" s="590">
        <f>IF(AH586=0,0,(AJ586/AH586)*100)</f>
        <v>0</v>
      </c>
      <c r="AM586" s="591"/>
      <c r="AN586" s="538"/>
      <c r="AO586" s="539"/>
      <c r="AP586" s="552"/>
      <c r="AQ586" s="558"/>
      <c r="AR586" s="590">
        <f>IF(AN586=0,0,(AP586/AN586)*100)</f>
        <v>0</v>
      </c>
      <c r="AS586" s="591"/>
      <c r="AT586" s="578">
        <f>AB586+AH586+AN586</f>
        <v>0</v>
      </c>
      <c r="AU586" s="579"/>
      <c r="AV586" s="574">
        <f>AD586+AJ586+AP586</f>
        <v>0</v>
      </c>
      <c r="AW586" s="575"/>
      <c r="AX586" s="590">
        <f>IF(AT586=0,0,(AV586/AT586)*100)</f>
        <v>0</v>
      </c>
      <c r="AY586" s="591"/>
      <c r="AZ586" s="538"/>
      <c r="BA586" s="539"/>
      <c r="BB586" s="552"/>
      <c r="BC586" s="558"/>
      <c r="BD586" s="590">
        <f>IF(AZ586=0,0,(BB586/AZ586)*100)</f>
        <v>0</v>
      </c>
      <c r="BE586" s="591"/>
      <c r="BF586" s="578">
        <f>AT586+AZ586</f>
        <v>0</v>
      </c>
      <c r="BG586" s="579"/>
      <c r="BH586" s="574">
        <f>AV586+BB586</f>
        <v>0</v>
      </c>
      <c r="BI586" s="575"/>
      <c r="BJ586" s="590">
        <f>IF(BF586=0,0,(BH586/BF586)*100)</f>
        <v>0</v>
      </c>
      <c r="BK586" s="591"/>
      <c r="BL586" s="650">
        <f>(AD586*2)+(AJ586*2)+(AP586*3)+BB586</f>
        <v>0</v>
      </c>
      <c r="BM586" s="651"/>
      <c r="BN586" s="652"/>
      <c r="BO586" s="599" t="e">
        <f>(BL586*BR$578)+(N586*BR$579)+(X586*BR$580)+(R586*BR$581)+(V586*BR$582)+(Z586*BR$583)</f>
        <v>#REF!</v>
      </c>
      <c r="BP586" s="599" t="e">
        <f>((AZ586-BB586)*BR$585)+((AT586-AV586)*BR$584)+(H586*BR$586)+(P586*BR$587)</f>
        <v>#REF!</v>
      </c>
      <c r="BQ586" s="70" t="s">
        <v>80</v>
      </c>
      <c r="BR586" s="71" t="e">
        <f>IF(#REF!="B",#REF!,IF(#REF!="C",#REF!,#REF!))</f>
        <v>#REF!</v>
      </c>
      <c r="BS586" s="67"/>
    </row>
    <row r="587" spans="1:71" ht="21.75" customHeight="1">
      <c r="A587" s="54"/>
      <c r="B587" s="566"/>
      <c r="C587" s="560" t="str">
        <f>IF(ROSTER!D$16="","",ROSTER!D$16)</f>
        <v/>
      </c>
      <c r="D587" s="561"/>
      <c r="E587" s="547"/>
      <c r="F587" s="502"/>
      <c r="G587" s="507"/>
      <c r="H587" s="544"/>
      <c r="I587" s="545"/>
      <c r="J587" s="540"/>
      <c r="K587" s="541"/>
      <c r="L587" s="553"/>
      <c r="M587" s="559"/>
      <c r="N587" s="556" t="s">
        <v>14</v>
      </c>
      <c r="O587" s="557"/>
      <c r="P587" s="540"/>
      <c r="Q587" s="541"/>
      <c r="R587" s="553"/>
      <c r="S587" s="559"/>
      <c r="T587" s="592"/>
      <c r="U587" s="593"/>
      <c r="V587" s="551"/>
      <c r="W587" s="545"/>
      <c r="X587" s="540"/>
      <c r="Y587" s="545"/>
      <c r="Z587" s="540"/>
      <c r="AA587" s="545"/>
      <c r="AB587" s="540"/>
      <c r="AC587" s="541"/>
      <c r="AD587" s="553"/>
      <c r="AE587" s="559"/>
      <c r="AF587" s="588"/>
      <c r="AG587" s="589"/>
      <c r="AH587" s="540"/>
      <c r="AI587" s="541"/>
      <c r="AJ587" s="553"/>
      <c r="AK587" s="559"/>
      <c r="AL587" s="592"/>
      <c r="AM587" s="593"/>
      <c r="AN587" s="540"/>
      <c r="AO587" s="541"/>
      <c r="AP587" s="553"/>
      <c r="AQ587" s="559"/>
      <c r="AR587" s="592"/>
      <c r="AS587" s="593"/>
      <c r="AT587" s="580"/>
      <c r="AU587" s="581"/>
      <c r="AV587" s="576"/>
      <c r="AW587" s="577"/>
      <c r="AX587" s="592"/>
      <c r="AY587" s="593"/>
      <c r="AZ587" s="540"/>
      <c r="BA587" s="541"/>
      <c r="BB587" s="553"/>
      <c r="BC587" s="559"/>
      <c r="BD587" s="592"/>
      <c r="BE587" s="593"/>
      <c r="BF587" s="580"/>
      <c r="BG587" s="581"/>
      <c r="BH587" s="576"/>
      <c r="BI587" s="577"/>
      <c r="BJ587" s="592"/>
      <c r="BK587" s="593"/>
      <c r="BL587" s="653"/>
      <c r="BM587" s="654"/>
      <c r="BN587" s="655"/>
      <c r="BO587" s="600"/>
      <c r="BP587" s="600"/>
      <c r="BQ587" s="70" t="s">
        <v>81</v>
      </c>
      <c r="BR587" s="71" t="e">
        <f>IF(#REF!="B",#REF!,IF(#REF!="C",#REF!,#REF!))</f>
        <v>#REF!</v>
      </c>
      <c r="BS587" s="67"/>
    </row>
    <row r="588" spans="1:71" ht="21.75" customHeight="1">
      <c r="A588" s="54"/>
      <c r="B588" s="565" t="str">
        <f>IF(ROSTER!B18="","",ROSTER!B18)</f>
        <v/>
      </c>
      <c r="C588" s="536" t="str">
        <f>IF(ROSTER!C$18="","",ROSTER!C$18)</f>
        <v/>
      </c>
      <c r="D588" s="537"/>
      <c r="E588" s="546"/>
      <c r="F588" s="501">
        <f>IF(E588="y",1,IF(E588="S",1,0))</f>
        <v>0</v>
      </c>
      <c r="G588" s="506">
        <f>IF(E588="S",1,0)</f>
        <v>0</v>
      </c>
      <c r="H588" s="542"/>
      <c r="I588" s="543"/>
      <c r="J588" s="538"/>
      <c r="K588" s="539"/>
      <c r="L588" s="552"/>
      <c r="M588" s="558"/>
      <c r="N588" s="554">
        <f>L588+J588</f>
        <v>0</v>
      </c>
      <c r="O588" s="555"/>
      <c r="P588" s="538"/>
      <c r="Q588" s="539"/>
      <c r="R588" s="552"/>
      <c r="S588" s="558"/>
      <c r="T588" s="590">
        <f t="shared" ref="T588:T621" si="517">R588-P588</f>
        <v>0</v>
      </c>
      <c r="U588" s="591"/>
      <c r="V588" s="550"/>
      <c r="W588" s="543"/>
      <c r="X588" s="538"/>
      <c r="Y588" s="543"/>
      <c r="Z588" s="538"/>
      <c r="AA588" s="543"/>
      <c r="AB588" s="538"/>
      <c r="AC588" s="539"/>
      <c r="AD588" s="552"/>
      <c r="AE588" s="558"/>
      <c r="AF588" s="586">
        <f>IF(AB588=0,0,(AD588/AB588)*100)</f>
        <v>0</v>
      </c>
      <c r="AG588" s="587"/>
      <c r="AH588" s="538"/>
      <c r="AI588" s="539"/>
      <c r="AJ588" s="552"/>
      <c r="AK588" s="558"/>
      <c r="AL588" s="590">
        <f>IF(AH588=0,0,(AJ588/AH588)*100)</f>
        <v>0</v>
      </c>
      <c r="AM588" s="591"/>
      <c r="AN588" s="538"/>
      <c r="AO588" s="539"/>
      <c r="AP588" s="552"/>
      <c r="AQ588" s="558"/>
      <c r="AR588" s="590">
        <f>IF(AN588=0,0,(AP588/AN588)*100)</f>
        <v>0</v>
      </c>
      <c r="AS588" s="591"/>
      <c r="AT588" s="578">
        <f>AB588+AH588+AN588</f>
        <v>0</v>
      </c>
      <c r="AU588" s="579"/>
      <c r="AV588" s="574">
        <f>AD588+AJ588+AP588</f>
        <v>0</v>
      </c>
      <c r="AW588" s="575"/>
      <c r="AX588" s="590">
        <f>IF(AT588=0,0,(AV588/AT588)*100)</f>
        <v>0</v>
      </c>
      <c r="AY588" s="591"/>
      <c r="AZ588" s="538"/>
      <c r="BA588" s="539"/>
      <c r="BB588" s="552"/>
      <c r="BC588" s="558"/>
      <c r="BD588" s="590">
        <f>IF(AZ588=0,0,(BB588/AZ588)*100)</f>
        <v>0</v>
      </c>
      <c r="BE588" s="591"/>
      <c r="BF588" s="578">
        <f>AT588+AZ588</f>
        <v>0</v>
      </c>
      <c r="BG588" s="579"/>
      <c r="BH588" s="574">
        <f>AV588+BB588</f>
        <v>0</v>
      </c>
      <c r="BI588" s="575"/>
      <c r="BJ588" s="590">
        <f>IF(BF588=0,0,(BH588/BF588)*100)</f>
        <v>0</v>
      </c>
      <c r="BK588" s="591"/>
      <c r="BL588" s="650">
        <f>(AD588*2)+(AJ588*2)+(AP588*3)+BB588</f>
        <v>0</v>
      </c>
      <c r="BM588" s="651"/>
      <c r="BN588" s="652"/>
      <c r="BO588" s="599" t="e">
        <f>(BL588*BR$578)+(N588*BR$579)+(X588*BR$580)+(R588*BR$581)+(V588*BR$582)+(Z588*BR$583)</f>
        <v>#REF!</v>
      </c>
      <c r="BP588" s="599" t="e">
        <f>((AZ588-BB588)*BR$585)+((AT588-AV588)*BR$584)+(H588*BR$586)+(P588*BR$587)</f>
        <v>#REF!</v>
      </c>
      <c r="BQ588" s="54"/>
      <c r="BR588" s="54"/>
      <c r="BS588" s="67"/>
    </row>
    <row r="589" spans="1:71" ht="21.75" customHeight="1">
      <c r="A589" s="54"/>
      <c r="B589" s="566"/>
      <c r="C589" s="560" t="str">
        <f>IF(ROSTER!D$18="","",ROSTER!D$18)</f>
        <v/>
      </c>
      <c r="D589" s="561"/>
      <c r="E589" s="547"/>
      <c r="F589" s="502"/>
      <c r="G589" s="507"/>
      <c r="H589" s="544"/>
      <c r="I589" s="545"/>
      <c r="J589" s="540"/>
      <c r="K589" s="541"/>
      <c r="L589" s="553"/>
      <c r="M589" s="559"/>
      <c r="N589" s="556"/>
      <c r="O589" s="557"/>
      <c r="P589" s="540"/>
      <c r="Q589" s="541"/>
      <c r="R589" s="553"/>
      <c r="S589" s="559"/>
      <c r="T589" s="592"/>
      <c r="U589" s="593"/>
      <c r="V589" s="551"/>
      <c r="W589" s="545"/>
      <c r="X589" s="540"/>
      <c r="Y589" s="545"/>
      <c r="Z589" s="540"/>
      <c r="AA589" s="545"/>
      <c r="AB589" s="540"/>
      <c r="AC589" s="541"/>
      <c r="AD589" s="553"/>
      <c r="AE589" s="559"/>
      <c r="AF589" s="588"/>
      <c r="AG589" s="589"/>
      <c r="AH589" s="540"/>
      <c r="AI589" s="541"/>
      <c r="AJ589" s="553"/>
      <c r="AK589" s="559"/>
      <c r="AL589" s="592"/>
      <c r="AM589" s="593"/>
      <c r="AN589" s="540"/>
      <c r="AO589" s="541"/>
      <c r="AP589" s="553"/>
      <c r="AQ589" s="559"/>
      <c r="AR589" s="592"/>
      <c r="AS589" s="593"/>
      <c r="AT589" s="580"/>
      <c r="AU589" s="581"/>
      <c r="AV589" s="576"/>
      <c r="AW589" s="577"/>
      <c r="AX589" s="592"/>
      <c r="AY589" s="593"/>
      <c r="AZ589" s="540"/>
      <c r="BA589" s="541"/>
      <c r="BB589" s="553"/>
      <c r="BC589" s="559"/>
      <c r="BD589" s="592"/>
      <c r="BE589" s="593"/>
      <c r="BF589" s="580"/>
      <c r="BG589" s="581"/>
      <c r="BH589" s="576"/>
      <c r="BI589" s="577"/>
      <c r="BJ589" s="592"/>
      <c r="BK589" s="593"/>
      <c r="BL589" s="653"/>
      <c r="BM589" s="654"/>
      <c r="BN589" s="655"/>
      <c r="BO589" s="600"/>
      <c r="BP589" s="600"/>
      <c r="BQ589" s="54"/>
      <c r="BR589" s="54"/>
      <c r="BS589" s="54"/>
    </row>
    <row r="590" spans="1:71" ht="21.75" customHeight="1">
      <c r="A590" s="54"/>
      <c r="B590" s="565" t="str">
        <f>IF(ROSTER!B20="","",ROSTER!B20)</f>
        <v/>
      </c>
      <c r="C590" s="536" t="str">
        <f>IF(ROSTER!C$20="","",ROSTER!C$20)</f>
        <v/>
      </c>
      <c r="D590" s="537"/>
      <c r="E590" s="546"/>
      <c r="F590" s="501">
        <f>IF(E590="y",1,IF(E590="S",1,0))</f>
        <v>0</v>
      </c>
      <c r="G590" s="506">
        <f>IF(E590="S",1,0)</f>
        <v>0</v>
      </c>
      <c r="H590" s="542"/>
      <c r="I590" s="543"/>
      <c r="J590" s="538"/>
      <c r="K590" s="539"/>
      <c r="L590" s="552"/>
      <c r="M590" s="558"/>
      <c r="N590" s="554">
        <f>L590+J590</f>
        <v>0</v>
      </c>
      <c r="O590" s="555"/>
      <c r="P590" s="538"/>
      <c r="Q590" s="539"/>
      <c r="R590" s="552"/>
      <c r="S590" s="558"/>
      <c r="T590" s="590">
        <f t="shared" ref="T590:T621" si="518">R590-P590</f>
        <v>0</v>
      </c>
      <c r="U590" s="591"/>
      <c r="V590" s="550"/>
      <c r="W590" s="543"/>
      <c r="X590" s="538"/>
      <c r="Y590" s="543"/>
      <c r="Z590" s="538"/>
      <c r="AA590" s="543"/>
      <c r="AB590" s="538"/>
      <c r="AC590" s="539"/>
      <c r="AD590" s="552"/>
      <c r="AE590" s="558"/>
      <c r="AF590" s="586">
        <f>IF(AB590=0,0,(AD590/AB590)*100)</f>
        <v>0</v>
      </c>
      <c r="AG590" s="587"/>
      <c r="AH590" s="538"/>
      <c r="AI590" s="539"/>
      <c r="AJ590" s="552"/>
      <c r="AK590" s="558"/>
      <c r="AL590" s="590">
        <f>IF(AH590=0,0,(AJ590/AH590)*100)</f>
        <v>0</v>
      </c>
      <c r="AM590" s="591"/>
      <c r="AN590" s="538"/>
      <c r="AO590" s="539"/>
      <c r="AP590" s="552"/>
      <c r="AQ590" s="558"/>
      <c r="AR590" s="590">
        <f>IF(AN590=0,0,(AP590/AN590)*100)</f>
        <v>0</v>
      </c>
      <c r="AS590" s="591"/>
      <c r="AT590" s="578">
        <f>AB590+AH590+AN590</f>
        <v>0</v>
      </c>
      <c r="AU590" s="579"/>
      <c r="AV590" s="574">
        <f>AD590+AJ590+AP590</f>
        <v>0</v>
      </c>
      <c r="AW590" s="575"/>
      <c r="AX590" s="590">
        <f>IF(AT590=0,0,(AV590/AT590)*100)</f>
        <v>0</v>
      </c>
      <c r="AY590" s="591"/>
      <c r="AZ590" s="538"/>
      <c r="BA590" s="539"/>
      <c r="BB590" s="552"/>
      <c r="BC590" s="558"/>
      <c r="BD590" s="590">
        <f>IF(AZ590=0,0,(BB590/AZ590)*100)</f>
        <v>0</v>
      </c>
      <c r="BE590" s="591"/>
      <c r="BF590" s="578">
        <f>AT590+AZ590</f>
        <v>0</v>
      </c>
      <c r="BG590" s="579"/>
      <c r="BH590" s="574">
        <f>AV590+BB590</f>
        <v>0</v>
      </c>
      <c r="BI590" s="575"/>
      <c r="BJ590" s="590">
        <f>IF(BF590=0,0,(BH590/BF590)*100)</f>
        <v>0</v>
      </c>
      <c r="BK590" s="591"/>
      <c r="BL590" s="650">
        <f>(AD590*2)+(AJ590*2)+(AP590*3)+BB590</f>
        <v>0</v>
      </c>
      <c r="BM590" s="651"/>
      <c r="BN590" s="652"/>
      <c r="BO590" s="599" t="e">
        <f>(BL590*BR$578)+(N590*BR$579)+(X590*BR$580)+(R590*BR$581)+(V590*BR$582)+(Z590*BR$583)</f>
        <v>#REF!</v>
      </c>
      <c r="BP590" s="599" t="e">
        <f>((AZ590-BB590)*BR$585)+((AT590-AV590)*BR$584)+(H590*BR$586)+(P590*BR$587)</f>
        <v>#REF!</v>
      </c>
      <c r="BQ590" s="54"/>
      <c r="BR590" s="54"/>
      <c r="BS590" s="54"/>
    </row>
    <row r="591" spans="1:71" ht="21.75" customHeight="1">
      <c r="A591" s="54"/>
      <c r="B591" s="566"/>
      <c r="C591" s="560" t="str">
        <f>IF(ROSTER!D$20="","",ROSTER!D$20)</f>
        <v/>
      </c>
      <c r="D591" s="561"/>
      <c r="E591" s="547"/>
      <c r="F591" s="502"/>
      <c r="G591" s="507"/>
      <c r="H591" s="544"/>
      <c r="I591" s="545"/>
      <c r="J591" s="540"/>
      <c r="K591" s="541"/>
      <c r="L591" s="553"/>
      <c r="M591" s="559"/>
      <c r="N591" s="556" t="s">
        <v>14</v>
      </c>
      <c r="O591" s="557"/>
      <c r="P591" s="540"/>
      <c r="Q591" s="541"/>
      <c r="R591" s="553"/>
      <c r="S591" s="559"/>
      <c r="T591" s="592"/>
      <c r="U591" s="593"/>
      <c r="V591" s="551"/>
      <c r="W591" s="545"/>
      <c r="X591" s="540"/>
      <c r="Y591" s="545"/>
      <c r="Z591" s="540"/>
      <c r="AA591" s="545"/>
      <c r="AB591" s="540"/>
      <c r="AC591" s="541"/>
      <c r="AD591" s="553"/>
      <c r="AE591" s="559"/>
      <c r="AF591" s="588"/>
      <c r="AG591" s="589"/>
      <c r="AH591" s="540"/>
      <c r="AI591" s="541"/>
      <c r="AJ591" s="553"/>
      <c r="AK591" s="559"/>
      <c r="AL591" s="592"/>
      <c r="AM591" s="593"/>
      <c r="AN591" s="540"/>
      <c r="AO591" s="541"/>
      <c r="AP591" s="553"/>
      <c r="AQ591" s="559"/>
      <c r="AR591" s="592"/>
      <c r="AS591" s="593"/>
      <c r="AT591" s="580"/>
      <c r="AU591" s="581"/>
      <c r="AV591" s="576"/>
      <c r="AW591" s="577"/>
      <c r="AX591" s="592"/>
      <c r="AY591" s="593"/>
      <c r="AZ591" s="540"/>
      <c r="BA591" s="541"/>
      <c r="BB591" s="553"/>
      <c r="BC591" s="559"/>
      <c r="BD591" s="592"/>
      <c r="BE591" s="593"/>
      <c r="BF591" s="580"/>
      <c r="BG591" s="581"/>
      <c r="BH591" s="576"/>
      <c r="BI591" s="577"/>
      <c r="BJ591" s="592"/>
      <c r="BK591" s="593"/>
      <c r="BL591" s="653"/>
      <c r="BM591" s="654"/>
      <c r="BN591" s="655"/>
      <c r="BO591" s="600"/>
      <c r="BP591" s="600"/>
      <c r="BQ591" s="54"/>
      <c r="BR591" s="54"/>
      <c r="BS591" s="54"/>
    </row>
    <row r="592" spans="1:71" ht="21.75" customHeight="1">
      <c r="A592" s="54"/>
      <c r="B592" s="565" t="str">
        <f>IF(ROSTER!B22="","",ROSTER!B22)</f>
        <v/>
      </c>
      <c r="C592" s="536" t="str">
        <f>IF(ROSTER!C$22="","",ROSTER!C$22)</f>
        <v/>
      </c>
      <c r="D592" s="537"/>
      <c r="E592" s="546"/>
      <c r="F592" s="501">
        <f>IF(E592="y",1,IF(E592="S",1,0))</f>
        <v>0</v>
      </c>
      <c r="G592" s="506">
        <f>IF(E592="S",1,0)</f>
        <v>0</v>
      </c>
      <c r="H592" s="542"/>
      <c r="I592" s="543"/>
      <c r="J592" s="538"/>
      <c r="K592" s="539"/>
      <c r="L592" s="552"/>
      <c r="M592" s="558"/>
      <c r="N592" s="554">
        <f>L592+J592</f>
        <v>0</v>
      </c>
      <c r="O592" s="555"/>
      <c r="P592" s="538"/>
      <c r="Q592" s="539"/>
      <c r="R592" s="552"/>
      <c r="S592" s="558"/>
      <c r="T592" s="590">
        <f t="shared" ref="T592:T621" si="519">R592-P592</f>
        <v>0</v>
      </c>
      <c r="U592" s="591"/>
      <c r="V592" s="550"/>
      <c r="W592" s="543"/>
      <c r="X592" s="538"/>
      <c r="Y592" s="543"/>
      <c r="Z592" s="538"/>
      <c r="AA592" s="543"/>
      <c r="AB592" s="538"/>
      <c r="AC592" s="539"/>
      <c r="AD592" s="552"/>
      <c r="AE592" s="558"/>
      <c r="AF592" s="586">
        <f>IF(AB592=0,0,(AD592/AB592)*100)</f>
        <v>0</v>
      </c>
      <c r="AG592" s="587"/>
      <c r="AH592" s="538"/>
      <c r="AI592" s="539"/>
      <c r="AJ592" s="552"/>
      <c r="AK592" s="558"/>
      <c r="AL592" s="590">
        <f>IF(AH592=0,0,(AJ592/AH592)*100)</f>
        <v>0</v>
      </c>
      <c r="AM592" s="591"/>
      <c r="AN592" s="538"/>
      <c r="AO592" s="539"/>
      <c r="AP592" s="552"/>
      <c r="AQ592" s="558"/>
      <c r="AR592" s="590">
        <f>IF(AN592=0,0,(AP592/AN592)*100)</f>
        <v>0</v>
      </c>
      <c r="AS592" s="591"/>
      <c r="AT592" s="578">
        <f>AB592+AH592+AN592</f>
        <v>0</v>
      </c>
      <c r="AU592" s="579"/>
      <c r="AV592" s="574">
        <f>AD592+AJ592+AP592</f>
        <v>0</v>
      </c>
      <c r="AW592" s="575"/>
      <c r="AX592" s="590">
        <f>IF(AT592=0,0,(AV592/AT592)*100)</f>
        <v>0</v>
      </c>
      <c r="AY592" s="591"/>
      <c r="AZ592" s="538"/>
      <c r="BA592" s="539"/>
      <c r="BB592" s="552"/>
      <c r="BC592" s="558"/>
      <c r="BD592" s="590">
        <f>IF(AZ592=0,0,(BB592/AZ592)*100)</f>
        <v>0</v>
      </c>
      <c r="BE592" s="591"/>
      <c r="BF592" s="578">
        <f>AT592+AZ592</f>
        <v>0</v>
      </c>
      <c r="BG592" s="579"/>
      <c r="BH592" s="574">
        <f>AV592+BB592</f>
        <v>0</v>
      </c>
      <c r="BI592" s="575"/>
      <c r="BJ592" s="590">
        <f>IF(BF592=0,0,(BH592/BF592)*100)</f>
        <v>0</v>
      </c>
      <c r="BK592" s="591"/>
      <c r="BL592" s="650">
        <f>(AD592*2)+(AJ592*2)+(AP592*3)+BB592</f>
        <v>0</v>
      </c>
      <c r="BM592" s="651"/>
      <c r="BN592" s="652"/>
      <c r="BO592" s="599" t="e">
        <f>(BL592*BR$578)+(N592*BR$579)+(X592*BR$580)+(R592*BR$581)+(V592*BR$582)+(Z592*BR$583)</f>
        <v>#REF!</v>
      </c>
      <c r="BP592" s="599" t="e">
        <f>((AZ592-BB592)*BR$585)+((AT592-AV592)*BR$584)+(H592*BR$586)+(P592*BR$587)</f>
        <v>#REF!</v>
      </c>
      <c r="BQ592" s="54"/>
      <c r="BR592" s="54"/>
      <c r="BS592" s="54"/>
    </row>
    <row r="593" spans="1:71" ht="21.75" customHeight="1">
      <c r="A593" s="54"/>
      <c r="B593" s="566"/>
      <c r="C593" s="560" t="str">
        <f>IF(ROSTER!D$22="","",ROSTER!D$22)</f>
        <v/>
      </c>
      <c r="D593" s="561"/>
      <c r="E593" s="547"/>
      <c r="F593" s="502"/>
      <c r="G593" s="507"/>
      <c r="H593" s="544"/>
      <c r="I593" s="545"/>
      <c r="J593" s="540"/>
      <c r="K593" s="541"/>
      <c r="L593" s="553"/>
      <c r="M593" s="559"/>
      <c r="N593" s="556" t="s">
        <v>14</v>
      </c>
      <c r="O593" s="557"/>
      <c r="P593" s="540"/>
      <c r="Q593" s="541"/>
      <c r="R593" s="553"/>
      <c r="S593" s="559"/>
      <c r="T593" s="592"/>
      <c r="U593" s="593"/>
      <c r="V593" s="551"/>
      <c r="W593" s="545"/>
      <c r="X593" s="540"/>
      <c r="Y593" s="545"/>
      <c r="Z593" s="540"/>
      <c r="AA593" s="545"/>
      <c r="AB593" s="540"/>
      <c r="AC593" s="541"/>
      <c r="AD593" s="553"/>
      <c r="AE593" s="559"/>
      <c r="AF593" s="588"/>
      <c r="AG593" s="589"/>
      <c r="AH593" s="540"/>
      <c r="AI593" s="541"/>
      <c r="AJ593" s="553"/>
      <c r="AK593" s="559"/>
      <c r="AL593" s="592"/>
      <c r="AM593" s="593"/>
      <c r="AN593" s="540"/>
      <c r="AO593" s="541"/>
      <c r="AP593" s="553"/>
      <c r="AQ593" s="559"/>
      <c r="AR593" s="592"/>
      <c r="AS593" s="593"/>
      <c r="AT593" s="580"/>
      <c r="AU593" s="581"/>
      <c r="AV593" s="576"/>
      <c r="AW593" s="577"/>
      <c r="AX593" s="592"/>
      <c r="AY593" s="593"/>
      <c r="AZ593" s="540"/>
      <c r="BA593" s="541"/>
      <c r="BB593" s="553"/>
      <c r="BC593" s="559"/>
      <c r="BD593" s="592"/>
      <c r="BE593" s="593"/>
      <c r="BF593" s="580"/>
      <c r="BG593" s="581"/>
      <c r="BH593" s="576"/>
      <c r="BI593" s="577"/>
      <c r="BJ593" s="592"/>
      <c r="BK593" s="593"/>
      <c r="BL593" s="653"/>
      <c r="BM593" s="654"/>
      <c r="BN593" s="655"/>
      <c r="BO593" s="600"/>
      <c r="BP593" s="600"/>
      <c r="BQ593" s="54"/>
      <c r="BR593" s="54"/>
      <c r="BS593" s="54"/>
    </row>
    <row r="594" spans="1:71" ht="21.75" customHeight="1">
      <c r="A594" s="54"/>
      <c r="B594" s="565" t="str">
        <f>IF(ROSTER!B24="","",ROSTER!B24)</f>
        <v/>
      </c>
      <c r="C594" s="536" t="str">
        <f>IF(ROSTER!C$24="","",ROSTER!C$24)</f>
        <v/>
      </c>
      <c r="D594" s="537"/>
      <c r="E594" s="546"/>
      <c r="F594" s="501">
        <f>IF(E594="y",1,IF(E594="S",1,0))</f>
        <v>0</v>
      </c>
      <c r="G594" s="506">
        <f>IF(E594="S",1,0)</f>
        <v>0</v>
      </c>
      <c r="H594" s="542"/>
      <c r="I594" s="543"/>
      <c r="J594" s="538"/>
      <c r="K594" s="539"/>
      <c r="L594" s="552"/>
      <c r="M594" s="558"/>
      <c r="N594" s="554">
        <f>L594+J594</f>
        <v>0</v>
      </c>
      <c r="O594" s="555"/>
      <c r="P594" s="538"/>
      <c r="Q594" s="539"/>
      <c r="R594" s="552"/>
      <c r="S594" s="558"/>
      <c r="T594" s="590">
        <f t="shared" ref="T594:T621" si="520">R594-P594</f>
        <v>0</v>
      </c>
      <c r="U594" s="591"/>
      <c r="V594" s="550"/>
      <c r="W594" s="543"/>
      <c r="X594" s="538"/>
      <c r="Y594" s="543"/>
      <c r="Z594" s="538"/>
      <c r="AA594" s="543"/>
      <c r="AB594" s="538"/>
      <c r="AC594" s="539"/>
      <c r="AD594" s="552"/>
      <c r="AE594" s="558"/>
      <c r="AF594" s="586">
        <f>IF(AB594=0,0,(AD594/AB594)*100)</f>
        <v>0</v>
      </c>
      <c r="AG594" s="587"/>
      <c r="AH594" s="538"/>
      <c r="AI594" s="539"/>
      <c r="AJ594" s="552"/>
      <c r="AK594" s="558"/>
      <c r="AL594" s="590">
        <f>IF(AH594=0,0,(AJ594/AH594)*100)</f>
        <v>0</v>
      </c>
      <c r="AM594" s="591"/>
      <c r="AN594" s="538"/>
      <c r="AO594" s="539"/>
      <c r="AP594" s="552"/>
      <c r="AQ594" s="558"/>
      <c r="AR594" s="590">
        <f>IF(AN594=0,0,(AP594/AN594)*100)</f>
        <v>0</v>
      </c>
      <c r="AS594" s="591"/>
      <c r="AT594" s="578">
        <f>AB594+AH594+AN594</f>
        <v>0</v>
      </c>
      <c r="AU594" s="579"/>
      <c r="AV594" s="574">
        <f>AD594+AJ594+AP594</f>
        <v>0</v>
      </c>
      <c r="AW594" s="575"/>
      <c r="AX594" s="590">
        <f>IF(AT594=0,0,(AV594/AT594)*100)</f>
        <v>0</v>
      </c>
      <c r="AY594" s="591"/>
      <c r="AZ594" s="538"/>
      <c r="BA594" s="539"/>
      <c r="BB594" s="552"/>
      <c r="BC594" s="558"/>
      <c r="BD594" s="590">
        <f>IF(AZ594=0,0,(BB594/AZ594)*100)</f>
        <v>0</v>
      </c>
      <c r="BE594" s="591"/>
      <c r="BF594" s="578">
        <f>AT594+AZ594</f>
        <v>0</v>
      </c>
      <c r="BG594" s="579"/>
      <c r="BH594" s="574">
        <f>AV594+BB594</f>
        <v>0</v>
      </c>
      <c r="BI594" s="575"/>
      <c r="BJ594" s="590">
        <f>IF(BF594=0,0,(BH594/BF594)*100)</f>
        <v>0</v>
      </c>
      <c r="BK594" s="591"/>
      <c r="BL594" s="650">
        <f>(AD594*2)+(AJ594*2)+(AP594*3)+BB594</f>
        <v>0</v>
      </c>
      <c r="BM594" s="651"/>
      <c r="BN594" s="652"/>
      <c r="BO594" s="599" t="e">
        <f>(BL594*BR$578)+(N594*BR$579)+(X594*BR$580)+(R594*BR$581)+(V594*BR$582)+(Z594*BR$583)</f>
        <v>#REF!</v>
      </c>
      <c r="BP594" s="599" t="e">
        <f>((AZ594-BB594)*BR$585)+((AT594-AV594)*BR$584)+(H594*BR$586)+(P594*BR$587)</f>
        <v>#REF!</v>
      </c>
      <c r="BQ594" s="54"/>
      <c r="BR594" s="54"/>
      <c r="BS594" s="54"/>
    </row>
    <row r="595" spans="1:71" ht="21.75" customHeight="1">
      <c r="A595" s="54"/>
      <c r="B595" s="566"/>
      <c r="C595" s="560" t="str">
        <f>IF(ROSTER!D$24="","",ROSTER!D$24)</f>
        <v/>
      </c>
      <c r="D595" s="561"/>
      <c r="E595" s="547"/>
      <c r="F595" s="502"/>
      <c r="G595" s="507"/>
      <c r="H595" s="544"/>
      <c r="I595" s="545"/>
      <c r="J595" s="540"/>
      <c r="K595" s="541"/>
      <c r="L595" s="553"/>
      <c r="M595" s="559"/>
      <c r="N595" s="556" t="s">
        <v>14</v>
      </c>
      <c r="O595" s="557"/>
      <c r="P595" s="540"/>
      <c r="Q595" s="541"/>
      <c r="R595" s="553"/>
      <c r="S595" s="559"/>
      <c r="T595" s="592"/>
      <c r="U595" s="593"/>
      <c r="V595" s="551"/>
      <c r="W595" s="545"/>
      <c r="X595" s="540"/>
      <c r="Y595" s="545"/>
      <c r="Z595" s="540"/>
      <c r="AA595" s="545"/>
      <c r="AB595" s="540"/>
      <c r="AC595" s="541"/>
      <c r="AD595" s="553"/>
      <c r="AE595" s="559"/>
      <c r="AF595" s="588"/>
      <c r="AG595" s="589"/>
      <c r="AH595" s="540"/>
      <c r="AI595" s="541"/>
      <c r="AJ595" s="553"/>
      <c r="AK595" s="559"/>
      <c r="AL595" s="592"/>
      <c r="AM595" s="593"/>
      <c r="AN595" s="540"/>
      <c r="AO595" s="541"/>
      <c r="AP595" s="553"/>
      <c r="AQ595" s="559"/>
      <c r="AR595" s="592"/>
      <c r="AS595" s="593"/>
      <c r="AT595" s="580"/>
      <c r="AU595" s="581"/>
      <c r="AV595" s="576"/>
      <c r="AW595" s="577"/>
      <c r="AX595" s="592"/>
      <c r="AY595" s="593"/>
      <c r="AZ595" s="540"/>
      <c r="BA595" s="541"/>
      <c r="BB595" s="553"/>
      <c r="BC595" s="559"/>
      <c r="BD595" s="592"/>
      <c r="BE595" s="593"/>
      <c r="BF595" s="580"/>
      <c r="BG595" s="581"/>
      <c r="BH595" s="576"/>
      <c r="BI595" s="577"/>
      <c r="BJ595" s="592"/>
      <c r="BK595" s="593"/>
      <c r="BL595" s="653"/>
      <c r="BM595" s="654"/>
      <c r="BN595" s="655"/>
      <c r="BO595" s="600"/>
      <c r="BP595" s="600"/>
      <c r="BQ595" s="54"/>
      <c r="BR595" s="54"/>
      <c r="BS595" s="54"/>
    </row>
    <row r="596" spans="1:71" ht="21.75" customHeight="1">
      <c r="A596" s="54"/>
      <c r="B596" s="565" t="str">
        <f>IF(ROSTER!B26="","",ROSTER!B26)</f>
        <v/>
      </c>
      <c r="C596" s="536" t="str">
        <f>IF(ROSTER!C$26="","",ROSTER!C$26)</f>
        <v/>
      </c>
      <c r="D596" s="537"/>
      <c r="E596" s="546"/>
      <c r="F596" s="501">
        <f>IF(E596="y",1,IF(E596="S",1,0))</f>
        <v>0</v>
      </c>
      <c r="G596" s="506">
        <f>IF(E596="S",1,0)</f>
        <v>0</v>
      </c>
      <c r="H596" s="542"/>
      <c r="I596" s="543"/>
      <c r="J596" s="538"/>
      <c r="K596" s="539"/>
      <c r="L596" s="552"/>
      <c r="M596" s="558"/>
      <c r="N596" s="554">
        <f>L596+J596</f>
        <v>0</v>
      </c>
      <c r="O596" s="555"/>
      <c r="P596" s="538"/>
      <c r="Q596" s="539"/>
      <c r="R596" s="552"/>
      <c r="S596" s="558"/>
      <c r="T596" s="590">
        <f t="shared" ref="T596:T621" si="521">R596-P596</f>
        <v>0</v>
      </c>
      <c r="U596" s="591"/>
      <c r="V596" s="550"/>
      <c r="W596" s="543"/>
      <c r="X596" s="538"/>
      <c r="Y596" s="543"/>
      <c r="Z596" s="538"/>
      <c r="AA596" s="543"/>
      <c r="AB596" s="538"/>
      <c r="AC596" s="539"/>
      <c r="AD596" s="552"/>
      <c r="AE596" s="558"/>
      <c r="AF596" s="586">
        <f>IF(AB596=0,0,(AD596/AB596)*100)</f>
        <v>0</v>
      </c>
      <c r="AG596" s="587"/>
      <c r="AH596" s="538"/>
      <c r="AI596" s="539"/>
      <c r="AJ596" s="552"/>
      <c r="AK596" s="558"/>
      <c r="AL596" s="590">
        <f>IF(AH596=0,0,(AJ596/AH596)*100)</f>
        <v>0</v>
      </c>
      <c r="AM596" s="591"/>
      <c r="AN596" s="538"/>
      <c r="AO596" s="539"/>
      <c r="AP596" s="552"/>
      <c r="AQ596" s="558"/>
      <c r="AR596" s="590">
        <f>IF(AN596=0,0,(AP596/AN596)*100)</f>
        <v>0</v>
      </c>
      <c r="AS596" s="591"/>
      <c r="AT596" s="578">
        <f>AB596+AH596+AN596</f>
        <v>0</v>
      </c>
      <c r="AU596" s="579"/>
      <c r="AV596" s="574">
        <f>AD596+AJ596+AP596</f>
        <v>0</v>
      </c>
      <c r="AW596" s="575"/>
      <c r="AX596" s="590">
        <f>IF(AT596=0,0,(AV596/AT596)*100)</f>
        <v>0</v>
      </c>
      <c r="AY596" s="591"/>
      <c r="AZ596" s="538"/>
      <c r="BA596" s="539"/>
      <c r="BB596" s="552"/>
      <c r="BC596" s="558"/>
      <c r="BD596" s="590">
        <f>IF(AZ596=0,0,(BB596/AZ596)*100)</f>
        <v>0</v>
      </c>
      <c r="BE596" s="591"/>
      <c r="BF596" s="578">
        <f>AT596+AZ596</f>
        <v>0</v>
      </c>
      <c r="BG596" s="579"/>
      <c r="BH596" s="574">
        <f>AV596+BB596</f>
        <v>0</v>
      </c>
      <c r="BI596" s="575"/>
      <c r="BJ596" s="590">
        <f>IF(BF596=0,0,(BH596/BF596)*100)</f>
        <v>0</v>
      </c>
      <c r="BK596" s="591"/>
      <c r="BL596" s="650">
        <f>(AD596*2)+(AJ596*2)+(AP596*3)+BB596</f>
        <v>0</v>
      </c>
      <c r="BM596" s="651"/>
      <c r="BN596" s="652"/>
      <c r="BO596" s="599" t="e">
        <f>(BL596*BR$578)+(N596*BR$579)+(X596*BR$580)+(R596*BR$581)+(V596*BR$582)+(Z596*BR$583)</f>
        <v>#REF!</v>
      </c>
      <c r="BP596" s="599" t="e">
        <f>((AZ596-BB596)*BR$585)+((AT596-AV596)*BR$584)+(H596*BR$586)+(P596*BR$587)</f>
        <v>#REF!</v>
      </c>
      <c r="BQ596" s="54"/>
      <c r="BR596" s="54"/>
      <c r="BS596" s="54"/>
    </row>
    <row r="597" spans="1:71" ht="21.75" customHeight="1">
      <c r="A597" s="54"/>
      <c r="B597" s="566"/>
      <c r="C597" s="560" t="str">
        <f>IF(ROSTER!D$26="","",ROSTER!D$26)</f>
        <v/>
      </c>
      <c r="D597" s="561"/>
      <c r="E597" s="547"/>
      <c r="F597" s="502"/>
      <c r="G597" s="507"/>
      <c r="H597" s="544"/>
      <c r="I597" s="545"/>
      <c r="J597" s="540"/>
      <c r="K597" s="541"/>
      <c r="L597" s="553"/>
      <c r="M597" s="559"/>
      <c r="N597" s="556" t="s">
        <v>14</v>
      </c>
      <c r="O597" s="557"/>
      <c r="P597" s="540"/>
      <c r="Q597" s="541"/>
      <c r="R597" s="553"/>
      <c r="S597" s="559"/>
      <c r="T597" s="592"/>
      <c r="U597" s="593"/>
      <c r="V597" s="551"/>
      <c r="W597" s="545"/>
      <c r="X597" s="540"/>
      <c r="Y597" s="545"/>
      <c r="Z597" s="540"/>
      <c r="AA597" s="545"/>
      <c r="AB597" s="540"/>
      <c r="AC597" s="541"/>
      <c r="AD597" s="553"/>
      <c r="AE597" s="559"/>
      <c r="AF597" s="588"/>
      <c r="AG597" s="589"/>
      <c r="AH597" s="540"/>
      <c r="AI597" s="541"/>
      <c r="AJ597" s="553"/>
      <c r="AK597" s="559"/>
      <c r="AL597" s="592"/>
      <c r="AM597" s="593"/>
      <c r="AN597" s="540"/>
      <c r="AO597" s="541"/>
      <c r="AP597" s="553"/>
      <c r="AQ597" s="559"/>
      <c r="AR597" s="592"/>
      <c r="AS597" s="593"/>
      <c r="AT597" s="580"/>
      <c r="AU597" s="581"/>
      <c r="AV597" s="576"/>
      <c r="AW597" s="577"/>
      <c r="AX597" s="592"/>
      <c r="AY597" s="593"/>
      <c r="AZ597" s="540"/>
      <c r="BA597" s="541"/>
      <c r="BB597" s="553"/>
      <c r="BC597" s="559"/>
      <c r="BD597" s="592"/>
      <c r="BE597" s="593"/>
      <c r="BF597" s="580"/>
      <c r="BG597" s="581"/>
      <c r="BH597" s="576"/>
      <c r="BI597" s="577"/>
      <c r="BJ597" s="592"/>
      <c r="BK597" s="593"/>
      <c r="BL597" s="653"/>
      <c r="BM597" s="654"/>
      <c r="BN597" s="655"/>
      <c r="BO597" s="600"/>
      <c r="BP597" s="600"/>
      <c r="BQ597" s="54"/>
      <c r="BR597" s="54"/>
      <c r="BS597" s="54"/>
    </row>
    <row r="598" spans="1:71" ht="21.75" customHeight="1">
      <c r="A598" s="54"/>
      <c r="B598" s="565" t="str">
        <f>IF(ROSTER!B28="","",ROSTER!B28)</f>
        <v/>
      </c>
      <c r="C598" s="536" t="str">
        <f>IF(ROSTER!C$28="","",ROSTER!C$28)</f>
        <v/>
      </c>
      <c r="D598" s="537"/>
      <c r="E598" s="546"/>
      <c r="F598" s="501">
        <f>IF(E598="y",1,IF(E598="S",1,0))</f>
        <v>0</v>
      </c>
      <c r="G598" s="506">
        <f>IF(E598="S",1,0)</f>
        <v>0</v>
      </c>
      <c r="H598" s="542"/>
      <c r="I598" s="543"/>
      <c r="J598" s="538"/>
      <c r="K598" s="539"/>
      <c r="L598" s="552"/>
      <c r="M598" s="558"/>
      <c r="N598" s="554">
        <f>L598+J598</f>
        <v>0</v>
      </c>
      <c r="O598" s="555"/>
      <c r="P598" s="538"/>
      <c r="Q598" s="539"/>
      <c r="R598" s="552"/>
      <c r="S598" s="558"/>
      <c r="T598" s="590">
        <f t="shared" ref="T598:T621" si="522">R598-P598</f>
        <v>0</v>
      </c>
      <c r="U598" s="591"/>
      <c r="V598" s="550"/>
      <c r="W598" s="543"/>
      <c r="X598" s="538"/>
      <c r="Y598" s="543"/>
      <c r="Z598" s="538"/>
      <c r="AA598" s="543"/>
      <c r="AB598" s="538"/>
      <c r="AC598" s="539"/>
      <c r="AD598" s="552"/>
      <c r="AE598" s="558"/>
      <c r="AF598" s="586">
        <f>IF(AB598=0,0,(AD598/AB598)*100)</f>
        <v>0</v>
      </c>
      <c r="AG598" s="587"/>
      <c r="AH598" s="538"/>
      <c r="AI598" s="539"/>
      <c r="AJ598" s="552"/>
      <c r="AK598" s="558"/>
      <c r="AL598" s="590">
        <f>IF(AH598=0,0,(AJ598/AH598)*100)</f>
        <v>0</v>
      </c>
      <c r="AM598" s="591"/>
      <c r="AN598" s="538"/>
      <c r="AO598" s="539"/>
      <c r="AP598" s="552"/>
      <c r="AQ598" s="558"/>
      <c r="AR598" s="590">
        <f>IF(AN598=0,0,(AP598/AN598)*100)</f>
        <v>0</v>
      </c>
      <c r="AS598" s="591"/>
      <c r="AT598" s="578">
        <f>AB598+AH598+AN598</f>
        <v>0</v>
      </c>
      <c r="AU598" s="579"/>
      <c r="AV598" s="574">
        <f>AD598+AJ598+AP598</f>
        <v>0</v>
      </c>
      <c r="AW598" s="575"/>
      <c r="AX598" s="590">
        <f>IF(AT598=0,0,(AV598/AT598)*100)</f>
        <v>0</v>
      </c>
      <c r="AY598" s="591"/>
      <c r="AZ598" s="538"/>
      <c r="BA598" s="539"/>
      <c r="BB598" s="552"/>
      <c r="BC598" s="558"/>
      <c r="BD598" s="590">
        <f>IF(AZ598=0,0,(BB598/AZ598)*100)</f>
        <v>0</v>
      </c>
      <c r="BE598" s="591"/>
      <c r="BF598" s="578">
        <f>AT598+AZ598</f>
        <v>0</v>
      </c>
      <c r="BG598" s="579"/>
      <c r="BH598" s="574">
        <f>AV598+BB598</f>
        <v>0</v>
      </c>
      <c r="BI598" s="575"/>
      <c r="BJ598" s="590">
        <f>IF(BF598=0,0,(BH598/BF598)*100)</f>
        <v>0</v>
      </c>
      <c r="BK598" s="591"/>
      <c r="BL598" s="650">
        <f>(AD598*2)+(AJ598*2)+(AP598*3)+BB598</f>
        <v>0</v>
      </c>
      <c r="BM598" s="651"/>
      <c r="BN598" s="652"/>
      <c r="BO598" s="599" t="e">
        <f>(BL598*BR$578)+(N598*BR$579)+(X598*BR$580)+(R598*BR$581)+(V598*BR$582)+(Z598*BR$583)</f>
        <v>#REF!</v>
      </c>
      <c r="BP598" s="599" t="e">
        <f>((AZ598-BB598)*BR$585)+((AT598-AV598)*BR$584)+(H598*BR$586)+(P598*BR$587)</f>
        <v>#REF!</v>
      </c>
      <c r="BQ598" s="54"/>
      <c r="BR598" s="54"/>
      <c r="BS598" s="54"/>
    </row>
    <row r="599" spans="1:71" ht="21.75" customHeight="1">
      <c r="A599" s="54"/>
      <c r="B599" s="566"/>
      <c r="C599" s="560" t="str">
        <f>IF(ROSTER!D$28="","",ROSTER!D$28)</f>
        <v/>
      </c>
      <c r="D599" s="561"/>
      <c r="E599" s="547"/>
      <c r="F599" s="502"/>
      <c r="G599" s="507"/>
      <c r="H599" s="544"/>
      <c r="I599" s="545"/>
      <c r="J599" s="540"/>
      <c r="K599" s="541"/>
      <c r="L599" s="553"/>
      <c r="M599" s="559"/>
      <c r="N599" s="556" t="s">
        <v>14</v>
      </c>
      <c r="O599" s="557"/>
      <c r="P599" s="540"/>
      <c r="Q599" s="541"/>
      <c r="R599" s="553"/>
      <c r="S599" s="559"/>
      <c r="T599" s="592"/>
      <c r="U599" s="593"/>
      <c r="V599" s="551"/>
      <c r="W599" s="545"/>
      <c r="X599" s="540"/>
      <c r="Y599" s="545"/>
      <c r="Z599" s="540"/>
      <c r="AA599" s="545"/>
      <c r="AB599" s="540"/>
      <c r="AC599" s="541"/>
      <c r="AD599" s="553"/>
      <c r="AE599" s="559"/>
      <c r="AF599" s="588"/>
      <c r="AG599" s="589"/>
      <c r="AH599" s="540"/>
      <c r="AI599" s="541"/>
      <c r="AJ599" s="553"/>
      <c r="AK599" s="559"/>
      <c r="AL599" s="592"/>
      <c r="AM599" s="593"/>
      <c r="AN599" s="540"/>
      <c r="AO599" s="541"/>
      <c r="AP599" s="553"/>
      <c r="AQ599" s="559"/>
      <c r="AR599" s="592"/>
      <c r="AS599" s="593"/>
      <c r="AT599" s="580"/>
      <c r="AU599" s="581"/>
      <c r="AV599" s="576"/>
      <c r="AW599" s="577"/>
      <c r="AX599" s="592"/>
      <c r="AY599" s="593"/>
      <c r="AZ599" s="540"/>
      <c r="BA599" s="541"/>
      <c r="BB599" s="553"/>
      <c r="BC599" s="559"/>
      <c r="BD599" s="592"/>
      <c r="BE599" s="593"/>
      <c r="BF599" s="580"/>
      <c r="BG599" s="581"/>
      <c r="BH599" s="576"/>
      <c r="BI599" s="577"/>
      <c r="BJ599" s="592"/>
      <c r="BK599" s="593"/>
      <c r="BL599" s="653"/>
      <c r="BM599" s="654"/>
      <c r="BN599" s="655"/>
      <c r="BO599" s="600"/>
      <c r="BP599" s="600"/>
      <c r="BQ599" s="54"/>
      <c r="BR599" s="54"/>
      <c r="BS599" s="54"/>
    </row>
    <row r="600" spans="1:71" ht="21.75" customHeight="1">
      <c r="A600" s="54"/>
      <c r="B600" s="565" t="str">
        <f>IF(ROSTER!B30="","",ROSTER!B30)</f>
        <v/>
      </c>
      <c r="C600" s="536" t="str">
        <f>IF(ROSTER!C$30="","",ROSTER!C$30)</f>
        <v/>
      </c>
      <c r="D600" s="537"/>
      <c r="E600" s="546"/>
      <c r="F600" s="501">
        <f>IF(E600="y",1,IF(E600="S",1,0))</f>
        <v>0</v>
      </c>
      <c r="G600" s="506">
        <f>IF(E600="S",1,0)</f>
        <v>0</v>
      </c>
      <c r="H600" s="542"/>
      <c r="I600" s="543"/>
      <c r="J600" s="538"/>
      <c r="K600" s="539"/>
      <c r="L600" s="552"/>
      <c r="M600" s="558"/>
      <c r="N600" s="554">
        <f>L600+J600</f>
        <v>0</v>
      </c>
      <c r="O600" s="555"/>
      <c r="P600" s="538"/>
      <c r="Q600" s="539"/>
      <c r="R600" s="552"/>
      <c r="S600" s="558"/>
      <c r="T600" s="590">
        <f t="shared" ref="T600:T621" si="523">R600-P600</f>
        <v>0</v>
      </c>
      <c r="U600" s="591"/>
      <c r="V600" s="550"/>
      <c r="W600" s="543"/>
      <c r="X600" s="538"/>
      <c r="Y600" s="543"/>
      <c r="Z600" s="538"/>
      <c r="AA600" s="543"/>
      <c r="AB600" s="538"/>
      <c r="AC600" s="539"/>
      <c r="AD600" s="552"/>
      <c r="AE600" s="558"/>
      <c r="AF600" s="586">
        <f>IF(AB600=0,0,(AD600/AB600)*100)</f>
        <v>0</v>
      </c>
      <c r="AG600" s="587"/>
      <c r="AH600" s="538"/>
      <c r="AI600" s="539"/>
      <c r="AJ600" s="552"/>
      <c r="AK600" s="558"/>
      <c r="AL600" s="590">
        <f>IF(AH600=0,0,(AJ600/AH600)*100)</f>
        <v>0</v>
      </c>
      <c r="AM600" s="591"/>
      <c r="AN600" s="538"/>
      <c r="AO600" s="539"/>
      <c r="AP600" s="552"/>
      <c r="AQ600" s="558"/>
      <c r="AR600" s="590">
        <f>IF(AN600=0,0,(AP600/AN600)*100)</f>
        <v>0</v>
      </c>
      <c r="AS600" s="591"/>
      <c r="AT600" s="578">
        <f>AB600+AH600+AN600</f>
        <v>0</v>
      </c>
      <c r="AU600" s="579"/>
      <c r="AV600" s="574">
        <f>AD600+AJ600+AP600</f>
        <v>0</v>
      </c>
      <c r="AW600" s="575"/>
      <c r="AX600" s="590">
        <f>IF(AT600=0,0,(AV600/AT600)*100)</f>
        <v>0</v>
      </c>
      <c r="AY600" s="591"/>
      <c r="AZ600" s="538"/>
      <c r="BA600" s="539"/>
      <c r="BB600" s="552"/>
      <c r="BC600" s="558"/>
      <c r="BD600" s="590">
        <f>IF(AZ600=0,0,(BB600/AZ600)*100)</f>
        <v>0</v>
      </c>
      <c r="BE600" s="591"/>
      <c r="BF600" s="578">
        <f>AT600+AZ600</f>
        <v>0</v>
      </c>
      <c r="BG600" s="579"/>
      <c r="BH600" s="574">
        <f>AV600+BB600</f>
        <v>0</v>
      </c>
      <c r="BI600" s="575"/>
      <c r="BJ600" s="590">
        <f>IF(BF600=0,0,(BH600/BF600)*100)</f>
        <v>0</v>
      </c>
      <c r="BK600" s="591"/>
      <c r="BL600" s="650">
        <f>(AD600*2)+(AJ600*2)+(AP600*3)+BB600</f>
        <v>0</v>
      </c>
      <c r="BM600" s="651"/>
      <c r="BN600" s="652"/>
      <c r="BO600" s="599" t="e">
        <f>(BL600*BR$578)+(N600*BR$579)+(X600*BR$580)+(R600*BR$581)+(V600*BR$582)+(Z600*BR$583)</f>
        <v>#REF!</v>
      </c>
      <c r="BP600" s="599" t="e">
        <f>((AZ600-BB600)*BR$585)+((AT600-AV600)*BR$584)+(H600*BR$586)+(P600*BR$587)</f>
        <v>#REF!</v>
      </c>
      <c r="BQ600" s="54"/>
      <c r="BR600" s="54"/>
      <c r="BS600" s="54"/>
    </row>
    <row r="601" spans="1:71" ht="21.75" customHeight="1">
      <c r="A601" s="54"/>
      <c r="B601" s="566"/>
      <c r="C601" s="560" t="str">
        <f>IF(ROSTER!D$30="","",ROSTER!D$30)</f>
        <v/>
      </c>
      <c r="D601" s="561"/>
      <c r="E601" s="547"/>
      <c r="F601" s="502"/>
      <c r="G601" s="507"/>
      <c r="H601" s="544"/>
      <c r="I601" s="545"/>
      <c r="J601" s="540"/>
      <c r="K601" s="541"/>
      <c r="L601" s="553"/>
      <c r="M601" s="559"/>
      <c r="N601" s="556" t="s">
        <v>14</v>
      </c>
      <c r="O601" s="557"/>
      <c r="P601" s="540"/>
      <c r="Q601" s="541"/>
      <c r="R601" s="553"/>
      <c r="S601" s="559"/>
      <c r="T601" s="592"/>
      <c r="U601" s="593"/>
      <c r="V601" s="551"/>
      <c r="W601" s="545"/>
      <c r="X601" s="540"/>
      <c r="Y601" s="545"/>
      <c r="Z601" s="540"/>
      <c r="AA601" s="545"/>
      <c r="AB601" s="540"/>
      <c r="AC601" s="541"/>
      <c r="AD601" s="553"/>
      <c r="AE601" s="559"/>
      <c r="AF601" s="588"/>
      <c r="AG601" s="589"/>
      <c r="AH601" s="540"/>
      <c r="AI601" s="541"/>
      <c r="AJ601" s="553"/>
      <c r="AK601" s="559"/>
      <c r="AL601" s="592"/>
      <c r="AM601" s="593"/>
      <c r="AN601" s="540"/>
      <c r="AO601" s="541"/>
      <c r="AP601" s="553"/>
      <c r="AQ601" s="559"/>
      <c r="AR601" s="592"/>
      <c r="AS601" s="593"/>
      <c r="AT601" s="580"/>
      <c r="AU601" s="581"/>
      <c r="AV601" s="576"/>
      <c r="AW601" s="577"/>
      <c r="AX601" s="592"/>
      <c r="AY601" s="593"/>
      <c r="AZ601" s="540"/>
      <c r="BA601" s="541"/>
      <c r="BB601" s="553"/>
      <c r="BC601" s="559"/>
      <c r="BD601" s="592"/>
      <c r="BE601" s="593"/>
      <c r="BF601" s="580"/>
      <c r="BG601" s="581"/>
      <c r="BH601" s="576"/>
      <c r="BI601" s="577"/>
      <c r="BJ601" s="592"/>
      <c r="BK601" s="593"/>
      <c r="BL601" s="653"/>
      <c r="BM601" s="654"/>
      <c r="BN601" s="655"/>
      <c r="BO601" s="600"/>
      <c r="BP601" s="600"/>
      <c r="BQ601" s="54"/>
      <c r="BR601" s="54"/>
      <c r="BS601" s="54"/>
    </row>
    <row r="602" spans="1:71" ht="21.75" customHeight="1">
      <c r="A602" s="54"/>
      <c r="B602" s="565" t="str">
        <f>IF(ROSTER!B32="","",ROSTER!B32)</f>
        <v/>
      </c>
      <c r="C602" s="536" t="str">
        <f>IF(ROSTER!C$32="","",ROSTER!C$32)</f>
        <v/>
      </c>
      <c r="D602" s="537"/>
      <c r="E602" s="546"/>
      <c r="F602" s="501">
        <f>IF(E602="y",1,IF(E602="S",1,0))</f>
        <v>0</v>
      </c>
      <c r="G602" s="506">
        <f>IF(E602="S",1,0)</f>
        <v>0</v>
      </c>
      <c r="H602" s="542"/>
      <c r="I602" s="543"/>
      <c r="J602" s="538"/>
      <c r="K602" s="539"/>
      <c r="L602" s="552"/>
      <c r="M602" s="558"/>
      <c r="N602" s="554">
        <f>L602+J602</f>
        <v>0</v>
      </c>
      <c r="O602" s="555"/>
      <c r="P602" s="538"/>
      <c r="Q602" s="539"/>
      <c r="R602" s="552"/>
      <c r="S602" s="558"/>
      <c r="T602" s="590">
        <f t="shared" ref="T602:T621" si="524">R602-P602</f>
        <v>0</v>
      </c>
      <c r="U602" s="591"/>
      <c r="V602" s="550"/>
      <c r="W602" s="543"/>
      <c r="X602" s="538"/>
      <c r="Y602" s="543"/>
      <c r="Z602" s="538"/>
      <c r="AA602" s="543"/>
      <c r="AB602" s="538"/>
      <c r="AC602" s="539"/>
      <c r="AD602" s="552"/>
      <c r="AE602" s="558"/>
      <c r="AF602" s="586">
        <f>IF(AB602=0,0,(AD602/AB602)*100)</f>
        <v>0</v>
      </c>
      <c r="AG602" s="587"/>
      <c r="AH602" s="538"/>
      <c r="AI602" s="539"/>
      <c r="AJ602" s="552"/>
      <c r="AK602" s="558"/>
      <c r="AL602" s="590">
        <f>IF(AH602=0,0,(AJ602/AH602)*100)</f>
        <v>0</v>
      </c>
      <c r="AM602" s="591"/>
      <c r="AN602" s="538"/>
      <c r="AO602" s="539"/>
      <c r="AP602" s="552"/>
      <c r="AQ602" s="558"/>
      <c r="AR602" s="590">
        <f>IF(AN602=0,0,(AP602/AN602)*100)</f>
        <v>0</v>
      </c>
      <c r="AS602" s="591"/>
      <c r="AT602" s="578">
        <f>AB602+AH602+AN602</f>
        <v>0</v>
      </c>
      <c r="AU602" s="579"/>
      <c r="AV602" s="574">
        <f>AD602+AJ602+AP602</f>
        <v>0</v>
      </c>
      <c r="AW602" s="575"/>
      <c r="AX602" s="590">
        <f>IF(AT602=0,0,(AV602/AT602)*100)</f>
        <v>0</v>
      </c>
      <c r="AY602" s="591"/>
      <c r="AZ602" s="538"/>
      <c r="BA602" s="539"/>
      <c r="BB602" s="552"/>
      <c r="BC602" s="558"/>
      <c r="BD602" s="590">
        <f>IF(AZ602=0,0,(BB602/AZ602)*100)</f>
        <v>0</v>
      </c>
      <c r="BE602" s="591"/>
      <c r="BF602" s="578">
        <f>AT602+AZ602</f>
        <v>0</v>
      </c>
      <c r="BG602" s="579"/>
      <c r="BH602" s="574">
        <f>AV602+BB602</f>
        <v>0</v>
      </c>
      <c r="BI602" s="575"/>
      <c r="BJ602" s="590">
        <f>IF(BF602=0,0,(BH602/BF602)*100)</f>
        <v>0</v>
      </c>
      <c r="BK602" s="591"/>
      <c r="BL602" s="650">
        <f>(AD602*2)+(AJ602*2)+(AP602*3)+BB602</f>
        <v>0</v>
      </c>
      <c r="BM602" s="651"/>
      <c r="BN602" s="652"/>
      <c r="BO602" s="599" t="e">
        <f>(BL602*BR$578)+(N602*BR$579)+(X602*BR$580)+(R602*BR$581)+(V602*BR$582)+(Z602*BR$583)</f>
        <v>#REF!</v>
      </c>
      <c r="BP602" s="599" t="e">
        <f>((AZ602-BB602)*BR$585)+((AT602-AV602)*BR$584)+(H602*BR$586)+(P602*BR$587)</f>
        <v>#REF!</v>
      </c>
      <c r="BQ602" s="54"/>
      <c r="BR602" s="54"/>
      <c r="BS602" s="54"/>
    </row>
    <row r="603" spans="1:71" ht="21.75" customHeight="1">
      <c r="A603" s="54"/>
      <c r="B603" s="566"/>
      <c r="C603" s="560" t="str">
        <f>IF(ROSTER!D$32="","",ROSTER!D$32)</f>
        <v/>
      </c>
      <c r="D603" s="561"/>
      <c r="E603" s="547"/>
      <c r="F603" s="502"/>
      <c r="G603" s="507"/>
      <c r="H603" s="544"/>
      <c r="I603" s="545"/>
      <c r="J603" s="540"/>
      <c r="K603" s="541"/>
      <c r="L603" s="553"/>
      <c r="M603" s="559"/>
      <c r="N603" s="556" t="s">
        <v>14</v>
      </c>
      <c r="O603" s="557"/>
      <c r="P603" s="540"/>
      <c r="Q603" s="541"/>
      <c r="R603" s="553"/>
      <c r="S603" s="559"/>
      <c r="T603" s="592"/>
      <c r="U603" s="593"/>
      <c r="V603" s="551"/>
      <c r="W603" s="545"/>
      <c r="X603" s="540"/>
      <c r="Y603" s="545"/>
      <c r="Z603" s="540"/>
      <c r="AA603" s="545"/>
      <c r="AB603" s="540"/>
      <c r="AC603" s="541"/>
      <c r="AD603" s="553"/>
      <c r="AE603" s="559"/>
      <c r="AF603" s="588"/>
      <c r="AG603" s="589"/>
      <c r="AH603" s="540"/>
      <c r="AI603" s="541"/>
      <c r="AJ603" s="553"/>
      <c r="AK603" s="559"/>
      <c r="AL603" s="592"/>
      <c r="AM603" s="593"/>
      <c r="AN603" s="540"/>
      <c r="AO603" s="541"/>
      <c r="AP603" s="553"/>
      <c r="AQ603" s="559"/>
      <c r="AR603" s="592"/>
      <c r="AS603" s="593"/>
      <c r="AT603" s="580"/>
      <c r="AU603" s="581"/>
      <c r="AV603" s="576"/>
      <c r="AW603" s="577"/>
      <c r="AX603" s="592"/>
      <c r="AY603" s="593"/>
      <c r="AZ603" s="540"/>
      <c r="BA603" s="541"/>
      <c r="BB603" s="553"/>
      <c r="BC603" s="559"/>
      <c r="BD603" s="592"/>
      <c r="BE603" s="593"/>
      <c r="BF603" s="580"/>
      <c r="BG603" s="581"/>
      <c r="BH603" s="576"/>
      <c r="BI603" s="577"/>
      <c r="BJ603" s="592"/>
      <c r="BK603" s="593"/>
      <c r="BL603" s="653"/>
      <c r="BM603" s="654"/>
      <c r="BN603" s="655"/>
      <c r="BO603" s="600"/>
      <c r="BP603" s="600"/>
      <c r="BQ603" s="54"/>
      <c r="BR603" s="54"/>
      <c r="BS603" s="54"/>
    </row>
    <row r="604" spans="1:71" ht="21.75" customHeight="1">
      <c r="A604" s="54"/>
      <c r="B604" s="565" t="str">
        <f>IF(ROSTER!B34="","",ROSTER!B34)</f>
        <v/>
      </c>
      <c r="C604" s="536" t="str">
        <f>IF(ROSTER!C$34="","",ROSTER!C$34)</f>
        <v/>
      </c>
      <c r="D604" s="537"/>
      <c r="E604" s="546"/>
      <c r="F604" s="501">
        <f>IF(E604="y",1,IF(E604="S",1,0))</f>
        <v>0</v>
      </c>
      <c r="G604" s="506">
        <f>IF(E604="S",1,0)</f>
        <v>0</v>
      </c>
      <c r="H604" s="542"/>
      <c r="I604" s="543"/>
      <c r="J604" s="538"/>
      <c r="K604" s="539"/>
      <c r="L604" s="552"/>
      <c r="M604" s="558"/>
      <c r="N604" s="554">
        <f>L604+J604</f>
        <v>0</v>
      </c>
      <c r="O604" s="555"/>
      <c r="P604" s="538"/>
      <c r="Q604" s="539"/>
      <c r="R604" s="552"/>
      <c r="S604" s="558"/>
      <c r="T604" s="590">
        <f t="shared" ref="T604:T621" si="525">R604-P604</f>
        <v>0</v>
      </c>
      <c r="U604" s="591"/>
      <c r="V604" s="550"/>
      <c r="W604" s="543"/>
      <c r="X604" s="538"/>
      <c r="Y604" s="543"/>
      <c r="Z604" s="538"/>
      <c r="AA604" s="543"/>
      <c r="AB604" s="538"/>
      <c r="AC604" s="539"/>
      <c r="AD604" s="552"/>
      <c r="AE604" s="558"/>
      <c r="AF604" s="586">
        <f>IF(AB604=0,0,(AD604/AB604)*100)</f>
        <v>0</v>
      </c>
      <c r="AG604" s="587"/>
      <c r="AH604" s="538"/>
      <c r="AI604" s="539"/>
      <c r="AJ604" s="552"/>
      <c r="AK604" s="558"/>
      <c r="AL604" s="590">
        <f>IF(AH604=0,0,(AJ604/AH604)*100)</f>
        <v>0</v>
      </c>
      <c r="AM604" s="591"/>
      <c r="AN604" s="538"/>
      <c r="AO604" s="539"/>
      <c r="AP604" s="552"/>
      <c r="AQ604" s="558"/>
      <c r="AR604" s="590">
        <f>IF(AN604=0,0,(AP604/AN604)*100)</f>
        <v>0</v>
      </c>
      <c r="AS604" s="591"/>
      <c r="AT604" s="578">
        <f>AB604+AH604+AN604</f>
        <v>0</v>
      </c>
      <c r="AU604" s="579"/>
      <c r="AV604" s="574">
        <f>AD604+AJ604+AP604</f>
        <v>0</v>
      </c>
      <c r="AW604" s="575"/>
      <c r="AX604" s="590">
        <f>IF(AT604=0,0,(AV604/AT604)*100)</f>
        <v>0</v>
      </c>
      <c r="AY604" s="591"/>
      <c r="AZ604" s="538"/>
      <c r="BA604" s="539"/>
      <c r="BB604" s="552"/>
      <c r="BC604" s="558"/>
      <c r="BD604" s="590">
        <f>IF(AZ604=0,0,(BB604/AZ604)*100)</f>
        <v>0</v>
      </c>
      <c r="BE604" s="591"/>
      <c r="BF604" s="578">
        <f>AT604+AZ604</f>
        <v>0</v>
      </c>
      <c r="BG604" s="579"/>
      <c r="BH604" s="574">
        <f>AV604+BB604</f>
        <v>0</v>
      </c>
      <c r="BI604" s="575"/>
      <c r="BJ604" s="590">
        <f>IF(BF604=0,0,(BH604/BF604)*100)</f>
        <v>0</v>
      </c>
      <c r="BK604" s="591"/>
      <c r="BL604" s="650">
        <f>(AD604*2)+(AJ604*2)+(AP604*3)+BB604</f>
        <v>0</v>
      </c>
      <c r="BM604" s="651"/>
      <c r="BN604" s="652"/>
      <c r="BO604" s="599" t="e">
        <f>(BL604*BR$578)+(N604*BR$579)+(X604*BR$580)+(R604*BR$581)+(V604*BR$582)+(Z604*BR$583)</f>
        <v>#REF!</v>
      </c>
      <c r="BP604" s="599" t="e">
        <f>((AZ604-BB604)*BR$585)+((AT604-AV604)*BR$584)+(H604*BR$586)+(P604*BR$587)</f>
        <v>#REF!</v>
      </c>
      <c r="BQ604" s="54"/>
      <c r="BR604" s="54"/>
      <c r="BS604" s="54"/>
    </row>
    <row r="605" spans="1:71" ht="21.75" customHeight="1">
      <c r="A605" s="54"/>
      <c r="B605" s="566"/>
      <c r="C605" s="560" t="str">
        <f>IF(ROSTER!D$34="","",ROSTER!D$34)</f>
        <v/>
      </c>
      <c r="D605" s="561"/>
      <c r="E605" s="547"/>
      <c r="F605" s="502"/>
      <c r="G605" s="507"/>
      <c r="H605" s="544"/>
      <c r="I605" s="545"/>
      <c r="J605" s="540"/>
      <c r="K605" s="541"/>
      <c r="L605" s="553"/>
      <c r="M605" s="559"/>
      <c r="N605" s="556" t="s">
        <v>14</v>
      </c>
      <c r="O605" s="557"/>
      <c r="P605" s="540"/>
      <c r="Q605" s="541"/>
      <c r="R605" s="553"/>
      <c r="S605" s="559"/>
      <c r="T605" s="592"/>
      <c r="U605" s="593"/>
      <c r="V605" s="551"/>
      <c r="W605" s="545"/>
      <c r="X605" s="540"/>
      <c r="Y605" s="545"/>
      <c r="Z605" s="540"/>
      <c r="AA605" s="545"/>
      <c r="AB605" s="540"/>
      <c r="AC605" s="541"/>
      <c r="AD605" s="553"/>
      <c r="AE605" s="559"/>
      <c r="AF605" s="588"/>
      <c r="AG605" s="589"/>
      <c r="AH605" s="540"/>
      <c r="AI605" s="541"/>
      <c r="AJ605" s="553"/>
      <c r="AK605" s="559"/>
      <c r="AL605" s="592"/>
      <c r="AM605" s="593"/>
      <c r="AN605" s="540"/>
      <c r="AO605" s="541"/>
      <c r="AP605" s="553"/>
      <c r="AQ605" s="559"/>
      <c r="AR605" s="592"/>
      <c r="AS605" s="593"/>
      <c r="AT605" s="580"/>
      <c r="AU605" s="581"/>
      <c r="AV605" s="576"/>
      <c r="AW605" s="577"/>
      <c r="AX605" s="592"/>
      <c r="AY605" s="593"/>
      <c r="AZ605" s="540"/>
      <c r="BA605" s="541"/>
      <c r="BB605" s="553"/>
      <c r="BC605" s="559"/>
      <c r="BD605" s="592"/>
      <c r="BE605" s="593"/>
      <c r="BF605" s="580"/>
      <c r="BG605" s="581"/>
      <c r="BH605" s="576"/>
      <c r="BI605" s="577"/>
      <c r="BJ605" s="592"/>
      <c r="BK605" s="593"/>
      <c r="BL605" s="653"/>
      <c r="BM605" s="654"/>
      <c r="BN605" s="655"/>
      <c r="BO605" s="600"/>
      <c r="BP605" s="600"/>
      <c r="BQ605" s="54"/>
      <c r="BR605" s="54"/>
      <c r="BS605" s="54"/>
    </row>
    <row r="606" spans="1:71" ht="21.75" customHeight="1">
      <c r="A606" s="54"/>
      <c r="B606" s="565" t="str">
        <f>IF(ROSTER!B36="","",ROSTER!B36)</f>
        <v/>
      </c>
      <c r="C606" s="536" t="str">
        <f>IF(ROSTER!C$36="","",ROSTER!C$36)</f>
        <v/>
      </c>
      <c r="D606" s="537"/>
      <c r="E606" s="546"/>
      <c r="F606" s="501">
        <f>IF(E606="y",1,IF(E606="S",1,0))</f>
        <v>0</v>
      </c>
      <c r="G606" s="506">
        <f>IF(E606="S",1,0)</f>
        <v>0</v>
      </c>
      <c r="H606" s="542"/>
      <c r="I606" s="543"/>
      <c r="J606" s="538"/>
      <c r="K606" s="539"/>
      <c r="L606" s="552"/>
      <c r="M606" s="558"/>
      <c r="N606" s="554">
        <f>L606+J606</f>
        <v>0</v>
      </c>
      <c r="O606" s="555"/>
      <c r="P606" s="538"/>
      <c r="Q606" s="539"/>
      <c r="R606" s="552"/>
      <c r="S606" s="558"/>
      <c r="T606" s="590">
        <f t="shared" ref="T606:T621" si="526">R606-P606</f>
        <v>0</v>
      </c>
      <c r="U606" s="591"/>
      <c r="V606" s="550"/>
      <c r="W606" s="543"/>
      <c r="X606" s="538"/>
      <c r="Y606" s="543"/>
      <c r="Z606" s="538"/>
      <c r="AA606" s="543"/>
      <c r="AB606" s="538"/>
      <c r="AC606" s="539"/>
      <c r="AD606" s="552"/>
      <c r="AE606" s="558"/>
      <c r="AF606" s="586">
        <f>IF(AB606=0,0,(AD606/AB606)*100)</f>
        <v>0</v>
      </c>
      <c r="AG606" s="587"/>
      <c r="AH606" s="538"/>
      <c r="AI606" s="539"/>
      <c r="AJ606" s="552"/>
      <c r="AK606" s="558"/>
      <c r="AL606" s="590">
        <f>IF(AH606=0,0,(AJ606/AH606)*100)</f>
        <v>0</v>
      </c>
      <c r="AM606" s="591"/>
      <c r="AN606" s="538"/>
      <c r="AO606" s="539"/>
      <c r="AP606" s="552"/>
      <c r="AQ606" s="558"/>
      <c r="AR606" s="590">
        <f>IF(AN606=0,0,(AP606/AN606)*100)</f>
        <v>0</v>
      </c>
      <c r="AS606" s="591"/>
      <c r="AT606" s="578">
        <f>AB606+AH606+AN606</f>
        <v>0</v>
      </c>
      <c r="AU606" s="579"/>
      <c r="AV606" s="574">
        <f>AD606+AJ606+AP606</f>
        <v>0</v>
      </c>
      <c r="AW606" s="575"/>
      <c r="AX606" s="590">
        <f>IF(AT606=0,0,(AV606/AT606)*100)</f>
        <v>0</v>
      </c>
      <c r="AY606" s="591"/>
      <c r="AZ606" s="538"/>
      <c r="BA606" s="539"/>
      <c r="BB606" s="552"/>
      <c r="BC606" s="558"/>
      <c r="BD606" s="590">
        <f>IF(AZ606=0,0,(BB606/AZ606)*100)</f>
        <v>0</v>
      </c>
      <c r="BE606" s="591"/>
      <c r="BF606" s="578">
        <f>AT606+AZ606</f>
        <v>0</v>
      </c>
      <c r="BG606" s="579"/>
      <c r="BH606" s="574">
        <f>AV606+BB606</f>
        <v>0</v>
      </c>
      <c r="BI606" s="575"/>
      <c r="BJ606" s="590">
        <f>IF(BF606=0,0,(BH606/BF606)*100)</f>
        <v>0</v>
      </c>
      <c r="BK606" s="591"/>
      <c r="BL606" s="650">
        <f>(AD606*2)+(AJ606*2)+(AP606*3)+BB606</f>
        <v>0</v>
      </c>
      <c r="BM606" s="651"/>
      <c r="BN606" s="652"/>
      <c r="BO606" s="599" t="e">
        <f>(BL606*BR$578)+(N606*BR$579)+(X606*BR$580)+(R606*BR$581)+(V606*BR$582)+(Z606*BR$583)</f>
        <v>#REF!</v>
      </c>
      <c r="BP606" s="599" t="e">
        <f>((AZ606-BB606)*BR$585)+((AT606-AV606)*BR$584)+(H606*BR$586)+(P606*BR$587)</f>
        <v>#REF!</v>
      </c>
      <c r="BQ606" s="54"/>
      <c r="BR606" s="54"/>
      <c r="BS606" s="54"/>
    </row>
    <row r="607" spans="1:71" ht="21.75" customHeight="1">
      <c r="A607" s="54"/>
      <c r="B607" s="566"/>
      <c r="C607" s="560" t="str">
        <f>IF(ROSTER!D$36="","",ROSTER!D$36)</f>
        <v/>
      </c>
      <c r="D607" s="561"/>
      <c r="E607" s="547"/>
      <c r="F607" s="502"/>
      <c r="G607" s="507"/>
      <c r="H607" s="544"/>
      <c r="I607" s="545"/>
      <c r="J607" s="540"/>
      <c r="K607" s="541"/>
      <c r="L607" s="553"/>
      <c r="M607" s="559"/>
      <c r="N607" s="556" t="s">
        <v>14</v>
      </c>
      <c r="O607" s="557"/>
      <c r="P607" s="540"/>
      <c r="Q607" s="541"/>
      <c r="R607" s="553"/>
      <c r="S607" s="559"/>
      <c r="T607" s="592"/>
      <c r="U607" s="593"/>
      <c r="V607" s="551"/>
      <c r="W607" s="545"/>
      <c r="X607" s="540"/>
      <c r="Y607" s="545"/>
      <c r="Z607" s="540"/>
      <c r="AA607" s="545"/>
      <c r="AB607" s="540"/>
      <c r="AC607" s="541"/>
      <c r="AD607" s="553"/>
      <c r="AE607" s="559"/>
      <c r="AF607" s="588"/>
      <c r="AG607" s="589"/>
      <c r="AH607" s="540"/>
      <c r="AI607" s="541"/>
      <c r="AJ607" s="553"/>
      <c r="AK607" s="559"/>
      <c r="AL607" s="592"/>
      <c r="AM607" s="593"/>
      <c r="AN607" s="540"/>
      <c r="AO607" s="541"/>
      <c r="AP607" s="553"/>
      <c r="AQ607" s="559"/>
      <c r="AR607" s="592"/>
      <c r="AS607" s="593"/>
      <c r="AT607" s="580"/>
      <c r="AU607" s="581"/>
      <c r="AV607" s="576"/>
      <c r="AW607" s="577"/>
      <c r="AX607" s="592"/>
      <c r="AY607" s="593"/>
      <c r="AZ607" s="540"/>
      <c r="BA607" s="541"/>
      <c r="BB607" s="553"/>
      <c r="BC607" s="559"/>
      <c r="BD607" s="592"/>
      <c r="BE607" s="593"/>
      <c r="BF607" s="580"/>
      <c r="BG607" s="581"/>
      <c r="BH607" s="576"/>
      <c r="BI607" s="577"/>
      <c r="BJ607" s="592"/>
      <c r="BK607" s="593"/>
      <c r="BL607" s="653"/>
      <c r="BM607" s="654"/>
      <c r="BN607" s="655"/>
      <c r="BO607" s="600"/>
      <c r="BP607" s="600"/>
      <c r="BQ607" s="54"/>
      <c r="BR607" s="54"/>
      <c r="BS607" s="54"/>
    </row>
    <row r="608" spans="1:71" ht="21.75" customHeight="1">
      <c r="A608" s="54"/>
      <c r="B608" s="565" t="str">
        <f>IF(ROSTER!B38="","",ROSTER!B38)</f>
        <v/>
      </c>
      <c r="C608" s="536" t="str">
        <f>IF(ROSTER!C$38="","",ROSTER!C$38)</f>
        <v/>
      </c>
      <c r="D608" s="537"/>
      <c r="E608" s="546"/>
      <c r="F608" s="501">
        <f>IF(E608="y",1,IF(E608="S",1,0))</f>
        <v>0</v>
      </c>
      <c r="G608" s="506">
        <f>IF(E608="S",1,0)</f>
        <v>0</v>
      </c>
      <c r="H608" s="542"/>
      <c r="I608" s="543"/>
      <c r="J608" s="538"/>
      <c r="K608" s="539"/>
      <c r="L608" s="552"/>
      <c r="M608" s="558"/>
      <c r="N608" s="554">
        <f>L608+J608</f>
        <v>0</v>
      </c>
      <c r="O608" s="555"/>
      <c r="P608" s="538"/>
      <c r="Q608" s="539"/>
      <c r="R608" s="552"/>
      <c r="S608" s="558"/>
      <c r="T608" s="590">
        <f t="shared" ref="T608:T621" si="527">R608-P608</f>
        <v>0</v>
      </c>
      <c r="U608" s="591"/>
      <c r="V608" s="550"/>
      <c r="W608" s="543"/>
      <c r="X608" s="538"/>
      <c r="Y608" s="543"/>
      <c r="Z608" s="538"/>
      <c r="AA608" s="543"/>
      <c r="AB608" s="538"/>
      <c r="AC608" s="539"/>
      <c r="AD608" s="552"/>
      <c r="AE608" s="558"/>
      <c r="AF608" s="586">
        <f>IF(AB608=0,0,(AD608/AB608)*100)</f>
        <v>0</v>
      </c>
      <c r="AG608" s="587"/>
      <c r="AH608" s="538"/>
      <c r="AI608" s="539"/>
      <c r="AJ608" s="552"/>
      <c r="AK608" s="558"/>
      <c r="AL608" s="590">
        <f>IF(AH608=0,0,(AJ608/AH608)*100)</f>
        <v>0</v>
      </c>
      <c r="AM608" s="591"/>
      <c r="AN608" s="538"/>
      <c r="AO608" s="539"/>
      <c r="AP608" s="552"/>
      <c r="AQ608" s="558"/>
      <c r="AR608" s="590">
        <f>IF(AN608=0,0,(AP608/AN608)*100)</f>
        <v>0</v>
      </c>
      <c r="AS608" s="591"/>
      <c r="AT608" s="578">
        <f>AB608+AH608+AN608</f>
        <v>0</v>
      </c>
      <c r="AU608" s="579"/>
      <c r="AV608" s="574">
        <f>AD608+AJ608+AP608</f>
        <v>0</v>
      </c>
      <c r="AW608" s="575"/>
      <c r="AX608" s="590">
        <f>IF(AT608=0,0,(AV608/AT608)*100)</f>
        <v>0</v>
      </c>
      <c r="AY608" s="591"/>
      <c r="AZ608" s="538"/>
      <c r="BA608" s="539"/>
      <c r="BB608" s="552"/>
      <c r="BC608" s="558"/>
      <c r="BD608" s="590">
        <f>IF(AZ608=0,0,(BB608/AZ608)*100)</f>
        <v>0</v>
      </c>
      <c r="BE608" s="591"/>
      <c r="BF608" s="578">
        <f>AT608+AZ608</f>
        <v>0</v>
      </c>
      <c r="BG608" s="579"/>
      <c r="BH608" s="574">
        <f>AV608+BB608</f>
        <v>0</v>
      </c>
      <c r="BI608" s="575"/>
      <c r="BJ608" s="590">
        <f>IF(BF608=0,0,(BH608/BF608)*100)</f>
        <v>0</v>
      </c>
      <c r="BK608" s="591"/>
      <c r="BL608" s="650">
        <f>(AD608*2)+(AJ608*2)+(AP608*3)+BB608</f>
        <v>0</v>
      </c>
      <c r="BM608" s="651"/>
      <c r="BN608" s="652"/>
      <c r="BO608" s="599" t="e">
        <f>(BL608*BR$578)+(N608*BR$579)+(X608*BR$580)+(R608*BR$581)+(V608*BR$582)+(Z608*BR$583)</f>
        <v>#REF!</v>
      </c>
      <c r="BP608" s="599" t="e">
        <f>((AZ608-BB608)*BR$585)+((AT608-AV608)*BR$584)+(H608*BR$586)+(P608*BR$587)</f>
        <v>#REF!</v>
      </c>
      <c r="BQ608" s="54"/>
      <c r="BR608" s="54"/>
      <c r="BS608" s="54"/>
    </row>
    <row r="609" spans="1:71" ht="21.75" customHeight="1">
      <c r="A609" s="54"/>
      <c r="B609" s="566"/>
      <c r="C609" s="560" t="str">
        <f>IF(ROSTER!D$38="","",ROSTER!D$38)</f>
        <v/>
      </c>
      <c r="D609" s="561"/>
      <c r="E609" s="547"/>
      <c r="F609" s="502"/>
      <c r="G609" s="507"/>
      <c r="H609" s="544"/>
      <c r="I609" s="545"/>
      <c r="J609" s="540"/>
      <c r="K609" s="541"/>
      <c r="L609" s="553"/>
      <c r="M609" s="559"/>
      <c r="N609" s="556" t="s">
        <v>14</v>
      </c>
      <c r="O609" s="557"/>
      <c r="P609" s="540"/>
      <c r="Q609" s="541"/>
      <c r="R609" s="553"/>
      <c r="S609" s="559"/>
      <c r="T609" s="592"/>
      <c r="U609" s="593"/>
      <c r="V609" s="551"/>
      <c r="W609" s="545"/>
      <c r="X609" s="540"/>
      <c r="Y609" s="545"/>
      <c r="Z609" s="540"/>
      <c r="AA609" s="545"/>
      <c r="AB609" s="540"/>
      <c r="AC609" s="541"/>
      <c r="AD609" s="553"/>
      <c r="AE609" s="559"/>
      <c r="AF609" s="588"/>
      <c r="AG609" s="589"/>
      <c r="AH609" s="540"/>
      <c r="AI609" s="541"/>
      <c r="AJ609" s="553"/>
      <c r="AK609" s="559"/>
      <c r="AL609" s="592"/>
      <c r="AM609" s="593"/>
      <c r="AN609" s="540"/>
      <c r="AO609" s="541"/>
      <c r="AP609" s="553"/>
      <c r="AQ609" s="559"/>
      <c r="AR609" s="592"/>
      <c r="AS609" s="593"/>
      <c r="AT609" s="580"/>
      <c r="AU609" s="581"/>
      <c r="AV609" s="576"/>
      <c r="AW609" s="577"/>
      <c r="AX609" s="592"/>
      <c r="AY609" s="593"/>
      <c r="AZ609" s="540"/>
      <c r="BA609" s="541"/>
      <c r="BB609" s="553"/>
      <c r="BC609" s="559"/>
      <c r="BD609" s="592"/>
      <c r="BE609" s="593"/>
      <c r="BF609" s="580"/>
      <c r="BG609" s="581"/>
      <c r="BH609" s="576"/>
      <c r="BI609" s="577"/>
      <c r="BJ609" s="592"/>
      <c r="BK609" s="593"/>
      <c r="BL609" s="653"/>
      <c r="BM609" s="654"/>
      <c r="BN609" s="655"/>
      <c r="BO609" s="600"/>
      <c r="BP609" s="600"/>
      <c r="BQ609" s="54"/>
      <c r="BR609" s="54"/>
      <c r="BS609" s="54"/>
    </row>
    <row r="610" spans="1:71" ht="21.75" customHeight="1">
      <c r="A610" s="54"/>
      <c r="B610" s="565" t="str">
        <f>IF(ROSTER!B40="","",ROSTER!B40)</f>
        <v/>
      </c>
      <c r="C610" s="536" t="str">
        <f>IF(ROSTER!C$40="","",ROSTER!C$40)</f>
        <v/>
      </c>
      <c r="D610" s="537"/>
      <c r="E610" s="546"/>
      <c r="F610" s="501">
        <f>IF(E610="y",1,IF(E610="S",1,0))</f>
        <v>0</v>
      </c>
      <c r="G610" s="506">
        <f>IF(E610="S",1,0)</f>
        <v>0</v>
      </c>
      <c r="H610" s="542"/>
      <c r="I610" s="543"/>
      <c r="J610" s="538"/>
      <c r="K610" s="539"/>
      <c r="L610" s="552"/>
      <c r="M610" s="558"/>
      <c r="N610" s="554">
        <f>L610+J610</f>
        <v>0</v>
      </c>
      <c r="O610" s="555"/>
      <c r="P610" s="538"/>
      <c r="Q610" s="539"/>
      <c r="R610" s="552"/>
      <c r="S610" s="558"/>
      <c r="T610" s="590">
        <f t="shared" ref="T610:T621" si="528">R610-P610</f>
        <v>0</v>
      </c>
      <c r="U610" s="591"/>
      <c r="V610" s="550"/>
      <c r="W610" s="543"/>
      <c r="X610" s="538"/>
      <c r="Y610" s="543"/>
      <c r="Z610" s="538"/>
      <c r="AA610" s="543"/>
      <c r="AB610" s="538"/>
      <c r="AC610" s="539"/>
      <c r="AD610" s="552"/>
      <c r="AE610" s="558"/>
      <c r="AF610" s="586">
        <f>IF(AB610=0,0,(AD610/AB610)*100)</f>
        <v>0</v>
      </c>
      <c r="AG610" s="587"/>
      <c r="AH610" s="538"/>
      <c r="AI610" s="539"/>
      <c r="AJ610" s="552"/>
      <c r="AK610" s="558"/>
      <c r="AL610" s="590">
        <f>IF(AH610=0,0,(AJ610/AH610)*100)</f>
        <v>0</v>
      </c>
      <c r="AM610" s="591"/>
      <c r="AN610" s="538"/>
      <c r="AO610" s="539"/>
      <c r="AP610" s="552"/>
      <c r="AQ610" s="558"/>
      <c r="AR610" s="590">
        <f>IF(AN610=0,0,(AP610/AN610)*100)</f>
        <v>0</v>
      </c>
      <c r="AS610" s="591"/>
      <c r="AT610" s="578">
        <f>AB610+AH610+AN610</f>
        <v>0</v>
      </c>
      <c r="AU610" s="579"/>
      <c r="AV610" s="574">
        <f>AD610+AJ610+AP610</f>
        <v>0</v>
      </c>
      <c r="AW610" s="575"/>
      <c r="AX610" s="590">
        <f>IF(AT610=0,0,(AV610/AT610)*100)</f>
        <v>0</v>
      </c>
      <c r="AY610" s="591"/>
      <c r="AZ610" s="538"/>
      <c r="BA610" s="539"/>
      <c r="BB610" s="552"/>
      <c r="BC610" s="558"/>
      <c r="BD610" s="590">
        <f>IF(AZ610=0,0,(BB610/AZ610)*100)</f>
        <v>0</v>
      </c>
      <c r="BE610" s="591"/>
      <c r="BF610" s="578">
        <f>AT610+AZ610</f>
        <v>0</v>
      </c>
      <c r="BG610" s="579"/>
      <c r="BH610" s="574">
        <f>AV610+BB610</f>
        <v>0</v>
      </c>
      <c r="BI610" s="575"/>
      <c r="BJ610" s="590">
        <f>IF(BF610=0,0,(BH610/BF610)*100)</f>
        <v>0</v>
      </c>
      <c r="BK610" s="591"/>
      <c r="BL610" s="650">
        <f>(AD610*2)+(AJ610*2)+(AP610*3)+BB610</f>
        <v>0</v>
      </c>
      <c r="BM610" s="651"/>
      <c r="BN610" s="652"/>
      <c r="BO610" s="599" t="e">
        <f>(BL610*BR$578)+(N610*BR$579)+(X610*BR$580)+(R610*BR$581)+(V610*BR$582)+(Z610*BR$583)</f>
        <v>#REF!</v>
      </c>
      <c r="BP610" s="599" t="e">
        <f>((AZ610-BB610)*BR$585)+((AT610-AV610)*BR$584)+(H610*BR$586)+(P610*BR$587)</f>
        <v>#REF!</v>
      </c>
      <c r="BQ610" s="54"/>
      <c r="BR610" s="54"/>
      <c r="BS610" s="54"/>
    </row>
    <row r="611" spans="1:71" ht="21.75" customHeight="1">
      <c r="A611" s="54"/>
      <c r="B611" s="566"/>
      <c r="C611" s="560" t="str">
        <f>IF(ROSTER!D$40="","",ROSTER!D$40)</f>
        <v/>
      </c>
      <c r="D611" s="561"/>
      <c r="E611" s="547"/>
      <c r="F611" s="502"/>
      <c r="G611" s="507"/>
      <c r="H611" s="544"/>
      <c r="I611" s="545"/>
      <c r="J611" s="540"/>
      <c r="K611" s="541"/>
      <c r="L611" s="553"/>
      <c r="M611" s="559"/>
      <c r="N611" s="556" t="s">
        <v>14</v>
      </c>
      <c r="O611" s="557"/>
      <c r="P611" s="540"/>
      <c r="Q611" s="541"/>
      <c r="R611" s="553"/>
      <c r="S611" s="559"/>
      <c r="T611" s="592"/>
      <c r="U611" s="593"/>
      <c r="V611" s="551"/>
      <c r="W611" s="545"/>
      <c r="X611" s="540"/>
      <c r="Y611" s="545"/>
      <c r="Z611" s="540"/>
      <c r="AA611" s="545"/>
      <c r="AB611" s="540"/>
      <c r="AC611" s="541"/>
      <c r="AD611" s="553"/>
      <c r="AE611" s="559"/>
      <c r="AF611" s="588"/>
      <c r="AG611" s="589"/>
      <c r="AH611" s="540"/>
      <c r="AI611" s="541"/>
      <c r="AJ611" s="553"/>
      <c r="AK611" s="559"/>
      <c r="AL611" s="592"/>
      <c r="AM611" s="593"/>
      <c r="AN611" s="540"/>
      <c r="AO611" s="541"/>
      <c r="AP611" s="553"/>
      <c r="AQ611" s="559"/>
      <c r="AR611" s="592"/>
      <c r="AS611" s="593"/>
      <c r="AT611" s="580"/>
      <c r="AU611" s="581"/>
      <c r="AV611" s="576"/>
      <c r="AW611" s="577"/>
      <c r="AX611" s="592"/>
      <c r="AY611" s="593"/>
      <c r="AZ611" s="540"/>
      <c r="BA611" s="541"/>
      <c r="BB611" s="553"/>
      <c r="BC611" s="559"/>
      <c r="BD611" s="592"/>
      <c r="BE611" s="593"/>
      <c r="BF611" s="580"/>
      <c r="BG611" s="581"/>
      <c r="BH611" s="576"/>
      <c r="BI611" s="577"/>
      <c r="BJ611" s="592"/>
      <c r="BK611" s="593"/>
      <c r="BL611" s="653"/>
      <c r="BM611" s="654"/>
      <c r="BN611" s="655"/>
      <c r="BO611" s="600"/>
      <c r="BP611" s="600"/>
      <c r="BQ611" s="54"/>
      <c r="BR611" s="54"/>
      <c r="BS611" s="54"/>
    </row>
    <row r="612" spans="1:71" ht="21.75" customHeight="1">
      <c r="A612" s="54"/>
      <c r="B612" s="565" t="str">
        <f>IF(ROSTER!B42="","",ROSTER!B42)</f>
        <v/>
      </c>
      <c r="C612" s="536" t="str">
        <f>IF(ROSTER!C$42="","",ROSTER!C$42)</f>
        <v/>
      </c>
      <c r="D612" s="537"/>
      <c r="E612" s="546"/>
      <c r="F612" s="501">
        <f>IF(E612="y",1,IF(E612="S",1,0))</f>
        <v>0</v>
      </c>
      <c r="G612" s="506">
        <f>IF(E612="S",1,0)</f>
        <v>0</v>
      </c>
      <c r="H612" s="542"/>
      <c r="I612" s="543"/>
      <c r="J612" s="538"/>
      <c r="K612" s="539"/>
      <c r="L612" s="552"/>
      <c r="M612" s="558"/>
      <c r="N612" s="554">
        <f>L612+J612</f>
        <v>0</v>
      </c>
      <c r="O612" s="555"/>
      <c r="P612" s="538"/>
      <c r="Q612" s="539"/>
      <c r="R612" s="552"/>
      <c r="S612" s="558"/>
      <c r="T612" s="590">
        <f t="shared" ref="T612:T621" si="529">R612-P612</f>
        <v>0</v>
      </c>
      <c r="U612" s="591"/>
      <c r="V612" s="550"/>
      <c r="W612" s="543"/>
      <c r="X612" s="538"/>
      <c r="Y612" s="543"/>
      <c r="Z612" s="538"/>
      <c r="AA612" s="543"/>
      <c r="AB612" s="538"/>
      <c r="AC612" s="539"/>
      <c r="AD612" s="552"/>
      <c r="AE612" s="558"/>
      <c r="AF612" s="586">
        <f>IF(AB612=0,0,(AD612/AB612)*100)</f>
        <v>0</v>
      </c>
      <c r="AG612" s="587"/>
      <c r="AH612" s="538"/>
      <c r="AI612" s="539"/>
      <c r="AJ612" s="552"/>
      <c r="AK612" s="558"/>
      <c r="AL612" s="590">
        <f>IF(AH612=0,0,(AJ612/AH612)*100)</f>
        <v>0</v>
      </c>
      <c r="AM612" s="591"/>
      <c r="AN612" s="538"/>
      <c r="AO612" s="539"/>
      <c r="AP612" s="552"/>
      <c r="AQ612" s="558"/>
      <c r="AR612" s="590">
        <f>IF(AN612=0,0,(AP612/AN612)*100)</f>
        <v>0</v>
      </c>
      <c r="AS612" s="591"/>
      <c r="AT612" s="578">
        <f>AB612+AH612+AN612</f>
        <v>0</v>
      </c>
      <c r="AU612" s="579"/>
      <c r="AV612" s="574">
        <f>AD612+AJ612+AP612</f>
        <v>0</v>
      </c>
      <c r="AW612" s="575"/>
      <c r="AX612" s="590">
        <f>IF(AT612=0,0,(AV612/AT612)*100)</f>
        <v>0</v>
      </c>
      <c r="AY612" s="591"/>
      <c r="AZ612" s="538"/>
      <c r="BA612" s="539"/>
      <c r="BB612" s="552"/>
      <c r="BC612" s="558"/>
      <c r="BD612" s="590">
        <f>IF(AZ612=0,0,(BB612/AZ612)*100)</f>
        <v>0</v>
      </c>
      <c r="BE612" s="591"/>
      <c r="BF612" s="578">
        <f>AT612+AZ612</f>
        <v>0</v>
      </c>
      <c r="BG612" s="579"/>
      <c r="BH612" s="574">
        <f>AV612+BB612</f>
        <v>0</v>
      </c>
      <c r="BI612" s="575"/>
      <c r="BJ612" s="590">
        <f>IF(BF612=0,0,(BH612/BF612)*100)</f>
        <v>0</v>
      </c>
      <c r="BK612" s="591"/>
      <c r="BL612" s="650">
        <f>(AD612*2)+(AJ612*2)+(AP612*3)+BB612</f>
        <v>0</v>
      </c>
      <c r="BM612" s="651"/>
      <c r="BN612" s="652"/>
      <c r="BO612" s="599" t="e">
        <f>(BL612*BR$578)+(N612*BR$579)+(X612*BR$580)+(R612*BR$581)+(V612*BR$582)+(Z612*BR$583)</f>
        <v>#REF!</v>
      </c>
      <c r="BP612" s="599" t="e">
        <f>((AZ612-BB612)*BR$585)+((AT612-AV612)*BR$584)+(H612*BR$586)+(P612*BR$587)</f>
        <v>#REF!</v>
      </c>
      <c r="BQ612" s="54"/>
      <c r="BR612" s="54"/>
      <c r="BS612" s="54"/>
    </row>
    <row r="613" spans="1:71" ht="21.75" customHeight="1">
      <c r="A613" s="54"/>
      <c r="B613" s="566"/>
      <c r="C613" s="560" t="str">
        <f>IF(ROSTER!D$42="","",ROSTER!D$42)</f>
        <v/>
      </c>
      <c r="D613" s="561"/>
      <c r="E613" s="547"/>
      <c r="F613" s="502"/>
      <c r="G613" s="507"/>
      <c r="H613" s="544"/>
      <c r="I613" s="545"/>
      <c r="J613" s="540"/>
      <c r="K613" s="541"/>
      <c r="L613" s="553"/>
      <c r="M613" s="559"/>
      <c r="N613" s="556" t="s">
        <v>14</v>
      </c>
      <c r="O613" s="557"/>
      <c r="P613" s="540"/>
      <c r="Q613" s="541"/>
      <c r="R613" s="553"/>
      <c r="S613" s="559"/>
      <c r="T613" s="592"/>
      <c r="U613" s="593"/>
      <c r="V613" s="551"/>
      <c r="W613" s="545"/>
      <c r="X613" s="540"/>
      <c r="Y613" s="545"/>
      <c r="Z613" s="540"/>
      <c r="AA613" s="545"/>
      <c r="AB613" s="540"/>
      <c r="AC613" s="541"/>
      <c r="AD613" s="553"/>
      <c r="AE613" s="559"/>
      <c r="AF613" s="588"/>
      <c r="AG613" s="589"/>
      <c r="AH613" s="540"/>
      <c r="AI613" s="541"/>
      <c r="AJ613" s="553"/>
      <c r="AK613" s="559"/>
      <c r="AL613" s="592"/>
      <c r="AM613" s="593"/>
      <c r="AN613" s="540"/>
      <c r="AO613" s="541"/>
      <c r="AP613" s="553"/>
      <c r="AQ613" s="559"/>
      <c r="AR613" s="592"/>
      <c r="AS613" s="593"/>
      <c r="AT613" s="580"/>
      <c r="AU613" s="581"/>
      <c r="AV613" s="576"/>
      <c r="AW613" s="577"/>
      <c r="AX613" s="592"/>
      <c r="AY613" s="593"/>
      <c r="AZ613" s="540"/>
      <c r="BA613" s="541"/>
      <c r="BB613" s="553"/>
      <c r="BC613" s="559"/>
      <c r="BD613" s="592"/>
      <c r="BE613" s="593"/>
      <c r="BF613" s="580"/>
      <c r="BG613" s="581"/>
      <c r="BH613" s="576"/>
      <c r="BI613" s="577"/>
      <c r="BJ613" s="592"/>
      <c r="BK613" s="593"/>
      <c r="BL613" s="653"/>
      <c r="BM613" s="654"/>
      <c r="BN613" s="655"/>
      <c r="BO613" s="600"/>
      <c r="BP613" s="600"/>
      <c r="BQ613" s="54"/>
      <c r="BR613" s="54"/>
      <c r="BS613" s="54"/>
    </row>
    <row r="614" spans="1:71" ht="21.75" customHeight="1">
      <c r="A614" s="54"/>
      <c r="B614" s="565" t="str">
        <f>IF(ROSTER!B44="","",ROSTER!B44)</f>
        <v/>
      </c>
      <c r="C614" s="536" t="str">
        <f>IF(ROSTER!C$44="","",ROSTER!C$44)</f>
        <v/>
      </c>
      <c r="D614" s="537"/>
      <c r="E614" s="546"/>
      <c r="F614" s="501">
        <f>IF(E614="y",1,IF(E614="S",1,0))</f>
        <v>0</v>
      </c>
      <c r="G614" s="506">
        <f>IF(E614="S",1,0)</f>
        <v>0</v>
      </c>
      <c r="H614" s="542"/>
      <c r="I614" s="543"/>
      <c r="J614" s="538"/>
      <c r="K614" s="539"/>
      <c r="L614" s="552"/>
      <c r="M614" s="558"/>
      <c r="N614" s="554">
        <f>L614+J614</f>
        <v>0</v>
      </c>
      <c r="O614" s="555"/>
      <c r="P614" s="538"/>
      <c r="Q614" s="539"/>
      <c r="R614" s="552"/>
      <c r="S614" s="558"/>
      <c r="T614" s="590">
        <f t="shared" ref="T614:T621" si="530">R614-P614</f>
        <v>0</v>
      </c>
      <c r="U614" s="591"/>
      <c r="V614" s="550"/>
      <c r="W614" s="543"/>
      <c r="X614" s="538"/>
      <c r="Y614" s="543"/>
      <c r="Z614" s="538"/>
      <c r="AA614" s="543"/>
      <c r="AB614" s="538"/>
      <c r="AC614" s="539"/>
      <c r="AD614" s="552"/>
      <c r="AE614" s="558"/>
      <c r="AF614" s="586">
        <f>IF(AB614=0,0,(AD614/AB614)*100)</f>
        <v>0</v>
      </c>
      <c r="AG614" s="587"/>
      <c r="AH614" s="538"/>
      <c r="AI614" s="539"/>
      <c r="AJ614" s="552"/>
      <c r="AK614" s="558"/>
      <c r="AL614" s="590">
        <f>IF(AH614=0,0,(AJ614/AH614)*100)</f>
        <v>0</v>
      </c>
      <c r="AM614" s="591"/>
      <c r="AN614" s="538"/>
      <c r="AO614" s="539"/>
      <c r="AP614" s="552"/>
      <c r="AQ614" s="558"/>
      <c r="AR614" s="590">
        <f>IF(AN614=0,0,(AP614/AN614)*100)</f>
        <v>0</v>
      </c>
      <c r="AS614" s="591"/>
      <c r="AT614" s="578">
        <f>AB614+AH614+AN614</f>
        <v>0</v>
      </c>
      <c r="AU614" s="579"/>
      <c r="AV614" s="574">
        <f>AD614+AJ614+AP614</f>
        <v>0</v>
      </c>
      <c r="AW614" s="575"/>
      <c r="AX614" s="590">
        <f>IF(AT614=0,0,(AV614/AT614)*100)</f>
        <v>0</v>
      </c>
      <c r="AY614" s="591"/>
      <c r="AZ614" s="538"/>
      <c r="BA614" s="539"/>
      <c r="BB614" s="552"/>
      <c r="BC614" s="558"/>
      <c r="BD614" s="590">
        <f>IF(AZ614=0,0,(BB614/AZ614)*100)</f>
        <v>0</v>
      </c>
      <c r="BE614" s="591"/>
      <c r="BF614" s="578">
        <f>AT614+AZ614</f>
        <v>0</v>
      </c>
      <c r="BG614" s="579"/>
      <c r="BH614" s="574">
        <f>AV614+BB614</f>
        <v>0</v>
      </c>
      <c r="BI614" s="575"/>
      <c r="BJ614" s="590">
        <f>IF(BF614=0,0,(BH614/BF614)*100)</f>
        <v>0</v>
      </c>
      <c r="BK614" s="591"/>
      <c r="BL614" s="650">
        <f>(AD614*2)+(AJ614*2)+(AP614*3)+BB614</f>
        <v>0</v>
      </c>
      <c r="BM614" s="651"/>
      <c r="BN614" s="652"/>
      <c r="BO614" s="599" t="e">
        <f>(BL614*BR$578)+(N614*BR$579)+(X614*BR$580)+(R614*BR$581)+(V614*BR$582)+(Z614*BR$583)</f>
        <v>#REF!</v>
      </c>
      <c r="BP614" s="599" t="e">
        <f>((AZ614-BB614)*BR$585)+((AT614-AV614)*BR$584)+(H614*BR$586)+(P614*BR$587)</f>
        <v>#REF!</v>
      </c>
      <c r="BQ614" s="54"/>
      <c r="BR614" s="54"/>
      <c r="BS614" s="54"/>
    </row>
    <row r="615" spans="1:71" ht="21.75" customHeight="1">
      <c r="A615" s="54"/>
      <c r="B615" s="566"/>
      <c r="C615" s="560" t="str">
        <f>IF(ROSTER!D$44="","",ROSTER!D$44)</f>
        <v/>
      </c>
      <c r="D615" s="561"/>
      <c r="E615" s="547"/>
      <c r="F615" s="502"/>
      <c r="G615" s="507"/>
      <c r="H615" s="544"/>
      <c r="I615" s="545"/>
      <c r="J615" s="540"/>
      <c r="K615" s="541"/>
      <c r="L615" s="553"/>
      <c r="M615" s="559"/>
      <c r="N615" s="556" t="s">
        <v>14</v>
      </c>
      <c r="O615" s="557"/>
      <c r="P615" s="540"/>
      <c r="Q615" s="541"/>
      <c r="R615" s="553"/>
      <c r="S615" s="559"/>
      <c r="T615" s="592"/>
      <c r="U615" s="593"/>
      <c r="V615" s="551"/>
      <c r="W615" s="545"/>
      <c r="X615" s="540"/>
      <c r="Y615" s="545"/>
      <c r="Z615" s="540"/>
      <c r="AA615" s="545"/>
      <c r="AB615" s="540"/>
      <c r="AC615" s="541"/>
      <c r="AD615" s="553"/>
      <c r="AE615" s="559"/>
      <c r="AF615" s="588"/>
      <c r="AG615" s="589"/>
      <c r="AH615" s="540"/>
      <c r="AI615" s="541"/>
      <c r="AJ615" s="553"/>
      <c r="AK615" s="559"/>
      <c r="AL615" s="592"/>
      <c r="AM615" s="593"/>
      <c r="AN615" s="540"/>
      <c r="AO615" s="541"/>
      <c r="AP615" s="553"/>
      <c r="AQ615" s="559"/>
      <c r="AR615" s="592"/>
      <c r="AS615" s="593"/>
      <c r="AT615" s="580"/>
      <c r="AU615" s="581"/>
      <c r="AV615" s="576"/>
      <c r="AW615" s="577"/>
      <c r="AX615" s="592"/>
      <c r="AY615" s="593"/>
      <c r="AZ615" s="540"/>
      <c r="BA615" s="541"/>
      <c r="BB615" s="553"/>
      <c r="BC615" s="559"/>
      <c r="BD615" s="592"/>
      <c r="BE615" s="593"/>
      <c r="BF615" s="580"/>
      <c r="BG615" s="581"/>
      <c r="BH615" s="576"/>
      <c r="BI615" s="577"/>
      <c r="BJ615" s="592"/>
      <c r="BK615" s="593"/>
      <c r="BL615" s="653"/>
      <c r="BM615" s="654"/>
      <c r="BN615" s="655"/>
      <c r="BO615" s="600"/>
      <c r="BP615" s="600"/>
      <c r="BQ615" s="54"/>
      <c r="BR615" s="54"/>
      <c r="BS615" s="54"/>
    </row>
    <row r="616" spans="1:71" ht="21.75" customHeight="1">
      <c r="A616" s="54"/>
      <c r="B616" s="565" t="str">
        <f>IF(ROSTER!B46="","",ROSTER!B46)</f>
        <v/>
      </c>
      <c r="C616" s="536" t="str">
        <f>IF(ROSTER!C$46="","",ROSTER!C$46)</f>
        <v/>
      </c>
      <c r="D616" s="537"/>
      <c r="E616" s="546"/>
      <c r="F616" s="501">
        <f>IF(E616="y",1,IF(E616="S",1,0))</f>
        <v>0</v>
      </c>
      <c r="G616" s="506">
        <f>IF(E616="S",1,0)</f>
        <v>0</v>
      </c>
      <c r="H616" s="542"/>
      <c r="I616" s="543"/>
      <c r="J616" s="538"/>
      <c r="K616" s="539"/>
      <c r="L616" s="552"/>
      <c r="M616" s="558"/>
      <c r="N616" s="554">
        <f>L616+J616</f>
        <v>0</v>
      </c>
      <c r="O616" s="555"/>
      <c r="P616" s="538"/>
      <c r="Q616" s="539"/>
      <c r="R616" s="552"/>
      <c r="S616" s="558"/>
      <c r="T616" s="590">
        <f t="shared" ref="T616:T621" si="531">R616-P616</f>
        <v>0</v>
      </c>
      <c r="U616" s="591"/>
      <c r="V616" s="550"/>
      <c r="W616" s="543"/>
      <c r="X616" s="538"/>
      <c r="Y616" s="543"/>
      <c r="Z616" s="538"/>
      <c r="AA616" s="543"/>
      <c r="AB616" s="538"/>
      <c r="AC616" s="539"/>
      <c r="AD616" s="552"/>
      <c r="AE616" s="558"/>
      <c r="AF616" s="586">
        <f>IF(AB616=0,0,(AD616/AB616)*100)</f>
        <v>0</v>
      </c>
      <c r="AG616" s="587"/>
      <c r="AH616" s="538"/>
      <c r="AI616" s="539"/>
      <c r="AJ616" s="552"/>
      <c r="AK616" s="558"/>
      <c r="AL616" s="590">
        <f>IF(AH616=0,0,(AJ616/AH616)*100)</f>
        <v>0</v>
      </c>
      <c r="AM616" s="591"/>
      <c r="AN616" s="538"/>
      <c r="AO616" s="539"/>
      <c r="AP616" s="552"/>
      <c r="AQ616" s="558"/>
      <c r="AR616" s="590">
        <f>IF(AN616=0,0,(AP616/AN616)*100)</f>
        <v>0</v>
      </c>
      <c r="AS616" s="591"/>
      <c r="AT616" s="578">
        <f>AB616+AH616+AN616</f>
        <v>0</v>
      </c>
      <c r="AU616" s="579"/>
      <c r="AV616" s="574">
        <f>AD616+AJ616+AP616</f>
        <v>0</v>
      </c>
      <c r="AW616" s="575"/>
      <c r="AX616" s="590">
        <f>IF(AT616=0,0,(AV616/AT616)*100)</f>
        <v>0</v>
      </c>
      <c r="AY616" s="591"/>
      <c r="AZ616" s="538"/>
      <c r="BA616" s="539"/>
      <c r="BB616" s="552"/>
      <c r="BC616" s="558"/>
      <c r="BD616" s="590">
        <f>IF(AZ616=0,0,(BB616/AZ616)*100)</f>
        <v>0</v>
      </c>
      <c r="BE616" s="591"/>
      <c r="BF616" s="578">
        <f>AT616+AZ616</f>
        <v>0</v>
      </c>
      <c r="BG616" s="579"/>
      <c r="BH616" s="574">
        <f>AV616+BB616</f>
        <v>0</v>
      </c>
      <c r="BI616" s="575"/>
      <c r="BJ616" s="590">
        <f>IF(BF616=0,0,(BH616/BF616)*100)</f>
        <v>0</v>
      </c>
      <c r="BK616" s="591"/>
      <c r="BL616" s="650">
        <f>(AD616*2)+(AJ616*2)+(AP616*3)+BB616</f>
        <v>0</v>
      </c>
      <c r="BM616" s="651"/>
      <c r="BN616" s="652"/>
      <c r="BO616" s="601" t="e">
        <f>(BL616*BR$74)+(N616*BR$75)+(X616*BR$76)+(R616*BR$77)+(V616*BR$78)+(Z616*BR$79)</f>
        <v>#REF!</v>
      </c>
      <c r="BP616" s="599" t="e">
        <f>((AZ616-BB616)*BR$81)+((AT616-AV616)*BR$80)+(H616*BR$82)+(P616*BR$83)</f>
        <v>#REF!</v>
      </c>
      <c r="BQ616" s="54"/>
      <c r="BR616" s="54"/>
      <c r="BS616" s="54"/>
    </row>
    <row r="617" spans="1:71" ht="22.5" customHeight="1">
      <c r="A617" s="54"/>
      <c r="B617" s="566"/>
      <c r="C617" s="560" t="str">
        <f>IF(ROSTER!D$46="","",ROSTER!D$46)</f>
        <v/>
      </c>
      <c r="D617" s="561"/>
      <c r="E617" s="547"/>
      <c r="F617" s="502"/>
      <c r="G617" s="507"/>
      <c r="H617" s="544"/>
      <c r="I617" s="545"/>
      <c r="J617" s="540"/>
      <c r="K617" s="541"/>
      <c r="L617" s="553"/>
      <c r="M617" s="559"/>
      <c r="N617" s="556" t="s">
        <v>14</v>
      </c>
      <c r="O617" s="557"/>
      <c r="P617" s="540"/>
      <c r="Q617" s="541"/>
      <c r="R617" s="553"/>
      <c r="S617" s="559"/>
      <c r="T617" s="592"/>
      <c r="U617" s="593"/>
      <c r="V617" s="551"/>
      <c r="W617" s="545"/>
      <c r="X617" s="540"/>
      <c r="Y617" s="545"/>
      <c r="Z617" s="540"/>
      <c r="AA617" s="545"/>
      <c r="AB617" s="540"/>
      <c r="AC617" s="541"/>
      <c r="AD617" s="553"/>
      <c r="AE617" s="559"/>
      <c r="AF617" s="588"/>
      <c r="AG617" s="589"/>
      <c r="AH617" s="540"/>
      <c r="AI617" s="541"/>
      <c r="AJ617" s="553"/>
      <c r="AK617" s="559"/>
      <c r="AL617" s="592"/>
      <c r="AM617" s="593"/>
      <c r="AN617" s="540"/>
      <c r="AO617" s="541"/>
      <c r="AP617" s="553"/>
      <c r="AQ617" s="559"/>
      <c r="AR617" s="592"/>
      <c r="AS617" s="593"/>
      <c r="AT617" s="580"/>
      <c r="AU617" s="581"/>
      <c r="AV617" s="576"/>
      <c r="AW617" s="577"/>
      <c r="AX617" s="592"/>
      <c r="AY617" s="593"/>
      <c r="AZ617" s="540"/>
      <c r="BA617" s="541"/>
      <c r="BB617" s="553"/>
      <c r="BC617" s="559"/>
      <c r="BD617" s="592"/>
      <c r="BE617" s="593"/>
      <c r="BF617" s="580"/>
      <c r="BG617" s="581"/>
      <c r="BH617" s="576"/>
      <c r="BI617" s="577"/>
      <c r="BJ617" s="592"/>
      <c r="BK617" s="593"/>
      <c r="BL617" s="653"/>
      <c r="BM617" s="654"/>
      <c r="BN617" s="655"/>
      <c r="BO617" s="602"/>
      <c r="BP617" s="600"/>
      <c r="BQ617" s="54"/>
      <c r="BR617" s="54"/>
      <c r="BS617" s="54"/>
    </row>
    <row r="618" spans="1:71" ht="21.75" customHeight="1">
      <c r="A618" s="54"/>
      <c r="B618" s="565" t="str">
        <f>IF(ROSTER!B48="","",ROSTER!B48)</f>
        <v/>
      </c>
      <c r="C618" s="536" t="str">
        <f>IF(ROSTER!C$48="","",ROSTER!C$48)</f>
        <v/>
      </c>
      <c r="D618" s="537"/>
      <c r="E618" s="546"/>
      <c r="F618" s="501">
        <f t="shared" ref="F618" si="532">IF(E618="y",1,IF(E618="S",1,0))</f>
        <v>0</v>
      </c>
      <c r="G618" s="506">
        <f t="shared" ref="G618" si="533">IF(E618="S",1,0)</f>
        <v>0</v>
      </c>
      <c r="H618" s="542"/>
      <c r="I618" s="543"/>
      <c r="J618" s="538"/>
      <c r="K618" s="539"/>
      <c r="L618" s="552"/>
      <c r="M618" s="558"/>
      <c r="N618" s="554">
        <f t="shared" ref="N618" si="534">L618+J618</f>
        <v>0</v>
      </c>
      <c r="O618" s="555"/>
      <c r="P618" s="538"/>
      <c r="Q618" s="539"/>
      <c r="R618" s="552"/>
      <c r="S618" s="558"/>
      <c r="T618" s="590">
        <f t="shared" ref="T618:T621" si="535">R618-P618</f>
        <v>0</v>
      </c>
      <c r="U618" s="591"/>
      <c r="V618" s="550"/>
      <c r="W618" s="543"/>
      <c r="X618" s="538"/>
      <c r="Y618" s="543"/>
      <c r="Z618" s="538"/>
      <c r="AA618" s="543"/>
      <c r="AB618" s="538"/>
      <c r="AC618" s="539"/>
      <c r="AD618" s="552"/>
      <c r="AE618" s="558"/>
      <c r="AF618" s="586"/>
      <c r="AG618" s="587"/>
      <c r="AH618" s="538"/>
      <c r="AI618" s="539"/>
      <c r="AJ618" s="552"/>
      <c r="AK618" s="558"/>
      <c r="AL618" s="590">
        <f t="shared" ref="AL618" si="536">IF(AH618=0,0,(AJ618/AH618)*100)</f>
        <v>0</v>
      </c>
      <c r="AM618" s="591"/>
      <c r="AN618" s="538"/>
      <c r="AO618" s="539"/>
      <c r="AP618" s="552"/>
      <c r="AQ618" s="558"/>
      <c r="AR618" s="590">
        <f t="shared" ref="AR618" si="537">IF(AN618=0,0,(AP618/AN618)*100)</f>
        <v>0</v>
      </c>
      <c r="AS618" s="591"/>
      <c r="AT618" s="578">
        <f t="shared" ref="AT618" si="538">AB618+AH618+AN618</f>
        <v>0</v>
      </c>
      <c r="AU618" s="579"/>
      <c r="AV618" s="574">
        <f t="shared" ref="AV618" si="539">AD618+AJ618+AP618</f>
        <v>0</v>
      </c>
      <c r="AW618" s="575"/>
      <c r="AX618" s="590">
        <f t="shared" ref="AX618" si="540">IF(AT618=0,0,(AV618/AT618)*100)</f>
        <v>0</v>
      </c>
      <c r="AY618" s="591"/>
      <c r="AZ618" s="538"/>
      <c r="BA618" s="539"/>
      <c r="BB618" s="552"/>
      <c r="BC618" s="558"/>
      <c r="BD618" s="590">
        <f t="shared" ref="BD618" si="541">IF(AZ618=0,0,(BB618/AZ618)*100)</f>
        <v>0</v>
      </c>
      <c r="BE618" s="591"/>
      <c r="BF618" s="578">
        <f t="shared" ref="BF618" si="542">AT618+AZ618</f>
        <v>0</v>
      </c>
      <c r="BG618" s="579"/>
      <c r="BH618" s="574">
        <f t="shared" ref="BH618" si="543">AV618+BB618</f>
        <v>0</v>
      </c>
      <c r="BI618" s="575"/>
      <c r="BJ618" s="590">
        <f t="shared" ref="BJ618" si="544">IF(BF618=0,0,(BH618/BF618)*100)</f>
        <v>0</v>
      </c>
      <c r="BK618" s="591"/>
      <c r="BL618" s="650">
        <f t="shared" ref="BL618" si="545">(AD618*2)+(AJ618*2)+(AP618*3)+BB618</f>
        <v>0</v>
      </c>
      <c r="BM618" s="651"/>
      <c r="BN618" s="652"/>
      <c r="BO618" s="601" t="e">
        <f>(BL618*BR$74)+(N618*BR$75)+(X618*BR$76)+(R618*BR$77)+(V618*BR$78)+(Z618*BR$79)</f>
        <v>#REF!</v>
      </c>
      <c r="BP618" s="599" t="e">
        <f>((AZ618-BB618)*BR$81)+((AT618-AV618)*BR$80)+(H618*BR$82)+(P618*BR$83)</f>
        <v>#REF!</v>
      </c>
      <c r="BQ618" s="54"/>
      <c r="BR618" s="54"/>
      <c r="BS618" s="54"/>
    </row>
    <row r="619" spans="1:71" ht="22.5" customHeight="1">
      <c r="A619" s="54"/>
      <c r="B619" s="566"/>
      <c r="C619" s="560" t="str">
        <f>IF(ROSTER!D$48="","",ROSTER!D$48)</f>
        <v/>
      </c>
      <c r="D619" s="561"/>
      <c r="E619" s="547"/>
      <c r="F619" s="502"/>
      <c r="G619" s="507"/>
      <c r="H619" s="544"/>
      <c r="I619" s="545"/>
      <c r="J619" s="540"/>
      <c r="K619" s="541"/>
      <c r="L619" s="553"/>
      <c r="M619" s="559"/>
      <c r="N619" s="556" t="s">
        <v>14</v>
      </c>
      <c r="O619" s="557"/>
      <c r="P619" s="540"/>
      <c r="Q619" s="541"/>
      <c r="R619" s="553"/>
      <c r="S619" s="559"/>
      <c r="T619" s="592"/>
      <c r="U619" s="593"/>
      <c r="V619" s="551"/>
      <c r="W619" s="545"/>
      <c r="X619" s="540"/>
      <c r="Y619" s="545"/>
      <c r="Z619" s="540"/>
      <c r="AA619" s="545"/>
      <c r="AB619" s="540"/>
      <c r="AC619" s="541"/>
      <c r="AD619" s="553"/>
      <c r="AE619" s="559"/>
      <c r="AF619" s="588"/>
      <c r="AG619" s="589"/>
      <c r="AH619" s="540"/>
      <c r="AI619" s="541"/>
      <c r="AJ619" s="553"/>
      <c r="AK619" s="559"/>
      <c r="AL619" s="592"/>
      <c r="AM619" s="593"/>
      <c r="AN619" s="540"/>
      <c r="AO619" s="541"/>
      <c r="AP619" s="553"/>
      <c r="AQ619" s="559"/>
      <c r="AR619" s="592"/>
      <c r="AS619" s="593"/>
      <c r="AT619" s="580"/>
      <c r="AU619" s="581"/>
      <c r="AV619" s="576"/>
      <c r="AW619" s="577"/>
      <c r="AX619" s="592"/>
      <c r="AY619" s="593"/>
      <c r="AZ619" s="540"/>
      <c r="BA619" s="541"/>
      <c r="BB619" s="553"/>
      <c r="BC619" s="559"/>
      <c r="BD619" s="592"/>
      <c r="BE619" s="593"/>
      <c r="BF619" s="580"/>
      <c r="BG619" s="581"/>
      <c r="BH619" s="576"/>
      <c r="BI619" s="577"/>
      <c r="BJ619" s="592"/>
      <c r="BK619" s="593"/>
      <c r="BL619" s="653"/>
      <c r="BM619" s="654"/>
      <c r="BN619" s="655"/>
      <c r="BO619" s="602"/>
      <c r="BP619" s="600"/>
      <c r="BQ619" s="54"/>
      <c r="BR619" s="54"/>
      <c r="BS619" s="54"/>
    </row>
    <row r="620" spans="1:71" ht="21.75" customHeight="1">
      <c r="A620" s="54"/>
      <c r="B620" s="565" t="str">
        <f>IF(ROSTER!B50="","",ROSTER!B50)</f>
        <v/>
      </c>
      <c r="C620" s="536" t="str">
        <f>IF(ROSTER!C$50="","",ROSTER!C$50)</f>
        <v/>
      </c>
      <c r="D620" s="537"/>
      <c r="E620" s="546"/>
      <c r="F620" s="501">
        <f t="shared" ref="F620" si="546">IF(E620="y",1,IF(E620="S",1,0))</f>
        <v>0</v>
      </c>
      <c r="G620" s="506">
        <f t="shared" ref="G620" si="547">IF(E620="S",1,0)</f>
        <v>0</v>
      </c>
      <c r="H620" s="542"/>
      <c r="I620" s="543"/>
      <c r="J620" s="538"/>
      <c r="K620" s="539"/>
      <c r="L620" s="552"/>
      <c r="M620" s="558"/>
      <c r="N620" s="554">
        <f t="shared" ref="N620" si="548">L620+J620</f>
        <v>0</v>
      </c>
      <c r="O620" s="555"/>
      <c r="P620" s="538"/>
      <c r="Q620" s="539"/>
      <c r="R620" s="552"/>
      <c r="S620" s="558"/>
      <c r="T620" s="590">
        <f t="shared" ref="T620:T621" si="549">R620-P620</f>
        <v>0</v>
      </c>
      <c r="U620" s="591"/>
      <c r="V620" s="550"/>
      <c r="W620" s="543"/>
      <c r="X620" s="538"/>
      <c r="Y620" s="543"/>
      <c r="Z620" s="538"/>
      <c r="AA620" s="543"/>
      <c r="AB620" s="538"/>
      <c r="AC620" s="539"/>
      <c r="AD620" s="552"/>
      <c r="AE620" s="558"/>
      <c r="AF620" s="586"/>
      <c r="AG620" s="587"/>
      <c r="AH620" s="538"/>
      <c r="AI620" s="539"/>
      <c r="AJ620" s="552"/>
      <c r="AK620" s="558"/>
      <c r="AL620" s="590">
        <f t="shared" ref="AL620" si="550">IF(AH620=0,0,(AJ620/AH620)*100)</f>
        <v>0</v>
      </c>
      <c r="AM620" s="591"/>
      <c r="AN620" s="538"/>
      <c r="AO620" s="539"/>
      <c r="AP620" s="552"/>
      <c r="AQ620" s="558"/>
      <c r="AR620" s="590">
        <f t="shared" ref="AR620" si="551">IF(AN620=0,0,(AP620/AN620)*100)</f>
        <v>0</v>
      </c>
      <c r="AS620" s="591"/>
      <c r="AT620" s="578">
        <f t="shared" ref="AT620" si="552">AB620+AH620+AN620</f>
        <v>0</v>
      </c>
      <c r="AU620" s="579"/>
      <c r="AV620" s="574">
        <f t="shared" ref="AV620" si="553">AD620+AJ620+AP620</f>
        <v>0</v>
      </c>
      <c r="AW620" s="575"/>
      <c r="AX620" s="590">
        <f t="shared" ref="AX620" si="554">IF(AT620=0,0,(AV620/AT620)*100)</f>
        <v>0</v>
      </c>
      <c r="AY620" s="591"/>
      <c r="AZ620" s="538"/>
      <c r="BA620" s="539"/>
      <c r="BB620" s="552"/>
      <c r="BC620" s="558"/>
      <c r="BD620" s="590">
        <f t="shared" ref="BD620" si="555">IF(AZ620=0,0,(BB620/AZ620)*100)</f>
        <v>0</v>
      </c>
      <c r="BE620" s="591"/>
      <c r="BF620" s="578">
        <f t="shared" ref="BF620" si="556">AT620+AZ620</f>
        <v>0</v>
      </c>
      <c r="BG620" s="579"/>
      <c r="BH620" s="574">
        <f t="shared" ref="BH620" si="557">AV620+BB620</f>
        <v>0</v>
      </c>
      <c r="BI620" s="575"/>
      <c r="BJ620" s="590">
        <f t="shared" ref="BJ620" si="558">IF(BF620=0,0,(BH620/BF620)*100)</f>
        <v>0</v>
      </c>
      <c r="BK620" s="591"/>
      <c r="BL620" s="650">
        <f t="shared" ref="BL620" si="559">(AD620*2)+(AJ620*2)+(AP620*3)+BB620</f>
        <v>0</v>
      </c>
      <c r="BM620" s="651"/>
      <c r="BN620" s="652"/>
      <c r="BO620" s="601" t="e">
        <f>(BL620*BR$74)+(N620*BR$75)+(X620*BR$76)+(R620*BR$77)+(V620*BR$78)+(Z620*BR$79)</f>
        <v>#REF!</v>
      </c>
      <c r="BP620" s="599" t="e">
        <f>((AZ620-BB620)*BR$81)+((AT620-AV620)*BR$80)+(H620*BR$82)+(P620*BR$83)</f>
        <v>#REF!</v>
      </c>
      <c r="BQ620" s="54"/>
      <c r="BR620" s="54"/>
      <c r="BS620" s="54"/>
    </row>
    <row r="621" spans="1:71" ht="22.5" customHeight="1" thickBot="1">
      <c r="A621" s="54"/>
      <c r="B621" s="566"/>
      <c r="C621" s="560" t="str">
        <f>IF(ROSTER!D$50="","",ROSTER!D$50)</f>
        <v/>
      </c>
      <c r="D621" s="561"/>
      <c r="E621" s="547"/>
      <c r="F621" s="502"/>
      <c r="G621" s="507"/>
      <c r="H621" s="544"/>
      <c r="I621" s="545"/>
      <c r="J621" s="540"/>
      <c r="K621" s="541"/>
      <c r="L621" s="553"/>
      <c r="M621" s="559"/>
      <c r="N621" s="556" t="s">
        <v>14</v>
      </c>
      <c r="O621" s="557"/>
      <c r="P621" s="540"/>
      <c r="Q621" s="541"/>
      <c r="R621" s="553"/>
      <c r="S621" s="559"/>
      <c r="T621" s="592"/>
      <c r="U621" s="593"/>
      <c r="V621" s="551"/>
      <c r="W621" s="545"/>
      <c r="X621" s="540"/>
      <c r="Y621" s="545"/>
      <c r="Z621" s="540"/>
      <c r="AA621" s="545"/>
      <c r="AB621" s="540"/>
      <c r="AC621" s="541"/>
      <c r="AD621" s="553"/>
      <c r="AE621" s="559"/>
      <c r="AF621" s="588"/>
      <c r="AG621" s="589"/>
      <c r="AH621" s="540"/>
      <c r="AI621" s="541"/>
      <c r="AJ621" s="553"/>
      <c r="AK621" s="559"/>
      <c r="AL621" s="592"/>
      <c r="AM621" s="593"/>
      <c r="AN621" s="540"/>
      <c r="AO621" s="541"/>
      <c r="AP621" s="553"/>
      <c r="AQ621" s="559"/>
      <c r="AR621" s="592"/>
      <c r="AS621" s="593"/>
      <c r="AT621" s="580"/>
      <c r="AU621" s="581"/>
      <c r="AV621" s="576"/>
      <c r="AW621" s="577"/>
      <c r="AX621" s="592"/>
      <c r="AY621" s="593"/>
      <c r="AZ621" s="540"/>
      <c r="BA621" s="541"/>
      <c r="BB621" s="553"/>
      <c r="BC621" s="559"/>
      <c r="BD621" s="592"/>
      <c r="BE621" s="593"/>
      <c r="BF621" s="580"/>
      <c r="BG621" s="581"/>
      <c r="BH621" s="576"/>
      <c r="BI621" s="577"/>
      <c r="BJ621" s="592"/>
      <c r="BK621" s="593"/>
      <c r="BL621" s="653"/>
      <c r="BM621" s="654"/>
      <c r="BN621" s="655"/>
      <c r="BO621" s="602"/>
      <c r="BP621" s="600"/>
      <c r="BQ621" s="54"/>
      <c r="BR621" s="54"/>
      <c r="BS621" s="54"/>
    </row>
    <row r="622" spans="1:71" s="335" customFormat="1" ht="33.4" customHeight="1">
      <c r="A622" s="333"/>
      <c r="B622" s="689"/>
      <c r="C622" s="685"/>
      <c r="D622" s="685" t="s">
        <v>10</v>
      </c>
      <c r="E622" s="686"/>
      <c r="F622" s="334"/>
      <c r="G622" s="334"/>
      <c r="H622" s="642">
        <f>SUM(H578:I621)</f>
        <v>0</v>
      </c>
      <c r="I622" s="631"/>
      <c r="J622" s="642">
        <f>SUM(J578:K621)</f>
        <v>0</v>
      </c>
      <c r="K622" s="631"/>
      <c r="L622" s="630">
        <f>SUM(L578:M621)</f>
        <v>0</v>
      </c>
      <c r="M622" s="640"/>
      <c r="N622" s="626">
        <f>L622+J622</f>
        <v>0</v>
      </c>
      <c r="O622" s="627"/>
      <c r="P622" s="630">
        <f>SUM(P578:Q621)</f>
        <v>0</v>
      </c>
      <c r="Q622" s="631"/>
      <c r="R622" s="630">
        <f t="shared" ref="R622" si="560">SUM(R578:S621)</f>
        <v>0</v>
      </c>
      <c r="S622" s="640"/>
      <c r="T622" s="630">
        <f t="shared" ref="T622" si="561">SUM(T578:U621)</f>
        <v>0</v>
      </c>
      <c r="U622" s="627"/>
      <c r="V622" s="640">
        <f t="shared" ref="V622" si="562">SUM(V578:W621)</f>
        <v>0</v>
      </c>
      <c r="W622" s="640"/>
      <c r="X622" s="642">
        <f t="shared" ref="X622" si="563">SUM(X578:Y621)</f>
        <v>0</v>
      </c>
      <c r="Y622" s="627"/>
      <c r="Z622" s="642">
        <f t="shared" ref="Z622" si="564">SUM(Z578:AA621)</f>
        <v>0</v>
      </c>
      <c r="AA622" s="627"/>
      <c r="AB622" s="640">
        <f t="shared" ref="AB622" si="565">SUM(AB578:AC621)</f>
        <v>0</v>
      </c>
      <c r="AC622" s="631"/>
      <c r="AD622" s="630">
        <f t="shared" ref="AD622" si="566">SUM(AD578:AE621)</f>
        <v>0</v>
      </c>
      <c r="AE622" s="640"/>
      <c r="AF622" s="626">
        <f t="shared" ref="AF622" si="567">SUM(AF578:AG621)</f>
        <v>0</v>
      </c>
      <c r="AG622" s="627"/>
      <c r="AH622" s="630">
        <f t="shared" ref="AH622" si="568">SUM(AH578:AI621)</f>
        <v>0</v>
      </c>
      <c r="AI622" s="631"/>
      <c r="AJ622" s="630">
        <f t="shared" ref="AJ622" si="569">SUM(AJ578:AK621)</f>
        <v>0</v>
      </c>
      <c r="AK622" s="640"/>
      <c r="AL622" s="626">
        <f>IF(AH622=0,0,(AJ622/AH622)*100)</f>
        <v>0</v>
      </c>
      <c r="AM622" s="627"/>
      <c r="AN622" s="630">
        <f>SUM(AN578:AO621)</f>
        <v>0</v>
      </c>
      <c r="AO622" s="631"/>
      <c r="AP622" s="630">
        <f>SUM(AP578:AQ621)</f>
        <v>0</v>
      </c>
      <c r="AQ622" s="640"/>
      <c r="AR622" s="626">
        <f>IF(AN622=0,0,(AP622/AN622)*100)</f>
        <v>0</v>
      </c>
      <c r="AS622" s="627"/>
      <c r="AT622" s="642">
        <f>AB622+AH622+AN622</f>
        <v>0</v>
      </c>
      <c r="AU622" s="631"/>
      <c r="AV622" s="630">
        <f>AD622+AJ622+AP622</f>
        <v>0</v>
      </c>
      <c r="AW622" s="670"/>
      <c r="AX622" s="626">
        <f>IF(AT622=0,0,(AV622/AT622)*100)</f>
        <v>0</v>
      </c>
      <c r="AY622" s="627"/>
      <c r="AZ622" s="630">
        <f>SUM(AZ578:BA621)</f>
        <v>0</v>
      </c>
      <c r="BA622" s="631"/>
      <c r="BB622" s="630">
        <f>SUM(BB578:BC621)</f>
        <v>0</v>
      </c>
      <c r="BC622" s="640"/>
      <c r="BD622" s="626">
        <f>IF(AZ622=0,0,(BB622/AZ622)*100)</f>
        <v>0</v>
      </c>
      <c r="BE622" s="627"/>
      <c r="BF622" s="642">
        <f>AT622+AZ622</f>
        <v>0</v>
      </c>
      <c r="BG622" s="631"/>
      <c r="BH622" s="630">
        <f>AV622+BB622</f>
        <v>0</v>
      </c>
      <c r="BI622" s="670"/>
      <c r="BJ622" s="626">
        <f>IF(BF622=0,0,(BH622/BF622)*100)</f>
        <v>0</v>
      </c>
      <c r="BK622" s="668"/>
      <c r="BL622" s="644">
        <f>SUM(BL578:BN621)</f>
        <v>0</v>
      </c>
      <c r="BM622" s="645"/>
      <c r="BN622" s="646"/>
      <c r="BO622" s="601" t="e">
        <f>(BL622*BR$74)+(N622*BR$75)+(X622*BR$76)+(R622*BR$77)+(V622*BR$78)+(Z622*BR$79)</f>
        <v>#REF!</v>
      </c>
      <c r="BP622" s="599" t="e">
        <f>((AZ622-BB622)*BR$81)+((AT622-AV622)*BR$80)+(H622*BR$82)+(P622*BR$83)</f>
        <v>#REF!</v>
      </c>
      <c r="BQ622" s="333"/>
      <c r="BR622" s="333"/>
      <c r="BS622" s="333"/>
    </row>
    <row r="623" spans="1:71" s="335" customFormat="1" ht="33.950000000000003" customHeight="1" thickBot="1">
      <c r="A623" s="333"/>
      <c r="B623" s="690"/>
      <c r="C623" s="687"/>
      <c r="D623" s="687"/>
      <c r="E623" s="688"/>
      <c r="F623" s="336"/>
      <c r="G623" s="336"/>
      <c r="H623" s="643"/>
      <c r="I623" s="633"/>
      <c r="J623" s="643"/>
      <c r="K623" s="633"/>
      <c r="L623" s="632"/>
      <c r="M623" s="641"/>
      <c r="N623" s="628" t="s">
        <v>14</v>
      </c>
      <c r="O623" s="629"/>
      <c r="P623" s="632"/>
      <c r="Q623" s="633"/>
      <c r="R623" s="632"/>
      <c r="S623" s="641"/>
      <c r="T623" s="632"/>
      <c r="U623" s="629"/>
      <c r="V623" s="641"/>
      <c r="W623" s="641"/>
      <c r="X623" s="643"/>
      <c r="Y623" s="629"/>
      <c r="Z623" s="643"/>
      <c r="AA623" s="629"/>
      <c r="AB623" s="641"/>
      <c r="AC623" s="633"/>
      <c r="AD623" s="632"/>
      <c r="AE623" s="641"/>
      <c r="AF623" s="628"/>
      <c r="AG623" s="629"/>
      <c r="AH623" s="632"/>
      <c r="AI623" s="633"/>
      <c r="AJ623" s="632"/>
      <c r="AK623" s="641"/>
      <c r="AL623" s="628"/>
      <c r="AM623" s="629"/>
      <c r="AN623" s="632"/>
      <c r="AO623" s="633"/>
      <c r="AP623" s="632"/>
      <c r="AQ623" s="641"/>
      <c r="AR623" s="628"/>
      <c r="AS623" s="629"/>
      <c r="AT623" s="643"/>
      <c r="AU623" s="633"/>
      <c r="AV623" s="632"/>
      <c r="AW623" s="671"/>
      <c r="AX623" s="628"/>
      <c r="AY623" s="629"/>
      <c r="AZ623" s="632"/>
      <c r="BA623" s="633"/>
      <c r="BB623" s="632"/>
      <c r="BC623" s="641"/>
      <c r="BD623" s="628"/>
      <c r="BE623" s="629"/>
      <c r="BF623" s="643"/>
      <c r="BG623" s="633"/>
      <c r="BH623" s="632"/>
      <c r="BI623" s="671"/>
      <c r="BJ623" s="628"/>
      <c r="BK623" s="669"/>
      <c r="BL623" s="647"/>
      <c r="BM623" s="648"/>
      <c r="BN623" s="649"/>
      <c r="BO623" s="602"/>
      <c r="BP623" s="600"/>
      <c r="BQ623" s="333"/>
      <c r="BR623" s="333"/>
      <c r="BS623" s="333"/>
    </row>
    <row r="624" spans="1:71" s="341" customFormat="1" ht="48.2" customHeight="1" thickBot="1">
      <c r="A624" s="337"/>
      <c r="B624" s="667"/>
      <c r="C624" s="665"/>
      <c r="D624" s="665" t="s">
        <v>13</v>
      </c>
      <c r="E624" s="666"/>
      <c r="F624" s="338"/>
      <c r="G624" s="334"/>
      <c r="H624" s="676"/>
      <c r="I624" s="677"/>
      <c r="J624" s="673"/>
      <c r="K624" s="672"/>
      <c r="L624" s="605"/>
      <c r="M624" s="606"/>
      <c r="N624" s="674">
        <f>J624+L624</f>
        <v>0</v>
      </c>
      <c r="O624" s="675"/>
      <c r="P624" s="673"/>
      <c r="Q624" s="672"/>
      <c r="R624" s="605"/>
      <c r="S624" s="672"/>
      <c r="T624" s="626">
        <f>R624-P624</f>
        <v>0</v>
      </c>
      <c r="U624" s="627"/>
      <c r="V624" s="673"/>
      <c r="W624" s="678"/>
      <c r="X624" s="679"/>
      <c r="Y624" s="680"/>
      <c r="Z624" s="673"/>
      <c r="AA624" s="678"/>
      <c r="AB624" s="673"/>
      <c r="AC624" s="672"/>
      <c r="AD624" s="605"/>
      <c r="AE624" s="606"/>
      <c r="AF624" s="634">
        <f>IF(AB624=0,0,(AD624/AB624)*100)</f>
        <v>0</v>
      </c>
      <c r="AG624" s="635"/>
      <c r="AH624" s="673"/>
      <c r="AI624" s="672"/>
      <c r="AJ624" s="605"/>
      <c r="AK624" s="606"/>
      <c r="AL624" s="626">
        <f>IF(AH624=0,0,(AJ624/AH624)*100)</f>
        <v>0</v>
      </c>
      <c r="AM624" s="627"/>
      <c r="AN624" s="673"/>
      <c r="AO624" s="672"/>
      <c r="AP624" s="605"/>
      <c r="AQ624" s="606"/>
      <c r="AR624" s="626">
        <f>IF(AN624=0,0,(AP624/AN624)*100)</f>
        <v>0</v>
      </c>
      <c r="AS624" s="627"/>
      <c r="AT624" s="681">
        <f>AB624+AH624+AN624</f>
        <v>0</v>
      </c>
      <c r="AU624" s="682"/>
      <c r="AV624" s="683">
        <f>AD624+AJ624+AP624</f>
        <v>0</v>
      </c>
      <c r="AW624" s="684"/>
      <c r="AX624" s="626">
        <f>IF(AT624=0,0,(AV624/AT624)*100)</f>
        <v>0</v>
      </c>
      <c r="AY624" s="627"/>
      <c r="AZ624" s="673"/>
      <c r="BA624" s="672"/>
      <c r="BB624" s="605"/>
      <c r="BC624" s="606"/>
      <c r="BD624" s="626">
        <f>IF(AZ624=0,0,(BB624/AZ624)*100)</f>
        <v>0</v>
      </c>
      <c r="BE624" s="627"/>
      <c r="BF624" s="681">
        <f>AT624+AZ624</f>
        <v>0</v>
      </c>
      <c r="BG624" s="682"/>
      <c r="BH624" s="683">
        <f>AV624+BB624</f>
        <v>0</v>
      </c>
      <c r="BI624" s="684"/>
      <c r="BJ624" s="626">
        <f>IF(BF624=0,0,(BH624/BF624)*100)</f>
        <v>0</v>
      </c>
      <c r="BK624" s="627"/>
      <c r="BL624" s="594"/>
      <c r="BM624" s="595"/>
      <c r="BN624" s="596"/>
      <c r="BO624" s="339"/>
      <c r="BP624" s="340"/>
      <c r="BQ624" s="337"/>
      <c r="BR624" s="337"/>
      <c r="BS624" s="337"/>
    </row>
    <row r="625" spans="1:71" s="341" customFormat="1" ht="48.95" customHeight="1" thickBot="1">
      <c r="A625" s="337"/>
      <c r="B625" s="342"/>
      <c r="C625" s="343"/>
      <c r="D625" s="570" t="s">
        <v>95</v>
      </c>
      <c r="E625" s="571"/>
      <c r="F625" s="344"/>
      <c r="G625" s="344"/>
      <c r="H625" s="343"/>
      <c r="I625" s="343"/>
      <c r="J625" s="567">
        <f>IF((J622+L624)=0,0,J622/(J622+L624)*100)</f>
        <v>0</v>
      </c>
      <c r="K625" s="569"/>
      <c r="L625" s="567">
        <f>IF((L622+J624)=0,0,L622/(L622+J624)*100)</f>
        <v>0</v>
      </c>
      <c r="M625" s="569"/>
      <c r="N625" s="567">
        <f>IF((N622+N624)=0,0,N622/(N622+N624)*100)</f>
        <v>0</v>
      </c>
      <c r="O625" s="568"/>
      <c r="P625" s="572"/>
      <c r="Q625" s="509"/>
      <c r="R625" s="509"/>
      <c r="S625" s="509"/>
      <c r="T625" s="535"/>
      <c r="U625" s="535"/>
      <c r="V625" s="509"/>
      <c r="W625" s="509"/>
      <c r="X625" s="509"/>
      <c r="Y625" s="509"/>
      <c r="Z625" s="509"/>
      <c r="AA625" s="509"/>
      <c r="AB625" s="509"/>
      <c r="AC625" s="509"/>
      <c r="AD625" s="509"/>
      <c r="AE625" s="509"/>
      <c r="AF625" s="509"/>
      <c r="AG625" s="509"/>
      <c r="AH625" s="509"/>
      <c r="AI625" s="509"/>
      <c r="AJ625" s="509"/>
      <c r="AK625" s="509"/>
      <c r="AL625" s="509"/>
      <c r="AM625" s="509"/>
      <c r="AN625" s="509"/>
      <c r="AO625" s="509"/>
      <c r="AP625" s="509"/>
      <c r="AQ625" s="509"/>
      <c r="AR625" s="509"/>
      <c r="AS625" s="509"/>
      <c r="AT625" s="509"/>
      <c r="AU625" s="509"/>
      <c r="AV625" s="509"/>
      <c r="AW625" s="509"/>
      <c r="AX625" s="509"/>
      <c r="AY625" s="509"/>
      <c r="AZ625" s="509"/>
      <c r="BA625" s="509"/>
      <c r="BB625" s="509"/>
      <c r="BC625" s="509"/>
      <c r="BD625" s="509"/>
      <c r="BE625" s="509"/>
      <c r="BF625" s="509"/>
      <c r="BG625" s="509"/>
      <c r="BH625" s="509"/>
      <c r="BI625" s="509"/>
      <c r="BJ625" s="509"/>
      <c r="BK625" s="509"/>
      <c r="BL625" s="509"/>
      <c r="BM625" s="509"/>
      <c r="BN625" s="573"/>
      <c r="BO625" s="345"/>
      <c r="BP625" s="345"/>
      <c r="BQ625" s="337"/>
      <c r="BR625" s="337"/>
      <c r="BS625" s="337"/>
    </row>
    <row r="626" spans="1:71" ht="15.75" customHeight="1" thickTop="1" thickBot="1">
      <c r="A626" s="54"/>
      <c r="B626" s="214"/>
      <c r="C626" s="215"/>
      <c r="D626" s="215"/>
      <c r="E626" s="215"/>
      <c r="F626" s="74"/>
      <c r="G626" s="74"/>
      <c r="H626" s="215"/>
      <c r="I626" s="215"/>
      <c r="J626" s="215"/>
      <c r="K626" s="215"/>
      <c r="L626" s="215"/>
      <c r="M626" s="215"/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20"/>
      <c r="AG626" s="220"/>
      <c r="AH626" s="215"/>
      <c r="AI626" s="215"/>
      <c r="AJ626" s="215"/>
      <c r="AK626" s="215"/>
      <c r="AL626" s="215"/>
      <c r="AM626" s="215"/>
      <c r="AN626" s="215"/>
      <c r="AO626" s="215"/>
      <c r="AP626" s="215"/>
      <c r="AQ626" s="215"/>
      <c r="AR626" s="215"/>
      <c r="AS626" s="215"/>
      <c r="AT626" s="215"/>
      <c r="AU626" s="215"/>
      <c r="AV626" s="215"/>
      <c r="AW626" s="215"/>
      <c r="AX626" s="215"/>
      <c r="AY626" s="215"/>
      <c r="AZ626" s="215"/>
      <c r="BA626" s="215"/>
      <c r="BB626" s="215"/>
      <c r="BC626" s="215"/>
      <c r="BD626" s="215"/>
      <c r="BE626" s="215"/>
      <c r="BF626" s="215"/>
      <c r="BG626" s="215"/>
      <c r="BH626" s="215"/>
      <c r="BI626" s="215"/>
      <c r="BJ626" s="215"/>
      <c r="BK626" s="215"/>
      <c r="BL626" s="215"/>
      <c r="BM626" s="215"/>
      <c r="BN626" s="221"/>
      <c r="BO626" s="75"/>
      <c r="BP626" s="75"/>
      <c r="BQ626" s="54"/>
      <c r="BR626" s="54"/>
      <c r="BS626" s="54"/>
    </row>
    <row r="627" spans="1:71" s="73" customFormat="1" ht="80.25" customHeight="1" thickTop="1" thickBot="1">
      <c r="A627" s="72"/>
      <c r="B627" s="656" t="s">
        <v>62</v>
      </c>
      <c r="C627" s="657"/>
      <c r="D627" s="616" t="s">
        <v>54</v>
      </c>
      <c r="E627" s="616"/>
      <c r="F627" s="76"/>
      <c r="G627" s="76"/>
      <c r="H627" s="607"/>
      <c r="I627" s="608"/>
      <c r="J627" s="609"/>
      <c r="K627" s="346"/>
      <c r="L627" s="607"/>
      <c r="M627" s="608"/>
      <c r="N627" s="609"/>
      <c r="O627" s="510" t="s">
        <v>49</v>
      </c>
      <c r="P627" s="511"/>
      <c r="Q627" s="511"/>
      <c r="R627" s="511"/>
      <c r="S627" s="607"/>
      <c r="T627" s="608"/>
      <c r="U627" s="609"/>
      <c r="V627" s="346"/>
      <c r="W627" s="607"/>
      <c r="X627" s="608"/>
      <c r="Y627" s="609"/>
      <c r="Z627" s="510" t="s">
        <v>115</v>
      </c>
      <c r="AA627" s="511"/>
      <c r="AB627" s="511"/>
      <c r="AC627" s="511"/>
      <c r="AD627" s="511"/>
      <c r="AE627" s="511"/>
      <c r="AF627" s="511"/>
      <c r="AG627" s="511"/>
      <c r="AH627" s="511"/>
      <c r="AI627" s="512"/>
      <c r="AJ627" s="607"/>
      <c r="AK627" s="608"/>
      <c r="AL627" s="609"/>
      <c r="AM627" s="346"/>
      <c r="AN627" s="607"/>
      <c r="AO627" s="608"/>
      <c r="AP627" s="609"/>
      <c r="AQ627" s="510" t="s">
        <v>53</v>
      </c>
      <c r="AR627" s="511"/>
      <c r="AS627" s="511"/>
      <c r="AT627" s="512"/>
      <c r="AU627" s="607"/>
      <c r="AV627" s="608"/>
      <c r="AW627" s="609"/>
      <c r="AX627" s="346"/>
      <c r="AY627" s="607"/>
      <c r="AZ627" s="608"/>
      <c r="BA627" s="609"/>
      <c r="BB627" s="614" t="s">
        <v>117</v>
      </c>
      <c r="BC627" s="615"/>
      <c r="BD627" s="615"/>
      <c r="BE627" s="658"/>
      <c r="BF627" s="520">
        <f>BL622</f>
        <v>0</v>
      </c>
      <c r="BG627" s="521"/>
      <c r="BH627" s="522"/>
      <c r="BI627" s="346"/>
      <c r="BJ627" s="520">
        <f>BL624</f>
        <v>0</v>
      </c>
      <c r="BK627" s="521"/>
      <c r="BL627" s="522"/>
      <c r="BM627" s="227"/>
      <c r="BN627" s="228"/>
      <c r="BO627" s="77"/>
      <c r="BP627" s="77"/>
      <c r="BQ627" s="72"/>
      <c r="BR627" s="72"/>
      <c r="BS627" s="72"/>
    </row>
    <row r="628" spans="1:71" ht="15.6" customHeight="1" thickTop="1" thickBot="1">
      <c r="A628" s="54"/>
      <c r="B628" s="216"/>
      <c r="C628" s="210"/>
      <c r="D628" s="217"/>
      <c r="E628" s="217"/>
      <c r="F628" s="78"/>
      <c r="G628" s="78"/>
      <c r="H628" s="224"/>
      <c r="I628" s="224"/>
      <c r="J628" s="224"/>
      <c r="K628" s="224"/>
      <c r="L628" s="224"/>
      <c r="M628" s="224"/>
      <c r="N628" s="224"/>
      <c r="O628" s="222"/>
      <c r="P628" s="222"/>
      <c r="Q628" s="222"/>
      <c r="R628" s="222"/>
      <c r="S628" s="224"/>
      <c r="T628" s="224"/>
      <c r="U628" s="224"/>
      <c r="V628" s="223"/>
      <c r="W628" s="224"/>
      <c r="X628" s="224"/>
      <c r="Y628" s="224"/>
      <c r="Z628" s="222"/>
      <c r="AA628" s="222"/>
      <c r="AB628" s="222"/>
      <c r="AC628" s="222"/>
      <c r="AD628" s="224"/>
      <c r="AE628" s="224"/>
      <c r="AF628" s="224"/>
      <c r="AG628" s="224"/>
      <c r="AH628" s="223"/>
      <c r="AI628" s="223"/>
      <c r="AJ628" s="224"/>
      <c r="AK628" s="222"/>
      <c r="AL628" s="222"/>
      <c r="AM628" s="222"/>
      <c r="AN628" s="222"/>
      <c r="AO628" s="224"/>
      <c r="AP628" s="224"/>
      <c r="AQ628" s="222"/>
      <c r="AR628" s="222"/>
      <c r="AS628" s="222"/>
      <c r="AT628" s="222"/>
      <c r="AU628" s="224"/>
      <c r="AV628" s="224"/>
      <c r="AW628" s="224"/>
      <c r="AX628" s="224"/>
      <c r="AY628" s="224"/>
      <c r="AZ628" s="226"/>
      <c r="BA628" s="226"/>
      <c r="BB628" s="222"/>
      <c r="BC628" s="230"/>
      <c r="BD628" s="231"/>
      <c r="BE628" s="231"/>
      <c r="BF628" s="232"/>
      <c r="BG628" s="232"/>
      <c r="BH628" s="226"/>
      <c r="BI628" s="224"/>
      <c r="BJ628" s="233"/>
      <c r="BK628" s="233"/>
      <c r="BL628" s="226"/>
      <c r="BM628" s="229"/>
      <c r="BN628" s="234"/>
      <c r="BO628" s="79"/>
      <c r="BP628" s="79"/>
      <c r="BQ628" s="54"/>
      <c r="BR628" s="54"/>
      <c r="BS628" s="54"/>
    </row>
    <row r="629" spans="1:71" s="73" customFormat="1" ht="80.25" customHeight="1" thickTop="1" thickBot="1">
      <c r="A629" s="72"/>
      <c r="B629" s="614" t="s">
        <v>47</v>
      </c>
      <c r="C629" s="615"/>
      <c r="D629" s="616" t="s">
        <v>55</v>
      </c>
      <c r="E629" s="616"/>
      <c r="F629" s="76"/>
      <c r="G629" s="76"/>
      <c r="H629" s="520">
        <f>H627</f>
        <v>0</v>
      </c>
      <c r="I629" s="521"/>
      <c r="J629" s="522"/>
      <c r="K629" s="346"/>
      <c r="L629" s="520">
        <f>L627</f>
        <v>0</v>
      </c>
      <c r="M629" s="521"/>
      <c r="N629" s="522"/>
      <c r="O629" s="510" t="s">
        <v>51</v>
      </c>
      <c r="P629" s="511"/>
      <c r="Q629" s="511"/>
      <c r="R629" s="511"/>
      <c r="S629" s="520">
        <f>S627-H627</f>
        <v>0</v>
      </c>
      <c r="T629" s="521"/>
      <c r="U629" s="522"/>
      <c r="V629" s="346"/>
      <c r="W629" s="520">
        <f>W627-L627</f>
        <v>0</v>
      </c>
      <c r="X629" s="521"/>
      <c r="Y629" s="522"/>
      <c r="Z629" s="510" t="s">
        <v>116</v>
      </c>
      <c r="AA629" s="511"/>
      <c r="AB629" s="511"/>
      <c r="AC629" s="511"/>
      <c r="AD629" s="511"/>
      <c r="AE629" s="511"/>
      <c r="AF629" s="511"/>
      <c r="AG629" s="511"/>
      <c r="AH629" s="511"/>
      <c r="AI629" s="512"/>
      <c r="AJ629" s="520">
        <f>AJ627-S627</f>
        <v>0</v>
      </c>
      <c r="AK629" s="521"/>
      <c r="AL629" s="522"/>
      <c r="AM629" s="346"/>
      <c r="AN629" s="520">
        <f>AN627-W627</f>
        <v>0</v>
      </c>
      <c r="AO629" s="521"/>
      <c r="AP629" s="522"/>
      <c r="AQ629" s="510" t="s">
        <v>52</v>
      </c>
      <c r="AR629" s="511"/>
      <c r="AS629" s="511"/>
      <c r="AT629" s="512"/>
      <c r="AU629" s="520">
        <f>AU627-AJ627</f>
        <v>0</v>
      </c>
      <c r="AV629" s="521"/>
      <c r="AW629" s="522"/>
      <c r="AX629" s="346"/>
      <c r="AY629" s="520">
        <f>AY627-AN627</f>
        <v>0</v>
      </c>
      <c r="AZ629" s="521"/>
      <c r="BA629" s="522"/>
      <c r="BB629" s="614" t="s">
        <v>118</v>
      </c>
      <c r="BC629" s="615"/>
      <c r="BD629" s="615"/>
      <c r="BE629" s="658"/>
      <c r="BF629" s="520">
        <f>BF627-AU627</f>
        <v>0</v>
      </c>
      <c r="BG629" s="521"/>
      <c r="BH629" s="522"/>
      <c r="BI629" s="346"/>
      <c r="BJ629" s="520">
        <f>BJ627-AY627</f>
        <v>0</v>
      </c>
      <c r="BK629" s="521"/>
      <c r="BL629" s="522"/>
      <c r="BM629" s="227"/>
      <c r="BN629" s="228"/>
      <c r="BO629" s="77"/>
      <c r="BP629" s="77"/>
      <c r="BQ629" s="72"/>
      <c r="BR629" s="72"/>
      <c r="BS629" s="72"/>
    </row>
    <row r="630" spans="1:71" ht="15.75" customHeight="1" thickTop="1" thickBot="1">
      <c r="A630" s="54"/>
      <c r="B630" s="218"/>
      <c r="C630" s="219"/>
      <c r="D630" s="219"/>
      <c r="E630" s="219"/>
      <c r="F630" s="80"/>
      <c r="G630" s="80"/>
      <c r="H630" s="219"/>
      <c r="I630" s="219"/>
      <c r="J630" s="219"/>
      <c r="K630" s="219"/>
      <c r="L630" s="219"/>
      <c r="M630" s="219"/>
      <c r="N630" s="219"/>
      <c r="O630" s="219"/>
      <c r="P630" s="219"/>
      <c r="Q630" s="219"/>
      <c r="R630" s="219"/>
      <c r="S630" s="219"/>
      <c r="T630" s="219"/>
      <c r="U630" s="219"/>
      <c r="V630" s="219"/>
      <c r="W630" s="219"/>
      <c r="X630" s="219"/>
      <c r="Y630" s="219"/>
      <c r="Z630" s="219"/>
      <c r="AA630" s="219"/>
      <c r="AB630" s="219"/>
      <c r="AC630" s="219"/>
      <c r="AD630" s="219"/>
      <c r="AE630" s="219"/>
      <c r="AF630" s="225"/>
      <c r="AG630" s="225"/>
      <c r="AH630" s="219"/>
      <c r="AI630" s="219"/>
      <c r="AJ630" s="219"/>
      <c r="AK630" s="219"/>
      <c r="AL630" s="219"/>
      <c r="AM630" s="219"/>
      <c r="AN630" s="219"/>
      <c r="AO630" s="219"/>
      <c r="AP630" s="219"/>
      <c r="AQ630" s="219"/>
      <c r="AR630" s="219"/>
      <c r="AS630" s="219"/>
      <c r="AT630" s="219"/>
      <c r="AU630" s="219"/>
      <c r="AV630" s="219"/>
      <c r="AW630" s="219"/>
      <c r="AX630" s="219"/>
      <c r="AY630" s="219"/>
      <c r="AZ630" s="219"/>
      <c r="BA630" s="617" t="s">
        <v>135</v>
      </c>
      <c r="BB630" s="617"/>
      <c r="BC630" s="617"/>
      <c r="BD630" s="617"/>
      <c r="BE630" s="617"/>
      <c r="BF630" s="617"/>
      <c r="BG630" s="617"/>
      <c r="BH630" s="617"/>
      <c r="BI630" s="617"/>
      <c r="BJ630" s="617"/>
      <c r="BK630" s="617"/>
      <c r="BL630" s="617"/>
      <c r="BM630" s="617"/>
      <c r="BN630" s="618"/>
      <c r="BO630" s="81"/>
      <c r="BP630" s="81"/>
      <c r="BQ630" s="54"/>
      <c r="BR630" s="54"/>
      <c r="BS630" s="54"/>
    </row>
    <row r="631" spans="1:71" ht="12" customHeight="1" thickTop="1">
      <c r="A631" s="54"/>
      <c r="B631" s="55"/>
      <c r="C631" s="54"/>
      <c r="D631" s="54"/>
      <c r="E631" s="54"/>
      <c r="F631" s="56"/>
      <c r="G631" s="56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7"/>
      <c r="AG631" s="57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8"/>
      <c r="BP631" s="58"/>
      <c r="BQ631" s="54"/>
      <c r="BR631" s="54"/>
      <c r="BS631" s="54"/>
    </row>
    <row r="632" spans="1:71" s="61" customFormat="1" ht="33.75">
      <c r="A632" s="60"/>
      <c r="B632" s="503" t="s">
        <v>9</v>
      </c>
      <c r="C632" s="503"/>
      <c r="D632" s="503"/>
      <c r="E632" s="503"/>
      <c r="F632" s="503"/>
      <c r="G632" s="503"/>
      <c r="H632" s="503"/>
      <c r="I632" s="503"/>
      <c r="J632" s="503"/>
      <c r="K632" s="503"/>
      <c r="L632" s="503"/>
      <c r="M632" s="503"/>
      <c r="N632" s="503"/>
      <c r="O632" s="503"/>
      <c r="P632" s="503"/>
      <c r="Q632" s="503"/>
      <c r="R632" s="503"/>
      <c r="S632" s="503"/>
      <c r="T632" s="503"/>
      <c r="U632" s="503"/>
      <c r="V632" s="503"/>
      <c r="W632" s="503"/>
      <c r="X632" s="503"/>
      <c r="Y632" s="503"/>
      <c r="Z632" s="503"/>
      <c r="AA632" s="503"/>
      <c r="AB632" s="503"/>
      <c r="AC632" s="503"/>
      <c r="AD632" s="503"/>
      <c r="AE632" s="503"/>
      <c r="AF632" s="503"/>
      <c r="AG632" s="503"/>
      <c r="AH632" s="503"/>
      <c r="AI632" s="503"/>
      <c r="AJ632" s="503"/>
      <c r="AK632" s="503"/>
      <c r="AL632" s="503"/>
      <c r="AM632" s="503"/>
      <c r="AN632" s="503"/>
      <c r="AO632" s="503"/>
      <c r="AP632" s="503"/>
      <c r="AQ632" s="503"/>
      <c r="AR632" s="503"/>
      <c r="AS632" s="503"/>
      <c r="AT632" s="503"/>
      <c r="AU632" s="503"/>
      <c r="AV632" s="503"/>
      <c r="AW632" s="503"/>
      <c r="AX632" s="503"/>
      <c r="AY632" s="503"/>
      <c r="AZ632" s="503"/>
      <c r="BA632" s="503"/>
      <c r="BB632" s="503"/>
      <c r="BC632" s="503"/>
      <c r="BD632" s="503"/>
      <c r="BE632" s="503"/>
      <c r="BF632" s="503"/>
      <c r="BG632" s="503"/>
      <c r="BH632" s="503"/>
      <c r="BI632" s="503"/>
      <c r="BJ632" s="503"/>
      <c r="BK632" s="503"/>
      <c r="BL632" s="503"/>
      <c r="BM632" s="503"/>
      <c r="BN632" s="503"/>
      <c r="BO632" s="192"/>
      <c r="BP632" s="192"/>
      <c r="BQ632" s="60"/>
      <c r="BR632" s="60"/>
      <c r="BS632" s="60"/>
    </row>
    <row r="633" spans="1:71" ht="10.9" customHeight="1">
      <c r="A633" s="54"/>
      <c r="B633" s="193"/>
      <c r="C633" s="194"/>
      <c r="D633" s="194"/>
      <c r="E633" s="194"/>
      <c r="F633" s="195"/>
      <c r="G633" s="195"/>
      <c r="H633" s="194"/>
      <c r="I633" s="194"/>
      <c r="J633" s="194"/>
      <c r="K633" s="194"/>
      <c r="L633" s="194"/>
      <c r="M633" s="194"/>
      <c r="N633" s="194"/>
      <c r="O633" s="194"/>
      <c r="P633" s="194"/>
      <c r="Q633" s="194"/>
      <c r="R633" s="194"/>
      <c r="S633" s="194"/>
      <c r="T633" s="194"/>
      <c r="U633" s="194"/>
      <c r="V633" s="194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196"/>
      <c r="AG633" s="196"/>
      <c r="AH633" s="194"/>
      <c r="AI633" s="194"/>
      <c r="AJ633" s="194"/>
      <c r="AK633" s="194"/>
      <c r="AL633" s="194"/>
      <c r="AM633" s="194"/>
      <c r="AN633" s="194"/>
      <c r="AO633" s="194"/>
      <c r="AP633" s="194"/>
      <c r="AQ633" s="194"/>
      <c r="AR633" s="194"/>
      <c r="AS633" s="194"/>
      <c r="AT633" s="194"/>
      <c r="AU633" s="194"/>
      <c r="AV633" s="194"/>
      <c r="AW633" s="194"/>
      <c r="AX633" s="194"/>
      <c r="AY633" s="194"/>
      <c r="AZ633" s="194"/>
      <c r="BA633" s="194"/>
      <c r="BB633" s="194"/>
      <c r="BC633" s="194"/>
      <c r="BD633" s="194"/>
      <c r="BE633" s="194"/>
      <c r="BF633" s="194"/>
      <c r="BG633" s="194"/>
      <c r="BH633" s="194"/>
      <c r="BI633" s="194"/>
      <c r="BJ633" s="194"/>
      <c r="BK633" s="194"/>
      <c r="BL633" s="194"/>
      <c r="BM633" s="194"/>
      <c r="BN633" s="508"/>
      <c r="BO633" s="508"/>
      <c r="BP633" s="508"/>
      <c r="BQ633" s="54"/>
      <c r="BR633" s="54"/>
      <c r="BS633" s="54"/>
    </row>
    <row r="634" spans="1:71" s="62" customFormat="1" ht="36.75" customHeight="1">
      <c r="A634" s="55"/>
      <c r="B634" s="193"/>
      <c r="C634" s="193"/>
      <c r="D634" s="197" t="s">
        <v>10</v>
      </c>
      <c r="E634" s="514" t="str">
        <f>IF(ROSTER!D$3="","",ROSTER!D$3)</f>
        <v/>
      </c>
      <c r="F634" s="514"/>
      <c r="G634" s="514"/>
      <c r="H634" s="514"/>
      <c r="I634" s="514"/>
      <c r="J634" s="514"/>
      <c r="K634" s="514"/>
      <c r="L634" s="514"/>
      <c r="M634" s="514"/>
      <c r="N634" s="514"/>
      <c r="O634" s="514"/>
      <c r="P634" s="514"/>
      <c r="Q634" s="514"/>
      <c r="R634" s="514"/>
      <c r="S634" s="514"/>
      <c r="T634" s="514"/>
      <c r="U634" s="514"/>
      <c r="V634" s="514"/>
      <c r="W634" s="514"/>
      <c r="X634" s="514"/>
      <c r="Y634" s="514"/>
      <c r="Z634" s="514"/>
      <c r="AA634" s="514"/>
      <c r="AB634" s="514"/>
      <c r="AC634" s="514"/>
      <c r="AD634" s="198"/>
      <c r="AE634" s="505" t="s">
        <v>11</v>
      </c>
      <c r="AF634" s="505"/>
      <c r="AG634" s="505"/>
      <c r="AH634" s="505"/>
      <c r="AI634" s="505"/>
      <c r="AJ634" s="505"/>
      <c r="AK634" s="505"/>
      <c r="AL634" s="505"/>
      <c r="AM634" s="505"/>
      <c r="AN634" s="513"/>
      <c r="AO634" s="513"/>
      <c r="AP634" s="513"/>
      <c r="AQ634" s="513"/>
      <c r="AR634" s="513"/>
      <c r="AS634" s="513"/>
      <c r="AT634" s="513"/>
      <c r="AU634" s="513"/>
      <c r="AV634" s="513"/>
      <c r="AW634" s="513"/>
      <c r="AX634" s="513"/>
      <c r="AY634" s="513"/>
      <c r="AZ634" s="513"/>
      <c r="BA634" s="513"/>
      <c r="BB634" s="513"/>
      <c r="BC634" s="513"/>
      <c r="BD634" s="513"/>
      <c r="BE634" s="513"/>
      <c r="BF634" s="513"/>
      <c r="BG634" s="513"/>
      <c r="BH634" s="513"/>
      <c r="BI634" s="513"/>
      <c r="BJ634" s="513"/>
      <c r="BK634" s="513"/>
      <c r="BL634" s="513"/>
      <c r="BM634" s="513"/>
      <c r="BN634" s="508"/>
      <c r="BO634" s="508"/>
      <c r="BP634" s="508"/>
      <c r="BQ634" s="55"/>
      <c r="BR634" s="55"/>
      <c r="BS634" s="55"/>
    </row>
    <row r="635" spans="1:71" ht="8.85" customHeight="1">
      <c r="A635" s="63"/>
      <c r="B635" s="193"/>
      <c r="C635" s="196" t="s">
        <v>36</v>
      </c>
      <c r="D635" s="196"/>
      <c r="E635" s="196"/>
      <c r="F635" s="199"/>
      <c r="G635" s="199"/>
      <c r="H635" s="196"/>
      <c r="I635" s="196"/>
      <c r="J635" s="200"/>
      <c r="K635" s="200"/>
      <c r="L635" s="200"/>
      <c r="M635" s="200"/>
      <c r="N635" s="200"/>
      <c r="O635" s="200"/>
      <c r="P635" s="200"/>
      <c r="Q635" s="200"/>
      <c r="R635" s="200"/>
      <c r="S635" s="200"/>
      <c r="T635" s="200"/>
      <c r="U635" s="200"/>
      <c r="V635" s="200"/>
      <c r="W635" s="200"/>
      <c r="X635" s="200"/>
      <c r="Y635" s="200"/>
      <c r="Z635" s="200"/>
      <c r="AA635" s="200"/>
      <c r="AB635" s="200"/>
      <c r="AC635" s="200"/>
      <c r="AD635" s="200"/>
      <c r="AE635" s="200"/>
      <c r="AF635" s="200"/>
      <c r="AG635" s="196"/>
      <c r="AH635" s="201"/>
      <c r="AI635" s="202"/>
      <c r="AJ635" s="202"/>
      <c r="AK635" s="202"/>
      <c r="AL635" s="202"/>
      <c r="AM635" s="202"/>
      <c r="AN635" s="202"/>
      <c r="AO635" s="203"/>
      <c r="AP635" s="204"/>
      <c r="AQ635" s="204"/>
      <c r="AR635" s="204"/>
      <c r="AS635" s="204"/>
      <c r="AT635" s="204"/>
      <c r="AU635" s="204"/>
      <c r="AV635" s="204"/>
      <c r="AW635" s="204"/>
      <c r="AX635" s="204"/>
      <c r="AY635" s="204"/>
      <c r="AZ635" s="204"/>
      <c r="BA635" s="204"/>
      <c r="BB635" s="204"/>
      <c r="BC635" s="204"/>
      <c r="BD635" s="204"/>
      <c r="BE635" s="204"/>
      <c r="BF635" s="204"/>
      <c r="BG635" s="204"/>
      <c r="BH635" s="204"/>
      <c r="BI635" s="204"/>
      <c r="BJ635" s="204"/>
      <c r="BK635" s="204"/>
      <c r="BL635" s="204"/>
      <c r="BM635" s="204"/>
      <c r="BN635" s="204"/>
      <c r="BO635" s="205"/>
      <c r="BP635" s="205"/>
      <c r="BQ635" s="63"/>
      <c r="BR635" s="63"/>
      <c r="BS635" s="63"/>
    </row>
    <row r="636" spans="1:71" s="62" customFormat="1" ht="42.75">
      <c r="A636" s="55"/>
      <c r="B636" s="193"/>
      <c r="C636" s="519" t="s">
        <v>35</v>
      </c>
      <c r="D636" s="519"/>
      <c r="E636" s="513"/>
      <c r="F636" s="513"/>
      <c r="G636" s="513"/>
      <c r="H636" s="513"/>
      <c r="I636" s="513"/>
      <c r="J636" s="513"/>
      <c r="K636" s="513"/>
      <c r="L636" s="513"/>
      <c r="M636" s="513"/>
      <c r="N636" s="513"/>
      <c r="O636" s="513"/>
      <c r="P636" s="513"/>
      <c r="Q636" s="513"/>
      <c r="R636" s="513"/>
      <c r="S636" s="513"/>
      <c r="T636" s="513"/>
      <c r="U636" s="513"/>
      <c r="V636" s="513"/>
      <c r="W636" s="513"/>
      <c r="X636" s="513"/>
      <c r="Y636" s="513"/>
      <c r="Z636" s="513"/>
      <c r="AA636" s="513"/>
      <c r="AB636" s="513"/>
      <c r="AC636" s="513"/>
      <c r="AD636" s="198"/>
      <c r="AE636" s="239" t="s">
        <v>19</v>
      </c>
      <c r="AF636" s="239"/>
      <c r="AG636" s="239"/>
      <c r="AH636" s="505" t="s">
        <v>19</v>
      </c>
      <c r="AI636" s="505"/>
      <c r="AJ636" s="505"/>
      <c r="AK636" s="505"/>
      <c r="AL636" s="505"/>
      <c r="AM636" s="505"/>
      <c r="AN636" s="513"/>
      <c r="AO636" s="513"/>
      <c r="AP636" s="513"/>
      <c r="AQ636" s="513"/>
      <c r="AR636" s="513"/>
      <c r="AS636" s="513"/>
      <c r="AT636" s="513"/>
      <c r="AU636" s="513"/>
      <c r="AV636" s="513"/>
      <c r="AW636" s="513"/>
      <c r="AX636" s="513"/>
      <c r="AY636" s="513"/>
      <c r="AZ636" s="513"/>
      <c r="BA636" s="505" t="s">
        <v>12</v>
      </c>
      <c r="BB636" s="505"/>
      <c r="BC636" s="505"/>
      <c r="BD636" s="504"/>
      <c r="BE636" s="504"/>
      <c r="BF636" s="504"/>
      <c r="BG636" s="504"/>
      <c r="BH636" s="504"/>
      <c r="BI636" s="504"/>
      <c r="BJ636" s="504"/>
      <c r="BK636" s="504"/>
      <c r="BL636" s="504"/>
      <c r="BM636" s="504"/>
      <c r="BN636" s="206"/>
      <c r="BO636" s="207"/>
      <c r="BP636" s="207"/>
      <c r="BQ636" s="64">
        <f>IF(BD636=0,0,1)</f>
        <v>0</v>
      </c>
      <c r="BR636" s="65">
        <f>IF((BE690+BI690)&gt;(AO690+AS690),1,0)</f>
        <v>0</v>
      </c>
      <c r="BS636" s="66"/>
    </row>
    <row r="637" spans="1:71" ht="9.6" customHeight="1">
      <c r="A637" s="54"/>
      <c r="B637" s="193"/>
      <c r="C637" s="194"/>
      <c r="D637" s="194"/>
      <c r="E637" s="194"/>
      <c r="F637" s="195"/>
      <c r="G637" s="195"/>
      <c r="H637" s="194"/>
      <c r="I637" s="194"/>
      <c r="J637" s="194"/>
      <c r="K637" s="194"/>
      <c r="L637" s="194"/>
      <c r="M637" s="194"/>
      <c r="N637" s="194"/>
      <c r="O637" s="194"/>
      <c r="P637" s="194"/>
      <c r="Q637" s="194"/>
      <c r="R637" s="194"/>
      <c r="S637" s="194"/>
      <c r="T637" s="194"/>
      <c r="U637" s="194"/>
      <c r="V637" s="194"/>
      <c r="W637" s="194"/>
      <c r="X637" s="194"/>
      <c r="Y637" s="194"/>
      <c r="Z637" s="194"/>
      <c r="AA637" s="194"/>
      <c r="AB637" s="194"/>
      <c r="AC637" s="194"/>
      <c r="AD637" s="194"/>
      <c r="AE637" s="194"/>
      <c r="AF637" s="196"/>
      <c r="AG637" s="196"/>
      <c r="AH637" s="194"/>
      <c r="AI637" s="194"/>
      <c r="AJ637" s="194"/>
      <c r="AK637" s="194"/>
      <c r="AL637" s="194"/>
      <c r="AM637" s="194"/>
      <c r="AN637" s="194"/>
      <c r="AO637" s="194"/>
      <c r="AP637" s="194"/>
      <c r="AQ637" s="194"/>
      <c r="AR637" s="194"/>
      <c r="AS637" s="194"/>
      <c r="AT637" s="194"/>
      <c r="AU637" s="194"/>
      <c r="AV637" s="194"/>
      <c r="AW637" s="194"/>
      <c r="AX637" s="194"/>
      <c r="AY637" s="194"/>
      <c r="AZ637" s="194"/>
      <c r="BA637" s="194"/>
      <c r="BB637" s="194"/>
      <c r="BC637" s="194"/>
      <c r="BD637" s="194"/>
      <c r="BE637" s="194"/>
      <c r="BF637" s="194"/>
      <c r="BG637" s="194"/>
      <c r="BH637" s="194"/>
      <c r="BI637" s="194"/>
      <c r="BJ637" s="194"/>
      <c r="BK637" s="194"/>
      <c r="BL637" s="194"/>
      <c r="BM637" s="194"/>
      <c r="BN637" s="194"/>
      <c r="BO637" s="208"/>
      <c r="BP637" s="208"/>
      <c r="BQ637" s="54"/>
      <c r="BR637" s="54"/>
      <c r="BS637" s="54"/>
    </row>
    <row r="638" spans="1:71" ht="8.85" customHeight="1" thickBot="1">
      <c r="A638" s="54"/>
      <c r="B638" s="209"/>
      <c r="C638" s="210"/>
      <c r="D638" s="210"/>
      <c r="E638" s="210"/>
      <c r="F638" s="211"/>
      <c r="G638" s="211"/>
      <c r="H638" s="210"/>
      <c r="I638" s="210"/>
      <c r="J638" s="210"/>
      <c r="K638" s="210"/>
      <c r="L638" s="210"/>
      <c r="M638" s="210"/>
      <c r="N638" s="210"/>
      <c r="O638" s="210"/>
      <c r="P638" s="210"/>
      <c r="Q638" s="210"/>
      <c r="R638" s="210"/>
      <c r="S638" s="210"/>
      <c r="T638" s="210"/>
      <c r="U638" s="210"/>
      <c r="V638" s="210"/>
      <c r="W638" s="210"/>
      <c r="X638" s="210"/>
      <c r="Y638" s="210"/>
      <c r="Z638" s="210"/>
      <c r="AA638" s="210"/>
      <c r="AB638" s="210"/>
      <c r="AC638" s="210"/>
      <c r="AD638" s="210"/>
      <c r="AE638" s="210"/>
      <c r="AF638" s="212"/>
      <c r="AG638" s="212"/>
      <c r="AH638" s="210"/>
      <c r="AI638" s="210"/>
      <c r="AJ638" s="210"/>
      <c r="AK638" s="210"/>
      <c r="AL638" s="210"/>
      <c r="AM638" s="210"/>
      <c r="AN638" s="210"/>
      <c r="AO638" s="210"/>
      <c r="AP638" s="210"/>
      <c r="AQ638" s="210"/>
      <c r="AR638" s="210"/>
      <c r="AS638" s="210"/>
      <c r="AT638" s="210"/>
      <c r="AU638" s="210"/>
      <c r="AV638" s="210"/>
      <c r="AW638" s="210"/>
      <c r="AX638" s="210"/>
      <c r="AY638" s="210"/>
      <c r="AZ638" s="210"/>
      <c r="BA638" s="210"/>
      <c r="BB638" s="210"/>
      <c r="BC638" s="210"/>
      <c r="BD638" s="210"/>
      <c r="BE638" s="210"/>
      <c r="BF638" s="210"/>
      <c r="BG638" s="210"/>
      <c r="BH638" s="210"/>
      <c r="BI638" s="210"/>
      <c r="BJ638" s="210"/>
      <c r="BK638" s="210"/>
      <c r="BL638" s="210"/>
      <c r="BM638" s="210"/>
      <c r="BN638" s="210"/>
      <c r="BO638" s="213"/>
      <c r="BP638" s="213"/>
      <c r="BQ638" s="54"/>
      <c r="BR638" s="54"/>
      <c r="BS638" s="54"/>
    </row>
    <row r="639" spans="1:71" s="62" customFormat="1" ht="33.4" customHeight="1" thickTop="1">
      <c r="A639" s="66"/>
      <c r="B639" s="515" t="s">
        <v>0</v>
      </c>
      <c r="C639" s="531" t="s">
        <v>1</v>
      </c>
      <c r="D639" s="532"/>
      <c r="E639" s="332" t="s">
        <v>26</v>
      </c>
      <c r="F639" s="499" t="s">
        <v>104</v>
      </c>
      <c r="G639" s="499" t="s">
        <v>105</v>
      </c>
      <c r="H639" s="527" t="s">
        <v>38</v>
      </c>
      <c r="I639" s="528"/>
      <c r="J639" s="564" t="s">
        <v>7</v>
      </c>
      <c r="K639" s="564"/>
      <c r="L639" s="564"/>
      <c r="M639" s="564"/>
      <c r="N639" s="564"/>
      <c r="O639" s="564"/>
      <c r="P639" s="564" t="s">
        <v>2</v>
      </c>
      <c r="Q639" s="564"/>
      <c r="R639" s="564"/>
      <c r="S639" s="564"/>
      <c r="T639" s="564"/>
      <c r="U639" s="564"/>
      <c r="V639" s="610" t="s">
        <v>32</v>
      </c>
      <c r="W639" s="611"/>
      <c r="X639" s="610" t="s">
        <v>33</v>
      </c>
      <c r="Y639" s="611"/>
      <c r="Z639" s="619" t="s">
        <v>41</v>
      </c>
      <c r="AA639" s="620"/>
      <c r="AB639" s="623" t="s">
        <v>6</v>
      </c>
      <c r="AC639" s="623"/>
      <c r="AD639" s="623"/>
      <c r="AE639" s="623"/>
      <c r="AF639" s="623"/>
      <c r="AG639" s="623"/>
      <c r="AH639" s="564" t="s">
        <v>66</v>
      </c>
      <c r="AI639" s="564"/>
      <c r="AJ639" s="564"/>
      <c r="AK639" s="564"/>
      <c r="AL639" s="564"/>
      <c r="AM639" s="564"/>
      <c r="AN639" s="564" t="s">
        <v>67</v>
      </c>
      <c r="AO639" s="564"/>
      <c r="AP639" s="564"/>
      <c r="AQ639" s="564"/>
      <c r="AR639" s="564"/>
      <c r="AS639" s="564"/>
      <c r="AT639" s="564" t="s">
        <v>68</v>
      </c>
      <c r="AU639" s="564"/>
      <c r="AV639" s="564"/>
      <c r="AW639" s="564"/>
      <c r="AX639" s="564"/>
      <c r="AY639" s="583"/>
      <c r="AZ639" s="564" t="s">
        <v>4</v>
      </c>
      <c r="BA639" s="564"/>
      <c r="BB639" s="564"/>
      <c r="BC639" s="564"/>
      <c r="BD639" s="564"/>
      <c r="BE639" s="564"/>
      <c r="BF639" s="564" t="s">
        <v>69</v>
      </c>
      <c r="BG639" s="564"/>
      <c r="BH639" s="564"/>
      <c r="BI639" s="564"/>
      <c r="BJ639" s="564"/>
      <c r="BK639" s="582"/>
      <c r="BL639" s="659" t="s">
        <v>119</v>
      </c>
      <c r="BM639" s="660"/>
      <c r="BN639" s="661"/>
      <c r="BO639" s="603" t="s">
        <v>83</v>
      </c>
      <c r="BP639" s="603" t="s">
        <v>84</v>
      </c>
      <c r="BQ639" s="66"/>
      <c r="BR639" s="66"/>
      <c r="BS639" s="66"/>
    </row>
    <row r="640" spans="1:71" s="68" customFormat="1" ht="45" customHeight="1">
      <c r="A640" s="67"/>
      <c r="B640" s="516"/>
      <c r="C640" s="533"/>
      <c r="D640" s="534"/>
      <c r="E640" s="331" t="s">
        <v>106</v>
      </c>
      <c r="F640" s="500"/>
      <c r="G640" s="500"/>
      <c r="H640" s="529"/>
      <c r="I640" s="530"/>
      <c r="J640" s="562" t="s">
        <v>15</v>
      </c>
      <c r="K640" s="563"/>
      <c r="L640" s="525" t="s">
        <v>16</v>
      </c>
      <c r="M640" s="526"/>
      <c r="N640" s="517" t="s">
        <v>17</v>
      </c>
      <c r="O640" s="518" t="s">
        <v>8</v>
      </c>
      <c r="P640" s="562" t="s">
        <v>24</v>
      </c>
      <c r="Q640" s="563"/>
      <c r="R640" s="525" t="s">
        <v>22</v>
      </c>
      <c r="S640" s="526"/>
      <c r="T640" s="517" t="s">
        <v>17</v>
      </c>
      <c r="U640" s="518"/>
      <c r="V640" s="612"/>
      <c r="W640" s="613"/>
      <c r="X640" s="612"/>
      <c r="Y640" s="613"/>
      <c r="Z640" s="621"/>
      <c r="AA640" s="622"/>
      <c r="AB640" s="638" t="s">
        <v>50</v>
      </c>
      <c r="AC640" s="639"/>
      <c r="AD640" s="636" t="s">
        <v>21</v>
      </c>
      <c r="AE640" s="637" t="s">
        <v>3</v>
      </c>
      <c r="AF640" s="624" t="s">
        <v>5</v>
      </c>
      <c r="AG640" s="625"/>
      <c r="AH640" s="562" t="s">
        <v>50</v>
      </c>
      <c r="AI640" s="563"/>
      <c r="AJ640" s="525" t="s">
        <v>21</v>
      </c>
      <c r="AK640" s="526" t="s">
        <v>3</v>
      </c>
      <c r="AL640" s="523" t="s">
        <v>5</v>
      </c>
      <c r="AM640" s="524"/>
      <c r="AN640" s="562" t="s">
        <v>50</v>
      </c>
      <c r="AO640" s="563"/>
      <c r="AP640" s="525" t="s">
        <v>21</v>
      </c>
      <c r="AQ640" s="526" t="s">
        <v>3</v>
      </c>
      <c r="AR640" s="523" t="s">
        <v>5</v>
      </c>
      <c r="AS640" s="524"/>
      <c r="AT640" s="533" t="s">
        <v>50</v>
      </c>
      <c r="AU640" s="584"/>
      <c r="AV640" s="597" t="s">
        <v>21</v>
      </c>
      <c r="AW640" s="598" t="s">
        <v>3</v>
      </c>
      <c r="AX640" s="523" t="s">
        <v>5</v>
      </c>
      <c r="AY640" s="585"/>
      <c r="AZ640" s="562" t="s">
        <v>50</v>
      </c>
      <c r="BA640" s="563"/>
      <c r="BB640" s="525" t="s">
        <v>21</v>
      </c>
      <c r="BC640" s="526" t="s">
        <v>3</v>
      </c>
      <c r="BD640" s="523" t="s">
        <v>5</v>
      </c>
      <c r="BE640" s="524"/>
      <c r="BF640" s="533" t="s">
        <v>50</v>
      </c>
      <c r="BG640" s="584"/>
      <c r="BH640" s="597" t="s">
        <v>21</v>
      </c>
      <c r="BI640" s="598" t="s">
        <v>3</v>
      </c>
      <c r="BJ640" s="523" t="s">
        <v>5</v>
      </c>
      <c r="BK640" s="524"/>
      <c r="BL640" s="662"/>
      <c r="BM640" s="663"/>
      <c r="BN640" s="664"/>
      <c r="BO640" s="604"/>
      <c r="BP640" s="604"/>
      <c r="BQ640" s="67"/>
      <c r="BR640" s="67"/>
      <c r="BS640" s="67"/>
    </row>
    <row r="641" spans="1:71" ht="23.85" customHeight="1">
      <c r="A641" s="69"/>
      <c r="B641" s="548" t="str">
        <f>IF(ROSTER!B8="","",ROSTER!B8)</f>
        <v/>
      </c>
      <c r="C641" s="536" t="str">
        <f>IF(ROSTER!C$8="","",ROSTER!C$8)</f>
        <v/>
      </c>
      <c r="D641" s="537"/>
      <c r="E641" s="546"/>
      <c r="F641" s="501">
        <f>IF(E641="y",1,IF(E641="S",1,0))</f>
        <v>0</v>
      </c>
      <c r="G641" s="506">
        <f>IF(E641="S",1,0)</f>
        <v>0</v>
      </c>
      <c r="H641" s="542"/>
      <c r="I641" s="543"/>
      <c r="J641" s="538"/>
      <c r="K641" s="539"/>
      <c r="L641" s="552"/>
      <c r="M641" s="558"/>
      <c r="N641" s="554">
        <f>L641+J641</f>
        <v>0</v>
      </c>
      <c r="O641" s="555"/>
      <c r="P641" s="538"/>
      <c r="Q641" s="539"/>
      <c r="R641" s="552"/>
      <c r="S641" s="558"/>
      <c r="T641" s="590">
        <f>R641-P641</f>
        <v>0</v>
      </c>
      <c r="U641" s="591"/>
      <c r="V641" s="550"/>
      <c r="W641" s="543"/>
      <c r="X641" s="538"/>
      <c r="Y641" s="543"/>
      <c r="Z641" s="538"/>
      <c r="AA641" s="543"/>
      <c r="AB641" s="538"/>
      <c r="AC641" s="539"/>
      <c r="AD641" s="552"/>
      <c r="AE641" s="558"/>
      <c r="AF641" s="586">
        <f>IF(AB641=0,0,(AD641/AB641)*100)</f>
        <v>0</v>
      </c>
      <c r="AG641" s="587"/>
      <c r="AH641" s="538"/>
      <c r="AI641" s="539"/>
      <c r="AJ641" s="552"/>
      <c r="AK641" s="558"/>
      <c r="AL641" s="590">
        <f>IF(AH641=0,0,(AJ641/AH641)*100)</f>
        <v>0</v>
      </c>
      <c r="AM641" s="591"/>
      <c r="AN641" s="538"/>
      <c r="AO641" s="539"/>
      <c r="AP641" s="552"/>
      <c r="AQ641" s="558"/>
      <c r="AR641" s="590">
        <f>IF(AN641=0,0,(AP641/AN641)*100)</f>
        <v>0</v>
      </c>
      <c r="AS641" s="591"/>
      <c r="AT641" s="578">
        <f>AB641+AH641+AN641</f>
        <v>0</v>
      </c>
      <c r="AU641" s="579"/>
      <c r="AV641" s="574">
        <f>AD641+AJ641+AP641</f>
        <v>0</v>
      </c>
      <c r="AW641" s="575"/>
      <c r="AX641" s="590">
        <f>IF(AT641=0,0,(AV641/AT641)*100)</f>
        <v>0</v>
      </c>
      <c r="AY641" s="591"/>
      <c r="AZ641" s="538"/>
      <c r="BA641" s="539"/>
      <c r="BB641" s="552"/>
      <c r="BC641" s="558"/>
      <c r="BD641" s="590">
        <f>IF(AZ641=0,0,(BB641/AZ641)*100)</f>
        <v>0</v>
      </c>
      <c r="BE641" s="591"/>
      <c r="BF641" s="578">
        <f>AT641+AZ641</f>
        <v>0</v>
      </c>
      <c r="BG641" s="579"/>
      <c r="BH641" s="574">
        <f>AV641+BB641</f>
        <v>0</v>
      </c>
      <c r="BI641" s="575"/>
      <c r="BJ641" s="590">
        <f>IF(BF641=0,0,(BH641/BF641)*100)</f>
        <v>0</v>
      </c>
      <c r="BK641" s="591"/>
      <c r="BL641" s="650">
        <f>(AD641*2)+(AJ641*2)+(AP641*3)+BB641</f>
        <v>0</v>
      </c>
      <c r="BM641" s="651"/>
      <c r="BN641" s="652"/>
      <c r="BO641" s="599" t="e">
        <f>(BL641*BR$641)+(N641*BR$642)+(X641*BR$643)+(R641*BR$644)+(V641*BR$645)+(Z641*BR$646)</f>
        <v>#REF!</v>
      </c>
      <c r="BP641" s="599" t="e">
        <f>((AZ641-BB641)*BR$648)+((AT641-AV641)*BR$647)+(H641*BR$649)+(P641*BR$650)</f>
        <v>#REF!</v>
      </c>
      <c r="BQ641" s="70" t="s">
        <v>72</v>
      </c>
      <c r="BR641" s="71" t="e">
        <f>IF(#REF!="B",#REF!,IF(#REF!="C",#REF!,#REF!))</f>
        <v>#REF!</v>
      </c>
      <c r="BS641" s="67"/>
    </row>
    <row r="642" spans="1:71" ht="23.85" customHeight="1">
      <c r="A642" s="69"/>
      <c r="B642" s="549"/>
      <c r="C642" s="560" t="str">
        <f>IF(ROSTER!D$8="","",ROSTER!D$8)</f>
        <v/>
      </c>
      <c r="D642" s="561"/>
      <c r="E642" s="547"/>
      <c r="F642" s="502"/>
      <c r="G642" s="507"/>
      <c r="H642" s="544"/>
      <c r="I642" s="545"/>
      <c r="J642" s="540"/>
      <c r="K642" s="541"/>
      <c r="L642" s="553"/>
      <c r="M642" s="559"/>
      <c r="N642" s="556" t="s">
        <v>14</v>
      </c>
      <c r="O642" s="557"/>
      <c r="P642" s="540"/>
      <c r="Q642" s="541"/>
      <c r="R642" s="553"/>
      <c r="S642" s="559"/>
      <c r="T642" s="592"/>
      <c r="U642" s="593"/>
      <c r="V642" s="551"/>
      <c r="W642" s="545"/>
      <c r="X642" s="540"/>
      <c r="Y642" s="545"/>
      <c r="Z642" s="540"/>
      <c r="AA642" s="545"/>
      <c r="AB642" s="540"/>
      <c r="AC642" s="541"/>
      <c r="AD642" s="553"/>
      <c r="AE642" s="559"/>
      <c r="AF642" s="588"/>
      <c r="AG642" s="589"/>
      <c r="AH642" s="540"/>
      <c r="AI642" s="541"/>
      <c r="AJ642" s="553"/>
      <c r="AK642" s="559"/>
      <c r="AL642" s="592"/>
      <c r="AM642" s="593"/>
      <c r="AN642" s="540"/>
      <c r="AO642" s="541"/>
      <c r="AP642" s="553"/>
      <c r="AQ642" s="559"/>
      <c r="AR642" s="592"/>
      <c r="AS642" s="593"/>
      <c r="AT642" s="580"/>
      <c r="AU642" s="581"/>
      <c r="AV642" s="576"/>
      <c r="AW642" s="577"/>
      <c r="AX642" s="592"/>
      <c r="AY642" s="593"/>
      <c r="AZ642" s="540"/>
      <c r="BA642" s="541"/>
      <c r="BB642" s="553"/>
      <c r="BC642" s="559"/>
      <c r="BD642" s="592"/>
      <c r="BE642" s="593"/>
      <c r="BF642" s="580"/>
      <c r="BG642" s="581"/>
      <c r="BH642" s="576"/>
      <c r="BI642" s="577"/>
      <c r="BJ642" s="592"/>
      <c r="BK642" s="593"/>
      <c r="BL642" s="653"/>
      <c r="BM642" s="654"/>
      <c r="BN642" s="655"/>
      <c r="BO642" s="600"/>
      <c r="BP642" s="600"/>
      <c r="BQ642" s="70" t="s">
        <v>73</v>
      </c>
      <c r="BR642" s="71" t="e">
        <f>IF(#REF!="B",#REF!,IF(#REF!="C",#REF!,#REF!))</f>
        <v>#REF!</v>
      </c>
      <c r="BS642" s="67"/>
    </row>
    <row r="643" spans="1:71" ht="21.75" customHeight="1">
      <c r="A643" s="54"/>
      <c r="B643" s="548" t="str">
        <f>IF(ROSTER!B10="","",ROSTER!B10)</f>
        <v/>
      </c>
      <c r="C643" s="536" t="str">
        <f>IF(ROSTER!C$10="","",ROSTER!C$10)</f>
        <v/>
      </c>
      <c r="D643" s="537"/>
      <c r="E643" s="546"/>
      <c r="F643" s="501">
        <f>IF(E643="y",1,IF(E643="S",1,0))</f>
        <v>0</v>
      </c>
      <c r="G643" s="506">
        <f>IF(E643="S",1,0)</f>
        <v>0</v>
      </c>
      <c r="H643" s="542"/>
      <c r="I643" s="543"/>
      <c r="J643" s="538"/>
      <c r="K643" s="539"/>
      <c r="L643" s="552"/>
      <c r="M643" s="558"/>
      <c r="N643" s="554">
        <f>L643+J643</f>
        <v>0</v>
      </c>
      <c r="O643" s="555"/>
      <c r="P643" s="538"/>
      <c r="Q643" s="539"/>
      <c r="R643" s="552"/>
      <c r="S643" s="558"/>
      <c r="T643" s="590">
        <f t="shared" ref="T643:T684" si="570">R643-P643</f>
        <v>0</v>
      </c>
      <c r="U643" s="591"/>
      <c r="V643" s="550"/>
      <c r="W643" s="543"/>
      <c r="X643" s="538"/>
      <c r="Y643" s="543"/>
      <c r="Z643" s="538"/>
      <c r="AA643" s="543"/>
      <c r="AB643" s="538"/>
      <c r="AC643" s="539"/>
      <c r="AD643" s="552"/>
      <c r="AE643" s="558"/>
      <c r="AF643" s="586">
        <f>IF(AB643=0,0,(AD643/AB643)*100)</f>
        <v>0</v>
      </c>
      <c r="AG643" s="587"/>
      <c r="AH643" s="538"/>
      <c r="AI643" s="539"/>
      <c r="AJ643" s="552"/>
      <c r="AK643" s="558"/>
      <c r="AL643" s="590">
        <f>IF(AH643=0,0,(AJ643/AH643)*100)</f>
        <v>0</v>
      </c>
      <c r="AM643" s="591"/>
      <c r="AN643" s="538"/>
      <c r="AO643" s="539"/>
      <c r="AP643" s="552"/>
      <c r="AQ643" s="558"/>
      <c r="AR643" s="590">
        <f>IF(AN643=0,0,(AP643/AN643)*100)</f>
        <v>0</v>
      </c>
      <c r="AS643" s="591"/>
      <c r="AT643" s="578">
        <f>AB643+AH643+AN643</f>
        <v>0</v>
      </c>
      <c r="AU643" s="579"/>
      <c r="AV643" s="574">
        <f>AD643+AJ643+AP643</f>
        <v>0</v>
      </c>
      <c r="AW643" s="575"/>
      <c r="AX643" s="590">
        <f>IF(AT643=0,0,(AV643/AT643)*100)</f>
        <v>0</v>
      </c>
      <c r="AY643" s="591"/>
      <c r="AZ643" s="538"/>
      <c r="BA643" s="539"/>
      <c r="BB643" s="552"/>
      <c r="BC643" s="558"/>
      <c r="BD643" s="590">
        <f>IF(AZ643=0,0,(BB643/AZ643)*100)</f>
        <v>0</v>
      </c>
      <c r="BE643" s="591"/>
      <c r="BF643" s="578">
        <f>AT643+AZ643</f>
        <v>0</v>
      </c>
      <c r="BG643" s="579"/>
      <c r="BH643" s="574">
        <f>AV643+BB643</f>
        <v>0</v>
      </c>
      <c r="BI643" s="575"/>
      <c r="BJ643" s="590">
        <f>IF(BF643=0,0,(BH643/BF643)*100)</f>
        <v>0</v>
      </c>
      <c r="BK643" s="591"/>
      <c r="BL643" s="650">
        <f>(AD643*2)+(AJ643*2)+(AP643*3)+BB643</f>
        <v>0</v>
      </c>
      <c r="BM643" s="651"/>
      <c r="BN643" s="652"/>
      <c r="BO643" s="599" t="e">
        <f>(BL643*BR$641)+(N643*BR$642)+(X643*BR$643)+(R643*BR$644)+(V643*BR$645)+(Z643*BR$646)</f>
        <v>#REF!</v>
      </c>
      <c r="BP643" s="599" t="e">
        <f>((AZ643-BB643)*BR$648)+((AT643-AV643)*BR$647)+(H643*BR$649)+(P643*BR$650)</f>
        <v>#REF!</v>
      </c>
      <c r="BQ643" s="70" t="s">
        <v>74</v>
      </c>
      <c r="BR643" s="71" t="e">
        <f>IF(#REF!="B",#REF!,IF(#REF!="C",#REF!,#REF!))</f>
        <v>#REF!</v>
      </c>
      <c r="BS643" s="67"/>
    </row>
    <row r="644" spans="1:71" ht="21.75" customHeight="1">
      <c r="A644" s="54"/>
      <c r="B644" s="549"/>
      <c r="C644" s="560" t="str">
        <f>IF(ROSTER!D$10="","",ROSTER!D$10)</f>
        <v/>
      </c>
      <c r="D644" s="561"/>
      <c r="E644" s="547"/>
      <c r="F644" s="502"/>
      <c r="G644" s="507"/>
      <c r="H644" s="544"/>
      <c r="I644" s="545"/>
      <c r="J644" s="540"/>
      <c r="K644" s="541"/>
      <c r="L644" s="553"/>
      <c r="M644" s="559"/>
      <c r="N644" s="556" t="s">
        <v>14</v>
      </c>
      <c r="O644" s="557"/>
      <c r="P644" s="540"/>
      <c r="Q644" s="541"/>
      <c r="R644" s="553"/>
      <c r="S644" s="559"/>
      <c r="T644" s="592"/>
      <c r="U644" s="593"/>
      <c r="V644" s="551"/>
      <c r="W644" s="545"/>
      <c r="X644" s="540"/>
      <c r="Y644" s="545"/>
      <c r="Z644" s="540"/>
      <c r="AA644" s="545"/>
      <c r="AB644" s="540"/>
      <c r="AC644" s="541"/>
      <c r="AD644" s="553"/>
      <c r="AE644" s="559"/>
      <c r="AF644" s="588"/>
      <c r="AG644" s="589"/>
      <c r="AH644" s="540"/>
      <c r="AI644" s="541"/>
      <c r="AJ644" s="553"/>
      <c r="AK644" s="559"/>
      <c r="AL644" s="592"/>
      <c r="AM644" s="593"/>
      <c r="AN644" s="540"/>
      <c r="AO644" s="541"/>
      <c r="AP644" s="553"/>
      <c r="AQ644" s="559"/>
      <c r="AR644" s="592"/>
      <c r="AS644" s="593"/>
      <c r="AT644" s="580"/>
      <c r="AU644" s="581"/>
      <c r="AV644" s="576"/>
      <c r="AW644" s="577"/>
      <c r="AX644" s="592"/>
      <c r="AY644" s="593"/>
      <c r="AZ644" s="540"/>
      <c r="BA644" s="541"/>
      <c r="BB644" s="553"/>
      <c r="BC644" s="559"/>
      <c r="BD644" s="592"/>
      <c r="BE644" s="593"/>
      <c r="BF644" s="580"/>
      <c r="BG644" s="581"/>
      <c r="BH644" s="576"/>
      <c r="BI644" s="577"/>
      <c r="BJ644" s="592"/>
      <c r="BK644" s="593"/>
      <c r="BL644" s="653"/>
      <c r="BM644" s="654"/>
      <c r="BN644" s="655"/>
      <c r="BO644" s="600"/>
      <c r="BP644" s="600"/>
      <c r="BQ644" s="70" t="s">
        <v>75</v>
      </c>
      <c r="BR644" s="71" t="e">
        <f>IF(#REF!="B",#REF!,IF(#REF!="C",#REF!,#REF!))</f>
        <v>#REF!</v>
      </c>
      <c r="BS644" s="67"/>
    </row>
    <row r="645" spans="1:71" ht="21.75" customHeight="1">
      <c r="A645" s="54"/>
      <c r="B645" s="565" t="str">
        <f>IF(ROSTER!B12="","",ROSTER!B12)</f>
        <v/>
      </c>
      <c r="C645" s="536" t="str">
        <f>IF(ROSTER!C$12="","",ROSTER!C$12)</f>
        <v/>
      </c>
      <c r="D645" s="537"/>
      <c r="E645" s="546"/>
      <c r="F645" s="501">
        <f>IF(E645="y",1,IF(E645="S",1,0))</f>
        <v>0</v>
      </c>
      <c r="G645" s="506">
        <f>IF(E645="S",1,0)</f>
        <v>0</v>
      </c>
      <c r="H645" s="542"/>
      <c r="I645" s="543"/>
      <c r="J645" s="538"/>
      <c r="K645" s="539"/>
      <c r="L645" s="552"/>
      <c r="M645" s="558"/>
      <c r="N645" s="554">
        <f>L645+J645</f>
        <v>0</v>
      </c>
      <c r="O645" s="555"/>
      <c r="P645" s="538"/>
      <c r="Q645" s="539"/>
      <c r="R645" s="552"/>
      <c r="S645" s="558"/>
      <c r="T645" s="590">
        <f t="shared" ref="T645:T684" si="571">R645-P645</f>
        <v>0</v>
      </c>
      <c r="U645" s="591"/>
      <c r="V645" s="550"/>
      <c r="W645" s="543"/>
      <c r="X645" s="538"/>
      <c r="Y645" s="543"/>
      <c r="Z645" s="538"/>
      <c r="AA645" s="543"/>
      <c r="AB645" s="538"/>
      <c r="AC645" s="539"/>
      <c r="AD645" s="552"/>
      <c r="AE645" s="558"/>
      <c r="AF645" s="586">
        <f>IF(AB645=0,0,(AD645/AB645)*100)</f>
        <v>0</v>
      </c>
      <c r="AG645" s="587"/>
      <c r="AH645" s="538"/>
      <c r="AI645" s="539"/>
      <c r="AJ645" s="552"/>
      <c r="AK645" s="558"/>
      <c r="AL645" s="590">
        <f>IF(AH645=0,0,(AJ645/AH645)*100)</f>
        <v>0</v>
      </c>
      <c r="AM645" s="591"/>
      <c r="AN645" s="538"/>
      <c r="AO645" s="539"/>
      <c r="AP645" s="552"/>
      <c r="AQ645" s="558"/>
      <c r="AR645" s="590">
        <f>IF(AN645=0,0,(AP645/AN645)*100)</f>
        <v>0</v>
      </c>
      <c r="AS645" s="591"/>
      <c r="AT645" s="578">
        <f>AB645+AH645+AN645</f>
        <v>0</v>
      </c>
      <c r="AU645" s="579"/>
      <c r="AV645" s="574">
        <f>AD645+AJ645+AP645</f>
        <v>0</v>
      </c>
      <c r="AW645" s="575"/>
      <c r="AX645" s="590">
        <f>IF(AT645=0,0,(AV645/AT645)*100)</f>
        <v>0</v>
      </c>
      <c r="AY645" s="591"/>
      <c r="AZ645" s="538"/>
      <c r="BA645" s="539"/>
      <c r="BB645" s="552"/>
      <c r="BC645" s="558"/>
      <c r="BD645" s="590">
        <f>IF(AZ645=0,0,(BB645/AZ645)*100)</f>
        <v>0</v>
      </c>
      <c r="BE645" s="591"/>
      <c r="BF645" s="578">
        <f>AT645+AZ645</f>
        <v>0</v>
      </c>
      <c r="BG645" s="579"/>
      <c r="BH645" s="574">
        <f>AV645+BB645</f>
        <v>0</v>
      </c>
      <c r="BI645" s="575"/>
      <c r="BJ645" s="590">
        <f>IF(BF645=0,0,(BH645/BF645)*100)</f>
        <v>0</v>
      </c>
      <c r="BK645" s="591"/>
      <c r="BL645" s="650">
        <f>(AD645*2)+(AJ645*2)+(AP645*3)+BB645</f>
        <v>0</v>
      </c>
      <c r="BM645" s="651"/>
      <c r="BN645" s="652"/>
      <c r="BO645" s="599" t="e">
        <f>(BL645*BR$641)+(N645*BR$642)+(X645*BR$643)+(R645*BR$644)+(V645*BR$645)+(Z645*BR$646)</f>
        <v>#REF!</v>
      </c>
      <c r="BP645" s="599" t="e">
        <f>((AZ645-BB645)*BR$648)+((AT645-AV645)*BR$647)+(H645*BR$649)+(P645*BR$650)</f>
        <v>#REF!</v>
      </c>
      <c r="BQ645" s="70" t="s">
        <v>76</v>
      </c>
      <c r="BR645" s="71" t="e">
        <f>IF(#REF!="B",#REF!,IF(#REF!="C",#REF!,#REF!))</f>
        <v>#REF!</v>
      </c>
      <c r="BS645" s="67"/>
    </row>
    <row r="646" spans="1:71" ht="21.75" customHeight="1">
      <c r="A646" s="54"/>
      <c r="B646" s="566"/>
      <c r="C646" s="560" t="str">
        <f>IF(ROSTER!D$12="","",ROSTER!D$12)</f>
        <v/>
      </c>
      <c r="D646" s="561"/>
      <c r="E646" s="547"/>
      <c r="F646" s="502"/>
      <c r="G646" s="507"/>
      <c r="H646" s="544"/>
      <c r="I646" s="545"/>
      <c r="J646" s="540"/>
      <c r="K646" s="541"/>
      <c r="L646" s="553"/>
      <c r="M646" s="559"/>
      <c r="N646" s="556" t="s">
        <v>14</v>
      </c>
      <c r="O646" s="557"/>
      <c r="P646" s="540"/>
      <c r="Q646" s="541"/>
      <c r="R646" s="553"/>
      <c r="S646" s="559"/>
      <c r="T646" s="592"/>
      <c r="U646" s="593"/>
      <c r="V646" s="551"/>
      <c r="W646" s="545"/>
      <c r="X646" s="540"/>
      <c r="Y646" s="545"/>
      <c r="Z646" s="540"/>
      <c r="AA646" s="545"/>
      <c r="AB646" s="540"/>
      <c r="AC646" s="541"/>
      <c r="AD646" s="553"/>
      <c r="AE646" s="559"/>
      <c r="AF646" s="588"/>
      <c r="AG646" s="589"/>
      <c r="AH646" s="540"/>
      <c r="AI646" s="541"/>
      <c r="AJ646" s="553"/>
      <c r="AK646" s="559"/>
      <c r="AL646" s="592"/>
      <c r="AM646" s="593"/>
      <c r="AN646" s="540"/>
      <c r="AO646" s="541"/>
      <c r="AP646" s="553"/>
      <c r="AQ646" s="559"/>
      <c r="AR646" s="592"/>
      <c r="AS646" s="593"/>
      <c r="AT646" s="580"/>
      <c r="AU646" s="581"/>
      <c r="AV646" s="576"/>
      <c r="AW646" s="577"/>
      <c r="AX646" s="592"/>
      <c r="AY646" s="593"/>
      <c r="AZ646" s="540"/>
      <c r="BA646" s="541"/>
      <c r="BB646" s="553"/>
      <c r="BC646" s="559"/>
      <c r="BD646" s="592"/>
      <c r="BE646" s="593"/>
      <c r="BF646" s="580"/>
      <c r="BG646" s="581"/>
      <c r="BH646" s="576"/>
      <c r="BI646" s="577"/>
      <c r="BJ646" s="592"/>
      <c r="BK646" s="593"/>
      <c r="BL646" s="653"/>
      <c r="BM646" s="654"/>
      <c r="BN646" s="655"/>
      <c r="BO646" s="600"/>
      <c r="BP646" s="600"/>
      <c r="BQ646" s="70" t="s">
        <v>77</v>
      </c>
      <c r="BR646" s="71" t="e">
        <f>IF(#REF!="B",#REF!,IF(#REF!="C",#REF!,#REF!))</f>
        <v>#REF!</v>
      </c>
      <c r="BS646" s="67"/>
    </row>
    <row r="647" spans="1:71" ht="21.75" customHeight="1">
      <c r="A647" s="54"/>
      <c r="B647" s="565" t="str">
        <f>IF(ROSTER!B14="","",ROSTER!B14)</f>
        <v/>
      </c>
      <c r="C647" s="536" t="str">
        <f>IF(ROSTER!C$14="","",ROSTER!C$14)</f>
        <v/>
      </c>
      <c r="D647" s="537"/>
      <c r="E647" s="546"/>
      <c r="F647" s="501">
        <f>IF(E647="y",1,IF(E647="S",1,0))</f>
        <v>0</v>
      </c>
      <c r="G647" s="506">
        <f>IF(E647="S",1,0)</f>
        <v>0</v>
      </c>
      <c r="H647" s="542"/>
      <c r="I647" s="543"/>
      <c r="J647" s="538"/>
      <c r="K647" s="539"/>
      <c r="L647" s="552"/>
      <c r="M647" s="558"/>
      <c r="N647" s="554">
        <f>L647+J647</f>
        <v>0</v>
      </c>
      <c r="O647" s="555"/>
      <c r="P647" s="538"/>
      <c r="Q647" s="539"/>
      <c r="R647" s="552"/>
      <c r="S647" s="558"/>
      <c r="T647" s="590">
        <f t="shared" ref="T647:T684" si="572">R647-P647</f>
        <v>0</v>
      </c>
      <c r="U647" s="591"/>
      <c r="V647" s="550"/>
      <c r="W647" s="543"/>
      <c r="X647" s="538"/>
      <c r="Y647" s="543"/>
      <c r="Z647" s="538"/>
      <c r="AA647" s="543"/>
      <c r="AB647" s="538"/>
      <c r="AC647" s="539"/>
      <c r="AD647" s="552"/>
      <c r="AE647" s="558"/>
      <c r="AF647" s="586">
        <f>IF(AB647=0,0,(AD647/AB647)*100)</f>
        <v>0</v>
      </c>
      <c r="AG647" s="587"/>
      <c r="AH647" s="538"/>
      <c r="AI647" s="539"/>
      <c r="AJ647" s="552"/>
      <c r="AK647" s="558"/>
      <c r="AL647" s="590">
        <f>IF(AH647=0,0,(AJ647/AH647)*100)</f>
        <v>0</v>
      </c>
      <c r="AM647" s="591"/>
      <c r="AN647" s="538"/>
      <c r="AO647" s="539"/>
      <c r="AP647" s="552"/>
      <c r="AQ647" s="558"/>
      <c r="AR647" s="590">
        <f>IF(AN647=0,0,(AP647/AN647)*100)</f>
        <v>0</v>
      </c>
      <c r="AS647" s="591"/>
      <c r="AT647" s="578">
        <f>AB647+AH647+AN647</f>
        <v>0</v>
      </c>
      <c r="AU647" s="579"/>
      <c r="AV647" s="574">
        <f>AD647+AJ647+AP647</f>
        <v>0</v>
      </c>
      <c r="AW647" s="575"/>
      <c r="AX647" s="590">
        <f>IF(AT647=0,0,(AV647/AT647)*100)</f>
        <v>0</v>
      </c>
      <c r="AY647" s="591"/>
      <c r="AZ647" s="538"/>
      <c r="BA647" s="539"/>
      <c r="BB647" s="552"/>
      <c r="BC647" s="558"/>
      <c r="BD647" s="590">
        <f>IF(AZ647=0,0,(BB647/AZ647)*100)</f>
        <v>0</v>
      </c>
      <c r="BE647" s="591"/>
      <c r="BF647" s="578">
        <f>AT647+AZ647</f>
        <v>0</v>
      </c>
      <c r="BG647" s="579"/>
      <c r="BH647" s="574">
        <f>AV647+BB647</f>
        <v>0</v>
      </c>
      <c r="BI647" s="575"/>
      <c r="BJ647" s="590">
        <f>IF(BF647=0,0,(BH647/BF647)*100)</f>
        <v>0</v>
      </c>
      <c r="BK647" s="591"/>
      <c r="BL647" s="650">
        <f>(AD647*2)+(AJ647*2)+(AP647*3)+BB647</f>
        <v>0</v>
      </c>
      <c r="BM647" s="651"/>
      <c r="BN647" s="652"/>
      <c r="BO647" s="599" t="e">
        <f>(BL647*BR$641)+(N647*BR$642)+(X647*BR$643)+(R647*BR$644)+(V647*BR$645)+(Z647*BR$646)</f>
        <v>#REF!</v>
      </c>
      <c r="BP647" s="599" t="e">
        <f>((AZ647-BB647)*BR$648)+((AT647-AV647)*BR$647)+(H647*BR$649)+(P647*BR$650)</f>
        <v>#REF!</v>
      </c>
      <c r="BQ647" s="70" t="s">
        <v>78</v>
      </c>
      <c r="BR647" s="71" t="e">
        <f>IF(#REF!="B",#REF!,IF(#REF!="C",#REF!,#REF!))</f>
        <v>#REF!</v>
      </c>
      <c r="BS647" s="67"/>
    </row>
    <row r="648" spans="1:71" ht="21.75" customHeight="1">
      <c r="A648" s="54"/>
      <c r="B648" s="566"/>
      <c r="C648" s="560" t="str">
        <f>IF(ROSTER!D$14="","",ROSTER!D$14)</f>
        <v/>
      </c>
      <c r="D648" s="561"/>
      <c r="E648" s="547"/>
      <c r="F648" s="502"/>
      <c r="G648" s="507"/>
      <c r="H648" s="544"/>
      <c r="I648" s="545"/>
      <c r="J648" s="540"/>
      <c r="K648" s="541"/>
      <c r="L648" s="553"/>
      <c r="M648" s="559"/>
      <c r="N648" s="556" t="s">
        <v>14</v>
      </c>
      <c r="O648" s="557"/>
      <c r="P648" s="540"/>
      <c r="Q648" s="541"/>
      <c r="R648" s="553"/>
      <c r="S648" s="559"/>
      <c r="T648" s="592"/>
      <c r="U648" s="593"/>
      <c r="V648" s="551"/>
      <c r="W648" s="545"/>
      <c r="X648" s="540"/>
      <c r="Y648" s="545"/>
      <c r="Z648" s="540"/>
      <c r="AA648" s="545"/>
      <c r="AB648" s="540"/>
      <c r="AC648" s="541"/>
      <c r="AD648" s="553"/>
      <c r="AE648" s="559"/>
      <c r="AF648" s="588"/>
      <c r="AG648" s="589"/>
      <c r="AH648" s="540"/>
      <c r="AI648" s="541"/>
      <c r="AJ648" s="553"/>
      <c r="AK648" s="559"/>
      <c r="AL648" s="592"/>
      <c r="AM648" s="593"/>
      <c r="AN648" s="540"/>
      <c r="AO648" s="541"/>
      <c r="AP648" s="553"/>
      <c r="AQ648" s="559"/>
      <c r="AR648" s="592"/>
      <c r="AS648" s="593"/>
      <c r="AT648" s="580"/>
      <c r="AU648" s="581"/>
      <c r="AV648" s="576"/>
      <c r="AW648" s="577"/>
      <c r="AX648" s="592"/>
      <c r="AY648" s="593"/>
      <c r="AZ648" s="540"/>
      <c r="BA648" s="541"/>
      <c r="BB648" s="553"/>
      <c r="BC648" s="559"/>
      <c r="BD648" s="592"/>
      <c r="BE648" s="593"/>
      <c r="BF648" s="580"/>
      <c r="BG648" s="581"/>
      <c r="BH648" s="576"/>
      <c r="BI648" s="577"/>
      <c r="BJ648" s="592"/>
      <c r="BK648" s="593"/>
      <c r="BL648" s="653"/>
      <c r="BM648" s="654"/>
      <c r="BN648" s="655"/>
      <c r="BO648" s="600"/>
      <c r="BP648" s="600"/>
      <c r="BQ648" s="70" t="s">
        <v>79</v>
      </c>
      <c r="BR648" s="71" t="e">
        <f>IF(#REF!="B",#REF!,IF(#REF!="C",#REF!,#REF!))</f>
        <v>#REF!</v>
      </c>
      <c r="BS648" s="67"/>
    </row>
    <row r="649" spans="1:71" ht="21.75" customHeight="1">
      <c r="A649" s="54"/>
      <c r="B649" s="565" t="str">
        <f>IF(ROSTER!B16="","",ROSTER!B16)</f>
        <v/>
      </c>
      <c r="C649" s="536" t="str">
        <f>IF(ROSTER!C$16="","",ROSTER!C$16)</f>
        <v/>
      </c>
      <c r="D649" s="537"/>
      <c r="E649" s="546"/>
      <c r="F649" s="501">
        <f>IF(E649="y",1,IF(E649="S",1,0))</f>
        <v>0</v>
      </c>
      <c r="G649" s="506">
        <f>IF(E649="S",1,0)</f>
        <v>0</v>
      </c>
      <c r="H649" s="542"/>
      <c r="I649" s="543"/>
      <c r="J649" s="538"/>
      <c r="K649" s="539"/>
      <c r="L649" s="552"/>
      <c r="M649" s="558"/>
      <c r="N649" s="554">
        <f>L649+J649</f>
        <v>0</v>
      </c>
      <c r="O649" s="555"/>
      <c r="P649" s="538"/>
      <c r="Q649" s="539"/>
      <c r="R649" s="552"/>
      <c r="S649" s="558"/>
      <c r="T649" s="590">
        <f t="shared" ref="T649:T684" si="573">R649-P649</f>
        <v>0</v>
      </c>
      <c r="U649" s="591"/>
      <c r="V649" s="550"/>
      <c r="W649" s="543"/>
      <c r="X649" s="538"/>
      <c r="Y649" s="543"/>
      <c r="Z649" s="538"/>
      <c r="AA649" s="543"/>
      <c r="AB649" s="538"/>
      <c r="AC649" s="539"/>
      <c r="AD649" s="552"/>
      <c r="AE649" s="558"/>
      <c r="AF649" s="586">
        <f>IF(AB649=0,0,(AD649/AB649)*100)</f>
        <v>0</v>
      </c>
      <c r="AG649" s="587"/>
      <c r="AH649" s="538"/>
      <c r="AI649" s="539"/>
      <c r="AJ649" s="552"/>
      <c r="AK649" s="558"/>
      <c r="AL649" s="590">
        <f>IF(AH649=0,0,(AJ649/AH649)*100)</f>
        <v>0</v>
      </c>
      <c r="AM649" s="591"/>
      <c r="AN649" s="538"/>
      <c r="AO649" s="539"/>
      <c r="AP649" s="552"/>
      <c r="AQ649" s="558"/>
      <c r="AR649" s="590">
        <f>IF(AN649=0,0,(AP649/AN649)*100)</f>
        <v>0</v>
      </c>
      <c r="AS649" s="591"/>
      <c r="AT649" s="578">
        <f>AB649+AH649+AN649</f>
        <v>0</v>
      </c>
      <c r="AU649" s="579"/>
      <c r="AV649" s="574">
        <f>AD649+AJ649+AP649</f>
        <v>0</v>
      </c>
      <c r="AW649" s="575"/>
      <c r="AX649" s="590">
        <f>IF(AT649=0,0,(AV649/AT649)*100)</f>
        <v>0</v>
      </c>
      <c r="AY649" s="591"/>
      <c r="AZ649" s="538"/>
      <c r="BA649" s="539"/>
      <c r="BB649" s="552"/>
      <c r="BC649" s="558"/>
      <c r="BD649" s="590">
        <f>IF(AZ649=0,0,(BB649/AZ649)*100)</f>
        <v>0</v>
      </c>
      <c r="BE649" s="591"/>
      <c r="BF649" s="578">
        <f>AT649+AZ649</f>
        <v>0</v>
      </c>
      <c r="BG649" s="579"/>
      <c r="BH649" s="574">
        <f>AV649+BB649</f>
        <v>0</v>
      </c>
      <c r="BI649" s="575"/>
      <c r="BJ649" s="590">
        <f>IF(BF649=0,0,(BH649/BF649)*100)</f>
        <v>0</v>
      </c>
      <c r="BK649" s="591"/>
      <c r="BL649" s="650">
        <f>(AD649*2)+(AJ649*2)+(AP649*3)+BB649</f>
        <v>0</v>
      </c>
      <c r="BM649" s="651"/>
      <c r="BN649" s="652"/>
      <c r="BO649" s="599" t="e">
        <f>(BL649*BR$641)+(N649*BR$642)+(X649*BR$643)+(R649*BR$644)+(V649*BR$645)+(Z649*BR$646)</f>
        <v>#REF!</v>
      </c>
      <c r="BP649" s="599" t="e">
        <f>((AZ649-BB649)*BR$648)+((AT649-AV649)*BR$647)+(H649*BR$649)+(P649*BR$650)</f>
        <v>#REF!</v>
      </c>
      <c r="BQ649" s="70" t="s">
        <v>80</v>
      </c>
      <c r="BR649" s="71" t="e">
        <f>IF(#REF!="B",#REF!,IF(#REF!="C",#REF!,#REF!))</f>
        <v>#REF!</v>
      </c>
      <c r="BS649" s="67"/>
    </row>
    <row r="650" spans="1:71" ht="21.75" customHeight="1">
      <c r="A650" s="54"/>
      <c r="B650" s="566"/>
      <c r="C650" s="560" t="str">
        <f>IF(ROSTER!D$16="","",ROSTER!D$16)</f>
        <v/>
      </c>
      <c r="D650" s="561"/>
      <c r="E650" s="547"/>
      <c r="F650" s="502"/>
      <c r="G650" s="507"/>
      <c r="H650" s="544"/>
      <c r="I650" s="545"/>
      <c r="J650" s="540"/>
      <c r="K650" s="541"/>
      <c r="L650" s="553"/>
      <c r="M650" s="559"/>
      <c r="N650" s="556" t="s">
        <v>14</v>
      </c>
      <c r="O650" s="557"/>
      <c r="P650" s="540"/>
      <c r="Q650" s="541"/>
      <c r="R650" s="553"/>
      <c r="S650" s="559"/>
      <c r="T650" s="592"/>
      <c r="U650" s="593"/>
      <c r="V650" s="551"/>
      <c r="W650" s="545"/>
      <c r="X650" s="540"/>
      <c r="Y650" s="545"/>
      <c r="Z650" s="540"/>
      <c r="AA650" s="545"/>
      <c r="AB650" s="540"/>
      <c r="AC650" s="541"/>
      <c r="AD650" s="553"/>
      <c r="AE650" s="559"/>
      <c r="AF650" s="588"/>
      <c r="AG650" s="589"/>
      <c r="AH650" s="540"/>
      <c r="AI650" s="541"/>
      <c r="AJ650" s="553"/>
      <c r="AK650" s="559"/>
      <c r="AL650" s="592"/>
      <c r="AM650" s="593"/>
      <c r="AN650" s="540"/>
      <c r="AO650" s="541"/>
      <c r="AP650" s="553"/>
      <c r="AQ650" s="559"/>
      <c r="AR650" s="592"/>
      <c r="AS650" s="593"/>
      <c r="AT650" s="580"/>
      <c r="AU650" s="581"/>
      <c r="AV650" s="576"/>
      <c r="AW650" s="577"/>
      <c r="AX650" s="592"/>
      <c r="AY650" s="593"/>
      <c r="AZ650" s="540"/>
      <c r="BA650" s="541"/>
      <c r="BB650" s="553"/>
      <c r="BC650" s="559"/>
      <c r="BD650" s="592"/>
      <c r="BE650" s="593"/>
      <c r="BF650" s="580"/>
      <c r="BG650" s="581"/>
      <c r="BH650" s="576"/>
      <c r="BI650" s="577"/>
      <c r="BJ650" s="592"/>
      <c r="BK650" s="593"/>
      <c r="BL650" s="653"/>
      <c r="BM650" s="654"/>
      <c r="BN650" s="655"/>
      <c r="BO650" s="600"/>
      <c r="BP650" s="600"/>
      <c r="BQ650" s="70" t="s">
        <v>81</v>
      </c>
      <c r="BR650" s="71" t="e">
        <f>IF(#REF!="B",#REF!,IF(#REF!="C",#REF!,#REF!))</f>
        <v>#REF!</v>
      </c>
      <c r="BS650" s="67"/>
    </row>
    <row r="651" spans="1:71" ht="21.75" customHeight="1">
      <c r="A651" s="54"/>
      <c r="B651" s="565" t="str">
        <f>IF(ROSTER!B18="","",ROSTER!B18)</f>
        <v/>
      </c>
      <c r="C651" s="536" t="str">
        <f>IF(ROSTER!C$18="","",ROSTER!C$18)</f>
        <v/>
      </c>
      <c r="D651" s="537"/>
      <c r="E651" s="546"/>
      <c r="F651" s="501">
        <f>IF(E651="y",1,IF(E651="S",1,0))</f>
        <v>0</v>
      </c>
      <c r="G651" s="506">
        <f>IF(E651="S",1,0)</f>
        <v>0</v>
      </c>
      <c r="H651" s="542"/>
      <c r="I651" s="543"/>
      <c r="J651" s="538"/>
      <c r="K651" s="539"/>
      <c r="L651" s="552"/>
      <c r="M651" s="558"/>
      <c r="N651" s="554">
        <f>L651+J651</f>
        <v>0</v>
      </c>
      <c r="O651" s="555"/>
      <c r="P651" s="538"/>
      <c r="Q651" s="539"/>
      <c r="R651" s="552"/>
      <c r="S651" s="558"/>
      <c r="T651" s="590">
        <f t="shared" ref="T651:T684" si="574">R651-P651</f>
        <v>0</v>
      </c>
      <c r="U651" s="591"/>
      <c r="V651" s="550"/>
      <c r="W651" s="543"/>
      <c r="X651" s="538"/>
      <c r="Y651" s="543"/>
      <c r="Z651" s="538"/>
      <c r="AA651" s="543"/>
      <c r="AB651" s="538"/>
      <c r="AC651" s="539"/>
      <c r="AD651" s="552"/>
      <c r="AE651" s="558"/>
      <c r="AF651" s="586">
        <f>IF(AB651=0,0,(AD651/AB651)*100)</f>
        <v>0</v>
      </c>
      <c r="AG651" s="587"/>
      <c r="AH651" s="538"/>
      <c r="AI651" s="539"/>
      <c r="AJ651" s="552"/>
      <c r="AK651" s="558"/>
      <c r="AL651" s="590">
        <f>IF(AH651=0,0,(AJ651/AH651)*100)</f>
        <v>0</v>
      </c>
      <c r="AM651" s="591"/>
      <c r="AN651" s="538"/>
      <c r="AO651" s="539"/>
      <c r="AP651" s="552"/>
      <c r="AQ651" s="558"/>
      <c r="AR651" s="590">
        <f>IF(AN651=0,0,(AP651/AN651)*100)</f>
        <v>0</v>
      </c>
      <c r="AS651" s="591"/>
      <c r="AT651" s="578">
        <f>AB651+AH651+AN651</f>
        <v>0</v>
      </c>
      <c r="AU651" s="579"/>
      <c r="AV651" s="574">
        <f>AD651+AJ651+AP651</f>
        <v>0</v>
      </c>
      <c r="AW651" s="575"/>
      <c r="AX651" s="590">
        <f>IF(AT651=0,0,(AV651/AT651)*100)</f>
        <v>0</v>
      </c>
      <c r="AY651" s="591"/>
      <c r="AZ651" s="538"/>
      <c r="BA651" s="539"/>
      <c r="BB651" s="552"/>
      <c r="BC651" s="558"/>
      <c r="BD651" s="590">
        <f>IF(AZ651=0,0,(BB651/AZ651)*100)</f>
        <v>0</v>
      </c>
      <c r="BE651" s="591"/>
      <c r="BF651" s="578">
        <f>AT651+AZ651</f>
        <v>0</v>
      </c>
      <c r="BG651" s="579"/>
      <c r="BH651" s="574">
        <f>AV651+BB651</f>
        <v>0</v>
      </c>
      <c r="BI651" s="575"/>
      <c r="BJ651" s="590">
        <f>IF(BF651=0,0,(BH651/BF651)*100)</f>
        <v>0</v>
      </c>
      <c r="BK651" s="591"/>
      <c r="BL651" s="650">
        <f>(AD651*2)+(AJ651*2)+(AP651*3)+BB651</f>
        <v>0</v>
      </c>
      <c r="BM651" s="651"/>
      <c r="BN651" s="652"/>
      <c r="BO651" s="599" t="e">
        <f>(BL651*BR$641)+(N651*BR$642)+(X651*BR$643)+(R651*BR$644)+(V651*BR$645)+(Z651*BR$646)</f>
        <v>#REF!</v>
      </c>
      <c r="BP651" s="599" t="e">
        <f>((AZ651-BB651)*BR$648)+((AT651-AV651)*BR$647)+(H651*BR$649)+(P651*BR$650)</f>
        <v>#REF!</v>
      </c>
      <c r="BQ651" s="54"/>
      <c r="BR651" s="54"/>
      <c r="BS651" s="67"/>
    </row>
    <row r="652" spans="1:71" ht="21.75" customHeight="1">
      <c r="A652" s="54"/>
      <c r="B652" s="566"/>
      <c r="C652" s="560" t="str">
        <f>IF(ROSTER!D$18="","",ROSTER!D$18)</f>
        <v/>
      </c>
      <c r="D652" s="561"/>
      <c r="E652" s="547"/>
      <c r="F652" s="502"/>
      <c r="G652" s="507"/>
      <c r="H652" s="544"/>
      <c r="I652" s="545"/>
      <c r="J652" s="540"/>
      <c r="K652" s="541"/>
      <c r="L652" s="553"/>
      <c r="M652" s="559"/>
      <c r="N652" s="556"/>
      <c r="O652" s="557"/>
      <c r="P652" s="540"/>
      <c r="Q652" s="541"/>
      <c r="R652" s="553"/>
      <c r="S652" s="559"/>
      <c r="T652" s="592"/>
      <c r="U652" s="593"/>
      <c r="V652" s="551"/>
      <c r="W652" s="545"/>
      <c r="X652" s="540"/>
      <c r="Y652" s="545"/>
      <c r="Z652" s="540"/>
      <c r="AA652" s="545"/>
      <c r="AB652" s="540"/>
      <c r="AC652" s="541"/>
      <c r="AD652" s="553"/>
      <c r="AE652" s="559"/>
      <c r="AF652" s="588"/>
      <c r="AG652" s="589"/>
      <c r="AH652" s="540"/>
      <c r="AI652" s="541"/>
      <c r="AJ652" s="553"/>
      <c r="AK652" s="559"/>
      <c r="AL652" s="592"/>
      <c r="AM652" s="593"/>
      <c r="AN652" s="540"/>
      <c r="AO652" s="541"/>
      <c r="AP652" s="553"/>
      <c r="AQ652" s="559"/>
      <c r="AR652" s="592"/>
      <c r="AS652" s="593"/>
      <c r="AT652" s="580"/>
      <c r="AU652" s="581"/>
      <c r="AV652" s="576"/>
      <c r="AW652" s="577"/>
      <c r="AX652" s="592"/>
      <c r="AY652" s="593"/>
      <c r="AZ652" s="540"/>
      <c r="BA652" s="541"/>
      <c r="BB652" s="553"/>
      <c r="BC652" s="559"/>
      <c r="BD652" s="592"/>
      <c r="BE652" s="593"/>
      <c r="BF652" s="580"/>
      <c r="BG652" s="581"/>
      <c r="BH652" s="576"/>
      <c r="BI652" s="577"/>
      <c r="BJ652" s="592"/>
      <c r="BK652" s="593"/>
      <c r="BL652" s="653"/>
      <c r="BM652" s="654"/>
      <c r="BN652" s="655"/>
      <c r="BO652" s="600"/>
      <c r="BP652" s="600"/>
      <c r="BQ652" s="54"/>
      <c r="BR652" s="54"/>
      <c r="BS652" s="54"/>
    </row>
    <row r="653" spans="1:71" ht="21.75" customHeight="1">
      <c r="A653" s="54"/>
      <c r="B653" s="565" t="str">
        <f>IF(ROSTER!B20="","",ROSTER!B20)</f>
        <v/>
      </c>
      <c r="C653" s="536" t="str">
        <f>IF(ROSTER!C$20="","",ROSTER!C$20)</f>
        <v/>
      </c>
      <c r="D653" s="537"/>
      <c r="E653" s="546"/>
      <c r="F653" s="501">
        <f>IF(E653="y",1,IF(E653="S",1,0))</f>
        <v>0</v>
      </c>
      <c r="G653" s="506">
        <f>IF(E653="S",1,0)</f>
        <v>0</v>
      </c>
      <c r="H653" s="542"/>
      <c r="I653" s="543"/>
      <c r="J653" s="538"/>
      <c r="K653" s="539"/>
      <c r="L653" s="552"/>
      <c r="M653" s="558"/>
      <c r="N653" s="554">
        <f>L653+J653</f>
        <v>0</v>
      </c>
      <c r="O653" s="555"/>
      <c r="P653" s="538"/>
      <c r="Q653" s="539"/>
      <c r="R653" s="552"/>
      <c r="S653" s="558"/>
      <c r="T653" s="590">
        <f t="shared" ref="T653:T684" si="575">R653-P653</f>
        <v>0</v>
      </c>
      <c r="U653" s="591"/>
      <c r="V653" s="550"/>
      <c r="W653" s="543"/>
      <c r="X653" s="538"/>
      <c r="Y653" s="543"/>
      <c r="Z653" s="538"/>
      <c r="AA653" s="543"/>
      <c r="AB653" s="538"/>
      <c r="AC653" s="539"/>
      <c r="AD653" s="552"/>
      <c r="AE653" s="558"/>
      <c r="AF653" s="586">
        <f>IF(AB653=0,0,(AD653/AB653)*100)</f>
        <v>0</v>
      </c>
      <c r="AG653" s="587"/>
      <c r="AH653" s="538"/>
      <c r="AI653" s="539"/>
      <c r="AJ653" s="552"/>
      <c r="AK653" s="558"/>
      <c r="AL653" s="590">
        <f>IF(AH653=0,0,(AJ653/AH653)*100)</f>
        <v>0</v>
      </c>
      <c r="AM653" s="591"/>
      <c r="AN653" s="538"/>
      <c r="AO653" s="539"/>
      <c r="AP653" s="552"/>
      <c r="AQ653" s="558"/>
      <c r="AR653" s="590">
        <f>IF(AN653=0,0,(AP653/AN653)*100)</f>
        <v>0</v>
      </c>
      <c r="AS653" s="591"/>
      <c r="AT653" s="578">
        <f>AB653+AH653+AN653</f>
        <v>0</v>
      </c>
      <c r="AU653" s="579"/>
      <c r="AV653" s="574">
        <f>AD653+AJ653+AP653</f>
        <v>0</v>
      </c>
      <c r="AW653" s="575"/>
      <c r="AX653" s="590">
        <f>IF(AT653=0,0,(AV653/AT653)*100)</f>
        <v>0</v>
      </c>
      <c r="AY653" s="591"/>
      <c r="AZ653" s="538"/>
      <c r="BA653" s="539"/>
      <c r="BB653" s="552"/>
      <c r="BC653" s="558"/>
      <c r="BD653" s="590">
        <f>IF(AZ653=0,0,(BB653/AZ653)*100)</f>
        <v>0</v>
      </c>
      <c r="BE653" s="591"/>
      <c r="BF653" s="578">
        <f>AT653+AZ653</f>
        <v>0</v>
      </c>
      <c r="BG653" s="579"/>
      <c r="BH653" s="574">
        <f>AV653+BB653</f>
        <v>0</v>
      </c>
      <c r="BI653" s="575"/>
      <c r="BJ653" s="590">
        <f>IF(BF653=0,0,(BH653/BF653)*100)</f>
        <v>0</v>
      </c>
      <c r="BK653" s="591"/>
      <c r="BL653" s="650">
        <f>(AD653*2)+(AJ653*2)+(AP653*3)+BB653</f>
        <v>0</v>
      </c>
      <c r="BM653" s="651"/>
      <c r="BN653" s="652"/>
      <c r="BO653" s="599" t="e">
        <f>(BL653*BR$641)+(N653*BR$642)+(X653*BR$643)+(R653*BR$644)+(V653*BR$645)+(Z653*BR$646)</f>
        <v>#REF!</v>
      </c>
      <c r="BP653" s="599" t="e">
        <f>((AZ653-BB653)*BR$648)+((AT653-AV653)*BR$647)+(H653*BR$649)+(P653*BR$650)</f>
        <v>#REF!</v>
      </c>
      <c r="BQ653" s="54"/>
      <c r="BR653" s="54"/>
      <c r="BS653" s="54"/>
    </row>
    <row r="654" spans="1:71" ht="21.75" customHeight="1">
      <c r="A654" s="54"/>
      <c r="B654" s="566"/>
      <c r="C654" s="560" t="str">
        <f>IF(ROSTER!D$20="","",ROSTER!D$20)</f>
        <v/>
      </c>
      <c r="D654" s="561"/>
      <c r="E654" s="547"/>
      <c r="F654" s="502"/>
      <c r="G654" s="507"/>
      <c r="H654" s="544"/>
      <c r="I654" s="545"/>
      <c r="J654" s="540"/>
      <c r="K654" s="541"/>
      <c r="L654" s="553"/>
      <c r="M654" s="559"/>
      <c r="N654" s="556" t="s">
        <v>14</v>
      </c>
      <c r="O654" s="557"/>
      <c r="P654" s="540"/>
      <c r="Q654" s="541"/>
      <c r="R654" s="553"/>
      <c r="S654" s="559"/>
      <c r="T654" s="592"/>
      <c r="U654" s="593"/>
      <c r="V654" s="551"/>
      <c r="W654" s="545"/>
      <c r="X654" s="540"/>
      <c r="Y654" s="545"/>
      <c r="Z654" s="540"/>
      <c r="AA654" s="545"/>
      <c r="AB654" s="540"/>
      <c r="AC654" s="541"/>
      <c r="AD654" s="553"/>
      <c r="AE654" s="559"/>
      <c r="AF654" s="588"/>
      <c r="AG654" s="589"/>
      <c r="AH654" s="540"/>
      <c r="AI654" s="541"/>
      <c r="AJ654" s="553"/>
      <c r="AK654" s="559"/>
      <c r="AL654" s="592"/>
      <c r="AM654" s="593"/>
      <c r="AN654" s="540"/>
      <c r="AO654" s="541"/>
      <c r="AP654" s="553"/>
      <c r="AQ654" s="559"/>
      <c r="AR654" s="592"/>
      <c r="AS654" s="593"/>
      <c r="AT654" s="580"/>
      <c r="AU654" s="581"/>
      <c r="AV654" s="576"/>
      <c r="AW654" s="577"/>
      <c r="AX654" s="592"/>
      <c r="AY654" s="593"/>
      <c r="AZ654" s="540"/>
      <c r="BA654" s="541"/>
      <c r="BB654" s="553"/>
      <c r="BC654" s="559"/>
      <c r="BD654" s="592"/>
      <c r="BE654" s="593"/>
      <c r="BF654" s="580"/>
      <c r="BG654" s="581"/>
      <c r="BH654" s="576"/>
      <c r="BI654" s="577"/>
      <c r="BJ654" s="592"/>
      <c r="BK654" s="593"/>
      <c r="BL654" s="653"/>
      <c r="BM654" s="654"/>
      <c r="BN654" s="655"/>
      <c r="BO654" s="600"/>
      <c r="BP654" s="600"/>
      <c r="BQ654" s="54"/>
      <c r="BR654" s="54"/>
      <c r="BS654" s="54"/>
    </row>
    <row r="655" spans="1:71" ht="21.75" customHeight="1">
      <c r="A655" s="54"/>
      <c r="B655" s="565" t="str">
        <f>IF(ROSTER!B22="","",ROSTER!B22)</f>
        <v/>
      </c>
      <c r="C655" s="536" t="str">
        <f>IF(ROSTER!C$22="","",ROSTER!C$22)</f>
        <v/>
      </c>
      <c r="D655" s="537"/>
      <c r="E655" s="546"/>
      <c r="F655" s="501">
        <f>IF(E655="y",1,IF(E655="S",1,0))</f>
        <v>0</v>
      </c>
      <c r="G655" s="506">
        <f>IF(E655="S",1,0)</f>
        <v>0</v>
      </c>
      <c r="H655" s="542"/>
      <c r="I655" s="543"/>
      <c r="J655" s="538"/>
      <c r="K655" s="539"/>
      <c r="L655" s="552"/>
      <c r="M655" s="558"/>
      <c r="N655" s="554">
        <f>L655+J655</f>
        <v>0</v>
      </c>
      <c r="O655" s="555"/>
      <c r="P655" s="538"/>
      <c r="Q655" s="539"/>
      <c r="R655" s="552"/>
      <c r="S655" s="558"/>
      <c r="T655" s="590">
        <f t="shared" ref="T655:T684" si="576">R655-P655</f>
        <v>0</v>
      </c>
      <c r="U655" s="591"/>
      <c r="V655" s="550"/>
      <c r="W655" s="543"/>
      <c r="X655" s="538"/>
      <c r="Y655" s="543"/>
      <c r="Z655" s="538"/>
      <c r="AA655" s="543"/>
      <c r="AB655" s="538"/>
      <c r="AC655" s="539"/>
      <c r="AD655" s="552"/>
      <c r="AE655" s="558"/>
      <c r="AF655" s="586">
        <f>IF(AB655=0,0,(AD655/AB655)*100)</f>
        <v>0</v>
      </c>
      <c r="AG655" s="587"/>
      <c r="AH655" s="538"/>
      <c r="AI655" s="539"/>
      <c r="AJ655" s="552"/>
      <c r="AK655" s="558"/>
      <c r="AL655" s="590">
        <f>IF(AH655=0,0,(AJ655/AH655)*100)</f>
        <v>0</v>
      </c>
      <c r="AM655" s="591"/>
      <c r="AN655" s="538"/>
      <c r="AO655" s="539"/>
      <c r="AP655" s="552"/>
      <c r="AQ655" s="558"/>
      <c r="AR655" s="590">
        <f>IF(AN655=0,0,(AP655/AN655)*100)</f>
        <v>0</v>
      </c>
      <c r="AS655" s="591"/>
      <c r="AT655" s="578">
        <f>AB655+AH655+AN655</f>
        <v>0</v>
      </c>
      <c r="AU655" s="579"/>
      <c r="AV655" s="574">
        <f>AD655+AJ655+AP655</f>
        <v>0</v>
      </c>
      <c r="AW655" s="575"/>
      <c r="AX655" s="590">
        <f>IF(AT655=0,0,(AV655/AT655)*100)</f>
        <v>0</v>
      </c>
      <c r="AY655" s="591"/>
      <c r="AZ655" s="538"/>
      <c r="BA655" s="539"/>
      <c r="BB655" s="552"/>
      <c r="BC655" s="558"/>
      <c r="BD655" s="590">
        <f>IF(AZ655=0,0,(BB655/AZ655)*100)</f>
        <v>0</v>
      </c>
      <c r="BE655" s="591"/>
      <c r="BF655" s="578">
        <f>AT655+AZ655</f>
        <v>0</v>
      </c>
      <c r="BG655" s="579"/>
      <c r="BH655" s="574">
        <f>AV655+BB655</f>
        <v>0</v>
      </c>
      <c r="BI655" s="575"/>
      <c r="BJ655" s="590">
        <f>IF(BF655=0,0,(BH655/BF655)*100)</f>
        <v>0</v>
      </c>
      <c r="BK655" s="591"/>
      <c r="BL655" s="650">
        <f>(AD655*2)+(AJ655*2)+(AP655*3)+BB655</f>
        <v>0</v>
      </c>
      <c r="BM655" s="651"/>
      <c r="BN655" s="652"/>
      <c r="BO655" s="599" t="e">
        <f>(BL655*BR$641)+(N655*BR$642)+(X655*BR$643)+(R655*BR$644)+(V655*BR$645)+(Z655*BR$646)</f>
        <v>#REF!</v>
      </c>
      <c r="BP655" s="599" t="e">
        <f>((AZ655-BB655)*BR$648)+((AT655-AV655)*BR$647)+(H655*BR$649)+(P655*BR$650)</f>
        <v>#REF!</v>
      </c>
      <c r="BQ655" s="54"/>
      <c r="BR655" s="54"/>
      <c r="BS655" s="54"/>
    </row>
    <row r="656" spans="1:71" ht="21.75" customHeight="1">
      <c r="A656" s="54"/>
      <c r="B656" s="566"/>
      <c r="C656" s="560" t="str">
        <f>IF(ROSTER!D$22="","",ROSTER!D$22)</f>
        <v/>
      </c>
      <c r="D656" s="561"/>
      <c r="E656" s="547"/>
      <c r="F656" s="502"/>
      <c r="G656" s="507"/>
      <c r="H656" s="544"/>
      <c r="I656" s="545"/>
      <c r="J656" s="540"/>
      <c r="K656" s="541"/>
      <c r="L656" s="553"/>
      <c r="M656" s="559"/>
      <c r="N656" s="556" t="s">
        <v>14</v>
      </c>
      <c r="O656" s="557"/>
      <c r="P656" s="540"/>
      <c r="Q656" s="541"/>
      <c r="R656" s="553"/>
      <c r="S656" s="559"/>
      <c r="T656" s="592"/>
      <c r="U656" s="593"/>
      <c r="V656" s="551"/>
      <c r="W656" s="545"/>
      <c r="X656" s="540"/>
      <c r="Y656" s="545"/>
      <c r="Z656" s="540"/>
      <c r="AA656" s="545"/>
      <c r="AB656" s="540"/>
      <c r="AC656" s="541"/>
      <c r="AD656" s="553"/>
      <c r="AE656" s="559"/>
      <c r="AF656" s="588"/>
      <c r="AG656" s="589"/>
      <c r="AH656" s="540"/>
      <c r="AI656" s="541"/>
      <c r="AJ656" s="553"/>
      <c r="AK656" s="559"/>
      <c r="AL656" s="592"/>
      <c r="AM656" s="593"/>
      <c r="AN656" s="540"/>
      <c r="AO656" s="541"/>
      <c r="AP656" s="553"/>
      <c r="AQ656" s="559"/>
      <c r="AR656" s="592"/>
      <c r="AS656" s="593"/>
      <c r="AT656" s="580"/>
      <c r="AU656" s="581"/>
      <c r="AV656" s="576"/>
      <c r="AW656" s="577"/>
      <c r="AX656" s="592"/>
      <c r="AY656" s="593"/>
      <c r="AZ656" s="540"/>
      <c r="BA656" s="541"/>
      <c r="BB656" s="553"/>
      <c r="BC656" s="559"/>
      <c r="BD656" s="592"/>
      <c r="BE656" s="593"/>
      <c r="BF656" s="580"/>
      <c r="BG656" s="581"/>
      <c r="BH656" s="576"/>
      <c r="BI656" s="577"/>
      <c r="BJ656" s="592"/>
      <c r="BK656" s="593"/>
      <c r="BL656" s="653"/>
      <c r="BM656" s="654"/>
      <c r="BN656" s="655"/>
      <c r="BO656" s="600"/>
      <c r="BP656" s="600"/>
      <c r="BQ656" s="54"/>
      <c r="BR656" s="54"/>
      <c r="BS656" s="54"/>
    </row>
    <row r="657" spans="1:71" ht="21.75" customHeight="1">
      <c r="A657" s="54"/>
      <c r="B657" s="565" t="str">
        <f>IF(ROSTER!B24="","",ROSTER!B24)</f>
        <v/>
      </c>
      <c r="C657" s="536" t="str">
        <f>IF(ROSTER!C$24="","",ROSTER!C$24)</f>
        <v/>
      </c>
      <c r="D657" s="537"/>
      <c r="E657" s="546"/>
      <c r="F657" s="501">
        <f>IF(E657="y",1,IF(E657="S",1,0))</f>
        <v>0</v>
      </c>
      <c r="G657" s="506">
        <f>IF(E657="S",1,0)</f>
        <v>0</v>
      </c>
      <c r="H657" s="542"/>
      <c r="I657" s="543"/>
      <c r="J657" s="538"/>
      <c r="K657" s="539"/>
      <c r="L657" s="552"/>
      <c r="M657" s="558"/>
      <c r="N657" s="554">
        <f>L657+J657</f>
        <v>0</v>
      </c>
      <c r="O657" s="555"/>
      <c r="P657" s="538"/>
      <c r="Q657" s="539"/>
      <c r="R657" s="552"/>
      <c r="S657" s="558"/>
      <c r="T657" s="590">
        <f t="shared" ref="T657:T684" si="577">R657-P657</f>
        <v>0</v>
      </c>
      <c r="U657" s="591"/>
      <c r="V657" s="550"/>
      <c r="W657" s="543"/>
      <c r="X657" s="538"/>
      <c r="Y657" s="543"/>
      <c r="Z657" s="538"/>
      <c r="AA657" s="543"/>
      <c r="AB657" s="538"/>
      <c r="AC657" s="539"/>
      <c r="AD657" s="552"/>
      <c r="AE657" s="558"/>
      <c r="AF657" s="586">
        <f>IF(AB657=0,0,(AD657/AB657)*100)</f>
        <v>0</v>
      </c>
      <c r="AG657" s="587"/>
      <c r="AH657" s="538"/>
      <c r="AI657" s="539"/>
      <c r="AJ657" s="552"/>
      <c r="AK657" s="558"/>
      <c r="AL657" s="590">
        <f>IF(AH657=0,0,(AJ657/AH657)*100)</f>
        <v>0</v>
      </c>
      <c r="AM657" s="591"/>
      <c r="AN657" s="538"/>
      <c r="AO657" s="539"/>
      <c r="AP657" s="552"/>
      <c r="AQ657" s="558"/>
      <c r="AR657" s="590">
        <f>IF(AN657=0,0,(AP657/AN657)*100)</f>
        <v>0</v>
      </c>
      <c r="AS657" s="591"/>
      <c r="AT657" s="578">
        <f>AB657+AH657+AN657</f>
        <v>0</v>
      </c>
      <c r="AU657" s="579"/>
      <c r="AV657" s="574">
        <f>AD657+AJ657+AP657</f>
        <v>0</v>
      </c>
      <c r="AW657" s="575"/>
      <c r="AX657" s="590">
        <f>IF(AT657=0,0,(AV657/AT657)*100)</f>
        <v>0</v>
      </c>
      <c r="AY657" s="591"/>
      <c r="AZ657" s="538"/>
      <c r="BA657" s="539"/>
      <c r="BB657" s="552"/>
      <c r="BC657" s="558"/>
      <c r="BD657" s="590">
        <f>IF(AZ657=0,0,(BB657/AZ657)*100)</f>
        <v>0</v>
      </c>
      <c r="BE657" s="591"/>
      <c r="BF657" s="578">
        <f>AT657+AZ657</f>
        <v>0</v>
      </c>
      <c r="BG657" s="579"/>
      <c r="BH657" s="574">
        <f>AV657+BB657</f>
        <v>0</v>
      </c>
      <c r="BI657" s="575"/>
      <c r="BJ657" s="590">
        <f>IF(BF657=0,0,(BH657/BF657)*100)</f>
        <v>0</v>
      </c>
      <c r="BK657" s="591"/>
      <c r="BL657" s="650">
        <f>(AD657*2)+(AJ657*2)+(AP657*3)+BB657</f>
        <v>0</v>
      </c>
      <c r="BM657" s="651"/>
      <c r="BN657" s="652"/>
      <c r="BO657" s="599" t="e">
        <f>(BL657*BR$641)+(N657*BR$642)+(X657*BR$643)+(R657*BR$644)+(V657*BR$645)+(Z657*BR$646)</f>
        <v>#REF!</v>
      </c>
      <c r="BP657" s="599" t="e">
        <f>((AZ657-BB657)*BR$648)+((AT657-AV657)*BR$647)+(H657*BR$649)+(P657*BR$650)</f>
        <v>#REF!</v>
      </c>
      <c r="BQ657" s="54"/>
      <c r="BR657" s="54"/>
      <c r="BS657" s="54"/>
    </row>
    <row r="658" spans="1:71" ht="21.75" customHeight="1">
      <c r="A658" s="54"/>
      <c r="B658" s="566"/>
      <c r="C658" s="560" t="str">
        <f>IF(ROSTER!D$24="","",ROSTER!D$24)</f>
        <v/>
      </c>
      <c r="D658" s="561"/>
      <c r="E658" s="547"/>
      <c r="F658" s="502"/>
      <c r="G658" s="507"/>
      <c r="H658" s="544"/>
      <c r="I658" s="545"/>
      <c r="J658" s="540"/>
      <c r="K658" s="541"/>
      <c r="L658" s="553"/>
      <c r="M658" s="559"/>
      <c r="N658" s="556" t="s">
        <v>14</v>
      </c>
      <c r="O658" s="557"/>
      <c r="P658" s="540"/>
      <c r="Q658" s="541"/>
      <c r="R658" s="553"/>
      <c r="S658" s="559"/>
      <c r="T658" s="592"/>
      <c r="U658" s="593"/>
      <c r="V658" s="551"/>
      <c r="W658" s="545"/>
      <c r="X658" s="540"/>
      <c r="Y658" s="545"/>
      <c r="Z658" s="540"/>
      <c r="AA658" s="545"/>
      <c r="AB658" s="540"/>
      <c r="AC658" s="541"/>
      <c r="AD658" s="553"/>
      <c r="AE658" s="559"/>
      <c r="AF658" s="588"/>
      <c r="AG658" s="589"/>
      <c r="AH658" s="540"/>
      <c r="AI658" s="541"/>
      <c r="AJ658" s="553"/>
      <c r="AK658" s="559"/>
      <c r="AL658" s="592"/>
      <c r="AM658" s="593"/>
      <c r="AN658" s="540"/>
      <c r="AO658" s="541"/>
      <c r="AP658" s="553"/>
      <c r="AQ658" s="559"/>
      <c r="AR658" s="592"/>
      <c r="AS658" s="593"/>
      <c r="AT658" s="580"/>
      <c r="AU658" s="581"/>
      <c r="AV658" s="576"/>
      <c r="AW658" s="577"/>
      <c r="AX658" s="592"/>
      <c r="AY658" s="593"/>
      <c r="AZ658" s="540"/>
      <c r="BA658" s="541"/>
      <c r="BB658" s="553"/>
      <c r="BC658" s="559"/>
      <c r="BD658" s="592"/>
      <c r="BE658" s="593"/>
      <c r="BF658" s="580"/>
      <c r="BG658" s="581"/>
      <c r="BH658" s="576"/>
      <c r="BI658" s="577"/>
      <c r="BJ658" s="592"/>
      <c r="BK658" s="593"/>
      <c r="BL658" s="653"/>
      <c r="BM658" s="654"/>
      <c r="BN658" s="655"/>
      <c r="BO658" s="600"/>
      <c r="BP658" s="600"/>
      <c r="BQ658" s="54"/>
      <c r="BR658" s="54"/>
      <c r="BS658" s="54"/>
    </row>
    <row r="659" spans="1:71" ht="21.75" customHeight="1">
      <c r="A659" s="54"/>
      <c r="B659" s="565" t="str">
        <f>IF(ROSTER!B26="","",ROSTER!B26)</f>
        <v/>
      </c>
      <c r="C659" s="536" t="str">
        <f>IF(ROSTER!C$26="","",ROSTER!C$26)</f>
        <v/>
      </c>
      <c r="D659" s="537"/>
      <c r="E659" s="546"/>
      <c r="F659" s="501">
        <f>IF(E659="y",1,IF(E659="S",1,0))</f>
        <v>0</v>
      </c>
      <c r="G659" s="506">
        <f>IF(E659="S",1,0)</f>
        <v>0</v>
      </c>
      <c r="H659" s="542"/>
      <c r="I659" s="543"/>
      <c r="J659" s="538"/>
      <c r="K659" s="539"/>
      <c r="L659" s="552"/>
      <c r="M659" s="558"/>
      <c r="N659" s="554">
        <f>L659+J659</f>
        <v>0</v>
      </c>
      <c r="O659" s="555"/>
      <c r="P659" s="538"/>
      <c r="Q659" s="539"/>
      <c r="R659" s="552"/>
      <c r="S659" s="558"/>
      <c r="T659" s="590">
        <f t="shared" ref="T659:T684" si="578">R659-P659</f>
        <v>0</v>
      </c>
      <c r="U659" s="591"/>
      <c r="V659" s="550"/>
      <c r="W659" s="543"/>
      <c r="X659" s="538"/>
      <c r="Y659" s="543"/>
      <c r="Z659" s="538"/>
      <c r="AA659" s="543"/>
      <c r="AB659" s="538"/>
      <c r="AC659" s="539"/>
      <c r="AD659" s="552"/>
      <c r="AE659" s="558"/>
      <c r="AF659" s="586">
        <f>IF(AB659=0,0,(AD659/AB659)*100)</f>
        <v>0</v>
      </c>
      <c r="AG659" s="587"/>
      <c r="AH659" s="538"/>
      <c r="AI659" s="539"/>
      <c r="AJ659" s="552"/>
      <c r="AK659" s="558"/>
      <c r="AL659" s="590">
        <f>IF(AH659=0,0,(AJ659/AH659)*100)</f>
        <v>0</v>
      </c>
      <c r="AM659" s="591"/>
      <c r="AN659" s="538"/>
      <c r="AO659" s="539"/>
      <c r="AP659" s="552"/>
      <c r="AQ659" s="558"/>
      <c r="AR659" s="590">
        <f>IF(AN659=0,0,(AP659/AN659)*100)</f>
        <v>0</v>
      </c>
      <c r="AS659" s="591"/>
      <c r="AT659" s="578">
        <f>AB659+AH659+AN659</f>
        <v>0</v>
      </c>
      <c r="AU659" s="579"/>
      <c r="AV659" s="574">
        <f>AD659+AJ659+AP659</f>
        <v>0</v>
      </c>
      <c r="AW659" s="575"/>
      <c r="AX659" s="590">
        <f>IF(AT659=0,0,(AV659/AT659)*100)</f>
        <v>0</v>
      </c>
      <c r="AY659" s="591"/>
      <c r="AZ659" s="538"/>
      <c r="BA659" s="539"/>
      <c r="BB659" s="552"/>
      <c r="BC659" s="558"/>
      <c r="BD659" s="590">
        <f>IF(AZ659=0,0,(BB659/AZ659)*100)</f>
        <v>0</v>
      </c>
      <c r="BE659" s="591"/>
      <c r="BF659" s="578">
        <f>AT659+AZ659</f>
        <v>0</v>
      </c>
      <c r="BG659" s="579"/>
      <c r="BH659" s="574">
        <f>AV659+BB659</f>
        <v>0</v>
      </c>
      <c r="BI659" s="575"/>
      <c r="BJ659" s="590">
        <f>IF(BF659=0,0,(BH659/BF659)*100)</f>
        <v>0</v>
      </c>
      <c r="BK659" s="591"/>
      <c r="BL659" s="650">
        <f>(AD659*2)+(AJ659*2)+(AP659*3)+BB659</f>
        <v>0</v>
      </c>
      <c r="BM659" s="651"/>
      <c r="BN659" s="652"/>
      <c r="BO659" s="599" t="e">
        <f>(BL659*BR$641)+(N659*BR$642)+(X659*BR$643)+(R659*BR$644)+(V659*BR$645)+(Z659*BR$646)</f>
        <v>#REF!</v>
      </c>
      <c r="BP659" s="599" t="e">
        <f>((AZ659-BB659)*BR$648)+((AT659-AV659)*BR$647)+(H659*BR$649)+(P659*BR$650)</f>
        <v>#REF!</v>
      </c>
      <c r="BQ659" s="54"/>
      <c r="BR659" s="54"/>
      <c r="BS659" s="54"/>
    </row>
    <row r="660" spans="1:71" ht="21.75" customHeight="1">
      <c r="A660" s="54"/>
      <c r="B660" s="566"/>
      <c r="C660" s="560" t="str">
        <f>IF(ROSTER!D$26="","",ROSTER!D$26)</f>
        <v/>
      </c>
      <c r="D660" s="561"/>
      <c r="E660" s="547"/>
      <c r="F660" s="502"/>
      <c r="G660" s="507"/>
      <c r="H660" s="544"/>
      <c r="I660" s="545"/>
      <c r="J660" s="540"/>
      <c r="K660" s="541"/>
      <c r="L660" s="553"/>
      <c r="M660" s="559"/>
      <c r="N660" s="556" t="s">
        <v>14</v>
      </c>
      <c r="O660" s="557"/>
      <c r="P660" s="540"/>
      <c r="Q660" s="541"/>
      <c r="R660" s="553"/>
      <c r="S660" s="559"/>
      <c r="T660" s="592"/>
      <c r="U660" s="593"/>
      <c r="V660" s="551"/>
      <c r="W660" s="545"/>
      <c r="X660" s="540"/>
      <c r="Y660" s="545"/>
      <c r="Z660" s="540"/>
      <c r="AA660" s="545"/>
      <c r="AB660" s="540"/>
      <c r="AC660" s="541"/>
      <c r="AD660" s="553"/>
      <c r="AE660" s="559"/>
      <c r="AF660" s="588"/>
      <c r="AG660" s="589"/>
      <c r="AH660" s="540"/>
      <c r="AI660" s="541"/>
      <c r="AJ660" s="553"/>
      <c r="AK660" s="559"/>
      <c r="AL660" s="592"/>
      <c r="AM660" s="593"/>
      <c r="AN660" s="540"/>
      <c r="AO660" s="541"/>
      <c r="AP660" s="553"/>
      <c r="AQ660" s="559"/>
      <c r="AR660" s="592"/>
      <c r="AS660" s="593"/>
      <c r="AT660" s="580"/>
      <c r="AU660" s="581"/>
      <c r="AV660" s="576"/>
      <c r="AW660" s="577"/>
      <c r="AX660" s="592"/>
      <c r="AY660" s="593"/>
      <c r="AZ660" s="540"/>
      <c r="BA660" s="541"/>
      <c r="BB660" s="553"/>
      <c r="BC660" s="559"/>
      <c r="BD660" s="592"/>
      <c r="BE660" s="593"/>
      <c r="BF660" s="580"/>
      <c r="BG660" s="581"/>
      <c r="BH660" s="576"/>
      <c r="BI660" s="577"/>
      <c r="BJ660" s="592"/>
      <c r="BK660" s="593"/>
      <c r="BL660" s="653"/>
      <c r="BM660" s="654"/>
      <c r="BN660" s="655"/>
      <c r="BO660" s="600"/>
      <c r="BP660" s="600"/>
      <c r="BQ660" s="54"/>
      <c r="BR660" s="54"/>
      <c r="BS660" s="54"/>
    </row>
    <row r="661" spans="1:71" ht="21.75" customHeight="1">
      <c r="A661" s="54"/>
      <c r="B661" s="565" t="str">
        <f>IF(ROSTER!B28="","",ROSTER!B28)</f>
        <v/>
      </c>
      <c r="C661" s="536" t="str">
        <f>IF(ROSTER!C$28="","",ROSTER!C$28)</f>
        <v/>
      </c>
      <c r="D661" s="537"/>
      <c r="E661" s="546"/>
      <c r="F661" s="501">
        <f>IF(E661="y",1,IF(E661="S",1,0))</f>
        <v>0</v>
      </c>
      <c r="G661" s="506">
        <f>IF(E661="S",1,0)</f>
        <v>0</v>
      </c>
      <c r="H661" s="542"/>
      <c r="I661" s="543"/>
      <c r="J661" s="538"/>
      <c r="K661" s="539"/>
      <c r="L661" s="552"/>
      <c r="M661" s="558"/>
      <c r="N661" s="554">
        <f>L661+J661</f>
        <v>0</v>
      </c>
      <c r="O661" s="555"/>
      <c r="P661" s="538"/>
      <c r="Q661" s="539"/>
      <c r="R661" s="552"/>
      <c r="S661" s="558"/>
      <c r="T661" s="590">
        <f t="shared" ref="T661:T684" si="579">R661-P661</f>
        <v>0</v>
      </c>
      <c r="U661" s="591"/>
      <c r="V661" s="550"/>
      <c r="W661" s="543"/>
      <c r="X661" s="538"/>
      <c r="Y661" s="543"/>
      <c r="Z661" s="538"/>
      <c r="AA661" s="543"/>
      <c r="AB661" s="538"/>
      <c r="AC661" s="539"/>
      <c r="AD661" s="552"/>
      <c r="AE661" s="558"/>
      <c r="AF661" s="586">
        <f>IF(AB661=0,0,(AD661/AB661)*100)</f>
        <v>0</v>
      </c>
      <c r="AG661" s="587"/>
      <c r="AH661" s="538"/>
      <c r="AI661" s="539"/>
      <c r="AJ661" s="552"/>
      <c r="AK661" s="558"/>
      <c r="AL661" s="590">
        <f>IF(AH661=0,0,(AJ661/AH661)*100)</f>
        <v>0</v>
      </c>
      <c r="AM661" s="591"/>
      <c r="AN661" s="538"/>
      <c r="AO661" s="539"/>
      <c r="AP661" s="552"/>
      <c r="AQ661" s="558"/>
      <c r="AR661" s="590">
        <f>IF(AN661=0,0,(AP661/AN661)*100)</f>
        <v>0</v>
      </c>
      <c r="AS661" s="591"/>
      <c r="AT661" s="578">
        <f>AB661+AH661+AN661</f>
        <v>0</v>
      </c>
      <c r="AU661" s="579"/>
      <c r="AV661" s="574">
        <f>AD661+AJ661+AP661</f>
        <v>0</v>
      </c>
      <c r="AW661" s="575"/>
      <c r="AX661" s="590">
        <f>IF(AT661=0,0,(AV661/AT661)*100)</f>
        <v>0</v>
      </c>
      <c r="AY661" s="591"/>
      <c r="AZ661" s="538"/>
      <c r="BA661" s="539"/>
      <c r="BB661" s="552"/>
      <c r="BC661" s="558"/>
      <c r="BD661" s="590">
        <f>IF(AZ661=0,0,(BB661/AZ661)*100)</f>
        <v>0</v>
      </c>
      <c r="BE661" s="591"/>
      <c r="BF661" s="578">
        <f>AT661+AZ661</f>
        <v>0</v>
      </c>
      <c r="BG661" s="579"/>
      <c r="BH661" s="574">
        <f>AV661+BB661</f>
        <v>0</v>
      </c>
      <c r="BI661" s="575"/>
      <c r="BJ661" s="590">
        <f>IF(BF661=0,0,(BH661/BF661)*100)</f>
        <v>0</v>
      </c>
      <c r="BK661" s="591"/>
      <c r="BL661" s="650">
        <f>(AD661*2)+(AJ661*2)+(AP661*3)+BB661</f>
        <v>0</v>
      </c>
      <c r="BM661" s="651"/>
      <c r="BN661" s="652"/>
      <c r="BO661" s="599" t="e">
        <f>(BL661*BR$641)+(N661*BR$642)+(X661*BR$643)+(R661*BR$644)+(V661*BR$645)+(Z661*BR$646)</f>
        <v>#REF!</v>
      </c>
      <c r="BP661" s="599" t="e">
        <f>((AZ661-BB661)*BR$648)+((AT661-AV661)*BR$647)+(H661*BR$649)+(P661*BR$650)</f>
        <v>#REF!</v>
      </c>
      <c r="BQ661" s="54"/>
      <c r="BR661" s="54"/>
      <c r="BS661" s="54"/>
    </row>
    <row r="662" spans="1:71" ht="21.75" customHeight="1">
      <c r="A662" s="54"/>
      <c r="B662" s="566"/>
      <c r="C662" s="560" t="str">
        <f>IF(ROSTER!D$28="","",ROSTER!D$28)</f>
        <v/>
      </c>
      <c r="D662" s="561"/>
      <c r="E662" s="547"/>
      <c r="F662" s="502"/>
      <c r="G662" s="507"/>
      <c r="H662" s="544"/>
      <c r="I662" s="545"/>
      <c r="J662" s="540"/>
      <c r="K662" s="541"/>
      <c r="L662" s="553"/>
      <c r="M662" s="559"/>
      <c r="N662" s="556" t="s">
        <v>14</v>
      </c>
      <c r="O662" s="557"/>
      <c r="P662" s="540"/>
      <c r="Q662" s="541"/>
      <c r="R662" s="553"/>
      <c r="S662" s="559"/>
      <c r="T662" s="592"/>
      <c r="U662" s="593"/>
      <c r="V662" s="551"/>
      <c r="W662" s="545"/>
      <c r="X662" s="540"/>
      <c r="Y662" s="545"/>
      <c r="Z662" s="540"/>
      <c r="AA662" s="545"/>
      <c r="AB662" s="540"/>
      <c r="AC662" s="541"/>
      <c r="AD662" s="553"/>
      <c r="AE662" s="559"/>
      <c r="AF662" s="588"/>
      <c r="AG662" s="589"/>
      <c r="AH662" s="540"/>
      <c r="AI662" s="541"/>
      <c r="AJ662" s="553"/>
      <c r="AK662" s="559"/>
      <c r="AL662" s="592"/>
      <c r="AM662" s="593"/>
      <c r="AN662" s="540"/>
      <c r="AO662" s="541"/>
      <c r="AP662" s="553"/>
      <c r="AQ662" s="559"/>
      <c r="AR662" s="592"/>
      <c r="AS662" s="593"/>
      <c r="AT662" s="580"/>
      <c r="AU662" s="581"/>
      <c r="AV662" s="576"/>
      <c r="AW662" s="577"/>
      <c r="AX662" s="592"/>
      <c r="AY662" s="593"/>
      <c r="AZ662" s="540"/>
      <c r="BA662" s="541"/>
      <c r="BB662" s="553"/>
      <c r="BC662" s="559"/>
      <c r="BD662" s="592"/>
      <c r="BE662" s="593"/>
      <c r="BF662" s="580"/>
      <c r="BG662" s="581"/>
      <c r="BH662" s="576"/>
      <c r="BI662" s="577"/>
      <c r="BJ662" s="592"/>
      <c r="BK662" s="593"/>
      <c r="BL662" s="653"/>
      <c r="BM662" s="654"/>
      <c r="BN662" s="655"/>
      <c r="BO662" s="600"/>
      <c r="BP662" s="600"/>
      <c r="BQ662" s="54"/>
      <c r="BR662" s="54"/>
      <c r="BS662" s="54"/>
    </row>
    <row r="663" spans="1:71" ht="21.75" customHeight="1">
      <c r="A663" s="54"/>
      <c r="B663" s="565" t="str">
        <f>IF(ROSTER!B30="","",ROSTER!B30)</f>
        <v/>
      </c>
      <c r="C663" s="536" t="str">
        <f>IF(ROSTER!C$30="","",ROSTER!C$30)</f>
        <v/>
      </c>
      <c r="D663" s="537"/>
      <c r="E663" s="546"/>
      <c r="F663" s="501">
        <f>IF(E663="y",1,IF(E663="S",1,0))</f>
        <v>0</v>
      </c>
      <c r="G663" s="506">
        <f>IF(E663="S",1,0)</f>
        <v>0</v>
      </c>
      <c r="H663" s="542"/>
      <c r="I663" s="543"/>
      <c r="J663" s="538"/>
      <c r="K663" s="539"/>
      <c r="L663" s="552"/>
      <c r="M663" s="558"/>
      <c r="N663" s="554">
        <f>L663+J663</f>
        <v>0</v>
      </c>
      <c r="O663" s="555"/>
      <c r="P663" s="538"/>
      <c r="Q663" s="539"/>
      <c r="R663" s="552"/>
      <c r="S663" s="558"/>
      <c r="T663" s="590">
        <f t="shared" ref="T663:T684" si="580">R663-P663</f>
        <v>0</v>
      </c>
      <c r="U663" s="591"/>
      <c r="V663" s="550"/>
      <c r="W663" s="543"/>
      <c r="X663" s="538"/>
      <c r="Y663" s="543"/>
      <c r="Z663" s="538"/>
      <c r="AA663" s="543"/>
      <c r="AB663" s="538"/>
      <c r="AC663" s="539"/>
      <c r="AD663" s="552"/>
      <c r="AE663" s="558"/>
      <c r="AF663" s="586">
        <f>IF(AB663=0,0,(AD663/AB663)*100)</f>
        <v>0</v>
      </c>
      <c r="AG663" s="587"/>
      <c r="AH663" s="538"/>
      <c r="AI663" s="539"/>
      <c r="AJ663" s="552"/>
      <c r="AK663" s="558"/>
      <c r="AL663" s="590">
        <f>IF(AH663=0,0,(AJ663/AH663)*100)</f>
        <v>0</v>
      </c>
      <c r="AM663" s="591"/>
      <c r="AN663" s="538"/>
      <c r="AO663" s="539"/>
      <c r="AP663" s="552"/>
      <c r="AQ663" s="558"/>
      <c r="AR663" s="590">
        <f>IF(AN663=0,0,(AP663/AN663)*100)</f>
        <v>0</v>
      </c>
      <c r="AS663" s="591"/>
      <c r="AT663" s="578">
        <f>AB663+AH663+AN663</f>
        <v>0</v>
      </c>
      <c r="AU663" s="579"/>
      <c r="AV663" s="574">
        <f>AD663+AJ663+AP663</f>
        <v>0</v>
      </c>
      <c r="AW663" s="575"/>
      <c r="AX663" s="590">
        <f>IF(AT663=0,0,(AV663/AT663)*100)</f>
        <v>0</v>
      </c>
      <c r="AY663" s="591"/>
      <c r="AZ663" s="538"/>
      <c r="BA663" s="539"/>
      <c r="BB663" s="552"/>
      <c r="BC663" s="558"/>
      <c r="BD663" s="590">
        <f>IF(AZ663=0,0,(BB663/AZ663)*100)</f>
        <v>0</v>
      </c>
      <c r="BE663" s="591"/>
      <c r="BF663" s="578">
        <f>AT663+AZ663</f>
        <v>0</v>
      </c>
      <c r="BG663" s="579"/>
      <c r="BH663" s="574">
        <f>AV663+BB663</f>
        <v>0</v>
      </c>
      <c r="BI663" s="575"/>
      <c r="BJ663" s="590">
        <f>IF(BF663=0,0,(BH663/BF663)*100)</f>
        <v>0</v>
      </c>
      <c r="BK663" s="591"/>
      <c r="BL663" s="650">
        <f>(AD663*2)+(AJ663*2)+(AP663*3)+BB663</f>
        <v>0</v>
      </c>
      <c r="BM663" s="651"/>
      <c r="BN663" s="652"/>
      <c r="BO663" s="599" t="e">
        <f>(BL663*BR$641)+(N663*BR$642)+(X663*BR$643)+(R663*BR$644)+(V663*BR$645)+(Z663*BR$646)</f>
        <v>#REF!</v>
      </c>
      <c r="BP663" s="599" t="e">
        <f>((AZ663-BB663)*BR$648)+((AT663-AV663)*BR$647)+(H663*BR$649)+(P663*BR$650)</f>
        <v>#REF!</v>
      </c>
      <c r="BQ663" s="54"/>
      <c r="BR663" s="54"/>
      <c r="BS663" s="54"/>
    </row>
    <row r="664" spans="1:71" ht="21.75" customHeight="1">
      <c r="A664" s="54"/>
      <c r="B664" s="566"/>
      <c r="C664" s="560" t="str">
        <f>IF(ROSTER!D$30="","",ROSTER!D$30)</f>
        <v/>
      </c>
      <c r="D664" s="561"/>
      <c r="E664" s="547"/>
      <c r="F664" s="502"/>
      <c r="G664" s="507"/>
      <c r="H664" s="544"/>
      <c r="I664" s="545"/>
      <c r="J664" s="540"/>
      <c r="K664" s="541"/>
      <c r="L664" s="553"/>
      <c r="M664" s="559"/>
      <c r="N664" s="556" t="s">
        <v>14</v>
      </c>
      <c r="O664" s="557"/>
      <c r="P664" s="540"/>
      <c r="Q664" s="541"/>
      <c r="R664" s="553"/>
      <c r="S664" s="559"/>
      <c r="T664" s="592"/>
      <c r="U664" s="593"/>
      <c r="V664" s="551"/>
      <c r="W664" s="545"/>
      <c r="X664" s="540"/>
      <c r="Y664" s="545"/>
      <c r="Z664" s="540"/>
      <c r="AA664" s="545"/>
      <c r="AB664" s="540"/>
      <c r="AC664" s="541"/>
      <c r="AD664" s="553"/>
      <c r="AE664" s="559"/>
      <c r="AF664" s="588"/>
      <c r="AG664" s="589"/>
      <c r="AH664" s="540"/>
      <c r="AI664" s="541"/>
      <c r="AJ664" s="553"/>
      <c r="AK664" s="559"/>
      <c r="AL664" s="592"/>
      <c r="AM664" s="593"/>
      <c r="AN664" s="540"/>
      <c r="AO664" s="541"/>
      <c r="AP664" s="553"/>
      <c r="AQ664" s="559"/>
      <c r="AR664" s="592"/>
      <c r="AS664" s="593"/>
      <c r="AT664" s="580"/>
      <c r="AU664" s="581"/>
      <c r="AV664" s="576"/>
      <c r="AW664" s="577"/>
      <c r="AX664" s="592"/>
      <c r="AY664" s="593"/>
      <c r="AZ664" s="540"/>
      <c r="BA664" s="541"/>
      <c r="BB664" s="553"/>
      <c r="BC664" s="559"/>
      <c r="BD664" s="592"/>
      <c r="BE664" s="593"/>
      <c r="BF664" s="580"/>
      <c r="BG664" s="581"/>
      <c r="BH664" s="576"/>
      <c r="BI664" s="577"/>
      <c r="BJ664" s="592"/>
      <c r="BK664" s="593"/>
      <c r="BL664" s="653"/>
      <c r="BM664" s="654"/>
      <c r="BN664" s="655"/>
      <c r="BO664" s="600"/>
      <c r="BP664" s="600"/>
      <c r="BQ664" s="54"/>
      <c r="BR664" s="54"/>
      <c r="BS664" s="54"/>
    </row>
    <row r="665" spans="1:71" ht="21.75" customHeight="1">
      <c r="A665" s="54"/>
      <c r="B665" s="565" t="str">
        <f>IF(ROSTER!B32="","",ROSTER!B32)</f>
        <v/>
      </c>
      <c r="C665" s="536" t="str">
        <f>IF(ROSTER!C$32="","",ROSTER!C$32)</f>
        <v/>
      </c>
      <c r="D665" s="537"/>
      <c r="E665" s="546"/>
      <c r="F665" s="501">
        <f>IF(E665="y",1,IF(E665="S",1,0))</f>
        <v>0</v>
      </c>
      <c r="G665" s="506">
        <f>IF(E665="S",1,0)</f>
        <v>0</v>
      </c>
      <c r="H665" s="542"/>
      <c r="I665" s="543"/>
      <c r="J665" s="538"/>
      <c r="K665" s="539"/>
      <c r="L665" s="552"/>
      <c r="M665" s="558"/>
      <c r="N665" s="554">
        <f>L665+J665</f>
        <v>0</v>
      </c>
      <c r="O665" s="555"/>
      <c r="P665" s="538"/>
      <c r="Q665" s="539"/>
      <c r="R665" s="552"/>
      <c r="S665" s="558"/>
      <c r="T665" s="590">
        <f t="shared" ref="T665:T684" si="581">R665-P665</f>
        <v>0</v>
      </c>
      <c r="U665" s="591"/>
      <c r="V665" s="550"/>
      <c r="W665" s="543"/>
      <c r="X665" s="538"/>
      <c r="Y665" s="543"/>
      <c r="Z665" s="538"/>
      <c r="AA665" s="543"/>
      <c r="AB665" s="538"/>
      <c r="AC665" s="539"/>
      <c r="AD665" s="552"/>
      <c r="AE665" s="558"/>
      <c r="AF665" s="586">
        <f>IF(AB665=0,0,(AD665/AB665)*100)</f>
        <v>0</v>
      </c>
      <c r="AG665" s="587"/>
      <c r="AH665" s="538"/>
      <c r="AI665" s="539"/>
      <c r="AJ665" s="552"/>
      <c r="AK665" s="558"/>
      <c r="AL665" s="590">
        <f>IF(AH665=0,0,(AJ665/AH665)*100)</f>
        <v>0</v>
      </c>
      <c r="AM665" s="591"/>
      <c r="AN665" s="538"/>
      <c r="AO665" s="539"/>
      <c r="AP665" s="552"/>
      <c r="AQ665" s="558"/>
      <c r="AR665" s="590">
        <f>IF(AN665=0,0,(AP665/AN665)*100)</f>
        <v>0</v>
      </c>
      <c r="AS665" s="591"/>
      <c r="AT665" s="578">
        <f>AB665+AH665+AN665</f>
        <v>0</v>
      </c>
      <c r="AU665" s="579"/>
      <c r="AV665" s="574">
        <f>AD665+AJ665+AP665</f>
        <v>0</v>
      </c>
      <c r="AW665" s="575"/>
      <c r="AX665" s="590">
        <f>IF(AT665=0,0,(AV665/AT665)*100)</f>
        <v>0</v>
      </c>
      <c r="AY665" s="591"/>
      <c r="AZ665" s="538"/>
      <c r="BA665" s="539"/>
      <c r="BB665" s="552"/>
      <c r="BC665" s="558"/>
      <c r="BD665" s="590">
        <f>IF(AZ665=0,0,(BB665/AZ665)*100)</f>
        <v>0</v>
      </c>
      <c r="BE665" s="591"/>
      <c r="BF665" s="578">
        <f>AT665+AZ665</f>
        <v>0</v>
      </c>
      <c r="BG665" s="579"/>
      <c r="BH665" s="574">
        <f>AV665+BB665</f>
        <v>0</v>
      </c>
      <c r="BI665" s="575"/>
      <c r="BJ665" s="590">
        <f>IF(BF665=0,0,(BH665/BF665)*100)</f>
        <v>0</v>
      </c>
      <c r="BK665" s="591"/>
      <c r="BL665" s="650">
        <f>(AD665*2)+(AJ665*2)+(AP665*3)+BB665</f>
        <v>0</v>
      </c>
      <c r="BM665" s="651"/>
      <c r="BN665" s="652"/>
      <c r="BO665" s="599" t="e">
        <f>(BL665*BR$641)+(N665*BR$642)+(X665*BR$643)+(R665*BR$644)+(V665*BR$645)+(Z665*BR$646)</f>
        <v>#REF!</v>
      </c>
      <c r="BP665" s="599" t="e">
        <f>((AZ665-BB665)*BR$648)+((AT665-AV665)*BR$647)+(H665*BR$649)+(P665*BR$650)</f>
        <v>#REF!</v>
      </c>
      <c r="BQ665" s="54"/>
      <c r="BR665" s="54"/>
      <c r="BS665" s="54"/>
    </row>
    <row r="666" spans="1:71" ht="21.75" customHeight="1">
      <c r="A666" s="54"/>
      <c r="B666" s="566"/>
      <c r="C666" s="560" t="str">
        <f>IF(ROSTER!D$32="","",ROSTER!D$32)</f>
        <v/>
      </c>
      <c r="D666" s="561"/>
      <c r="E666" s="547"/>
      <c r="F666" s="502"/>
      <c r="G666" s="507"/>
      <c r="H666" s="544"/>
      <c r="I666" s="545"/>
      <c r="J666" s="540"/>
      <c r="K666" s="541"/>
      <c r="L666" s="553"/>
      <c r="M666" s="559"/>
      <c r="N666" s="556" t="s">
        <v>14</v>
      </c>
      <c r="O666" s="557"/>
      <c r="P666" s="540"/>
      <c r="Q666" s="541"/>
      <c r="R666" s="553"/>
      <c r="S666" s="559"/>
      <c r="T666" s="592"/>
      <c r="U666" s="593"/>
      <c r="V666" s="551"/>
      <c r="W666" s="545"/>
      <c r="X666" s="540"/>
      <c r="Y666" s="545"/>
      <c r="Z666" s="540"/>
      <c r="AA666" s="545"/>
      <c r="AB666" s="540"/>
      <c r="AC666" s="541"/>
      <c r="AD666" s="553"/>
      <c r="AE666" s="559"/>
      <c r="AF666" s="588"/>
      <c r="AG666" s="589"/>
      <c r="AH666" s="540"/>
      <c r="AI666" s="541"/>
      <c r="AJ666" s="553"/>
      <c r="AK666" s="559"/>
      <c r="AL666" s="592"/>
      <c r="AM666" s="593"/>
      <c r="AN666" s="540"/>
      <c r="AO666" s="541"/>
      <c r="AP666" s="553"/>
      <c r="AQ666" s="559"/>
      <c r="AR666" s="592"/>
      <c r="AS666" s="593"/>
      <c r="AT666" s="580"/>
      <c r="AU666" s="581"/>
      <c r="AV666" s="576"/>
      <c r="AW666" s="577"/>
      <c r="AX666" s="592"/>
      <c r="AY666" s="593"/>
      <c r="AZ666" s="540"/>
      <c r="BA666" s="541"/>
      <c r="BB666" s="553"/>
      <c r="BC666" s="559"/>
      <c r="BD666" s="592"/>
      <c r="BE666" s="593"/>
      <c r="BF666" s="580"/>
      <c r="BG666" s="581"/>
      <c r="BH666" s="576"/>
      <c r="BI666" s="577"/>
      <c r="BJ666" s="592"/>
      <c r="BK666" s="593"/>
      <c r="BL666" s="653"/>
      <c r="BM666" s="654"/>
      <c r="BN666" s="655"/>
      <c r="BO666" s="600"/>
      <c r="BP666" s="600"/>
      <c r="BQ666" s="54"/>
      <c r="BR666" s="54"/>
      <c r="BS666" s="54"/>
    </row>
    <row r="667" spans="1:71" ht="21.75" customHeight="1">
      <c r="A667" s="54"/>
      <c r="B667" s="565" t="str">
        <f>IF(ROSTER!B34="","",ROSTER!B34)</f>
        <v/>
      </c>
      <c r="C667" s="536" t="str">
        <f>IF(ROSTER!C$34="","",ROSTER!C$34)</f>
        <v/>
      </c>
      <c r="D667" s="537"/>
      <c r="E667" s="546"/>
      <c r="F667" s="501">
        <f>IF(E667="y",1,IF(E667="S",1,0))</f>
        <v>0</v>
      </c>
      <c r="G667" s="506">
        <f>IF(E667="S",1,0)</f>
        <v>0</v>
      </c>
      <c r="H667" s="542"/>
      <c r="I667" s="543"/>
      <c r="J667" s="538"/>
      <c r="K667" s="539"/>
      <c r="L667" s="552"/>
      <c r="M667" s="558"/>
      <c r="N667" s="554">
        <f>L667+J667</f>
        <v>0</v>
      </c>
      <c r="O667" s="555"/>
      <c r="P667" s="538"/>
      <c r="Q667" s="539"/>
      <c r="R667" s="552"/>
      <c r="S667" s="558"/>
      <c r="T667" s="590">
        <f t="shared" ref="T667:T684" si="582">R667-P667</f>
        <v>0</v>
      </c>
      <c r="U667" s="591"/>
      <c r="V667" s="550"/>
      <c r="W667" s="543"/>
      <c r="X667" s="538"/>
      <c r="Y667" s="543"/>
      <c r="Z667" s="538"/>
      <c r="AA667" s="543"/>
      <c r="AB667" s="538"/>
      <c r="AC667" s="539"/>
      <c r="AD667" s="552"/>
      <c r="AE667" s="558"/>
      <c r="AF667" s="586">
        <f>IF(AB667=0,0,(AD667/AB667)*100)</f>
        <v>0</v>
      </c>
      <c r="AG667" s="587"/>
      <c r="AH667" s="538"/>
      <c r="AI667" s="539"/>
      <c r="AJ667" s="552"/>
      <c r="AK667" s="558"/>
      <c r="AL667" s="590">
        <f>IF(AH667=0,0,(AJ667/AH667)*100)</f>
        <v>0</v>
      </c>
      <c r="AM667" s="591"/>
      <c r="AN667" s="538"/>
      <c r="AO667" s="539"/>
      <c r="AP667" s="552"/>
      <c r="AQ667" s="558"/>
      <c r="AR667" s="590">
        <f>IF(AN667=0,0,(AP667/AN667)*100)</f>
        <v>0</v>
      </c>
      <c r="AS667" s="591"/>
      <c r="AT667" s="578">
        <f>AB667+AH667+AN667</f>
        <v>0</v>
      </c>
      <c r="AU667" s="579"/>
      <c r="AV667" s="574">
        <f>AD667+AJ667+AP667</f>
        <v>0</v>
      </c>
      <c r="AW667" s="575"/>
      <c r="AX667" s="590">
        <f>IF(AT667=0,0,(AV667/AT667)*100)</f>
        <v>0</v>
      </c>
      <c r="AY667" s="591"/>
      <c r="AZ667" s="538"/>
      <c r="BA667" s="539"/>
      <c r="BB667" s="552"/>
      <c r="BC667" s="558"/>
      <c r="BD667" s="590">
        <f>IF(AZ667=0,0,(BB667/AZ667)*100)</f>
        <v>0</v>
      </c>
      <c r="BE667" s="591"/>
      <c r="BF667" s="578">
        <f>AT667+AZ667</f>
        <v>0</v>
      </c>
      <c r="BG667" s="579"/>
      <c r="BH667" s="574">
        <f>AV667+BB667</f>
        <v>0</v>
      </c>
      <c r="BI667" s="575"/>
      <c r="BJ667" s="590">
        <f>IF(BF667=0,0,(BH667/BF667)*100)</f>
        <v>0</v>
      </c>
      <c r="BK667" s="591"/>
      <c r="BL667" s="650">
        <f>(AD667*2)+(AJ667*2)+(AP667*3)+BB667</f>
        <v>0</v>
      </c>
      <c r="BM667" s="651"/>
      <c r="BN667" s="652"/>
      <c r="BO667" s="599" t="e">
        <f>(BL667*BR$641)+(N667*BR$642)+(X667*BR$643)+(R667*BR$644)+(V667*BR$645)+(Z667*BR$646)</f>
        <v>#REF!</v>
      </c>
      <c r="BP667" s="599" t="e">
        <f>((AZ667-BB667)*BR$648)+((AT667-AV667)*BR$647)+(H667*BR$649)+(P667*BR$650)</f>
        <v>#REF!</v>
      </c>
      <c r="BQ667" s="54"/>
      <c r="BR667" s="54"/>
      <c r="BS667" s="54"/>
    </row>
    <row r="668" spans="1:71" ht="21.75" customHeight="1">
      <c r="A668" s="54"/>
      <c r="B668" s="566"/>
      <c r="C668" s="560" t="str">
        <f>IF(ROSTER!D$34="","",ROSTER!D$34)</f>
        <v/>
      </c>
      <c r="D668" s="561"/>
      <c r="E668" s="547"/>
      <c r="F668" s="502"/>
      <c r="G668" s="507"/>
      <c r="H668" s="544"/>
      <c r="I668" s="545"/>
      <c r="J668" s="540"/>
      <c r="K668" s="541"/>
      <c r="L668" s="553"/>
      <c r="M668" s="559"/>
      <c r="N668" s="556" t="s">
        <v>14</v>
      </c>
      <c r="O668" s="557"/>
      <c r="P668" s="540"/>
      <c r="Q668" s="541"/>
      <c r="R668" s="553"/>
      <c r="S668" s="559"/>
      <c r="T668" s="592"/>
      <c r="U668" s="593"/>
      <c r="V668" s="551"/>
      <c r="W668" s="545"/>
      <c r="X668" s="540"/>
      <c r="Y668" s="545"/>
      <c r="Z668" s="540"/>
      <c r="AA668" s="545"/>
      <c r="AB668" s="540"/>
      <c r="AC668" s="541"/>
      <c r="AD668" s="553"/>
      <c r="AE668" s="559"/>
      <c r="AF668" s="588"/>
      <c r="AG668" s="589"/>
      <c r="AH668" s="540"/>
      <c r="AI668" s="541"/>
      <c r="AJ668" s="553"/>
      <c r="AK668" s="559"/>
      <c r="AL668" s="592"/>
      <c r="AM668" s="593"/>
      <c r="AN668" s="540"/>
      <c r="AO668" s="541"/>
      <c r="AP668" s="553"/>
      <c r="AQ668" s="559"/>
      <c r="AR668" s="592"/>
      <c r="AS668" s="593"/>
      <c r="AT668" s="580"/>
      <c r="AU668" s="581"/>
      <c r="AV668" s="576"/>
      <c r="AW668" s="577"/>
      <c r="AX668" s="592"/>
      <c r="AY668" s="593"/>
      <c r="AZ668" s="540"/>
      <c r="BA668" s="541"/>
      <c r="BB668" s="553"/>
      <c r="BC668" s="559"/>
      <c r="BD668" s="592"/>
      <c r="BE668" s="593"/>
      <c r="BF668" s="580"/>
      <c r="BG668" s="581"/>
      <c r="BH668" s="576"/>
      <c r="BI668" s="577"/>
      <c r="BJ668" s="592"/>
      <c r="BK668" s="593"/>
      <c r="BL668" s="653"/>
      <c r="BM668" s="654"/>
      <c r="BN668" s="655"/>
      <c r="BO668" s="600"/>
      <c r="BP668" s="600"/>
      <c r="BQ668" s="54"/>
      <c r="BR668" s="54"/>
      <c r="BS668" s="54"/>
    </row>
    <row r="669" spans="1:71" ht="21.75" customHeight="1">
      <c r="A669" s="54"/>
      <c r="B669" s="565" t="str">
        <f>IF(ROSTER!B36="","",ROSTER!B36)</f>
        <v/>
      </c>
      <c r="C669" s="536" t="str">
        <f>IF(ROSTER!C$36="","",ROSTER!C$36)</f>
        <v/>
      </c>
      <c r="D669" s="537"/>
      <c r="E669" s="546"/>
      <c r="F669" s="501">
        <f>IF(E669="y",1,IF(E669="S",1,0))</f>
        <v>0</v>
      </c>
      <c r="G669" s="506">
        <f>IF(E669="S",1,0)</f>
        <v>0</v>
      </c>
      <c r="H669" s="542"/>
      <c r="I669" s="543"/>
      <c r="J669" s="538"/>
      <c r="K669" s="539"/>
      <c r="L669" s="552"/>
      <c r="M669" s="558"/>
      <c r="N669" s="554">
        <f>L669+J669</f>
        <v>0</v>
      </c>
      <c r="O669" s="555"/>
      <c r="P669" s="538"/>
      <c r="Q669" s="539"/>
      <c r="R669" s="552"/>
      <c r="S669" s="558"/>
      <c r="T669" s="590">
        <f t="shared" ref="T669:T684" si="583">R669-P669</f>
        <v>0</v>
      </c>
      <c r="U669" s="591"/>
      <c r="V669" s="550"/>
      <c r="W669" s="543"/>
      <c r="X669" s="538"/>
      <c r="Y669" s="543"/>
      <c r="Z669" s="538"/>
      <c r="AA669" s="543"/>
      <c r="AB669" s="538"/>
      <c r="AC669" s="539"/>
      <c r="AD669" s="552"/>
      <c r="AE669" s="558"/>
      <c r="AF669" s="586">
        <f>IF(AB669=0,0,(AD669/AB669)*100)</f>
        <v>0</v>
      </c>
      <c r="AG669" s="587"/>
      <c r="AH669" s="538"/>
      <c r="AI669" s="539"/>
      <c r="AJ669" s="552"/>
      <c r="AK669" s="558"/>
      <c r="AL669" s="590">
        <f>IF(AH669=0,0,(AJ669/AH669)*100)</f>
        <v>0</v>
      </c>
      <c r="AM669" s="591"/>
      <c r="AN669" s="538"/>
      <c r="AO669" s="539"/>
      <c r="AP669" s="552"/>
      <c r="AQ669" s="558"/>
      <c r="AR669" s="590">
        <f>IF(AN669=0,0,(AP669/AN669)*100)</f>
        <v>0</v>
      </c>
      <c r="AS669" s="591"/>
      <c r="AT669" s="578">
        <f>AB669+AH669+AN669</f>
        <v>0</v>
      </c>
      <c r="AU669" s="579"/>
      <c r="AV669" s="574">
        <f>AD669+AJ669+AP669</f>
        <v>0</v>
      </c>
      <c r="AW669" s="575"/>
      <c r="AX669" s="590">
        <f>IF(AT669=0,0,(AV669/AT669)*100)</f>
        <v>0</v>
      </c>
      <c r="AY669" s="591"/>
      <c r="AZ669" s="538"/>
      <c r="BA669" s="539"/>
      <c r="BB669" s="552"/>
      <c r="BC669" s="558"/>
      <c r="BD669" s="590">
        <f>IF(AZ669=0,0,(BB669/AZ669)*100)</f>
        <v>0</v>
      </c>
      <c r="BE669" s="591"/>
      <c r="BF669" s="578">
        <f>AT669+AZ669</f>
        <v>0</v>
      </c>
      <c r="BG669" s="579"/>
      <c r="BH669" s="574">
        <f>AV669+BB669</f>
        <v>0</v>
      </c>
      <c r="BI669" s="575"/>
      <c r="BJ669" s="590">
        <f>IF(BF669=0,0,(BH669/BF669)*100)</f>
        <v>0</v>
      </c>
      <c r="BK669" s="591"/>
      <c r="BL669" s="650">
        <f>(AD669*2)+(AJ669*2)+(AP669*3)+BB669</f>
        <v>0</v>
      </c>
      <c r="BM669" s="651"/>
      <c r="BN669" s="652"/>
      <c r="BO669" s="599" t="e">
        <f>(BL669*BR$641)+(N669*BR$642)+(X669*BR$643)+(R669*BR$644)+(V669*BR$645)+(Z669*BR$646)</f>
        <v>#REF!</v>
      </c>
      <c r="BP669" s="599" t="e">
        <f>((AZ669-BB669)*BR$648)+((AT669-AV669)*BR$647)+(H669*BR$649)+(P669*BR$650)</f>
        <v>#REF!</v>
      </c>
      <c r="BQ669" s="54"/>
      <c r="BR669" s="54"/>
      <c r="BS669" s="54"/>
    </row>
    <row r="670" spans="1:71" ht="21.75" customHeight="1">
      <c r="A670" s="54"/>
      <c r="B670" s="566"/>
      <c r="C670" s="560" t="str">
        <f>IF(ROSTER!D$36="","",ROSTER!D$36)</f>
        <v/>
      </c>
      <c r="D670" s="561"/>
      <c r="E670" s="547"/>
      <c r="F670" s="502"/>
      <c r="G670" s="507"/>
      <c r="H670" s="544"/>
      <c r="I670" s="545"/>
      <c r="J670" s="540"/>
      <c r="K670" s="541"/>
      <c r="L670" s="553"/>
      <c r="M670" s="559"/>
      <c r="N670" s="556" t="s">
        <v>14</v>
      </c>
      <c r="O670" s="557"/>
      <c r="P670" s="540"/>
      <c r="Q670" s="541"/>
      <c r="R670" s="553"/>
      <c r="S670" s="559"/>
      <c r="T670" s="592"/>
      <c r="U670" s="593"/>
      <c r="V670" s="551"/>
      <c r="W670" s="545"/>
      <c r="X670" s="540"/>
      <c r="Y670" s="545"/>
      <c r="Z670" s="540"/>
      <c r="AA670" s="545"/>
      <c r="AB670" s="540"/>
      <c r="AC670" s="541"/>
      <c r="AD670" s="553"/>
      <c r="AE670" s="559"/>
      <c r="AF670" s="588"/>
      <c r="AG670" s="589"/>
      <c r="AH670" s="540"/>
      <c r="AI670" s="541"/>
      <c r="AJ670" s="553"/>
      <c r="AK670" s="559"/>
      <c r="AL670" s="592"/>
      <c r="AM670" s="593"/>
      <c r="AN670" s="540"/>
      <c r="AO670" s="541"/>
      <c r="AP670" s="553"/>
      <c r="AQ670" s="559"/>
      <c r="AR670" s="592"/>
      <c r="AS670" s="593"/>
      <c r="AT670" s="580"/>
      <c r="AU670" s="581"/>
      <c r="AV670" s="576"/>
      <c r="AW670" s="577"/>
      <c r="AX670" s="592"/>
      <c r="AY670" s="593"/>
      <c r="AZ670" s="540"/>
      <c r="BA670" s="541"/>
      <c r="BB670" s="553"/>
      <c r="BC670" s="559"/>
      <c r="BD670" s="592"/>
      <c r="BE670" s="593"/>
      <c r="BF670" s="580"/>
      <c r="BG670" s="581"/>
      <c r="BH670" s="576"/>
      <c r="BI670" s="577"/>
      <c r="BJ670" s="592"/>
      <c r="BK670" s="593"/>
      <c r="BL670" s="653"/>
      <c r="BM670" s="654"/>
      <c r="BN670" s="655"/>
      <c r="BO670" s="600"/>
      <c r="BP670" s="600"/>
      <c r="BQ670" s="54"/>
      <c r="BR670" s="54"/>
      <c r="BS670" s="54"/>
    </row>
    <row r="671" spans="1:71" ht="21.75" customHeight="1">
      <c r="A671" s="54"/>
      <c r="B671" s="565" t="str">
        <f>IF(ROSTER!B38="","",ROSTER!B38)</f>
        <v/>
      </c>
      <c r="C671" s="536" t="str">
        <f>IF(ROSTER!C$38="","",ROSTER!C$38)</f>
        <v/>
      </c>
      <c r="D671" s="537"/>
      <c r="E671" s="546"/>
      <c r="F671" s="501">
        <f>IF(E671="y",1,IF(E671="S",1,0))</f>
        <v>0</v>
      </c>
      <c r="G671" s="506">
        <f>IF(E671="S",1,0)</f>
        <v>0</v>
      </c>
      <c r="H671" s="542"/>
      <c r="I671" s="543"/>
      <c r="J671" s="538"/>
      <c r="K671" s="539"/>
      <c r="L671" s="552"/>
      <c r="M671" s="558"/>
      <c r="N671" s="554">
        <f>L671+J671</f>
        <v>0</v>
      </c>
      <c r="O671" s="555"/>
      <c r="P671" s="538"/>
      <c r="Q671" s="539"/>
      <c r="R671" s="552"/>
      <c r="S671" s="558"/>
      <c r="T671" s="590">
        <f t="shared" ref="T671:T684" si="584">R671-P671</f>
        <v>0</v>
      </c>
      <c r="U671" s="591"/>
      <c r="V671" s="550"/>
      <c r="W671" s="543"/>
      <c r="X671" s="538"/>
      <c r="Y671" s="543"/>
      <c r="Z671" s="538"/>
      <c r="AA671" s="543"/>
      <c r="AB671" s="538"/>
      <c r="AC671" s="539"/>
      <c r="AD671" s="552"/>
      <c r="AE671" s="558"/>
      <c r="AF671" s="586">
        <f>IF(AB671=0,0,(AD671/AB671)*100)</f>
        <v>0</v>
      </c>
      <c r="AG671" s="587"/>
      <c r="AH671" s="538"/>
      <c r="AI671" s="539"/>
      <c r="AJ671" s="552"/>
      <c r="AK671" s="558"/>
      <c r="AL671" s="590">
        <f>IF(AH671=0,0,(AJ671/AH671)*100)</f>
        <v>0</v>
      </c>
      <c r="AM671" s="591"/>
      <c r="AN671" s="538"/>
      <c r="AO671" s="539"/>
      <c r="AP671" s="552"/>
      <c r="AQ671" s="558"/>
      <c r="AR671" s="590">
        <f>IF(AN671=0,0,(AP671/AN671)*100)</f>
        <v>0</v>
      </c>
      <c r="AS671" s="591"/>
      <c r="AT671" s="578">
        <f>AB671+AH671+AN671</f>
        <v>0</v>
      </c>
      <c r="AU671" s="579"/>
      <c r="AV671" s="574">
        <f>AD671+AJ671+AP671</f>
        <v>0</v>
      </c>
      <c r="AW671" s="575"/>
      <c r="AX671" s="590">
        <f>IF(AT671=0,0,(AV671/AT671)*100)</f>
        <v>0</v>
      </c>
      <c r="AY671" s="591"/>
      <c r="AZ671" s="538"/>
      <c r="BA671" s="539"/>
      <c r="BB671" s="552"/>
      <c r="BC671" s="558"/>
      <c r="BD671" s="590">
        <f>IF(AZ671=0,0,(BB671/AZ671)*100)</f>
        <v>0</v>
      </c>
      <c r="BE671" s="591"/>
      <c r="BF671" s="578">
        <f>AT671+AZ671</f>
        <v>0</v>
      </c>
      <c r="BG671" s="579"/>
      <c r="BH671" s="574">
        <f>AV671+BB671</f>
        <v>0</v>
      </c>
      <c r="BI671" s="575"/>
      <c r="BJ671" s="590">
        <f>IF(BF671=0,0,(BH671/BF671)*100)</f>
        <v>0</v>
      </c>
      <c r="BK671" s="591"/>
      <c r="BL671" s="650">
        <f>(AD671*2)+(AJ671*2)+(AP671*3)+BB671</f>
        <v>0</v>
      </c>
      <c r="BM671" s="651"/>
      <c r="BN671" s="652"/>
      <c r="BO671" s="599" t="e">
        <f>(BL671*BR$641)+(N671*BR$642)+(X671*BR$643)+(R671*BR$644)+(V671*BR$645)+(Z671*BR$646)</f>
        <v>#REF!</v>
      </c>
      <c r="BP671" s="599" t="e">
        <f>((AZ671-BB671)*BR$648)+((AT671-AV671)*BR$647)+(H671*BR$649)+(P671*BR$650)</f>
        <v>#REF!</v>
      </c>
      <c r="BQ671" s="54"/>
      <c r="BR671" s="54"/>
      <c r="BS671" s="54"/>
    </row>
    <row r="672" spans="1:71" ht="21.75" customHeight="1">
      <c r="A672" s="54"/>
      <c r="B672" s="566"/>
      <c r="C672" s="560" t="str">
        <f>IF(ROSTER!D$38="","",ROSTER!D$38)</f>
        <v/>
      </c>
      <c r="D672" s="561"/>
      <c r="E672" s="547"/>
      <c r="F672" s="502"/>
      <c r="G672" s="507"/>
      <c r="H672" s="544"/>
      <c r="I672" s="545"/>
      <c r="J672" s="540"/>
      <c r="K672" s="541"/>
      <c r="L672" s="553"/>
      <c r="M672" s="559"/>
      <c r="N672" s="556" t="s">
        <v>14</v>
      </c>
      <c r="O672" s="557"/>
      <c r="P672" s="540"/>
      <c r="Q672" s="541"/>
      <c r="R672" s="553"/>
      <c r="S672" s="559"/>
      <c r="T672" s="592"/>
      <c r="U672" s="593"/>
      <c r="V672" s="551"/>
      <c r="W672" s="545"/>
      <c r="X672" s="540"/>
      <c r="Y672" s="545"/>
      <c r="Z672" s="540"/>
      <c r="AA672" s="545"/>
      <c r="AB672" s="540"/>
      <c r="AC672" s="541"/>
      <c r="AD672" s="553"/>
      <c r="AE672" s="559"/>
      <c r="AF672" s="588"/>
      <c r="AG672" s="589"/>
      <c r="AH672" s="540"/>
      <c r="AI672" s="541"/>
      <c r="AJ672" s="553"/>
      <c r="AK672" s="559"/>
      <c r="AL672" s="592"/>
      <c r="AM672" s="593"/>
      <c r="AN672" s="540"/>
      <c r="AO672" s="541"/>
      <c r="AP672" s="553"/>
      <c r="AQ672" s="559"/>
      <c r="AR672" s="592"/>
      <c r="AS672" s="593"/>
      <c r="AT672" s="580"/>
      <c r="AU672" s="581"/>
      <c r="AV672" s="576"/>
      <c r="AW672" s="577"/>
      <c r="AX672" s="592"/>
      <c r="AY672" s="593"/>
      <c r="AZ672" s="540"/>
      <c r="BA672" s="541"/>
      <c r="BB672" s="553"/>
      <c r="BC672" s="559"/>
      <c r="BD672" s="592"/>
      <c r="BE672" s="593"/>
      <c r="BF672" s="580"/>
      <c r="BG672" s="581"/>
      <c r="BH672" s="576"/>
      <c r="BI672" s="577"/>
      <c r="BJ672" s="592"/>
      <c r="BK672" s="593"/>
      <c r="BL672" s="653"/>
      <c r="BM672" s="654"/>
      <c r="BN672" s="655"/>
      <c r="BO672" s="600"/>
      <c r="BP672" s="600"/>
      <c r="BQ672" s="54"/>
      <c r="BR672" s="54"/>
      <c r="BS672" s="54"/>
    </row>
    <row r="673" spans="1:71" ht="21.75" customHeight="1">
      <c r="A673" s="54"/>
      <c r="B673" s="565" t="str">
        <f>IF(ROSTER!B40="","",ROSTER!B40)</f>
        <v/>
      </c>
      <c r="C673" s="536" t="str">
        <f>IF(ROSTER!C$40="","",ROSTER!C$40)</f>
        <v/>
      </c>
      <c r="D673" s="537"/>
      <c r="E673" s="546"/>
      <c r="F673" s="501">
        <f>IF(E673="y",1,IF(E673="S",1,0))</f>
        <v>0</v>
      </c>
      <c r="G673" s="506">
        <f>IF(E673="S",1,0)</f>
        <v>0</v>
      </c>
      <c r="H673" s="542"/>
      <c r="I673" s="543"/>
      <c r="J673" s="538"/>
      <c r="K673" s="539"/>
      <c r="L673" s="552"/>
      <c r="M673" s="558"/>
      <c r="N673" s="554">
        <f>L673+J673</f>
        <v>0</v>
      </c>
      <c r="O673" s="555"/>
      <c r="P673" s="538"/>
      <c r="Q673" s="539"/>
      <c r="R673" s="552"/>
      <c r="S673" s="558"/>
      <c r="T673" s="590">
        <f t="shared" ref="T673:T684" si="585">R673-P673</f>
        <v>0</v>
      </c>
      <c r="U673" s="591"/>
      <c r="V673" s="550"/>
      <c r="W673" s="543"/>
      <c r="X673" s="538"/>
      <c r="Y673" s="543"/>
      <c r="Z673" s="538"/>
      <c r="AA673" s="543"/>
      <c r="AB673" s="538"/>
      <c r="AC673" s="539"/>
      <c r="AD673" s="552"/>
      <c r="AE673" s="558"/>
      <c r="AF673" s="586">
        <f>IF(AB673=0,0,(AD673/AB673)*100)</f>
        <v>0</v>
      </c>
      <c r="AG673" s="587"/>
      <c r="AH673" s="538"/>
      <c r="AI673" s="539"/>
      <c r="AJ673" s="552"/>
      <c r="AK673" s="558"/>
      <c r="AL673" s="590">
        <f>IF(AH673=0,0,(AJ673/AH673)*100)</f>
        <v>0</v>
      </c>
      <c r="AM673" s="591"/>
      <c r="AN673" s="538"/>
      <c r="AO673" s="539"/>
      <c r="AP673" s="552"/>
      <c r="AQ673" s="558"/>
      <c r="AR673" s="590">
        <f>IF(AN673=0,0,(AP673/AN673)*100)</f>
        <v>0</v>
      </c>
      <c r="AS673" s="591"/>
      <c r="AT673" s="578">
        <f>AB673+AH673+AN673</f>
        <v>0</v>
      </c>
      <c r="AU673" s="579"/>
      <c r="AV673" s="574">
        <f>AD673+AJ673+AP673</f>
        <v>0</v>
      </c>
      <c r="AW673" s="575"/>
      <c r="AX673" s="590">
        <f>IF(AT673=0,0,(AV673/AT673)*100)</f>
        <v>0</v>
      </c>
      <c r="AY673" s="591"/>
      <c r="AZ673" s="538"/>
      <c r="BA673" s="539"/>
      <c r="BB673" s="552"/>
      <c r="BC673" s="558"/>
      <c r="BD673" s="590">
        <f>IF(AZ673=0,0,(BB673/AZ673)*100)</f>
        <v>0</v>
      </c>
      <c r="BE673" s="591"/>
      <c r="BF673" s="578">
        <f>AT673+AZ673</f>
        <v>0</v>
      </c>
      <c r="BG673" s="579"/>
      <c r="BH673" s="574">
        <f>AV673+BB673</f>
        <v>0</v>
      </c>
      <c r="BI673" s="575"/>
      <c r="BJ673" s="590">
        <f>IF(BF673=0,0,(BH673/BF673)*100)</f>
        <v>0</v>
      </c>
      <c r="BK673" s="591"/>
      <c r="BL673" s="650">
        <f>(AD673*2)+(AJ673*2)+(AP673*3)+BB673</f>
        <v>0</v>
      </c>
      <c r="BM673" s="651"/>
      <c r="BN673" s="652"/>
      <c r="BO673" s="599" t="e">
        <f>(BL673*BR$641)+(N673*BR$642)+(X673*BR$643)+(R673*BR$644)+(V673*BR$645)+(Z673*BR$646)</f>
        <v>#REF!</v>
      </c>
      <c r="BP673" s="599" t="e">
        <f>((AZ673-BB673)*BR$648)+((AT673-AV673)*BR$647)+(H673*BR$649)+(P673*BR$650)</f>
        <v>#REF!</v>
      </c>
      <c r="BQ673" s="54"/>
      <c r="BR673" s="54"/>
      <c r="BS673" s="54"/>
    </row>
    <row r="674" spans="1:71" ht="21.75" customHeight="1">
      <c r="A674" s="54"/>
      <c r="B674" s="566"/>
      <c r="C674" s="560" t="str">
        <f>IF(ROSTER!D$40="","",ROSTER!D$40)</f>
        <v/>
      </c>
      <c r="D674" s="561"/>
      <c r="E674" s="547"/>
      <c r="F674" s="502"/>
      <c r="G674" s="507"/>
      <c r="H674" s="544"/>
      <c r="I674" s="545"/>
      <c r="J674" s="540"/>
      <c r="K674" s="541"/>
      <c r="L674" s="553"/>
      <c r="M674" s="559"/>
      <c r="N674" s="556" t="s">
        <v>14</v>
      </c>
      <c r="O674" s="557"/>
      <c r="P674" s="540"/>
      <c r="Q674" s="541"/>
      <c r="R674" s="553"/>
      <c r="S674" s="559"/>
      <c r="T674" s="592"/>
      <c r="U674" s="593"/>
      <c r="V674" s="551"/>
      <c r="W674" s="545"/>
      <c r="X674" s="540"/>
      <c r="Y674" s="545"/>
      <c r="Z674" s="540"/>
      <c r="AA674" s="545"/>
      <c r="AB674" s="540"/>
      <c r="AC674" s="541"/>
      <c r="AD674" s="553"/>
      <c r="AE674" s="559"/>
      <c r="AF674" s="588"/>
      <c r="AG674" s="589"/>
      <c r="AH674" s="540"/>
      <c r="AI674" s="541"/>
      <c r="AJ674" s="553"/>
      <c r="AK674" s="559"/>
      <c r="AL674" s="592"/>
      <c r="AM674" s="593"/>
      <c r="AN674" s="540"/>
      <c r="AO674" s="541"/>
      <c r="AP674" s="553"/>
      <c r="AQ674" s="559"/>
      <c r="AR674" s="592"/>
      <c r="AS674" s="593"/>
      <c r="AT674" s="580"/>
      <c r="AU674" s="581"/>
      <c r="AV674" s="576"/>
      <c r="AW674" s="577"/>
      <c r="AX674" s="592"/>
      <c r="AY674" s="593"/>
      <c r="AZ674" s="540"/>
      <c r="BA674" s="541"/>
      <c r="BB674" s="553"/>
      <c r="BC674" s="559"/>
      <c r="BD674" s="592"/>
      <c r="BE674" s="593"/>
      <c r="BF674" s="580"/>
      <c r="BG674" s="581"/>
      <c r="BH674" s="576"/>
      <c r="BI674" s="577"/>
      <c r="BJ674" s="592"/>
      <c r="BK674" s="593"/>
      <c r="BL674" s="653"/>
      <c r="BM674" s="654"/>
      <c r="BN674" s="655"/>
      <c r="BO674" s="600"/>
      <c r="BP674" s="600"/>
      <c r="BQ674" s="54"/>
      <c r="BR674" s="54"/>
      <c r="BS674" s="54"/>
    </row>
    <row r="675" spans="1:71" ht="21.75" customHeight="1">
      <c r="A675" s="54"/>
      <c r="B675" s="565" t="str">
        <f>IF(ROSTER!B42="","",ROSTER!B42)</f>
        <v/>
      </c>
      <c r="C675" s="536" t="str">
        <f>IF(ROSTER!C$42="","",ROSTER!C$42)</f>
        <v/>
      </c>
      <c r="D675" s="537"/>
      <c r="E675" s="546"/>
      <c r="F675" s="501">
        <f>IF(E675="y",1,IF(E675="S",1,0))</f>
        <v>0</v>
      </c>
      <c r="G675" s="506">
        <f>IF(E675="S",1,0)</f>
        <v>0</v>
      </c>
      <c r="H675" s="542"/>
      <c r="I675" s="543"/>
      <c r="J675" s="538"/>
      <c r="K675" s="539"/>
      <c r="L675" s="552"/>
      <c r="M675" s="558"/>
      <c r="N675" s="554">
        <f>L675+J675</f>
        <v>0</v>
      </c>
      <c r="O675" s="555"/>
      <c r="P675" s="538"/>
      <c r="Q675" s="539"/>
      <c r="R675" s="552"/>
      <c r="S675" s="558"/>
      <c r="T675" s="590">
        <f t="shared" ref="T675:T684" si="586">R675-P675</f>
        <v>0</v>
      </c>
      <c r="U675" s="591"/>
      <c r="V675" s="550"/>
      <c r="W675" s="543"/>
      <c r="X675" s="538"/>
      <c r="Y675" s="543"/>
      <c r="Z675" s="538"/>
      <c r="AA675" s="543"/>
      <c r="AB675" s="538"/>
      <c r="AC675" s="539"/>
      <c r="AD675" s="552"/>
      <c r="AE675" s="558"/>
      <c r="AF675" s="586">
        <f>IF(AB675=0,0,(AD675/AB675)*100)</f>
        <v>0</v>
      </c>
      <c r="AG675" s="587"/>
      <c r="AH675" s="538"/>
      <c r="AI675" s="539"/>
      <c r="AJ675" s="552"/>
      <c r="AK675" s="558"/>
      <c r="AL675" s="590">
        <f>IF(AH675=0,0,(AJ675/AH675)*100)</f>
        <v>0</v>
      </c>
      <c r="AM675" s="591"/>
      <c r="AN675" s="538"/>
      <c r="AO675" s="539"/>
      <c r="AP675" s="552"/>
      <c r="AQ675" s="558"/>
      <c r="AR675" s="590">
        <f>IF(AN675=0,0,(AP675/AN675)*100)</f>
        <v>0</v>
      </c>
      <c r="AS675" s="591"/>
      <c r="AT675" s="578">
        <f>AB675+AH675+AN675</f>
        <v>0</v>
      </c>
      <c r="AU675" s="579"/>
      <c r="AV675" s="574">
        <f>AD675+AJ675+AP675</f>
        <v>0</v>
      </c>
      <c r="AW675" s="575"/>
      <c r="AX675" s="590">
        <f>IF(AT675=0,0,(AV675/AT675)*100)</f>
        <v>0</v>
      </c>
      <c r="AY675" s="591"/>
      <c r="AZ675" s="538"/>
      <c r="BA675" s="539"/>
      <c r="BB675" s="552"/>
      <c r="BC675" s="558"/>
      <c r="BD675" s="590">
        <f>IF(AZ675=0,0,(BB675/AZ675)*100)</f>
        <v>0</v>
      </c>
      <c r="BE675" s="591"/>
      <c r="BF675" s="578">
        <f>AT675+AZ675</f>
        <v>0</v>
      </c>
      <c r="BG675" s="579"/>
      <c r="BH675" s="574">
        <f>AV675+BB675</f>
        <v>0</v>
      </c>
      <c r="BI675" s="575"/>
      <c r="BJ675" s="590">
        <f>IF(BF675=0,0,(BH675/BF675)*100)</f>
        <v>0</v>
      </c>
      <c r="BK675" s="591"/>
      <c r="BL675" s="650">
        <f>(AD675*2)+(AJ675*2)+(AP675*3)+BB675</f>
        <v>0</v>
      </c>
      <c r="BM675" s="651"/>
      <c r="BN675" s="652"/>
      <c r="BO675" s="599" t="e">
        <f>(BL675*BR$641)+(N675*BR$642)+(X675*BR$643)+(R675*BR$644)+(V675*BR$645)+(Z675*BR$646)</f>
        <v>#REF!</v>
      </c>
      <c r="BP675" s="599" t="e">
        <f>((AZ675-BB675)*BR$648)+((AT675-AV675)*BR$647)+(H675*BR$649)+(P675*BR$650)</f>
        <v>#REF!</v>
      </c>
      <c r="BQ675" s="54"/>
      <c r="BR675" s="54"/>
      <c r="BS675" s="54"/>
    </row>
    <row r="676" spans="1:71" ht="21.75" customHeight="1">
      <c r="A676" s="54"/>
      <c r="B676" s="566"/>
      <c r="C676" s="560" t="str">
        <f>IF(ROSTER!D$42="","",ROSTER!D$42)</f>
        <v/>
      </c>
      <c r="D676" s="561"/>
      <c r="E676" s="547"/>
      <c r="F676" s="502"/>
      <c r="G676" s="507"/>
      <c r="H676" s="544"/>
      <c r="I676" s="545"/>
      <c r="J676" s="540"/>
      <c r="K676" s="541"/>
      <c r="L676" s="553"/>
      <c r="M676" s="559"/>
      <c r="N676" s="556" t="s">
        <v>14</v>
      </c>
      <c r="O676" s="557"/>
      <c r="P676" s="540"/>
      <c r="Q676" s="541"/>
      <c r="R676" s="553"/>
      <c r="S676" s="559"/>
      <c r="T676" s="592"/>
      <c r="U676" s="593"/>
      <c r="V676" s="551"/>
      <c r="W676" s="545"/>
      <c r="X676" s="540"/>
      <c r="Y676" s="545"/>
      <c r="Z676" s="540"/>
      <c r="AA676" s="545"/>
      <c r="AB676" s="540"/>
      <c r="AC676" s="541"/>
      <c r="AD676" s="553"/>
      <c r="AE676" s="559"/>
      <c r="AF676" s="588"/>
      <c r="AG676" s="589"/>
      <c r="AH676" s="540"/>
      <c r="AI676" s="541"/>
      <c r="AJ676" s="553"/>
      <c r="AK676" s="559"/>
      <c r="AL676" s="592"/>
      <c r="AM676" s="593"/>
      <c r="AN676" s="540"/>
      <c r="AO676" s="541"/>
      <c r="AP676" s="553"/>
      <c r="AQ676" s="559"/>
      <c r="AR676" s="592"/>
      <c r="AS676" s="593"/>
      <c r="AT676" s="580"/>
      <c r="AU676" s="581"/>
      <c r="AV676" s="576"/>
      <c r="AW676" s="577"/>
      <c r="AX676" s="592"/>
      <c r="AY676" s="593"/>
      <c r="AZ676" s="540"/>
      <c r="BA676" s="541"/>
      <c r="BB676" s="553"/>
      <c r="BC676" s="559"/>
      <c r="BD676" s="592"/>
      <c r="BE676" s="593"/>
      <c r="BF676" s="580"/>
      <c r="BG676" s="581"/>
      <c r="BH676" s="576"/>
      <c r="BI676" s="577"/>
      <c r="BJ676" s="592"/>
      <c r="BK676" s="593"/>
      <c r="BL676" s="653"/>
      <c r="BM676" s="654"/>
      <c r="BN676" s="655"/>
      <c r="BO676" s="600"/>
      <c r="BP676" s="600"/>
      <c r="BQ676" s="54"/>
      <c r="BR676" s="54"/>
      <c r="BS676" s="54"/>
    </row>
    <row r="677" spans="1:71" ht="21.75" customHeight="1">
      <c r="A677" s="54"/>
      <c r="B677" s="565" t="str">
        <f>IF(ROSTER!B44="","",ROSTER!B44)</f>
        <v/>
      </c>
      <c r="C677" s="536" t="str">
        <f>IF(ROSTER!C$44="","",ROSTER!C$44)</f>
        <v/>
      </c>
      <c r="D677" s="537"/>
      <c r="E677" s="546"/>
      <c r="F677" s="501">
        <f>IF(E677="y",1,IF(E677="S",1,0))</f>
        <v>0</v>
      </c>
      <c r="G677" s="506">
        <f>IF(E677="S",1,0)</f>
        <v>0</v>
      </c>
      <c r="H677" s="542"/>
      <c r="I677" s="543"/>
      <c r="J677" s="538"/>
      <c r="K677" s="539"/>
      <c r="L677" s="552"/>
      <c r="M677" s="558"/>
      <c r="N677" s="554">
        <f>L677+J677</f>
        <v>0</v>
      </c>
      <c r="O677" s="555"/>
      <c r="P677" s="538"/>
      <c r="Q677" s="539"/>
      <c r="R677" s="552"/>
      <c r="S677" s="558"/>
      <c r="T677" s="590">
        <f t="shared" ref="T677:T684" si="587">R677-P677</f>
        <v>0</v>
      </c>
      <c r="U677" s="591"/>
      <c r="V677" s="550"/>
      <c r="W677" s="543"/>
      <c r="X677" s="538"/>
      <c r="Y677" s="543"/>
      <c r="Z677" s="538"/>
      <c r="AA677" s="543"/>
      <c r="AB677" s="538"/>
      <c r="AC677" s="539"/>
      <c r="AD677" s="552"/>
      <c r="AE677" s="558"/>
      <c r="AF677" s="586">
        <f>IF(AB677=0,0,(AD677/AB677)*100)</f>
        <v>0</v>
      </c>
      <c r="AG677" s="587"/>
      <c r="AH677" s="538"/>
      <c r="AI677" s="539"/>
      <c r="AJ677" s="552"/>
      <c r="AK677" s="558"/>
      <c r="AL677" s="590">
        <f>IF(AH677=0,0,(AJ677/AH677)*100)</f>
        <v>0</v>
      </c>
      <c r="AM677" s="591"/>
      <c r="AN677" s="538"/>
      <c r="AO677" s="539"/>
      <c r="AP677" s="552"/>
      <c r="AQ677" s="558"/>
      <c r="AR677" s="590">
        <f>IF(AN677=0,0,(AP677/AN677)*100)</f>
        <v>0</v>
      </c>
      <c r="AS677" s="591"/>
      <c r="AT677" s="578">
        <f>AB677+AH677+AN677</f>
        <v>0</v>
      </c>
      <c r="AU677" s="579"/>
      <c r="AV677" s="574">
        <f>AD677+AJ677+AP677</f>
        <v>0</v>
      </c>
      <c r="AW677" s="575"/>
      <c r="AX677" s="590">
        <f>IF(AT677=0,0,(AV677/AT677)*100)</f>
        <v>0</v>
      </c>
      <c r="AY677" s="591"/>
      <c r="AZ677" s="538"/>
      <c r="BA677" s="539"/>
      <c r="BB677" s="552"/>
      <c r="BC677" s="558"/>
      <c r="BD677" s="590">
        <f>IF(AZ677=0,0,(BB677/AZ677)*100)</f>
        <v>0</v>
      </c>
      <c r="BE677" s="591"/>
      <c r="BF677" s="578">
        <f>AT677+AZ677</f>
        <v>0</v>
      </c>
      <c r="BG677" s="579"/>
      <c r="BH677" s="574">
        <f>AV677+BB677</f>
        <v>0</v>
      </c>
      <c r="BI677" s="575"/>
      <c r="BJ677" s="590">
        <f>IF(BF677=0,0,(BH677/BF677)*100)</f>
        <v>0</v>
      </c>
      <c r="BK677" s="591"/>
      <c r="BL677" s="650">
        <f>(AD677*2)+(AJ677*2)+(AP677*3)+BB677</f>
        <v>0</v>
      </c>
      <c r="BM677" s="651"/>
      <c r="BN677" s="652"/>
      <c r="BO677" s="599" t="e">
        <f>(BL677*BR$641)+(N677*BR$642)+(X677*BR$643)+(R677*BR$644)+(V677*BR$645)+(Z677*BR$646)</f>
        <v>#REF!</v>
      </c>
      <c r="BP677" s="599" t="e">
        <f>((AZ677-BB677)*BR$648)+((AT677-AV677)*BR$647)+(H677*BR$649)+(P677*BR$650)</f>
        <v>#REF!</v>
      </c>
      <c r="BQ677" s="54"/>
      <c r="BR677" s="54"/>
      <c r="BS677" s="54"/>
    </row>
    <row r="678" spans="1:71" ht="21.75" customHeight="1">
      <c r="A678" s="54"/>
      <c r="B678" s="566"/>
      <c r="C678" s="560" t="str">
        <f>IF(ROSTER!D$44="","",ROSTER!D$44)</f>
        <v/>
      </c>
      <c r="D678" s="561"/>
      <c r="E678" s="547"/>
      <c r="F678" s="502"/>
      <c r="G678" s="507"/>
      <c r="H678" s="544"/>
      <c r="I678" s="545"/>
      <c r="J678" s="540"/>
      <c r="K678" s="541"/>
      <c r="L678" s="553"/>
      <c r="M678" s="559"/>
      <c r="N678" s="556" t="s">
        <v>14</v>
      </c>
      <c r="O678" s="557"/>
      <c r="P678" s="540"/>
      <c r="Q678" s="541"/>
      <c r="R678" s="553"/>
      <c r="S678" s="559"/>
      <c r="T678" s="592"/>
      <c r="U678" s="593"/>
      <c r="V678" s="551"/>
      <c r="W678" s="545"/>
      <c r="X678" s="540"/>
      <c r="Y678" s="545"/>
      <c r="Z678" s="540"/>
      <c r="AA678" s="545"/>
      <c r="AB678" s="540"/>
      <c r="AC678" s="541"/>
      <c r="AD678" s="553"/>
      <c r="AE678" s="559"/>
      <c r="AF678" s="588"/>
      <c r="AG678" s="589"/>
      <c r="AH678" s="540"/>
      <c r="AI678" s="541"/>
      <c r="AJ678" s="553"/>
      <c r="AK678" s="559"/>
      <c r="AL678" s="592"/>
      <c r="AM678" s="593"/>
      <c r="AN678" s="540"/>
      <c r="AO678" s="541"/>
      <c r="AP678" s="553"/>
      <c r="AQ678" s="559"/>
      <c r="AR678" s="592"/>
      <c r="AS678" s="593"/>
      <c r="AT678" s="580"/>
      <c r="AU678" s="581"/>
      <c r="AV678" s="576"/>
      <c r="AW678" s="577"/>
      <c r="AX678" s="592"/>
      <c r="AY678" s="593"/>
      <c r="AZ678" s="540"/>
      <c r="BA678" s="541"/>
      <c r="BB678" s="553"/>
      <c r="BC678" s="559"/>
      <c r="BD678" s="592"/>
      <c r="BE678" s="593"/>
      <c r="BF678" s="580"/>
      <c r="BG678" s="581"/>
      <c r="BH678" s="576"/>
      <c r="BI678" s="577"/>
      <c r="BJ678" s="592"/>
      <c r="BK678" s="593"/>
      <c r="BL678" s="653"/>
      <c r="BM678" s="654"/>
      <c r="BN678" s="655"/>
      <c r="BO678" s="600"/>
      <c r="BP678" s="600"/>
      <c r="BQ678" s="54"/>
      <c r="BR678" s="54"/>
      <c r="BS678" s="54"/>
    </row>
    <row r="679" spans="1:71" ht="21.75" customHeight="1">
      <c r="A679" s="54"/>
      <c r="B679" s="565" t="str">
        <f>IF(ROSTER!B46="","",ROSTER!B46)</f>
        <v/>
      </c>
      <c r="C679" s="536" t="str">
        <f>IF(ROSTER!C$46="","",ROSTER!C$46)</f>
        <v/>
      </c>
      <c r="D679" s="537"/>
      <c r="E679" s="546"/>
      <c r="F679" s="501">
        <f>IF(E679="y",1,IF(E679="S",1,0))</f>
        <v>0</v>
      </c>
      <c r="G679" s="506">
        <f>IF(E679="S",1,0)</f>
        <v>0</v>
      </c>
      <c r="H679" s="542"/>
      <c r="I679" s="543"/>
      <c r="J679" s="538"/>
      <c r="K679" s="539"/>
      <c r="L679" s="552"/>
      <c r="M679" s="558"/>
      <c r="N679" s="554">
        <f>L679+J679</f>
        <v>0</v>
      </c>
      <c r="O679" s="555"/>
      <c r="P679" s="538"/>
      <c r="Q679" s="539"/>
      <c r="R679" s="552"/>
      <c r="S679" s="558"/>
      <c r="T679" s="590">
        <f t="shared" ref="T679:T684" si="588">R679-P679</f>
        <v>0</v>
      </c>
      <c r="U679" s="591"/>
      <c r="V679" s="550"/>
      <c r="W679" s="543"/>
      <c r="X679" s="538"/>
      <c r="Y679" s="543"/>
      <c r="Z679" s="538"/>
      <c r="AA679" s="543"/>
      <c r="AB679" s="538"/>
      <c r="AC679" s="539"/>
      <c r="AD679" s="552"/>
      <c r="AE679" s="558"/>
      <c r="AF679" s="586">
        <f>IF(AB679=0,0,(AD679/AB679)*100)</f>
        <v>0</v>
      </c>
      <c r="AG679" s="587"/>
      <c r="AH679" s="538"/>
      <c r="AI679" s="539"/>
      <c r="AJ679" s="552"/>
      <c r="AK679" s="558"/>
      <c r="AL679" s="590">
        <f>IF(AH679=0,0,(AJ679/AH679)*100)</f>
        <v>0</v>
      </c>
      <c r="AM679" s="591"/>
      <c r="AN679" s="538"/>
      <c r="AO679" s="539"/>
      <c r="AP679" s="552"/>
      <c r="AQ679" s="558"/>
      <c r="AR679" s="590">
        <f>IF(AN679=0,0,(AP679/AN679)*100)</f>
        <v>0</v>
      </c>
      <c r="AS679" s="591"/>
      <c r="AT679" s="578">
        <f>AB679+AH679+AN679</f>
        <v>0</v>
      </c>
      <c r="AU679" s="579"/>
      <c r="AV679" s="574">
        <f>AD679+AJ679+AP679</f>
        <v>0</v>
      </c>
      <c r="AW679" s="575"/>
      <c r="AX679" s="590">
        <f>IF(AT679=0,0,(AV679/AT679)*100)</f>
        <v>0</v>
      </c>
      <c r="AY679" s="591"/>
      <c r="AZ679" s="538"/>
      <c r="BA679" s="539"/>
      <c r="BB679" s="552"/>
      <c r="BC679" s="558"/>
      <c r="BD679" s="590">
        <f>IF(AZ679=0,0,(BB679/AZ679)*100)</f>
        <v>0</v>
      </c>
      <c r="BE679" s="591"/>
      <c r="BF679" s="578">
        <f>AT679+AZ679</f>
        <v>0</v>
      </c>
      <c r="BG679" s="579"/>
      <c r="BH679" s="574">
        <f>AV679+BB679</f>
        <v>0</v>
      </c>
      <c r="BI679" s="575"/>
      <c r="BJ679" s="590">
        <f>IF(BF679=0,0,(BH679/BF679)*100)</f>
        <v>0</v>
      </c>
      <c r="BK679" s="591"/>
      <c r="BL679" s="650">
        <f>(AD679*2)+(AJ679*2)+(AP679*3)+BB679</f>
        <v>0</v>
      </c>
      <c r="BM679" s="651"/>
      <c r="BN679" s="652"/>
      <c r="BO679" s="601" t="e">
        <f>(BL679*BR$74)+(N679*BR$75)+(X679*BR$76)+(R679*BR$77)+(V679*BR$78)+(Z679*BR$79)</f>
        <v>#REF!</v>
      </c>
      <c r="BP679" s="599" t="e">
        <f>((AZ679-BB679)*BR$81)+((AT679-AV679)*BR$80)+(H679*BR$82)+(P679*BR$83)</f>
        <v>#REF!</v>
      </c>
      <c r="BQ679" s="54"/>
      <c r="BR679" s="54"/>
      <c r="BS679" s="54"/>
    </row>
    <row r="680" spans="1:71" ht="22.5" customHeight="1">
      <c r="A680" s="54"/>
      <c r="B680" s="566"/>
      <c r="C680" s="560" t="str">
        <f>IF(ROSTER!D$46="","",ROSTER!D$46)</f>
        <v/>
      </c>
      <c r="D680" s="561"/>
      <c r="E680" s="547"/>
      <c r="F680" s="502"/>
      <c r="G680" s="507"/>
      <c r="H680" s="544"/>
      <c r="I680" s="545"/>
      <c r="J680" s="540"/>
      <c r="K680" s="541"/>
      <c r="L680" s="553"/>
      <c r="M680" s="559"/>
      <c r="N680" s="556" t="s">
        <v>14</v>
      </c>
      <c r="O680" s="557"/>
      <c r="P680" s="540"/>
      <c r="Q680" s="541"/>
      <c r="R680" s="553"/>
      <c r="S680" s="559"/>
      <c r="T680" s="592"/>
      <c r="U680" s="593"/>
      <c r="V680" s="551"/>
      <c r="W680" s="545"/>
      <c r="X680" s="540"/>
      <c r="Y680" s="545"/>
      <c r="Z680" s="540"/>
      <c r="AA680" s="545"/>
      <c r="AB680" s="540"/>
      <c r="AC680" s="541"/>
      <c r="AD680" s="553"/>
      <c r="AE680" s="559"/>
      <c r="AF680" s="588"/>
      <c r="AG680" s="589"/>
      <c r="AH680" s="540"/>
      <c r="AI680" s="541"/>
      <c r="AJ680" s="553"/>
      <c r="AK680" s="559"/>
      <c r="AL680" s="592"/>
      <c r="AM680" s="593"/>
      <c r="AN680" s="540"/>
      <c r="AO680" s="541"/>
      <c r="AP680" s="553"/>
      <c r="AQ680" s="559"/>
      <c r="AR680" s="592"/>
      <c r="AS680" s="593"/>
      <c r="AT680" s="580"/>
      <c r="AU680" s="581"/>
      <c r="AV680" s="576"/>
      <c r="AW680" s="577"/>
      <c r="AX680" s="592"/>
      <c r="AY680" s="593"/>
      <c r="AZ680" s="540"/>
      <c r="BA680" s="541"/>
      <c r="BB680" s="553"/>
      <c r="BC680" s="559"/>
      <c r="BD680" s="592"/>
      <c r="BE680" s="593"/>
      <c r="BF680" s="580"/>
      <c r="BG680" s="581"/>
      <c r="BH680" s="576"/>
      <c r="BI680" s="577"/>
      <c r="BJ680" s="592"/>
      <c r="BK680" s="593"/>
      <c r="BL680" s="653"/>
      <c r="BM680" s="654"/>
      <c r="BN680" s="655"/>
      <c r="BO680" s="602"/>
      <c r="BP680" s="600"/>
      <c r="BQ680" s="54"/>
      <c r="BR680" s="54"/>
      <c r="BS680" s="54"/>
    </row>
    <row r="681" spans="1:71" ht="21.75" customHeight="1">
      <c r="A681" s="54"/>
      <c r="B681" s="565" t="str">
        <f>IF(ROSTER!B48="","",ROSTER!B48)</f>
        <v/>
      </c>
      <c r="C681" s="536" t="str">
        <f>IF(ROSTER!C$48="","",ROSTER!C$48)</f>
        <v/>
      </c>
      <c r="D681" s="537"/>
      <c r="E681" s="546"/>
      <c r="F681" s="501">
        <f t="shared" ref="F681" si="589">IF(E681="y",1,IF(E681="S",1,0))</f>
        <v>0</v>
      </c>
      <c r="G681" s="506">
        <f t="shared" ref="G681" si="590">IF(E681="S",1,0)</f>
        <v>0</v>
      </c>
      <c r="H681" s="542"/>
      <c r="I681" s="543"/>
      <c r="J681" s="538"/>
      <c r="K681" s="539"/>
      <c r="L681" s="552"/>
      <c r="M681" s="558"/>
      <c r="N681" s="554">
        <f t="shared" ref="N681" si="591">L681+J681</f>
        <v>0</v>
      </c>
      <c r="O681" s="555"/>
      <c r="P681" s="538"/>
      <c r="Q681" s="539"/>
      <c r="R681" s="552"/>
      <c r="S681" s="558"/>
      <c r="T681" s="590">
        <f t="shared" ref="T681:T684" si="592">R681-P681</f>
        <v>0</v>
      </c>
      <c r="U681" s="591"/>
      <c r="V681" s="550"/>
      <c r="W681" s="543"/>
      <c r="X681" s="538"/>
      <c r="Y681" s="543"/>
      <c r="Z681" s="538"/>
      <c r="AA681" s="543"/>
      <c r="AB681" s="538"/>
      <c r="AC681" s="539"/>
      <c r="AD681" s="552"/>
      <c r="AE681" s="558"/>
      <c r="AF681" s="586"/>
      <c r="AG681" s="587"/>
      <c r="AH681" s="538"/>
      <c r="AI681" s="539"/>
      <c r="AJ681" s="552"/>
      <c r="AK681" s="558"/>
      <c r="AL681" s="590">
        <f t="shared" ref="AL681" si="593">IF(AH681=0,0,(AJ681/AH681)*100)</f>
        <v>0</v>
      </c>
      <c r="AM681" s="591"/>
      <c r="AN681" s="538"/>
      <c r="AO681" s="539"/>
      <c r="AP681" s="552"/>
      <c r="AQ681" s="558"/>
      <c r="AR681" s="590">
        <f t="shared" ref="AR681" si="594">IF(AN681=0,0,(AP681/AN681)*100)</f>
        <v>0</v>
      </c>
      <c r="AS681" s="591"/>
      <c r="AT681" s="578">
        <f t="shared" ref="AT681" si="595">AB681+AH681+AN681</f>
        <v>0</v>
      </c>
      <c r="AU681" s="579"/>
      <c r="AV681" s="574">
        <f t="shared" ref="AV681" si="596">AD681+AJ681+AP681</f>
        <v>0</v>
      </c>
      <c r="AW681" s="575"/>
      <c r="AX681" s="590">
        <f t="shared" ref="AX681" si="597">IF(AT681=0,0,(AV681/AT681)*100)</f>
        <v>0</v>
      </c>
      <c r="AY681" s="591"/>
      <c r="AZ681" s="538"/>
      <c r="BA681" s="539"/>
      <c r="BB681" s="552"/>
      <c r="BC681" s="558"/>
      <c r="BD681" s="590">
        <f t="shared" ref="BD681" si="598">IF(AZ681=0,0,(BB681/AZ681)*100)</f>
        <v>0</v>
      </c>
      <c r="BE681" s="591"/>
      <c r="BF681" s="578">
        <f t="shared" ref="BF681" si="599">AT681+AZ681</f>
        <v>0</v>
      </c>
      <c r="BG681" s="579"/>
      <c r="BH681" s="574">
        <f t="shared" ref="BH681" si="600">AV681+BB681</f>
        <v>0</v>
      </c>
      <c r="BI681" s="575"/>
      <c r="BJ681" s="590">
        <f t="shared" ref="BJ681" si="601">IF(BF681=0,0,(BH681/BF681)*100)</f>
        <v>0</v>
      </c>
      <c r="BK681" s="591"/>
      <c r="BL681" s="650">
        <f t="shared" ref="BL681" si="602">(AD681*2)+(AJ681*2)+(AP681*3)+BB681</f>
        <v>0</v>
      </c>
      <c r="BM681" s="651"/>
      <c r="BN681" s="652"/>
      <c r="BO681" s="601" t="e">
        <f>(BL681*BR$74)+(N681*BR$75)+(X681*BR$76)+(R681*BR$77)+(V681*BR$78)+(Z681*BR$79)</f>
        <v>#REF!</v>
      </c>
      <c r="BP681" s="599" t="e">
        <f>((AZ681-BB681)*BR$81)+((AT681-AV681)*BR$80)+(H681*BR$82)+(P681*BR$83)</f>
        <v>#REF!</v>
      </c>
      <c r="BQ681" s="54"/>
      <c r="BR681" s="54"/>
      <c r="BS681" s="54"/>
    </row>
    <row r="682" spans="1:71" ht="22.5" customHeight="1">
      <c r="A682" s="54"/>
      <c r="B682" s="566"/>
      <c r="C682" s="560" t="str">
        <f>IF(ROSTER!D$48="","",ROSTER!D$48)</f>
        <v/>
      </c>
      <c r="D682" s="561"/>
      <c r="E682" s="547"/>
      <c r="F682" s="502"/>
      <c r="G682" s="507"/>
      <c r="H682" s="544"/>
      <c r="I682" s="545"/>
      <c r="J682" s="540"/>
      <c r="K682" s="541"/>
      <c r="L682" s="553"/>
      <c r="M682" s="559"/>
      <c r="N682" s="556" t="s">
        <v>14</v>
      </c>
      <c r="O682" s="557"/>
      <c r="P682" s="540"/>
      <c r="Q682" s="541"/>
      <c r="R682" s="553"/>
      <c r="S682" s="559"/>
      <c r="T682" s="592"/>
      <c r="U682" s="593"/>
      <c r="V682" s="551"/>
      <c r="W682" s="545"/>
      <c r="X682" s="540"/>
      <c r="Y682" s="545"/>
      <c r="Z682" s="540"/>
      <c r="AA682" s="545"/>
      <c r="AB682" s="540"/>
      <c r="AC682" s="541"/>
      <c r="AD682" s="553"/>
      <c r="AE682" s="559"/>
      <c r="AF682" s="588"/>
      <c r="AG682" s="589"/>
      <c r="AH682" s="540"/>
      <c r="AI682" s="541"/>
      <c r="AJ682" s="553"/>
      <c r="AK682" s="559"/>
      <c r="AL682" s="592"/>
      <c r="AM682" s="593"/>
      <c r="AN682" s="540"/>
      <c r="AO682" s="541"/>
      <c r="AP682" s="553"/>
      <c r="AQ682" s="559"/>
      <c r="AR682" s="592"/>
      <c r="AS682" s="593"/>
      <c r="AT682" s="580"/>
      <c r="AU682" s="581"/>
      <c r="AV682" s="576"/>
      <c r="AW682" s="577"/>
      <c r="AX682" s="592"/>
      <c r="AY682" s="593"/>
      <c r="AZ682" s="540"/>
      <c r="BA682" s="541"/>
      <c r="BB682" s="553"/>
      <c r="BC682" s="559"/>
      <c r="BD682" s="592"/>
      <c r="BE682" s="593"/>
      <c r="BF682" s="580"/>
      <c r="BG682" s="581"/>
      <c r="BH682" s="576"/>
      <c r="BI682" s="577"/>
      <c r="BJ682" s="592"/>
      <c r="BK682" s="593"/>
      <c r="BL682" s="653"/>
      <c r="BM682" s="654"/>
      <c r="BN682" s="655"/>
      <c r="BO682" s="602"/>
      <c r="BP682" s="600"/>
      <c r="BQ682" s="54"/>
      <c r="BR682" s="54"/>
      <c r="BS682" s="54"/>
    </row>
    <row r="683" spans="1:71" ht="21.75" customHeight="1">
      <c r="A683" s="54"/>
      <c r="B683" s="565" t="str">
        <f>IF(ROSTER!B50="","",ROSTER!B50)</f>
        <v/>
      </c>
      <c r="C683" s="536" t="str">
        <f>IF(ROSTER!C$50="","",ROSTER!C$50)</f>
        <v/>
      </c>
      <c r="D683" s="537"/>
      <c r="E683" s="546"/>
      <c r="F683" s="501">
        <f t="shared" ref="F683" si="603">IF(E683="y",1,IF(E683="S",1,0))</f>
        <v>0</v>
      </c>
      <c r="G683" s="506">
        <f t="shared" ref="G683" si="604">IF(E683="S",1,0)</f>
        <v>0</v>
      </c>
      <c r="H683" s="542"/>
      <c r="I683" s="543"/>
      <c r="J683" s="538"/>
      <c r="K683" s="539"/>
      <c r="L683" s="552"/>
      <c r="M683" s="558"/>
      <c r="N683" s="554">
        <f t="shared" ref="N683" si="605">L683+J683</f>
        <v>0</v>
      </c>
      <c r="O683" s="555"/>
      <c r="P683" s="538"/>
      <c r="Q683" s="539"/>
      <c r="R683" s="552"/>
      <c r="S683" s="558"/>
      <c r="T683" s="590">
        <f t="shared" ref="T683:T684" si="606">R683-P683</f>
        <v>0</v>
      </c>
      <c r="U683" s="591"/>
      <c r="V683" s="550"/>
      <c r="W683" s="543"/>
      <c r="X683" s="538"/>
      <c r="Y683" s="543"/>
      <c r="Z683" s="538"/>
      <c r="AA683" s="543"/>
      <c r="AB683" s="538"/>
      <c r="AC683" s="539"/>
      <c r="AD683" s="552"/>
      <c r="AE683" s="558"/>
      <c r="AF683" s="586"/>
      <c r="AG683" s="587"/>
      <c r="AH683" s="538"/>
      <c r="AI683" s="539"/>
      <c r="AJ683" s="552"/>
      <c r="AK683" s="558"/>
      <c r="AL683" s="590">
        <f t="shared" ref="AL683" si="607">IF(AH683=0,0,(AJ683/AH683)*100)</f>
        <v>0</v>
      </c>
      <c r="AM683" s="591"/>
      <c r="AN683" s="538"/>
      <c r="AO683" s="539"/>
      <c r="AP683" s="552"/>
      <c r="AQ683" s="558"/>
      <c r="AR683" s="590">
        <f t="shared" ref="AR683" si="608">IF(AN683=0,0,(AP683/AN683)*100)</f>
        <v>0</v>
      </c>
      <c r="AS683" s="591"/>
      <c r="AT683" s="578">
        <f t="shared" ref="AT683" si="609">AB683+AH683+AN683</f>
        <v>0</v>
      </c>
      <c r="AU683" s="579"/>
      <c r="AV683" s="574">
        <f t="shared" ref="AV683" si="610">AD683+AJ683+AP683</f>
        <v>0</v>
      </c>
      <c r="AW683" s="575"/>
      <c r="AX683" s="590">
        <f t="shared" ref="AX683" si="611">IF(AT683=0,0,(AV683/AT683)*100)</f>
        <v>0</v>
      </c>
      <c r="AY683" s="591"/>
      <c r="AZ683" s="538"/>
      <c r="BA683" s="539"/>
      <c r="BB683" s="552"/>
      <c r="BC683" s="558"/>
      <c r="BD683" s="590">
        <f t="shared" ref="BD683" si="612">IF(AZ683=0,0,(BB683/AZ683)*100)</f>
        <v>0</v>
      </c>
      <c r="BE683" s="591"/>
      <c r="BF683" s="578">
        <f t="shared" ref="BF683" si="613">AT683+AZ683</f>
        <v>0</v>
      </c>
      <c r="BG683" s="579"/>
      <c r="BH683" s="574">
        <f t="shared" ref="BH683" si="614">AV683+BB683</f>
        <v>0</v>
      </c>
      <c r="BI683" s="575"/>
      <c r="BJ683" s="590">
        <f t="shared" ref="BJ683" si="615">IF(BF683=0,0,(BH683/BF683)*100)</f>
        <v>0</v>
      </c>
      <c r="BK683" s="591"/>
      <c r="BL683" s="650">
        <f t="shared" ref="BL683" si="616">(AD683*2)+(AJ683*2)+(AP683*3)+BB683</f>
        <v>0</v>
      </c>
      <c r="BM683" s="651"/>
      <c r="BN683" s="652"/>
      <c r="BO683" s="601" t="e">
        <f>(BL683*BR$74)+(N683*BR$75)+(X683*BR$76)+(R683*BR$77)+(V683*BR$78)+(Z683*BR$79)</f>
        <v>#REF!</v>
      </c>
      <c r="BP683" s="599" t="e">
        <f>((AZ683-BB683)*BR$81)+((AT683-AV683)*BR$80)+(H683*BR$82)+(P683*BR$83)</f>
        <v>#REF!</v>
      </c>
      <c r="BQ683" s="54"/>
      <c r="BR683" s="54"/>
      <c r="BS683" s="54"/>
    </row>
    <row r="684" spans="1:71" ht="22.5" customHeight="1" thickBot="1">
      <c r="A684" s="54"/>
      <c r="B684" s="566"/>
      <c r="C684" s="560" t="str">
        <f>IF(ROSTER!D$50="","",ROSTER!D$50)</f>
        <v/>
      </c>
      <c r="D684" s="561"/>
      <c r="E684" s="547"/>
      <c r="F684" s="502"/>
      <c r="G684" s="507"/>
      <c r="H684" s="544"/>
      <c r="I684" s="545"/>
      <c r="J684" s="540"/>
      <c r="K684" s="541"/>
      <c r="L684" s="553"/>
      <c r="M684" s="559"/>
      <c r="N684" s="556" t="s">
        <v>14</v>
      </c>
      <c r="O684" s="557"/>
      <c r="P684" s="540"/>
      <c r="Q684" s="541"/>
      <c r="R684" s="553"/>
      <c r="S684" s="559"/>
      <c r="T684" s="592"/>
      <c r="U684" s="593"/>
      <c r="V684" s="551"/>
      <c r="W684" s="545"/>
      <c r="X684" s="540"/>
      <c r="Y684" s="545"/>
      <c r="Z684" s="540"/>
      <c r="AA684" s="545"/>
      <c r="AB684" s="540"/>
      <c r="AC684" s="541"/>
      <c r="AD684" s="553"/>
      <c r="AE684" s="559"/>
      <c r="AF684" s="588"/>
      <c r="AG684" s="589"/>
      <c r="AH684" s="540"/>
      <c r="AI684" s="541"/>
      <c r="AJ684" s="553"/>
      <c r="AK684" s="559"/>
      <c r="AL684" s="592"/>
      <c r="AM684" s="593"/>
      <c r="AN684" s="540"/>
      <c r="AO684" s="541"/>
      <c r="AP684" s="553"/>
      <c r="AQ684" s="559"/>
      <c r="AR684" s="592"/>
      <c r="AS684" s="593"/>
      <c r="AT684" s="580"/>
      <c r="AU684" s="581"/>
      <c r="AV684" s="576"/>
      <c r="AW684" s="577"/>
      <c r="AX684" s="592"/>
      <c r="AY684" s="593"/>
      <c r="AZ684" s="540"/>
      <c r="BA684" s="541"/>
      <c r="BB684" s="553"/>
      <c r="BC684" s="559"/>
      <c r="BD684" s="592"/>
      <c r="BE684" s="593"/>
      <c r="BF684" s="580"/>
      <c r="BG684" s="581"/>
      <c r="BH684" s="576"/>
      <c r="BI684" s="577"/>
      <c r="BJ684" s="592"/>
      <c r="BK684" s="593"/>
      <c r="BL684" s="653"/>
      <c r="BM684" s="654"/>
      <c r="BN684" s="655"/>
      <c r="BO684" s="602"/>
      <c r="BP684" s="600"/>
      <c r="BQ684" s="54"/>
      <c r="BR684" s="54"/>
      <c r="BS684" s="54"/>
    </row>
    <row r="685" spans="1:71" s="335" customFormat="1" ht="33.4" customHeight="1">
      <c r="A685" s="333"/>
      <c r="B685" s="689"/>
      <c r="C685" s="685"/>
      <c r="D685" s="685" t="s">
        <v>10</v>
      </c>
      <c r="E685" s="686"/>
      <c r="F685" s="334"/>
      <c r="G685" s="334"/>
      <c r="H685" s="642">
        <f>SUM(H641:I684)</f>
        <v>0</v>
      </c>
      <c r="I685" s="631"/>
      <c r="J685" s="642">
        <f>SUM(J641:K684)</f>
        <v>0</v>
      </c>
      <c r="K685" s="631"/>
      <c r="L685" s="630">
        <f>SUM(L641:M684)</f>
        <v>0</v>
      </c>
      <c r="M685" s="640"/>
      <c r="N685" s="626">
        <f>L685+J685</f>
        <v>0</v>
      </c>
      <c r="O685" s="627"/>
      <c r="P685" s="630">
        <f>SUM(P641:Q684)</f>
        <v>0</v>
      </c>
      <c r="Q685" s="631"/>
      <c r="R685" s="630">
        <f t="shared" ref="R685" si="617">SUM(R641:S684)</f>
        <v>0</v>
      </c>
      <c r="S685" s="640"/>
      <c r="T685" s="630">
        <f t="shared" ref="T685" si="618">SUM(T641:U684)</f>
        <v>0</v>
      </c>
      <c r="U685" s="627"/>
      <c r="V685" s="640">
        <f t="shared" ref="V685" si="619">SUM(V641:W684)</f>
        <v>0</v>
      </c>
      <c r="W685" s="640"/>
      <c r="X685" s="642">
        <f t="shared" ref="X685" si="620">SUM(X641:Y684)</f>
        <v>0</v>
      </c>
      <c r="Y685" s="627"/>
      <c r="Z685" s="642">
        <f t="shared" ref="Z685" si="621">SUM(Z641:AA684)</f>
        <v>0</v>
      </c>
      <c r="AA685" s="627"/>
      <c r="AB685" s="640">
        <f t="shared" ref="AB685" si="622">SUM(AB641:AC684)</f>
        <v>0</v>
      </c>
      <c r="AC685" s="631"/>
      <c r="AD685" s="630">
        <f t="shared" ref="AD685" si="623">SUM(AD641:AE684)</f>
        <v>0</v>
      </c>
      <c r="AE685" s="640"/>
      <c r="AF685" s="626">
        <f t="shared" ref="AF685" si="624">SUM(AF641:AG684)</f>
        <v>0</v>
      </c>
      <c r="AG685" s="627"/>
      <c r="AH685" s="630">
        <f t="shared" ref="AH685" si="625">SUM(AH641:AI684)</f>
        <v>0</v>
      </c>
      <c r="AI685" s="631"/>
      <c r="AJ685" s="630">
        <f t="shared" ref="AJ685" si="626">SUM(AJ641:AK684)</f>
        <v>0</v>
      </c>
      <c r="AK685" s="640"/>
      <c r="AL685" s="626">
        <f>IF(AH685=0,0,(AJ685/AH685)*100)</f>
        <v>0</v>
      </c>
      <c r="AM685" s="627"/>
      <c r="AN685" s="630">
        <f>SUM(AN641:AO684)</f>
        <v>0</v>
      </c>
      <c r="AO685" s="631"/>
      <c r="AP685" s="630">
        <f>SUM(AP641:AQ684)</f>
        <v>0</v>
      </c>
      <c r="AQ685" s="640"/>
      <c r="AR685" s="626">
        <f>IF(AN685=0,0,(AP685/AN685)*100)</f>
        <v>0</v>
      </c>
      <c r="AS685" s="627"/>
      <c r="AT685" s="642">
        <f>AB685+AH685+AN685</f>
        <v>0</v>
      </c>
      <c r="AU685" s="631"/>
      <c r="AV685" s="630">
        <f>AD685+AJ685+AP685</f>
        <v>0</v>
      </c>
      <c r="AW685" s="670"/>
      <c r="AX685" s="626">
        <f>IF(AT685=0,0,(AV685/AT685)*100)</f>
        <v>0</v>
      </c>
      <c r="AY685" s="627"/>
      <c r="AZ685" s="630">
        <f>SUM(AZ641:BA684)</f>
        <v>0</v>
      </c>
      <c r="BA685" s="631"/>
      <c r="BB685" s="630">
        <f>SUM(BB641:BC684)</f>
        <v>0</v>
      </c>
      <c r="BC685" s="640"/>
      <c r="BD685" s="626">
        <f>IF(AZ685=0,0,(BB685/AZ685)*100)</f>
        <v>0</v>
      </c>
      <c r="BE685" s="627"/>
      <c r="BF685" s="642">
        <f>AT685+AZ685</f>
        <v>0</v>
      </c>
      <c r="BG685" s="631"/>
      <c r="BH685" s="630">
        <f>AV685+BB685</f>
        <v>0</v>
      </c>
      <c r="BI685" s="670"/>
      <c r="BJ685" s="626">
        <f>IF(BF685=0,0,(BH685/BF685)*100)</f>
        <v>0</v>
      </c>
      <c r="BK685" s="668"/>
      <c r="BL685" s="644">
        <f>SUM(BL641:BN684)</f>
        <v>0</v>
      </c>
      <c r="BM685" s="645"/>
      <c r="BN685" s="646"/>
      <c r="BO685" s="601" t="e">
        <f>(BL685*BR$74)+(N685*BR$75)+(X685*BR$76)+(R685*BR$77)+(V685*BR$78)+(Z685*BR$79)</f>
        <v>#REF!</v>
      </c>
      <c r="BP685" s="599" t="e">
        <f>((AZ685-BB685)*BR$81)+((AT685-AV685)*BR$80)+(H685*BR$82)+(P685*BR$83)</f>
        <v>#REF!</v>
      </c>
      <c r="BQ685" s="333"/>
      <c r="BR685" s="333"/>
      <c r="BS685" s="333"/>
    </row>
    <row r="686" spans="1:71" s="335" customFormat="1" ht="33.950000000000003" customHeight="1" thickBot="1">
      <c r="A686" s="333"/>
      <c r="B686" s="690"/>
      <c r="C686" s="687"/>
      <c r="D686" s="687"/>
      <c r="E686" s="688"/>
      <c r="F686" s="336"/>
      <c r="G686" s="336"/>
      <c r="H686" s="643"/>
      <c r="I686" s="633"/>
      <c r="J686" s="643"/>
      <c r="K686" s="633"/>
      <c r="L686" s="632"/>
      <c r="M686" s="641"/>
      <c r="N686" s="628" t="s">
        <v>14</v>
      </c>
      <c r="O686" s="629"/>
      <c r="P686" s="632"/>
      <c r="Q686" s="633"/>
      <c r="R686" s="632"/>
      <c r="S686" s="641"/>
      <c r="T686" s="632"/>
      <c r="U686" s="629"/>
      <c r="V686" s="641"/>
      <c r="W686" s="641"/>
      <c r="X686" s="643"/>
      <c r="Y686" s="629"/>
      <c r="Z686" s="643"/>
      <c r="AA686" s="629"/>
      <c r="AB686" s="641"/>
      <c r="AC686" s="633"/>
      <c r="AD686" s="632"/>
      <c r="AE686" s="641"/>
      <c r="AF686" s="628"/>
      <c r="AG686" s="629"/>
      <c r="AH686" s="632"/>
      <c r="AI686" s="633"/>
      <c r="AJ686" s="632"/>
      <c r="AK686" s="641"/>
      <c r="AL686" s="628"/>
      <c r="AM686" s="629"/>
      <c r="AN686" s="632"/>
      <c r="AO686" s="633"/>
      <c r="AP686" s="632"/>
      <c r="AQ686" s="641"/>
      <c r="AR686" s="628"/>
      <c r="AS686" s="629"/>
      <c r="AT686" s="643"/>
      <c r="AU686" s="633"/>
      <c r="AV686" s="632"/>
      <c r="AW686" s="671"/>
      <c r="AX686" s="628"/>
      <c r="AY686" s="629"/>
      <c r="AZ686" s="632"/>
      <c r="BA686" s="633"/>
      <c r="BB686" s="632"/>
      <c r="BC686" s="641"/>
      <c r="BD686" s="628"/>
      <c r="BE686" s="629"/>
      <c r="BF686" s="643"/>
      <c r="BG686" s="633"/>
      <c r="BH686" s="632"/>
      <c r="BI686" s="671"/>
      <c r="BJ686" s="628"/>
      <c r="BK686" s="669"/>
      <c r="BL686" s="647"/>
      <c r="BM686" s="648"/>
      <c r="BN686" s="649"/>
      <c r="BO686" s="602"/>
      <c r="BP686" s="600"/>
      <c r="BQ686" s="333"/>
      <c r="BR686" s="333"/>
      <c r="BS686" s="333"/>
    </row>
    <row r="687" spans="1:71" s="341" customFormat="1" ht="48.2" customHeight="1" thickBot="1">
      <c r="A687" s="337"/>
      <c r="B687" s="667"/>
      <c r="C687" s="665"/>
      <c r="D687" s="665" t="s">
        <v>13</v>
      </c>
      <c r="E687" s="666"/>
      <c r="F687" s="338"/>
      <c r="G687" s="334"/>
      <c r="H687" s="676"/>
      <c r="I687" s="677"/>
      <c r="J687" s="673"/>
      <c r="K687" s="672"/>
      <c r="L687" s="605"/>
      <c r="M687" s="606"/>
      <c r="N687" s="674">
        <f>J687+L687</f>
        <v>0</v>
      </c>
      <c r="O687" s="675"/>
      <c r="P687" s="673"/>
      <c r="Q687" s="672"/>
      <c r="R687" s="605"/>
      <c r="S687" s="672"/>
      <c r="T687" s="626">
        <f>R687-P687</f>
        <v>0</v>
      </c>
      <c r="U687" s="627"/>
      <c r="V687" s="673"/>
      <c r="W687" s="678"/>
      <c r="X687" s="679"/>
      <c r="Y687" s="680"/>
      <c r="Z687" s="673"/>
      <c r="AA687" s="678"/>
      <c r="AB687" s="673"/>
      <c r="AC687" s="672"/>
      <c r="AD687" s="605"/>
      <c r="AE687" s="606"/>
      <c r="AF687" s="634">
        <f>IF(AB687=0,0,(AD687/AB687)*100)</f>
        <v>0</v>
      </c>
      <c r="AG687" s="635"/>
      <c r="AH687" s="673"/>
      <c r="AI687" s="672"/>
      <c r="AJ687" s="605"/>
      <c r="AK687" s="606"/>
      <c r="AL687" s="626">
        <f>IF(AH687=0,0,(AJ687/AH687)*100)</f>
        <v>0</v>
      </c>
      <c r="AM687" s="627"/>
      <c r="AN687" s="673"/>
      <c r="AO687" s="672"/>
      <c r="AP687" s="605"/>
      <c r="AQ687" s="606"/>
      <c r="AR687" s="626">
        <f>IF(AN687=0,0,(AP687/AN687)*100)</f>
        <v>0</v>
      </c>
      <c r="AS687" s="627"/>
      <c r="AT687" s="681">
        <f>AB687+AH687+AN687</f>
        <v>0</v>
      </c>
      <c r="AU687" s="682"/>
      <c r="AV687" s="683">
        <f>AD687+AJ687+AP687</f>
        <v>0</v>
      </c>
      <c r="AW687" s="684"/>
      <c r="AX687" s="626">
        <f>IF(AT687=0,0,(AV687/AT687)*100)</f>
        <v>0</v>
      </c>
      <c r="AY687" s="627"/>
      <c r="AZ687" s="673"/>
      <c r="BA687" s="672"/>
      <c r="BB687" s="605"/>
      <c r="BC687" s="606"/>
      <c r="BD687" s="626">
        <f>IF(AZ687=0,0,(BB687/AZ687)*100)</f>
        <v>0</v>
      </c>
      <c r="BE687" s="627"/>
      <c r="BF687" s="681">
        <f>AT687+AZ687</f>
        <v>0</v>
      </c>
      <c r="BG687" s="682"/>
      <c r="BH687" s="683">
        <f>AV687+BB687</f>
        <v>0</v>
      </c>
      <c r="BI687" s="684"/>
      <c r="BJ687" s="626">
        <f>IF(BF687=0,0,(BH687/BF687)*100)</f>
        <v>0</v>
      </c>
      <c r="BK687" s="627"/>
      <c r="BL687" s="594"/>
      <c r="BM687" s="595"/>
      <c r="BN687" s="596"/>
      <c r="BO687" s="339"/>
      <c r="BP687" s="340"/>
      <c r="BQ687" s="337"/>
      <c r="BR687" s="337"/>
      <c r="BS687" s="337"/>
    </row>
    <row r="688" spans="1:71" s="341" customFormat="1" ht="48.95" customHeight="1" thickBot="1">
      <c r="A688" s="337"/>
      <c r="B688" s="342"/>
      <c r="C688" s="343"/>
      <c r="D688" s="570" t="s">
        <v>95</v>
      </c>
      <c r="E688" s="571"/>
      <c r="F688" s="344"/>
      <c r="G688" s="344"/>
      <c r="H688" s="343"/>
      <c r="I688" s="343"/>
      <c r="J688" s="567">
        <f>IF((J685+L687)=0,0,J685/(J685+L687)*100)</f>
        <v>0</v>
      </c>
      <c r="K688" s="569"/>
      <c r="L688" s="567">
        <f>IF((L685+J687)=0,0,L685/(L685+J687)*100)</f>
        <v>0</v>
      </c>
      <c r="M688" s="569"/>
      <c r="N688" s="567">
        <f>IF((N685+N687)=0,0,N685/(N685+N687)*100)</f>
        <v>0</v>
      </c>
      <c r="O688" s="568"/>
      <c r="P688" s="572"/>
      <c r="Q688" s="509"/>
      <c r="R688" s="509"/>
      <c r="S688" s="509"/>
      <c r="T688" s="535"/>
      <c r="U688" s="535"/>
      <c r="V688" s="509"/>
      <c r="W688" s="509"/>
      <c r="X688" s="509"/>
      <c r="Y688" s="509"/>
      <c r="Z688" s="509"/>
      <c r="AA688" s="509"/>
      <c r="AB688" s="509"/>
      <c r="AC688" s="509"/>
      <c r="AD688" s="509"/>
      <c r="AE688" s="509"/>
      <c r="AF688" s="509"/>
      <c r="AG688" s="509"/>
      <c r="AH688" s="509"/>
      <c r="AI688" s="509"/>
      <c r="AJ688" s="509"/>
      <c r="AK688" s="509"/>
      <c r="AL688" s="509"/>
      <c r="AM688" s="509"/>
      <c r="AN688" s="509"/>
      <c r="AO688" s="509"/>
      <c r="AP688" s="509"/>
      <c r="AQ688" s="509"/>
      <c r="AR688" s="509"/>
      <c r="AS688" s="509"/>
      <c r="AT688" s="509"/>
      <c r="AU688" s="509"/>
      <c r="AV688" s="509"/>
      <c r="AW688" s="509"/>
      <c r="AX688" s="509"/>
      <c r="AY688" s="509"/>
      <c r="AZ688" s="509"/>
      <c r="BA688" s="509"/>
      <c r="BB688" s="509"/>
      <c r="BC688" s="509"/>
      <c r="BD688" s="509"/>
      <c r="BE688" s="509"/>
      <c r="BF688" s="509"/>
      <c r="BG688" s="509"/>
      <c r="BH688" s="509"/>
      <c r="BI688" s="509"/>
      <c r="BJ688" s="509"/>
      <c r="BK688" s="509"/>
      <c r="BL688" s="509"/>
      <c r="BM688" s="509"/>
      <c r="BN688" s="573"/>
      <c r="BO688" s="345"/>
      <c r="BP688" s="345"/>
      <c r="BQ688" s="337"/>
      <c r="BR688" s="337"/>
      <c r="BS688" s="337"/>
    </row>
    <row r="689" spans="1:71" ht="15.75" customHeight="1" thickTop="1" thickBot="1">
      <c r="A689" s="54"/>
      <c r="B689" s="214"/>
      <c r="C689" s="215"/>
      <c r="D689" s="215"/>
      <c r="E689" s="215"/>
      <c r="F689" s="74"/>
      <c r="G689" s="74"/>
      <c r="H689" s="215"/>
      <c r="I689" s="215"/>
      <c r="J689" s="215"/>
      <c r="K689" s="215"/>
      <c r="L689" s="215"/>
      <c r="M689" s="215"/>
      <c r="N689" s="215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  <c r="AB689" s="215"/>
      <c r="AC689" s="215"/>
      <c r="AD689" s="215"/>
      <c r="AE689" s="215"/>
      <c r="AF689" s="220"/>
      <c r="AG689" s="220"/>
      <c r="AH689" s="215"/>
      <c r="AI689" s="215"/>
      <c r="AJ689" s="215"/>
      <c r="AK689" s="215"/>
      <c r="AL689" s="215"/>
      <c r="AM689" s="215"/>
      <c r="AN689" s="215"/>
      <c r="AO689" s="215"/>
      <c r="AP689" s="215"/>
      <c r="AQ689" s="215"/>
      <c r="AR689" s="215"/>
      <c r="AS689" s="215"/>
      <c r="AT689" s="215"/>
      <c r="AU689" s="215"/>
      <c r="AV689" s="215"/>
      <c r="AW689" s="215"/>
      <c r="AX689" s="215"/>
      <c r="AY689" s="215"/>
      <c r="AZ689" s="215"/>
      <c r="BA689" s="215"/>
      <c r="BB689" s="215"/>
      <c r="BC689" s="215"/>
      <c r="BD689" s="215"/>
      <c r="BE689" s="215"/>
      <c r="BF689" s="215"/>
      <c r="BG689" s="215"/>
      <c r="BH689" s="215"/>
      <c r="BI689" s="215"/>
      <c r="BJ689" s="215"/>
      <c r="BK689" s="215"/>
      <c r="BL689" s="215"/>
      <c r="BM689" s="215"/>
      <c r="BN689" s="221"/>
      <c r="BO689" s="75"/>
      <c r="BP689" s="75"/>
      <c r="BQ689" s="54"/>
      <c r="BR689" s="54"/>
      <c r="BS689" s="54"/>
    </row>
    <row r="690" spans="1:71" s="73" customFormat="1" ht="80.25" customHeight="1" thickTop="1" thickBot="1">
      <c r="A690" s="72"/>
      <c r="B690" s="656" t="s">
        <v>62</v>
      </c>
      <c r="C690" s="657"/>
      <c r="D690" s="616" t="s">
        <v>54</v>
      </c>
      <c r="E690" s="616"/>
      <c r="F690" s="76"/>
      <c r="G690" s="76"/>
      <c r="H690" s="607"/>
      <c r="I690" s="608"/>
      <c r="J690" s="609"/>
      <c r="K690" s="346"/>
      <c r="L690" s="607"/>
      <c r="M690" s="608"/>
      <c r="N690" s="609"/>
      <c r="O690" s="510" t="s">
        <v>49</v>
      </c>
      <c r="P690" s="511"/>
      <c r="Q690" s="511"/>
      <c r="R690" s="511"/>
      <c r="S690" s="607"/>
      <c r="T690" s="608"/>
      <c r="U690" s="609"/>
      <c r="V690" s="346"/>
      <c r="W690" s="607"/>
      <c r="X690" s="608"/>
      <c r="Y690" s="609"/>
      <c r="Z690" s="510" t="s">
        <v>115</v>
      </c>
      <c r="AA690" s="511"/>
      <c r="AB690" s="511"/>
      <c r="AC690" s="511"/>
      <c r="AD690" s="511"/>
      <c r="AE690" s="511"/>
      <c r="AF690" s="511"/>
      <c r="AG690" s="511"/>
      <c r="AH690" s="511"/>
      <c r="AI690" s="512"/>
      <c r="AJ690" s="607"/>
      <c r="AK690" s="608"/>
      <c r="AL690" s="609"/>
      <c r="AM690" s="346"/>
      <c r="AN690" s="607"/>
      <c r="AO690" s="608"/>
      <c r="AP690" s="609"/>
      <c r="AQ690" s="510" t="s">
        <v>53</v>
      </c>
      <c r="AR690" s="511"/>
      <c r="AS690" s="511"/>
      <c r="AT690" s="512"/>
      <c r="AU690" s="607"/>
      <c r="AV690" s="608"/>
      <c r="AW690" s="609"/>
      <c r="AX690" s="346"/>
      <c r="AY690" s="607"/>
      <c r="AZ690" s="608"/>
      <c r="BA690" s="609"/>
      <c r="BB690" s="614" t="s">
        <v>117</v>
      </c>
      <c r="BC690" s="615"/>
      <c r="BD690" s="615"/>
      <c r="BE690" s="658"/>
      <c r="BF690" s="520">
        <f>BL685</f>
        <v>0</v>
      </c>
      <c r="BG690" s="521"/>
      <c r="BH690" s="522"/>
      <c r="BI690" s="346"/>
      <c r="BJ690" s="520">
        <f>BL687</f>
        <v>0</v>
      </c>
      <c r="BK690" s="521"/>
      <c r="BL690" s="522"/>
      <c r="BM690" s="227"/>
      <c r="BN690" s="228"/>
      <c r="BO690" s="77"/>
      <c r="BP690" s="77"/>
      <c r="BQ690" s="72"/>
      <c r="BR690" s="72"/>
      <c r="BS690" s="72"/>
    </row>
    <row r="691" spans="1:71" ht="15.6" customHeight="1" thickTop="1" thickBot="1">
      <c r="A691" s="54"/>
      <c r="B691" s="216"/>
      <c r="C691" s="210"/>
      <c r="D691" s="217"/>
      <c r="E691" s="217"/>
      <c r="F691" s="78"/>
      <c r="G691" s="78"/>
      <c r="H691" s="224"/>
      <c r="I691" s="224"/>
      <c r="J691" s="224"/>
      <c r="K691" s="224"/>
      <c r="L691" s="224"/>
      <c r="M691" s="224"/>
      <c r="N691" s="224"/>
      <c r="O691" s="222"/>
      <c r="P691" s="222"/>
      <c r="Q691" s="222"/>
      <c r="R691" s="222"/>
      <c r="S691" s="224"/>
      <c r="T691" s="224"/>
      <c r="U691" s="224"/>
      <c r="V691" s="223"/>
      <c r="W691" s="224"/>
      <c r="X691" s="224"/>
      <c r="Y691" s="224"/>
      <c r="Z691" s="222"/>
      <c r="AA691" s="222"/>
      <c r="AB691" s="222"/>
      <c r="AC691" s="222"/>
      <c r="AD691" s="224"/>
      <c r="AE691" s="224"/>
      <c r="AF691" s="224"/>
      <c r="AG691" s="224"/>
      <c r="AH691" s="223"/>
      <c r="AI691" s="223"/>
      <c r="AJ691" s="224"/>
      <c r="AK691" s="222"/>
      <c r="AL691" s="222"/>
      <c r="AM691" s="222"/>
      <c r="AN691" s="222"/>
      <c r="AO691" s="224"/>
      <c r="AP691" s="224"/>
      <c r="AQ691" s="222"/>
      <c r="AR691" s="222"/>
      <c r="AS691" s="222"/>
      <c r="AT691" s="222"/>
      <c r="AU691" s="224"/>
      <c r="AV691" s="224"/>
      <c r="AW691" s="224"/>
      <c r="AX691" s="224"/>
      <c r="AY691" s="224"/>
      <c r="AZ691" s="226"/>
      <c r="BA691" s="226"/>
      <c r="BB691" s="222"/>
      <c r="BC691" s="230"/>
      <c r="BD691" s="231"/>
      <c r="BE691" s="231"/>
      <c r="BF691" s="232"/>
      <c r="BG691" s="232"/>
      <c r="BH691" s="226"/>
      <c r="BI691" s="224"/>
      <c r="BJ691" s="233"/>
      <c r="BK691" s="233"/>
      <c r="BL691" s="226"/>
      <c r="BM691" s="229"/>
      <c r="BN691" s="234"/>
      <c r="BO691" s="79"/>
      <c r="BP691" s="79"/>
      <c r="BQ691" s="54"/>
      <c r="BR691" s="54"/>
      <c r="BS691" s="54"/>
    </row>
    <row r="692" spans="1:71" s="73" customFormat="1" ht="80.25" customHeight="1" thickTop="1" thickBot="1">
      <c r="A692" s="72"/>
      <c r="B692" s="614" t="s">
        <v>47</v>
      </c>
      <c r="C692" s="615"/>
      <c r="D692" s="616" t="s">
        <v>55</v>
      </c>
      <c r="E692" s="616"/>
      <c r="F692" s="76"/>
      <c r="G692" s="76"/>
      <c r="H692" s="520">
        <f>H690</f>
        <v>0</v>
      </c>
      <c r="I692" s="521"/>
      <c r="J692" s="522"/>
      <c r="K692" s="346"/>
      <c r="L692" s="520">
        <f>L690</f>
        <v>0</v>
      </c>
      <c r="M692" s="521"/>
      <c r="N692" s="522"/>
      <c r="O692" s="510" t="s">
        <v>51</v>
      </c>
      <c r="P692" s="511"/>
      <c r="Q692" s="511"/>
      <c r="R692" s="511"/>
      <c r="S692" s="520">
        <f>S690-H690</f>
        <v>0</v>
      </c>
      <c r="T692" s="521"/>
      <c r="U692" s="522"/>
      <c r="V692" s="346"/>
      <c r="W692" s="520">
        <f>W690-L690</f>
        <v>0</v>
      </c>
      <c r="X692" s="521"/>
      <c r="Y692" s="522"/>
      <c r="Z692" s="510" t="s">
        <v>116</v>
      </c>
      <c r="AA692" s="511"/>
      <c r="AB692" s="511"/>
      <c r="AC692" s="511"/>
      <c r="AD692" s="511"/>
      <c r="AE692" s="511"/>
      <c r="AF692" s="511"/>
      <c r="AG692" s="511"/>
      <c r="AH692" s="511"/>
      <c r="AI692" s="512"/>
      <c r="AJ692" s="520">
        <f>AJ690-S690</f>
        <v>0</v>
      </c>
      <c r="AK692" s="521"/>
      <c r="AL692" s="522"/>
      <c r="AM692" s="346"/>
      <c r="AN692" s="520">
        <f>AN690-W690</f>
        <v>0</v>
      </c>
      <c r="AO692" s="521"/>
      <c r="AP692" s="522"/>
      <c r="AQ692" s="510" t="s">
        <v>52</v>
      </c>
      <c r="AR692" s="511"/>
      <c r="AS692" s="511"/>
      <c r="AT692" s="512"/>
      <c r="AU692" s="520">
        <f>AU690-AJ690</f>
        <v>0</v>
      </c>
      <c r="AV692" s="521"/>
      <c r="AW692" s="522"/>
      <c r="AX692" s="346"/>
      <c r="AY692" s="520">
        <f>AY690-AN690</f>
        <v>0</v>
      </c>
      <c r="AZ692" s="521"/>
      <c r="BA692" s="522"/>
      <c r="BB692" s="614" t="s">
        <v>118</v>
      </c>
      <c r="BC692" s="615"/>
      <c r="BD692" s="615"/>
      <c r="BE692" s="658"/>
      <c r="BF692" s="520">
        <f>BF690-AU690</f>
        <v>0</v>
      </c>
      <c r="BG692" s="521"/>
      <c r="BH692" s="522"/>
      <c r="BI692" s="346"/>
      <c r="BJ692" s="520">
        <f>BJ690-AY690</f>
        <v>0</v>
      </c>
      <c r="BK692" s="521"/>
      <c r="BL692" s="522"/>
      <c r="BM692" s="227"/>
      <c r="BN692" s="228"/>
      <c r="BO692" s="77"/>
      <c r="BP692" s="77"/>
      <c r="BQ692" s="72"/>
      <c r="BR692" s="72"/>
      <c r="BS692" s="72"/>
    </row>
    <row r="693" spans="1:71" ht="15.75" customHeight="1" thickTop="1" thickBot="1">
      <c r="A693" s="54"/>
      <c r="B693" s="218"/>
      <c r="C693" s="219"/>
      <c r="D693" s="219"/>
      <c r="E693" s="219"/>
      <c r="F693" s="80"/>
      <c r="G693" s="80"/>
      <c r="H693" s="219"/>
      <c r="I693" s="219"/>
      <c r="J693" s="219"/>
      <c r="K693" s="219"/>
      <c r="L693" s="219"/>
      <c r="M693" s="219"/>
      <c r="N693" s="219"/>
      <c r="O693" s="219"/>
      <c r="P693" s="219"/>
      <c r="Q693" s="219"/>
      <c r="R693" s="219"/>
      <c r="S693" s="219"/>
      <c r="T693" s="219"/>
      <c r="U693" s="219"/>
      <c r="V693" s="219"/>
      <c r="W693" s="219"/>
      <c r="X693" s="219"/>
      <c r="Y693" s="219"/>
      <c r="Z693" s="219"/>
      <c r="AA693" s="219"/>
      <c r="AB693" s="219"/>
      <c r="AC693" s="219"/>
      <c r="AD693" s="219"/>
      <c r="AE693" s="219"/>
      <c r="AF693" s="225"/>
      <c r="AG693" s="225"/>
      <c r="AH693" s="219"/>
      <c r="AI693" s="219"/>
      <c r="AJ693" s="219"/>
      <c r="AK693" s="219"/>
      <c r="AL693" s="219"/>
      <c r="AM693" s="219"/>
      <c r="AN693" s="219"/>
      <c r="AO693" s="219"/>
      <c r="AP693" s="219"/>
      <c r="AQ693" s="219"/>
      <c r="AR693" s="219"/>
      <c r="AS693" s="219"/>
      <c r="AT693" s="219"/>
      <c r="AU693" s="219"/>
      <c r="AV693" s="219"/>
      <c r="AW693" s="219"/>
      <c r="AX693" s="219"/>
      <c r="AY693" s="219"/>
      <c r="AZ693" s="219"/>
      <c r="BA693" s="617" t="s">
        <v>135</v>
      </c>
      <c r="BB693" s="617"/>
      <c r="BC693" s="617"/>
      <c r="BD693" s="617"/>
      <c r="BE693" s="617"/>
      <c r="BF693" s="617"/>
      <c r="BG693" s="617"/>
      <c r="BH693" s="617"/>
      <c r="BI693" s="617"/>
      <c r="BJ693" s="617"/>
      <c r="BK693" s="617"/>
      <c r="BL693" s="617"/>
      <c r="BM693" s="617"/>
      <c r="BN693" s="618"/>
      <c r="BO693" s="81"/>
      <c r="BP693" s="81"/>
      <c r="BQ693" s="54"/>
      <c r="BR693" s="54"/>
      <c r="BS693" s="54"/>
    </row>
    <row r="694" spans="1:71" ht="12" customHeight="1" thickTop="1">
      <c r="A694" s="54"/>
      <c r="B694" s="55"/>
      <c r="C694" s="54"/>
      <c r="D694" s="54"/>
      <c r="E694" s="54"/>
      <c r="F694" s="56"/>
      <c r="G694" s="56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7"/>
      <c r="AG694" s="57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8"/>
      <c r="BP694" s="58"/>
      <c r="BQ694" s="54"/>
      <c r="BR694" s="54"/>
      <c r="BS694" s="54"/>
    </row>
    <row r="695" spans="1:71" s="61" customFormat="1" ht="33.75">
      <c r="A695" s="60"/>
      <c r="B695" s="503" t="s">
        <v>9</v>
      </c>
      <c r="C695" s="503"/>
      <c r="D695" s="503"/>
      <c r="E695" s="503"/>
      <c r="F695" s="503"/>
      <c r="G695" s="503"/>
      <c r="H695" s="503"/>
      <c r="I695" s="503"/>
      <c r="J695" s="503"/>
      <c r="K695" s="503"/>
      <c r="L695" s="503"/>
      <c r="M695" s="503"/>
      <c r="N695" s="503"/>
      <c r="O695" s="503"/>
      <c r="P695" s="503"/>
      <c r="Q695" s="503"/>
      <c r="R695" s="503"/>
      <c r="S695" s="503"/>
      <c r="T695" s="503"/>
      <c r="U695" s="503"/>
      <c r="V695" s="503"/>
      <c r="W695" s="503"/>
      <c r="X695" s="503"/>
      <c r="Y695" s="503"/>
      <c r="Z695" s="503"/>
      <c r="AA695" s="503"/>
      <c r="AB695" s="503"/>
      <c r="AC695" s="503"/>
      <c r="AD695" s="503"/>
      <c r="AE695" s="503"/>
      <c r="AF695" s="503"/>
      <c r="AG695" s="503"/>
      <c r="AH695" s="503"/>
      <c r="AI695" s="503"/>
      <c r="AJ695" s="503"/>
      <c r="AK695" s="503"/>
      <c r="AL695" s="503"/>
      <c r="AM695" s="503"/>
      <c r="AN695" s="503"/>
      <c r="AO695" s="503"/>
      <c r="AP695" s="503"/>
      <c r="AQ695" s="503"/>
      <c r="AR695" s="503"/>
      <c r="AS695" s="503"/>
      <c r="AT695" s="503"/>
      <c r="AU695" s="503"/>
      <c r="AV695" s="503"/>
      <c r="AW695" s="503"/>
      <c r="AX695" s="503"/>
      <c r="AY695" s="503"/>
      <c r="AZ695" s="503"/>
      <c r="BA695" s="503"/>
      <c r="BB695" s="503"/>
      <c r="BC695" s="503"/>
      <c r="BD695" s="503"/>
      <c r="BE695" s="503"/>
      <c r="BF695" s="503"/>
      <c r="BG695" s="503"/>
      <c r="BH695" s="503"/>
      <c r="BI695" s="503"/>
      <c r="BJ695" s="503"/>
      <c r="BK695" s="503"/>
      <c r="BL695" s="503"/>
      <c r="BM695" s="503"/>
      <c r="BN695" s="503"/>
      <c r="BO695" s="192"/>
      <c r="BP695" s="192"/>
      <c r="BQ695" s="60"/>
      <c r="BR695" s="60"/>
      <c r="BS695" s="60"/>
    </row>
    <row r="696" spans="1:71" ht="10.9" customHeight="1">
      <c r="A696" s="54"/>
      <c r="B696" s="193"/>
      <c r="C696" s="194"/>
      <c r="D696" s="194"/>
      <c r="E696" s="194"/>
      <c r="F696" s="195"/>
      <c r="G696" s="195"/>
      <c r="H696" s="194"/>
      <c r="I696" s="194"/>
      <c r="J696" s="194"/>
      <c r="K696" s="194"/>
      <c r="L696" s="194"/>
      <c r="M696" s="194"/>
      <c r="N696" s="194"/>
      <c r="O696" s="194"/>
      <c r="P696" s="194"/>
      <c r="Q696" s="194"/>
      <c r="R696" s="194"/>
      <c r="S696" s="194"/>
      <c r="T696" s="194"/>
      <c r="U696" s="194"/>
      <c r="V696" s="194"/>
      <c r="W696" s="194"/>
      <c r="X696" s="194"/>
      <c r="Y696" s="194"/>
      <c r="Z696" s="194"/>
      <c r="AA696" s="194"/>
      <c r="AB696" s="194"/>
      <c r="AC696" s="194"/>
      <c r="AD696" s="194"/>
      <c r="AE696" s="194"/>
      <c r="AF696" s="196"/>
      <c r="AG696" s="196"/>
      <c r="AH696" s="194"/>
      <c r="AI696" s="194"/>
      <c r="AJ696" s="194"/>
      <c r="AK696" s="194"/>
      <c r="AL696" s="194"/>
      <c r="AM696" s="194"/>
      <c r="AN696" s="194"/>
      <c r="AO696" s="194"/>
      <c r="AP696" s="194"/>
      <c r="AQ696" s="194"/>
      <c r="AR696" s="194"/>
      <c r="AS696" s="194"/>
      <c r="AT696" s="194"/>
      <c r="AU696" s="194"/>
      <c r="AV696" s="194"/>
      <c r="AW696" s="194"/>
      <c r="AX696" s="194"/>
      <c r="AY696" s="194"/>
      <c r="AZ696" s="194"/>
      <c r="BA696" s="194"/>
      <c r="BB696" s="194"/>
      <c r="BC696" s="194"/>
      <c r="BD696" s="194"/>
      <c r="BE696" s="194"/>
      <c r="BF696" s="194"/>
      <c r="BG696" s="194"/>
      <c r="BH696" s="194"/>
      <c r="BI696" s="194"/>
      <c r="BJ696" s="194"/>
      <c r="BK696" s="194"/>
      <c r="BL696" s="194"/>
      <c r="BM696" s="194"/>
      <c r="BN696" s="508"/>
      <c r="BO696" s="508"/>
      <c r="BP696" s="508"/>
      <c r="BQ696" s="54"/>
      <c r="BR696" s="54"/>
      <c r="BS696" s="54"/>
    </row>
    <row r="697" spans="1:71" s="62" customFormat="1" ht="36.75" customHeight="1">
      <c r="A697" s="55"/>
      <c r="B697" s="193"/>
      <c r="C697" s="193"/>
      <c r="D697" s="197" t="s">
        <v>10</v>
      </c>
      <c r="E697" s="514" t="str">
        <f>IF(ROSTER!D$3="","",ROSTER!D$3)</f>
        <v/>
      </c>
      <c r="F697" s="514"/>
      <c r="G697" s="514"/>
      <c r="H697" s="514"/>
      <c r="I697" s="514"/>
      <c r="J697" s="514"/>
      <c r="K697" s="514"/>
      <c r="L697" s="514"/>
      <c r="M697" s="514"/>
      <c r="N697" s="514"/>
      <c r="O697" s="514"/>
      <c r="P697" s="514"/>
      <c r="Q697" s="514"/>
      <c r="R697" s="514"/>
      <c r="S697" s="514"/>
      <c r="T697" s="514"/>
      <c r="U697" s="514"/>
      <c r="V697" s="514"/>
      <c r="W697" s="514"/>
      <c r="X697" s="514"/>
      <c r="Y697" s="514"/>
      <c r="Z697" s="514"/>
      <c r="AA697" s="514"/>
      <c r="AB697" s="514"/>
      <c r="AC697" s="514"/>
      <c r="AD697" s="198"/>
      <c r="AE697" s="505" t="s">
        <v>11</v>
      </c>
      <c r="AF697" s="505"/>
      <c r="AG697" s="505"/>
      <c r="AH697" s="505"/>
      <c r="AI697" s="505"/>
      <c r="AJ697" s="505"/>
      <c r="AK697" s="505"/>
      <c r="AL697" s="505"/>
      <c r="AM697" s="505"/>
      <c r="AN697" s="513"/>
      <c r="AO697" s="513"/>
      <c r="AP697" s="513"/>
      <c r="AQ697" s="513"/>
      <c r="AR697" s="513"/>
      <c r="AS697" s="513"/>
      <c r="AT697" s="513"/>
      <c r="AU697" s="513"/>
      <c r="AV697" s="513"/>
      <c r="AW697" s="513"/>
      <c r="AX697" s="513"/>
      <c r="AY697" s="513"/>
      <c r="AZ697" s="513"/>
      <c r="BA697" s="513"/>
      <c r="BB697" s="513"/>
      <c r="BC697" s="513"/>
      <c r="BD697" s="513"/>
      <c r="BE697" s="513"/>
      <c r="BF697" s="513"/>
      <c r="BG697" s="513"/>
      <c r="BH697" s="513"/>
      <c r="BI697" s="513"/>
      <c r="BJ697" s="513"/>
      <c r="BK697" s="513"/>
      <c r="BL697" s="513"/>
      <c r="BM697" s="513"/>
      <c r="BN697" s="508"/>
      <c r="BO697" s="508"/>
      <c r="BP697" s="508"/>
      <c r="BQ697" s="55"/>
      <c r="BR697" s="55"/>
      <c r="BS697" s="55"/>
    </row>
    <row r="698" spans="1:71" ht="8.85" customHeight="1">
      <c r="A698" s="63"/>
      <c r="B698" s="193"/>
      <c r="C698" s="196" t="s">
        <v>36</v>
      </c>
      <c r="D698" s="196"/>
      <c r="E698" s="196"/>
      <c r="F698" s="199"/>
      <c r="G698" s="199"/>
      <c r="H698" s="196"/>
      <c r="I698" s="196"/>
      <c r="J698" s="200"/>
      <c r="K698" s="200"/>
      <c r="L698" s="200"/>
      <c r="M698" s="200"/>
      <c r="N698" s="200"/>
      <c r="O698" s="200"/>
      <c r="P698" s="200"/>
      <c r="Q698" s="200"/>
      <c r="R698" s="200"/>
      <c r="S698" s="200"/>
      <c r="T698" s="200"/>
      <c r="U698" s="200"/>
      <c r="V698" s="200"/>
      <c r="W698" s="200"/>
      <c r="X698" s="200"/>
      <c r="Y698" s="200"/>
      <c r="Z698" s="200"/>
      <c r="AA698" s="200"/>
      <c r="AB698" s="200"/>
      <c r="AC698" s="200"/>
      <c r="AD698" s="200"/>
      <c r="AE698" s="200"/>
      <c r="AF698" s="200"/>
      <c r="AG698" s="196"/>
      <c r="AH698" s="201"/>
      <c r="AI698" s="202"/>
      <c r="AJ698" s="202"/>
      <c r="AK698" s="202"/>
      <c r="AL698" s="202"/>
      <c r="AM698" s="202"/>
      <c r="AN698" s="202"/>
      <c r="AO698" s="203"/>
      <c r="AP698" s="204"/>
      <c r="AQ698" s="204"/>
      <c r="AR698" s="204"/>
      <c r="AS698" s="204"/>
      <c r="AT698" s="204"/>
      <c r="AU698" s="204"/>
      <c r="AV698" s="204"/>
      <c r="AW698" s="204"/>
      <c r="AX698" s="204"/>
      <c r="AY698" s="204"/>
      <c r="AZ698" s="204"/>
      <c r="BA698" s="204"/>
      <c r="BB698" s="204"/>
      <c r="BC698" s="204"/>
      <c r="BD698" s="204"/>
      <c r="BE698" s="204"/>
      <c r="BF698" s="204"/>
      <c r="BG698" s="204"/>
      <c r="BH698" s="204"/>
      <c r="BI698" s="204"/>
      <c r="BJ698" s="204"/>
      <c r="BK698" s="204"/>
      <c r="BL698" s="204"/>
      <c r="BM698" s="204"/>
      <c r="BN698" s="204"/>
      <c r="BO698" s="205"/>
      <c r="BP698" s="205"/>
      <c r="BQ698" s="63"/>
      <c r="BR698" s="63"/>
      <c r="BS698" s="63"/>
    </row>
    <row r="699" spans="1:71" s="62" customFormat="1" ht="42.75">
      <c r="A699" s="55"/>
      <c r="B699" s="193"/>
      <c r="C699" s="519" t="s">
        <v>35</v>
      </c>
      <c r="D699" s="519"/>
      <c r="E699" s="513"/>
      <c r="F699" s="513"/>
      <c r="G699" s="513"/>
      <c r="H699" s="513"/>
      <c r="I699" s="513"/>
      <c r="J699" s="513"/>
      <c r="K699" s="513"/>
      <c r="L699" s="513"/>
      <c r="M699" s="513"/>
      <c r="N699" s="513"/>
      <c r="O699" s="513"/>
      <c r="P699" s="513"/>
      <c r="Q699" s="513"/>
      <c r="R699" s="513"/>
      <c r="S699" s="513"/>
      <c r="T699" s="513"/>
      <c r="U699" s="513"/>
      <c r="V699" s="513"/>
      <c r="W699" s="513"/>
      <c r="X699" s="513"/>
      <c r="Y699" s="513"/>
      <c r="Z699" s="513"/>
      <c r="AA699" s="513"/>
      <c r="AB699" s="513"/>
      <c r="AC699" s="513"/>
      <c r="AD699" s="198"/>
      <c r="AE699" s="239" t="s">
        <v>19</v>
      </c>
      <c r="AF699" s="239"/>
      <c r="AG699" s="239"/>
      <c r="AH699" s="505" t="s">
        <v>19</v>
      </c>
      <c r="AI699" s="505"/>
      <c r="AJ699" s="505"/>
      <c r="AK699" s="505"/>
      <c r="AL699" s="505"/>
      <c r="AM699" s="505"/>
      <c r="AN699" s="513"/>
      <c r="AO699" s="513"/>
      <c r="AP699" s="513"/>
      <c r="AQ699" s="513"/>
      <c r="AR699" s="513"/>
      <c r="AS699" s="513"/>
      <c r="AT699" s="513"/>
      <c r="AU699" s="513"/>
      <c r="AV699" s="513"/>
      <c r="AW699" s="513"/>
      <c r="AX699" s="513"/>
      <c r="AY699" s="513"/>
      <c r="AZ699" s="513"/>
      <c r="BA699" s="505" t="s">
        <v>12</v>
      </c>
      <c r="BB699" s="505"/>
      <c r="BC699" s="505"/>
      <c r="BD699" s="504"/>
      <c r="BE699" s="504"/>
      <c r="BF699" s="504"/>
      <c r="BG699" s="504"/>
      <c r="BH699" s="504"/>
      <c r="BI699" s="504"/>
      <c r="BJ699" s="504"/>
      <c r="BK699" s="504"/>
      <c r="BL699" s="504"/>
      <c r="BM699" s="504"/>
      <c r="BN699" s="206"/>
      <c r="BO699" s="207"/>
      <c r="BP699" s="207"/>
      <c r="BQ699" s="64">
        <f>IF(BD699=0,0,1)</f>
        <v>0</v>
      </c>
      <c r="BR699" s="65">
        <f>IF((BE753+BI753)&gt;(AO753+AS753),1,0)</f>
        <v>0</v>
      </c>
      <c r="BS699" s="66"/>
    </row>
    <row r="700" spans="1:71" ht="9.6" customHeight="1">
      <c r="A700" s="54"/>
      <c r="B700" s="193"/>
      <c r="C700" s="194"/>
      <c r="D700" s="194"/>
      <c r="E700" s="194"/>
      <c r="F700" s="195"/>
      <c r="G700" s="195"/>
      <c r="H700" s="194"/>
      <c r="I700" s="194"/>
      <c r="J700" s="194"/>
      <c r="K700" s="194"/>
      <c r="L700" s="194"/>
      <c r="M700" s="194"/>
      <c r="N700" s="194"/>
      <c r="O700" s="194"/>
      <c r="P700" s="194"/>
      <c r="Q700" s="194"/>
      <c r="R700" s="194"/>
      <c r="S700" s="194"/>
      <c r="T700" s="194"/>
      <c r="U700" s="194"/>
      <c r="V700" s="194"/>
      <c r="W700" s="194"/>
      <c r="X700" s="194"/>
      <c r="Y700" s="194"/>
      <c r="Z700" s="194"/>
      <c r="AA700" s="194"/>
      <c r="AB700" s="194"/>
      <c r="AC700" s="194"/>
      <c r="AD700" s="194"/>
      <c r="AE700" s="194"/>
      <c r="AF700" s="196"/>
      <c r="AG700" s="196"/>
      <c r="AH700" s="194"/>
      <c r="AI700" s="194"/>
      <c r="AJ700" s="194"/>
      <c r="AK700" s="194"/>
      <c r="AL700" s="194"/>
      <c r="AM700" s="194"/>
      <c r="AN700" s="194"/>
      <c r="AO700" s="194"/>
      <c r="AP700" s="194"/>
      <c r="AQ700" s="194"/>
      <c r="AR700" s="194"/>
      <c r="AS700" s="194"/>
      <c r="AT700" s="194"/>
      <c r="AU700" s="194"/>
      <c r="AV700" s="194"/>
      <c r="AW700" s="194"/>
      <c r="AX700" s="194"/>
      <c r="AY700" s="194"/>
      <c r="AZ700" s="194"/>
      <c r="BA700" s="194"/>
      <c r="BB700" s="194"/>
      <c r="BC700" s="194"/>
      <c r="BD700" s="194"/>
      <c r="BE700" s="194"/>
      <c r="BF700" s="194"/>
      <c r="BG700" s="194"/>
      <c r="BH700" s="194"/>
      <c r="BI700" s="194"/>
      <c r="BJ700" s="194"/>
      <c r="BK700" s="194"/>
      <c r="BL700" s="194"/>
      <c r="BM700" s="194"/>
      <c r="BN700" s="194"/>
      <c r="BO700" s="208"/>
      <c r="BP700" s="208"/>
      <c r="BQ700" s="54"/>
      <c r="BR700" s="54"/>
      <c r="BS700" s="54"/>
    </row>
    <row r="701" spans="1:71" ht="8.85" customHeight="1" thickBot="1">
      <c r="A701" s="54"/>
      <c r="B701" s="209"/>
      <c r="C701" s="210"/>
      <c r="D701" s="210"/>
      <c r="E701" s="210"/>
      <c r="F701" s="211"/>
      <c r="G701" s="211"/>
      <c r="H701" s="210"/>
      <c r="I701" s="210"/>
      <c r="J701" s="210"/>
      <c r="K701" s="210"/>
      <c r="L701" s="210"/>
      <c r="M701" s="210"/>
      <c r="N701" s="210"/>
      <c r="O701" s="210"/>
      <c r="P701" s="210"/>
      <c r="Q701" s="210"/>
      <c r="R701" s="210"/>
      <c r="S701" s="210"/>
      <c r="T701" s="210"/>
      <c r="U701" s="210"/>
      <c r="V701" s="210"/>
      <c r="W701" s="210"/>
      <c r="X701" s="210"/>
      <c r="Y701" s="210"/>
      <c r="Z701" s="210"/>
      <c r="AA701" s="210"/>
      <c r="AB701" s="210"/>
      <c r="AC701" s="210"/>
      <c r="AD701" s="210"/>
      <c r="AE701" s="210"/>
      <c r="AF701" s="212"/>
      <c r="AG701" s="212"/>
      <c r="AH701" s="210"/>
      <c r="AI701" s="210"/>
      <c r="AJ701" s="210"/>
      <c r="AK701" s="210"/>
      <c r="AL701" s="210"/>
      <c r="AM701" s="210"/>
      <c r="AN701" s="210"/>
      <c r="AO701" s="210"/>
      <c r="AP701" s="210"/>
      <c r="AQ701" s="210"/>
      <c r="AR701" s="210"/>
      <c r="AS701" s="210"/>
      <c r="AT701" s="210"/>
      <c r="AU701" s="210"/>
      <c r="AV701" s="210"/>
      <c r="AW701" s="210"/>
      <c r="AX701" s="210"/>
      <c r="AY701" s="210"/>
      <c r="AZ701" s="210"/>
      <c r="BA701" s="210"/>
      <c r="BB701" s="210"/>
      <c r="BC701" s="210"/>
      <c r="BD701" s="210"/>
      <c r="BE701" s="210"/>
      <c r="BF701" s="210"/>
      <c r="BG701" s="210"/>
      <c r="BH701" s="210"/>
      <c r="BI701" s="210"/>
      <c r="BJ701" s="210"/>
      <c r="BK701" s="210"/>
      <c r="BL701" s="210"/>
      <c r="BM701" s="210"/>
      <c r="BN701" s="210"/>
      <c r="BO701" s="213"/>
      <c r="BP701" s="213"/>
      <c r="BQ701" s="54"/>
      <c r="BR701" s="54"/>
      <c r="BS701" s="54"/>
    </row>
    <row r="702" spans="1:71" s="62" customFormat="1" ht="33.4" customHeight="1" thickTop="1">
      <c r="A702" s="66"/>
      <c r="B702" s="515" t="s">
        <v>0</v>
      </c>
      <c r="C702" s="531" t="s">
        <v>1</v>
      </c>
      <c r="D702" s="532"/>
      <c r="E702" s="332" t="s">
        <v>26</v>
      </c>
      <c r="F702" s="499" t="s">
        <v>104</v>
      </c>
      <c r="G702" s="499" t="s">
        <v>105</v>
      </c>
      <c r="H702" s="527" t="s">
        <v>38</v>
      </c>
      <c r="I702" s="528"/>
      <c r="J702" s="564" t="s">
        <v>7</v>
      </c>
      <c r="K702" s="564"/>
      <c r="L702" s="564"/>
      <c r="M702" s="564"/>
      <c r="N702" s="564"/>
      <c r="O702" s="564"/>
      <c r="P702" s="564" t="s">
        <v>2</v>
      </c>
      <c r="Q702" s="564"/>
      <c r="R702" s="564"/>
      <c r="S702" s="564"/>
      <c r="T702" s="564"/>
      <c r="U702" s="564"/>
      <c r="V702" s="610" t="s">
        <v>32</v>
      </c>
      <c r="W702" s="611"/>
      <c r="X702" s="610" t="s">
        <v>33</v>
      </c>
      <c r="Y702" s="611"/>
      <c r="Z702" s="619" t="s">
        <v>41</v>
      </c>
      <c r="AA702" s="620"/>
      <c r="AB702" s="623" t="s">
        <v>6</v>
      </c>
      <c r="AC702" s="623"/>
      <c r="AD702" s="623"/>
      <c r="AE702" s="623"/>
      <c r="AF702" s="623"/>
      <c r="AG702" s="623"/>
      <c r="AH702" s="564" t="s">
        <v>66</v>
      </c>
      <c r="AI702" s="564"/>
      <c r="AJ702" s="564"/>
      <c r="AK702" s="564"/>
      <c r="AL702" s="564"/>
      <c r="AM702" s="564"/>
      <c r="AN702" s="564" t="s">
        <v>67</v>
      </c>
      <c r="AO702" s="564"/>
      <c r="AP702" s="564"/>
      <c r="AQ702" s="564"/>
      <c r="AR702" s="564"/>
      <c r="AS702" s="564"/>
      <c r="AT702" s="564" t="s">
        <v>68</v>
      </c>
      <c r="AU702" s="564"/>
      <c r="AV702" s="564"/>
      <c r="AW702" s="564"/>
      <c r="AX702" s="564"/>
      <c r="AY702" s="583"/>
      <c r="AZ702" s="564" t="s">
        <v>4</v>
      </c>
      <c r="BA702" s="564"/>
      <c r="BB702" s="564"/>
      <c r="BC702" s="564"/>
      <c r="BD702" s="564"/>
      <c r="BE702" s="564"/>
      <c r="BF702" s="564" t="s">
        <v>69</v>
      </c>
      <c r="BG702" s="564"/>
      <c r="BH702" s="564"/>
      <c r="BI702" s="564"/>
      <c r="BJ702" s="564"/>
      <c r="BK702" s="582"/>
      <c r="BL702" s="659" t="s">
        <v>119</v>
      </c>
      <c r="BM702" s="660"/>
      <c r="BN702" s="661"/>
      <c r="BO702" s="603" t="s">
        <v>83</v>
      </c>
      <c r="BP702" s="603" t="s">
        <v>84</v>
      </c>
      <c r="BQ702" s="66"/>
      <c r="BR702" s="66"/>
      <c r="BS702" s="66"/>
    </row>
    <row r="703" spans="1:71" s="68" customFormat="1" ht="45" customHeight="1">
      <c r="A703" s="67"/>
      <c r="B703" s="516"/>
      <c r="C703" s="533"/>
      <c r="D703" s="534"/>
      <c r="E703" s="331" t="s">
        <v>106</v>
      </c>
      <c r="F703" s="500"/>
      <c r="G703" s="500"/>
      <c r="H703" s="529"/>
      <c r="I703" s="530"/>
      <c r="J703" s="562" t="s">
        <v>15</v>
      </c>
      <c r="K703" s="563"/>
      <c r="L703" s="525" t="s">
        <v>16</v>
      </c>
      <c r="M703" s="526"/>
      <c r="N703" s="517" t="s">
        <v>17</v>
      </c>
      <c r="O703" s="518" t="s">
        <v>8</v>
      </c>
      <c r="P703" s="562" t="s">
        <v>24</v>
      </c>
      <c r="Q703" s="563"/>
      <c r="R703" s="525" t="s">
        <v>22</v>
      </c>
      <c r="S703" s="526"/>
      <c r="T703" s="517" t="s">
        <v>17</v>
      </c>
      <c r="U703" s="518"/>
      <c r="V703" s="612"/>
      <c r="W703" s="613"/>
      <c r="X703" s="612"/>
      <c r="Y703" s="613"/>
      <c r="Z703" s="621"/>
      <c r="AA703" s="622"/>
      <c r="AB703" s="638" t="s">
        <v>50</v>
      </c>
      <c r="AC703" s="639"/>
      <c r="AD703" s="636" t="s">
        <v>21</v>
      </c>
      <c r="AE703" s="637" t="s">
        <v>3</v>
      </c>
      <c r="AF703" s="624" t="s">
        <v>5</v>
      </c>
      <c r="AG703" s="625"/>
      <c r="AH703" s="562" t="s">
        <v>50</v>
      </c>
      <c r="AI703" s="563"/>
      <c r="AJ703" s="525" t="s">
        <v>21</v>
      </c>
      <c r="AK703" s="526" t="s">
        <v>3</v>
      </c>
      <c r="AL703" s="523" t="s">
        <v>5</v>
      </c>
      <c r="AM703" s="524"/>
      <c r="AN703" s="562" t="s">
        <v>50</v>
      </c>
      <c r="AO703" s="563"/>
      <c r="AP703" s="525" t="s">
        <v>21</v>
      </c>
      <c r="AQ703" s="526" t="s">
        <v>3</v>
      </c>
      <c r="AR703" s="523" t="s">
        <v>5</v>
      </c>
      <c r="AS703" s="524"/>
      <c r="AT703" s="533" t="s">
        <v>50</v>
      </c>
      <c r="AU703" s="584"/>
      <c r="AV703" s="597" t="s">
        <v>21</v>
      </c>
      <c r="AW703" s="598" t="s">
        <v>3</v>
      </c>
      <c r="AX703" s="523" t="s">
        <v>5</v>
      </c>
      <c r="AY703" s="585"/>
      <c r="AZ703" s="562" t="s">
        <v>50</v>
      </c>
      <c r="BA703" s="563"/>
      <c r="BB703" s="525" t="s">
        <v>21</v>
      </c>
      <c r="BC703" s="526" t="s">
        <v>3</v>
      </c>
      <c r="BD703" s="523" t="s">
        <v>5</v>
      </c>
      <c r="BE703" s="524"/>
      <c r="BF703" s="533" t="s">
        <v>50</v>
      </c>
      <c r="BG703" s="584"/>
      <c r="BH703" s="597" t="s">
        <v>21</v>
      </c>
      <c r="BI703" s="598" t="s">
        <v>3</v>
      </c>
      <c r="BJ703" s="523" t="s">
        <v>5</v>
      </c>
      <c r="BK703" s="524"/>
      <c r="BL703" s="662"/>
      <c r="BM703" s="663"/>
      <c r="BN703" s="664"/>
      <c r="BO703" s="604"/>
      <c r="BP703" s="604"/>
      <c r="BQ703" s="67"/>
      <c r="BR703" s="67"/>
      <c r="BS703" s="67"/>
    </row>
    <row r="704" spans="1:71" ht="23.85" customHeight="1">
      <c r="A704" s="69"/>
      <c r="B704" s="548" t="str">
        <f>IF(ROSTER!B8="","",ROSTER!B8)</f>
        <v/>
      </c>
      <c r="C704" s="536" t="str">
        <f>IF(ROSTER!C$8="","",ROSTER!C$8)</f>
        <v/>
      </c>
      <c r="D704" s="537"/>
      <c r="E704" s="546"/>
      <c r="F704" s="501">
        <f>IF(E704="y",1,IF(E704="S",1,0))</f>
        <v>0</v>
      </c>
      <c r="G704" s="506">
        <f>IF(E704="S",1,0)</f>
        <v>0</v>
      </c>
      <c r="H704" s="542"/>
      <c r="I704" s="543"/>
      <c r="J704" s="538"/>
      <c r="K704" s="539"/>
      <c r="L704" s="552"/>
      <c r="M704" s="558"/>
      <c r="N704" s="554">
        <f>L704+J704</f>
        <v>0</v>
      </c>
      <c r="O704" s="555"/>
      <c r="P704" s="538"/>
      <c r="Q704" s="539"/>
      <c r="R704" s="552"/>
      <c r="S704" s="558"/>
      <c r="T704" s="590">
        <f>R704-P704</f>
        <v>0</v>
      </c>
      <c r="U704" s="591"/>
      <c r="V704" s="550"/>
      <c r="W704" s="543"/>
      <c r="X704" s="538"/>
      <c r="Y704" s="543"/>
      <c r="Z704" s="538"/>
      <c r="AA704" s="543"/>
      <c r="AB704" s="538"/>
      <c r="AC704" s="539"/>
      <c r="AD704" s="552"/>
      <c r="AE704" s="558"/>
      <c r="AF704" s="586">
        <f>IF(AB704=0,0,(AD704/AB704)*100)</f>
        <v>0</v>
      </c>
      <c r="AG704" s="587"/>
      <c r="AH704" s="538"/>
      <c r="AI704" s="539"/>
      <c r="AJ704" s="552"/>
      <c r="AK704" s="558"/>
      <c r="AL704" s="590">
        <f>IF(AH704=0,0,(AJ704/AH704)*100)</f>
        <v>0</v>
      </c>
      <c r="AM704" s="591"/>
      <c r="AN704" s="538"/>
      <c r="AO704" s="539"/>
      <c r="AP704" s="552"/>
      <c r="AQ704" s="558"/>
      <c r="AR704" s="590">
        <f>IF(AN704=0,0,(AP704/AN704)*100)</f>
        <v>0</v>
      </c>
      <c r="AS704" s="591"/>
      <c r="AT704" s="578">
        <f>AB704+AH704+AN704</f>
        <v>0</v>
      </c>
      <c r="AU704" s="579"/>
      <c r="AV704" s="574">
        <f>AD704+AJ704+AP704</f>
        <v>0</v>
      </c>
      <c r="AW704" s="575"/>
      <c r="AX704" s="590">
        <f>IF(AT704=0,0,(AV704/AT704)*100)</f>
        <v>0</v>
      </c>
      <c r="AY704" s="591"/>
      <c r="AZ704" s="538"/>
      <c r="BA704" s="539"/>
      <c r="BB704" s="552"/>
      <c r="BC704" s="558"/>
      <c r="BD704" s="590">
        <f>IF(AZ704=0,0,(BB704/AZ704)*100)</f>
        <v>0</v>
      </c>
      <c r="BE704" s="591"/>
      <c r="BF704" s="578">
        <f>AT704+AZ704</f>
        <v>0</v>
      </c>
      <c r="BG704" s="579"/>
      <c r="BH704" s="574">
        <f>AV704+BB704</f>
        <v>0</v>
      </c>
      <c r="BI704" s="575"/>
      <c r="BJ704" s="590">
        <f>IF(BF704=0,0,(BH704/BF704)*100)</f>
        <v>0</v>
      </c>
      <c r="BK704" s="591"/>
      <c r="BL704" s="650">
        <f>(AD704*2)+(AJ704*2)+(AP704*3)+BB704</f>
        <v>0</v>
      </c>
      <c r="BM704" s="651"/>
      <c r="BN704" s="652"/>
      <c r="BO704" s="599" t="e">
        <f>(BL704*BR$704)+(N704*BR$705)+(X704*BR$706)+(R704*BR$707)+(V704*BR$708)+(Z704*BR$709)</f>
        <v>#REF!</v>
      </c>
      <c r="BP704" s="599" t="e">
        <f>((AZ704-BB704)*BR$711)+((AT704-AV704)*BR$710)+(H704*BR$712)+(P704*BR$713)</f>
        <v>#REF!</v>
      </c>
      <c r="BQ704" s="70" t="s">
        <v>72</v>
      </c>
      <c r="BR704" s="71" t="e">
        <f>IF(#REF!="B",#REF!,IF(#REF!="C",#REF!,#REF!))</f>
        <v>#REF!</v>
      </c>
      <c r="BS704" s="67"/>
    </row>
    <row r="705" spans="1:71" ht="23.85" customHeight="1">
      <c r="A705" s="69"/>
      <c r="B705" s="549"/>
      <c r="C705" s="560" t="str">
        <f>IF(ROSTER!D$8="","",ROSTER!D$8)</f>
        <v/>
      </c>
      <c r="D705" s="561"/>
      <c r="E705" s="547"/>
      <c r="F705" s="502"/>
      <c r="G705" s="507"/>
      <c r="H705" s="544"/>
      <c r="I705" s="545"/>
      <c r="J705" s="540"/>
      <c r="K705" s="541"/>
      <c r="L705" s="553"/>
      <c r="M705" s="559"/>
      <c r="N705" s="556" t="s">
        <v>14</v>
      </c>
      <c r="O705" s="557"/>
      <c r="P705" s="540"/>
      <c r="Q705" s="541"/>
      <c r="R705" s="553"/>
      <c r="S705" s="559"/>
      <c r="T705" s="592"/>
      <c r="U705" s="593"/>
      <c r="V705" s="551"/>
      <c r="W705" s="545"/>
      <c r="X705" s="540"/>
      <c r="Y705" s="545"/>
      <c r="Z705" s="540"/>
      <c r="AA705" s="545"/>
      <c r="AB705" s="540"/>
      <c r="AC705" s="541"/>
      <c r="AD705" s="553"/>
      <c r="AE705" s="559"/>
      <c r="AF705" s="588"/>
      <c r="AG705" s="589"/>
      <c r="AH705" s="540"/>
      <c r="AI705" s="541"/>
      <c r="AJ705" s="553"/>
      <c r="AK705" s="559"/>
      <c r="AL705" s="592"/>
      <c r="AM705" s="593"/>
      <c r="AN705" s="540"/>
      <c r="AO705" s="541"/>
      <c r="AP705" s="553"/>
      <c r="AQ705" s="559"/>
      <c r="AR705" s="592"/>
      <c r="AS705" s="593"/>
      <c r="AT705" s="580"/>
      <c r="AU705" s="581"/>
      <c r="AV705" s="576"/>
      <c r="AW705" s="577"/>
      <c r="AX705" s="592"/>
      <c r="AY705" s="593"/>
      <c r="AZ705" s="540"/>
      <c r="BA705" s="541"/>
      <c r="BB705" s="553"/>
      <c r="BC705" s="559"/>
      <c r="BD705" s="592"/>
      <c r="BE705" s="593"/>
      <c r="BF705" s="580"/>
      <c r="BG705" s="581"/>
      <c r="BH705" s="576"/>
      <c r="BI705" s="577"/>
      <c r="BJ705" s="592"/>
      <c r="BK705" s="593"/>
      <c r="BL705" s="653"/>
      <c r="BM705" s="654"/>
      <c r="BN705" s="655"/>
      <c r="BO705" s="600"/>
      <c r="BP705" s="600"/>
      <c r="BQ705" s="70" t="s">
        <v>73</v>
      </c>
      <c r="BR705" s="71" t="e">
        <f>IF(#REF!="B",#REF!,IF(#REF!="C",#REF!,#REF!))</f>
        <v>#REF!</v>
      </c>
      <c r="BS705" s="67"/>
    </row>
    <row r="706" spans="1:71" ht="21.75" customHeight="1">
      <c r="A706" s="54"/>
      <c r="B706" s="548" t="str">
        <f>IF(ROSTER!B10="","",ROSTER!B10)</f>
        <v/>
      </c>
      <c r="C706" s="536" t="str">
        <f>IF(ROSTER!C$10="","",ROSTER!C$10)</f>
        <v/>
      </c>
      <c r="D706" s="537"/>
      <c r="E706" s="546"/>
      <c r="F706" s="501">
        <f>IF(E706="y",1,IF(E706="S",1,0))</f>
        <v>0</v>
      </c>
      <c r="G706" s="506">
        <f>IF(E706="S",1,0)</f>
        <v>0</v>
      </c>
      <c r="H706" s="542"/>
      <c r="I706" s="543"/>
      <c r="J706" s="538"/>
      <c r="K706" s="539"/>
      <c r="L706" s="552"/>
      <c r="M706" s="558"/>
      <c r="N706" s="554">
        <f>L706+J706</f>
        <v>0</v>
      </c>
      <c r="O706" s="555"/>
      <c r="P706" s="538"/>
      <c r="Q706" s="539"/>
      <c r="R706" s="552"/>
      <c r="S706" s="558"/>
      <c r="T706" s="590">
        <f t="shared" ref="T706:T747" si="627">R706-P706</f>
        <v>0</v>
      </c>
      <c r="U706" s="591"/>
      <c r="V706" s="550"/>
      <c r="W706" s="543"/>
      <c r="X706" s="538"/>
      <c r="Y706" s="543"/>
      <c r="Z706" s="538"/>
      <c r="AA706" s="543"/>
      <c r="AB706" s="538"/>
      <c r="AC706" s="539"/>
      <c r="AD706" s="552"/>
      <c r="AE706" s="558"/>
      <c r="AF706" s="586">
        <f>IF(AB706=0,0,(AD706/AB706)*100)</f>
        <v>0</v>
      </c>
      <c r="AG706" s="587"/>
      <c r="AH706" s="538"/>
      <c r="AI706" s="539"/>
      <c r="AJ706" s="552"/>
      <c r="AK706" s="558"/>
      <c r="AL706" s="590">
        <f>IF(AH706=0,0,(AJ706/AH706)*100)</f>
        <v>0</v>
      </c>
      <c r="AM706" s="591"/>
      <c r="AN706" s="538"/>
      <c r="AO706" s="539"/>
      <c r="AP706" s="552"/>
      <c r="AQ706" s="558"/>
      <c r="AR706" s="590">
        <f>IF(AN706=0,0,(AP706/AN706)*100)</f>
        <v>0</v>
      </c>
      <c r="AS706" s="591"/>
      <c r="AT706" s="578">
        <f>AB706+AH706+AN706</f>
        <v>0</v>
      </c>
      <c r="AU706" s="579"/>
      <c r="AV706" s="574">
        <f>AD706+AJ706+AP706</f>
        <v>0</v>
      </c>
      <c r="AW706" s="575"/>
      <c r="AX706" s="590">
        <f>IF(AT706=0,0,(AV706/AT706)*100)</f>
        <v>0</v>
      </c>
      <c r="AY706" s="591"/>
      <c r="AZ706" s="538"/>
      <c r="BA706" s="539"/>
      <c r="BB706" s="552"/>
      <c r="BC706" s="558"/>
      <c r="BD706" s="590">
        <f>IF(AZ706=0,0,(BB706/AZ706)*100)</f>
        <v>0</v>
      </c>
      <c r="BE706" s="591"/>
      <c r="BF706" s="578">
        <f>AT706+AZ706</f>
        <v>0</v>
      </c>
      <c r="BG706" s="579"/>
      <c r="BH706" s="574">
        <f>AV706+BB706</f>
        <v>0</v>
      </c>
      <c r="BI706" s="575"/>
      <c r="BJ706" s="590">
        <f>IF(BF706=0,0,(BH706/BF706)*100)</f>
        <v>0</v>
      </c>
      <c r="BK706" s="591"/>
      <c r="BL706" s="650">
        <f>(AD706*2)+(AJ706*2)+(AP706*3)+BB706</f>
        <v>0</v>
      </c>
      <c r="BM706" s="651"/>
      <c r="BN706" s="652"/>
      <c r="BO706" s="599" t="e">
        <f>(BL706*BR$704)+(N706*BR$705)+(X706*BR$706)+(R706*BR$707)+(V706*BR$708)+(Z706*BR$709)</f>
        <v>#REF!</v>
      </c>
      <c r="BP706" s="599" t="e">
        <f>((AZ706-BB706)*BR$711)+((AT706-AV706)*BR$710)+(H706*BR$712)+(P706*BR$713)</f>
        <v>#REF!</v>
      </c>
      <c r="BQ706" s="70" t="s">
        <v>74</v>
      </c>
      <c r="BR706" s="71" t="e">
        <f>IF(#REF!="B",#REF!,IF(#REF!="C",#REF!,#REF!))</f>
        <v>#REF!</v>
      </c>
      <c r="BS706" s="67"/>
    </row>
    <row r="707" spans="1:71" ht="21.75" customHeight="1">
      <c r="A707" s="54"/>
      <c r="B707" s="549"/>
      <c r="C707" s="560" t="str">
        <f>IF(ROSTER!D$10="","",ROSTER!D$10)</f>
        <v/>
      </c>
      <c r="D707" s="561"/>
      <c r="E707" s="547"/>
      <c r="F707" s="502"/>
      <c r="G707" s="507"/>
      <c r="H707" s="544"/>
      <c r="I707" s="545"/>
      <c r="J707" s="540"/>
      <c r="K707" s="541"/>
      <c r="L707" s="553"/>
      <c r="M707" s="559"/>
      <c r="N707" s="556" t="s">
        <v>14</v>
      </c>
      <c r="O707" s="557"/>
      <c r="P707" s="540"/>
      <c r="Q707" s="541"/>
      <c r="R707" s="553"/>
      <c r="S707" s="559"/>
      <c r="T707" s="592"/>
      <c r="U707" s="593"/>
      <c r="V707" s="551"/>
      <c r="W707" s="545"/>
      <c r="X707" s="540"/>
      <c r="Y707" s="545"/>
      <c r="Z707" s="540"/>
      <c r="AA707" s="545"/>
      <c r="AB707" s="540"/>
      <c r="AC707" s="541"/>
      <c r="AD707" s="553"/>
      <c r="AE707" s="559"/>
      <c r="AF707" s="588"/>
      <c r="AG707" s="589"/>
      <c r="AH707" s="540"/>
      <c r="AI707" s="541"/>
      <c r="AJ707" s="553"/>
      <c r="AK707" s="559"/>
      <c r="AL707" s="592"/>
      <c r="AM707" s="593"/>
      <c r="AN707" s="540"/>
      <c r="AO707" s="541"/>
      <c r="AP707" s="553"/>
      <c r="AQ707" s="559"/>
      <c r="AR707" s="592"/>
      <c r="AS707" s="593"/>
      <c r="AT707" s="580"/>
      <c r="AU707" s="581"/>
      <c r="AV707" s="576"/>
      <c r="AW707" s="577"/>
      <c r="AX707" s="592"/>
      <c r="AY707" s="593"/>
      <c r="AZ707" s="540"/>
      <c r="BA707" s="541"/>
      <c r="BB707" s="553"/>
      <c r="BC707" s="559"/>
      <c r="BD707" s="592"/>
      <c r="BE707" s="593"/>
      <c r="BF707" s="580"/>
      <c r="BG707" s="581"/>
      <c r="BH707" s="576"/>
      <c r="BI707" s="577"/>
      <c r="BJ707" s="592"/>
      <c r="BK707" s="593"/>
      <c r="BL707" s="653"/>
      <c r="BM707" s="654"/>
      <c r="BN707" s="655"/>
      <c r="BO707" s="600"/>
      <c r="BP707" s="600"/>
      <c r="BQ707" s="70" t="s">
        <v>75</v>
      </c>
      <c r="BR707" s="71" t="e">
        <f>IF(#REF!="B",#REF!,IF(#REF!="C",#REF!,#REF!))</f>
        <v>#REF!</v>
      </c>
      <c r="BS707" s="67"/>
    </row>
    <row r="708" spans="1:71" ht="21.75" customHeight="1">
      <c r="A708" s="54"/>
      <c r="B708" s="565" t="str">
        <f>IF(ROSTER!B12="","",ROSTER!B12)</f>
        <v/>
      </c>
      <c r="C708" s="536" t="str">
        <f>IF(ROSTER!C$12="","",ROSTER!C$12)</f>
        <v/>
      </c>
      <c r="D708" s="537"/>
      <c r="E708" s="546"/>
      <c r="F708" s="501">
        <f>IF(E708="y",1,IF(E708="S",1,0))</f>
        <v>0</v>
      </c>
      <c r="G708" s="506">
        <f>IF(E708="S",1,0)</f>
        <v>0</v>
      </c>
      <c r="H708" s="542"/>
      <c r="I708" s="543"/>
      <c r="J708" s="538"/>
      <c r="K708" s="539"/>
      <c r="L708" s="552"/>
      <c r="M708" s="558"/>
      <c r="N708" s="554">
        <f>L708+J708</f>
        <v>0</v>
      </c>
      <c r="O708" s="555"/>
      <c r="P708" s="538"/>
      <c r="Q708" s="539"/>
      <c r="R708" s="552"/>
      <c r="S708" s="558"/>
      <c r="T708" s="590">
        <f t="shared" ref="T708:T747" si="628">R708-P708</f>
        <v>0</v>
      </c>
      <c r="U708" s="591"/>
      <c r="V708" s="550"/>
      <c r="W708" s="543"/>
      <c r="X708" s="538"/>
      <c r="Y708" s="543"/>
      <c r="Z708" s="538"/>
      <c r="AA708" s="543"/>
      <c r="AB708" s="538"/>
      <c r="AC708" s="539"/>
      <c r="AD708" s="552"/>
      <c r="AE708" s="558"/>
      <c r="AF708" s="586">
        <f>IF(AB708=0,0,(AD708/AB708)*100)</f>
        <v>0</v>
      </c>
      <c r="AG708" s="587"/>
      <c r="AH708" s="538"/>
      <c r="AI708" s="539"/>
      <c r="AJ708" s="552"/>
      <c r="AK708" s="558"/>
      <c r="AL708" s="590">
        <f>IF(AH708=0,0,(AJ708/AH708)*100)</f>
        <v>0</v>
      </c>
      <c r="AM708" s="591"/>
      <c r="AN708" s="538"/>
      <c r="AO708" s="539"/>
      <c r="AP708" s="552"/>
      <c r="AQ708" s="558"/>
      <c r="AR708" s="590">
        <f>IF(AN708=0,0,(AP708/AN708)*100)</f>
        <v>0</v>
      </c>
      <c r="AS708" s="591"/>
      <c r="AT708" s="578">
        <f>AB708+AH708+AN708</f>
        <v>0</v>
      </c>
      <c r="AU708" s="579"/>
      <c r="AV708" s="574">
        <f>AD708+AJ708+AP708</f>
        <v>0</v>
      </c>
      <c r="AW708" s="575"/>
      <c r="AX708" s="590">
        <f>IF(AT708=0,0,(AV708/AT708)*100)</f>
        <v>0</v>
      </c>
      <c r="AY708" s="591"/>
      <c r="AZ708" s="538"/>
      <c r="BA708" s="539"/>
      <c r="BB708" s="552"/>
      <c r="BC708" s="558"/>
      <c r="BD708" s="590">
        <f>IF(AZ708=0,0,(BB708/AZ708)*100)</f>
        <v>0</v>
      </c>
      <c r="BE708" s="591"/>
      <c r="BF708" s="578">
        <f>AT708+AZ708</f>
        <v>0</v>
      </c>
      <c r="BG708" s="579"/>
      <c r="BH708" s="574">
        <f>AV708+BB708</f>
        <v>0</v>
      </c>
      <c r="BI708" s="575"/>
      <c r="BJ708" s="590">
        <f>IF(BF708=0,0,(BH708/BF708)*100)</f>
        <v>0</v>
      </c>
      <c r="BK708" s="591"/>
      <c r="BL708" s="650">
        <f>(AD708*2)+(AJ708*2)+(AP708*3)+BB708</f>
        <v>0</v>
      </c>
      <c r="BM708" s="651"/>
      <c r="BN708" s="652"/>
      <c r="BO708" s="599" t="e">
        <f>(BL708*BR$704)+(N708*BR$705)+(X708*BR$706)+(R708*BR$707)+(V708*BR$708)+(Z708*BR$709)</f>
        <v>#REF!</v>
      </c>
      <c r="BP708" s="599" t="e">
        <f>((AZ708-BB708)*BR$711)+((AT708-AV708)*BR$710)+(H708*BR$712)+(P708*BR$713)</f>
        <v>#REF!</v>
      </c>
      <c r="BQ708" s="70" t="s">
        <v>76</v>
      </c>
      <c r="BR708" s="71" t="e">
        <f>IF(#REF!="B",#REF!,IF(#REF!="C",#REF!,#REF!))</f>
        <v>#REF!</v>
      </c>
      <c r="BS708" s="67"/>
    </row>
    <row r="709" spans="1:71" ht="21.75" customHeight="1">
      <c r="A709" s="54"/>
      <c r="B709" s="566"/>
      <c r="C709" s="560" t="str">
        <f>IF(ROSTER!D$12="","",ROSTER!D$12)</f>
        <v/>
      </c>
      <c r="D709" s="561"/>
      <c r="E709" s="547"/>
      <c r="F709" s="502"/>
      <c r="G709" s="507"/>
      <c r="H709" s="544"/>
      <c r="I709" s="545"/>
      <c r="J709" s="540"/>
      <c r="K709" s="541"/>
      <c r="L709" s="553"/>
      <c r="M709" s="559"/>
      <c r="N709" s="556" t="s">
        <v>14</v>
      </c>
      <c r="O709" s="557"/>
      <c r="P709" s="540"/>
      <c r="Q709" s="541"/>
      <c r="R709" s="553"/>
      <c r="S709" s="559"/>
      <c r="T709" s="592"/>
      <c r="U709" s="593"/>
      <c r="V709" s="551"/>
      <c r="W709" s="545"/>
      <c r="X709" s="540"/>
      <c r="Y709" s="545"/>
      <c r="Z709" s="540"/>
      <c r="AA709" s="545"/>
      <c r="AB709" s="540"/>
      <c r="AC709" s="541"/>
      <c r="AD709" s="553"/>
      <c r="AE709" s="559"/>
      <c r="AF709" s="588"/>
      <c r="AG709" s="589"/>
      <c r="AH709" s="540"/>
      <c r="AI709" s="541"/>
      <c r="AJ709" s="553"/>
      <c r="AK709" s="559"/>
      <c r="AL709" s="592"/>
      <c r="AM709" s="593"/>
      <c r="AN709" s="540"/>
      <c r="AO709" s="541"/>
      <c r="AP709" s="553"/>
      <c r="AQ709" s="559"/>
      <c r="AR709" s="592"/>
      <c r="AS709" s="593"/>
      <c r="AT709" s="580"/>
      <c r="AU709" s="581"/>
      <c r="AV709" s="576"/>
      <c r="AW709" s="577"/>
      <c r="AX709" s="592"/>
      <c r="AY709" s="593"/>
      <c r="AZ709" s="540"/>
      <c r="BA709" s="541"/>
      <c r="BB709" s="553"/>
      <c r="BC709" s="559"/>
      <c r="BD709" s="592"/>
      <c r="BE709" s="593"/>
      <c r="BF709" s="580"/>
      <c r="BG709" s="581"/>
      <c r="BH709" s="576"/>
      <c r="BI709" s="577"/>
      <c r="BJ709" s="592"/>
      <c r="BK709" s="593"/>
      <c r="BL709" s="653"/>
      <c r="BM709" s="654"/>
      <c r="BN709" s="655"/>
      <c r="BO709" s="600"/>
      <c r="BP709" s="600"/>
      <c r="BQ709" s="70" t="s">
        <v>77</v>
      </c>
      <c r="BR709" s="71" t="e">
        <f>IF(#REF!="B",#REF!,IF(#REF!="C",#REF!,#REF!))</f>
        <v>#REF!</v>
      </c>
      <c r="BS709" s="67"/>
    </row>
    <row r="710" spans="1:71" ht="21.75" customHeight="1">
      <c r="A710" s="54"/>
      <c r="B710" s="565" t="str">
        <f>IF(ROSTER!B14="","",ROSTER!B14)</f>
        <v/>
      </c>
      <c r="C710" s="536" t="str">
        <f>IF(ROSTER!C$14="","",ROSTER!C$14)</f>
        <v/>
      </c>
      <c r="D710" s="537"/>
      <c r="E710" s="546"/>
      <c r="F710" s="501">
        <f>IF(E710="y",1,IF(E710="S",1,0))</f>
        <v>0</v>
      </c>
      <c r="G710" s="506">
        <f>IF(E710="S",1,0)</f>
        <v>0</v>
      </c>
      <c r="H710" s="542"/>
      <c r="I710" s="543"/>
      <c r="J710" s="538"/>
      <c r="K710" s="539"/>
      <c r="L710" s="552"/>
      <c r="M710" s="558"/>
      <c r="N710" s="554">
        <f>L710+J710</f>
        <v>0</v>
      </c>
      <c r="O710" s="555"/>
      <c r="P710" s="538"/>
      <c r="Q710" s="539"/>
      <c r="R710" s="552"/>
      <c r="S710" s="558"/>
      <c r="T710" s="590">
        <f t="shared" ref="T710:T747" si="629">R710-P710</f>
        <v>0</v>
      </c>
      <c r="U710" s="591"/>
      <c r="V710" s="550"/>
      <c r="W710" s="543"/>
      <c r="X710" s="538"/>
      <c r="Y710" s="543"/>
      <c r="Z710" s="538"/>
      <c r="AA710" s="543"/>
      <c r="AB710" s="538"/>
      <c r="AC710" s="539"/>
      <c r="AD710" s="552"/>
      <c r="AE710" s="558"/>
      <c r="AF710" s="586">
        <f>IF(AB710=0,0,(AD710/AB710)*100)</f>
        <v>0</v>
      </c>
      <c r="AG710" s="587"/>
      <c r="AH710" s="538"/>
      <c r="AI710" s="539"/>
      <c r="AJ710" s="552"/>
      <c r="AK710" s="558"/>
      <c r="AL710" s="590">
        <f>IF(AH710=0,0,(AJ710/AH710)*100)</f>
        <v>0</v>
      </c>
      <c r="AM710" s="591"/>
      <c r="AN710" s="538"/>
      <c r="AO710" s="539"/>
      <c r="AP710" s="552"/>
      <c r="AQ710" s="558"/>
      <c r="AR710" s="590">
        <f>IF(AN710=0,0,(AP710/AN710)*100)</f>
        <v>0</v>
      </c>
      <c r="AS710" s="591"/>
      <c r="AT710" s="578">
        <f>AB710+AH710+AN710</f>
        <v>0</v>
      </c>
      <c r="AU710" s="579"/>
      <c r="AV710" s="574">
        <f>AD710+AJ710+AP710</f>
        <v>0</v>
      </c>
      <c r="AW710" s="575"/>
      <c r="AX710" s="590">
        <f>IF(AT710=0,0,(AV710/AT710)*100)</f>
        <v>0</v>
      </c>
      <c r="AY710" s="591"/>
      <c r="AZ710" s="538"/>
      <c r="BA710" s="539"/>
      <c r="BB710" s="552"/>
      <c r="BC710" s="558"/>
      <c r="BD710" s="590">
        <f>IF(AZ710=0,0,(BB710/AZ710)*100)</f>
        <v>0</v>
      </c>
      <c r="BE710" s="591"/>
      <c r="BF710" s="578">
        <f>AT710+AZ710</f>
        <v>0</v>
      </c>
      <c r="BG710" s="579"/>
      <c r="BH710" s="574">
        <f>AV710+BB710</f>
        <v>0</v>
      </c>
      <c r="BI710" s="575"/>
      <c r="BJ710" s="590">
        <f>IF(BF710=0,0,(BH710/BF710)*100)</f>
        <v>0</v>
      </c>
      <c r="BK710" s="591"/>
      <c r="BL710" s="650">
        <f>(AD710*2)+(AJ710*2)+(AP710*3)+BB710</f>
        <v>0</v>
      </c>
      <c r="BM710" s="651"/>
      <c r="BN710" s="652"/>
      <c r="BO710" s="599" t="e">
        <f>(BL710*BR$704)+(N710*BR$705)+(X710*BR$706)+(R710*BR$707)+(V710*BR$708)+(Z710*BR$709)</f>
        <v>#REF!</v>
      </c>
      <c r="BP710" s="599" t="e">
        <f>((AZ710-BB710)*BR$711)+((AT710-AV710)*BR$710)+(H710*BR$712)+(P710*BR$713)</f>
        <v>#REF!</v>
      </c>
      <c r="BQ710" s="70" t="s">
        <v>78</v>
      </c>
      <c r="BR710" s="71" t="e">
        <f>IF(#REF!="B",#REF!,IF(#REF!="C",#REF!,#REF!))</f>
        <v>#REF!</v>
      </c>
      <c r="BS710" s="67"/>
    </row>
    <row r="711" spans="1:71" ht="21.75" customHeight="1">
      <c r="A711" s="54"/>
      <c r="B711" s="566"/>
      <c r="C711" s="560" t="str">
        <f>IF(ROSTER!D$14="","",ROSTER!D$14)</f>
        <v/>
      </c>
      <c r="D711" s="561"/>
      <c r="E711" s="547"/>
      <c r="F711" s="502"/>
      <c r="G711" s="507"/>
      <c r="H711" s="544"/>
      <c r="I711" s="545"/>
      <c r="J711" s="540"/>
      <c r="K711" s="541"/>
      <c r="L711" s="553"/>
      <c r="M711" s="559"/>
      <c r="N711" s="556" t="s">
        <v>14</v>
      </c>
      <c r="O711" s="557"/>
      <c r="P711" s="540"/>
      <c r="Q711" s="541"/>
      <c r="R711" s="553"/>
      <c r="S711" s="559"/>
      <c r="T711" s="592"/>
      <c r="U711" s="593"/>
      <c r="V711" s="551"/>
      <c r="W711" s="545"/>
      <c r="X711" s="540"/>
      <c r="Y711" s="545"/>
      <c r="Z711" s="540"/>
      <c r="AA711" s="545"/>
      <c r="AB711" s="540"/>
      <c r="AC711" s="541"/>
      <c r="AD711" s="553"/>
      <c r="AE711" s="559"/>
      <c r="AF711" s="588"/>
      <c r="AG711" s="589"/>
      <c r="AH711" s="540"/>
      <c r="AI711" s="541"/>
      <c r="AJ711" s="553"/>
      <c r="AK711" s="559"/>
      <c r="AL711" s="592"/>
      <c r="AM711" s="593"/>
      <c r="AN711" s="540"/>
      <c r="AO711" s="541"/>
      <c r="AP711" s="553"/>
      <c r="AQ711" s="559"/>
      <c r="AR711" s="592"/>
      <c r="AS711" s="593"/>
      <c r="AT711" s="580"/>
      <c r="AU711" s="581"/>
      <c r="AV711" s="576"/>
      <c r="AW711" s="577"/>
      <c r="AX711" s="592"/>
      <c r="AY711" s="593"/>
      <c r="AZ711" s="540"/>
      <c r="BA711" s="541"/>
      <c r="BB711" s="553"/>
      <c r="BC711" s="559"/>
      <c r="BD711" s="592"/>
      <c r="BE711" s="593"/>
      <c r="BF711" s="580"/>
      <c r="BG711" s="581"/>
      <c r="BH711" s="576"/>
      <c r="BI711" s="577"/>
      <c r="BJ711" s="592"/>
      <c r="BK711" s="593"/>
      <c r="BL711" s="653"/>
      <c r="BM711" s="654"/>
      <c r="BN711" s="655"/>
      <c r="BO711" s="600"/>
      <c r="BP711" s="600"/>
      <c r="BQ711" s="70" t="s">
        <v>79</v>
      </c>
      <c r="BR711" s="71" t="e">
        <f>IF(#REF!="B",#REF!,IF(#REF!="C",#REF!,#REF!))</f>
        <v>#REF!</v>
      </c>
      <c r="BS711" s="67"/>
    </row>
    <row r="712" spans="1:71" ht="21.75" customHeight="1">
      <c r="A712" s="54"/>
      <c r="B712" s="565" t="str">
        <f>IF(ROSTER!B16="","",ROSTER!B16)</f>
        <v/>
      </c>
      <c r="C712" s="536" t="str">
        <f>IF(ROSTER!C$16="","",ROSTER!C$16)</f>
        <v/>
      </c>
      <c r="D712" s="537"/>
      <c r="E712" s="546"/>
      <c r="F712" s="501">
        <f>IF(E712="y",1,IF(E712="S",1,0))</f>
        <v>0</v>
      </c>
      <c r="G712" s="506">
        <f>IF(E712="S",1,0)</f>
        <v>0</v>
      </c>
      <c r="H712" s="542"/>
      <c r="I712" s="543"/>
      <c r="J712" s="538"/>
      <c r="K712" s="539"/>
      <c r="L712" s="552"/>
      <c r="M712" s="558"/>
      <c r="N712" s="554">
        <f>L712+J712</f>
        <v>0</v>
      </c>
      <c r="O712" s="555"/>
      <c r="P712" s="538"/>
      <c r="Q712" s="539"/>
      <c r="R712" s="552"/>
      <c r="S712" s="558"/>
      <c r="T712" s="590">
        <f t="shared" ref="T712:T747" si="630">R712-P712</f>
        <v>0</v>
      </c>
      <c r="U712" s="591"/>
      <c r="V712" s="550"/>
      <c r="W712" s="543"/>
      <c r="X712" s="538"/>
      <c r="Y712" s="543"/>
      <c r="Z712" s="538"/>
      <c r="AA712" s="543"/>
      <c r="AB712" s="538"/>
      <c r="AC712" s="539"/>
      <c r="AD712" s="552"/>
      <c r="AE712" s="558"/>
      <c r="AF712" s="586">
        <f>IF(AB712=0,0,(AD712/AB712)*100)</f>
        <v>0</v>
      </c>
      <c r="AG712" s="587"/>
      <c r="AH712" s="538"/>
      <c r="AI712" s="539"/>
      <c r="AJ712" s="552"/>
      <c r="AK712" s="558"/>
      <c r="AL712" s="590">
        <f>IF(AH712=0,0,(AJ712/AH712)*100)</f>
        <v>0</v>
      </c>
      <c r="AM712" s="591"/>
      <c r="AN712" s="538"/>
      <c r="AO712" s="539"/>
      <c r="AP712" s="552"/>
      <c r="AQ712" s="558"/>
      <c r="AR712" s="590">
        <f>IF(AN712=0,0,(AP712/AN712)*100)</f>
        <v>0</v>
      </c>
      <c r="AS712" s="591"/>
      <c r="AT712" s="578">
        <f>AB712+AH712+AN712</f>
        <v>0</v>
      </c>
      <c r="AU712" s="579"/>
      <c r="AV712" s="574">
        <f>AD712+AJ712+AP712</f>
        <v>0</v>
      </c>
      <c r="AW712" s="575"/>
      <c r="AX712" s="590">
        <f>IF(AT712=0,0,(AV712/AT712)*100)</f>
        <v>0</v>
      </c>
      <c r="AY712" s="591"/>
      <c r="AZ712" s="538"/>
      <c r="BA712" s="539"/>
      <c r="BB712" s="552"/>
      <c r="BC712" s="558"/>
      <c r="BD712" s="590">
        <f>IF(AZ712=0,0,(BB712/AZ712)*100)</f>
        <v>0</v>
      </c>
      <c r="BE712" s="591"/>
      <c r="BF712" s="578">
        <f>AT712+AZ712</f>
        <v>0</v>
      </c>
      <c r="BG712" s="579"/>
      <c r="BH712" s="574">
        <f>AV712+BB712</f>
        <v>0</v>
      </c>
      <c r="BI712" s="575"/>
      <c r="BJ712" s="590">
        <f>IF(BF712=0,0,(BH712/BF712)*100)</f>
        <v>0</v>
      </c>
      <c r="BK712" s="591"/>
      <c r="BL712" s="650">
        <f>(AD712*2)+(AJ712*2)+(AP712*3)+BB712</f>
        <v>0</v>
      </c>
      <c r="BM712" s="651"/>
      <c r="BN712" s="652"/>
      <c r="BO712" s="599" t="e">
        <f>(BL712*BR$704)+(N712*BR$705)+(X712*BR$706)+(R712*BR$707)+(V712*BR$708)+(Z712*BR$709)</f>
        <v>#REF!</v>
      </c>
      <c r="BP712" s="599" t="e">
        <f>((AZ712-BB712)*BR$711)+((AT712-AV712)*BR$710)+(H712*BR$712)+(P712*BR$713)</f>
        <v>#REF!</v>
      </c>
      <c r="BQ712" s="70" t="s">
        <v>80</v>
      </c>
      <c r="BR712" s="71" t="e">
        <f>IF(#REF!="B",#REF!,IF(#REF!="C",#REF!,#REF!))</f>
        <v>#REF!</v>
      </c>
      <c r="BS712" s="67"/>
    </row>
    <row r="713" spans="1:71" ht="21.75" customHeight="1">
      <c r="A713" s="54"/>
      <c r="B713" s="566"/>
      <c r="C713" s="560" t="str">
        <f>IF(ROSTER!D$16="","",ROSTER!D$16)</f>
        <v/>
      </c>
      <c r="D713" s="561"/>
      <c r="E713" s="547"/>
      <c r="F713" s="502"/>
      <c r="G713" s="507"/>
      <c r="H713" s="544"/>
      <c r="I713" s="545"/>
      <c r="J713" s="540"/>
      <c r="K713" s="541"/>
      <c r="L713" s="553"/>
      <c r="M713" s="559"/>
      <c r="N713" s="556" t="s">
        <v>14</v>
      </c>
      <c r="O713" s="557"/>
      <c r="P713" s="540"/>
      <c r="Q713" s="541"/>
      <c r="R713" s="553"/>
      <c r="S713" s="559"/>
      <c r="T713" s="592"/>
      <c r="U713" s="593"/>
      <c r="V713" s="551"/>
      <c r="W713" s="545"/>
      <c r="X713" s="540"/>
      <c r="Y713" s="545"/>
      <c r="Z713" s="540"/>
      <c r="AA713" s="545"/>
      <c r="AB713" s="540"/>
      <c r="AC713" s="541"/>
      <c r="AD713" s="553"/>
      <c r="AE713" s="559"/>
      <c r="AF713" s="588"/>
      <c r="AG713" s="589"/>
      <c r="AH713" s="540"/>
      <c r="AI713" s="541"/>
      <c r="AJ713" s="553"/>
      <c r="AK713" s="559"/>
      <c r="AL713" s="592"/>
      <c r="AM713" s="593"/>
      <c r="AN713" s="540"/>
      <c r="AO713" s="541"/>
      <c r="AP713" s="553"/>
      <c r="AQ713" s="559"/>
      <c r="AR713" s="592"/>
      <c r="AS713" s="593"/>
      <c r="AT713" s="580"/>
      <c r="AU713" s="581"/>
      <c r="AV713" s="576"/>
      <c r="AW713" s="577"/>
      <c r="AX713" s="592"/>
      <c r="AY713" s="593"/>
      <c r="AZ713" s="540"/>
      <c r="BA713" s="541"/>
      <c r="BB713" s="553"/>
      <c r="BC713" s="559"/>
      <c r="BD713" s="592"/>
      <c r="BE713" s="593"/>
      <c r="BF713" s="580"/>
      <c r="BG713" s="581"/>
      <c r="BH713" s="576"/>
      <c r="BI713" s="577"/>
      <c r="BJ713" s="592"/>
      <c r="BK713" s="593"/>
      <c r="BL713" s="653"/>
      <c r="BM713" s="654"/>
      <c r="BN713" s="655"/>
      <c r="BO713" s="600"/>
      <c r="BP713" s="600"/>
      <c r="BQ713" s="70" t="s">
        <v>81</v>
      </c>
      <c r="BR713" s="71" t="e">
        <f>IF(#REF!="B",#REF!,IF(#REF!="C",#REF!,#REF!))</f>
        <v>#REF!</v>
      </c>
      <c r="BS713" s="67"/>
    </row>
    <row r="714" spans="1:71" ht="21.75" customHeight="1">
      <c r="A714" s="54"/>
      <c r="B714" s="565" t="str">
        <f>IF(ROSTER!B18="","",ROSTER!B18)</f>
        <v/>
      </c>
      <c r="C714" s="536" t="str">
        <f>IF(ROSTER!C$18="","",ROSTER!C$18)</f>
        <v/>
      </c>
      <c r="D714" s="537"/>
      <c r="E714" s="546"/>
      <c r="F714" s="501">
        <f>IF(E714="y",1,IF(E714="S",1,0))</f>
        <v>0</v>
      </c>
      <c r="G714" s="506">
        <f>IF(E714="S",1,0)</f>
        <v>0</v>
      </c>
      <c r="H714" s="542"/>
      <c r="I714" s="543"/>
      <c r="J714" s="538"/>
      <c r="K714" s="539"/>
      <c r="L714" s="552"/>
      <c r="M714" s="558"/>
      <c r="N714" s="554">
        <f>L714+J714</f>
        <v>0</v>
      </c>
      <c r="O714" s="555"/>
      <c r="P714" s="538"/>
      <c r="Q714" s="539"/>
      <c r="R714" s="552"/>
      <c r="S714" s="558"/>
      <c r="T714" s="590">
        <f t="shared" ref="T714:T747" si="631">R714-P714</f>
        <v>0</v>
      </c>
      <c r="U714" s="591"/>
      <c r="V714" s="550"/>
      <c r="W714" s="543"/>
      <c r="X714" s="538"/>
      <c r="Y714" s="543"/>
      <c r="Z714" s="538"/>
      <c r="AA714" s="543"/>
      <c r="AB714" s="538"/>
      <c r="AC714" s="539"/>
      <c r="AD714" s="552"/>
      <c r="AE714" s="558"/>
      <c r="AF714" s="586">
        <f>IF(AB714=0,0,(AD714/AB714)*100)</f>
        <v>0</v>
      </c>
      <c r="AG714" s="587"/>
      <c r="AH714" s="538"/>
      <c r="AI714" s="539"/>
      <c r="AJ714" s="552"/>
      <c r="AK714" s="558"/>
      <c r="AL714" s="590">
        <f>IF(AH714=0,0,(AJ714/AH714)*100)</f>
        <v>0</v>
      </c>
      <c r="AM714" s="591"/>
      <c r="AN714" s="538"/>
      <c r="AO714" s="539"/>
      <c r="AP714" s="552"/>
      <c r="AQ714" s="558"/>
      <c r="AR714" s="590">
        <f>IF(AN714=0,0,(AP714/AN714)*100)</f>
        <v>0</v>
      </c>
      <c r="AS714" s="591"/>
      <c r="AT714" s="578">
        <f>AB714+AH714+AN714</f>
        <v>0</v>
      </c>
      <c r="AU714" s="579"/>
      <c r="AV714" s="574">
        <f>AD714+AJ714+AP714</f>
        <v>0</v>
      </c>
      <c r="AW714" s="575"/>
      <c r="AX714" s="590">
        <f>IF(AT714=0,0,(AV714/AT714)*100)</f>
        <v>0</v>
      </c>
      <c r="AY714" s="591"/>
      <c r="AZ714" s="538"/>
      <c r="BA714" s="539"/>
      <c r="BB714" s="552"/>
      <c r="BC714" s="558"/>
      <c r="BD714" s="590">
        <f>IF(AZ714=0,0,(BB714/AZ714)*100)</f>
        <v>0</v>
      </c>
      <c r="BE714" s="591"/>
      <c r="BF714" s="578">
        <f>AT714+AZ714</f>
        <v>0</v>
      </c>
      <c r="BG714" s="579"/>
      <c r="BH714" s="574">
        <f>AV714+BB714</f>
        <v>0</v>
      </c>
      <c r="BI714" s="575"/>
      <c r="BJ714" s="590">
        <f>IF(BF714=0,0,(BH714/BF714)*100)</f>
        <v>0</v>
      </c>
      <c r="BK714" s="591"/>
      <c r="BL714" s="650">
        <f>(AD714*2)+(AJ714*2)+(AP714*3)+BB714</f>
        <v>0</v>
      </c>
      <c r="BM714" s="651"/>
      <c r="BN714" s="652"/>
      <c r="BO714" s="599" t="e">
        <f>(BL714*BR$704)+(N714*BR$705)+(X714*BR$706)+(R714*BR$707)+(V714*BR$708)+(Z714*BR$709)</f>
        <v>#REF!</v>
      </c>
      <c r="BP714" s="599" t="e">
        <f>((AZ714-BB714)*BR$711)+((AT714-AV714)*BR$710)+(H714*BR$712)+(P714*BR$713)</f>
        <v>#REF!</v>
      </c>
      <c r="BQ714" s="54"/>
      <c r="BR714" s="54"/>
      <c r="BS714" s="67"/>
    </row>
    <row r="715" spans="1:71" ht="21.75" customHeight="1">
      <c r="A715" s="54"/>
      <c r="B715" s="566"/>
      <c r="C715" s="560" t="str">
        <f>IF(ROSTER!D$18="","",ROSTER!D$18)</f>
        <v/>
      </c>
      <c r="D715" s="561"/>
      <c r="E715" s="547"/>
      <c r="F715" s="502"/>
      <c r="G715" s="507"/>
      <c r="H715" s="544"/>
      <c r="I715" s="545"/>
      <c r="J715" s="540"/>
      <c r="K715" s="541"/>
      <c r="L715" s="553"/>
      <c r="M715" s="559"/>
      <c r="N715" s="556"/>
      <c r="O715" s="557"/>
      <c r="P715" s="540"/>
      <c r="Q715" s="541"/>
      <c r="R715" s="553"/>
      <c r="S715" s="559"/>
      <c r="T715" s="592"/>
      <c r="U715" s="593"/>
      <c r="V715" s="551"/>
      <c r="W715" s="545"/>
      <c r="X715" s="540"/>
      <c r="Y715" s="545"/>
      <c r="Z715" s="540"/>
      <c r="AA715" s="545"/>
      <c r="AB715" s="540"/>
      <c r="AC715" s="541"/>
      <c r="AD715" s="553"/>
      <c r="AE715" s="559"/>
      <c r="AF715" s="588"/>
      <c r="AG715" s="589"/>
      <c r="AH715" s="540"/>
      <c r="AI715" s="541"/>
      <c r="AJ715" s="553"/>
      <c r="AK715" s="559"/>
      <c r="AL715" s="592"/>
      <c r="AM715" s="593"/>
      <c r="AN715" s="540"/>
      <c r="AO715" s="541"/>
      <c r="AP715" s="553"/>
      <c r="AQ715" s="559"/>
      <c r="AR715" s="592"/>
      <c r="AS715" s="593"/>
      <c r="AT715" s="580"/>
      <c r="AU715" s="581"/>
      <c r="AV715" s="576"/>
      <c r="AW715" s="577"/>
      <c r="AX715" s="592"/>
      <c r="AY715" s="593"/>
      <c r="AZ715" s="540"/>
      <c r="BA715" s="541"/>
      <c r="BB715" s="553"/>
      <c r="BC715" s="559"/>
      <c r="BD715" s="592"/>
      <c r="BE715" s="593"/>
      <c r="BF715" s="580"/>
      <c r="BG715" s="581"/>
      <c r="BH715" s="576"/>
      <c r="BI715" s="577"/>
      <c r="BJ715" s="592"/>
      <c r="BK715" s="593"/>
      <c r="BL715" s="653"/>
      <c r="BM715" s="654"/>
      <c r="BN715" s="655"/>
      <c r="BO715" s="600"/>
      <c r="BP715" s="600"/>
      <c r="BQ715" s="54"/>
      <c r="BR715" s="54"/>
      <c r="BS715" s="54"/>
    </row>
    <row r="716" spans="1:71" ht="21.75" customHeight="1">
      <c r="A716" s="54"/>
      <c r="B716" s="565" t="str">
        <f>IF(ROSTER!B20="","",ROSTER!B20)</f>
        <v/>
      </c>
      <c r="C716" s="536" t="str">
        <f>IF(ROSTER!C$20="","",ROSTER!C$20)</f>
        <v/>
      </c>
      <c r="D716" s="537"/>
      <c r="E716" s="546"/>
      <c r="F716" s="501">
        <f>IF(E716="y",1,IF(E716="S",1,0))</f>
        <v>0</v>
      </c>
      <c r="G716" s="506">
        <f>IF(E716="S",1,0)</f>
        <v>0</v>
      </c>
      <c r="H716" s="542"/>
      <c r="I716" s="543"/>
      <c r="J716" s="538"/>
      <c r="K716" s="539"/>
      <c r="L716" s="552"/>
      <c r="M716" s="558"/>
      <c r="N716" s="554">
        <f>L716+J716</f>
        <v>0</v>
      </c>
      <c r="O716" s="555"/>
      <c r="P716" s="538"/>
      <c r="Q716" s="539"/>
      <c r="R716" s="552"/>
      <c r="S716" s="558"/>
      <c r="T716" s="590">
        <f t="shared" ref="T716:T747" si="632">R716-P716</f>
        <v>0</v>
      </c>
      <c r="U716" s="591"/>
      <c r="V716" s="550"/>
      <c r="W716" s="543"/>
      <c r="X716" s="538"/>
      <c r="Y716" s="543"/>
      <c r="Z716" s="538"/>
      <c r="AA716" s="543"/>
      <c r="AB716" s="538"/>
      <c r="AC716" s="539"/>
      <c r="AD716" s="552"/>
      <c r="AE716" s="558"/>
      <c r="AF716" s="586">
        <f>IF(AB716=0,0,(AD716/AB716)*100)</f>
        <v>0</v>
      </c>
      <c r="AG716" s="587"/>
      <c r="AH716" s="538"/>
      <c r="AI716" s="539"/>
      <c r="AJ716" s="552"/>
      <c r="AK716" s="558"/>
      <c r="AL716" s="590">
        <f>IF(AH716=0,0,(AJ716/AH716)*100)</f>
        <v>0</v>
      </c>
      <c r="AM716" s="591"/>
      <c r="AN716" s="538"/>
      <c r="AO716" s="539"/>
      <c r="AP716" s="552"/>
      <c r="AQ716" s="558"/>
      <c r="AR716" s="590">
        <f>IF(AN716=0,0,(AP716/AN716)*100)</f>
        <v>0</v>
      </c>
      <c r="AS716" s="591"/>
      <c r="AT716" s="578">
        <f>AB716+AH716+AN716</f>
        <v>0</v>
      </c>
      <c r="AU716" s="579"/>
      <c r="AV716" s="574">
        <f>AD716+AJ716+AP716</f>
        <v>0</v>
      </c>
      <c r="AW716" s="575"/>
      <c r="AX716" s="590">
        <f>IF(AT716=0,0,(AV716/AT716)*100)</f>
        <v>0</v>
      </c>
      <c r="AY716" s="591"/>
      <c r="AZ716" s="538"/>
      <c r="BA716" s="539"/>
      <c r="BB716" s="552"/>
      <c r="BC716" s="558"/>
      <c r="BD716" s="590">
        <f>IF(AZ716=0,0,(BB716/AZ716)*100)</f>
        <v>0</v>
      </c>
      <c r="BE716" s="591"/>
      <c r="BF716" s="578">
        <f>AT716+AZ716</f>
        <v>0</v>
      </c>
      <c r="BG716" s="579"/>
      <c r="BH716" s="574">
        <f>AV716+BB716</f>
        <v>0</v>
      </c>
      <c r="BI716" s="575"/>
      <c r="BJ716" s="590">
        <f>IF(BF716=0,0,(BH716/BF716)*100)</f>
        <v>0</v>
      </c>
      <c r="BK716" s="591"/>
      <c r="BL716" s="650">
        <f>(AD716*2)+(AJ716*2)+(AP716*3)+BB716</f>
        <v>0</v>
      </c>
      <c r="BM716" s="651"/>
      <c r="BN716" s="652"/>
      <c r="BO716" s="599" t="e">
        <f>(BL716*BR$704)+(N716*BR$705)+(X716*BR$706)+(R716*BR$707)+(V716*BR$708)+(Z716*BR$709)</f>
        <v>#REF!</v>
      </c>
      <c r="BP716" s="599" t="e">
        <f>((AZ716-BB716)*BR$711)+((AT716-AV716)*BR$710)+(H716*BR$712)+(P716*BR$713)</f>
        <v>#REF!</v>
      </c>
      <c r="BQ716" s="54"/>
      <c r="BR716" s="54"/>
      <c r="BS716" s="54"/>
    </row>
    <row r="717" spans="1:71" ht="21.75" customHeight="1">
      <c r="A717" s="54"/>
      <c r="B717" s="566"/>
      <c r="C717" s="560" t="str">
        <f>IF(ROSTER!D$20="","",ROSTER!D$20)</f>
        <v/>
      </c>
      <c r="D717" s="561"/>
      <c r="E717" s="547"/>
      <c r="F717" s="502"/>
      <c r="G717" s="507"/>
      <c r="H717" s="544"/>
      <c r="I717" s="545"/>
      <c r="J717" s="540"/>
      <c r="K717" s="541"/>
      <c r="L717" s="553"/>
      <c r="M717" s="559"/>
      <c r="N717" s="556" t="s">
        <v>14</v>
      </c>
      <c r="O717" s="557"/>
      <c r="P717" s="540"/>
      <c r="Q717" s="541"/>
      <c r="R717" s="553"/>
      <c r="S717" s="559"/>
      <c r="T717" s="592"/>
      <c r="U717" s="593"/>
      <c r="V717" s="551"/>
      <c r="W717" s="545"/>
      <c r="X717" s="540"/>
      <c r="Y717" s="545"/>
      <c r="Z717" s="540"/>
      <c r="AA717" s="545"/>
      <c r="AB717" s="540"/>
      <c r="AC717" s="541"/>
      <c r="AD717" s="553"/>
      <c r="AE717" s="559"/>
      <c r="AF717" s="588"/>
      <c r="AG717" s="589"/>
      <c r="AH717" s="540"/>
      <c r="AI717" s="541"/>
      <c r="AJ717" s="553"/>
      <c r="AK717" s="559"/>
      <c r="AL717" s="592"/>
      <c r="AM717" s="593"/>
      <c r="AN717" s="540"/>
      <c r="AO717" s="541"/>
      <c r="AP717" s="553"/>
      <c r="AQ717" s="559"/>
      <c r="AR717" s="592"/>
      <c r="AS717" s="593"/>
      <c r="AT717" s="580"/>
      <c r="AU717" s="581"/>
      <c r="AV717" s="576"/>
      <c r="AW717" s="577"/>
      <c r="AX717" s="592"/>
      <c r="AY717" s="593"/>
      <c r="AZ717" s="540"/>
      <c r="BA717" s="541"/>
      <c r="BB717" s="553"/>
      <c r="BC717" s="559"/>
      <c r="BD717" s="592"/>
      <c r="BE717" s="593"/>
      <c r="BF717" s="580"/>
      <c r="BG717" s="581"/>
      <c r="BH717" s="576"/>
      <c r="BI717" s="577"/>
      <c r="BJ717" s="592"/>
      <c r="BK717" s="593"/>
      <c r="BL717" s="653"/>
      <c r="BM717" s="654"/>
      <c r="BN717" s="655"/>
      <c r="BO717" s="600"/>
      <c r="BP717" s="600"/>
      <c r="BQ717" s="54"/>
      <c r="BR717" s="54"/>
      <c r="BS717" s="54"/>
    </row>
    <row r="718" spans="1:71" ht="21.75" customHeight="1">
      <c r="A718" s="54"/>
      <c r="B718" s="565" t="str">
        <f>IF(ROSTER!B22="","",ROSTER!B22)</f>
        <v/>
      </c>
      <c r="C718" s="536" t="str">
        <f>IF(ROSTER!C$22="","",ROSTER!C$22)</f>
        <v/>
      </c>
      <c r="D718" s="537"/>
      <c r="E718" s="546"/>
      <c r="F718" s="501">
        <f>IF(E718="y",1,IF(E718="S",1,0))</f>
        <v>0</v>
      </c>
      <c r="G718" s="506">
        <f>IF(E718="S",1,0)</f>
        <v>0</v>
      </c>
      <c r="H718" s="542"/>
      <c r="I718" s="543"/>
      <c r="J718" s="538"/>
      <c r="K718" s="539"/>
      <c r="L718" s="552"/>
      <c r="M718" s="558"/>
      <c r="N718" s="554">
        <f>L718+J718</f>
        <v>0</v>
      </c>
      <c r="O718" s="555"/>
      <c r="P718" s="538"/>
      <c r="Q718" s="539"/>
      <c r="R718" s="552"/>
      <c r="S718" s="558"/>
      <c r="T718" s="590">
        <f t="shared" ref="T718:T747" si="633">R718-P718</f>
        <v>0</v>
      </c>
      <c r="U718" s="591"/>
      <c r="V718" s="550"/>
      <c r="W718" s="543"/>
      <c r="X718" s="538"/>
      <c r="Y718" s="543"/>
      <c r="Z718" s="538"/>
      <c r="AA718" s="543"/>
      <c r="AB718" s="538"/>
      <c r="AC718" s="539"/>
      <c r="AD718" s="552"/>
      <c r="AE718" s="558"/>
      <c r="AF718" s="586">
        <f>IF(AB718=0,0,(AD718/AB718)*100)</f>
        <v>0</v>
      </c>
      <c r="AG718" s="587"/>
      <c r="AH718" s="538"/>
      <c r="AI718" s="539"/>
      <c r="AJ718" s="552"/>
      <c r="AK718" s="558"/>
      <c r="AL718" s="590">
        <f>IF(AH718=0,0,(AJ718/AH718)*100)</f>
        <v>0</v>
      </c>
      <c r="AM718" s="591"/>
      <c r="AN718" s="538"/>
      <c r="AO718" s="539"/>
      <c r="AP718" s="552"/>
      <c r="AQ718" s="558"/>
      <c r="AR718" s="590">
        <f>IF(AN718=0,0,(AP718/AN718)*100)</f>
        <v>0</v>
      </c>
      <c r="AS718" s="591"/>
      <c r="AT718" s="578">
        <f>AB718+AH718+AN718</f>
        <v>0</v>
      </c>
      <c r="AU718" s="579"/>
      <c r="AV718" s="574">
        <f>AD718+AJ718+AP718</f>
        <v>0</v>
      </c>
      <c r="AW718" s="575"/>
      <c r="AX718" s="590">
        <f>IF(AT718=0,0,(AV718/AT718)*100)</f>
        <v>0</v>
      </c>
      <c r="AY718" s="591"/>
      <c r="AZ718" s="538"/>
      <c r="BA718" s="539"/>
      <c r="BB718" s="552"/>
      <c r="BC718" s="558"/>
      <c r="BD718" s="590">
        <f>IF(AZ718=0,0,(BB718/AZ718)*100)</f>
        <v>0</v>
      </c>
      <c r="BE718" s="591"/>
      <c r="BF718" s="578">
        <f>AT718+AZ718</f>
        <v>0</v>
      </c>
      <c r="BG718" s="579"/>
      <c r="BH718" s="574">
        <f>AV718+BB718</f>
        <v>0</v>
      </c>
      <c r="BI718" s="575"/>
      <c r="BJ718" s="590">
        <f>IF(BF718=0,0,(BH718/BF718)*100)</f>
        <v>0</v>
      </c>
      <c r="BK718" s="591"/>
      <c r="BL718" s="650">
        <f>(AD718*2)+(AJ718*2)+(AP718*3)+BB718</f>
        <v>0</v>
      </c>
      <c r="BM718" s="651"/>
      <c r="BN718" s="652"/>
      <c r="BO718" s="599" t="e">
        <f>(BL718*BR$704)+(N718*BR$705)+(X718*BR$706)+(R718*BR$707)+(V718*BR$708)+(Z718*BR$709)</f>
        <v>#REF!</v>
      </c>
      <c r="BP718" s="599" t="e">
        <f>((AZ718-BB718)*BR$711)+((AT718-AV718)*BR$710)+(H718*BR$712)+(P718*BR$713)</f>
        <v>#REF!</v>
      </c>
      <c r="BQ718" s="54"/>
      <c r="BR718" s="54"/>
      <c r="BS718" s="54"/>
    </row>
    <row r="719" spans="1:71" ht="21.75" customHeight="1">
      <c r="A719" s="54"/>
      <c r="B719" s="566"/>
      <c r="C719" s="560" t="str">
        <f>IF(ROSTER!D$22="","",ROSTER!D$22)</f>
        <v/>
      </c>
      <c r="D719" s="561"/>
      <c r="E719" s="547"/>
      <c r="F719" s="502"/>
      <c r="G719" s="507"/>
      <c r="H719" s="544"/>
      <c r="I719" s="545"/>
      <c r="J719" s="540"/>
      <c r="K719" s="541"/>
      <c r="L719" s="553"/>
      <c r="M719" s="559"/>
      <c r="N719" s="556" t="s">
        <v>14</v>
      </c>
      <c r="O719" s="557"/>
      <c r="P719" s="540"/>
      <c r="Q719" s="541"/>
      <c r="R719" s="553"/>
      <c r="S719" s="559"/>
      <c r="T719" s="592"/>
      <c r="U719" s="593"/>
      <c r="V719" s="551"/>
      <c r="W719" s="545"/>
      <c r="X719" s="540"/>
      <c r="Y719" s="545"/>
      <c r="Z719" s="540"/>
      <c r="AA719" s="545"/>
      <c r="AB719" s="540"/>
      <c r="AC719" s="541"/>
      <c r="AD719" s="553"/>
      <c r="AE719" s="559"/>
      <c r="AF719" s="588"/>
      <c r="AG719" s="589"/>
      <c r="AH719" s="540"/>
      <c r="AI719" s="541"/>
      <c r="AJ719" s="553"/>
      <c r="AK719" s="559"/>
      <c r="AL719" s="592"/>
      <c r="AM719" s="593"/>
      <c r="AN719" s="540"/>
      <c r="AO719" s="541"/>
      <c r="AP719" s="553"/>
      <c r="AQ719" s="559"/>
      <c r="AR719" s="592"/>
      <c r="AS719" s="593"/>
      <c r="AT719" s="580"/>
      <c r="AU719" s="581"/>
      <c r="AV719" s="576"/>
      <c r="AW719" s="577"/>
      <c r="AX719" s="592"/>
      <c r="AY719" s="593"/>
      <c r="AZ719" s="540"/>
      <c r="BA719" s="541"/>
      <c r="BB719" s="553"/>
      <c r="BC719" s="559"/>
      <c r="BD719" s="592"/>
      <c r="BE719" s="593"/>
      <c r="BF719" s="580"/>
      <c r="BG719" s="581"/>
      <c r="BH719" s="576"/>
      <c r="BI719" s="577"/>
      <c r="BJ719" s="592"/>
      <c r="BK719" s="593"/>
      <c r="BL719" s="653"/>
      <c r="BM719" s="654"/>
      <c r="BN719" s="655"/>
      <c r="BO719" s="600"/>
      <c r="BP719" s="600"/>
      <c r="BQ719" s="54"/>
      <c r="BR719" s="54"/>
      <c r="BS719" s="54"/>
    </row>
    <row r="720" spans="1:71" ht="21.75" customHeight="1">
      <c r="A720" s="54"/>
      <c r="B720" s="565" t="str">
        <f>IF(ROSTER!B24="","",ROSTER!B24)</f>
        <v/>
      </c>
      <c r="C720" s="536" t="str">
        <f>IF(ROSTER!C$24="","",ROSTER!C$24)</f>
        <v/>
      </c>
      <c r="D720" s="537"/>
      <c r="E720" s="546"/>
      <c r="F720" s="501">
        <f>IF(E720="y",1,IF(E720="S",1,0))</f>
        <v>0</v>
      </c>
      <c r="G720" s="506">
        <f>IF(E720="S",1,0)</f>
        <v>0</v>
      </c>
      <c r="H720" s="542"/>
      <c r="I720" s="543"/>
      <c r="J720" s="538"/>
      <c r="K720" s="539"/>
      <c r="L720" s="552"/>
      <c r="M720" s="558"/>
      <c r="N720" s="554">
        <f>L720+J720</f>
        <v>0</v>
      </c>
      <c r="O720" s="555"/>
      <c r="P720" s="538"/>
      <c r="Q720" s="539"/>
      <c r="R720" s="552"/>
      <c r="S720" s="558"/>
      <c r="T720" s="590">
        <f t="shared" ref="T720:T747" si="634">R720-P720</f>
        <v>0</v>
      </c>
      <c r="U720" s="591"/>
      <c r="V720" s="550"/>
      <c r="W720" s="543"/>
      <c r="X720" s="538"/>
      <c r="Y720" s="543"/>
      <c r="Z720" s="538"/>
      <c r="AA720" s="543"/>
      <c r="AB720" s="538"/>
      <c r="AC720" s="539"/>
      <c r="AD720" s="552"/>
      <c r="AE720" s="558"/>
      <c r="AF720" s="586">
        <f>IF(AB720=0,0,(AD720/AB720)*100)</f>
        <v>0</v>
      </c>
      <c r="AG720" s="587"/>
      <c r="AH720" s="538"/>
      <c r="AI720" s="539"/>
      <c r="AJ720" s="552"/>
      <c r="AK720" s="558"/>
      <c r="AL720" s="590">
        <f>IF(AH720=0,0,(AJ720/AH720)*100)</f>
        <v>0</v>
      </c>
      <c r="AM720" s="591"/>
      <c r="AN720" s="538"/>
      <c r="AO720" s="539"/>
      <c r="AP720" s="552"/>
      <c r="AQ720" s="558"/>
      <c r="AR720" s="590">
        <f>IF(AN720=0,0,(AP720/AN720)*100)</f>
        <v>0</v>
      </c>
      <c r="AS720" s="591"/>
      <c r="AT720" s="578">
        <f>AB720+AH720+AN720</f>
        <v>0</v>
      </c>
      <c r="AU720" s="579"/>
      <c r="AV720" s="574">
        <f>AD720+AJ720+AP720</f>
        <v>0</v>
      </c>
      <c r="AW720" s="575"/>
      <c r="AX720" s="590">
        <f>IF(AT720=0,0,(AV720/AT720)*100)</f>
        <v>0</v>
      </c>
      <c r="AY720" s="591"/>
      <c r="AZ720" s="538"/>
      <c r="BA720" s="539"/>
      <c r="BB720" s="552"/>
      <c r="BC720" s="558"/>
      <c r="BD720" s="590">
        <f>IF(AZ720=0,0,(BB720/AZ720)*100)</f>
        <v>0</v>
      </c>
      <c r="BE720" s="591"/>
      <c r="BF720" s="578">
        <f>AT720+AZ720</f>
        <v>0</v>
      </c>
      <c r="BG720" s="579"/>
      <c r="BH720" s="574">
        <f>AV720+BB720</f>
        <v>0</v>
      </c>
      <c r="BI720" s="575"/>
      <c r="BJ720" s="590">
        <f>IF(BF720=0,0,(BH720/BF720)*100)</f>
        <v>0</v>
      </c>
      <c r="BK720" s="591"/>
      <c r="BL720" s="650">
        <f>(AD720*2)+(AJ720*2)+(AP720*3)+BB720</f>
        <v>0</v>
      </c>
      <c r="BM720" s="651"/>
      <c r="BN720" s="652"/>
      <c r="BO720" s="599" t="e">
        <f>(BL720*BR$704)+(N720*BR$705)+(X720*BR$706)+(R720*BR$707)+(V720*BR$708)+(Z720*BR$709)</f>
        <v>#REF!</v>
      </c>
      <c r="BP720" s="599" t="e">
        <f>((AZ720-BB720)*BR$711)+((AT720-AV720)*BR$710)+(H720*BR$712)+(P720*BR$713)</f>
        <v>#REF!</v>
      </c>
      <c r="BQ720" s="54"/>
      <c r="BR720" s="54"/>
      <c r="BS720" s="54"/>
    </row>
    <row r="721" spans="1:71" ht="21.75" customHeight="1">
      <c r="A721" s="54"/>
      <c r="B721" s="566"/>
      <c r="C721" s="560" t="str">
        <f>IF(ROSTER!D$24="","",ROSTER!D$24)</f>
        <v/>
      </c>
      <c r="D721" s="561"/>
      <c r="E721" s="547"/>
      <c r="F721" s="502"/>
      <c r="G721" s="507"/>
      <c r="H721" s="544"/>
      <c r="I721" s="545"/>
      <c r="J721" s="540"/>
      <c r="K721" s="541"/>
      <c r="L721" s="553"/>
      <c r="M721" s="559"/>
      <c r="N721" s="556" t="s">
        <v>14</v>
      </c>
      <c r="O721" s="557"/>
      <c r="P721" s="540"/>
      <c r="Q721" s="541"/>
      <c r="R721" s="553"/>
      <c r="S721" s="559"/>
      <c r="T721" s="592"/>
      <c r="U721" s="593"/>
      <c r="V721" s="551"/>
      <c r="W721" s="545"/>
      <c r="X721" s="540"/>
      <c r="Y721" s="545"/>
      <c r="Z721" s="540"/>
      <c r="AA721" s="545"/>
      <c r="AB721" s="540"/>
      <c r="AC721" s="541"/>
      <c r="AD721" s="553"/>
      <c r="AE721" s="559"/>
      <c r="AF721" s="588"/>
      <c r="AG721" s="589"/>
      <c r="AH721" s="540"/>
      <c r="AI721" s="541"/>
      <c r="AJ721" s="553"/>
      <c r="AK721" s="559"/>
      <c r="AL721" s="592"/>
      <c r="AM721" s="593"/>
      <c r="AN721" s="540"/>
      <c r="AO721" s="541"/>
      <c r="AP721" s="553"/>
      <c r="AQ721" s="559"/>
      <c r="AR721" s="592"/>
      <c r="AS721" s="593"/>
      <c r="AT721" s="580"/>
      <c r="AU721" s="581"/>
      <c r="AV721" s="576"/>
      <c r="AW721" s="577"/>
      <c r="AX721" s="592"/>
      <c r="AY721" s="593"/>
      <c r="AZ721" s="540"/>
      <c r="BA721" s="541"/>
      <c r="BB721" s="553"/>
      <c r="BC721" s="559"/>
      <c r="BD721" s="592"/>
      <c r="BE721" s="593"/>
      <c r="BF721" s="580"/>
      <c r="BG721" s="581"/>
      <c r="BH721" s="576"/>
      <c r="BI721" s="577"/>
      <c r="BJ721" s="592"/>
      <c r="BK721" s="593"/>
      <c r="BL721" s="653"/>
      <c r="BM721" s="654"/>
      <c r="BN721" s="655"/>
      <c r="BO721" s="600"/>
      <c r="BP721" s="600"/>
      <c r="BQ721" s="54"/>
      <c r="BR721" s="54"/>
      <c r="BS721" s="54"/>
    </row>
    <row r="722" spans="1:71" ht="21.75" customHeight="1">
      <c r="A722" s="54"/>
      <c r="B722" s="565" t="str">
        <f>IF(ROSTER!B26="","",ROSTER!B26)</f>
        <v/>
      </c>
      <c r="C722" s="536" t="str">
        <f>IF(ROSTER!C$26="","",ROSTER!C$26)</f>
        <v/>
      </c>
      <c r="D722" s="537"/>
      <c r="E722" s="546"/>
      <c r="F722" s="501">
        <f>IF(E722="y",1,IF(E722="S",1,0))</f>
        <v>0</v>
      </c>
      <c r="G722" s="506">
        <f>IF(E722="S",1,0)</f>
        <v>0</v>
      </c>
      <c r="H722" s="542"/>
      <c r="I722" s="543"/>
      <c r="J722" s="538"/>
      <c r="K722" s="539"/>
      <c r="L722" s="552"/>
      <c r="M722" s="558"/>
      <c r="N722" s="554">
        <f>L722+J722</f>
        <v>0</v>
      </c>
      <c r="O722" s="555"/>
      <c r="P722" s="538"/>
      <c r="Q722" s="539"/>
      <c r="R722" s="552"/>
      <c r="S722" s="558"/>
      <c r="T722" s="590">
        <f t="shared" ref="T722:T747" si="635">R722-P722</f>
        <v>0</v>
      </c>
      <c r="U722" s="591"/>
      <c r="V722" s="550"/>
      <c r="W722" s="543"/>
      <c r="X722" s="538"/>
      <c r="Y722" s="543"/>
      <c r="Z722" s="538"/>
      <c r="AA722" s="543"/>
      <c r="AB722" s="538"/>
      <c r="AC722" s="539"/>
      <c r="AD722" s="552"/>
      <c r="AE722" s="558"/>
      <c r="AF722" s="586">
        <f>IF(AB722=0,0,(AD722/AB722)*100)</f>
        <v>0</v>
      </c>
      <c r="AG722" s="587"/>
      <c r="AH722" s="538"/>
      <c r="AI722" s="539"/>
      <c r="AJ722" s="552"/>
      <c r="AK722" s="558"/>
      <c r="AL722" s="590">
        <f>IF(AH722=0,0,(AJ722/AH722)*100)</f>
        <v>0</v>
      </c>
      <c r="AM722" s="591"/>
      <c r="AN722" s="538"/>
      <c r="AO722" s="539"/>
      <c r="AP722" s="552"/>
      <c r="AQ722" s="558"/>
      <c r="AR722" s="590">
        <f>IF(AN722=0,0,(AP722/AN722)*100)</f>
        <v>0</v>
      </c>
      <c r="AS722" s="591"/>
      <c r="AT722" s="578">
        <f>AB722+AH722+AN722</f>
        <v>0</v>
      </c>
      <c r="AU722" s="579"/>
      <c r="AV722" s="574">
        <f>AD722+AJ722+AP722</f>
        <v>0</v>
      </c>
      <c r="AW722" s="575"/>
      <c r="AX722" s="590">
        <f>IF(AT722=0,0,(AV722/AT722)*100)</f>
        <v>0</v>
      </c>
      <c r="AY722" s="591"/>
      <c r="AZ722" s="538"/>
      <c r="BA722" s="539"/>
      <c r="BB722" s="552"/>
      <c r="BC722" s="558"/>
      <c r="BD722" s="590">
        <f>IF(AZ722=0,0,(BB722/AZ722)*100)</f>
        <v>0</v>
      </c>
      <c r="BE722" s="591"/>
      <c r="BF722" s="578">
        <f>AT722+AZ722</f>
        <v>0</v>
      </c>
      <c r="BG722" s="579"/>
      <c r="BH722" s="574">
        <f>AV722+BB722</f>
        <v>0</v>
      </c>
      <c r="BI722" s="575"/>
      <c r="BJ722" s="590">
        <f>IF(BF722=0,0,(BH722/BF722)*100)</f>
        <v>0</v>
      </c>
      <c r="BK722" s="591"/>
      <c r="BL722" s="650">
        <f>(AD722*2)+(AJ722*2)+(AP722*3)+BB722</f>
        <v>0</v>
      </c>
      <c r="BM722" s="651"/>
      <c r="BN722" s="652"/>
      <c r="BO722" s="599" t="e">
        <f>(BL722*BR$704)+(N722*BR$705)+(X722*BR$706)+(R722*BR$707)+(V722*BR$708)+(Z722*BR$709)</f>
        <v>#REF!</v>
      </c>
      <c r="BP722" s="599" t="e">
        <f>((AZ722-BB722)*BR$711)+((AT722-AV722)*BR$710)+(H722*BR$712)+(P722*BR$713)</f>
        <v>#REF!</v>
      </c>
      <c r="BQ722" s="54"/>
      <c r="BR722" s="54"/>
      <c r="BS722" s="54"/>
    </row>
    <row r="723" spans="1:71" ht="21.75" customHeight="1">
      <c r="A723" s="54"/>
      <c r="B723" s="566"/>
      <c r="C723" s="560" t="str">
        <f>IF(ROSTER!D$26="","",ROSTER!D$26)</f>
        <v/>
      </c>
      <c r="D723" s="561"/>
      <c r="E723" s="547"/>
      <c r="F723" s="502"/>
      <c r="G723" s="507"/>
      <c r="H723" s="544"/>
      <c r="I723" s="545"/>
      <c r="J723" s="540"/>
      <c r="K723" s="541"/>
      <c r="L723" s="553"/>
      <c r="M723" s="559"/>
      <c r="N723" s="556" t="s">
        <v>14</v>
      </c>
      <c r="O723" s="557"/>
      <c r="P723" s="540"/>
      <c r="Q723" s="541"/>
      <c r="R723" s="553"/>
      <c r="S723" s="559"/>
      <c r="T723" s="592"/>
      <c r="U723" s="593"/>
      <c r="V723" s="551"/>
      <c r="W723" s="545"/>
      <c r="X723" s="540"/>
      <c r="Y723" s="545"/>
      <c r="Z723" s="540"/>
      <c r="AA723" s="545"/>
      <c r="AB723" s="540"/>
      <c r="AC723" s="541"/>
      <c r="AD723" s="553"/>
      <c r="AE723" s="559"/>
      <c r="AF723" s="588"/>
      <c r="AG723" s="589"/>
      <c r="AH723" s="540"/>
      <c r="AI723" s="541"/>
      <c r="AJ723" s="553"/>
      <c r="AK723" s="559"/>
      <c r="AL723" s="592"/>
      <c r="AM723" s="593"/>
      <c r="AN723" s="540"/>
      <c r="AO723" s="541"/>
      <c r="AP723" s="553"/>
      <c r="AQ723" s="559"/>
      <c r="AR723" s="592"/>
      <c r="AS723" s="593"/>
      <c r="AT723" s="580"/>
      <c r="AU723" s="581"/>
      <c r="AV723" s="576"/>
      <c r="AW723" s="577"/>
      <c r="AX723" s="592"/>
      <c r="AY723" s="593"/>
      <c r="AZ723" s="540"/>
      <c r="BA723" s="541"/>
      <c r="BB723" s="553"/>
      <c r="BC723" s="559"/>
      <c r="BD723" s="592"/>
      <c r="BE723" s="593"/>
      <c r="BF723" s="580"/>
      <c r="BG723" s="581"/>
      <c r="BH723" s="576"/>
      <c r="BI723" s="577"/>
      <c r="BJ723" s="592"/>
      <c r="BK723" s="593"/>
      <c r="BL723" s="653"/>
      <c r="BM723" s="654"/>
      <c r="BN723" s="655"/>
      <c r="BO723" s="600"/>
      <c r="BP723" s="600"/>
      <c r="BQ723" s="54"/>
      <c r="BR723" s="54"/>
      <c r="BS723" s="54"/>
    </row>
    <row r="724" spans="1:71" ht="21.75" customHeight="1">
      <c r="A724" s="54"/>
      <c r="B724" s="565" t="str">
        <f>IF(ROSTER!B28="","",ROSTER!B28)</f>
        <v/>
      </c>
      <c r="C724" s="536" t="str">
        <f>IF(ROSTER!C$28="","",ROSTER!C$28)</f>
        <v/>
      </c>
      <c r="D724" s="537"/>
      <c r="E724" s="546"/>
      <c r="F724" s="501">
        <f>IF(E724="y",1,IF(E724="S",1,0))</f>
        <v>0</v>
      </c>
      <c r="G724" s="506">
        <f>IF(E724="S",1,0)</f>
        <v>0</v>
      </c>
      <c r="H724" s="542"/>
      <c r="I724" s="543"/>
      <c r="J724" s="538"/>
      <c r="K724" s="539"/>
      <c r="L724" s="552"/>
      <c r="M724" s="558"/>
      <c r="N724" s="554">
        <f>L724+J724</f>
        <v>0</v>
      </c>
      <c r="O724" s="555"/>
      <c r="P724" s="538"/>
      <c r="Q724" s="539"/>
      <c r="R724" s="552"/>
      <c r="S724" s="558"/>
      <c r="T724" s="590">
        <f t="shared" ref="T724:T747" si="636">R724-P724</f>
        <v>0</v>
      </c>
      <c r="U724" s="591"/>
      <c r="V724" s="550"/>
      <c r="W724" s="543"/>
      <c r="X724" s="538"/>
      <c r="Y724" s="543"/>
      <c r="Z724" s="538"/>
      <c r="AA724" s="543"/>
      <c r="AB724" s="538"/>
      <c r="AC724" s="539"/>
      <c r="AD724" s="552"/>
      <c r="AE724" s="558"/>
      <c r="AF724" s="586">
        <f>IF(AB724=0,0,(AD724/AB724)*100)</f>
        <v>0</v>
      </c>
      <c r="AG724" s="587"/>
      <c r="AH724" s="538"/>
      <c r="AI724" s="539"/>
      <c r="AJ724" s="552"/>
      <c r="AK724" s="558"/>
      <c r="AL724" s="590">
        <f>IF(AH724=0,0,(AJ724/AH724)*100)</f>
        <v>0</v>
      </c>
      <c r="AM724" s="591"/>
      <c r="AN724" s="538"/>
      <c r="AO724" s="539"/>
      <c r="AP724" s="552"/>
      <c r="AQ724" s="558"/>
      <c r="AR724" s="590">
        <f>IF(AN724=0,0,(AP724/AN724)*100)</f>
        <v>0</v>
      </c>
      <c r="AS724" s="591"/>
      <c r="AT724" s="578">
        <f>AB724+AH724+AN724</f>
        <v>0</v>
      </c>
      <c r="AU724" s="579"/>
      <c r="AV724" s="574">
        <f>AD724+AJ724+AP724</f>
        <v>0</v>
      </c>
      <c r="AW724" s="575"/>
      <c r="AX724" s="590">
        <f>IF(AT724=0,0,(AV724/AT724)*100)</f>
        <v>0</v>
      </c>
      <c r="AY724" s="591"/>
      <c r="AZ724" s="538"/>
      <c r="BA724" s="539"/>
      <c r="BB724" s="552"/>
      <c r="BC724" s="558"/>
      <c r="BD724" s="590">
        <f>IF(AZ724=0,0,(BB724/AZ724)*100)</f>
        <v>0</v>
      </c>
      <c r="BE724" s="591"/>
      <c r="BF724" s="578">
        <f>AT724+AZ724</f>
        <v>0</v>
      </c>
      <c r="BG724" s="579"/>
      <c r="BH724" s="574">
        <f>AV724+BB724</f>
        <v>0</v>
      </c>
      <c r="BI724" s="575"/>
      <c r="BJ724" s="590">
        <f>IF(BF724=0,0,(BH724/BF724)*100)</f>
        <v>0</v>
      </c>
      <c r="BK724" s="591"/>
      <c r="BL724" s="650">
        <f>(AD724*2)+(AJ724*2)+(AP724*3)+BB724</f>
        <v>0</v>
      </c>
      <c r="BM724" s="651"/>
      <c r="BN724" s="652"/>
      <c r="BO724" s="599" t="e">
        <f>(BL724*BR$704)+(N724*BR$705)+(X724*BR$706)+(R724*BR$707)+(V724*BR$708)+(Z724*BR$709)</f>
        <v>#REF!</v>
      </c>
      <c r="BP724" s="599" t="e">
        <f>((AZ724-BB724)*BR$711)+((AT724-AV724)*BR$710)+(H724*BR$712)+(P724*BR$713)</f>
        <v>#REF!</v>
      </c>
      <c r="BQ724" s="54"/>
      <c r="BR724" s="54"/>
      <c r="BS724" s="54"/>
    </row>
    <row r="725" spans="1:71" ht="21.75" customHeight="1">
      <c r="A725" s="54"/>
      <c r="B725" s="566"/>
      <c r="C725" s="560" t="str">
        <f>IF(ROSTER!D$28="","",ROSTER!D$28)</f>
        <v/>
      </c>
      <c r="D725" s="561"/>
      <c r="E725" s="547"/>
      <c r="F725" s="502"/>
      <c r="G725" s="507"/>
      <c r="H725" s="544"/>
      <c r="I725" s="545"/>
      <c r="J725" s="540"/>
      <c r="K725" s="541"/>
      <c r="L725" s="553"/>
      <c r="M725" s="559"/>
      <c r="N725" s="556" t="s">
        <v>14</v>
      </c>
      <c r="O725" s="557"/>
      <c r="P725" s="540"/>
      <c r="Q725" s="541"/>
      <c r="R725" s="553"/>
      <c r="S725" s="559"/>
      <c r="T725" s="592"/>
      <c r="U725" s="593"/>
      <c r="V725" s="551"/>
      <c r="W725" s="545"/>
      <c r="X725" s="540"/>
      <c r="Y725" s="545"/>
      <c r="Z725" s="540"/>
      <c r="AA725" s="545"/>
      <c r="AB725" s="540"/>
      <c r="AC725" s="541"/>
      <c r="AD725" s="553"/>
      <c r="AE725" s="559"/>
      <c r="AF725" s="588"/>
      <c r="AG725" s="589"/>
      <c r="AH725" s="540"/>
      <c r="AI725" s="541"/>
      <c r="AJ725" s="553"/>
      <c r="AK725" s="559"/>
      <c r="AL725" s="592"/>
      <c r="AM725" s="593"/>
      <c r="AN725" s="540"/>
      <c r="AO725" s="541"/>
      <c r="AP725" s="553"/>
      <c r="AQ725" s="559"/>
      <c r="AR725" s="592"/>
      <c r="AS725" s="593"/>
      <c r="AT725" s="580"/>
      <c r="AU725" s="581"/>
      <c r="AV725" s="576"/>
      <c r="AW725" s="577"/>
      <c r="AX725" s="592"/>
      <c r="AY725" s="593"/>
      <c r="AZ725" s="540"/>
      <c r="BA725" s="541"/>
      <c r="BB725" s="553"/>
      <c r="BC725" s="559"/>
      <c r="BD725" s="592"/>
      <c r="BE725" s="593"/>
      <c r="BF725" s="580"/>
      <c r="BG725" s="581"/>
      <c r="BH725" s="576"/>
      <c r="BI725" s="577"/>
      <c r="BJ725" s="592"/>
      <c r="BK725" s="593"/>
      <c r="BL725" s="653"/>
      <c r="BM725" s="654"/>
      <c r="BN725" s="655"/>
      <c r="BO725" s="600"/>
      <c r="BP725" s="600"/>
      <c r="BQ725" s="54"/>
      <c r="BR725" s="54"/>
      <c r="BS725" s="54"/>
    </row>
    <row r="726" spans="1:71" ht="21.75" customHeight="1">
      <c r="A726" s="54"/>
      <c r="B726" s="565" t="str">
        <f>IF(ROSTER!B30="","",ROSTER!B30)</f>
        <v/>
      </c>
      <c r="C726" s="536" t="str">
        <f>IF(ROSTER!C$30="","",ROSTER!C$30)</f>
        <v/>
      </c>
      <c r="D726" s="537"/>
      <c r="E726" s="546"/>
      <c r="F726" s="501">
        <f>IF(E726="y",1,IF(E726="S",1,0))</f>
        <v>0</v>
      </c>
      <c r="G726" s="506">
        <f>IF(E726="S",1,0)</f>
        <v>0</v>
      </c>
      <c r="H726" s="542"/>
      <c r="I726" s="543"/>
      <c r="J726" s="538"/>
      <c r="K726" s="539"/>
      <c r="L726" s="552"/>
      <c r="M726" s="558"/>
      <c r="N726" s="554">
        <f>L726+J726</f>
        <v>0</v>
      </c>
      <c r="O726" s="555"/>
      <c r="P726" s="538"/>
      <c r="Q726" s="539"/>
      <c r="R726" s="552"/>
      <c r="S726" s="558"/>
      <c r="T726" s="590">
        <f t="shared" ref="T726:T747" si="637">R726-P726</f>
        <v>0</v>
      </c>
      <c r="U726" s="591"/>
      <c r="V726" s="550"/>
      <c r="W726" s="543"/>
      <c r="X726" s="538"/>
      <c r="Y726" s="543"/>
      <c r="Z726" s="538"/>
      <c r="AA726" s="543"/>
      <c r="AB726" s="538"/>
      <c r="AC726" s="539"/>
      <c r="AD726" s="552"/>
      <c r="AE726" s="558"/>
      <c r="AF726" s="586">
        <f>IF(AB726=0,0,(AD726/AB726)*100)</f>
        <v>0</v>
      </c>
      <c r="AG726" s="587"/>
      <c r="AH726" s="538"/>
      <c r="AI726" s="539"/>
      <c r="AJ726" s="552"/>
      <c r="AK726" s="558"/>
      <c r="AL726" s="590">
        <f>IF(AH726=0,0,(AJ726/AH726)*100)</f>
        <v>0</v>
      </c>
      <c r="AM726" s="591"/>
      <c r="AN726" s="538"/>
      <c r="AO726" s="539"/>
      <c r="AP726" s="552"/>
      <c r="AQ726" s="558"/>
      <c r="AR726" s="590">
        <f>IF(AN726=0,0,(AP726/AN726)*100)</f>
        <v>0</v>
      </c>
      <c r="AS726" s="591"/>
      <c r="AT726" s="578">
        <f>AB726+AH726+AN726</f>
        <v>0</v>
      </c>
      <c r="AU726" s="579"/>
      <c r="AV726" s="574">
        <f>AD726+AJ726+AP726</f>
        <v>0</v>
      </c>
      <c r="AW726" s="575"/>
      <c r="AX726" s="590">
        <f>IF(AT726=0,0,(AV726/AT726)*100)</f>
        <v>0</v>
      </c>
      <c r="AY726" s="591"/>
      <c r="AZ726" s="538"/>
      <c r="BA726" s="539"/>
      <c r="BB726" s="552"/>
      <c r="BC726" s="558"/>
      <c r="BD726" s="590">
        <f>IF(AZ726=0,0,(BB726/AZ726)*100)</f>
        <v>0</v>
      </c>
      <c r="BE726" s="591"/>
      <c r="BF726" s="578">
        <f>AT726+AZ726</f>
        <v>0</v>
      </c>
      <c r="BG726" s="579"/>
      <c r="BH726" s="574">
        <f>AV726+BB726</f>
        <v>0</v>
      </c>
      <c r="BI726" s="575"/>
      <c r="BJ726" s="590">
        <f>IF(BF726=0,0,(BH726/BF726)*100)</f>
        <v>0</v>
      </c>
      <c r="BK726" s="591"/>
      <c r="BL726" s="650">
        <f>(AD726*2)+(AJ726*2)+(AP726*3)+BB726</f>
        <v>0</v>
      </c>
      <c r="BM726" s="651"/>
      <c r="BN726" s="652"/>
      <c r="BO726" s="599" t="e">
        <f>(BL726*BR$704)+(N726*BR$705)+(X726*BR$706)+(R726*BR$707)+(V726*BR$708)+(Z726*BR$709)</f>
        <v>#REF!</v>
      </c>
      <c r="BP726" s="599" t="e">
        <f>((AZ726-BB726)*BR$711)+((AT726-AV726)*BR$710)+(H726*BR$712)+(P726*BR$713)</f>
        <v>#REF!</v>
      </c>
      <c r="BQ726" s="54"/>
      <c r="BR726" s="54"/>
      <c r="BS726" s="54"/>
    </row>
    <row r="727" spans="1:71" ht="21.75" customHeight="1">
      <c r="A727" s="54"/>
      <c r="B727" s="566"/>
      <c r="C727" s="560" t="str">
        <f>IF(ROSTER!D$30="","",ROSTER!D$30)</f>
        <v/>
      </c>
      <c r="D727" s="561"/>
      <c r="E727" s="547"/>
      <c r="F727" s="502"/>
      <c r="G727" s="507"/>
      <c r="H727" s="544"/>
      <c r="I727" s="545"/>
      <c r="J727" s="540"/>
      <c r="K727" s="541"/>
      <c r="L727" s="553"/>
      <c r="M727" s="559"/>
      <c r="N727" s="556" t="s">
        <v>14</v>
      </c>
      <c r="O727" s="557"/>
      <c r="P727" s="540"/>
      <c r="Q727" s="541"/>
      <c r="R727" s="553"/>
      <c r="S727" s="559"/>
      <c r="T727" s="592"/>
      <c r="U727" s="593"/>
      <c r="V727" s="551"/>
      <c r="W727" s="545"/>
      <c r="X727" s="540"/>
      <c r="Y727" s="545"/>
      <c r="Z727" s="540"/>
      <c r="AA727" s="545"/>
      <c r="AB727" s="540"/>
      <c r="AC727" s="541"/>
      <c r="AD727" s="553"/>
      <c r="AE727" s="559"/>
      <c r="AF727" s="588"/>
      <c r="AG727" s="589"/>
      <c r="AH727" s="540"/>
      <c r="AI727" s="541"/>
      <c r="AJ727" s="553"/>
      <c r="AK727" s="559"/>
      <c r="AL727" s="592"/>
      <c r="AM727" s="593"/>
      <c r="AN727" s="540"/>
      <c r="AO727" s="541"/>
      <c r="AP727" s="553"/>
      <c r="AQ727" s="559"/>
      <c r="AR727" s="592"/>
      <c r="AS727" s="593"/>
      <c r="AT727" s="580"/>
      <c r="AU727" s="581"/>
      <c r="AV727" s="576"/>
      <c r="AW727" s="577"/>
      <c r="AX727" s="592"/>
      <c r="AY727" s="593"/>
      <c r="AZ727" s="540"/>
      <c r="BA727" s="541"/>
      <c r="BB727" s="553"/>
      <c r="BC727" s="559"/>
      <c r="BD727" s="592"/>
      <c r="BE727" s="593"/>
      <c r="BF727" s="580"/>
      <c r="BG727" s="581"/>
      <c r="BH727" s="576"/>
      <c r="BI727" s="577"/>
      <c r="BJ727" s="592"/>
      <c r="BK727" s="593"/>
      <c r="BL727" s="653"/>
      <c r="BM727" s="654"/>
      <c r="BN727" s="655"/>
      <c r="BO727" s="600"/>
      <c r="BP727" s="600"/>
      <c r="BQ727" s="54"/>
      <c r="BR727" s="54"/>
      <c r="BS727" s="54"/>
    </row>
    <row r="728" spans="1:71" ht="21.75" customHeight="1">
      <c r="A728" s="54"/>
      <c r="B728" s="565" t="str">
        <f>IF(ROSTER!B32="","",ROSTER!B32)</f>
        <v/>
      </c>
      <c r="C728" s="536" t="str">
        <f>IF(ROSTER!C$32="","",ROSTER!C$32)</f>
        <v/>
      </c>
      <c r="D728" s="537"/>
      <c r="E728" s="546"/>
      <c r="F728" s="501">
        <f>IF(E728="y",1,IF(E728="S",1,0))</f>
        <v>0</v>
      </c>
      <c r="G728" s="506">
        <f>IF(E728="S",1,0)</f>
        <v>0</v>
      </c>
      <c r="H728" s="542"/>
      <c r="I728" s="543"/>
      <c r="J728" s="538"/>
      <c r="K728" s="539"/>
      <c r="L728" s="552"/>
      <c r="M728" s="558"/>
      <c r="N728" s="554">
        <f>L728+J728</f>
        <v>0</v>
      </c>
      <c r="O728" s="555"/>
      <c r="P728" s="538"/>
      <c r="Q728" s="539"/>
      <c r="R728" s="552"/>
      <c r="S728" s="558"/>
      <c r="T728" s="590">
        <f t="shared" ref="T728:T747" si="638">R728-P728</f>
        <v>0</v>
      </c>
      <c r="U728" s="591"/>
      <c r="V728" s="550"/>
      <c r="W728" s="543"/>
      <c r="X728" s="538"/>
      <c r="Y728" s="543"/>
      <c r="Z728" s="538"/>
      <c r="AA728" s="543"/>
      <c r="AB728" s="538"/>
      <c r="AC728" s="539"/>
      <c r="AD728" s="552"/>
      <c r="AE728" s="558"/>
      <c r="AF728" s="586">
        <f>IF(AB728=0,0,(AD728/AB728)*100)</f>
        <v>0</v>
      </c>
      <c r="AG728" s="587"/>
      <c r="AH728" s="538"/>
      <c r="AI728" s="539"/>
      <c r="AJ728" s="552"/>
      <c r="AK728" s="558"/>
      <c r="AL728" s="590">
        <f>IF(AH728=0,0,(AJ728/AH728)*100)</f>
        <v>0</v>
      </c>
      <c r="AM728" s="591"/>
      <c r="AN728" s="538"/>
      <c r="AO728" s="539"/>
      <c r="AP728" s="552"/>
      <c r="AQ728" s="558"/>
      <c r="AR728" s="590">
        <f>IF(AN728=0,0,(AP728/AN728)*100)</f>
        <v>0</v>
      </c>
      <c r="AS728" s="591"/>
      <c r="AT728" s="578">
        <f>AB728+AH728+AN728</f>
        <v>0</v>
      </c>
      <c r="AU728" s="579"/>
      <c r="AV728" s="574">
        <f>AD728+AJ728+AP728</f>
        <v>0</v>
      </c>
      <c r="AW728" s="575"/>
      <c r="AX728" s="590">
        <f>IF(AT728=0,0,(AV728/AT728)*100)</f>
        <v>0</v>
      </c>
      <c r="AY728" s="591"/>
      <c r="AZ728" s="538"/>
      <c r="BA728" s="539"/>
      <c r="BB728" s="552"/>
      <c r="BC728" s="558"/>
      <c r="BD728" s="590">
        <f>IF(AZ728=0,0,(BB728/AZ728)*100)</f>
        <v>0</v>
      </c>
      <c r="BE728" s="591"/>
      <c r="BF728" s="578">
        <f>AT728+AZ728</f>
        <v>0</v>
      </c>
      <c r="BG728" s="579"/>
      <c r="BH728" s="574">
        <f>AV728+BB728</f>
        <v>0</v>
      </c>
      <c r="BI728" s="575"/>
      <c r="BJ728" s="590">
        <f>IF(BF728=0,0,(BH728/BF728)*100)</f>
        <v>0</v>
      </c>
      <c r="BK728" s="591"/>
      <c r="BL728" s="650">
        <f>(AD728*2)+(AJ728*2)+(AP728*3)+BB728</f>
        <v>0</v>
      </c>
      <c r="BM728" s="651"/>
      <c r="BN728" s="652"/>
      <c r="BO728" s="599" t="e">
        <f>(BL728*BR$704)+(N728*BR$705)+(X728*BR$706)+(R728*BR$707)+(V728*BR$708)+(Z728*BR$709)</f>
        <v>#REF!</v>
      </c>
      <c r="BP728" s="599" t="e">
        <f>((AZ728-BB728)*BR$711)+((AT728-AV728)*BR$710)+(H728*BR$712)+(P728*BR$713)</f>
        <v>#REF!</v>
      </c>
      <c r="BQ728" s="54"/>
      <c r="BR728" s="54"/>
      <c r="BS728" s="54"/>
    </row>
    <row r="729" spans="1:71" ht="21.75" customHeight="1">
      <c r="A729" s="54"/>
      <c r="B729" s="566"/>
      <c r="C729" s="560" t="str">
        <f>IF(ROSTER!D$32="","",ROSTER!D$32)</f>
        <v/>
      </c>
      <c r="D729" s="561"/>
      <c r="E729" s="547"/>
      <c r="F729" s="502"/>
      <c r="G729" s="507"/>
      <c r="H729" s="544"/>
      <c r="I729" s="545"/>
      <c r="J729" s="540"/>
      <c r="K729" s="541"/>
      <c r="L729" s="553"/>
      <c r="M729" s="559"/>
      <c r="N729" s="556" t="s">
        <v>14</v>
      </c>
      <c r="O729" s="557"/>
      <c r="P729" s="540"/>
      <c r="Q729" s="541"/>
      <c r="R729" s="553"/>
      <c r="S729" s="559"/>
      <c r="T729" s="592"/>
      <c r="U729" s="593"/>
      <c r="V729" s="551"/>
      <c r="W729" s="545"/>
      <c r="X729" s="540"/>
      <c r="Y729" s="545"/>
      <c r="Z729" s="540"/>
      <c r="AA729" s="545"/>
      <c r="AB729" s="540"/>
      <c r="AC729" s="541"/>
      <c r="AD729" s="553"/>
      <c r="AE729" s="559"/>
      <c r="AF729" s="588"/>
      <c r="AG729" s="589"/>
      <c r="AH729" s="540"/>
      <c r="AI729" s="541"/>
      <c r="AJ729" s="553"/>
      <c r="AK729" s="559"/>
      <c r="AL729" s="592"/>
      <c r="AM729" s="593"/>
      <c r="AN729" s="540"/>
      <c r="AO729" s="541"/>
      <c r="AP729" s="553"/>
      <c r="AQ729" s="559"/>
      <c r="AR729" s="592"/>
      <c r="AS729" s="593"/>
      <c r="AT729" s="580"/>
      <c r="AU729" s="581"/>
      <c r="AV729" s="576"/>
      <c r="AW729" s="577"/>
      <c r="AX729" s="592"/>
      <c r="AY729" s="593"/>
      <c r="AZ729" s="540"/>
      <c r="BA729" s="541"/>
      <c r="BB729" s="553"/>
      <c r="BC729" s="559"/>
      <c r="BD729" s="592"/>
      <c r="BE729" s="593"/>
      <c r="BF729" s="580"/>
      <c r="BG729" s="581"/>
      <c r="BH729" s="576"/>
      <c r="BI729" s="577"/>
      <c r="BJ729" s="592"/>
      <c r="BK729" s="593"/>
      <c r="BL729" s="653"/>
      <c r="BM729" s="654"/>
      <c r="BN729" s="655"/>
      <c r="BO729" s="600"/>
      <c r="BP729" s="600"/>
      <c r="BQ729" s="54"/>
      <c r="BR729" s="54"/>
      <c r="BS729" s="54"/>
    </row>
    <row r="730" spans="1:71" ht="21.75" customHeight="1">
      <c r="A730" s="54"/>
      <c r="B730" s="565" t="str">
        <f>IF(ROSTER!B34="","",ROSTER!B34)</f>
        <v/>
      </c>
      <c r="C730" s="536" t="str">
        <f>IF(ROSTER!C$34="","",ROSTER!C$34)</f>
        <v/>
      </c>
      <c r="D730" s="537"/>
      <c r="E730" s="546"/>
      <c r="F730" s="501">
        <f>IF(E730="y",1,IF(E730="S",1,0))</f>
        <v>0</v>
      </c>
      <c r="G730" s="506">
        <f>IF(E730="S",1,0)</f>
        <v>0</v>
      </c>
      <c r="H730" s="542"/>
      <c r="I730" s="543"/>
      <c r="J730" s="538"/>
      <c r="K730" s="539"/>
      <c r="L730" s="552"/>
      <c r="M730" s="558"/>
      <c r="N730" s="554">
        <f>L730+J730</f>
        <v>0</v>
      </c>
      <c r="O730" s="555"/>
      <c r="P730" s="538"/>
      <c r="Q730" s="539"/>
      <c r="R730" s="552"/>
      <c r="S730" s="558"/>
      <c r="T730" s="590">
        <f t="shared" ref="T730:T747" si="639">R730-P730</f>
        <v>0</v>
      </c>
      <c r="U730" s="591"/>
      <c r="V730" s="550"/>
      <c r="W730" s="543"/>
      <c r="X730" s="538"/>
      <c r="Y730" s="543"/>
      <c r="Z730" s="538"/>
      <c r="AA730" s="543"/>
      <c r="AB730" s="538"/>
      <c r="AC730" s="539"/>
      <c r="AD730" s="552"/>
      <c r="AE730" s="558"/>
      <c r="AF730" s="586">
        <f>IF(AB730=0,0,(AD730/AB730)*100)</f>
        <v>0</v>
      </c>
      <c r="AG730" s="587"/>
      <c r="AH730" s="538"/>
      <c r="AI730" s="539"/>
      <c r="AJ730" s="552"/>
      <c r="AK730" s="558"/>
      <c r="AL730" s="590">
        <f>IF(AH730=0,0,(AJ730/AH730)*100)</f>
        <v>0</v>
      </c>
      <c r="AM730" s="591"/>
      <c r="AN730" s="538"/>
      <c r="AO730" s="539"/>
      <c r="AP730" s="552"/>
      <c r="AQ730" s="558"/>
      <c r="AR730" s="590">
        <f>IF(AN730=0,0,(AP730/AN730)*100)</f>
        <v>0</v>
      </c>
      <c r="AS730" s="591"/>
      <c r="AT730" s="578">
        <f>AB730+AH730+AN730</f>
        <v>0</v>
      </c>
      <c r="AU730" s="579"/>
      <c r="AV730" s="574">
        <f>AD730+AJ730+AP730</f>
        <v>0</v>
      </c>
      <c r="AW730" s="575"/>
      <c r="AX730" s="590">
        <f>IF(AT730=0,0,(AV730/AT730)*100)</f>
        <v>0</v>
      </c>
      <c r="AY730" s="591"/>
      <c r="AZ730" s="538"/>
      <c r="BA730" s="539"/>
      <c r="BB730" s="552"/>
      <c r="BC730" s="558"/>
      <c r="BD730" s="590">
        <f>IF(AZ730=0,0,(BB730/AZ730)*100)</f>
        <v>0</v>
      </c>
      <c r="BE730" s="591"/>
      <c r="BF730" s="578">
        <f>AT730+AZ730</f>
        <v>0</v>
      </c>
      <c r="BG730" s="579"/>
      <c r="BH730" s="574">
        <f>AV730+BB730</f>
        <v>0</v>
      </c>
      <c r="BI730" s="575"/>
      <c r="BJ730" s="590">
        <f>IF(BF730=0,0,(BH730/BF730)*100)</f>
        <v>0</v>
      </c>
      <c r="BK730" s="591"/>
      <c r="BL730" s="650">
        <f>(AD730*2)+(AJ730*2)+(AP730*3)+BB730</f>
        <v>0</v>
      </c>
      <c r="BM730" s="651"/>
      <c r="BN730" s="652"/>
      <c r="BO730" s="599" t="e">
        <f>(BL730*BR$704)+(N730*BR$705)+(X730*BR$706)+(R730*BR$707)+(V730*BR$708)+(Z730*BR$709)</f>
        <v>#REF!</v>
      </c>
      <c r="BP730" s="599" t="e">
        <f>((AZ730-BB730)*BR$711)+((AT730-AV730)*BR$710)+(H730*BR$712)+(P730*BR$713)</f>
        <v>#REF!</v>
      </c>
      <c r="BQ730" s="54"/>
      <c r="BR730" s="54"/>
      <c r="BS730" s="54"/>
    </row>
    <row r="731" spans="1:71" ht="21.75" customHeight="1">
      <c r="A731" s="54"/>
      <c r="B731" s="566"/>
      <c r="C731" s="560" t="str">
        <f>IF(ROSTER!D$34="","",ROSTER!D$34)</f>
        <v/>
      </c>
      <c r="D731" s="561"/>
      <c r="E731" s="547"/>
      <c r="F731" s="502"/>
      <c r="G731" s="507"/>
      <c r="H731" s="544"/>
      <c r="I731" s="545"/>
      <c r="J731" s="540"/>
      <c r="K731" s="541"/>
      <c r="L731" s="553"/>
      <c r="M731" s="559"/>
      <c r="N731" s="556" t="s">
        <v>14</v>
      </c>
      <c r="O731" s="557"/>
      <c r="P731" s="540"/>
      <c r="Q731" s="541"/>
      <c r="R731" s="553"/>
      <c r="S731" s="559"/>
      <c r="T731" s="592"/>
      <c r="U731" s="593"/>
      <c r="V731" s="551"/>
      <c r="W731" s="545"/>
      <c r="X731" s="540"/>
      <c r="Y731" s="545"/>
      <c r="Z731" s="540"/>
      <c r="AA731" s="545"/>
      <c r="AB731" s="540"/>
      <c r="AC731" s="541"/>
      <c r="AD731" s="553"/>
      <c r="AE731" s="559"/>
      <c r="AF731" s="588"/>
      <c r="AG731" s="589"/>
      <c r="AH731" s="540"/>
      <c r="AI731" s="541"/>
      <c r="AJ731" s="553"/>
      <c r="AK731" s="559"/>
      <c r="AL731" s="592"/>
      <c r="AM731" s="593"/>
      <c r="AN731" s="540"/>
      <c r="AO731" s="541"/>
      <c r="AP731" s="553"/>
      <c r="AQ731" s="559"/>
      <c r="AR731" s="592"/>
      <c r="AS731" s="593"/>
      <c r="AT731" s="580"/>
      <c r="AU731" s="581"/>
      <c r="AV731" s="576"/>
      <c r="AW731" s="577"/>
      <c r="AX731" s="592"/>
      <c r="AY731" s="593"/>
      <c r="AZ731" s="540"/>
      <c r="BA731" s="541"/>
      <c r="BB731" s="553"/>
      <c r="BC731" s="559"/>
      <c r="BD731" s="592"/>
      <c r="BE731" s="593"/>
      <c r="BF731" s="580"/>
      <c r="BG731" s="581"/>
      <c r="BH731" s="576"/>
      <c r="BI731" s="577"/>
      <c r="BJ731" s="592"/>
      <c r="BK731" s="593"/>
      <c r="BL731" s="653"/>
      <c r="BM731" s="654"/>
      <c r="BN731" s="655"/>
      <c r="BO731" s="600"/>
      <c r="BP731" s="600"/>
      <c r="BQ731" s="54"/>
      <c r="BR731" s="54"/>
      <c r="BS731" s="54"/>
    </row>
    <row r="732" spans="1:71" ht="21.75" customHeight="1">
      <c r="A732" s="54"/>
      <c r="B732" s="565" t="str">
        <f>IF(ROSTER!B36="","",ROSTER!B36)</f>
        <v/>
      </c>
      <c r="C732" s="536" t="str">
        <f>IF(ROSTER!C$36="","",ROSTER!C$36)</f>
        <v/>
      </c>
      <c r="D732" s="537"/>
      <c r="E732" s="546"/>
      <c r="F732" s="501">
        <f>IF(E732="y",1,IF(E732="S",1,0))</f>
        <v>0</v>
      </c>
      <c r="G732" s="506">
        <f>IF(E732="S",1,0)</f>
        <v>0</v>
      </c>
      <c r="H732" s="542"/>
      <c r="I732" s="543"/>
      <c r="J732" s="538"/>
      <c r="K732" s="539"/>
      <c r="L732" s="552"/>
      <c r="M732" s="558"/>
      <c r="N732" s="554">
        <f>L732+J732</f>
        <v>0</v>
      </c>
      <c r="O732" s="555"/>
      <c r="P732" s="538"/>
      <c r="Q732" s="539"/>
      <c r="R732" s="552"/>
      <c r="S732" s="558"/>
      <c r="T732" s="590">
        <f t="shared" ref="T732:T747" si="640">R732-P732</f>
        <v>0</v>
      </c>
      <c r="U732" s="591"/>
      <c r="V732" s="550"/>
      <c r="W732" s="543"/>
      <c r="X732" s="538"/>
      <c r="Y732" s="543"/>
      <c r="Z732" s="538"/>
      <c r="AA732" s="543"/>
      <c r="AB732" s="538"/>
      <c r="AC732" s="539"/>
      <c r="AD732" s="552"/>
      <c r="AE732" s="558"/>
      <c r="AF732" s="586">
        <f>IF(AB732=0,0,(AD732/AB732)*100)</f>
        <v>0</v>
      </c>
      <c r="AG732" s="587"/>
      <c r="AH732" s="538"/>
      <c r="AI732" s="539"/>
      <c r="AJ732" s="552"/>
      <c r="AK732" s="558"/>
      <c r="AL732" s="590">
        <f>IF(AH732=0,0,(AJ732/AH732)*100)</f>
        <v>0</v>
      </c>
      <c r="AM732" s="591"/>
      <c r="AN732" s="538"/>
      <c r="AO732" s="539"/>
      <c r="AP732" s="552"/>
      <c r="AQ732" s="558"/>
      <c r="AR732" s="590">
        <f>IF(AN732=0,0,(AP732/AN732)*100)</f>
        <v>0</v>
      </c>
      <c r="AS732" s="591"/>
      <c r="AT732" s="578">
        <f>AB732+AH732+AN732</f>
        <v>0</v>
      </c>
      <c r="AU732" s="579"/>
      <c r="AV732" s="574">
        <f>AD732+AJ732+AP732</f>
        <v>0</v>
      </c>
      <c r="AW732" s="575"/>
      <c r="AX732" s="590">
        <f>IF(AT732=0,0,(AV732/AT732)*100)</f>
        <v>0</v>
      </c>
      <c r="AY732" s="591"/>
      <c r="AZ732" s="538"/>
      <c r="BA732" s="539"/>
      <c r="BB732" s="552"/>
      <c r="BC732" s="558"/>
      <c r="BD732" s="590">
        <f>IF(AZ732=0,0,(BB732/AZ732)*100)</f>
        <v>0</v>
      </c>
      <c r="BE732" s="591"/>
      <c r="BF732" s="578">
        <f>AT732+AZ732</f>
        <v>0</v>
      </c>
      <c r="BG732" s="579"/>
      <c r="BH732" s="574">
        <f>AV732+BB732</f>
        <v>0</v>
      </c>
      <c r="BI732" s="575"/>
      <c r="BJ732" s="590">
        <f>IF(BF732=0,0,(BH732/BF732)*100)</f>
        <v>0</v>
      </c>
      <c r="BK732" s="591"/>
      <c r="BL732" s="650">
        <f>(AD732*2)+(AJ732*2)+(AP732*3)+BB732</f>
        <v>0</v>
      </c>
      <c r="BM732" s="651"/>
      <c r="BN732" s="652"/>
      <c r="BO732" s="599" t="e">
        <f>(BL732*BR$704)+(N732*BR$705)+(X732*BR$706)+(R732*BR$707)+(V732*BR$708)+(Z732*BR$709)</f>
        <v>#REF!</v>
      </c>
      <c r="BP732" s="599" t="e">
        <f>((AZ732-BB732)*BR$711)+((AT732-AV732)*BR$710)+(H732*BR$712)+(P732*BR$713)</f>
        <v>#REF!</v>
      </c>
      <c r="BQ732" s="54"/>
      <c r="BR732" s="54"/>
      <c r="BS732" s="54"/>
    </row>
    <row r="733" spans="1:71" ht="21.75" customHeight="1">
      <c r="A733" s="54"/>
      <c r="B733" s="566"/>
      <c r="C733" s="560" t="str">
        <f>IF(ROSTER!D$36="","",ROSTER!D$36)</f>
        <v/>
      </c>
      <c r="D733" s="561"/>
      <c r="E733" s="547"/>
      <c r="F733" s="502"/>
      <c r="G733" s="507"/>
      <c r="H733" s="544"/>
      <c r="I733" s="545"/>
      <c r="J733" s="540"/>
      <c r="K733" s="541"/>
      <c r="L733" s="553"/>
      <c r="M733" s="559"/>
      <c r="N733" s="556" t="s">
        <v>14</v>
      </c>
      <c r="O733" s="557"/>
      <c r="P733" s="540"/>
      <c r="Q733" s="541"/>
      <c r="R733" s="553"/>
      <c r="S733" s="559"/>
      <c r="T733" s="592"/>
      <c r="U733" s="593"/>
      <c r="V733" s="551"/>
      <c r="W733" s="545"/>
      <c r="X733" s="540"/>
      <c r="Y733" s="545"/>
      <c r="Z733" s="540"/>
      <c r="AA733" s="545"/>
      <c r="AB733" s="540"/>
      <c r="AC733" s="541"/>
      <c r="AD733" s="553"/>
      <c r="AE733" s="559"/>
      <c r="AF733" s="588"/>
      <c r="AG733" s="589"/>
      <c r="AH733" s="540"/>
      <c r="AI733" s="541"/>
      <c r="AJ733" s="553"/>
      <c r="AK733" s="559"/>
      <c r="AL733" s="592"/>
      <c r="AM733" s="593"/>
      <c r="AN733" s="540"/>
      <c r="AO733" s="541"/>
      <c r="AP733" s="553"/>
      <c r="AQ733" s="559"/>
      <c r="AR733" s="592"/>
      <c r="AS733" s="593"/>
      <c r="AT733" s="580"/>
      <c r="AU733" s="581"/>
      <c r="AV733" s="576"/>
      <c r="AW733" s="577"/>
      <c r="AX733" s="592"/>
      <c r="AY733" s="593"/>
      <c r="AZ733" s="540"/>
      <c r="BA733" s="541"/>
      <c r="BB733" s="553"/>
      <c r="BC733" s="559"/>
      <c r="BD733" s="592"/>
      <c r="BE733" s="593"/>
      <c r="BF733" s="580"/>
      <c r="BG733" s="581"/>
      <c r="BH733" s="576"/>
      <c r="BI733" s="577"/>
      <c r="BJ733" s="592"/>
      <c r="BK733" s="593"/>
      <c r="BL733" s="653"/>
      <c r="BM733" s="654"/>
      <c r="BN733" s="655"/>
      <c r="BO733" s="600"/>
      <c r="BP733" s="600"/>
      <c r="BQ733" s="54"/>
      <c r="BR733" s="54"/>
      <c r="BS733" s="54"/>
    </row>
    <row r="734" spans="1:71" ht="21.75" customHeight="1">
      <c r="A734" s="54"/>
      <c r="B734" s="565" t="str">
        <f>IF(ROSTER!B38="","",ROSTER!B38)</f>
        <v/>
      </c>
      <c r="C734" s="536" t="str">
        <f>IF(ROSTER!C$38="","",ROSTER!C$38)</f>
        <v/>
      </c>
      <c r="D734" s="537"/>
      <c r="E734" s="546"/>
      <c r="F734" s="501">
        <f>IF(E734="y",1,IF(E734="S",1,0))</f>
        <v>0</v>
      </c>
      <c r="G734" s="506">
        <f>IF(E734="S",1,0)</f>
        <v>0</v>
      </c>
      <c r="H734" s="542"/>
      <c r="I734" s="543"/>
      <c r="J734" s="538"/>
      <c r="K734" s="539"/>
      <c r="L734" s="552"/>
      <c r="M734" s="558"/>
      <c r="N734" s="554">
        <f>L734+J734</f>
        <v>0</v>
      </c>
      <c r="O734" s="555"/>
      <c r="P734" s="538"/>
      <c r="Q734" s="539"/>
      <c r="R734" s="552"/>
      <c r="S734" s="558"/>
      <c r="T734" s="590">
        <f t="shared" ref="T734:T747" si="641">R734-P734</f>
        <v>0</v>
      </c>
      <c r="U734" s="591"/>
      <c r="V734" s="550"/>
      <c r="W734" s="543"/>
      <c r="X734" s="538"/>
      <c r="Y734" s="543"/>
      <c r="Z734" s="538"/>
      <c r="AA734" s="543"/>
      <c r="AB734" s="538"/>
      <c r="AC734" s="539"/>
      <c r="AD734" s="552"/>
      <c r="AE734" s="558"/>
      <c r="AF734" s="586">
        <f>IF(AB734=0,0,(AD734/AB734)*100)</f>
        <v>0</v>
      </c>
      <c r="AG734" s="587"/>
      <c r="AH734" s="538"/>
      <c r="AI734" s="539"/>
      <c r="AJ734" s="552"/>
      <c r="AK734" s="558"/>
      <c r="AL734" s="590">
        <f>IF(AH734=0,0,(AJ734/AH734)*100)</f>
        <v>0</v>
      </c>
      <c r="AM734" s="591"/>
      <c r="AN734" s="538"/>
      <c r="AO734" s="539"/>
      <c r="AP734" s="552"/>
      <c r="AQ734" s="558"/>
      <c r="AR734" s="590">
        <f>IF(AN734=0,0,(AP734/AN734)*100)</f>
        <v>0</v>
      </c>
      <c r="AS734" s="591"/>
      <c r="AT734" s="578">
        <f>AB734+AH734+AN734</f>
        <v>0</v>
      </c>
      <c r="AU734" s="579"/>
      <c r="AV734" s="574">
        <f>AD734+AJ734+AP734</f>
        <v>0</v>
      </c>
      <c r="AW734" s="575"/>
      <c r="AX734" s="590">
        <f>IF(AT734=0,0,(AV734/AT734)*100)</f>
        <v>0</v>
      </c>
      <c r="AY734" s="591"/>
      <c r="AZ734" s="538"/>
      <c r="BA734" s="539"/>
      <c r="BB734" s="552"/>
      <c r="BC734" s="558"/>
      <c r="BD734" s="590">
        <f>IF(AZ734=0,0,(BB734/AZ734)*100)</f>
        <v>0</v>
      </c>
      <c r="BE734" s="591"/>
      <c r="BF734" s="578">
        <f>AT734+AZ734</f>
        <v>0</v>
      </c>
      <c r="BG734" s="579"/>
      <c r="BH734" s="574">
        <f>AV734+BB734</f>
        <v>0</v>
      </c>
      <c r="BI734" s="575"/>
      <c r="BJ734" s="590">
        <f>IF(BF734=0,0,(BH734/BF734)*100)</f>
        <v>0</v>
      </c>
      <c r="BK734" s="591"/>
      <c r="BL734" s="650">
        <f>(AD734*2)+(AJ734*2)+(AP734*3)+BB734</f>
        <v>0</v>
      </c>
      <c r="BM734" s="651"/>
      <c r="BN734" s="652"/>
      <c r="BO734" s="599" t="e">
        <f>(BL734*BR$704)+(N734*BR$705)+(X734*BR$706)+(R734*BR$707)+(V734*BR$708)+(Z734*BR$709)</f>
        <v>#REF!</v>
      </c>
      <c r="BP734" s="599" t="e">
        <f>((AZ734-BB734)*BR$711)+((AT734-AV734)*BR$710)+(H734*BR$712)+(P734*BR$713)</f>
        <v>#REF!</v>
      </c>
      <c r="BQ734" s="54"/>
      <c r="BR734" s="54"/>
      <c r="BS734" s="54"/>
    </row>
    <row r="735" spans="1:71" ht="21.75" customHeight="1">
      <c r="A735" s="54"/>
      <c r="B735" s="566"/>
      <c r="C735" s="560" t="str">
        <f>IF(ROSTER!D$38="","",ROSTER!D$38)</f>
        <v/>
      </c>
      <c r="D735" s="561"/>
      <c r="E735" s="547"/>
      <c r="F735" s="502"/>
      <c r="G735" s="507"/>
      <c r="H735" s="544"/>
      <c r="I735" s="545"/>
      <c r="J735" s="540"/>
      <c r="K735" s="541"/>
      <c r="L735" s="553"/>
      <c r="M735" s="559"/>
      <c r="N735" s="556" t="s">
        <v>14</v>
      </c>
      <c r="O735" s="557"/>
      <c r="P735" s="540"/>
      <c r="Q735" s="541"/>
      <c r="R735" s="553"/>
      <c r="S735" s="559"/>
      <c r="T735" s="592"/>
      <c r="U735" s="593"/>
      <c r="V735" s="551"/>
      <c r="W735" s="545"/>
      <c r="X735" s="540"/>
      <c r="Y735" s="545"/>
      <c r="Z735" s="540"/>
      <c r="AA735" s="545"/>
      <c r="AB735" s="540"/>
      <c r="AC735" s="541"/>
      <c r="AD735" s="553"/>
      <c r="AE735" s="559"/>
      <c r="AF735" s="588"/>
      <c r="AG735" s="589"/>
      <c r="AH735" s="540"/>
      <c r="AI735" s="541"/>
      <c r="AJ735" s="553"/>
      <c r="AK735" s="559"/>
      <c r="AL735" s="592"/>
      <c r="AM735" s="593"/>
      <c r="AN735" s="540"/>
      <c r="AO735" s="541"/>
      <c r="AP735" s="553"/>
      <c r="AQ735" s="559"/>
      <c r="AR735" s="592"/>
      <c r="AS735" s="593"/>
      <c r="AT735" s="580"/>
      <c r="AU735" s="581"/>
      <c r="AV735" s="576"/>
      <c r="AW735" s="577"/>
      <c r="AX735" s="592"/>
      <c r="AY735" s="593"/>
      <c r="AZ735" s="540"/>
      <c r="BA735" s="541"/>
      <c r="BB735" s="553"/>
      <c r="BC735" s="559"/>
      <c r="BD735" s="592"/>
      <c r="BE735" s="593"/>
      <c r="BF735" s="580"/>
      <c r="BG735" s="581"/>
      <c r="BH735" s="576"/>
      <c r="BI735" s="577"/>
      <c r="BJ735" s="592"/>
      <c r="BK735" s="593"/>
      <c r="BL735" s="653"/>
      <c r="BM735" s="654"/>
      <c r="BN735" s="655"/>
      <c r="BO735" s="600"/>
      <c r="BP735" s="600"/>
      <c r="BQ735" s="54"/>
      <c r="BR735" s="54"/>
      <c r="BS735" s="54"/>
    </row>
    <row r="736" spans="1:71" ht="21.75" customHeight="1">
      <c r="A736" s="54"/>
      <c r="B736" s="565" t="str">
        <f>IF(ROSTER!B40="","",ROSTER!B40)</f>
        <v/>
      </c>
      <c r="C736" s="536" t="str">
        <f>IF(ROSTER!C$40="","",ROSTER!C$40)</f>
        <v/>
      </c>
      <c r="D736" s="537"/>
      <c r="E736" s="546"/>
      <c r="F736" s="501">
        <f>IF(E736="y",1,IF(E736="S",1,0))</f>
        <v>0</v>
      </c>
      <c r="G736" s="506">
        <f>IF(E736="S",1,0)</f>
        <v>0</v>
      </c>
      <c r="H736" s="542"/>
      <c r="I736" s="543"/>
      <c r="J736" s="538"/>
      <c r="K736" s="539"/>
      <c r="L736" s="552"/>
      <c r="M736" s="558"/>
      <c r="N736" s="554">
        <f>L736+J736</f>
        <v>0</v>
      </c>
      <c r="O736" s="555"/>
      <c r="P736" s="538"/>
      <c r="Q736" s="539"/>
      <c r="R736" s="552"/>
      <c r="S736" s="558"/>
      <c r="T736" s="590">
        <f t="shared" ref="T736:T747" si="642">R736-P736</f>
        <v>0</v>
      </c>
      <c r="U736" s="591"/>
      <c r="V736" s="550"/>
      <c r="W736" s="543"/>
      <c r="X736" s="538"/>
      <c r="Y736" s="543"/>
      <c r="Z736" s="538"/>
      <c r="AA736" s="543"/>
      <c r="AB736" s="538"/>
      <c r="AC736" s="539"/>
      <c r="AD736" s="552"/>
      <c r="AE736" s="558"/>
      <c r="AF736" s="586">
        <f>IF(AB736=0,0,(AD736/AB736)*100)</f>
        <v>0</v>
      </c>
      <c r="AG736" s="587"/>
      <c r="AH736" s="538"/>
      <c r="AI736" s="539"/>
      <c r="AJ736" s="552"/>
      <c r="AK736" s="558"/>
      <c r="AL736" s="590">
        <f>IF(AH736=0,0,(AJ736/AH736)*100)</f>
        <v>0</v>
      </c>
      <c r="AM736" s="591"/>
      <c r="AN736" s="538"/>
      <c r="AO736" s="539"/>
      <c r="AP736" s="552"/>
      <c r="AQ736" s="558"/>
      <c r="AR736" s="590">
        <f>IF(AN736=0,0,(AP736/AN736)*100)</f>
        <v>0</v>
      </c>
      <c r="AS736" s="591"/>
      <c r="AT736" s="578">
        <f>AB736+AH736+AN736</f>
        <v>0</v>
      </c>
      <c r="AU736" s="579"/>
      <c r="AV736" s="574">
        <f>AD736+AJ736+AP736</f>
        <v>0</v>
      </c>
      <c r="AW736" s="575"/>
      <c r="AX736" s="590">
        <f>IF(AT736=0,0,(AV736/AT736)*100)</f>
        <v>0</v>
      </c>
      <c r="AY736" s="591"/>
      <c r="AZ736" s="538"/>
      <c r="BA736" s="539"/>
      <c r="BB736" s="552"/>
      <c r="BC736" s="558"/>
      <c r="BD736" s="590">
        <f>IF(AZ736=0,0,(BB736/AZ736)*100)</f>
        <v>0</v>
      </c>
      <c r="BE736" s="591"/>
      <c r="BF736" s="578">
        <f>AT736+AZ736</f>
        <v>0</v>
      </c>
      <c r="BG736" s="579"/>
      <c r="BH736" s="574">
        <f>AV736+BB736</f>
        <v>0</v>
      </c>
      <c r="BI736" s="575"/>
      <c r="BJ736" s="590">
        <f>IF(BF736=0,0,(BH736/BF736)*100)</f>
        <v>0</v>
      </c>
      <c r="BK736" s="591"/>
      <c r="BL736" s="650">
        <f>(AD736*2)+(AJ736*2)+(AP736*3)+BB736</f>
        <v>0</v>
      </c>
      <c r="BM736" s="651"/>
      <c r="BN736" s="652"/>
      <c r="BO736" s="599" t="e">
        <f>(BL736*BR$704)+(N736*BR$705)+(X736*BR$706)+(R736*BR$707)+(V736*BR$708)+(Z736*BR$709)</f>
        <v>#REF!</v>
      </c>
      <c r="BP736" s="599" t="e">
        <f>((AZ736-BB736)*BR$711)+((AT736-AV736)*BR$710)+(H736*BR$712)+(P736*BR$713)</f>
        <v>#REF!</v>
      </c>
      <c r="BQ736" s="54"/>
      <c r="BR736" s="54"/>
      <c r="BS736" s="54"/>
    </row>
    <row r="737" spans="1:71" ht="21.75" customHeight="1">
      <c r="A737" s="54"/>
      <c r="B737" s="566"/>
      <c r="C737" s="560" t="str">
        <f>IF(ROSTER!D$40="","",ROSTER!D$40)</f>
        <v/>
      </c>
      <c r="D737" s="561"/>
      <c r="E737" s="547"/>
      <c r="F737" s="502"/>
      <c r="G737" s="507"/>
      <c r="H737" s="544"/>
      <c r="I737" s="545"/>
      <c r="J737" s="540"/>
      <c r="K737" s="541"/>
      <c r="L737" s="553"/>
      <c r="M737" s="559"/>
      <c r="N737" s="556" t="s">
        <v>14</v>
      </c>
      <c r="O737" s="557"/>
      <c r="P737" s="540"/>
      <c r="Q737" s="541"/>
      <c r="R737" s="553"/>
      <c r="S737" s="559"/>
      <c r="T737" s="592"/>
      <c r="U737" s="593"/>
      <c r="V737" s="551"/>
      <c r="W737" s="545"/>
      <c r="X737" s="540"/>
      <c r="Y737" s="545"/>
      <c r="Z737" s="540"/>
      <c r="AA737" s="545"/>
      <c r="AB737" s="540"/>
      <c r="AC737" s="541"/>
      <c r="AD737" s="553"/>
      <c r="AE737" s="559"/>
      <c r="AF737" s="588"/>
      <c r="AG737" s="589"/>
      <c r="AH737" s="540"/>
      <c r="AI737" s="541"/>
      <c r="AJ737" s="553"/>
      <c r="AK737" s="559"/>
      <c r="AL737" s="592"/>
      <c r="AM737" s="593"/>
      <c r="AN737" s="540"/>
      <c r="AO737" s="541"/>
      <c r="AP737" s="553"/>
      <c r="AQ737" s="559"/>
      <c r="AR737" s="592"/>
      <c r="AS737" s="593"/>
      <c r="AT737" s="580"/>
      <c r="AU737" s="581"/>
      <c r="AV737" s="576"/>
      <c r="AW737" s="577"/>
      <c r="AX737" s="592"/>
      <c r="AY737" s="593"/>
      <c r="AZ737" s="540"/>
      <c r="BA737" s="541"/>
      <c r="BB737" s="553"/>
      <c r="BC737" s="559"/>
      <c r="BD737" s="592"/>
      <c r="BE737" s="593"/>
      <c r="BF737" s="580"/>
      <c r="BG737" s="581"/>
      <c r="BH737" s="576"/>
      <c r="BI737" s="577"/>
      <c r="BJ737" s="592"/>
      <c r="BK737" s="593"/>
      <c r="BL737" s="653"/>
      <c r="BM737" s="654"/>
      <c r="BN737" s="655"/>
      <c r="BO737" s="600"/>
      <c r="BP737" s="600"/>
      <c r="BQ737" s="54"/>
      <c r="BR737" s="54"/>
      <c r="BS737" s="54"/>
    </row>
    <row r="738" spans="1:71" ht="21.75" customHeight="1">
      <c r="A738" s="54"/>
      <c r="B738" s="565" t="str">
        <f>IF(ROSTER!B42="","",ROSTER!B42)</f>
        <v/>
      </c>
      <c r="C738" s="536" t="str">
        <f>IF(ROSTER!C$42="","",ROSTER!C$42)</f>
        <v/>
      </c>
      <c r="D738" s="537"/>
      <c r="E738" s="546"/>
      <c r="F738" s="501">
        <f>IF(E738="y",1,IF(E738="S",1,0))</f>
        <v>0</v>
      </c>
      <c r="G738" s="506">
        <f>IF(E738="S",1,0)</f>
        <v>0</v>
      </c>
      <c r="H738" s="542"/>
      <c r="I738" s="543"/>
      <c r="J738" s="538"/>
      <c r="K738" s="539"/>
      <c r="L738" s="552"/>
      <c r="M738" s="558"/>
      <c r="N738" s="554">
        <f>L738+J738</f>
        <v>0</v>
      </c>
      <c r="O738" s="555"/>
      <c r="P738" s="538"/>
      <c r="Q738" s="539"/>
      <c r="R738" s="552"/>
      <c r="S738" s="558"/>
      <c r="T738" s="590">
        <f t="shared" ref="T738:T747" si="643">R738-P738</f>
        <v>0</v>
      </c>
      <c r="U738" s="591"/>
      <c r="V738" s="550"/>
      <c r="W738" s="543"/>
      <c r="X738" s="538"/>
      <c r="Y738" s="543"/>
      <c r="Z738" s="538"/>
      <c r="AA738" s="543"/>
      <c r="AB738" s="538"/>
      <c r="AC738" s="539"/>
      <c r="AD738" s="552"/>
      <c r="AE738" s="558"/>
      <c r="AF738" s="586">
        <f>IF(AB738=0,0,(AD738/AB738)*100)</f>
        <v>0</v>
      </c>
      <c r="AG738" s="587"/>
      <c r="AH738" s="538"/>
      <c r="AI738" s="539"/>
      <c r="AJ738" s="552"/>
      <c r="AK738" s="558"/>
      <c r="AL738" s="590">
        <f>IF(AH738=0,0,(AJ738/AH738)*100)</f>
        <v>0</v>
      </c>
      <c r="AM738" s="591"/>
      <c r="AN738" s="538"/>
      <c r="AO738" s="539"/>
      <c r="AP738" s="552"/>
      <c r="AQ738" s="558"/>
      <c r="AR738" s="590">
        <f>IF(AN738=0,0,(AP738/AN738)*100)</f>
        <v>0</v>
      </c>
      <c r="AS738" s="591"/>
      <c r="AT738" s="578">
        <f>AB738+AH738+AN738</f>
        <v>0</v>
      </c>
      <c r="AU738" s="579"/>
      <c r="AV738" s="574">
        <f>AD738+AJ738+AP738</f>
        <v>0</v>
      </c>
      <c r="AW738" s="575"/>
      <c r="AX738" s="590">
        <f>IF(AT738=0,0,(AV738/AT738)*100)</f>
        <v>0</v>
      </c>
      <c r="AY738" s="591"/>
      <c r="AZ738" s="538"/>
      <c r="BA738" s="539"/>
      <c r="BB738" s="552"/>
      <c r="BC738" s="558"/>
      <c r="BD738" s="590">
        <f>IF(AZ738=0,0,(BB738/AZ738)*100)</f>
        <v>0</v>
      </c>
      <c r="BE738" s="591"/>
      <c r="BF738" s="578">
        <f>AT738+AZ738</f>
        <v>0</v>
      </c>
      <c r="BG738" s="579"/>
      <c r="BH738" s="574">
        <f>AV738+BB738</f>
        <v>0</v>
      </c>
      <c r="BI738" s="575"/>
      <c r="BJ738" s="590">
        <f>IF(BF738=0,0,(BH738/BF738)*100)</f>
        <v>0</v>
      </c>
      <c r="BK738" s="591"/>
      <c r="BL738" s="650">
        <f>(AD738*2)+(AJ738*2)+(AP738*3)+BB738</f>
        <v>0</v>
      </c>
      <c r="BM738" s="651"/>
      <c r="BN738" s="652"/>
      <c r="BO738" s="599" t="e">
        <f>(BL738*BR$704)+(N738*BR$705)+(X738*BR$706)+(R738*BR$707)+(V738*BR$708)+(Z738*BR$709)</f>
        <v>#REF!</v>
      </c>
      <c r="BP738" s="599" t="e">
        <f>((AZ738-BB738)*BR$711)+((AT738-AV738)*BR$710)+(H738*BR$712)+(P738*BR$713)</f>
        <v>#REF!</v>
      </c>
      <c r="BQ738" s="54"/>
      <c r="BR738" s="54"/>
      <c r="BS738" s="54"/>
    </row>
    <row r="739" spans="1:71" ht="21.75" customHeight="1">
      <c r="A739" s="54"/>
      <c r="B739" s="566"/>
      <c r="C739" s="560" t="str">
        <f>IF(ROSTER!D$42="","",ROSTER!D$42)</f>
        <v/>
      </c>
      <c r="D739" s="561"/>
      <c r="E739" s="547"/>
      <c r="F739" s="502"/>
      <c r="G739" s="507"/>
      <c r="H739" s="544"/>
      <c r="I739" s="545"/>
      <c r="J739" s="540"/>
      <c r="K739" s="541"/>
      <c r="L739" s="553"/>
      <c r="M739" s="559"/>
      <c r="N739" s="556" t="s">
        <v>14</v>
      </c>
      <c r="O739" s="557"/>
      <c r="P739" s="540"/>
      <c r="Q739" s="541"/>
      <c r="R739" s="553"/>
      <c r="S739" s="559"/>
      <c r="T739" s="592"/>
      <c r="U739" s="593"/>
      <c r="V739" s="551"/>
      <c r="W739" s="545"/>
      <c r="X739" s="540"/>
      <c r="Y739" s="545"/>
      <c r="Z739" s="540"/>
      <c r="AA739" s="545"/>
      <c r="AB739" s="540"/>
      <c r="AC739" s="541"/>
      <c r="AD739" s="553"/>
      <c r="AE739" s="559"/>
      <c r="AF739" s="588"/>
      <c r="AG739" s="589"/>
      <c r="AH739" s="540"/>
      <c r="AI739" s="541"/>
      <c r="AJ739" s="553"/>
      <c r="AK739" s="559"/>
      <c r="AL739" s="592"/>
      <c r="AM739" s="593"/>
      <c r="AN739" s="540"/>
      <c r="AO739" s="541"/>
      <c r="AP739" s="553"/>
      <c r="AQ739" s="559"/>
      <c r="AR739" s="592"/>
      <c r="AS739" s="593"/>
      <c r="AT739" s="580"/>
      <c r="AU739" s="581"/>
      <c r="AV739" s="576"/>
      <c r="AW739" s="577"/>
      <c r="AX739" s="592"/>
      <c r="AY739" s="593"/>
      <c r="AZ739" s="540"/>
      <c r="BA739" s="541"/>
      <c r="BB739" s="553"/>
      <c r="BC739" s="559"/>
      <c r="BD739" s="592"/>
      <c r="BE739" s="593"/>
      <c r="BF739" s="580"/>
      <c r="BG739" s="581"/>
      <c r="BH739" s="576"/>
      <c r="BI739" s="577"/>
      <c r="BJ739" s="592"/>
      <c r="BK739" s="593"/>
      <c r="BL739" s="653"/>
      <c r="BM739" s="654"/>
      <c r="BN739" s="655"/>
      <c r="BO739" s="600"/>
      <c r="BP739" s="600"/>
      <c r="BQ739" s="54"/>
      <c r="BR739" s="54"/>
      <c r="BS739" s="54"/>
    </row>
    <row r="740" spans="1:71" ht="21.75" customHeight="1">
      <c r="A740" s="54"/>
      <c r="B740" s="565" t="str">
        <f>IF(ROSTER!B44="","",ROSTER!B44)</f>
        <v/>
      </c>
      <c r="C740" s="536" t="str">
        <f>IF(ROSTER!C$44="","",ROSTER!C$44)</f>
        <v/>
      </c>
      <c r="D740" s="537"/>
      <c r="E740" s="546"/>
      <c r="F740" s="501">
        <f>IF(E740="y",1,IF(E740="S",1,0))</f>
        <v>0</v>
      </c>
      <c r="G740" s="506">
        <f>IF(E740="S",1,0)</f>
        <v>0</v>
      </c>
      <c r="H740" s="542"/>
      <c r="I740" s="543"/>
      <c r="J740" s="538"/>
      <c r="K740" s="539"/>
      <c r="L740" s="552"/>
      <c r="M740" s="558"/>
      <c r="N740" s="554">
        <f>L740+J740</f>
        <v>0</v>
      </c>
      <c r="O740" s="555"/>
      <c r="P740" s="538"/>
      <c r="Q740" s="539"/>
      <c r="R740" s="552"/>
      <c r="S740" s="558"/>
      <c r="T740" s="590">
        <f t="shared" ref="T740:T747" si="644">R740-P740</f>
        <v>0</v>
      </c>
      <c r="U740" s="591"/>
      <c r="V740" s="550"/>
      <c r="W740" s="543"/>
      <c r="X740" s="538"/>
      <c r="Y740" s="543"/>
      <c r="Z740" s="538"/>
      <c r="AA740" s="543"/>
      <c r="AB740" s="538"/>
      <c r="AC740" s="539"/>
      <c r="AD740" s="552"/>
      <c r="AE740" s="558"/>
      <c r="AF740" s="586">
        <f>IF(AB740=0,0,(AD740/AB740)*100)</f>
        <v>0</v>
      </c>
      <c r="AG740" s="587"/>
      <c r="AH740" s="538"/>
      <c r="AI740" s="539"/>
      <c r="AJ740" s="552"/>
      <c r="AK740" s="558"/>
      <c r="AL740" s="590">
        <f>IF(AH740=0,0,(AJ740/AH740)*100)</f>
        <v>0</v>
      </c>
      <c r="AM740" s="591"/>
      <c r="AN740" s="538"/>
      <c r="AO740" s="539"/>
      <c r="AP740" s="552"/>
      <c r="AQ740" s="558"/>
      <c r="AR740" s="590">
        <f>IF(AN740=0,0,(AP740/AN740)*100)</f>
        <v>0</v>
      </c>
      <c r="AS740" s="591"/>
      <c r="AT740" s="578">
        <f>AB740+AH740+AN740</f>
        <v>0</v>
      </c>
      <c r="AU740" s="579"/>
      <c r="AV740" s="574">
        <f>AD740+AJ740+AP740</f>
        <v>0</v>
      </c>
      <c r="AW740" s="575"/>
      <c r="AX740" s="590">
        <f>IF(AT740=0,0,(AV740/AT740)*100)</f>
        <v>0</v>
      </c>
      <c r="AY740" s="591"/>
      <c r="AZ740" s="538"/>
      <c r="BA740" s="539"/>
      <c r="BB740" s="552"/>
      <c r="BC740" s="558"/>
      <c r="BD740" s="590">
        <f>IF(AZ740=0,0,(BB740/AZ740)*100)</f>
        <v>0</v>
      </c>
      <c r="BE740" s="591"/>
      <c r="BF740" s="578">
        <f>AT740+AZ740</f>
        <v>0</v>
      </c>
      <c r="BG740" s="579"/>
      <c r="BH740" s="574">
        <f>AV740+BB740</f>
        <v>0</v>
      </c>
      <c r="BI740" s="575"/>
      <c r="BJ740" s="590">
        <f>IF(BF740=0,0,(BH740/BF740)*100)</f>
        <v>0</v>
      </c>
      <c r="BK740" s="591"/>
      <c r="BL740" s="650">
        <f>(AD740*2)+(AJ740*2)+(AP740*3)+BB740</f>
        <v>0</v>
      </c>
      <c r="BM740" s="651"/>
      <c r="BN740" s="652"/>
      <c r="BO740" s="599" t="e">
        <f>(BL740*BR$704)+(N740*BR$705)+(X740*BR$706)+(R740*BR$707)+(V740*BR$708)+(Z740*BR$709)</f>
        <v>#REF!</v>
      </c>
      <c r="BP740" s="599" t="e">
        <f>((AZ740-BB740)*BR$711)+((AT740-AV740)*BR$710)+(H740*BR$712)+(P740*BR$713)</f>
        <v>#REF!</v>
      </c>
      <c r="BQ740" s="54"/>
      <c r="BR740" s="54"/>
      <c r="BS740" s="54"/>
    </row>
    <row r="741" spans="1:71" ht="21.75" customHeight="1">
      <c r="A741" s="54"/>
      <c r="B741" s="566"/>
      <c r="C741" s="560" t="str">
        <f>IF(ROSTER!D$44="","",ROSTER!D$44)</f>
        <v/>
      </c>
      <c r="D741" s="561"/>
      <c r="E741" s="547"/>
      <c r="F741" s="502"/>
      <c r="G741" s="507"/>
      <c r="H741" s="544"/>
      <c r="I741" s="545"/>
      <c r="J741" s="540"/>
      <c r="K741" s="541"/>
      <c r="L741" s="553"/>
      <c r="M741" s="559"/>
      <c r="N741" s="556" t="s">
        <v>14</v>
      </c>
      <c r="O741" s="557"/>
      <c r="P741" s="540"/>
      <c r="Q741" s="541"/>
      <c r="R741" s="553"/>
      <c r="S741" s="559"/>
      <c r="T741" s="592"/>
      <c r="U741" s="593"/>
      <c r="V741" s="551"/>
      <c r="W741" s="545"/>
      <c r="X741" s="540"/>
      <c r="Y741" s="545"/>
      <c r="Z741" s="540"/>
      <c r="AA741" s="545"/>
      <c r="AB741" s="540"/>
      <c r="AC741" s="541"/>
      <c r="AD741" s="553"/>
      <c r="AE741" s="559"/>
      <c r="AF741" s="588"/>
      <c r="AG741" s="589"/>
      <c r="AH741" s="540"/>
      <c r="AI741" s="541"/>
      <c r="AJ741" s="553"/>
      <c r="AK741" s="559"/>
      <c r="AL741" s="592"/>
      <c r="AM741" s="593"/>
      <c r="AN741" s="540"/>
      <c r="AO741" s="541"/>
      <c r="AP741" s="553"/>
      <c r="AQ741" s="559"/>
      <c r="AR741" s="592"/>
      <c r="AS741" s="593"/>
      <c r="AT741" s="580"/>
      <c r="AU741" s="581"/>
      <c r="AV741" s="576"/>
      <c r="AW741" s="577"/>
      <c r="AX741" s="592"/>
      <c r="AY741" s="593"/>
      <c r="AZ741" s="540"/>
      <c r="BA741" s="541"/>
      <c r="BB741" s="553"/>
      <c r="BC741" s="559"/>
      <c r="BD741" s="592"/>
      <c r="BE741" s="593"/>
      <c r="BF741" s="580"/>
      <c r="BG741" s="581"/>
      <c r="BH741" s="576"/>
      <c r="BI741" s="577"/>
      <c r="BJ741" s="592"/>
      <c r="BK741" s="593"/>
      <c r="BL741" s="653"/>
      <c r="BM741" s="654"/>
      <c r="BN741" s="655"/>
      <c r="BO741" s="600"/>
      <c r="BP741" s="600"/>
      <c r="BQ741" s="54"/>
      <c r="BR741" s="54"/>
      <c r="BS741" s="54"/>
    </row>
    <row r="742" spans="1:71" ht="21.75" customHeight="1">
      <c r="A742" s="54"/>
      <c r="B742" s="565" t="str">
        <f>IF(ROSTER!B46="","",ROSTER!B46)</f>
        <v/>
      </c>
      <c r="C742" s="536" t="str">
        <f>IF(ROSTER!C$46="","",ROSTER!C$46)</f>
        <v/>
      </c>
      <c r="D742" s="537"/>
      <c r="E742" s="546"/>
      <c r="F742" s="501">
        <f>IF(E742="y",1,IF(E742="S",1,0))</f>
        <v>0</v>
      </c>
      <c r="G742" s="506">
        <f>IF(E742="S",1,0)</f>
        <v>0</v>
      </c>
      <c r="H742" s="542"/>
      <c r="I742" s="543"/>
      <c r="J742" s="538"/>
      <c r="K742" s="539"/>
      <c r="L742" s="552"/>
      <c r="M742" s="558"/>
      <c r="N742" s="554">
        <f>L742+J742</f>
        <v>0</v>
      </c>
      <c r="O742" s="555"/>
      <c r="P742" s="538"/>
      <c r="Q742" s="539"/>
      <c r="R742" s="552"/>
      <c r="S742" s="558"/>
      <c r="T742" s="590">
        <f t="shared" ref="T742:T747" si="645">R742-P742</f>
        <v>0</v>
      </c>
      <c r="U742" s="591"/>
      <c r="V742" s="550"/>
      <c r="W742" s="543"/>
      <c r="X742" s="538"/>
      <c r="Y742" s="543"/>
      <c r="Z742" s="538"/>
      <c r="AA742" s="543"/>
      <c r="AB742" s="538"/>
      <c r="AC742" s="539"/>
      <c r="AD742" s="552"/>
      <c r="AE742" s="558"/>
      <c r="AF742" s="586">
        <f>IF(AB742=0,0,(AD742/AB742)*100)</f>
        <v>0</v>
      </c>
      <c r="AG742" s="587"/>
      <c r="AH742" s="538"/>
      <c r="AI742" s="539"/>
      <c r="AJ742" s="552"/>
      <c r="AK742" s="558"/>
      <c r="AL742" s="590">
        <f>IF(AH742=0,0,(AJ742/AH742)*100)</f>
        <v>0</v>
      </c>
      <c r="AM742" s="591"/>
      <c r="AN742" s="538"/>
      <c r="AO742" s="539"/>
      <c r="AP742" s="552"/>
      <c r="AQ742" s="558"/>
      <c r="AR742" s="590">
        <f>IF(AN742=0,0,(AP742/AN742)*100)</f>
        <v>0</v>
      </c>
      <c r="AS742" s="591"/>
      <c r="AT742" s="578">
        <f>AB742+AH742+AN742</f>
        <v>0</v>
      </c>
      <c r="AU742" s="579"/>
      <c r="AV742" s="574">
        <f>AD742+AJ742+AP742</f>
        <v>0</v>
      </c>
      <c r="AW742" s="575"/>
      <c r="AX742" s="590">
        <f>IF(AT742=0,0,(AV742/AT742)*100)</f>
        <v>0</v>
      </c>
      <c r="AY742" s="591"/>
      <c r="AZ742" s="538"/>
      <c r="BA742" s="539"/>
      <c r="BB742" s="552"/>
      <c r="BC742" s="558"/>
      <c r="BD742" s="590">
        <f>IF(AZ742=0,0,(BB742/AZ742)*100)</f>
        <v>0</v>
      </c>
      <c r="BE742" s="591"/>
      <c r="BF742" s="578">
        <f>AT742+AZ742</f>
        <v>0</v>
      </c>
      <c r="BG742" s="579"/>
      <c r="BH742" s="574">
        <f>AV742+BB742</f>
        <v>0</v>
      </c>
      <c r="BI742" s="575"/>
      <c r="BJ742" s="590">
        <f>IF(BF742=0,0,(BH742/BF742)*100)</f>
        <v>0</v>
      </c>
      <c r="BK742" s="591"/>
      <c r="BL742" s="650">
        <f>(AD742*2)+(AJ742*2)+(AP742*3)+BB742</f>
        <v>0</v>
      </c>
      <c r="BM742" s="651"/>
      <c r="BN742" s="652"/>
      <c r="BO742" s="601" t="e">
        <f>(BL742*BR$74)+(N742*BR$75)+(X742*BR$76)+(R742*BR$77)+(V742*BR$78)+(Z742*BR$79)</f>
        <v>#REF!</v>
      </c>
      <c r="BP742" s="599" t="e">
        <f>((AZ742-BB742)*BR$81)+((AT742-AV742)*BR$80)+(H742*BR$82)+(P742*BR$83)</f>
        <v>#REF!</v>
      </c>
      <c r="BQ742" s="54"/>
      <c r="BR742" s="54"/>
      <c r="BS742" s="54"/>
    </row>
    <row r="743" spans="1:71" ht="22.5" customHeight="1">
      <c r="A743" s="54"/>
      <c r="B743" s="566"/>
      <c r="C743" s="560" t="str">
        <f>IF(ROSTER!D$46="","",ROSTER!D$46)</f>
        <v/>
      </c>
      <c r="D743" s="561"/>
      <c r="E743" s="547"/>
      <c r="F743" s="502"/>
      <c r="G743" s="507"/>
      <c r="H743" s="544"/>
      <c r="I743" s="545"/>
      <c r="J743" s="540"/>
      <c r="K743" s="541"/>
      <c r="L743" s="553"/>
      <c r="M743" s="559"/>
      <c r="N743" s="556" t="s">
        <v>14</v>
      </c>
      <c r="O743" s="557"/>
      <c r="P743" s="540"/>
      <c r="Q743" s="541"/>
      <c r="R743" s="553"/>
      <c r="S743" s="559"/>
      <c r="T743" s="592"/>
      <c r="U743" s="593"/>
      <c r="V743" s="551"/>
      <c r="W743" s="545"/>
      <c r="X743" s="540"/>
      <c r="Y743" s="545"/>
      <c r="Z743" s="540"/>
      <c r="AA743" s="545"/>
      <c r="AB743" s="540"/>
      <c r="AC743" s="541"/>
      <c r="AD743" s="553"/>
      <c r="AE743" s="559"/>
      <c r="AF743" s="588"/>
      <c r="AG743" s="589"/>
      <c r="AH743" s="540"/>
      <c r="AI743" s="541"/>
      <c r="AJ743" s="553"/>
      <c r="AK743" s="559"/>
      <c r="AL743" s="592"/>
      <c r="AM743" s="593"/>
      <c r="AN743" s="540"/>
      <c r="AO743" s="541"/>
      <c r="AP743" s="553"/>
      <c r="AQ743" s="559"/>
      <c r="AR743" s="592"/>
      <c r="AS743" s="593"/>
      <c r="AT743" s="580"/>
      <c r="AU743" s="581"/>
      <c r="AV743" s="576"/>
      <c r="AW743" s="577"/>
      <c r="AX743" s="592"/>
      <c r="AY743" s="593"/>
      <c r="AZ743" s="540"/>
      <c r="BA743" s="541"/>
      <c r="BB743" s="553"/>
      <c r="BC743" s="559"/>
      <c r="BD743" s="592"/>
      <c r="BE743" s="593"/>
      <c r="BF743" s="580"/>
      <c r="BG743" s="581"/>
      <c r="BH743" s="576"/>
      <c r="BI743" s="577"/>
      <c r="BJ743" s="592"/>
      <c r="BK743" s="593"/>
      <c r="BL743" s="653"/>
      <c r="BM743" s="654"/>
      <c r="BN743" s="655"/>
      <c r="BO743" s="602"/>
      <c r="BP743" s="600"/>
      <c r="BQ743" s="54"/>
      <c r="BR743" s="54"/>
      <c r="BS743" s="54"/>
    </row>
    <row r="744" spans="1:71" ht="21.75" customHeight="1">
      <c r="A744" s="54"/>
      <c r="B744" s="565" t="str">
        <f>IF(ROSTER!B48="","",ROSTER!B48)</f>
        <v/>
      </c>
      <c r="C744" s="536" t="str">
        <f>IF(ROSTER!C$48="","",ROSTER!C$48)</f>
        <v/>
      </c>
      <c r="D744" s="537"/>
      <c r="E744" s="546"/>
      <c r="F744" s="501">
        <f t="shared" ref="F744" si="646">IF(E744="y",1,IF(E744="S",1,0))</f>
        <v>0</v>
      </c>
      <c r="G744" s="506">
        <f t="shared" ref="G744" si="647">IF(E744="S",1,0)</f>
        <v>0</v>
      </c>
      <c r="H744" s="542"/>
      <c r="I744" s="543"/>
      <c r="J744" s="538"/>
      <c r="K744" s="539"/>
      <c r="L744" s="552"/>
      <c r="M744" s="558"/>
      <c r="N744" s="554">
        <f t="shared" ref="N744" si="648">L744+J744</f>
        <v>0</v>
      </c>
      <c r="O744" s="555"/>
      <c r="P744" s="538"/>
      <c r="Q744" s="539"/>
      <c r="R744" s="552"/>
      <c r="S744" s="558"/>
      <c r="T744" s="590">
        <f t="shared" ref="T744:T747" si="649">R744-P744</f>
        <v>0</v>
      </c>
      <c r="U744" s="591"/>
      <c r="V744" s="550"/>
      <c r="W744" s="543"/>
      <c r="X744" s="538"/>
      <c r="Y744" s="543"/>
      <c r="Z744" s="538"/>
      <c r="AA744" s="543"/>
      <c r="AB744" s="538"/>
      <c r="AC744" s="539"/>
      <c r="AD744" s="552"/>
      <c r="AE744" s="558"/>
      <c r="AF744" s="586"/>
      <c r="AG744" s="587"/>
      <c r="AH744" s="538"/>
      <c r="AI744" s="539"/>
      <c r="AJ744" s="552"/>
      <c r="AK744" s="558"/>
      <c r="AL744" s="590">
        <f t="shared" ref="AL744" si="650">IF(AH744=0,0,(AJ744/AH744)*100)</f>
        <v>0</v>
      </c>
      <c r="AM744" s="591"/>
      <c r="AN744" s="538"/>
      <c r="AO744" s="539"/>
      <c r="AP744" s="552"/>
      <c r="AQ744" s="558"/>
      <c r="AR744" s="590">
        <f t="shared" ref="AR744" si="651">IF(AN744=0,0,(AP744/AN744)*100)</f>
        <v>0</v>
      </c>
      <c r="AS744" s="591"/>
      <c r="AT744" s="578">
        <f t="shared" ref="AT744" si="652">AB744+AH744+AN744</f>
        <v>0</v>
      </c>
      <c r="AU744" s="579"/>
      <c r="AV744" s="574">
        <f t="shared" ref="AV744" si="653">AD744+AJ744+AP744</f>
        <v>0</v>
      </c>
      <c r="AW744" s="575"/>
      <c r="AX744" s="590">
        <f t="shared" ref="AX744" si="654">IF(AT744=0,0,(AV744/AT744)*100)</f>
        <v>0</v>
      </c>
      <c r="AY744" s="591"/>
      <c r="AZ744" s="538"/>
      <c r="BA744" s="539"/>
      <c r="BB744" s="552"/>
      <c r="BC744" s="558"/>
      <c r="BD744" s="590">
        <f t="shared" ref="BD744" si="655">IF(AZ744=0,0,(BB744/AZ744)*100)</f>
        <v>0</v>
      </c>
      <c r="BE744" s="591"/>
      <c r="BF744" s="578">
        <f t="shared" ref="BF744" si="656">AT744+AZ744</f>
        <v>0</v>
      </c>
      <c r="BG744" s="579"/>
      <c r="BH744" s="574">
        <f t="shared" ref="BH744" si="657">AV744+BB744</f>
        <v>0</v>
      </c>
      <c r="BI744" s="575"/>
      <c r="BJ744" s="590">
        <f t="shared" ref="BJ744" si="658">IF(BF744=0,0,(BH744/BF744)*100)</f>
        <v>0</v>
      </c>
      <c r="BK744" s="591"/>
      <c r="BL744" s="650">
        <f t="shared" ref="BL744" si="659">(AD744*2)+(AJ744*2)+(AP744*3)+BB744</f>
        <v>0</v>
      </c>
      <c r="BM744" s="651"/>
      <c r="BN744" s="652"/>
      <c r="BO744" s="601" t="e">
        <f>(BL744*BR$74)+(N744*BR$75)+(X744*BR$76)+(R744*BR$77)+(V744*BR$78)+(Z744*BR$79)</f>
        <v>#REF!</v>
      </c>
      <c r="BP744" s="599" t="e">
        <f>((AZ744-BB744)*BR$81)+((AT744-AV744)*BR$80)+(H744*BR$82)+(P744*BR$83)</f>
        <v>#REF!</v>
      </c>
      <c r="BQ744" s="54"/>
      <c r="BR744" s="54"/>
      <c r="BS744" s="54"/>
    </row>
    <row r="745" spans="1:71" ht="22.5" customHeight="1">
      <c r="A745" s="54"/>
      <c r="B745" s="566"/>
      <c r="C745" s="560" t="str">
        <f>IF(ROSTER!D$48="","",ROSTER!D$48)</f>
        <v/>
      </c>
      <c r="D745" s="561"/>
      <c r="E745" s="547"/>
      <c r="F745" s="502"/>
      <c r="G745" s="507"/>
      <c r="H745" s="544"/>
      <c r="I745" s="545"/>
      <c r="J745" s="540"/>
      <c r="K745" s="541"/>
      <c r="L745" s="553"/>
      <c r="M745" s="559"/>
      <c r="N745" s="556" t="s">
        <v>14</v>
      </c>
      <c r="O745" s="557"/>
      <c r="P745" s="540"/>
      <c r="Q745" s="541"/>
      <c r="R745" s="553"/>
      <c r="S745" s="559"/>
      <c r="T745" s="592"/>
      <c r="U745" s="593"/>
      <c r="V745" s="551"/>
      <c r="W745" s="545"/>
      <c r="X745" s="540"/>
      <c r="Y745" s="545"/>
      <c r="Z745" s="540"/>
      <c r="AA745" s="545"/>
      <c r="AB745" s="540"/>
      <c r="AC745" s="541"/>
      <c r="AD745" s="553"/>
      <c r="AE745" s="559"/>
      <c r="AF745" s="588"/>
      <c r="AG745" s="589"/>
      <c r="AH745" s="540"/>
      <c r="AI745" s="541"/>
      <c r="AJ745" s="553"/>
      <c r="AK745" s="559"/>
      <c r="AL745" s="592"/>
      <c r="AM745" s="593"/>
      <c r="AN745" s="540"/>
      <c r="AO745" s="541"/>
      <c r="AP745" s="553"/>
      <c r="AQ745" s="559"/>
      <c r="AR745" s="592"/>
      <c r="AS745" s="593"/>
      <c r="AT745" s="580"/>
      <c r="AU745" s="581"/>
      <c r="AV745" s="576"/>
      <c r="AW745" s="577"/>
      <c r="AX745" s="592"/>
      <c r="AY745" s="593"/>
      <c r="AZ745" s="540"/>
      <c r="BA745" s="541"/>
      <c r="BB745" s="553"/>
      <c r="BC745" s="559"/>
      <c r="BD745" s="592"/>
      <c r="BE745" s="593"/>
      <c r="BF745" s="580"/>
      <c r="BG745" s="581"/>
      <c r="BH745" s="576"/>
      <c r="BI745" s="577"/>
      <c r="BJ745" s="592"/>
      <c r="BK745" s="593"/>
      <c r="BL745" s="653"/>
      <c r="BM745" s="654"/>
      <c r="BN745" s="655"/>
      <c r="BO745" s="602"/>
      <c r="BP745" s="600"/>
      <c r="BQ745" s="54"/>
      <c r="BR745" s="54"/>
      <c r="BS745" s="54"/>
    </row>
    <row r="746" spans="1:71" ht="21.75" customHeight="1">
      <c r="A746" s="54"/>
      <c r="B746" s="565" t="str">
        <f>IF(ROSTER!B50="","",ROSTER!B50)</f>
        <v/>
      </c>
      <c r="C746" s="536" t="str">
        <f>IF(ROSTER!C$50="","",ROSTER!C$50)</f>
        <v/>
      </c>
      <c r="D746" s="537"/>
      <c r="E746" s="546"/>
      <c r="F746" s="501">
        <f t="shared" ref="F746" si="660">IF(E746="y",1,IF(E746="S",1,0))</f>
        <v>0</v>
      </c>
      <c r="G746" s="506">
        <f t="shared" ref="G746" si="661">IF(E746="S",1,0)</f>
        <v>0</v>
      </c>
      <c r="H746" s="542"/>
      <c r="I746" s="543"/>
      <c r="J746" s="538"/>
      <c r="K746" s="539"/>
      <c r="L746" s="552"/>
      <c r="M746" s="558"/>
      <c r="N746" s="554">
        <f t="shared" ref="N746" si="662">L746+J746</f>
        <v>0</v>
      </c>
      <c r="O746" s="555"/>
      <c r="P746" s="538"/>
      <c r="Q746" s="539"/>
      <c r="R746" s="552"/>
      <c r="S746" s="558"/>
      <c r="T746" s="590">
        <f t="shared" ref="T746:T747" si="663">R746-P746</f>
        <v>0</v>
      </c>
      <c r="U746" s="591"/>
      <c r="V746" s="550"/>
      <c r="W746" s="543"/>
      <c r="X746" s="538"/>
      <c r="Y746" s="543"/>
      <c r="Z746" s="538"/>
      <c r="AA746" s="543"/>
      <c r="AB746" s="538"/>
      <c r="AC746" s="539"/>
      <c r="AD746" s="552"/>
      <c r="AE746" s="558"/>
      <c r="AF746" s="586"/>
      <c r="AG746" s="587"/>
      <c r="AH746" s="538"/>
      <c r="AI746" s="539"/>
      <c r="AJ746" s="552"/>
      <c r="AK746" s="558"/>
      <c r="AL746" s="590">
        <f t="shared" ref="AL746" si="664">IF(AH746=0,0,(AJ746/AH746)*100)</f>
        <v>0</v>
      </c>
      <c r="AM746" s="591"/>
      <c r="AN746" s="538"/>
      <c r="AO746" s="539"/>
      <c r="AP746" s="552"/>
      <c r="AQ746" s="558"/>
      <c r="AR746" s="590">
        <f t="shared" ref="AR746" si="665">IF(AN746=0,0,(AP746/AN746)*100)</f>
        <v>0</v>
      </c>
      <c r="AS746" s="591"/>
      <c r="AT746" s="578">
        <f t="shared" ref="AT746" si="666">AB746+AH746+AN746</f>
        <v>0</v>
      </c>
      <c r="AU746" s="579"/>
      <c r="AV746" s="574">
        <f t="shared" ref="AV746" si="667">AD746+AJ746+AP746</f>
        <v>0</v>
      </c>
      <c r="AW746" s="575"/>
      <c r="AX746" s="590">
        <f t="shared" ref="AX746" si="668">IF(AT746=0,0,(AV746/AT746)*100)</f>
        <v>0</v>
      </c>
      <c r="AY746" s="591"/>
      <c r="AZ746" s="538"/>
      <c r="BA746" s="539"/>
      <c r="BB746" s="552"/>
      <c r="BC746" s="558"/>
      <c r="BD746" s="590">
        <f t="shared" ref="BD746" si="669">IF(AZ746=0,0,(BB746/AZ746)*100)</f>
        <v>0</v>
      </c>
      <c r="BE746" s="591"/>
      <c r="BF746" s="578">
        <f t="shared" ref="BF746" si="670">AT746+AZ746</f>
        <v>0</v>
      </c>
      <c r="BG746" s="579"/>
      <c r="BH746" s="574">
        <f t="shared" ref="BH746" si="671">AV746+BB746</f>
        <v>0</v>
      </c>
      <c r="BI746" s="575"/>
      <c r="BJ746" s="590">
        <f t="shared" ref="BJ746" si="672">IF(BF746=0,0,(BH746/BF746)*100)</f>
        <v>0</v>
      </c>
      <c r="BK746" s="591"/>
      <c r="BL746" s="650">
        <f t="shared" ref="BL746" si="673">(AD746*2)+(AJ746*2)+(AP746*3)+BB746</f>
        <v>0</v>
      </c>
      <c r="BM746" s="651"/>
      <c r="BN746" s="652"/>
      <c r="BO746" s="601" t="e">
        <f>(BL746*BR$74)+(N746*BR$75)+(X746*BR$76)+(R746*BR$77)+(V746*BR$78)+(Z746*BR$79)</f>
        <v>#REF!</v>
      </c>
      <c r="BP746" s="599" t="e">
        <f>((AZ746-BB746)*BR$81)+((AT746-AV746)*BR$80)+(H746*BR$82)+(P746*BR$83)</f>
        <v>#REF!</v>
      </c>
      <c r="BQ746" s="54"/>
      <c r="BR746" s="54"/>
      <c r="BS746" s="54"/>
    </row>
    <row r="747" spans="1:71" ht="22.5" customHeight="1" thickBot="1">
      <c r="A747" s="54"/>
      <c r="B747" s="566"/>
      <c r="C747" s="560" t="str">
        <f>IF(ROSTER!D$50="","",ROSTER!D$50)</f>
        <v/>
      </c>
      <c r="D747" s="561"/>
      <c r="E747" s="547"/>
      <c r="F747" s="502"/>
      <c r="G747" s="507"/>
      <c r="H747" s="544"/>
      <c r="I747" s="545"/>
      <c r="J747" s="540"/>
      <c r="K747" s="541"/>
      <c r="L747" s="553"/>
      <c r="M747" s="559"/>
      <c r="N747" s="556" t="s">
        <v>14</v>
      </c>
      <c r="O747" s="557"/>
      <c r="P747" s="540"/>
      <c r="Q747" s="541"/>
      <c r="R747" s="553"/>
      <c r="S747" s="559"/>
      <c r="T747" s="592"/>
      <c r="U747" s="593"/>
      <c r="V747" s="551"/>
      <c r="W747" s="545"/>
      <c r="X747" s="540"/>
      <c r="Y747" s="545"/>
      <c r="Z747" s="540"/>
      <c r="AA747" s="545"/>
      <c r="AB747" s="540"/>
      <c r="AC747" s="541"/>
      <c r="AD747" s="553"/>
      <c r="AE747" s="559"/>
      <c r="AF747" s="588"/>
      <c r="AG747" s="589"/>
      <c r="AH747" s="540"/>
      <c r="AI747" s="541"/>
      <c r="AJ747" s="553"/>
      <c r="AK747" s="559"/>
      <c r="AL747" s="592"/>
      <c r="AM747" s="593"/>
      <c r="AN747" s="540"/>
      <c r="AO747" s="541"/>
      <c r="AP747" s="553"/>
      <c r="AQ747" s="559"/>
      <c r="AR747" s="592"/>
      <c r="AS747" s="593"/>
      <c r="AT747" s="580"/>
      <c r="AU747" s="581"/>
      <c r="AV747" s="576"/>
      <c r="AW747" s="577"/>
      <c r="AX747" s="592"/>
      <c r="AY747" s="593"/>
      <c r="AZ747" s="540"/>
      <c r="BA747" s="541"/>
      <c r="BB747" s="553"/>
      <c r="BC747" s="559"/>
      <c r="BD747" s="592"/>
      <c r="BE747" s="593"/>
      <c r="BF747" s="580"/>
      <c r="BG747" s="581"/>
      <c r="BH747" s="576"/>
      <c r="BI747" s="577"/>
      <c r="BJ747" s="592"/>
      <c r="BK747" s="593"/>
      <c r="BL747" s="653"/>
      <c r="BM747" s="654"/>
      <c r="BN747" s="655"/>
      <c r="BO747" s="602"/>
      <c r="BP747" s="600"/>
      <c r="BQ747" s="54"/>
      <c r="BR747" s="54"/>
      <c r="BS747" s="54"/>
    </row>
    <row r="748" spans="1:71" s="335" customFormat="1" ht="33.4" customHeight="1">
      <c r="A748" s="333"/>
      <c r="B748" s="689"/>
      <c r="C748" s="685"/>
      <c r="D748" s="685" t="s">
        <v>10</v>
      </c>
      <c r="E748" s="686"/>
      <c r="F748" s="334"/>
      <c r="G748" s="334"/>
      <c r="H748" s="642">
        <f>SUM(H704:I747)</f>
        <v>0</v>
      </c>
      <c r="I748" s="631"/>
      <c r="J748" s="642">
        <f>SUM(J704:K747)</f>
        <v>0</v>
      </c>
      <c r="K748" s="631"/>
      <c r="L748" s="630">
        <f>SUM(L704:M747)</f>
        <v>0</v>
      </c>
      <c r="M748" s="640"/>
      <c r="N748" s="626">
        <f>L748+J748</f>
        <v>0</v>
      </c>
      <c r="O748" s="627"/>
      <c r="P748" s="630">
        <f>SUM(P704:Q747)</f>
        <v>0</v>
      </c>
      <c r="Q748" s="631"/>
      <c r="R748" s="630">
        <f t="shared" ref="R748" si="674">SUM(R704:S747)</f>
        <v>0</v>
      </c>
      <c r="S748" s="640"/>
      <c r="T748" s="630">
        <f t="shared" ref="T748" si="675">SUM(T704:U747)</f>
        <v>0</v>
      </c>
      <c r="U748" s="627"/>
      <c r="V748" s="640">
        <f t="shared" ref="V748" si="676">SUM(V704:W747)</f>
        <v>0</v>
      </c>
      <c r="W748" s="640"/>
      <c r="X748" s="642">
        <f t="shared" ref="X748" si="677">SUM(X704:Y747)</f>
        <v>0</v>
      </c>
      <c r="Y748" s="627"/>
      <c r="Z748" s="642">
        <f t="shared" ref="Z748" si="678">SUM(Z704:AA747)</f>
        <v>0</v>
      </c>
      <c r="AA748" s="627"/>
      <c r="AB748" s="640">
        <f t="shared" ref="AB748" si="679">SUM(AB704:AC747)</f>
        <v>0</v>
      </c>
      <c r="AC748" s="631"/>
      <c r="AD748" s="630">
        <f t="shared" ref="AD748" si="680">SUM(AD704:AE747)</f>
        <v>0</v>
      </c>
      <c r="AE748" s="640"/>
      <c r="AF748" s="626">
        <f t="shared" ref="AF748" si="681">SUM(AF704:AG747)</f>
        <v>0</v>
      </c>
      <c r="AG748" s="627"/>
      <c r="AH748" s="630">
        <f t="shared" ref="AH748" si="682">SUM(AH704:AI747)</f>
        <v>0</v>
      </c>
      <c r="AI748" s="631"/>
      <c r="AJ748" s="630">
        <f t="shared" ref="AJ748" si="683">SUM(AJ704:AK747)</f>
        <v>0</v>
      </c>
      <c r="AK748" s="640"/>
      <c r="AL748" s="626">
        <f>IF(AH748=0,0,(AJ748/AH748)*100)</f>
        <v>0</v>
      </c>
      <c r="AM748" s="627"/>
      <c r="AN748" s="630">
        <f>SUM(AN704:AO747)</f>
        <v>0</v>
      </c>
      <c r="AO748" s="631"/>
      <c r="AP748" s="630">
        <f>SUM(AP704:AQ747)</f>
        <v>0</v>
      </c>
      <c r="AQ748" s="640"/>
      <c r="AR748" s="626">
        <f>IF(AN748=0,0,(AP748/AN748)*100)</f>
        <v>0</v>
      </c>
      <c r="AS748" s="627"/>
      <c r="AT748" s="642">
        <f>AB748+AH748+AN748</f>
        <v>0</v>
      </c>
      <c r="AU748" s="631"/>
      <c r="AV748" s="630">
        <f>AD748+AJ748+AP748</f>
        <v>0</v>
      </c>
      <c r="AW748" s="670"/>
      <c r="AX748" s="626">
        <f>IF(AT748=0,0,(AV748/AT748)*100)</f>
        <v>0</v>
      </c>
      <c r="AY748" s="627"/>
      <c r="AZ748" s="630">
        <f>SUM(AZ704:BA747)</f>
        <v>0</v>
      </c>
      <c r="BA748" s="631"/>
      <c r="BB748" s="630">
        <f>SUM(BB704:BC747)</f>
        <v>0</v>
      </c>
      <c r="BC748" s="640"/>
      <c r="BD748" s="626">
        <f>IF(AZ748=0,0,(BB748/AZ748)*100)</f>
        <v>0</v>
      </c>
      <c r="BE748" s="627"/>
      <c r="BF748" s="642">
        <f>AT748+AZ748</f>
        <v>0</v>
      </c>
      <c r="BG748" s="631"/>
      <c r="BH748" s="630">
        <f>AV748+BB748</f>
        <v>0</v>
      </c>
      <c r="BI748" s="670"/>
      <c r="BJ748" s="626">
        <f>IF(BF748=0,0,(BH748/BF748)*100)</f>
        <v>0</v>
      </c>
      <c r="BK748" s="668"/>
      <c r="BL748" s="644">
        <f>SUM(BL704:BN747)</f>
        <v>0</v>
      </c>
      <c r="BM748" s="645"/>
      <c r="BN748" s="646"/>
      <c r="BO748" s="601" t="e">
        <f>(BL748*BR$74)+(N748*BR$75)+(X748*BR$76)+(R748*BR$77)+(V748*BR$78)+(Z748*BR$79)</f>
        <v>#REF!</v>
      </c>
      <c r="BP748" s="599" t="e">
        <f>((AZ748-BB748)*BR$81)+((AT748-AV748)*BR$80)+(H748*BR$82)+(P748*BR$83)</f>
        <v>#REF!</v>
      </c>
      <c r="BQ748" s="333"/>
      <c r="BR748" s="333"/>
      <c r="BS748" s="333"/>
    </row>
    <row r="749" spans="1:71" s="335" customFormat="1" ht="33.950000000000003" customHeight="1" thickBot="1">
      <c r="A749" s="333"/>
      <c r="B749" s="690"/>
      <c r="C749" s="687"/>
      <c r="D749" s="687"/>
      <c r="E749" s="688"/>
      <c r="F749" s="336"/>
      <c r="G749" s="336"/>
      <c r="H749" s="643"/>
      <c r="I749" s="633"/>
      <c r="J749" s="643"/>
      <c r="K749" s="633"/>
      <c r="L749" s="632"/>
      <c r="M749" s="641"/>
      <c r="N749" s="628" t="s">
        <v>14</v>
      </c>
      <c r="O749" s="629"/>
      <c r="P749" s="632"/>
      <c r="Q749" s="633"/>
      <c r="R749" s="632"/>
      <c r="S749" s="641"/>
      <c r="T749" s="632"/>
      <c r="U749" s="629"/>
      <c r="V749" s="641"/>
      <c r="W749" s="641"/>
      <c r="X749" s="643"/>
      <c r="Y749" s="629"/>
      <c r="Z749" s="643"/>
      <c r="AA749" s="629"/>
      <c r="AB749" s="641"/>
      <c r="AC749" s="633"/>
      <c r="AD749" s="632"/>
      <c r="AE749" s="641"/>
      <c r="AF749" s="628"/>
      <c r="AG749" s="629"/>
      <c r="AH749" s="632"/>
      <c r="AI749" s="633"/>
      <c r="AJ749" s="632"/>
      <c r="AK749" s="641"/>
      <c r="AL749" s="628"/>
      <c r="AM749" s="629"/>
      <c r="AN749" s="632"/>
      <c r="AO749" s="633"/>
      <c r="AP749" s="632"/>
      <c r="AQ749" s="641"/>
      <c r="AR749" s="628"/>
      <c r="AS749" s="629"/>
      <c r="AT749" s="643"/>
      <c r="AU749" s="633"/>
      <c r="AV749" s="632"/>
      <c r="AW749" s="671"/>
      <c r="AX749" s="628"/>
      <c r="AY749" s="629"/>
      <c r="AZ749" s="632"/>
      <c r="BA749" s="633"/>
      <c r="BB749" s="632"/>
      <c r="BC749" s="641"/>
      <c r="BD749" s="628"/>
      <c r="BE749" s="629"/>
      <c r="BF749" s="643"/>
      <c r="BG749" s="633"/>
      <c r="BH749" s="632"/>
      <c r="BI749" s="671"/>
      <c r="BJ749" s="628"/>
      <c r="BK749" s="669"/>
      <c r="BL749" s="647"/>
      <c r="BM749" s="648"/>
      <c r="BN749" s="649"/>
      <c r="BO749" s="602"/>
      <c r="BP749" s="600"/>
      <c r="BQ749" s="333"/>
      <c r="BR749" s="333"/>
      <c r="BS749" s="333"/>
    </row>
    <row r="750" spans="1:71" s="341" customFormat="1" ht="48.2" customHeight="1" thickBot="1">
      <c r="A750" s="337"/>
      <c r="B750" s="667"/>
      <c r="C750" s="665"/>
      <c r="D750" s="665" t="s">
        <v>13</v>
      </c>
      <c r="E750" s="666"/>
      <c r="F750" s="338"/>
      <c r="G750" s="334"/>
      <c r="H750" s="676"/>
      <c r="I750" s="677"/>
      <c r="J750" s="673"/>
      <c r="K750" s="672"/>
      <c r="L750" s="605"/>
      <c r="M750" s="606"/>
      <c r="N750" s="674">
        <f>J750+L750</f>
        <v>0</v>
      </c>
      <c r="O750" s="675"/>
      <c r="P750" s="673"/>
      <c r="Q750" s="672"/>
      <c r="R750" s="605"/>
      <c r="S750" s="672"/>
      <c r="T750" s="626">
        <f>R750-P750</f>
        <v>0</v>
      </c>
      <c r="U750" s="627"/>
      <c r="V750" s="673"/>
      <c r="W750" s="678"/>
      <c r="X750" s="679"/>
      <c r="Y750" s="680"/>
      <c r="Z750" s="673"/>
      <c r="AA750" s="678"/>
      <c r="AB750" s="673"/>
      <c r="AC750" s="672"/>
      <c r="AD750" s="605"/>
      <c r="AE750" s="606"/>
      <c r="AF750" s="634">
        <f>IF(AB750=0,0,(AD750/AB750)*100)</f>
        <v>0</v>
      </c>
      <c r="AG750" s="635"/>
      <c r="AH750" s="673"/>
      <c r="AI750" s="672"/>
      <c r="AJ750" s="605"/>
      <c r="AK750" s="606"/>
      <c r="AL750" s="626">
        <f>IF(AH750=0,0,(AJ750/AH750)*100)</f>
        <v>0</v>
      </c>
      <c r="AM750" s="627"/>
      <c r="AN750" s="673"/>
      <c r="AO750" s="672"/>
      <c r="AP750" s="605"/>
      <c r="AQ750" s="606"/>
      <c r="AR750" s="626">
        <f>IF(AN750=0,0,(AP750/AN750)*100)</f>
        <v>0</v>
      </c>
      <c r="AS750" s="627"/>
      <c r="AT750" s="681">
        <f>AB750+AH750+AN750</f>
        <v>0</v>
      </c>
      <c r="AU750" s="682"/>
      <c r="AV750" s="683">
        <f>AD750+AJ750+AP750</f>
        <v>0</v>
      </c>
      <c r="AW750" s="684"/>
      <c r="AX750" s="626">
        <f>IF(AT750=0,0,(AV750/AT750)*100)</f>
        <v>0</v>
      </c>
      <c r="AY750" s="627"/>
      <c r="AZ750" s="673"/>
      <c r="BA750" s="672"/>
      <c r="BB750" s="605"/>
      <c r="BC750" s="606"/>
      <c r="BD750" s="626">
        <f>IF(AZ750=0,0,(BB750/AZ750)*100)</f>
        <v>0</v>
      </c>
      <c r="BE750" s="627"/>
      <c r="BF750" s="681">
        <f>AT750+AZ750</f>
        <v>0</v>
      </c>
      <c r="BG750" s="682"/>
      <c r="BH750" s="683">
        <f>AV750+BB750</f>
        <v>0</v>
      </c>
      <c r="BI750" s="684"/>
      <c r="BJ750" s="626">
        <f>IF(BF750=0,0,(BH750/BF750)*100)</f>
        <v>0</v>
      </c>
      <c r="BK750" s="627"/>
      <c r="BL750" s="594"/>
      <c r="BM750" s="595"/>
      <c r="BN750" s="596"/>
      <c r="BO750" s="339"/>
      <c r="BP750" s="340"/>
      <c r="BQ750" s="337"/>
      <c r="BR750" s="337"/>
      <c r="BS750" s="337"/>
    </row>
    <row r="751" spans="1:71" s="341" customFormat="1" ht="48.95" customHeight="1" thickBot="1">
      <c r="A751" s="337"/>
      <c r="B751" s="342"/>
      <c r="C751" s="343"/>
      <c r="D751" s="570" t="s">
        <v>95</v>
      </c>
      <c r="E751" s="571"/>
      <c r="F751" s="344"/>
      <c r="G751" s="344"/>
      <c r="H751" s="343"/>
      <c r="I751" s="343"/>
      <c r="J751" s="567">
        <f>IF((J748+L750)=0,0,J748/(J748+L750)*100)</f>
        <v>0</v>
      </c>
      <c r="K751" s="569"/>
      <c r="L751" s="567">
        <f>IF((L748+J750)=0,0,L748/(L748+J750)*100)</f>
        <v>0</v>
      </c>
      <c r="M751" s="569"/>
      <c r="N751" s="567">
        <f>IF((N748+N750)=0,0,N748/(N748+N750)*100)</f>
        <v>0</v>
      </c>
      <c r="O751" s="568"/>
      <c r="P751" s="572"/>
      <c r="Q751" s="509"/>
      <c r="R751" s="509"/>
      <c r="S751" s="509"/>
      <c r="T751" s="535"/>
      <c r="U751" s="535"/>
      <c r="V751" s="509"/>
      <c r="W751" s="509"/>
      <c r="X751" s="509"/>
      <c r="Y751" s="509"/>
      <c r="Z751" s="509"/>
      <c r="AA751" s="509"/>
      <c r="AB751" s="509"/>
      <c r="AC751" s="509"/>
      <c r="AD751" s="509"/>
      <c r="AE751" s="509"/>
      <c r="AF751" s="509"/>
      <c r="AG751" s="509"/>
      <c r="AH751" s="509"/>
      <c r="AI751" s="509"/>
      <c r="AJ751" s="509"/>
      <c r="AK751" s="509"/>
      <c r="AL751" s="509"/>
      <c r="AM751" s="509"/>
      <c r="AN751" s="509"/>
      <c r="AO751" s="509"/>
      <c r="AP751" s="509"/>
      <c r="AQ751" s="509"/>
      <c r="AR751" s="509"/>
      <c r="AS751" s="509"/>
      <c r="AT751" s="509"/>
      <c r="AU751" s="509"/>
      <c r="AV751" s="509"/>
      <c r="AW751" s="509"/>
      <c r="AX751" s="509"/>
      <c r="AY751" s="509"/>
      <c r="AZ751" s="509"/>
      <c r="BA751" s="509"/>
      <c r="BB751" s="509"/>
      <c r="BC751" s="509"/>
      <c r="BD751" s="509"/>
      <c r="BE751" s="509"/>
      <c r="BF751" s="509"/>
      <c r="BG751" s="509"/>
      <c r="BH751" s="509"/>
      <c r="BI751" s="509"/>
      <c r="BJ751" s="509"/>
      <c r="BK751" s="509"/>
      <c r="BL751" s="509"/>
      <c r="BM751" s="509"/>
      <c r="BN751" s="573"/>
      <c r="BO751" s="345"/>
      <c r="BP751" s="345"/>
      <c r="BQ751" s="337"/>
      <c r="BR751" s="337"/>
      <c r="BS751" s="337"/>
    </row>
    <row r="752" spans="1:71" ht="15.75" customHeight="1" thickTop="1" thickBot="1">
      <c r="A752" s="54"/>
      <c r="B752" s="214"/>
      <c r="C752" s="215"/>
      <c r="D752" s="215"/>
      <c r="E752" s="215"/>
      <c r="F752" s="74"/>
      <c r="G752" s="74"/>
      <c r="H752" s="215"/>
      <c r="I752" s="215"/>
      <c r="J752" s="215"/>
      <c r="K752" s="215"/>
      <c r="L752" s="215"/>
      <c r="M752" s="215"/>
      <c r="N752" s="215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  <c r="AB752" s="215"/>
      <c r="AC752" s="215"/>
      <c r="AD752" s="215"/>
      <c r="AE752" s="215"/>
      <c r="AF752" s="220"/>
      <c r="AG752" s="220"/>
      <c r="AH752" s="215"/>
      <c r="AI752" s="215"/>
      <c r="AJ752" s="215"/>
      <c r="AK752" s="215"/>
      <c r="AL752" s="215"/>
      <c r="AM752" s="215"/>
      <c r="AN752" s="215"/>
      <c r="AO752" s="215"/>
      <c r="AP752" s="215"/>
      <c r="AQ752" s="215"/>
      <c r="AR752" s="215"/>
      <c r="AS752" s="215"/>
      <c r="AT752" s="215"/>
      <c r="AU752" s="215"/>
      <c r="AV752" s="215"/>
      <c r="AW752" s="215"/>
      <c r="AX752" s="215"/>
      <c r="AY752" s="215"/>
      <c r="AZ752" s="215"/>
      <c r="BA752" s="215"/>
      <c r="BB752" s="215"/>
      <c r="BC752" s="215"/>
      <c r="BD752" s="215"/>
      <c r="BE752" s="215"/>
      <c r="BF752" s="215"/>
      <c r="BG752" s="215"/>
      <c r="BH752" s="215"/>
      <c r="BI752" s="215"/>
      <c r="BJ752" s="215"/>
      <c r="BK752" s="215"/>
      <c r="BL752" s="215"/>
      <c r="BM752" s="215"/>
      <c r="BN752" s="221"/>
      <c r="BO752" s="75"/>
      <c r="BP752" s="75"/>
      <c r="BQ752" s="54"/>
      <c r="BR752" s="54"/>
      <c r="BS752" s="54"/>
    </row>
    <row r="753" spans="1:71" s="73" customFormat="1" ht="80.25" customHeight="1" thickTop="1" thickBot="1">
      <c r="A753" s="72"/>
      <c r="B753" s="656" t="s">
        <v>62</v>
      </c>
      <c r="C753" s="657"/>
      <c r="D753" s="616" t="s">
        <v>54</v>
      </c>
      <c r="E753" s="616"/>
      <c r="F753" s="76"/>
      <c r="G753" s="76"/>
      <c r="H753" s="607"/>
      <c r="I753" s="608"/>
      <c r="J753" s="609"/>
      <c r="K753" s="346"/>
      <c r="L753" s="607"/>
      <c r="M753" s="608"/>
      <c r="N753" s="609"/>
      <c r="O753" s="510" t="s">
        <v>49</v>
      </c>
      <c r="P753" s="511"/>
      <c r="Q753" s="511"/>
      <c r="R753" s="511"/>
      <c r="S753" s="607"/>
      <c r="T753" s="608"/>
      <c r="U753" s="609"/>
      <c r="V753" s="346"/>
      <c r="W753" s="607"/>
      <c r="X753" s="608"/>
      <c r="Y753" s="609"/>
      <c r="Z753" s="510" t="s">
        <v>115</v>
      </c>
      <c r="AA753" s="511"/>
      <c r="AB753" s="511"/>
      <c r="AC753" s="511"/>
      <c r="AD753" s="511"/>
      <c r="AE753" s="511"/>
      <c r="AF753" s="511"/>
      <c r="AG753" s="511"/>
      <c r="AH753" s="511"/>
      <c r="AI753" s="512"/>
      <c r="AJ753" s="607"/>
      <c r="AK753" s="608"/>
      <c r="AL753" s="609"/>
      <c r="AM753" s="346"/>
      <c r="AN753" s="607"/>
      <c r="AO753" s="608"/>
      <c r="AP753" s="609"/>
      <c r="AQ753" s="510" t="s">
        <v>53</v>
      </c>
      <c r="AR753" s="511"/>
      <c r="AS753" s="511"/>
      <c r="AT753" s="512"/>
      <c r="AU753" s="607"/>
      <c r="AV753" s="608"/>
      <c r="AW753" s="609"/>
      <c r="AX753" s="346"/>
      <c r="AY753" s="607"/>
      <c r="AZ753" s="608"/>
      <c r="BA753" s="609"/>
      <c r="BB753" s="614" t="s">
        <v>117</v>
      </c>
      <c r="BC753" s="615"/>
      <c r="BD753" s="615"/>
      <c r="BE753" s="658"/>
      <c r="BF753" s="520">
        <f>BL748</f>
        <v>0</v>
      </c>
      <c r="BG753" s="521"/>
      <c r="BH753" s="522"/>
      <c r="BI753" s="346"/>
      <c r="BJ753" s="520">
        <f>BL750</f>
        <v>0</v>
      </c>
      <c r="BK753" s="521"/>
      <c r="BL753" s="522"/>
      <c r="BM753" s="227"/>
      <c r="BN753" s="228"/>
      <c r="BO753" s="77"/>
      <c r="BP753" s="77"/>
      <c r="BQ753" s="72"/>
      <c r="BR753" s="72"/>
      <c r="BS753" s="72"/>
    </row>
    <row r="754" spans="1:71" ht="15.6" customHeight="1" thickTop="1" thickBot="1">
      <c r="A754" s="54"/>
      <c r="B754" s="216"/>
      <c r="C754" s="210"/>
      <c r="D754" s="217"/>
      <c r="E754" s="217"/>
      <c r="F754" s="78"/>
      <c r="G754" s="78"/>
      <c r="H754" s="224"/>
      <c r="I754" s="224"/>
      <c r="J754" s="224"/>
      <c r="K754" s="224"/>
      <c r="L754" s="224"/>
      <c r="M754" s="224"/>
      <c r="N754" s="224"/>
      <c r="O754" s="222"/>
      <c r="P754" s="222"/>
      <c r="Q754" s="222"/>
      <c r="R754" s="222"/>
      <c r="S754" s="224"/>
      <c r="T754" s="224"/>
      <c r="U754" s="224"/>
      <c r="V754" s="223"/>
      <c r="W754" s="224"/>
      <c r="X754" s="224"/>
      <c r="Y754" s="224"/>
      <c r="Z754" s="222"/>
      <c r="AA754" s="222"/>
      <c r="AB754" s="222"/>
      <c r="AC754" s="222"/>
      <c r="AD754" s="224"/>
      <c r="AE754" s="224"/>
      <c r="AF754" s="224"/>
      <c r="AG754" s="224"/>
      <c r="AH754" s="223"/>
      <c r="AI754" s="223"/>
      <c r="AJ754" s="224"/>
      <c r="AK754" s="222"/>
      <c r="AL754" s="222"/>
      <c r="AM754" s="222"/>
      <c r="AN754" s="222"/>
      <c r="AO754" s="224"/>
      <c r="AP754" s="224"/>
      <c r="AQ754" s="222"/>
      <c r="AR754" s="222"/>
      <c r="AS754" s="222"/>
      <c r="AT754" s="222"/>
      <c r="AU754" s="224"/>
      <c r="AV754" s="224"/>
      <c r="AW754" s="224"/>
      <c r="AX754" s="224"/>
      <c r="AY754" s="224"/>
      <c r="AZ754" s="226"/>
      <c r="BA754" s="226"/>
      <c r="BB754" s="222"/>
      <c r="BC754" s="230"/>
      <c r="BD754" s="231"/>
      <c r="BE754" s="231"/>
      <c r="BF754" s="232"/>
      <c r="BG754" s="232"/>
      <c r="BH754" s="226"/>
      <c r="BI754" s="224"/>
      <c r="BJ754" s="233"/>
      <c r="BK754" s="233"/>
      <c r="BL754" s="226"/>
      <c r="BM754" s="229"/>
      <c r="BN754" s="234"/>
      <c r="BO754" s="79"/>
      <c r="BP754" s="79"/>
      <c r="BQ754" s="54"/>
      <c r="BR754" s="54"/>
      <c r="BS754" s="54"/>
    </row>
    <row r="755" spans="1:71" s="73" customFormat="1" ht="80.25" customHeight="1" thickTop="1" thickBot="1">
      <c r="A755" s="72"/>
      <c r="B755" s="614" t="s">
        <v>47</v>
      </c>
      <c r="C755" s="615"/>
      <c r="D755" s="616" t="s">
        <v>55</v>
      </c>
      <c r="E755" s="616"/>
      <c r="F755" s="76"/>
      <c r="G755" s="76"/>
      <c r="H755" s="520">
        <f>H753</f>
        <v>0</v>
      </c>
      <c r="I755" s="521"/>
      <c r="J755" s="522"/>
      <c r="K755" s="346"/>
      <c r="L755" s="520">
        <f>L753</f>
        <v>0</v>
      </c>
      <c r="M755" s="521"/>
      <c r="N755" s="522"/>
      <c r="O755" s="510" t="s">
        <v>51</v>
      </c>
      <c r="P755" s="511"/>
      <c r="Q755" s="511"/>
      <c r="R755" s="511"/>
      <c r="S755" s="520">
        <f>S753-H753</f>
        <v>0</v>
      </c>
      <c r="T755" s="521"/>
      <c r="U755" s="522"/>
      <c r="V755" s="346"/>
      <c r="W755" s="520">
        <f>W753-L753</f>
        <v>0</v>
      </c>
      <c r="X755" s="521"/>
      <c r="Y755" s="522"/>
      <c r="Z755" s="510" t="s">
        <v>116</v>
      </c>
      <c r="AA755" s="511"/>
      <c r="AB755" s="511"/>
      <c r="AC755" s="511"/>
      <c r="AD755" s="511"/>
      <c r="AE755" s="511"/>
      <c r="AF755" s="511"/>
      <c r="AG755" s="511"/>
      <c r="AH755" s="511"/>
      <c r="AI755" s="512"/>
      <c r="AJ755" s="520">
        <f>AJ753-S753</f>
        <v>0</v>
      </c>
      <c r="AK755" s="521"/>
      <c r="AL755" s="522"/>
      <c r="AM755" s="346"/>
      <c r="AN755" s="520">
        <f>AN753-W753</f>
        <v>0</v>
      </c>
      <c r="AO755" s="521"/>
      <c r="AP755" s="522"/>
      <c r="AQ755" s="510" t="s">
        <v>52</v>
      </c>
      <c r="AR755" s="511"/>
      <c r="AS755" s="511"/>
      <c r="AT755" s="512"/>
      <c r="AU755" s="520">
        <f>AU753-AJ753</f>
        <v>0</v>
      </c>
      <c r="AV755" s="521"/>
      <c r="AW755" s="522"/>
      <c r="AX755" s="346"/>
      <c r="AY755" s="520">
        <f>AY753-AN753</f>
        <v>0</v>
      </c>
      <c r="AZ755" s="521"/>
      <c r="BA755" s="522"/>
      <c r="BB755" s="614" t="s">
        <v>118</v>
      </c>
      <c r="BC755" s="615"/>
      <c r="BD755" s="615"/>
      <c r="BE755" s="658"/>
      <c r="BF755" s="520">
        <f>BF753-AU753</f>
        <v>0</v>
      </c>
      <c r="BG755" s="521"/>
      <c r="BH755" s="522"/>
      <c r="BI755" s="346"/>
      <c r="BJ755" s="520">
        <f>BJ753-AY753</f>
        <v>0</v>
      </c>
      <c r="BK755" s="521"/>
      <c r="BL755" s="522"/>
      <c r="BM755" s="227"/>
      <c r="BN755" s="228"/>
      <c r="BO755" s="77"/>
      <c r="BP755" s="77"/>
      <c r="BQ755" s="72"/>
      <c r="BR755" s="72"/>
      <c r="BS755" s="72"/>
    </row>
    <row r="756" spans="1:71" ht="15.75" customHeight="1" thickTop="1" thickBot="1">
      <c r="A756" s="54"/>
      <c r="B756" s="218"/>
      <c r="C756" s="219"/>
      <c r="D756" s="219"/>
      <c r="E756" s="219"/>
      <c r="F756" s="80"/>
      <c r="G756" s="80"/>
      <c r="H756" s="219"/>
      <c r="I756" s="219"/>
      <c r="J756" s="219"/>
      <c r="K756" s="219"/>
      <c r="L756" s="219"/>
      <c r="M756" s="219"/>
      <c r="N756" s="219"/>
      <c r="O756" s="219"/>
      <c r="P756" s="219"/>
      <c r="Q756" s="219"/>
      <c r="R756" s="219"/>
      <c r="S756" s="219"/>
      <c r="T756" s="219"/>
      <c r="U756" s="219"/>
      <c r="V756" s="219"/>
      <c r="W756" s="219"/>
      <c r="X756" s="219"/>
      <c r="Y756" s="219"/>
      <c r="Z756" s="219"/>
      <c r="AA756" s="219"/>
      <c r="AB756" s="219"/>
      <c r="AC756" s="219"/>
      <c r="AD756" s="219"/>
      <c r="AE756" s="219"/>
      <c r="AF756" s="225"/>
      <c r="AG756" s="225"/>
      <c r="AH756" s="219"/>
      <c r="AI756" s="219"/>
      <c r="AJ756" s="219"/>
      <c r="AK756" s="219"/>
      <c r="AL756" s="219"/>
      <c r="AM756" s="219"/>
      <c r="AN756" s="219"/>
      <c r="AO756" s="219"/>
      <c r="AP756" s="219"/>
      <c r="AQ756" s="219"/>
      <c r="AR756" s="219"/>
      <c r="AS756" s="219"/>
      <c r="AT756" s="219"/>
      <c r="AU756" s="219"/>
      <c r="AV756" s="219"/>
      <c r="AW756" s="219"/>
      <c r="AX756" s="219"/>
      <c r="AY756" s="219"/>
      <c r="AZ756" s="219"/>
      <c r="BA756" s="617" t="s">
        <v>135</v>
      </c>
      <c r="BB756" s="617"/>
      <c r="BC756" s="617"/>
      <c r="BD756" s="617"/>
      <c r="BE756" s="617"/>
      <c r="BF756" s="617"/>
      <c r="BG756" s="617"/>
      <c r="BH756" s="617"/>
      <c r="BI756" s="617"/>
      <c r="BJ756" s="617"/>
      <c r="BK756" s="617"/>
      <c r="BL756" s="617"/>
      <c r="BM756" s="617"/>
      <c r="BN756" s="618"/>
      <c r="BO756" s="81"/>
      <c r="BP756" s="81"/>
      <c r="BQ756" s="54"/>
      <c r="BR756" s="54"/>
      <c r="BS756" s="54"/>
    </row>
    <row r="757" spans="1:71" ht="12" customHeight="1" thickTop="1">
      <c r="A757" s="54"/>
      <c r="B757" s="55"/>
      <c r="C757" s="54"/>
      <c r="D757" s="54"/>
      <c r="E757" s="54"/>
      <c r="F757" s="56"/>
      <c r="G757" s="56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7"/>
      <c r="AG757" s="57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8"/>
      <c r="BP757" s="58"/>
      <c r="BQ757" s="54"/>
      <c r="BR757" s="54"/>
      <c r="BS757" s="54"/>
    </row>
    <row r="758" spans="1:71" s="61" customFormat="1" ht="33.75">
      <c r="A758" s="60"/>
      <c r="B758" s="503" t="s">
        <v>9</v>
      </c>
      <c r="C758" s="503"/>
      <c r="D758" s="503"/>
      <c r="E758" s="503"/>
      <c r="F758" s="503"/>
      <c r="G758" s="503"/>
      <c r="H758" s="503"/>
      <c r="I758" s="503"/>
      <c r="J758" s="503"/>
      <c r="K758" s="503"/>
      <c r="L758" s="503"/>
      <c r="M758" s="503"/>
      <c r="N758" s="503"/>
      <c r="O758" s="503"/>
      <c r="P758" s="503"/>
      <c r="Q758" s="503"/>
      <c r="R758" s="503"/>
      <c r="S758" s="503"/>
      <c r="T758" s="503"/>
      <c r="U758" s="503"/>
      <c r="V758" s="503"/>
      <c r="W758" s="503"/>
      <c r="X758" s="503"/>
      <c r="Y758" s="503"/>
      <c r="Z758" s="503"/>
      <c r="AA758" s="503"/>
      <c r="AB758" s="503"/>
      <c r="AC758" s="503"/>
      <c r="AD758" s="503"/>
      <c r="AE758" s="503"/>
      <c r="AF758" s="503"/>
      <c r="AG758" s="503"/>
      <c r="AH758" s="503"/>
      <c r="AI758" s="503"/>
      <c r="AJ758" s="503"/>
      <c r="AK758" s="503"/>
      <c r="AL758" s="503"/>
      <c r="AM758" s="503"/>
      <c r="AN758" s="503"/>
      <c r="AO758" s="503"/>
      <c r="AP758" s="503"/>
      <c r="AQ758" s="503"/>
      <c r="AR758" s="503"/>
      <c r="AS758" s="503"/>
      <c r="AT758" s="503"/>
      <c r="AU758" s="503"/>
      <c r="AV758" s="503"/>
      <c r="AW758" s="503"/>
      <c r="AX758" s="503"/>
      <c r="AY758" s="503"/>
      <c r="AZ758" s="503"/>
      <c r="BA758" s="503"/>
      <c r="BB758" s="503"/>
      <c r="BC758" s="503"/>
      <c r="BD758" s="503"/>
      <c r="BE758" s="503"/>
      <c r="BF758" s="503"/>
      <c r="BG758" s="503"/>
      <c r="BH758" s="503"/>
      <c r="BI758" s="503"/>
      <c r="BJ758" s="503"/>
      <c r="BK758" s="503"/>
      <c r="BL758" s="503"/>
      <c r="BM758" s="503"/>
      <c r="BN758" s="503"/>
      <c r="BO758" s="192"/>
      <c r="BP758" s="192"/>
      <c r="BQ758" s="60"/>
      <c r="BR758" s="60"/>
      <c r="BS758" s="60"/>
    </row>
    <row r="759" spans="1:71" ht="10.9" customHeight="1">
      <c r="A759" s="54"/>
      <c r="B759" s="193"/>
      <c r="C759" s="194"/>
      <c r="D759" s="194"/>
      <c r="E759" s="194"/>
      <c r="F759" s="195"/>
      <c r="G759" s="195"/>
      <c r="H759" s="194"/>
      <c r="I759" s="194"/>
      <c r="J759" s="194"/>
      <c r="K759" s="194"/>
      <c r="L759" s="194"/>
      <c r="M759" s="194"/>
      <c r="N759" s="194"/>
      <c r="O759" s="194"/>
      <c r="P759" s="194"/>
      <c r="Q759" s="194"/>
      <c r="R759" s="194"/>
      <c r="S759" s="194"/>
      <c r="T759" s="194"/>
      <c r="U759" s="194"/>
      <c r="V759" s="194"/>
      <c r="W759" s="194"/>
      <c r="X759" s="194"/>
      <c r="Y759" s="194"/>
      <c r="Z759" s="194"/>
      <c r="AA759" s="194"/>
      <c r="AB759" s="194"/>
      <c r="AC759" s="194"/>
      <c r="AD759" s="194"/>
      <c r="AE759" s="194"/>
      <c r="AF759" s="196"/>
      <c r="AG759" s="196"/>
      <c r="AH759" s="194"/>
      <c r="AI759" s="194"/>
      <c r="AJ759" s="194"/>
      <c r="AK759" s="194"/>
      <c r="AL759" s="194"/>
      <c r="AM759" s="194"/>
      <c r="AN759" s="194"/>
      <c r="AO759" s="194"/>
      <c r="AP759" s="194"/>
      <c r="AQ759" s="194"/>
      <c r="AR759" s="194"/>
      <c r="AS759" s="194"/>
      <c r="AT759" s="194"/>
      <c r="AU759" s="194"/>
      <c r="AV759" s="194"/>
      <c r="AW759" s="194"/>
      <c r="AX759" s="194"/>
      <c r="AY759" s="194"/>
      <c r="AZ759" s="194"/>
      <c r="BA759" s="194"/>
      <c r="BB759" s="194"/>
      <c r="BC759" s="194"/>
      <c r="BD759" s="194"/>
      <c r="BE759" s="194"/>
      <c r="BF759" s="194"/>
      <c r="BG759" s="194"/>
      <c r="BH759" s="194"/>
      <c r="BI759" s="194"/>
      <c r="BJ759" s="194"/>
      <c r="BK759" s="194"/>
      <c r="BL759" s="194"/>
      <c r="BM759" s="194"/>
      <c r="BN759" s="508"/>
      <c r="BO759" s="508"/>
      <c r="BP759" s="508"/>
      <c r="BQ759" s="54"/>
      <c r="BR759" s="54"/>
      <c r="BS759" s="54"/>
    </row>
    <row r="760" spans="1:71" s="62" customFormat="1" ht="36.75" customHeight="1">
      <c r="A760" s="55"/>
      <c r="B760" s="193"/>
      <c r="C760" s="193"/>
      <c r="D760" s="197" t="s">
        <v>10</v>
      </c>
      <c r="E760" s="514" t="str">
        <f>IF(ROSTER!D$3="","",ROSTER!D$3)</f>
        <v/>
      </c>
      <c r="F760" s="514"/>
      <c r="G760" s="514"/>
      <c r="H760" s="514"/>
      <c r="I760" s="514"/>
      <c r="J760" s="514"/>
      <c r="K760" s="514"/>
      <c r="L760" s="514"/>
      <c r="M760" s="514"/>
      <c r="N760" s="514"/>
      <c r="O760" s="514"/>
      <c r="P760" s="514"/>
      <c r="Q760" s="514"/>
      <c r="R760" s="514"/>
      <c r="S760" s="514"/>
      <c r="T760" s="514"/>
      <c r="U760" s="514"/>
      <c r="V760" s="514"/>
      <c r="W760" s="514"/>
      <c r="X760" s="514"/>
      <c r="Y760" s="514"/>
      <c r="Z760" s="514"/>
      <c r="AA760" s="514"/>
      <c r="AB760" s="514"/>
      <c r="AC760" s="514"/>
      <c r="AD760" s="198"/>
      <c r="AE760" s="505" t="s">
        <v>11</v>
      </c>
      <c r="AF760" s="505"/>
      <c r="AG760" s="505"/>
      <c r="AH760" s="505"/>
      <c r="AI760" s="505"/>
      <c r="AJ760" s="505"/>
      <c r="AK760" s="505"/>
      <c r="AL760" s="505"/>
      <c r="AM760" s="505"/>
      <c r="AN760" s="513"/>
      <c r="AO760" s="513"/>
      <c r="AP760" s="513"/>
      <c r="AQ760" s="513"/>
      <c r="AR760" s="513"/>
      <c r="AS760" s="513"/>
      <c r="AT760" s="513"/>
      <c r="AU760" s="513"/>
      <c r="AV760" s="513"/>
      <c r="AW760" s="513"/>
      <c r="AX760" s="513"/>
      <c r="AY760" s="513"/>
      <c r="AZ760" s="513"/>
      <c r="BA760" s="513"/>
      <c r="BB760" s="513"/>
      <c r="BC760" s="513"/>
      <c r="BD760" s="513"/>
      <c r="BE760" s="513"/>
      <c r="BF760" s="513"/>
      <c r="BG760" s="513"/>
      <c r="BH760" s="513"/>
      <c r="BI760" s="513"/>
      <c r="BJ760" s="513"/>
      <c r="BK760" s="513"/>
      <c r="BL760" s="513"/>
      <c r="BM760" s="513"/>
      <c r="BN760" s="508"/>
      <c r="BO760" s="508"/>
      <c r="BP760" s="508"/>
      <c r="BQ760" s="55"/>
      <c r="BR760" s="55"/>
      <c r="BS760" s="55"/>
    </row>
    <row r="761" spans="1:71" ht="8.85" customHeight="1">
      <c r="A761" s="63"/>
      <c r="B761" s="193"/>
      <c r="C761" s="196" t="s">
        <v>36</v>
      </c>
      <c r="D761" s="196"/>
      <c r="E761" s="196"/>
      <c r="F761" s="199"/>
      <c r="G761" s="199"/>
      <c r="H761" s="196"/>
      <c r="I761" s="196"/>
      <c r="J761" s="200"/>
      <c r="K761" s="200"/>
      <c r="L761" s="200"/>
      <c r="M761" s="200"/>
      <c r="N761" s="200"/>
      <c r="O761" s="200"/>
      <c r="P761" s="200"/>
      <c r="Q761" s="200"/>
      <c r="R761" s="200"/>
      <c r="S761" s="200"/>
      <c r="T761" s="200"/>
      <c r="U761" s="200"/>
      <c r="V761" s="200"/>
      <c r="W761" s="200"/>
      <c r="X761" s="200"/>
      <c r="Y761" s="200"/>
      <c r="Z761" s="200"/>
      <c r="AA761" s="200"/>
      <c r="AB761" s="200"/>
      <c r="AC761" s="200"/>
      <c r="AD761" s="200"/>
      <c r="AE761" s="200"/>
      <c r="AF761" s="200"/>
      <c r="AG761" s="196"/>
      <c r="AH761" s="201"/>
      <c r="AI761" s="202"/>
      <c r="AJ761" s="202"/>
      <c r="AK761" s="202"/>
      <c r="AL761" s="202"/>
      <c r="AM761" s="202"/>
      <c r="AN761" s="202"/>
      <c r="AO761" s="203"/>
      <c r="AP761" s="204"/>
      <c r="AQ761" s="204"/>
      <c r="AR761" s="204"/>
      <c r="AS761" s="204"/>
      <c r="AT761" s="204"/>
      <c r="AU761" s="204"/>
      <c r="AV761" s="204"/>
      <c r="AW761" s="204"/>
      <c r="AX761" s="204"/>
      <c r="AY761" s="204"/>
      <c r="AZ761" s="204"/>
      <c r="BA761" s="204"/>
      <c r="BB761" s="204"/>
      <c r="BC761" s="204"/>
      <c r="BD761" s="204"/>
      <c r="BE761" s="204"/>
      <c r="BF761" s="204"/>
      <c r="BG761" s="204"/>
      <c r="BH761" s="204"/>
      <c r="BI761" s="204"/>
      <c r="BJ761" s="204"/>
      <c r="BK761" s="204"/>
      <c r="BL761" s="204"/>
      <c r="BM761" s="204"/>
      <c r="BN761" s="204"/>
      <c r="BO761" s="205"/>
      <c r="BP761" s="205"/>
      <c r="BQ761" s="63"/>
      <c r="BR761" s="63"/>
      <c r="BS761" s="63"/>
    </row>
    <row r="762" spans="1:71" s="62" customFormat="1" ht="42.75">
      <c r="A762" s="55"/>
      <c r="B762" s="193"/>
      <c r="C762" s="519" t="s">
        <v>35</v>
      </c>
      <c r="D762" s="519"/>
      <c r="E762" s="513"/>
      <c r="F762" s="513"/>
      <c r="G762" s="513"/>
      <c r="H762" s="513"/>
      <c r="I762" s="513"/>
      <c r="J762" s="513"/>
      <c r="K762" s="513"/>
      <c r="L762" s="513"/>
      <c r="M762" s="513"/>
      <c r="N762" s="513"/>
      <c r="O762" s="513"/>
      <c r="P762" s="513"/>
      <c r="Q762" s="513"/>
      <c r="R762" s="513"/>
      <c r="S762" s="513"/>
      <c r="T762" s="513"/>
      <c r="U762" s="513"/>
      <c r="V762" s="513"/>
      <c r="W762" s="513"/>
      <c r="X762" s="513"/>
      <c r="Y762" s="513"/>
      <c r="Z762" s="513"/>
      <c r="AA762" s="513"/>
      <c r="AB762" s="513"/>
      <c r="AC762" s="513"/>
      <c r="AD762" s="198"/>
      <c r="AE762" s="239" t="s">
        <v>19</v>
      </c>
      <c r="AF762" s="239"/>
      <c r="AG762" s="239"/>
      <c r="AH762" s="505" t="s">
        <v>19</v>
      </c>
      <c r="AI762" s="505"/>
      <c r="AJ762" s="505"/>
      <c r="AK762" s="505"/>
      <c r="AL762" s="505"/>
      <c r="AM762" s="505"/>
      <c r="AN762" s="513"/>
      <c r="AO762" s="513"/>
      <c r="AP762" s="513"/>
      <c r="AQ762" s="513"/>
      <c r="AR762" s="513"/>
      <c r="AS762" s="513"/>
      <c r="AT762" s="513"/>
      <c r="AU762" s="513"/>
      <c r="AV762" s="513"/>
      <c r="AW762" s="513"/>
      <c r="AX762" s="513"/>
      <c r="AY762" s="513"/>
      <c r="AZ762" s="513"/>
      <c r="BA762" s="505" t="s">
        <v>12</v>
      </c>
      <c r="BB762" s="505"/>
      <c r="BC762" s="505"/>
      <c r="BD762" s="504"/>
      <c r="BE762" s="504"/>
      <c r="BF762" s="504"/>
      <c r="BG762" s="504"/>
      <c r="BH762" s="504"/>
      <c r="BI762" s="504"/>
      <c r="BJ762" s="504"/>
      <c r="BK762" s="504"/>
      <c r="BL762" s="504"/>
      <c r="BM762" s="504"/>
      <c r="BN762" s="206"/>
      <c r="BO762" s="207"/>
      <c r="BP762" s="207"/>
      <c r="BQ762" s="64">
        <f>IF(BD762=0,0,1)</f>
        <v>0</v>
      </c>
      <c r="BR762" s="65">
        <f>IF((BE816+BI816)&gt;(AO816+AS816),1,0)</f>
        <v>0</v>
      </c>
      <c r="BS762" s="66"/>
    </row>
    <row r="763" spans="1:71" ht="9.6" customHeight="1">
      <c r="A763" s="54"/>
      <c r="B763" s="193"/>
      <c r="C763" s="194"/>
      <c r="D763" s="194"/>
      <c r="E763" s="194"/>
      <c r="F763" s="195"/>
      <c r="G763" s="195"/>
      <c r="H763" s="194"/>
      <c r="I763" s="194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  <c r="AC763" s="194"/>
      <c r="AD763" s="194"/>
      <c r="AE763" s="194"/>
      <c r="AF763" s="196"/>
      <c r="AG763" s="196"/>
      <c r="AH763" s="194"/>
      <c r="AI763" s="194"/>
      <c r="AJ763" s="194"/>
      <c r="AK763" s="194"/>
      <c r="AL763" s="194"/>
      <c r="AM763" s="194"/>
      <c r="AN763" s="194"/>
      <c r="AO763" s="194"/>
      <c r="AP763" s="194"/>
      <c r="AQ763" s="194"/>
      <c r="AR763" s="194"/>
      <c r="AS763" s="194"/>
      <c r="AT763" s="194"/>
      <c r="AU763" s="194"/>
      <c r="AV763" s="194"/>
      <c r="AW763" s="194"/>
      <c r="AX763" s="194"/>
      <c r="AY763" s="194"/>
      <c r="AZ763" s="194"/>
      <c r="BA763" s="194"/>
      <c r="BB763" s="194"/>
      <c r="BC763" s="194"/>
      <c r="BD763" s="194"/>
      <c r="BE763" s="194"/>
      <c r="BF763" s="194"/>
      <c r="BG763" s="194"/>
      <c r="BH763" s="194"/>
      <c r="BI763" s="194"/>
      <c r="BJ763" s="194"/>
      <c r="BK763" s="194"/>
      <c r="BL763" s="194"/>
      <c r="BM763" s="194"/>
      <c r="BN763" s="194"/>
      <c r="BO763" s="208"/>
      <c r="BP763" s="208"/>
      <c r="BQ763" s="54"/>
      <c r="BR763" s="54"/>
      <c r="BS763" s="54"/>
    </row>
    <row r="764" spans="1:71" ht="8.85" customHeight="1" thickBot="1">
      <c r="A764" s="54"/>
      <c r="B764" s="209"/>
      <c r="C764" s="210"/>
      <c r="D764" s="210"/>
      <c r="E764" s="210"/>
      <c r="F764" s="211"/>
      <c r="G764" s="211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2"/>
      <c r="AG764" s="212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0"/>
      <c r="BN764" s="210"/>
      <c r="BO764" s="213"/>
      <c r="BP764" s="213"/>
      <c r="BQ764" s="54"/>
      <c r="BR764" s="54"/>
      <c r="BS764" s="54"/>
    </row>
    <row r="765" spans="1:71" s="62" customFormat="1" ht="33.4" customHeight="1" thickTop="1">
      <c r="A765" s="66"/>
      <c r="B765" s="515" t="s">
        <v>0</v>
      </c>
      <c r="C765" s="531" t="s">
        <v>1</v>
      </c>
      <c r="D765" s="532"/>
      <c r="E765" s="332" t="s">
        <v>26</v>
      </c>
      <c r="F765" s="499" t="s">
        <v>104</v>
      </c>
      <c r="G765" s="499" t="s">
        <v>105</v>
      </c>
      <c r="H765" s="527" t="s">
        <v>38</v>
      </c>
      <c r="I765" s="528"/>
      <c r="J765" s="564" t="s">
        <v>7</v>
      </c>
      <c r="K765" s="564"/>
      <c r="L765" s="564"/>
      <c r="M765" s="564"/>
      <c r="N765" s="564"/>
      <c r="O765" s="564"/>
      <c r="P765" s="564" t="s">
        <v>2</v>
      </c>
      <c r="Q765" s="564"/>
      <c r="R765" s="564"/>
      <c r="S765" s="564"/>
      <c r="T765" s="564"/>
      <c r="U765" s="564"/>
      <c r="V765" s="610" t="s">
        <v>32</v>
      </c>
      <c r="W765" s="611"/>
      <c r="X765" s="610" t="s">
        <v>33</v>
      </c>
      <c r="Y765" s="611"/>
      <c r="Z765" s="619" t="s">
        <v>41</v>
      </c>
      <c r="AA765" s="620"/>
      <c r="AB765" s="623" t="s">
        <v>6</v>
      </c>
      <c r="AC765" s="623"/>
      <c r="AD765" s="623"/>
      <c r="AE765" s="623"/>
      <c r="AF765" s="623"/>
      <c r="AG765" s="623"/>
      <c r="AH765" s="564" t="s">
        <v>66</v>
      </c>
      <c r="AI765" s="564"/>
      <c r="AJ765" s="564"/>
      <c r="AK765" s="564"/>
      <c r="AL765" s="564"/>
      <c r="AM765" s="564"/>
      <c r="AN765" s="564" t="s">
        <v>67</v>
      </c>
      <c r="AO765" s="564"/>
      <c r="AP765" s="564"/>
      <c r="AQ765" s="564"/>
      <c r="AR765" s="564"/>
      <c r="AS765" s="564"/>
      <c r="AT765" s="564" t="s">
        <v>68</v>
      </c>
      <c r="AU765" s="564"/>
      <c r="AV765" s="564"/>
      <c r="AW765" s="564"/>
      <c r="AX765" s="564"/>
      <c r="AY765" s="583"/>
      <c r="AZ765" s="564" t="s">
        <v>4</v>
      </c>
      <c r="BA765" s="564"/>
      <c r="BB765" s="564"/>
      <c r="BC765" s="564"/>
      <c r="BD765" s="564"/>
      <c r="BE765" s="564"/>
      <c r="BF765" s="564" t="s">
        <v>69</v>
      </c>
      <c r="BG765" s="564"/>
      <c r="BH765" s="564"/>
      <c r="BI765" s="564"/>
      <c r="BJ765" s="564"/>
      <c r="BK765" s="582"/>
      <c r="BL765" s="659" t="s">
        <v>119</v>
      </c>
      <c r="BM765" s="660"/>
      <c r="BN765" s="661"/>
      <c r="BO765" s="603" t="s">
        <v>83</v>
      </c>
      <c r="BP765" s="603" t="s">
        <v>84</v>
      </c>
      <c r="BQ765" s="66"/>
      <c r="BR765" s="66"/>
      <c r="BS765" s="66"/>
    </row>
    <row r="766" spans="1:71" s="68" customFormat="1" ht="45" customHeight="1">
      <c r="A766" s="67"/>
      <c r="B766" s="516"/>
      <c r="C766" s="533"/>
      <c r="D766" s="534"/>
      <c r="E766" s="331" t="s">
        <v>106</v>
      </c>
      <c r="F766" s="500"/>
      <c r="G766" s="500"/>
      <c r="H766" s="529"/>
      <c r="I766" s="530"/>
      <c r="J766" s="562" t="s">
        <v>15</v>
      </c>
      <c r="K766" s="563"/>
      <c r="L766" s="525" t="s">
        <v>16</v>
      </c>
      <c r="M766" s="526"/>
      <c r="N766" s="517" t="s">
        <v>17</v>
      </c>
      <c r="O766" s="518" t="s">
        <v>8</v>
      </c>
      <c r="P766" s="562" t="s">
        <v>24</v>
      </c>
      <c r="Q766" s="563"/>
      <c r="R766" s="525" t="s">
        <v>22</v>
      </c>
      <c r="S766" s="526"/>
      <c r="T766" s="517" t="s">
        <v>17</v>
      </c>
      <c r="U766" s="518"/>
      <c r="V766" s="612"/>
      <c r="W766" s="613"/>
      <c r="X766" s="612"/>
      <c r="Y766" s="613"/>
      <c r="Z766" s="621"/>
      <c r="AA766" s="622"/>
      <c r="AB766" s="638" t="s">
        <v>50</v>
      </c>
      <c r="AC766" s="639"/>
      <c r="AD766" s="636" t="s">
        <v>21</v>
      </c>
      <c r="AE766" s="637" t="s">
        <v>3</v>
      </c>
      <c r="AF766" s="624" t="s">
        <v>5</v>
      </c>
      <c r="AG766" s="625"/>
      <c r="AH766" s="562" t="s">
        <v>50</v>
      </c>
      <c r="AI766" s="563"/>
      <c r="AJ766" s="525" t="s">
        <v>21</v>
      </c>
      <c r="AK766" s="526" t="s">
        <v>3</v>
      </c>
      <c r="AL766" s="523" t="s">
        <v>5</v>
      </c>
      <c r="AM766" s="524"/>
      <c r="AN766" s="562" t="s">
        <v>50</v>
      </c>
      <c r="AO766" s="563"/>
      <c r="AP766" s="525" t="s">
        <v>21</v>
      </c>
      <c r="AQ766" s="526" t="s">
        <v>3</v>
      </c>
      <c r="AR766" s="523" t="s">
        <v>5</v>
      </c>
      <c r="AS766" s="524"/>
      <c r="AT766" s="533" t="s">
        <v>50</v>
      </c>
      <c r="AU766" s="584"/>
      <c r="AV766" s="597" t="s">
        <v>21</v>
      </c>
      <c r="AW766" s="598" t="s">
        <v>3</v>
      </c>
      <c r="AX766" s="523" t="s">
        <v>5</v>
      </c>
      <c r="AY766" s="585"/>
      <c r="AZ766" s="562" t="s">
        <v>50</v>
      </c>
      <c r="BA766" s="563"/>
      <c r="BB766" s="525" t="s">
        <v>21</v>
      </c>
      <c r="BC766" s="526" t="s">
        <v>3</v>
      </c>
      <c r="BD766" s="523" t="s">
        <v>5</v>
      </c>
      <c r="BE766" s="524"/>
      <c r="BF766" s="533" t="s">
        <v>50</v>
      </c>
      <c r="BG766" s="584"/>
      <c r="BH766" s="597" t="s">
        <v>21</v>
      </c>
      <c r="BI766" s="598" t="s">
        <v>3</v>
      </c>
      <c r="BJ766" s="523" t="s">
        <v>5</v>
      </c>
      <c r="BK766" s="524"/>
      <c r="BL766" s="662"/>
      <c r="BM766" s="663"/>
      <c r="BN766" s="664"/>
      <c r="BO766" s="604"/>
      <c r="BP766" s="604"/>
      <c r="BQ766" s="67"/>
      <c r="BR766" s="67"/>
      <c r="BS766" s="67"/>
    </row>
    <row r="767" spans="1:71" ht="23.85" customHeight="1">
      <c r="A767" s="69"/>
      <c r="B767" s="548" t="str">
        <f>IF(ROSTER!B8="","",ROSTER!B8)</f>
        <v/>
      </c>
      <c r="C767" s="536" t="str">
        <f>IF(ROSTER!C$8="","",ROSTER!C$8)</f>
        <v/>
      </c>
      <c r="D767" s="537"/>
      <c r="E767" s="546"/>
      <c r="F767" s="501">
        <f>IF(E767="y",1,IF(E767="S",1,0))</f>
        <v>0</v>
      </c>
      <c r="G767" s="506">
        <f>IF(E767="S",1,0)</f>
        <v>0</v>
      </c>
      <c r="H767" s="542"/>
      <c r="I767" s="543"/>
      <c r="J767" s="538"/>
      <c r="K767" s="539"/>
      <c r="L767" s="552"/>
      <c r="M767" s="558"/>
      <c r="N767" s="554">
        <f>L767+J767</f>
        <v>0</v>
      </c>
      <c r="O767" s="555"/>
      <c r="P767" s="538"/>
      <c r="Q767" s="539"/>
      <c r="R767" s="552"/>
      <c r="S767" s="558"/>
      <c r="T767" s="590">
        <f>R767-P767</f>
        <v>0</v>
      </c>
      <c r="U767" s="591"/>
      <c r="V767" s="550"/>
      <c r="W767" s="543"/>
      <c r="X767" s="538"/>
      <c r="Y767" s="543"/>
      <c r="Z767" s="538"/>
      <c r="AA767" s="543"/>
      <c r="AB767" s="538"/>
      <c r="AC767" s="539"/>
      <c r="AD767" s="552"/>
      <c r="AE767" s="558"/>
      <c r="AF767" s="586">
        <f>IF(AB767=0,0,(AD767/AB767)*100)</f>
        <v>0</v>
      </c>
      <c r="AG767" s="587"/>
      <c r="AH767" s="538"/>
      <c r="AI767" s="539"/>
      <c r="AJ767" s="552"/>
      <c r="AK767" s="558"/>
      <c r="AL767" s="590">
        <f>IF(AH767=0,0,(AJ767/AH767)*100)</f>
        <v>0</v>
      </c>
      <c r="AM767" s="591"/>
      <c r="AN767" s="538"/>
      <c r="AO767" s="539"/>
      <c r="AP767" s="552"/>
      <c r="AQ767" s="558"/>
      <c r="AR767" s="590">
        <f>IF(AN767=0,0,(AP767/AN767)*100)</f>
        <v>0</v>
      </c>
      <c r="AS767" s="591"/>
      <c r="AT767" s="578">
        <f>AB767+AH767+AN767</f>
        <v>0</v>
      </c>
      <c r="AU767" s="579"/>
      <c r="AV767" s="574">
        <f>AD767+AJ767+AP767</f>
        <v>0</v>
      </c>
      <c r="AW767" s="575"/>
      <c r="AX767" s="590">
        <f>IF(AT767=0,0,(AV767/AT767)*100)</f>
        <v>0</v>
      </c>
      <c r="AY767" s="591"/>
      <c r="AZ767" s="538"/>
      <c r="BA767" s="539"/>
      <c r="BB767" s="552"/>
      <c r="BC767" s="558"/>
      <c r="BD767" s="590">
        <f>IF(AZ767=0,0,(BB767/AZ767)*100)</f>
        <v>0</v>
      </c>
      <c r="BE767" s="591"/>
      <c r="BF767" s="578">
        <f>AT767+AZ767</f>
        <v>0</v>
      </c>
      <c r="BG767" s="579"/>
      <c r="BH767" s="574">
        <f>AV767+BB767</f>
        <v>0</v>
      </c>
      <c r="BI767" s="575"/>
      <c r="BJ767" s="590">
        <f>IF(BF767=0,0,(BH767/BF767)*100)</f>
        <v>0</v>
      </c>
      <c r="BK767" s="591"/>
      <c r="BL767" s="650">
        <f>(AD767*2)+(AJ767*2)+(AP767*3)+BB767</f>
        <v>0</v>
      </c>
      <c r="BM767" s="651"/>
      <c r="BN767" s="652"/>
      <c r="BO767" s="599"/>
      <c r="BP767" s="599" t="e">
        <f>((AZ767-BB767)*BR$774)+((AT767-AV767)*BR$773)+(H767*BR$775)+(P767*BR$776)</f>
        <v>#REF!</v>
      </c>
      <c r="BQ767" s="70" t="s">
        <v>72</v>
      </c>
      <c r="BR767" s="71" t="e">
        <f>IF(#REF!="B",#REF!,IF(#REF!="C",#REF!,#REF!))</f>
        <v>#REF!</v>
      </c>
      <c r="BS767" s="67"/>
    </row>
    <row r="768" spans="1:71" ht="23.85" customHeight="1">
      <c r="A768" s="69"/>
      <c r="B768" s="549"/>
      <c r="C768" s="560" t="str">
        <f>IF(ROSTER!D$8="","",ROSTER!D$8)</f>
        <v/>
      </c>
      <c r="D768" s="561"/>
      <c r="E768" s="547"/>
      <c r="F768" s="502"/>
      <c r="G768" s="507"/>
      <c r="H768" s="544"/>
      <c r="I768" s="545"/>
      <c r="J768" s="540"/>
      <c r="K768" s="541"/>
      <c r="L768" s="553"/>
      <c r="M768" s="559"/>
      <c r="N768" s="556" t="s">
        <v>14</v>
      </c>
      <c r="O768" s="557"/>
      <c r="P768" s="540"/>
      <c r="Q768" s="541"/>
      <c r="R768" s="553"/>
      <c r="S768" s="559"/>
      <c r="T768" s="592"/>
      <c r="U768" s="593"/>
      <c r="V768" s="551"/>
      <c r="W768" s="545"/>
      <c r="X768" s="540"/>
      <c r="Y768" s="545"/>
      <c r="Z768" s="540"/>
      <c r="AA768" s="545"/>
      <c r="AB768" s="540"/>
      <c r="AC768" s="541"/>
      <c r="AD768" s="553"/>
      <c r="AE768" s="559"/>
      <c r="AF768" s="588"/>
      <c r="AG768" s="589"/>
      <c r="AH768" s="540"/>
      <c r="AI768" s="541"/>
      <c r="AJ768" s="553"/>
      <c r="AK768" s="559"/>
      <c r="AL768" s="592"/>
      <c r="AM768" s="593"/>
      <c r="AN768" s="540"/>
      <c r="AO768" s="541"/>
      <c r="AP768" s="553"/>
      <c r="AQ768" s="559"/>
      <c r="AR768" s="592"/>
      <c r="AS768" s="593"/>
      <c r="AT768" s="580"/>
      <c r="AU768" s="581"/>
      <c r="AV768" s="576"/>
      <c r="AW768" s="577"/>
      <c r="AX768" s="592"/>
      <c r="AY768" s="593"/>
      <c r="AZ768" s="540"/>
      <c r="BA768" s="541"/>
      <c r="BB768" s="553"/>
      <c r="BC768" s="559"/>
      <c r="BD768" s="592"/>
      <c r="BE768" s="593"/>
      <c r="BF768" s="580"/>
      <c r="BG768" s="581"/>
      <c r="BH768" s="576"/>
      <c r="BI768" s="577"/>
      <c r="BJ768" s="592"/>
      <c r="BK768" s="593"/>
      <c r="BL768" s="653"/>
      <c r="BM768" s="654"/>
      <c r="BN768" s="655"/>
      <c r="BO768" s="600"/>
      <c r="BP768" s="600"/>
      <c r="BQ768" s="70" t="s">
        <v>73</v>
      </c>
      <c r="BR768" s="71" t="e">
        <f>IF(#REF!="B",#REF!,IF(#REF!="C",#REF!,#REF!))</f>
        <v>#REF!</v>
      </c>
      <c r="BS768" s="67"/>
    </row>
    <row r="769" spans="1:71" ht="21.75" customHeight="1">
      <c r="A769" s="54"/>
      <c r="B769" s="548" t="str">
        <f>IF(ROSTER!B10="","",ROSTER!B10)</f>
        <v/>
      </c>
      <c r="C769" s="536" t="str">
        <f>IF(ROSTER!C$10="","",ROSTER!C$10)</f>
        <v/>
      </c>
      <c r="D769" s="537"/>
      <c r="E769" s="546"/>
      <c r="F769" s="501">
        <f>IF(E769="y",1,IF(E769="S",1,0))</f>
        <v>0</v>
      </c>
      <c r="G769" s="506">
        <f>IF(E769="S",1,0)</f>
        <v>0</v>
      </c>
      <c r="H769" s="542"/>
      <c r="I769" s="543"/>
      <c r="J769" s="538"/>
      <c r="K769" s="539"/>
      <c r="L769" s="552"/>
      <c r="M769" s="558"/>
      <c r="N769" s="554">
        <f>L769+J769</f>
        <v>0</v>
      </c>
      <c r="O769" s="555"/>
      <c r="P769" s="538"/>
      <c r="Q769" s="539"/>
      <c r="R769" s="552"/>
      <c r="S769" s="558"/>
      <c r="T769" s="590">
        <f t="shared" ref="T769:T810" si="684">R769-P769</f>
        <v>0</v>
      </c>
      <c r="U769" s="591"/>
      <c r="V769" s="550"/>
      <c r="W769" s="543"/>
      <c r="X769" s="538"/>
      <c r="Y769" s="543"/>
      <c r="Z769" s="538"/>
      <c r="AA769" s="543"/>
      <c r="AB769" s="538"/>
      <c r="AC769" s="539"/>
      <c r="AD769" s="552"/>
      <c r="AE769" s="558"/>
      <c r="AF769" s="586">
        <f>IF(AB769=0,0,(AD769/AB769)*100)</f>
        <v>0</v>
      </c>
      <c r="AG769" s="587"/>
      <c r="AH769" s="538"/>
      <c r="AI769" s="539"/>
      <c r="AJ769" s="552"/>
      <c r="AK769" s="558"/>
      <c r="AL769" s="590">
        <f>IF(AH769=0,0,(AJ769/AH769)*100)</f>
        <v>0</v>
      </c>
      <c r="AM769" s="591"/>
      <c r="AN769" s="538"/>
      <c r="AO769" s="539"/>
      <c r="AP769" s="552"/>
      <c r="AQ769" s="558"/>
      <c r="AR769" s="590">
        <f>IF(AN769=0,0,(AP769/AN769)*100)</f>
        <v>0</v>
      </c>
      <c r="AS769" s="591"/>
      <c r="AT769" s="578">
        <f>AB769+AH769+AN769</f>
        <v>0</v>
      </c>
      <c r="AU769" s="579"/>
      <c r="AV769" s="574">
        <f>AD769+AJ769+AP769</f>
        <v>0</v>
      </c>
      <c r="AW769" s="575"/>
      <c r="AX769" s="590">
        <f>IF(AT769=0,0,(AV769/AT769)*100)</f>
        <v>0</v>
      </c>
      <c r="AY769" s="591"/>
      <c r="AZ769" s="538"/>
      <c r="BA769" s="539"/>
      <c r="BB769" s="552"/>
      <c r="BC769" s="558"/>
      <c r="BD769" s="590">
        <f>IF(AZ769=0,0,(BB769/AZ769)*100)</f>
        <v>0</v>
      </c>
      <c r="BE769" s="591"/>
      <c r="BF769" s="578">
        <f>AT769+AZ769</f>
        <v>0</v>
      </c>
      <c r="BG769" s="579"/>
      <c r="BH769" s="574">
        <f>AV769+BB769</f>
        <v>0</v>
      </c>
      <c r="BI769" s="575"/>
      <c r="BJ769" s="590">
        <f>IF(BF769=0,0,(BH769/BF769)*100)</f>
        <v>0</v>
      </c>
      <c r="BK769" s="591"/>
      <c r="BL769" s="650">
        <f>(AD769*2)+(AJ769*2)+(AP769*3)+BB769</f>
        <v>0</v>
      </c>
      <c r="BM769" s="651"/>
      <c r="BN769" s="652"/>
      <c r="BO769" s="599"/>
      <c r="BP769" s="599" t="e">
        <f>((AZ769-BB769)*BR$774)+((AT769-AV769)*BR$773)+(H769*BR$775)+(P769*BR$776)</f>
        <v>#REF!</v>
      </c>
      <c r="BQ769" s="70" t="s">
        <v>74</v>
      </c>
      <c r="BR769" s="71" t="e">
        <f>IF(#REF!="B",#REF!,IF(#REF!="C",#REF!,#REF!))</f>
        <v>#REF!</v>
      </c>
      <c r="BS769" s="67"/>
    </row>
    <row r="770" spans="1:71" ht="21.75" customHeight="1">
      <c r="A770" s="54"/>
      <c r="B770" s="549"/>
      <c r="C770" s="560" t="str">
        <f>IF(ROSTER!D$10="","",ROSTER!D$10)</f>
        <v/>
      </c>
      <c r="D770" s="561"/>
      <c r="E770" s="547"/>
      <c r="F770" s="502"/>
      <c r="G770" s="507"/>
      <c r="H770" s="544"/>
      <c r="I770" s="545"/>
      <c r="J770" s="540"/>
      <c r="K770" s="541"/>
      <c r="L770" s="553"/>
      <c r="M770" s="559"/>
      <c r="N770" s="556" t="s">
        <v>14</v>
      </c>
      <c r="O770" s="557"/>
      <c r="P770" s="540"/>
      <c r="Q770" s="541"/>
      <c r="R770" s="553"/>
      <c r="S770" s="559"/>
      <c r="T770" s="592"/>
      <c r="U770" s="593"/>
      <c r="V770" s="551"/>
      <c r="W770" s="545"/>
      <c r="X770" s="540"/>
      <c r="Y770" s="545"/>
      <c r="Z770" s="540"/>
      <c r="AA770" s="545"/>
      <c r="AB770" s="540"/>
      <c r="AC770" s="541"/>
      <c r="AD770" s="553"/>
      <c r="AE770" s="559"/>
      <c r="AF770" s="588"/>
      <c r="AG770" s="589"/>
      <c r="AH770" s="540"/>
      <c r="AI770" s="541"/>
      <c r="AJ770" s="553"/>
      <c r="AK770" s="559"/>
      <c r="AL770" s="592"/>
      <c r="AM770" s="593"/>
      <c r="AN770" s="540"/>
      <c r="AO770" s="541"/>
      <c r="AP770" s="553"/>
      <c r="AQ770" s="559"/>
      <c r="AR770" s="592"/>
      <c r="AS770" s="593"/>
      <c r="AT770" s="580"/>
      <c r="AU770" s="581"/>
      <c r="AV770" s="576"/>
      <c r="AW770" s="577"/>
      <c r="AX770" s="592"/>
      <c r="AY770" s="593"/>
      <c r="AZ770" s="540"/>
      <c r="BA770" s="541"/>
      <c r="BB770" s="553"/>
      <c r="BC770" s="559"/>
      <c r="BD770" s="592"/>
      <c r="BE770" s="593"/>
      <c r="BF770" s="580"/>
      <c r="BG770" s="581"/>
      <c r="BH770" s="576"/>
      <c r="BI770" s="577"/>
      <c r="BJ770" s="592"/>
      <c r="BK770" s="593"/>
      <c r="BL770" s="653"/>
      <c r="BM770" s="654"/>
      <c r="BN770" s="655"/>
      <c r="BO770" s="600"/>
      <c r="BP770" s="600"/>
      <c r="BQ770" s="70" t="s">
        <v>75</v>
      </c>
      <c r="BR770" s="71" t="e">
        <f>IF(#REF!="B",#REF!,IF(#REF!="C",#REF!,#REF!))</f>
        <v>#REF!</v>
      </c>
      <c r="BS770" s="67"/>
    </row>
    <row r="771" spans="1:71" ht="21.75" customHeight="1">
      <c r="A771" s="54"/>
      <c r="B771" s="565" t="str">
        <f>IF(ROSTER!B12="","",ROSTER!B12)</f>
        <v/>
      </c>
      <c r="C771" s="536" t="str">
        <f>IF(ROSTER!C$12="","",ROSTER!C$12)</f>
        <v/>
      </c>
      <c r="D771" s="537"/>
      <c r="E771" s="546"/>
      <c r="F771" s="501">
        <f>IF(E771="y",1,IF(E771="S",1,0))</f>
        <v>0</v>
      </c>
      <c r="G771" s="506">
        <f>IF(E771="S",1,0)</f>
        <v>0</v>
      </c>
      <c r="H771" s="542"/>
      <c r="I771" s="543"/>
      <c r="J771" s="538"/>
      <c r="K771" s="539"/>
      <c r="L771" s="552"/>
      <c r="M771" s="558"/>
      <c r="N771" s="554">
        <f>L771+J771</f>
        <v>0</v>
      </c>
      <c r="O771" s="555"/>
      <c r="P771" s="538"/>
      <c r="Q771" s="539"/>
      <c r="R771" s="552"/>
      <c r="S771" s="558"/>
      <c r="T771" s="590">
        <f t="shared" ref="T771:T810" si="685">R771-P771</f>
        <v>0</v>
      </c>
      <c r="U771" s="591"/>
      <c r="V771" s="550"/>
      <c r="W771" s="543"/>
      <c r="X771" s="538"/>
      <c r="Y771" s="543"/>
      <c r="Z771" s="538"/>
      <c r="AA771" s="543"/>
      <c r="AB771" s="538"/>
      <c r="AC771" s="539"/>
      <c r="AD771" s="552"/>
      <c r="AE771" s="558"/>
      <c r="AF771" s="586">
        <f>IF(AB771=0,0,(AD771/AB771)*100)</f>
        <v>0</v>
      </c>
      <c r="AG771" s="587"/>
      <c r="AH771" s="538"/>
      <c r="AI771" s="539"/>
      <c r="AJ771" s="552"/>
      <c r="AK771" s="558"/>
      <c r="AL771" s="590">
        <f>IF(AH771=0,0,(AJ771/AH771)*100)</f>
        <v>0</v>
      </c>
      <c r="AM771" s="591"/>
      <c r="AN771" s="538"/>
      <c r="AO771" s="539"/>
      <c r="AP771" s="552"/>
      <c r="AQ771" s="558"/>
      <c r="AR771" s="590">
        <f>IF(AN771=0,0,(AP771/AN771)*100)</f>
        <v>0</v>
      </c>
      <c r="AS771" s="591"/>
      <c r="AT771" s="578">
        <f>AB771+AH771+AN771</f>
        <v>0</v>
      </c>
      <c r="AU771" s="579"/>
      <c r="AV771" s="574">
        <f>AD771+AJ771+AP771</f>
        <v>0</v>
      </c>
      <c r="AW771" s="575"/>
      <c r="AX771" s="590">
        <f>IF(AT771=0,0,(AV771/AT771)*100)</f>
        <v>0</v>
      </c>
      <c r="AY771" s="591"/>
      <c r="AZ771" s="538"/>
      <c r="BA771" s="539"/>
      <c r="BB771" s="552"/>
      <c r="BC771" s="558"/>
      <c r="BD771" s="590">
        <f>IF(AZ771=0,0,(BB771/AZ771)*100)</f>
        <v>0</v>
      </c>
      <c r="BE771" s="591"/>
      <c r="BF771" s="578">
        <f>AT771+AZ771</f>
        <v>0</v>
      </c>
      <c r="BG771" s="579"/>
      <c r="BH771" s="574">
        <f>AV771+BB771</f>
        <v>0</v>
      </c>
      <c r="BI771" s="575"/>
      <c r="BJ771" s="590">
        <f>IF(BF771=0,0,(BH771/BF771)*100)</f>
        <v>0</v>
      </c>
      <c r="BK771" s="591"/>
      <c r="BL771" s="650">
        <f>(AD771*2)+(AJ771*2)+(AP771*3)+BB771</f>
        <v>0</v>
      </c>
      <c r="BM771" s="651"/>
      <c r="BN771" s="652"/>
      <c r="BO771" s="599"/>
      <c r="BP771" s="599" t="e">
        <f>((AZ771-BB771)*BR$774)+((AT771-AV771)*BR$773)+(H771*BR$775)+(P771*BR$776)</f>
        <v>#REF!</v>
      </c>
      <c r="BQ771" s="70" t="s">
        <v>76</v>
      </c>
      <c r="BR771" s="71" t="e">
        <f>IF(#REF!="B",#REF!,IF(#REF!="C",#REF!,#REF!))</f>
        <v>#REF!</v>
      </c>
      <c r="BS771" s="67"/>
    </row>
    <row r="772" spans="1:71" ht="21.75" customHeight="1">
      <c r="A772" s="54"/>
      <c r="B772" s="566"/>
      <c r="C772" s="560" t="str">
        <f>IF(ROSTER!D$12="","",ROSTER!D$12)</f>
        <v/>
      </c>
      <c r="D772" s="561"/>
      <c r="E772" s="547"/>
      <c r="F772" s="502"/>
      <c r="G772" s="507"/>
      <c r="H772" s="544"/>
      <c r="I772" s="545"/>
      <c r="J772" s="540"/>
      <c r="K772" s="541"/>
      <c r="L772" s="553"/>
      <c r="M772" s="559"/>
      <c r="N772" s="556" t="s">
        <v>14</v>
      </c>
      <c r="O772" s="557"/>
      <c r="P772" s="540"/>
      <c r="Q772" s="541"/>
      <c r="R772" s="553"/>
      <c r="S772" s="559"/>
      <c r="T772" s="592"/>
      <c r="U772" s="593"/>
      <c r="V772" s="551"/>
      <c r="W772" s="545"/>
      <c r="X772" s="540"/>
      <c r="Y772" s="545"/>
      <c r="Z772" s="540"/>
      <c r="AA772" s="545"/>
      <c r="AB772" s="540"/>
      <c r="AC772" s="541"/>
      <c r="AD772" s="553"/>
      <c r="AE772" s="559"/>
      <c r="AF772" s="588"/>
      <c r="AG772" s="589"/>
      <c r="AH772" s="540"/>
      <c r="AI772" s="541"/>
      <c r="AJ772" s="553"/>
      <c r="AK772" s="559"/>
      <c r="AL772" s="592"/>
      <c r="AM772" s="593"/>
      <c r="AN772" s="540"/>
      <c r="AO772" s="541"/>
      <c r="AP772" s="553"/>
      <c r="AQ772" s="559"/>
      <c r="AR772" s="592"/>
      <c r="AS772" s="593"/>
      <c r="AT772" s="580"/>
      <c r="AU772" s="581"/>
      <c r="AV772" s="576"/>
      <c r="AW772" s="577"/>
      <c r="AX772" s="592"/>
      <c r="AY772" s="593"/>
      <c r="AZ772" s="540"/>
      <c r="BA772" s="541"/>
      <c r="BB772" s="553"/>
      <c r="BC772" s="559"/>
      <c r="BD772" s="592"/>
      <c r="BE772" s="593"/>
      <c r="BF772" s="580"/>
      <c r="BG772" s="581"/>
      <c r="BH772" s="576"/>
      <c r="BI772" s="577"/>
      <c r="BJ772" s="592"/>
      <c r="BK772" s="593"/>
      <c r="BL772" s="653"/>
      <c r="BM772" s="654"/>
      <c r="BN772" s="655"/>
      <c r="BO772" s="600"/>
      <c r="BP772" s="600"/>
      <c r="BQ772" s="70" t="s">
        <v>77</v>
      </c>
      <c r="BR772" s="71" t="e">
        <f>IF(#REF!="B",#REF!,IF(#REF!="C",#REF!,#REF!))</f>
        <v>#REF!</v>
      </c>
      <c r="BS772" s="67"/>
    </row>
    <row r="773" spans="1:71" ht="21.75" customHeight="1">
      <c r="A773" s="54"/>
      <c r="B773" s="565" t="str">
        <f>IF(ROSTER!B14="","",ROSTER!B14)</f>
        <v/>
      </c>
      <c r="C773" s="536" t="str">
        <f>IF(ROSTER!C$14="","",ROSTER!C$14)</f>
        <v/>
      </c>
      <c r="D773" s="537"/>
      <c r="E773" s="546"/>
      <c r="F773" s="501">
        <f>IF(E773="y",1,IF(E773="S",1,0))</f>
        <v>0</v>
      </c>
      <c r="G773" s="506">
        <f>IF(E773="S",1,0)</f>
        <v>0</v>
      </c>
      <c r="H773" s="542"/>
      <c r="I773" s="543"/>
      <c r="J773" s="538"/>
      <c r="K773" s="539"/>
      <c r="L773" s="552"/>
      <c r="M773" s="558"/>
      <c r="N773" s="554">
        <f>L773+J773</f>
        <v>0</v>
      </c>
      <c r="O773" s="555"/>
      <c r="P773" s="538"/>
      <c r="Q773" s="539"/>
      <c r="R773" s="552"/>
      <c r="S773" s="558"/>
      <c r="T773" s="590">
        <f t="shared" ref="T773:T810" si="686">R773-P773</f>
        <v>0</v>
      </c>
      <c r="U773" s="591"/>
      <c r="V773" s="550"/>
      <c r="W773" s="543"/>
      <c r="X773" s="538"/>
      <c r="Y773" s="543"/>
      <c r="Z773" s="538"/>
      <c r="AA773" s="543"/>
      <c r="AB773" s="538"/>
      <c r="AC773" s="539"/>
      <c r="AD773" s="552"/>
      <c r="AE773" s="558"/>
      <c r="AF773" s="586">
        <f>IF(AB773=0,0,(AD773/AB773)*100)</f>
        <v>0</v>
      </c>
      <c r="AG773" s="587"/>
      <c r="AH773" s="538"/>
      <c r="AI773" s="539"/>
      <c r="AJ773" s="552"/>
      <c r="AK773" s="558"/>
      <c r="AL773" s="590">
        <f>IF(AH773=0,0,(AJ773/AH773)*100)</f>
        <v>0</v>
      </c>
      <c r="AM773" s="591"/>
      <c r="AN773" s="538"/>
      <c r="AO773" s="539"/>
      <c r="AP773" s="552"/>
      <c r="AQ773" s="558"/>
      <c r="AR773" s="590">
        <f>IF(AN773=0,0,(AP773/AN773)*100)</f>
        <v>0</v>
      </c>
      <c r="AS773" s="591"/>
      <c r="AT773" s="578">
        <f>AB773+AH773+AN773</f>
        <v>0</v>
      </c>
      <c r="AU773" s="579"/>
      <c r="AV773" s="574">
        <f>AD773+AJ773+AP773</f>
        <v>0</v>
      </c>
      <c r="AW773" s="575"/>
      <c r="AX773" s="590">
        <f>IF(AT773=0,0,(AV773/AT773)*100)</f>
        <v>0</v>
      </c>
      <c r="AY773" s="591"/>
      <c r="AZ773" s="538"/>
      <c r="BA773" s="539"/>
      <c r="BB773" s="552"/>
      <c r="BC773" s="558"/>
      <c r="BD773" s="590">
        <f>IF(AZ773=0,0,(BB773/AZ773)*100)</f>
        <v>0</v>
      </c>
      <c r="BE773" s="591"/>
      <c r="BF773" s="578">
        <f>AT773+AZ773</f>
        <v>0</v>
      </c>
      <c r="BG773" s="579"/>
      <c r="BH773" s="574">
        <f>AV773+BB773</f>
        <v>0</v>
      </c>
      <c r="BI773" s="575"/>
      <c r="BJ773" s="590">
        <f>IF(BF773=0,0,(BH773/BF773)*100)</f>
        <v>0</v>
      </c>
      <c r="BK773" s="591"/>
      <c r="BL773" s="650">
        <f>(AD773*2)+(AJ773*2)+(AP773*3)+BB773</f>
        <v>0</v>
      </c>
      <c r="BM773" s="651"/>
      <c r="BN773" s="652"/>
      <c r="BO773" s="599"/>
      <c r="BP773" s="599" t="e">
        <f>((AZ773-BB773)*BR$774)+((AT773-AV773)*BR$773)+(H773*BR$775)+(P773*BR$776)</f>
        <v>#REF!</v>
      </c>
      <c r="BQ773" s="70" t="s">
        <v>78</v>
      </c>
      <c r="BR773" s="71" t="e">
        <f>IF(#REF!="B",#REF!,IF(#REF!="C",#REF!,#REF!))</f>
        <v>#REF!</v>
      </c>
      <c r="BS773" s="67"/>
    </row>
    <row r="774" spans="1:71" ht="21.75" customHeight="1">
      <c r="A774" s="54"/>
      <c r="B774" s="566"/>
      <c r="C774" s="560" t="str">
        <f>IF(ROSTER!D$14="","",ROSTER!D$14)</f>
        <v/>
      </c>
      <c r="D774" s="561"/>
      <c r="E774" s="547"/>
      <c r="F774" s="502"/>
      <c r="G774" s="507"/>
      <c r="H774" s="544"/>
      <c r="I774" s="545"/>
      <c r="J774" s="540"/>
      <c r="K774" s="541"/>
      <c r="L774" s="553"/>
      <c r="M774" s="559"/>
      <c r="N774" s="556" t="s">
        <v>14</v>
      </c>
      <c r="O774" s="557"/>
      <c r="P774" s="540"/>
      <c r="Q774" s="541"/>
      <c r="R774" s="553"/>
      <c r="S774" s="559"/>
      <c r="T774" s="592"/>
      <c r="U774" s="593"/>
      <c r="V774" s="551"/>
      <c r="W774" s="545"/>
      <c r="X774" s="540"/>
      <c r="Y774" s="545"/>
      <c r="Z774" s="540"/>
      <c r="AA774" s="545"/>
      <c r="AB774" s="540"/>
      <c r="AC774" s="541"/>
      <c r="AD774" s="553"/>
      <c r="AE774" s="559"/>
      <c r="AF774" s="588"/>
      <c r="AG774" s="589"/>
      <c r="AH774" s="540"/>
      <c r="AI774" s="541"/>
      <c r="AJ774" s="553"/>
      <c r="AK774" s="559"/>
      <c r="AL774" s="592"/>
      <c r="AM774" s="593"/>
      <c r="AN774" s="540"/>
      <c r="AO774" s="541"/>
      <c r="AP774" s="553"/>
      <c r="AQ774" s="559"/>
      <c r="AR774" s="592"/>
      <c r="AS774" s="593"/>
      <c r="AT774" s="580"/>
      <c r="AU774" s="581"/>
      <c r="AV774" s="576"/>
      <c r="AW774" s="577"/>
      <c r="AX774" s="592"/>
      <c r="AY774" s="593"/>
      <c r="AZ774" s="540"/>
      <c r="BA774" s="541"/>
      <c r="BB774" s="553"/>
      <c r="BC774" s="559"/>
      <c r="BD774" s="592"/>
      <c r="BE774" s="593"/>
      <c r="BF774" s="580"/>
      <c r="BG774" s="581"/>
      <c r="BH774" s="576"/>
      <c r="BI774" s="577"/>
      <c r="BJ774" s="592"/>
      <c r="BK774" s="593"/>
      <c r="BL774" s="653"/>
      <c r="BM774" s="654"/>
      <c r="BN774" s="655"/>
      <c r="BO774" s="600"/>
      <c r="BP774" s="600"/>
      <c r="BQ774" s="70" t="s">
        <v>79</v>
      </c>
      <c r="BR774" s="71" t="e">
        <f>IF(#REF!="B",#REF!,IF(#REF!="C",#REF!,#REF!))</f>
        <v>#REF!</v>
      </c>
      <c r="BS774" s="67"/>
    </row>
    <row r="775" spans="1:71" ht="21.75" customHeight="1">
      <c r="A775" s="54"/>
      <c r="B775" s="565" t="str">
        <f>IF(ROSTER!B16="","",ROSTER!B16)</f>
        <v/>
      </c>
      <c r="C775" s="536" t="str">
        <f>IF(ROSTER!C$16="","",ROSTER!C$16)</f>
        <v/>
      </c>
      <c r="D775" s="537"/>
      <c r="E775" s="546"/>
      <c r="F775" s="501">
        <f>IF(E775="y",1,IF(E775="S",1,0))</f>
        <v>0</v>
      </c>
      <c r="G775" s="506">
        <f>IF(E775="S",1,0)</f>
        <v>0</v>
      </c>
      <c r="H775" s="542"/>
      <c r="I775" s="543"/>
      <c r="J775" s="538"/>
      <c r="K775" s="539"/>
      <c r="L775" s="552"/>
      <c r="M775" s="558"/>
      <c r="N775" s="554">
        <f>L775+J775</f>
        <v>0</v>
      </c>
      <c r="O775" s="555"/>
      <c r="P775" s="538"/>
      <c r="Q775" s="539"/>
      <c r="R775" s="552"/>
      <c r="S775" s="558"/>
      <c r="T775" s="590">
        <f t="shared" ref="T775:T810" si="687">R775-P775</f>
        <v>0</v>
      </c>
      <c r="U775" s="591"/>
      <c r="V775" s="550"/>
      <c r="W775" s="543"/>
      <c r="X775" s="538"/>
      <c r="Y775" s="543"/>
      <c r="Z775" s="538"/>
      <c r="AA775" s="543"/>
      <c r="AB775" s="538"/>
      <c r="AC775" s="539"/>
      <c r="AD775" s="552"/>
      <c r="AE775" s="558"/>
      <c r="AF775" s="586">
        <f>IF(AB775=0,0,(AD775/AB775)*100)</f>
        <v>0</v>
      </c>
      <c r="AG775" s="587"/>
      <c r="AH775" s="538"/>
      <c r="AI775" s="539"/>
      <c r="AJ775" s="552"/>
      <c r="AK775" s="558"/>
      <c r="AL775" s="590">
        <f>IF(AH775=0,0,(AJ775/AH775)*100)</f>
        <v>0</v>
      </c>
      <c r="AM775" s="591"/>
      <c r="AN775" s="538"/>
      <c r="AO775" s="539"/>
      <c r="AP775" s="552"/>
      <c r="AQ775" s="558"/>
      <c r="AR775" s="590">
        <f>IF(AN775=0,0,(AP775/AN775)*100)</f>
        <v>0</v>
      </c>
      <c r="AS775" s="591"/>
      <c r="AT775" s="578">
        <f>AB775+AH775+AN775</f>
        <v>0</v>
      </c>
      <c r="AU775" s="579"/>
      <c r="AV775" s="574">
        <f>AD775+AJ775+AP775</f>
        <v>0</v>
      </c>
      <c r="AW775" s="575"/>
      <c r="AX775" s="590">
        <f>IF(AT775=0,0,(AV775/AT775)*100)</f>
        <v>0</v>
      </c>
      <c r="AY775" s="591"/>
      <c r="AZ775" s="538"/>
      <c r="BA775" s="539"/>
      <c r="BB775" s="552"/>
      <c r="BC775" s="558"/>
      <c r="BD775" s="590">
        <f>IF(AZ775=0,0,(BB775/AZ775)*100)</f>
        <v>0</v>
      </c>
      <c r="BE775" s="591"/>
      <c r="BF775" s="578">
        <f>AT775+AZ775</f>
        <v>0</v>
      </c>
      <c r="BG775" s="579"/>
      <c r="BH775" s="574">
        <f>AV775+BB775</f>
        <v>0</v>
      </c>
      <c r="BI775" s="575"/>
      <c r="BJ775" s="590">
        <f>IF(BF775=0,0,(BH775/BF775)*100)</f>
        <v>0</v>
      </c>
      <c r="BK775" s="591"/>
      <c r="BL775" s="650">
        <f>(AD775*2)+(AJ775*2)+(AP775*3)+BB775</f>
        <v>0</v>
      </c>
      <c r="BM775" s="651"/>
      <c r="BN775" s="652"/>
      <c r="BO775" s="599"/>
      <c r="BP775" s="599" t="e">
        <f>((AZ775-BB775)*BR$774)+((AT775-AV775)*BR$773)+(H775*BR$775)+(P775*BR$776)</f>
        <v>#REF!</v>
      </c>
      <c r="BQ775" s="70" t="s">
        <v>80</v>
      </c>
      <c r="BR775" s="71" t="e">
        <f>IF(#REF!="B",#REF!,IF(#REF!="C",#REF!,#REF!))</f>
        <v>#REF!</v>
      </c>
      <c r="BS775" s="67"/>
    </row>
    <row r="776" spans="1:71" ht="21.75" customHeight="1">
      <c r="A776" s="54"/>
      <c r="B776" s="566"/>
      <c r="C776" s="560" t="str">
        <f>IF(ROSTER!D$16="","",ROSTER!D$16)</f>
        <v/>
      </c>
      <c r="D776" s="561"/>
      <c r="E776" s="547"/>
      <c r="F776" s="502"/>
      <c r="G776" s="507"/>
      <c r="H776" s="544"/>
      <c r="I776" s="545"/>
      <c r="J776" s="540"/>
      <c r="K776" s="541"/>
      <c r="L776" s="553"/>
      <c r="M776" s="559"/>
      <c r="N776" s="556" t="s">
        <v>14</v>
      </c>
      <c r="O776" s="557"/>
      <c r="P776" s="540"/>
      <c r="Q776" s="541"/>
      <c r="R776" s="553"/>
      <c r="S776" s="559"/>
      <c r="T776" s="592"/>
      <c r="U776" s="593"/>
      <c r="V776" s="551"/>
      <c r="W776" s="545"/>
      <c r="X776" s="540"/>
      <c r="Y776" s="545"/>
      <c r="Z776" s="540"/>
      <c r="AA776" s="545"/>
      <c r="AB776" s="540"/>
      <c r="AC776" s="541"/>
      <c r="AD776" s="553"/>
      <c r="AE776" s="559"/>
      <c r="AF776" s="588"/>
      <c r="AG776" s="589"/>
      <c r="AH776" s="540"/>
      <c r="AI776" s="541"/>
      <c r="AJ776" s="553"/>
      <c r="AK776" s="559"/>
      <c r="AL776" s="592"/>
      <c r="AM776" s="593"/>
      <c r="AN776" s="540"/>
      <c r="AO776" s="541"/>
      <c r="AP776" s="553"/>
      <c r="AQ776" s="559"/>
      <c r="AR776" s="592"/>
      <c r="AS776" s="593"/>
      <c r="AT776" s="580"/>
      <c r="AU776" s="581"/>
      <c r="AV776" s="576"/>
      <c r="AW776" s="577"/>
      <c r="AX776" s="592"/>
      <c r="AY776" s="593"/>
      <c r="AZ776" s="540"/>
      <c r="BA776" s="541"/>
      <c r="BB776" s="553"/>
      <c r="BC776" s="559"/>
      <c r="BD776" s="592"/>
      <c r="BE776" s="593"/>
      <c r="BF776" s="580"/>
      <c r="BG776" s="581"/>
      <c r="BH776" s="576"/>
      <c r="BI776" s="577"/>
      <c r="BJ776" s="592"/>
      <c r="BK776" s="593"/>
      <c r="BL776" s="653"/>
      <c r="BM776" s="654"/>
      <c r="BN776" s="655"/>
      <c r="BO776" s="600"/>
      <c r="BP776" s="600"/>
      <c r="BQ776" s="70" t="s">
        <v>81</v>
      </c>
      <c r="BR776" s="71" t="e">
        <f>IF(#REF!="B",#REF!,IF(#REF!="C",#REF!,#REF!))</f>
        <v>#REF!</v>
      </c>
      <c r="BS776" s="67"/>
    </row>
    <row r="777" spans="1:71" ht="21.75" customHeight="1">
      <c r="A777" s="54"/>
      <c r="B777" s="565" t="str">
        <f>IF(ROSTER!B18="","",ROSTER!B18)</f>
        <v/>
      </c>
      <c r="C777" s="536" t="str">
        <f>IF(ROSTER!C$18="","",ROSTER!C$18)</f>
        <v/>
      </c>
      <c r="D777" s="537"/>
      <c r="E777" s="546"/>
      <c r="F777" s="501">
        <f>IF(E777="y",1,IF(E777="S",1,0))</f>
        <v>0</v>
      </c>
      <c r="G777" s="506">
        <f>IF(E777="S",1,0)</f>
        <v>0</v>
      </c>
      <c r="H777" s="542"/>
      <c r="I777" s="543"/>
      <c r="J777" s="538"/>
      <c r="K777" s="539"/>
      <c r="L777" s="552"/>
      <c r="M777" s="558"/>
      <c r="N777" s="554">
        <f>L777+J777</f>
        <v>0</v>
      </c>
      <c r="O777" s="555"/>
      <c r="P777" s="538"/>
      <c r="Q777" s="539"/>
      <c r="R777" s="552"/>
      <c r="S777" s="558"/>
      <c r="T777" s="590">
        <f t="shared" ref="T777:T810" si="688">R777-P777</f>
        <v>0</v>
      </c>
      <c r="U777" s="591"/>
      <c r="V777" s="550"/>
      <c r="W777" s="543"/>
      <c r="X777" s="538"/>
      <c r="Y777" s="543"/>
      <c r="Z777" s="538"/>
      <c r="AA777" s="543"/>
      <c r="AB777" s="538"/>
      <c r="AC777" s="539"/>
      <c r="AD777" s="552"/>
      <c r="AE777" s="558"/>
      <c r="AF777" s="586">
        <f>IF(AB777=0,0,(AD777/AB777)*100)</f>
        <v>0</v>
      </c>
      <c r="AG777" s="587"/>
      <c r="AH777" s="538"/>
      <c r="AI777" s="539"/>
      <c r="AJ777" s="552"/>
      <c r="AK777" s="558"/>
      <c r="AL777" s="590">
        <f>IF(AH777=0,0,(AJ777/AH777)*100)</f>
        <v>0</v>
      </c>
      <c r="AM777" s="591"/>
      <c r="AN777" s="538"/>
      <c r="AO777" s="539"/>
      <c r="AP777" s="552"/>
      <c r="AQ777" s="558"/>
      <c r="AR777" s="590">
        <f>IF(AN777=0,0,(AP777/AN777)*100)</f>
        <v>0</v>
      </c>
      <c r="AS777" s="591"/>
      <c r="AT777" s="578">
        <f>AB777+AH777+AN777</f>
        <v>0</v>
      </c>
      <c r="AU777" s="579"/>
      <c r="AV777" s="574">
        <f>AD777+AJ777+AP777</f>
        <v>0</v>
      </c>
      <c r="AW777" s="575"/>
      <c r="AX777" s="590">
        <f>IF(AT777=0,0,(AV777/AT777)*100)</f>
        <v>0</v>
      </c>
      <c r="AY777" s="591"/>
      <c r="AZ777" s="538"/>
      <c r="BA777" s="539"/>
      <c r="BB777" s="552"/>
      <c r="BC777" s="558"/>
      <c r="BD777" s="590">
        <f>IF(AZ777=0,0,(BB777/AZ777)*100)</f>
        <v>0</v>
      </c>
      <c r="BE777" s="591"/>
      <c r="BF777" s="578">
        <f>AT777+AZ777</f>
        <v>0</v>
      </c>
      <c r="BG777" s="579"/>
      <c r="BH777" s="574">
        <f>AV777+BB777</f>
        <v>0</v>
      </c>
      <c r="BI777" s="575"/>
      <c r="BJ777" s="590">
        <f>IF(BF777=0,0,(BH777/BF777)*100)</f>
        <v>0</v>
      </c>
      <c r="BK777" s="591"/>
      <c r="BL777" s="650">
        <f>(AD777*2)+(AJ777*2)+(AP777*3)+BB777</f>
        <v>0</v>
      </c>
      <c r="BM777" s="651"/>
      <c r="BN777" s="652"/>
      <c r="BO777" s="599"/>
      <c r="BP777" s="599" t="e">
        <f>((AZ777-BB777)*BR$774)+((AT777-AV777)*BR$773)+(H777*BR$775)+(P777*BR$776)</f>
        <v>#REF!</v>
      </c>
      <c r="BQ777" s="54"/>
      <c r="BR777" s="54"/>
      <c r="BS777" s="67"/>
    </row>
    <row r="778" spans="1:71" ht="21.75" customHeight="1">
      <c r="A778" s="54"/>
      <c r="B778" s="566"/>
      <c r="C778" s="560" t="str">
        <f>IF(ROSTER!D$18="","",ROSTER!D$18)</f>
        <v/>
      </c>
      <c r="D778" s="561"/>
      <c r="E778" s="547"/>
      <c r="F778" s="502"/>
      <c r="G778" s="507"/>
      <c r="H778" s="544"/>
      <c r="I778" s="545"/>
      <c r="J778" s="540"/>
      <c r="K778" s="541"/>
      <c r="L778" s="553"/>
      <c r="M778" s="559"/>
      <c r="N778" s="556"/>
      <c r="O778" s="557"/>
      <c r="P778" s="540"/>
      <c r="Q778" s="541"/>
      <c r="R778" s="553"/>
      <c r="S778" s="559"/>
      <c r="T778" s="592"/>
      <c r="U778" s="593"/>
      <c r="V778" s="551"/>
      <c r="W778" s="545"/>
      <c r="X778" s="540"/>
      <c r="Y778" s="545"/>
      <c r="Z778" s="540"/>
      <c r="AA778" s="545"/>
      <c r="AB778" s="540"/>
      <c r="AC778" s="541"/>
      <c r="AD778" s="553"/>
      <c r="AE778" s="559"/>
      <c r="AF778" s="588"/>
      <c r="AG778" s="589"/>
      <c r="AH778" s="540"/>
      <c r="AI778" s="541"/>
      <c r="AJ778" s="553"/>
      <c r="AK778" s="559"/>
      <c r="AL778" s="592"/>
      <c r="AM778" s="593"/>
      <c r="AN778" s="540"/>
      <c r="AO778" s="541"/>
      <c r="AP778" s="553"/>
      <c r="AQ778" s="559"/>
      <c r="AR778" s="592"/>
      <c r="AS778" s="593"/>
      <c r="AT778" s="580"/>
      <c r="AU778" s="581"/>
      <c r="AV778" s="576"/>
      <c r="AW778" s="577"/>
      <c r="AX778" s="592"/>
      <c r="AY778" s="593"/>
      <c r="AZ778" s="540"/>
      <c r="BA778" s="541"/>
      <c r="BB778" s="553"/>
      <c r="BC778" s="559"/>
      <c r="BD778" s="592"/>
      <c r="BE778" s="593"/>
      <c r="BF778" s="580"/>
      <c r="BG778" s="581"/>
      <c r="BH778" s="576"/>
      <c r="BI778" s="577"/>
      <c r="BJ778" s="592"/>
      <c r="BK778" s="593"/>
      <c r="BL778" s="653"/>
      <c r="BM778" s="654"/>
      <c r="BN778" s="655"/>
      <c r="BO778" s="600"/>
      <c r="BP778" s="600"/>
      <c r="BQ778" s="54"/>
      <c r="BR778" s="54"/>
      <c r="BS778" s="54"/>
    </row>
    <row r="779" spans="1:71" ht="21.75" customHeight="1">
      <c r="A779" s="54"/>
      <c r="B779" s="565" t="str">
        <f>IF(ROSTER!B20="","",ROSTER!B20)</f>
        <v/>
      </c>
      <c r="C779" s="536" t="str">
        <f>IF(ROSTER!C$20="","",ROSTER!C$20)</f>
        <v/>
      </c>
      <c r="D779" s="537"/>
      <c r="E779" s="546"/>
      <c r="F779" s="501">
        <f>IF(E779="y",1,IF(E779="S",1,0))</f>
        <v>0</v>
      </c>
      <c r="G779" s="506">
        <f>IF(E779="S",1,0)</f>
        <v>0</v>
      </c>
      <c r="H779" s="542"/>
      <c r="I779" s="543"/>
      <c r="J779" s="538"/>
      <c r="K779" s="539"/>
      <c r="L779" s="552"/>
      <c r="M779" s="558"/>
      <c r="N779" s="554">
        <f>L779+J779</f>
        <v>0</v>
      </c>
      <c r="O779" s="555"/>
      <c r="P779" s="538"/>
      <c r="Q779" s="539"/>
      <c r="R779" s="552"/>
      <c r="S779" s="558"/>
      <c r="T779" s="590">
        <f t="shared" ref="T779:T810" si="689">R779-P779</f>
        <v>0</v>
      </c>
      <c r="U779" s="591"/>
      <c r="V779" s="550"/>
      <c r="W779" s="543"/>
      <c r="X779" s="538"/>
      <c r="Y779" s="543"/>
      <c r="Z779" s="538"/>
      <c r="AA779" s="543"/>
      <c r="AB779" s="538"/>
      <c r="AC779" s="539"/>
      <c r="AD779" s="552"/>
      <c r="AE779" s="558"/>
      <c r="AF779" s="586">
        <f>IF(AB779=0,0,(AD779/AB779)*100)</f>
        <v>0</v>
      </c>
      <c r="AG779" s="587"/>
      <c r="AH779" s="538"/>
      <c r="AI779" s="539"/>
      <c r="AJ779" s="552"/>
      <c r="AK779" s="558"/>
      <c r="AL779" s="590">
        <f>IF(AH779=0,0,(AJ779/AH779)*100)</f>
        <v>0</v>
      </c>
      <c r="AM779" s="591"/>
      <c r="AN779" s="538"/>
      <c r="AO779" s="539"/>
      <c r="AP779" s="552"/>
      <c r="AQ779" s="558"/>
      <c r="AR779" s="590">
        <f>IF(AN779=0,0,(AP779/AN779)*100)</f>
        <v>0</v>
      </c>
      <c r="AS779" s="591"/>
      <c r="AT779" s="578">
        <f>AB779+AH779+AN779</f>
        <v>0</v>
      </c>
      <c r="AU779" s="579"/>
      <c r="AV779" s="574">
        <f>AD779+AJ779+AP779</f>
        <v>0</v>
      </c>
      <c r="AW779" s="575"/>
      <c r="AX779" s="590">
        <f>IF(AT779=0,0,(AV779/AT779)*100)</f>
        <v>0</v>
      </c>
      <c r="AY779" s="591"/>
      <c r="AZ779" s="538"/>
      <c r="BA779" s="539"/>
      <c r="BB779" s="552"/>
      <c r="BC779" s="558"/>
      <c r="BD779" s="590">
        <f>IF(AZ779=0,0,(BB779/AZ779)*100)</f>
        <v>0</v>
      </c>
      <c r="BE779" s="591"/>
      <c r="BF779" s="578">
        <f>AT779+AZ779</f>
        <v>0</v>
      </c>
      <c r="BG779" s="579"/>
      <c r="BH779" s="574">
        <f>AV779+BB779</f>
        <v>0</v>
      </c>
      <c r="BI779" s="575"/>
      <c r="BJ779" s="590">
        <f>IF(BF779=0,0,(BH779/BF779)*100)</f>
        <v>0</v>
      </c>
      <c r="BK779" s="591"/>
      <c r="BL779" s="650">
        <f>(AD779*2)+(AJ779*2)+(AP779*3)+BB779</f>
        <v>0</v>
      </c>
      <c r="BM779" s="651"/>
      <c r="BN779" s="652"/>
      <c r="BO779" s="599"/>
      <c r="BP779" s="599" t="e">
        <f>((AZ779-BB779)*BR$774)+((AT779-AV779)*BR$773)+(H779*BR$775)+(P779*BR$776)</f>
        <v>#REF!</v>
      </c>
      <c r="BQ779" s="54"/>
      <c r="BR779" s="54"/>
      <c r="BS779" s="54"/>
    </row>
    <row r="780" spans="1:71" ht="21.75" customHeight="1">
      <c r="A780" s="54"/>
      <c r="B780" s="566"/>
      <c r="C780" s="560" t="str">
        <f>IF(ROSTER!D$20="","",ROSTER!D$20)</f>
        <v/>
      </c>
      <c r="D780" s="561"/>
      <c r="E780" s="547"/>
      <c r="F780" s="502"/>
      <c r="G780" s="507"/>
      <c r="H780" s="544"/>
      <c r="I780" s="545"/>
      <c r="J780" s="540"/>
      <c r="K780" s="541"/>
      <c r="L780" s="553"/>
      <c r="M780" s="559"/>
      <c r="N780" s="556" t="s">
        <v>14</v>
      </c>
      <c r="O780" s="557"/>
      <c r="P780" s="540"/>
      <c r="Q780" s="541"/>
      <c r="R780" s="553"/>
      <c r="S780" s="559"/>
      <c r="T780" s="592"/>
      <c r="U780" s="593"/>
      <c r="V780" s="551"/>
      <c r="W780" s="545"/>
      <c r="X780" s="540"/>
      <c r="Y780" s="545"/>
      <c r="Z780" s="540"/>
      <c r="AA780" s="545"/>
      <c r="AB780" s="540"/>
      <c r="AC780" s="541"/>
      <c r="AD780" s="553"/>
      <c r="AE780" s="559"/>
      <c r="AF780" s="588"/>
      <c r="AG780" s="589"/>
      <c r="AH780" s="540"/>
      <c r="AI780" s="541"/>
      <c r="AJ780" s="553"/>
      <c r="AK780" s="559"/>
      <c r="AL780" s="592"/>
      <c r="AM780" s="593"/>
      <c r="AN780" s="540"/>
      <c r="AO780" s="541"/>
      <c r="AP780" s="553"/>
      <c r="AQ780" s="559"/>
      <c r="AR780" s="592"/>
      <c r="AS780" s="593"/>
      <c r="AT780" s="580"/>
      <c r="AU780" s="581"/>
      <c r="AV780" s="576"/>
      <c r="AW780" s="577"/>
      <c r="AX780" s="592"/>
      <c r="AY780" s="593"/>
      <c r="AZ780" s="540"/>
      <c r="BA780" s="541"/>
      <c r="BB780" s="553"/>
      <c r="BC780" s="559"/>
      <c r="BD780" s="592"/>
      <c r="BE780" s="593"/>
      <c r="BF780" s="580"/>
      <c r="BG780" s="581"/>
      <c r="BH780" s="576"/>
      <c r="BI780" s="577"/>
      <c r="BJ780" s="592"/>
      <c r="BK780" s="593"/>
      <c r="BL780" s="653"/>
      <c r="BM780" s="654"/>
      <c r="BN780" s="655"/>
      <c r="BO780" s="600"/>
      <c r="BP780" s="600"/>
      <c r="BQ780" s="54"/>
      <c r="BR780" s="54"/>
      <c r="BS780" s="54"/>
    </row>
    <row r="781" spans="1:71" ht="21.75" customHeight="1">
      <c r="A781" s="54"/>
      <c r="B781" s="565" t="str">
        <f>IF(ROSTER!B22="","",ROSTER!B22)</f>
        <v/>
      </c>
      <c r="C781" s="536" t="str">
        <f>IF(ROSTER!C$22="","",ROSTER!C$22)</f>
        <v/>
      </c>
      <c r="D781" s="537"/>
      <c r="E781" s="546"/>
      <c r="F781" s="501">
        <f>IF(E781="y",1,IF(E781="S",1,0))</f>
        <v>0</v>
      </c>
      <c r="G781" s="506">
        <f>IF(E781="S",1,0)</f>
        <v>0</v>
      </c>
      <c r="H781" s="542"/>
      <c r="I781" s="543"/>
      <c r="J781" s="538"/>
      <c r="K781" s="539"/>
      <c r="L781" s="552"/>
      <c r="M781" s="558"/>
      <c r="N781" s="554">
        <f>L781+J781</f>
        <v>0</v>
      </c>
      <c r="O781" s="555"/>
      <c r="P781" s="538"/>
      <c r="Q781" s="539"/>
      <c r="R781" s="552"/>
      <c r="S781" s="558"/>
      <c r="T781" s="590">
        <f t="shared" ref="T781:T810" si="690">R781-P781</f>
        <v>0</v>
      </c>
      <c r="U781" s="591"/>
      <c r="V781" s="550"/>
      <c r="W781" s="543"/>
      <c r="X781" s="538"/>
      <c r="Y781" s="543"/>
      <c r="Z781" s="538"/>
      <c r="AA781" s="543"/>
      <c r="AB781" s="538"/>
      <c r="AC781" s="539"/>
      <c r="AD781" s="552"/>
      <c r="AE781" s="558"/>
      <c r="AF781" s="586">
        <f>IF(AB781=0,0,(AD781/AB781)*100)</f>
        <v>0</v>
      </c>
      <c r="AG781" s="587"/>
      <c r="AH781" s="538"/>
      <c r="AI781" s="539"/>
      <c r="AJ781" s="552"/>
      <c r="AK781" s="558"/>
      <c r="AL781" s="590">
        <f>IF(AH781=0,0,(AJ781/AH781)*100)</f>
        <v>0</v>
      </c>
      <c r="AM781" s="591"/>
      <c r="AN781" s="538"/>
      <c r="AO781" s="539"/>
      <c r="AP781" s="552"/>
      <c r="AQ781" s="558"/>
      <c r="AR781" s="590">
        <f>IF(AN781=0,0,(AP781/AN781)*100)</f>
        <v>0</v>
      </c>
      <c r="AS781" s="591"/>
      <c r="AT781" s="578">
        <f>AB781+AH781+AN781</f>
        <v>0</v>
      </c>
      <c r="AU781" s="579"/>
      <c r="AV781" s="574">
        <f>AD781+AJ781+AP781</f>
        <v>0</v>
      </c>
      <c r="AW781" s="575"/>
      <c r="AX781" s="590">
        <f>IF(AT781=0,0,(AV781/AT781)*100)</f>
        <v>0</v>
      </c>
      <c r="AY781" s="591"/>
      <c r="AZ781" s="538"/>
      <c r="BA781" s="539"/>
      <c r="BB781" s="552"/>
      <c r="BC781" s="558"/>
      <c r="BD781" s="590">
        <f>IF(AZ781=0,0,(BB781/AZ781)*100)</f>
        <v>0</v>
      </c>
      <c r="BE781" s="591"/>
      <c r="BF781" s="578">
        <f>AT781+AZ781</f>
        <v>0</v>
      </c>
      <c r="BG781" s="579"/>
      <c r="BH781" s="574">
        <f>AV781+BB781</f>
        <v>0</v>
      </c>
      <c r="BI781" s="575"/>
      <c r="BJ781" s="590">
        <f>IF(BF781=0,0,(BH781/BF781)*100)</f>
        <v>0</v>
      </c>
      <c r="BK781" s="591"/>
      <c r="BL781" s="650">
        <f>(AD781*2)+(AJ781*2)+(AP781*3)+BB781</f>
        <v>0</v>
      </c>
      <c r="BM781" s="651"/>
      <c r="BN781" s="652"/>
      <c r="BO781" s="599"/>
      <c r="BP781" s="599" t="e">
        <f>((AZ781-BB781)*BR$774)+((AT781-AV781)*BR$773)+(H781*BR$775)+(P781*BR$776)</f>
        <v>#REF!</v>
      </c>
      <c r="BQ781" s="54"/>
      <c r="BR781" s="54"/>
      <c r="BS781" s="54"/>
    </row>
    <row r="782" spans="1:71" ht="21.75" customHeight="1">
      <c r="A782" s="54"/>
      <c r="B782" s="566"/>
      <c r="C782" s="560" t="str">
        <f>IF(ROSTER!D$22="","",ROSTER!D$22)</f>
        <v/>
      </c>
      <c r="D782" s="561"/>
      <c r="E782" s="547"/>
      <c r="F782" s="502"/>
      <c r="G782" s="507"/>
      <c r="H782" s="544"/>
      <c r="I782" s="545"/>
      <c r="J782" s="540"/>
      <c r="K782" s="541"/>
      <c r="L782" s="553"/>
      <c r="M782" s="559"/>
      <c r="N782" s="556" t="s">
        <v>14</v>
      </c>
      <c r="O782" s="557"/>
      <c r="P782" s="540"/>
      <c r="Q782" s="541"/>
      <c r="R782" s="553"/>
      <c r="S782" s="559"/>
      <c r="T782" s="592"/>
      <c r="U782" s="593"/>
      <c r="V782" s="551"/>
      <c r="W782" s="545"/>
      <c r="X782" s="540"/>
      <c r="Y782" s="545"/>
      <c r="Z782" s="540"/>
      <c r="AA782" s="545"/>
      <c r="AB782" s="540"/>
      <c r="AC782" s="541"/>
      <c r="AD782" s="553"/>
      <c r="AE782" s="559"/>
      <c r="AF782" s="588"/>
      <c r="AG782" s="589"/>
      <c r="AH782" s="540"/>
      <c r="AI782" s="541"/>
      <c r="AJ782" s="553"/>
      <c r="AK782" s="559"/>
      <c r="AL782" s="592"/>
      <c r="AM782" s="593"/>
      <c r="AN782" s="540"/>
      <c r="AO782" s="541"/>
      <c r="AP782" s="553"/>
      <c r="AQ782" s="559"/>
      <c r="AR782" s="592"/>
      <c r="AS782" s="593"/>
      <c r="AT782" s="580"/>
      <c r="AU782" s="581"/>
      <c r="AV782" s="576"/>
      <c r="AW782" s="577"/>
      <c r="AX782" s="592"/>
      <c r="AY782" s="593"/>
      <c r="AZ782" s="540"/>
      <c r="BA782" s="541"/>
      <c r="BB782" s="553"/>
      <c r="BC782" s="559"/>
      <c r="BD782" s="592"/>
      <c r="BE782" s="593"/>
      <c r="BF782" s="580"/>
      <c r="BG782" s="581"/>
      <c r="BH782" s="576"/>
      <c r="BI782" s="577"/>
      <c r="BJ782" s="592"/>
      <c r="BK782" s="593"/>
      <c r="BL782" s="653"/>
      <c r="BM782" s="654"/>
      <c r="BN782" s="655"/>
      <c r="BO782" s="600"/>
      <c r="BP782" s="600"/>
      <c r="BQ782" s="54"/>
      <c r="BR782" s="54"/>
      <c r="BS782" s="54"/>
    </row>
    <row r="783" spans="1:71" ht="21.75" customHeight="1">
      <c r="A783" s="54"/>
      <c r="B783" s="565" t="str">
        <f>IF(ROSTER!B24="","",ROSTER!B24)</f>
        <v/>
      </c>
      <c r="C783" s="536" t="str">
        <f>IF(ROSTER!C$24="","",ROSTER!C$24)</f>
        <v/>
      </c>
      <c r="D783" s="537"/>
      <c r="E783" s="546"/>
      <c r="F783" s="501">
        <f>IF(E783="y",1,IF(E783="S",1,0))</f>
        <v>0</v>
      </c>
      <c r="G783" s="506">
        <f>IF(E783="S",1,0)</f>
        <v>0</v>
      </c>
      <c r="H783" s="542"/>
      <c r="I783" s="543"/>
      <c r="J783" s="538"/>
      <c r="K783" s="539"/>
      <c r="L783" s="552"/>
      <c r="M783" s="558"/>
      <c r="N783" s="554">
        <f>L783+J783</f>
        <v>0</v>
      </c>
      <c r="O783" s="555"/>
      <c r="P783" s="538"/>
      <c r="Q783" s="539"/>
      <c r="R783" s="552"/>
      <c r="S783" s="558"/>
      <c r="T783" s="590">
        <f t="shared" ref="T783:T810" si="691">R783-P783</f>
        <v>0</v>
      </c>
      <c r="U783" s="591"/>
      <c r="V783" s="550"/>
      <c r="W783" s="543"/>
      <c r="X783" s="538"/>
      <c r="Y783" s="543"/>
      <c r="Z783" s="538"/>
      <c r="AA783" s="543"/>
      <c r="AB783" s="538"/>
      <c r="AC783" s="539"/>
      <c r="AD783" s="552"/>
      <c r="AE783" s="558"/>
      <c r="AF783" s="586">
        <f>IF(AB783=0,0,(AD783/AB783)*100)</f>
        <v>0</v>
      </c>
      <c r="AG783" s="587"/>
      <c r="AH783" s="538"/>
      <c r="AI783" s="539"/>
      <c r="AJ783" s="552"/>
      <c r="AK783" s="558"/>
      <c r="AL783" s="590">
        <f>IF(AH783=0,0,(AJ783/AH783)*100)</f>
        <v>0</v>
      </c>
      <c r="AM783" s="591"/>
      <c r="AN783" s="538"/>
      <c r="AO783" s="539"/>
      <c r="AP783" s="552"/>
      <c r="AQ783" s="558"/>
      <c r="AR783" s="590">
        <f>IF(AN783=0,0,(AP783/AN783)*100)</f>
        <v>0</v>
      </c>
      <c r="AS783" s="591"/>
      <c r="AT783" s="578">
        <f>AB783+AH783+AN783</f>
        <v>0</v>
      </c>
      <c r="AU783" s="579"/>
      <c r="AV783" s="574">
        <f>AD783+AJ783+AP783</f>
        <v>0</v>
      </c>
      <c r="AW783" s="575"/>
      <c r="AX783" s="590">
        <f>IF(AT783=0,0,(AV783/AT783)*100)</f>
        <v>0</v>
      </c>
      <c r="AY783" s="591"/>
      <c r="AZ783" s="538"/>
      <c r="BA783" s="539"/>
      <c r="BB783" s="552"/>
      <c r="BC783" s="558"/>
      <c r="BD783" s="590">
        <f>IF(AZ783=0,0,(BB783/AZ783)*100)</f>
        <v>0</v>
      </c>
      <c r="BE783" s="591"/>
      <c r="BF783" s="578">
        <f>AT783+AZ783</f>
        <v>0</v>
      </c>
      <c r="BG783" s="579"/>
      <c r="BH783" s="574">
        <f>AV783+BB783</f>
        <v>0</v>
      </c>
      <c r="BI783" s="575"/>
      <c r="BJ783" s="590">
        <f>IF(BF783=0,0,(BH783/BF783)*100)</f>
        <v>0</v>
      </c>
      <c r="BK783" s="591"/>
      <c r="BL783" s="650">
        <f>(AD783*2)+(AJ783*2)+(AP783*3)+BB783</f>
        <v>0</v>
      </c>
      <c r="BM783" s="651"/>
      <c r="BN783" s="652"/>
      <c r="BO783" s="599"/>
      <c r="BP783" s="599" t="e">
        <f>((AZ783-BB783)*BR$774)+((AT783-AV783)*BR$773)+(H783*BR$775)+(P783*BR$776)</f>
        <v>#REF!</v>
      </c>
      <c r="BQ783" s="54"/>
      <c r="BR783" s="54"/>
      <c r="BS783" s="54"/>
    </row>
    <row r="784" spans="1:71" ht="21.75" customHeight="1">
      <c r="A784" s="54"/>
      <c r="B784" s="566"/>
      <c r="C784" s="560" t="str">
        <f>IF(ROSTER!D$24="","",ROSTER!D$24)</f>
        <v/>
      </c>
      <c r="D784" s="561"/>
      <c r="E784" s="547"/>
      <c r="F784" s="502"/>
      <c r="G784" s="507"/>
      <c r="H784" s="544"/>
      <c r="I784" s="545"/>
      <c r="J784" s="540"/>
      <c r="K784" s="541"/>
      <c r="L784" s="553"/>
      <c r="M784" s="559"/>
      <c r="N784" s="556" t="s">
        <v>14</v>
      </c>
      <c r="O784" s="557"/>
      <c r="P784" s="540"/>
      <c r="Q784" s="541"/>
      <c r="R784" s="553"/>
      <c r="S784" s="559"/>
      <c r="T784" s="592"/>
      <c r="U784" s="593"/>
      <c r="V784" s="551"/>
      <c r="W784" s="545"/>
      <c r="X784" s="540"/>
      <c r="Y784" s="545"/>
      <c r="Z784" s="540"/>
      <c r="AA784" s="545"/>
      <c r="AB784" s="540"/>
      <c r="AC784" s="541"/>
      <c r="AD784" s="553"/>
      <c r="AE784" s="559"/>
      <c r="AF784" s="588"/>
      <c r="AG784" s="589"/>
      <c r="AH784" s="540"/>
      <c r="AI784" s="541"/>
      <c r="AJ784" s="553"/>
      <c r="AK784" s="559"/>
      <c r="AL784" s="592"/>
      <c r="AM784" s="593"/>
      <c r="AN784" s="540"/>
      <c r="AO784" s="541"/>
      <c r="AP784" s="553"/>
      <c r="AQ784" s="559"/>
      <c r="AR784" s="592"/>
      <c r="AS784" s="593"/>
      <c r="AT784" s="580"/>
      <c r="AU784" s="581"/>
      <c r="AV784" s="576"/>
      <c r="AW784" s="577"/>
      <c r="AX784" s="592"/>
      <c r="AY784" s="593"/>
      <c r="AZ784" s="540"/>
      <c r="BA784" s="541"/>
      <c r="BB784" s="553"/>
      <c r="BC784" s="559"/>
      <c r="BD784" s="592"/>
      <c r="BE784" s="593"/>
      <c r="BF784" s="580"/>
      <c r="BG784" s="581"/>
      <c r="BH784" s="576"/>
      <c r="BI784" s="577"/>
      <c r="BJ784" s="592"/>
      <c r="BK784" s="593"/>
      <c r="BL784" s="653"/>
      <c r="BM784" s="654"/>
      <c r="BN784" s="655"/>
      <c r="BO784" s="600"/>
      <c r="BP784" s="600"/>
      <c r="BQ784" s="54"/>
      <c r="BR784" s="54"/>
      <c r="BS784" s="54"/>
    </row>
    <row r="785" spans="1:71" ht="21.75" customHeight="1">
      <c r="A785" s="54"/>
      <c r="B785" s="565" t="str">
        <f>IF(ROSTER!B26="","",ROSTER!B26)</f>
        <v/>
      </c>
      <c r="C785" s="536" t="str">
        <f>IF(ROSTER!C$26="","",ROSTER!C$26)</f>
        <v/>
      </c>
      <c r="D785" s="537"/>
      <c r="E785" s="546"/>
      <c r="F785" s="501">
        <f>IF(E785="y",1,IF(E785="S",1,0))</f>
        <v>0</v>
      </c>
      <c r="G785" s="506">
        <f>IF(E785="S",1,0)</f>
        <v>0</v>
      </c>
      <c r="H785" s="542"/>
      <c r="I785" s="543"/>
      <c r="J785" s="538"/>
      <c r="K785" s="539"/>
      <c r="L785" s="552"/>
      <c r="M785" s="558"/>
      <c r="N785" s="554">
        <f>L785+J785</f>
        <v>0</v>
      </c>
      <c r="O785" s="555"/>
      <c r="P785" s="538"/>
      <c r="Q785" s="539"/>
      <c r="R785" s="552"/>
      <c r="S785" s="558"/>
      <c r="T785" s="590">
        <f t="shared" ref="T785:T810" si="692">R785-P785</f>
        <v>0</v>
      </c>
      <c r="U785" s="591"/>
      <c r="V785" s="550"/>
      <c r="W785" s="543"/>
      <c r="X785" s="538"/>
      <c r="Y785" s="543"/>
      <c r="Z785" s="538"/>
      <c r="AA785" s="543"/>
      <c r="AB785" s="538"/>
      <c r="AC785" s="539"/>
      <c r="AD785" s="552"/>
      <c r="AE785" s="558"/>
      <c r="AF785" s="586">
        <f>IF(AB785=0,0,(AD785/AB785)*100)</f>
        <v>0</v>
      </c>
      <c r="AG785" s="587"/>
      <c r="AH785" s="538"/>
      <c r="AI785" s="539"/>
      <c r="AJ785" s="552"/>
      <c r="AK785" s="558"/>
      <c r="AL785" s="590">
        <f>IF(AH785=0,0,(AJ785/AH785)*100)</f>
        <v>0</v>
      </c>
      <c r="AM785" s="591"/>
      <c r="AN785" s="538"/>
      <c r="AO785" s="539"/>
      <c r="AP785" s="552"/>
      <c r="AQ785" s="558"/>
      <c r="AR785" s="590">
        <f>IF(AN785=0,0,(AP785/AN785)*100)</f>
        <v>0</v>
      </c>
      <c r="AS785" s="591"/>
      <c r="AT785" s="578">
        <f>AB785+AH785+AN785</f>
        <v>0</v>
      </c>
      <c r="AU785" s="579"/>
      <c r="AV785" s="574">
        <f>AD785+AJ785+AP785</f>
        <v>0</v>
      </c>
      <c r="AW785" s="575"/>
      <c r="AX785" s="590">
        <f>IF(AT785=0,0,(AV785/AT785)*100)</f>
        <v>0</v>
      </c>
      <c r="AY785" s="591"/>
      <c r="AZ785" s="538"/>
      <c r="BA785" s="539"/>
      <c r="BB785" s="552"/>
      <c r="BC785" s="558"/>
      <c r="BD785" s="590">
        <f>IF(AZ785=0,0,(BB785/AZ785)*100)</f>
        <v>0</v>
      </c>
      <c r="BE785" s="591"/>
      <c r="BF785" s="578">
        <f>AT785+AZ785</f>
        <v>0</v>
      </c>
      <c r="BG785" s="579"/>
      <c r="BH785" s="574">
        <f>AV785+BB785</f>
        <v>0</v>
      </c>
      <c r="BI785" s="575"/>
      <c r="BJ785" s="590">
        <f>IF(BF785=0,0,(BH785/BF785)*100)</f>
        <v>0</v>
      </c>
      <c r="BK785" s="591"/>
      <c r="BL785" s="650">
        <f>(AD785*2)+(AJ785*2)+(AP785*3)+BB785</f>
        <v>0</v>
      </c>
      <c r="BM785" s="651"/>
      <c r="BN785" s="652"/>
      <c r="BO785" s="599"/>
      <c r="BP785" s="599" t="e">
        <f>((AZ785-BB785)*BR$774)+((AT785-AV785)*BR$773)+(H785*BR$775)+(P785*BR$776)</f>
        <v>#REF!</v>
      </c>
      <c r="BQ785" s="54"/>
      <c r="BR785" s="54"/>
      <c r="BS785" s="54"/>
    </row>
    <row r="786" spans="1:71" ht="21.75" customHeight="1">
      <c r="A786" s="54"/>
      <c r="B786" s="566"/>
      <c r="C786" s="560" t="str">
        <f>IF(ROSTER!D$26="","",ROSTER!D$26)</f>
        <v/>
      </c>
      <c r="D786" s="561"/>
      <c r="E786" s="547"/>
      <c r="F786" s="502"/>
      <c r="G786" s="507"/>
      <c r="H786" s="544"/>
      <c r="I786" s="545"/>
      <c r="J786" s="540"/>
      <c r="K786" s="541"/>
      <c r="L786" s="553"/>
      <c r="M786" s="559"/>
      <c r="N786" s="556" t="s">
        <v>14</v>
      </c>
      <c r="O786" s="557"/>
      <c r="P786" s="540"/>
      <c r="Q786" s="541"/>
      <c r="R786" s="553"/>
      <c r="S786" s="559"/>
      <c r="T786" s="592"/>
      <c r="U786" s="593"/>
      <c r="V786" s="551"/>
      <c r="W786" s="545"/>
      <c r="X786" s="540"/>
      <c r="Y786" s="545"/>
      <c r="Z786" s="540"/>
      <c r="AA786" s="545"/>
      <c r="AB786" s="540"/>
      <c r="AC786" s="541"/>
      <c r="AD786" s="553"/>
      <c r="AE786" s="559"/>
      <c r="AF786" s="588"/>
      <c r="AG786" s="589"/>
      <c r="AH786" s="540"/>
      <c r="AI786" s="541"/>
      <c r="AJ786" s="553"/>
      <c r="AK786" s="559"/>
      <c r="AL786" s="592"/>
      <c r="AM786" s="593"/>
      <c r="AN786" s="540"/>
      <c r="AO786" s="541"/>
      <c r="AP786" s="553"/>
      <c r="AQ786" s="559"/>
      <c r="AR786" s="592"/>
      <c r="AS786" s="593"/>
      <c r="AT786" s="580"/>
      <c r="AU786" s="581"/>
      <c r="AV786" s="576"/>
      <c r="AW786" s="577"/>
      <c r="AX786" s="592"/>
      <c r="AY786" s="593"/>
      <c r="AZ786" s="540"/>
      <c r="BA786" s="541"/>
      <c r="BB786" s="553"/>
      <c r="BC786" s="559"/>
      <c r="BD786" s="592"/>
      <c r="BE786" s="593"/>
      <c r="BF786" s="580"/>
      <c r="BG786" s="581"/>
      <c r="BH786" s="576"/>
      <c r="BI786" s="577"/>
      <c r="BJ786" s="592"/>
      <c r="BK786" s="593"/>
      <c r="BL786" s="653"/>
      <c r="BM786" s="654"/>
      <c r="BN786" s="655"/>
      <c r="BO786" s="600"/>
      <c r="BP786" s="600"/>
      <c r="BQ786" s="54"/>
      <c r="BR786" s="54"/>
      <c r="BS786" s="54"/>
    </row>
    <row r="787" spans="1:71" ht="21.75" customHeight="1">
      <c r="A787" s="54"/>
      <c r="B787" s="565" t="str">
        <f>IF(ROSTER!B28="","",ROSTER!B28)</f>
        <v/>
      </c>
      <c r="C787" s="536" t="str">
        <f>IF(ROSTER!C$28="","",ROSTER!C$28)</f>
        <v/>
      </c>
      <c r="D787" s="537"/>
      <c r="E787" s="546"/>
      <c r="F787" s="501">
        <f>IF(E787="y",1,IF(E787="S",1,0))</f>
        <v>0</v>
      </c>
      <c r="G787" s="506">
        <f>IF(E787="S",1,0)</f>
        <v>0</v>
      </c>
      <c r="H787" s="542"/>
      <c r="I787" s="543"/>
      <c r="J787" s="538"/>
      <c r="K787" s="539"/>
      <c r="L787" s="552"/>
      <c r="M787" s="558"/>
      <c r="N787" s="554">
        <f>L787+J787</f>
        <v>0</v>
      </c>
      <c r="O787" s="555"/>
      <c r="P787" s="538"/>
      <c r="Q787" s="539"/>
      <c r="R787" s="552"/>
      <c r="S787" s="558"/>
      <c r="T787" s="590">
        <f t="shared" ref="T787:T810" si="693">R787-P787</f>
        <v>0</v>
      </c>
      <c r="U787" s="591"/>
      <c r="V787" s="550"/>
      <c r="W787" s="543"/>
      <c r="X787" s="538"/>
      <c r="Y787" s="543"/>
      <c r="Z787" s="538"/>
      <c r="AA787" s="543"/>
      <c r="AB787" s="538"/>
      <c r="AC787" s="539"/>
      <c r="AD787" s="552"/>
      <c r="AE787" s="558"/>
      <c r="AF787" s="586">
        <f>IF(AB787=0,0,(AD787/AB787)*100)</f>
        <v>0</v>
      </c>
      <c r="AG787" s="587"/>
      <c r="AH787" s="538"/>
      <c r="AI787" s="539"/>
      <c r="AJ787" s="552"/>
      <c r="AK787" s="558"/>
      <c r="AL787" s="590">
        <f>IF(AH787=0,0,(AJ787/AH787)*100)</f>
        <v>0</v>
      </c>
      <c r="AM787" s="591"/>
      <c r="AN787" s="538"/>
      <c r="AO787" s="539"/>
      <c r="AP787" s="552"/>
      <c r="AQ787" s="558"/>
      <c r="AR787" s="590">
        <f>IF(AN787=0,0,(AP787/AN787)*100)</f>
        <v>0</v>
      </c>
      <c r="AS787" s="591"/>
      <c r="AT787" s="578">
        <f>AB787+AH787+AN787</f>
        <v>0</v>
      </c>
      <c r="AU787" s="579"/>
      <c r="AV787" s="574">
        <f>AD787+AJ787+AP787</f>
        <v>0</v>
      </c>
      <c r="AW787" s="575"/>
      <c r="AX787" s="590">
        <f>IF(AT787=0,0,(AV787/AT787)*100)</f>
        <v>0</v>
      </c>
      <c r="AY787" s="591"/>
      <c r="AZ787" s="538"/>
      <c r="BA787" s="539"/>
      <c r="BB787" s="552"/>
      <c r="BC787" s="558"/>
      <c r="BD787" s="590">
        <f>IF(AZ787=0,0,(BB787/AZ787)*100)</f>
        <v>0</v>
      </c>
      <c r="BE787" s="591"/>
      <c r="BF787" s="578">
        <f>AT787+AZ787</f>
        <v>0</v>
      </c>
      <c r="BG787" s="579"/>
      <c r="BH787" s="574">
        <f>AV787+BB787</f>
        <v>0</v>
      </c>
      <c r="BI787" s="575"/>
      <c r="BJ787" s="590">
        <f>IF(BF787=0,0,(BH787/BF787)*100)</f>
        <v>0</v>
      </c>
      <c r="BK787" s="591"/>
      <c r="BL787" s="650">
        <f>(AD787*2)+(AJ787*2)+(AP787*3)+BB787</f>
        <v>0</v>
      </c>
      <c r="BM787" s="651"/>
      <c r="BN787" s="652"/>
      <c r="BO787" s="599"/>
      <c r="BP787" s="599" t="e">
        <f>((AZ787-BB787)*BR$774)+((AT787-AV787)*BR$773)+(H787*BR$775)+(P787*BR$776)</f>
        <v>#REF!</v>
      </c>
      <c r="BQ787" s="54"/>
      <c r="BR787" s="54"/>
      <c r="BS787" s="54"/>
    </row>
    <row r="788" spans="1:71" ht="21.75" customHeight="1">
      <c r="A788" s="54"/>
      <c r="B788" s="566"/>
      <c r="C788" s="560" t="str">
        <f>IF(ROSTER!D$28="","",ROSTER!D$28)</f>
        <v/>
      </c>
      <c r="D788" s="561"/>
      <c r="E788" s="547"/>
      <c r="F788" s="502"/>
      <c r="G788" s="507"/>
      <c r="H788" s="544"/>
      <c r="I788" s="545"/>
      <c r="J788" s="540"/>
      <c r="K788" s="541"/>
      <c r="L788" s="553"/>
      <c r="M788" s="559"/>
      <c r="N788" s="556" t="s">
        <v>14</v>
      </c>
      <c r="O788" s="557"/>
      <c r="P788" s="540"/>
      <c r="Q788" s="541"/>
      <c r="R788" s="553"/>
      <c r="S788" s="559"/>
      <c r="T788" s="592"/>
      <c r="U788" s="593"/>
      <c r="V788" s="551"/>
      <c r="W788" s="545"/>
      <c r="X788" s="540"/>
      <c r="Y788" s="545"/>
      <c r="Z788" s="540"/>
      <c r="AA788" s="545"/>
      <c r="AB788" s="540"/>
      <c r="AC788" s="541"/>
      <c r="AD788" s="553"/>
      <c r="AE788" s="559"/>
      <c r="AF788" s="588"/>
      <c r="AG788" s="589"/>
      <c r="AH788" s="540"/>
      <c r="AI788" s="541"/>
      <c r="AJ788" s="553"/>
      <c r="AK788" s="559"/>
      <c r="AL788" s="592"/>
      <c r="AM788" s="593"/>
      <c r="AN788" s="540"/>
      <c r="AO788" s="541"/>
      <c r="AP788" s="553"/>
      <c r="AQ788" s="559"/>
      <c r="AR788" s="592"/>
      <c r="AS788" s="593"/>
      <c r="AT788" s="580"/>
      <c r="AU788" s="581"/>
      <c r="AV788" s="576"/>
      <c r="AW788" s="577"/>
      <c r="AX788" s="592"/>
      <c r="AY788" s="593"/>
      <c r="AZ788" s="540"/>
      <c r="BA788" s="541"/>
      <c r="BB788" s="553"/>
      <c r="BC788" s="559"/>
      <c r="BD788" s="592"/>
      <c r="BE788" s="593"/>
      <c r="BF788" s="580"/>
      <c r="BG788" s="581"/>
      <c r="BH788" s="576"/>
      <c r="BI788" s="577"/>
      <c r="BJ788" s="592"/>
      <c r="BK788" s="593"/>
      <c r="BL788" s="653"/>
      <c r="BM788" s="654"/>
      <c r="BN788" s="655"/>
      <c r="BO788" s="600"/>
      <c r="BP788" s="600"/>
      <c r="BQ788" s="54"/>
      <c r="BR788" s="54"/>
      <c r="BS788" s="54"/>
    </row>
    <row r="789" spans="1:71" ht="21.75" customHeight="1">
      <c r="A789" s="54"/>
      <c r="B789" s="565" t="str">
        <f>IF(ROSTER!B30="","",ROSTER!B30)</f>
        <v/>
      </c>
      <c r="C789" s="536" t="str">
        <f>IF(ROSTER!C$30="","",ROSTER!C$30)</f>
        <v/>
      </c>
      <c r="D789" s="537"/>
      <c r="E789" s="546"/>
      <c r="F789" s="501">
        <f>IF(E789="y",1,IF(E789="S",1,0))</f>
        <v>0</v>
      </c>
      <c r="G789" s="506">
        <f>IF(E789="S",1,0)</f>
        <v>0</v>
      </c>
      <c r="H789" s="542"/>
      <c r="I789" s="543"/>
      <c r="J789" s="538"/>
      <c r="K789" s="539"/>
      <c r="L789" s="552"/>
      <c r="M789" s="558"/>
      <c r="N789" s="554">
        <f>L789+J789</f>
        <v>0</v>
      </c>
      <c r="O789" s="555"/>
      <c r="P789" s="538"/>
      <c r="Q789" s="539"/>
      <c r="R789" s="552"/>
      <c r="S789" s="558"/>
      <c r="T789" s="590">
        <f t="shared" ref="T789:T810" si="694">R789-P789</f>
        <v>0</v>
      </c>
      <c r="U789" s="591"/>
      <c r="V789" s="550"/>
      <c r="W789" s="543"/>
      <c r="X789" s="538"/>
      <c r="Y789" s="543"/>
      <c r="Z789" s="538"/>
      <c r="AA789" s="543"/>
      <c r="AB789" s="538"/>
      <c r="AC789" s="539"/>
      <c r="AD789" s="552"/>
      <c r="AE789" s="558"/>
      <c r="AF789" s="586">
        <f>IF(AB789=0,0,(AD789/AB789)*100)</f>
        <v>0</v>
      </c>
      <c r="AG789" s="587"/>
      <c r="AH789" s="538"/>
      <c r="AI789" s="539"/>
      <c r="AJ789" s="552"/>
      <c r="AK789" s="558"/>
      <c r="AL789" s="590">
        <f>IF(AH789=0,0,(AJ789/AH789)*100)</f>
        <v>0</v>
      </c>
      <c r="AM789" s="591"/>
      <c r="AN789" s="538"/>
      <c r="AO789" s="539"/>
      <c r="AP789" s="552"/>
      <c r="AQ789" s="558"/>
      <c r="AR789" s="590">
        <f>IF(AN789=0,0,(AP789/AN789)*100)</f>
        <v>0</v>
      </c>
      <c r="AS789" s="591"/>
      <c r="AT789" s="578">
        <f>AB789+AH789+AN789</f>
        <v>0</v>
      </c>
      <c r="AU789" s="579"/>
      <c r="AV789" s="574">
        <f>AD789+AJ789+AP789</f>
        <v>0</v>
      </c>
      <c r="AW789" s="575"/>
      <c r="AX789" s="590">
        <f>IF(AT789=0,0,(AV789/AT789)*100)</f>
        <v>0</v>
      </c>
      <c r="AY789" s="591"/>
      <c r="AZ789" s="538"/>
      <c r="BA789" s="539"/>
      <c r="BB789" s="552"/>
      <c r="BC789" s="558"/>
      <c r="BD789" s="590">
        <f>IF(AZ789=0,0,(BB789/AZ789)*100)</f>
        <v>0</v>
      </c>
      <c r="BE789" s="591"/>
      <c r="BF789" s="578">
        <f>AT789+AZ789</f>
        <v>0</v>
      </c>
      <c r="BG789" s="579"/>
      <c r="BH789" s="574">
        <f>AV789+BB789</f>
        <v>0</v>
      </c>
      <c r="BI789" s="575"/>
      <c r="BJ789" s="590">
        <f>IF(BF789=0,0,(BH789/BF789)*100)</f>
        <v>0</v>
      </c>
      <c r="BK789" s="591"/>
      <c r="BL789" s="650">
        <f>(AD789*2)+(AJ789*2)+(AP789*3)+BB789</f>
        <v>0</v>
      </c>
      <c r="BM789" s="651"/>
      <c r="BN789" s="652"/>
      <c r="BO789" s="599"/>
      <c r="BP789" s="599" t="e">
        <f>((AZ789-BB789)*BR$774)+((AT789-AV789)*BR$773)+(H789*BR$775)+(P789*BR$776)</f>
        <v>#REF!</v>
      </c>
      <c r="BQ789" s="54"/>
      <c r="BR789" s="54"/>
      <c r="BS789" s="54"/>
    </row>
    <row r="790" spans="1:71" ht="21.75" customHeight="1">
      <c r="A790" s="54"/>
      <c r="B790" s="566"/>
      <c r="C790" s="560" t="str">
        <f>IF(ROSTER!D$30="","",ROSTER!D$30)</f>
        <v/>
      </c>
      <c r="D790" s="561"/>
      <c r="E790" s="547"/>
      <c r="F790" s="502"/>
      <c r="G790" s="507"/>
      <c r="H790" s="544"/>
      <c r="I790" s="545"/>
      <c r="J790" s="540"/>
      <c r="K790" s="541"/>
      <c r="L790" s="553"/>
      <c r="M790" s="559"/>
      <c r="N790" s="556" t="s">
        <v>14</v>
      </c>
      <c r="O790" s="557"/>
      <c r="P790" s="540"/>
      <c r="Q790" s="541"/>
      <c r="R790" s="553"/>
      <c r="S790" s="559"/>
      <c r="T790" s="592"/>
      <c r="U790" s="593"/>
      <c r="V790" s="551"/>
      <c r="W790" s="545"/>
      <c r="X790" s="540"/>
      <c r="Y790" s="545"/>
      <c r="Z790" s="540"/>
      <c r="AA790" s="545"/>
      <c r="AB790" s="540"/>
      <c r="AC790" s="541"/>
      <c r="AD790" s="553"/>
      <c r="AE790" s="559"/>
      <c r="AF790" s="588"/>
      <c r="AG790" s="589"/>
      <c r="AH790" s="540"/>
      <c r="AI790" s="541"/>
      <c r="AJ790" s="553"/>
      <c r="AK790" s="559"/>
      <c r="AL790" s="592"/>
      <c r="AM790" s="593"/>
      <c r="AN790" s="540"/>
      <c r="AO790" s="541"/>
      <c r="AP790" s="553"/>
      <c r="AQ790" s="559"/>
      <c r="AR790" s="592"/>
      <c r="AS790" s="593"/>
      <c r="AT790" s="580"/>
      <c r="AU790" s="581"/>
      <c r="AV790" s="576"/>
      <c r="AW790" s="577"/>
      <c r="AX790" s="592"/>
      <c r="AY790" s="593"/>
      <c r="AZ790" s="540"/>
      <c r="BA790" s="541"/>
      <c r="BB790" s="553"/>
      <c r="BC790" s="559"/>
      <c r="BD790" s="592"/>
      <c r="BE790" s="593"/>
      <c r="BF790" s="580"/>
      <c r="BG790" s="581"/>
      <c r="BH790" s="576"/>
      <c r="BI790" s="577"/>
      <c r="BJ790" s="592"/>
      <c r="BK790" s="593"/>
      <c r="BL790" s="653"/>
      <c r="BM790" s="654"/>
      <c r="BN790" s="655"/>
      <c r="BO790" s="600"/>
      <c r="BP790" s="600"/>
      <c r="BQ790" s="54"/>
      <c r="BR790" s="54"/>
      <c r="BS790" s="54"/>
    </row>
    <row r="791" spans="1:71" ht="21.75" customHeight="1">
      <c r="A791" s="54"/>
      <c r="B791" s="565" t="str">
        <f>IF(ROSTER!B32="","",ROSTER!B32)</f>
        <v/>
      </c>
      <c r="C791" s="536" t="str">
        <f>IF(ROSTER!C$32="","",ROSTER!C$32)</f>
        <v/>
      </c>
      <c r="D791" s="537"/>
      <c r="E791" s="546"/>
      <c r="F791" s="501">
        <f>IF(E791="y",1,IF(E791="S",1,0))</f>
        <v>0</v>
      </c>
      <c r="G791" s="506">
        <f>IF(E791="S",1,0)</f>
        <v>0</v>
      </c>
      <c r="H791" s="542"/>
      <c r="I791" s="543"/>
      <c r="J791" s="538"/>
      <c r="K791" s="539"/>
      <c r="L791" s="552"/>
      <c r="M791" s="558"/>
      <c r="N791" s="554">
        <f>L791+J791</f>
        <v>0</v>
      </c>
      <c r="O791" s="555"/>
      <c r="P791" s="538"/>
      <c r="Q791" s="539"/>
      <c r="R791" s="552"/>
      <c r="S791" s="558"/>
      <c r="T791" s="590">
        <f t="shared" ref="T791:T810" si="695">R791-P791</f>
        <v>0</v>
      </c>
      <c r="U791" s="591"/>
      <c r="V791" s="550"/>
      <c r="W791" s="543"/>
      <c r="X791" s="538"/>
      <c r="Y791" s="543"/>
      <c r="Z791" s="538"/>
      <c r="AA791" s="543"/>
      <c r="AB791" s="538"/>
      <c r="AC791" s="539"/>
      <c r="AD791" s="552"/>
      <c r="AE791" s="558"/>
      <c r="AF791" s="586">
        <f>IF(AB791=0,0,(AD791/AB791)*100)</f>
        <v>0</v>
      </c>
      <c r="AG791" s="587"/>
      <c r="AH791" s="538"/>
      <c r="AI791" s="539"/>
      <c r="AJ791" s="552"/>
      <c r="AK791" s="558"/>
      <c r="AL791" s="590">
        <f>IF(AH791=0,0,(AJ791/AH791)*100)</f>
        <v>0</v>
      </c>
      <c r="AM791" s="591"/>
      <c r="AN791" s="538"/>
      <c r="AO791" s="539"/>
      <c r="AP791" s="552"/>
      <c r="AQ791" s="558"/>
      <c r="AR791" s="590">
        <f>IF(AN791=0,0,(AP791/AN791)*100)</f>
        <v>0</v>
      </c>
      <c r="AS791" s="591"/>
      <c r="AT791" s="578">
        <f>AB791+AH791+AN791</f>
        <v>0</v>
      </c>
      <c r="AU791" s="579"/>
      <c r="AV791" s="574">
        <f>AD791+AJ791+AP791</f>
        <v>0</v>
      </c>
      <c r="AW791" s="575"/>
      <c r="AX791" s="590">
        <f>IF(AT791=0,0,(AV791/AT791)*100)</f>
        <v>0</v>
      </c>
      <c r="AY791" s="591"/>
      <c r="AZ791" s="538"/>
      <c r="BA791" s="539"/>
      <c r="BB791" s="552"/>
      <c r="BC791" s="558"/>
      <c r="BD791" s="590">
        <f>IF(AZ791=0,0,(BB791/AZ791)*100)</f>
        <v>0</v>
      </c>
      <c r="BE791" s="591"/>
      <c r="BF791" s="578">
        <f>AT791+AZ791</f>
        <v>0</v>
      </c>
      <c r="BG791" s="579"/>
      <c r="BH791" s="574">
        <f>AV791+BB791</f>
        <v>0</v>
      </c>
      <c r="BI791" s="575"/>
      <c r="BJ791" s="590">
        <f>IF(BF791=0,0,(BH791/BF791)*100)</f>
        <v>0</v>
      </c>
      <c r="BK791" s="591"/>
      <c r="BL791" s="650">
        <f>(AD791*2)+(AJ791*2)+(AP791*3)+BB791</f>
        <v>0</v>
      </c>
      <c r="BM791" s="651"/>
      <c r="BN791" s="652"/>
      <c r="BO791" s="599"/>
      <c r="BP791" s="599" t="e">
        <f>((AZ791-BB791)*BR$774)+((AT791-AV791)*BR$773)+(H791*BR$775)+(P791*BR$776)</f>
        <v>#REF!</v>
      </c>
      <c r="BQ791" s="54"/>
      <c r="BR791" s="54"/>
      <c r="BS791" s="54"/>
    </row>
    <row r="792" spans="1:71" ht="21.75" customHeight="1">
      <c r="A792" s="54"/>
      <c r="B792" s="566"/>
      <c r="C792" s="560" t="str">
        <f>IF(ROSTER!D$32="","",ROSTER!D$32)</f>
        <v/>
      </c>
      <c r="D792" s="561"/>
      <c r="E792" s="547"/>
      <c r="F792" s="502"/>
      <c r="G792" s="507"/>
      <c r="H792" s="544"/>
      <c r="I792" s="545"/>
      <c r="J792" s="540"/>
      <c r="K792" s="541"/>
      <c r="L792" s="553"/>
      <c r="M792" s="559"/>
      <c r="N792" s="556" t="s">
        <v>14</v>
      </c>
      <c r="O792" s="557"/>
      <c r="P792" s="540"/>
      <c r="Q792" s="541"/>
      <c r="R792" s="553"/>
      <c r="S792" s="559"/>
      <c r="T792" s="592"/>
      <c r="U792" s="593"/>
      <c r="V792" s="551"/>
      <c r="W792" s="545"/>
      <c r="X792" s="540"/>
      <c r="Y792" s="545"/>
      <c r="Z792" s="540"/>
      <c r="AA792" s="545"/>
      <c r="AB792" s="540"/>
      <c r="AC792" s="541"/>
      <c r="AD792" s="553"/>
      <c r="AE792" s="559"/>
      <c r="AF792" s="588"/>
      <c r="AG792" s="589"/>
      <c r="AH792" s="540"/>
      <c r="AI792" s="541"/>
      <c r="AJ792" s="553"/>
      <c r="AK792" s="559"/>
      <c r="AL792" s="592"/>
      <c r="AM792" s="593"/>
      <c r="AN792" s="540"/>
      <c r="AO792" s="541"/>
      <c r="AP792" s="553"/>
      <c r="AQ792" s="559"/>
      <c r="AR792" s="592"/>
      <c r="AS792" s="593"/>
      <c r="AT792" s="580"/>
      <c r="AU792" s="581"/>
      <c r="AV792" s="576"/>
      <c r="AW792" s="577"/>
      <c r="AX792" s="592"/>
      <c r="AY792" s="593"/>
      <c r="AZ792" s="540"/>
      <c r="BA792" s="541"/>
      <c r="BB792" s="553"/>
      <c r="BC792" s="559"/>
      <c r="BD792" s="592"/>
      <c r="BE792" s="593"/>
      <c r="BF792" s="580"/>
      <c r="BG792" s="581"/>
      <c r="BH792" s="576"/>
      <c r="BI792" s="577"/>
      <c r="BJ792" s="592"/>
      <c r="BK792" s="593"/>
      <c r="BL792" s="653"/>
      <c r="BM792" s="654"/>
      <c r="BN792" s="655"/>
      <c r="BO792" s="600"/>
      <c r="BP792" s="600"/>
      <c r="BQ792" s="54"/>
      <c r="BR792" s="54"/>
      <c r="BS792" s="54"/>
    </row>
    <row r="793" spans="1:71" ht="21.75" customHeight="1">
      <c r="A793" s="54"/>
      <c r="B793" s="565" t="str">
        <f>IF(ROSTER!B34="","",ROSTER!B34)</f>
        <v/>
      </c>
      <c r="C793" s="536" t="str">
        <f>IF(ROSTER!C$34="","",ROSTER!C$34)</f>
        <v/>
      </c>
      <c r="D793" s="537"/>
      <c r="E793" s="546"/>
      <c r="F793" s="501">
        <f>IF(E793="y",1,IF(E793="S",1,0))</f>
        <v>0</v>
      </c>
      <c r="G793" s="506">
        <f>IF(E793="S",1,0)</f>
        <v>0</v>
      </c>
      <c r="H793" s="542"/>
      <c r="I793" s="543"/>
      <c r="J793" s="538"/>
      <c r="K793" s="539"/>
      <c r="L793" s="552"/>
      <c r="M793" s="558"/>
      <c r="N793" s="554">
        <f>L793+J793</f>
        <v>0</v>
      </c>
      <c r="O793" s="555"/>
      <c r="P793" s="538"/>
      <c r="Q793" s="539"/>
      <c r="R793" s="552"/>
      <c r="S793" s="558"/>
      <c r="T793" s="590">
        <f t="shared" ref="T793:T810" si="696">R793-P793</f>
        <v>0</v>
      </c>
      <c r="U793" s="591"/>
      <c r="V793" s="550"/>
      <c r="W793" s="543"/>
      <c r="X793" s="538"/>
      <c r="Y793" s="543"/>
      <c r="Z793" s="538"/>
      <c r="AA793" s="543"/>
      <c r="AB793" s="538"/>
      <c r="AC793" s="539"/>
      <c r="AD793" s="552"/>
      <c r="AE793" s="558"/>
      <c r="AF793" s="586">
        <f>IF(AB793=0,0,(AD793/AB793)*100)</f>
        <v>0</v>
      </c>
      <c r="AG793" s="587"/>
      <c r="AH793" s="538"/>
      <c r="AI793" s="539"/>
      <c r="AJ793" s="552"/>
      <c r="AK793" s="558"/>
      <c r="AL793" s="590">
        <f>IF(AH793=0,0,(AJ793/AH793)*100)</f>
        <v>0</v>
      </c>
      <c r="AM793" s="591"/>
      <c r="AN793" s="538"/>
      <c r="AO793" s="539"/>
      <c r="AP793" s="552"/>
      <c r="AQ793" s="558"/>
      <c r="AR793" s="590">
        <f>IF(AN793=0,0,(AP793/AN793)*100)</f>
        <v>0</v>
      </c>
      <c r="AS793" s="591"/>
      <c r="AT793" s="578">
        <f>AB793+AH793+AN793</f>
        <v>0</v>
      </c>
      <c r="AU793" s="579"/>
      <c r="AV793" s="574">
        <f>AD793+AJ793+AP793</f>
        <v>0</v>
      </c>
      <c r="AW793" s="575"/>
      <c r="AX793" s="590">
        <f>IF(AT793=0,0,(AV793/AT793)*100)</f>
        <v>0</v>
      </c>
      <c r="AY793" s="591"/>
      <c r="AZ793" s="538"/>
      <c r="BA793" s="539"/>
      <c r="BB793" s="552"/>
      <c r="BC793" s="558"/>
      <c r="BD793" s="590">
        <f>IF(AZ793=0,0,(BB793/AZ793)*100)</f>
        <v>0</v>
      </c>
      <c r="BE793" s="591"/>
      <c r="BF793" s="578">
        <f>AT793+AZ793</f>
        <v>0</v>
      </c>
      <c r="BG793" s="579"/>
      <c r="BH793" s="574">
        <f>AV793+BB793</f>
        <v>0</v>
      </c>
      <c r="BI793" s="575"/>
      <c r="BJ793" s="590">
        <f>IF(BF793=0,0,(BH793/BF793)*100)</f>
        <v>0</v>
      </c>
      <c r="BK793" s="591"/>
      <c r="BL793" s="650">
        <f>(AD793*2)+(AJ793*2)+(AP793*3)+BB793</f>
        <v>0</v>
      </c>
      <c r="BM793" s="651"/>
      <c r="BN793" s="652"/>
      <c r="BO793" s="599"/>
      <c r="BP793" s="599" t="e">
        <f>((AZ793-BB793)*BR$774)+((AT793-AV793)*BR$773)+(H793*BR$775)+(P793*BR$776)</f>
        <v>#REF!</v>
      </c>
      <c r="BQ793" s="54"/>
      <c r="BR793" s="54"/>
      <c r="BS793" s="54"/>
    </row>
    <row r="794" spans="1:71" ht="21.75" customHeight="1">
      <c r="A794" s="54"/>
      <c r="B794" s="566"/>
      <c r="C794" s="560" t="str">
        <f>IF(ROSTER!D$34="","",ROSTER!D$34)</f>
        <v/>
      </c>
      <c r="D794" s="561"/>
      <c r="E794" s="547"/>
      <c r="F794" s="502"/>
      <c r="G794" s="507"/>
      <c r="H794" s="544"/>
      <c r="I794" s="545"/>
      <c r="J794" s="540"/>
      <c r="K794" s="541"/>
      <c r="L794" s="553"/>
      <c r="M794" s="559"/>
      <c r="N794" s="556" t="s">
        <v>14</v>
      </c>
      <c r="O794" s="557"/>
      <c r="P794" s="540"/>
      <c r="Q794" s="541"/>
      <c r="R794" s="553"/>
      <c r="S794" s="559"/>
      <c r="T794" s="592"/>
      <c r="U794" s="593"/>
      <c r="V794" s="551"/>
      <c r="W794" s="545"/>
      <c r="X794" s="540"/>
      <c r="Y794" s="545"/>
      <c r="Z794" s="540"/>
      <c r="AA794" s="545"/>
      <c r="AB794" s="540"/>
      <c r="AC794" s="541"/>
      <c r="AD794" s="553"/>
      <c r="AE794" s="559"/>
      <c r="AF794" s="588"/>
      <c r="AG794" s="589"/>
      <c r="AH794" s="540"/>
      <c r="AI794" s="541"/>
      <c r="AJ794" s="553"/>
      <c r="AK794" s="559"/>
      <c r="AL794" s="592"/>
      <c r="AM794" s="593"/>
      <c r="AN794" s="540"/>
      <c r="AO794" s="541"/>
      <c r="AP794" s="553"/>
      <c r="AQ794" s="559"/>
      <c r="AR794" s="592"/>
      <c r="AS794" s="593"/>
      <c r="AT794" s="580"/>
      <c r="AU794" s="581"/>
      <c r="AV794" s="576"/>
      <c r="AW794" s="577"/>
      <c r="AX794" s="592"/>
      <c r="AY794" s="593"/>
      <c r="AZ794" s="540"/>
      <c r="BA794" s="541"/>
      <c r="BB794" s="553"/>
      <c r="BC794" s="559"/>
      <c r="BD794" s="592"/>
      <c r="BE794" s="593"/>
      <c r="BF794" s="580"/>
      <c r="BG794" s="581"/>
      <c r="BH794" s="576"/>
      <c r="BI794" s="577"/>
      <c r="BJ794" s="592"/>
      <c r="BK794" s="593"/>
      <c r="BL794" s="653"/>
      <c r="BM794" s="654"/>
      <c r="BN794" s="655"/>
      <c r="BO794" s="600"/>
      <c r="BP794" s="600"/>
      <c r="BQ794" s="54"/>
      <c r="BR794" s="54"/>
      <c r="BS794" s="54"/>
    </row>
    <row r="795" spans="1:71" ht="21.75" customHeight="1">
      <c r="A795" s="54"/>
      <c r="B795" s="565" t="str">
        <f>IF(ROSTER!B36="","",ROSTER!B36)</f>
        <v/>
      </c>
      <c r="C795" s="536" t="str">
        <f>IF(ROSTER!C$36="","",ROSTER!C$36)</f>
        <v/>
      </c>
      <c r="D795" s="537"/>
      <c r="E795" s="546"/>
      <c r="F795" s="501">
        <f>IF(E795="y",1,IF(E795="S",1,0))</f>
        <v>0</v>
      </c>
      <c r="G795" s="506">
        <f>IF(E795="S",1,0)</f>
        <v>0</v>
      </c>
      <c r="H795" s="542"/>
      <c r="I795" s="543"/>
      <c r="J795" s="538"/>
      <c r="K795" s="539"/>
      <c r="L795" s="552"/>
      <c r="M795" s="558"/>
      <c r="N795" s="554">
        <f>L795+J795</f>
        <v>0</v>
      </c>
      <c r="O795" s="555"/>
      <c r="P795" s="538"/>
      <c r="Q795" s="539"/>
      <c r="R795" s="552"/>
      <c r="S795" s="558"/>
      <c r="T795" s="590">
        <f t="shared" ref="T795:T810" si="697">R795-P795</f>
        <v>0</v>
      </c>
      <c r="U795" s="591"/>
      <c r="V795" s="550"/>
      <c r="W795" s="543"/>
      <c r="X795" s="538"/>
      <c r="Y795" s="543"/>
      <c r="Z795" s="538"/>
      <c r="AA795" s="543"/>
      <c r="AB795" s="538"/>
      <c r="AC795" s="539"/>
      <c r="AD795" s="552"/>
      <c r="AE795" s="558"/>
      <c r="AF795" s="586">
        <f>IF(AB795=0,0,(AD795/AB795)*100)</f>
        <v>0</v>
      </c>
      <c r="AG795" s="587"/>
      <c r="AH795" s="538"/>
      <c r="AI795" s="539"/>
      <c r="AJ795" s="552"/>
      <c r="AK795" s="558"/>
      <c r="AL795" s="590">
        <f>IF(AH795=0,0,(AJ795/AH795)*100)</f>
        <v>0</v>
      </c>
      <c r="AM795" s="591"/>
      <c r="AN795" s="538"/>
      <c r="AO795" s="539"/>
      <c r="AP795" s="552"/>
      <c r="AQ795" s="558"/>
      <c r="AR795" s="590">
        <f>IF(AN795=0,0,(AP795/AN795)*100)</f>
        <v>0</v>
      </c>
      <c r="AS795" s="591"/>
      <c r="AT795" s="578">
        <f>AB795+AH795+AN795</f>
        <v>0</v>
      </c>
      <c r="AU795" s="579"/>
      <c r="AV795" s="574">
        <f>AD795+AJ795+AP795</f>
        <v>0</v>
      </c>
      <c r="AW795" s="575"/>
      <c r="AX795" s="590">
        <f>IF(AT795=0,0,(AV795/AT795)*100)</f>
        <v>0</v>
      </c>
      <c r="AY795" s="591"/>
      <c r="AZ795" s="538"/>
      <c r="BA795" s="539"/>
      <c r="BB795" s="552"/>
      <c r="BC795" s="558"/>
      <c r="BD795" s="590">
        <f>IF(AZ795=0,0,(BB795/AZ795)*100)</f>
        <v>0</v>
      </c>
      <c r="BE795" s="591"/>
      <c r="BF795" s="578">
        <f>AT795+AZ795</f>
        <v>0</v>
      </c>
      <c r="BG795" s="579"/>
      <c r="BH795" s="574">
        <f>AV795+BB795</f>
        <v>0</v>
      </c>
      <c r="BI795" s="575"/>
      <c r="BJ795" s="590">
        <f>IF(BF795=0,0,(BH795/BF795)*100)</f>
        <v>0</v>
      </c>
      <c r="BK795" s="591"/>
      <c r="BL795" s="650">
        <f>(AD795*2)+(AJ795*2)+(AP795*3)+BB795</f>
        <v>0</v>
      </c>
      <c r="BM795" s="651"/>
      <c r="BN795" s="652"/>
      <c r="BO795" s="599"/>
      <c r="BP795" s="599" t="e">
        <f>((AZ795-BB795)*BR$774)+((AT795-AV795)*BR$773)+(H795*BR$775)+(P795*BR$776)</f>
        <v>#REF!</v>
      </c>
      <c r="BQ795" s="54"/>
      <c r="BR795" s="54"/>
      <c r="BS795" s="54"/>
    </row>
    <row r="796" spans="1:71" ht="21.75" customHeight="1">
      <c r="A796" s="54"/>
      <c r="B796" s="566"/>
      <c r="C796" s="560" t="str">
        <f>IF(ROSTER!D$36="","",ROSTER!D$36)</f>
        <v/>
      </c>
      <c r="D796" s="561"/>
      <c r="E796" s="547"/>
      <c r="F796" s="502"/>
      <c r="G796" s="507"/>
      <c r="H796" s="544"/>
      <c r="I796" s="545"/>
      <c r="J796" s="540"/>
      <c r="K796" s="541"/>
      <c r="L796" s="553"/>
      <c r="M796" s="559"/>
      <c r="N796" s="556" t="s">
        <v>14</v>
      </c>
      <c r="O796" s="557"/>
      <c r="P796" s="540"/>
      <c r="Q796" s="541"/>
      <c r="R796" s="553"/>
      <c r="S796" s="559"/>
      <c r="T796" s="592"/>
      <c r="U796" s="593"/>
      <c r="V796" s="551"/>
      <c r="W796" s="545"/>
      <c r="X796" s="540"/>
      <c r="Y796" s="545"/>
      <c r="Z796" s="540"/>
      <c r="AA796" s="545"/>
      <c r="AB796" s="540"/>
      <c r="AC796" s="541"/>
      <c r="AD796" s="553"/>
      <c r="AE796" s="559"/>
      <c r="AF796" s="588"/>
      <c r="AG796" s="589"/>
      <c r="AH796" s="540"/>
      <c r="AI796" s="541"/>
      <c r="AJ796" s="553"/>
      <c r="AK796" s="559"/>
      <c r="AL796" s="592"/>
      <c r="AM796" s="593"/>
      <c r="AN796" s="540"/>
      <c r="AO796" s="541"/>
      <c r="AP796" s="553"/>
      <c r="AQ796" s="559"/>
      <c r="AR796" s="592"/>
      <c r="AS796" s="593"/>
      <c r="AT796" s="580"/>
      <c r="AU796" s="581"/>
      <c r="AV796" s="576"/>
      <c r="AW796" s="577"/>
      <c r="AX796" s="592"/>
      <c r="AY796" s="593"/>
      <c r="AZ796" s="540"/>
      <c r="BA796" s="541"/>
      <c r="BB796" s="553"/>
      <c r="BC796" s="559"/>
      <c r="BD796" s="592"/>
      <c r="BE796" s="593"/>
      <c r="BF796" s="580"/>
      <c r="BG796" s="581"/>
      <c r="BH796" s="576"/>
      <c r="BI796" s="577"/>
      <c r="BJ796" s="592"/>
      <c r="BK796" s="593"/>
      <c r="BL796" s="653"/>
      <c r="BM796" s="654"/>
      <c r="BN796" s="655"/>
      <c r="BO796" s="600"/>
      <c r="BP796" s="600"/>
      <c r="BQ796" s="54"/>
      <c r="BR796" s="54"/>
      <c r="BS796" s="54"/>
    </row>
    <row r="797" spans="1:71" ht="21.75" customHeight="1">
      <c r="A797" s="54"/>
      <c r="B797" s="565" t="str">
        <f>IF(ROSTER!B38="","",ROSTER!B38)</f>
        <v/>
      </c>
      <c r="C797" s="536" t="str">
        <f>IF(ROSTER!C$38="","",ROSTER!C$38)</f>
        <v/>
      </c>
      <c r="D797" s="537"/>
      <c r="E797" s="546"/>
      <c r="F797" s="501">
        <f>IF(E797="y",1,IF(E797="S",1,0))</f>
        <v>0</v>
      </c>
      <c r="G797" s="506">
        <f>IF(E797="S",1,0)</f>
        <v>0</v>
      </c>
      <c r="H797" s="542"/>
      <c r="I797" s="543"/>
      <c r="J797" s="538"/>
      <c r="K797" s="539"/>
      <c r="L797" s="552"/>
      <c r="M797" s="558"/>
      <c r="N797" s="554">
        <f>L797+J797</f>
        <v>0</v>
      </c>
      <c r="O797" s="555"/>
      <c r="P797" s="538"/>
      <c r="Q797" s="539"/>
      <c r="R797" s="552"/>
      <c r="S797" s="558"/>
      <c r="T797" s="590">
        <f t="shared" ref="T797:T810" si="698">R797-P797</f>
        <v>0</v>
      </c>
      <c r="U797" s="591"/>
      <c r="V797" s="550"/>
      <c r="W797" s="543"/>
      <c r="X797" s="538"/>
      <c r="Y797" s="543"/>
      <c r="Z797" s="538"/>
      <c r="AA797" s="543"/>
      <c r="AB797" s="538"/>
      <c r="AC797" s="539"/>
      <c r="AD797" s="552"/>
      <c r="AE797" s="558"/>
      <c r="AF797" s="586">
        <f>IF(AB797=0,0,(AD797/AB797)*100)</f>
        <v>0</v>
      </c>
      <c r="AG797" s="587"/>
      <c r="AH797" s="538"/>
      <c r="AI797" s="539"/>
      <c r="AJ797" s="552"/>
      <c r="AK797" s="558"/>
      <c r="AL797" s="590">
        <f>IF(AH797=0,0,(AJ797/AH797)*100)</f>
        <v>0</v>
      </c>
      <c r="AM797" s="591"/>
      <c r="AN797" s="538"/>
      <c r="AO797" s="539"/>
      <c r="AP797" s="552"/>
      <c r="AQ797" s="558"/>
      <c r="AR797" s="590">
        <f>IF(AN797=0,0,(AP797/AN797)*100)</f>
        <v>0</v>
      </c>
      <c r="AS797" s="591"/>
      <c r="AT797" s="578">
        <f>AB797+AH797+AN797</f>
        <v>0</v>
      </c>
      <c r="AU797" s="579"/>
      <c r="AV797" s="574">
        <f>AD797+AJ797+AP797</f>
        <v>0</v>
      </c>
      <c r="AW797" s="575"/>
      <c r="AX797" s="590">
        <f>IF(AT797=0,0,(AV797/AT797)*100)</f>
        <v>0</v>
      </c>
      <c r="AY797" s="591"/>
      <c r="AZ797" s="538"/>
      <c r="BA797" s="539"/>
      <c r="BB797" s="552"/>
      <c r="BC797" s="558"/>
      <c r="BD797" s="590">
        <f>IF(AZ797=0,0,(BB797/AZ797)*100)</f>
        <v>0</v>
      </c>
      <c r="BE797" s="591"/>
      <c r="BF797" s="578">
        <f>AT797+AZ797</f>
        <v>0</v>
      </c>
      <c r="BG797" s="579"/>
      <c r="BH797" s="574">
        <f>AV797+BB797</f>
        <v>0</v>
      </c>
      <c r="BI797" s="575"/>
      <c r="BJ797" s="590">
        <f>IF(BF797=0,0,(BH797/BF797)*100)</f>
        <v>0</v>
      </c>
      <c r="BK797" s="591"/>
      <c r="BL797" s="650">
        <f>(AD797*2)+(AJ797*2)+(AP797*3)+BB797</f>
        <v>0</v>
      </c>
      <c r="BM797" s="651"/>
      <c r="BN797" s="652"/>
      <c r="BO797" s="599"/>
      <c r="BP797" s="599" t="e">
        <f>((AZ797-BB797)*BR$774)+((AT797-AV797)*BR$773)+(H797*BR$775)+(P797*BR$776)</f>
        <v>#REF!</v>
      </c>
      <c r="BQ797" s="54"/>
      <c r="BR797" s="54"/>
      <c r="BS797" s="54"/>
    </row>
    <row r="798" spans="1:71" ht="21.75" customHeight="1">
      <c r="A798" s="54"/>
      <c r="B798" s="566"/>
      <c r="C798" s="560" t="str">
        <f>IF(ROSTER!D$38="","",ROSTER!D$38)</f>
        <v/>
      </c>
      <c r="D798" s="561"/>
      <c r="E798" s="547"/>
      <c r="F798" s="502"/>
      <c r="G798" s="507"/>
      <c r="H798" s="544"/>
      <c r="I798" s="545"/>
      <c r="J798" s="540"/>
      <c r="K798" s="541"/>
      <c r="L798" s="553"/>
      <c r="M798" s="559"/>
      <c r="N798" s="556" t="s">
        <v>14</v>
      </c>
      <c r="O798" s="557"/>
      <c r="P798" s="540"/>
      <c r="Q798" s="541"/>
      <c r="R798" s="553"/>
      <c r="S798" s="559"/>
      <c r="T798" s="592"/>
      <c r="U798" s="593"/>
      <c r="V798" s="551"/>
      <c r="W798" s="545"/>
      <c r="X798" s="540"/>
      <c r="Y798" s="545"/>
      <c r="Z798" s="540"/>
      <c r="AA798" s="545"/>
      <c r="AB798" s="540"/>
      <c r="AC798" s="541"/>
      <c r="AD798" s="553"/>
      <c r="AE798" s="559"/>
      <c r="AF798" s="588"/>
      <c r="AG798" s="589"/>
      <c r="AH798" s="540"/>
      <c r="AI798" s="541"/>
      <c r="AJ798" s="553"/>
      <c r="AK798" s="559"/>
      <c r="AL798" s="592"/>
      <c r="AM798" s="593"/>
      <c r="AN798" s="540"/>
      <c r="AO798" s="541"/>
      <c r="AP798" s="553"/>
      <c r="AQ798" s="559"/>
      <c r="AR798" s="592"/>
      <c r="AS798" s="593"/>
      <c r="AT798" s="580"/>
      <c r="AU798" s="581"/>
      <c r="AV798" s="576"/>
      <c r="AW798" s="577"/>
      <c r="AX798" s="592"/>
      <c r="AY798" s="593"/>
      <c r="AZ798" s="540"/>
      <c r="BA798" s="541"/>
      <c r="BB798" s="553"/>
      <c r="BC798" s="559"/>
      <c r="BD798" s="592"/>
      <c r="BE798" s="593"/>
      <c r="BF798" s="580"/>
      <c r="BG798" s="581"/>
      <c r="BH798" s="576"/>
      <c r="BI798" s="577"/>
      <c r="BJ798" s="592"/>
      <c r="BK798" s="593"/>
      <c r="BL798" s="653"/>
      <c r="BM798" s="654"/>
      <c r="BN798" s="655"/>
      <c r="BO798" s="600"/>
      <c r="BP798" s="600"/>
      <c r="BQ798" s="54"/>
      <c r="BR798" s="54"/>
      <c r="BS798" s="54"/>
    </row>
    <row r="799" spans="1:71" ht="21.75" customHeight="1">
      <c r="A799" s="54"/>
      <c r="B799" s="565" t="str">
        <f>IF(ROSTER!B40="","",ROSTER!B40)</f>
        <v/>
      </c>
      <c r="C799" s="536" t="str">
        <f>IF(ROSTER!C$40="","",ROSTER!C$40)</f>
        <v/>
      </c>
      <c r="D799" s="537"/>
      <c r="E799" s="546"/>
      <c r="F799" s="501">
        <f>IF(E799="y",1,IF(E799="S",1,0))</f>
        <v>0</v>
      </c>
      <c r="G799" s="506">
        <f>IF(E799="S",1,0)</f>
        <v>0</v>
      </c>
      <c r="H799" s="542"/>
      <c r="I799" s="543"/>
      <c r="J799" s="538"/>
      <c r="K799" s="539"/>
      <c r="L799" s="552"/>
      <c r="M799" s="558"/>
      <c r="N799" s="554">
        <f>L799+J799</f>
        <v>0</v>
      </c>
      <c r="O799" s="555"/>
      <c r="P799" s="538"/>
      <c r="Q799" s="539"/>
      <c r="R799" s="552"/>
      <c r="S799" s="558"/>
      <c r="T799" s="590">
        <f t="shared" ref="T799:T810" si="699">R799-P799</f>
        <v>0</v>
      </c>
      <c r="U799" s="591"/>
      <c r="V799" s="550"/>
      <c r="W799" s="543"/>
      <c r="X799" s="538"/>
      <c r="Y799" s="543"/>
      <c r="Z799" s="538"/>
      <c r="AA799" s="543"/>
      <c r="AB799" s="538"/>
      <c r="AC799" s="539"/>
      <c r="AD799" s="552"/>
      <c r="AE799" s="558"/>
      <c r="AF799" s="586">
        <f>IF(AB799=0,0,(AD799/AB799)*100)</f>
        <v>0</v>
      </c>
      <c r="AG799" s="587"/>
      <c r="AH799" s="538"/>
      <c r="AI799" s="539"/>
      <c r="AJ799" s="552"/>
      <c r="AK799" s="558"/>
      <c r="AL799" s="590">
        <f>IF(AH799=0,0,(AJ799/AH799)*100)</f>
        <v>0</v>
      </c>
      <c r="AM799" s="591"/>
      <c r="AN799" s="538"/>
      <c r="AO799" s="539"/>
      <c r="AP799" s="552"/>
      <c r="AQ799" s="558"/>
      <c r="AR799" s="590">
        <f>IF(AN799=0,0,(AP799/AN799)*100)</f>
        <v>0</v>
      </c>
      <c r="AS799" s="591"/>
      <c r="AT799" s="578">
        <f>AB799+AH799+AN799</f>
        <v>0</v>
      </c>
      <c r="AU799" s="579"/>
      <c r="AV799" s="574">
        <f>AD799+AJ799+AP799</f>
        <v>0</v>
      </c>
      <c r="AW799" s="575"/>
      <c r="AX799" s="590">
        <f>IF(AT799=0,0,(AV799/AT799)*100)</f>
        <v>0</v>
      </c>
      <c r="AY799" s="591"/>
      <c r="AZ799" s="538"/>
      <c r="BA799" s="539"/>
      <c r="BB799" s="552"/>
      <c r="BC799" s="558"/>
      <c r="BD799" s="590">
        <f>IF(AZ799=0,0,(BB799/AZ799)*100)</f>
        <v>0</v>
      </c>
      <c r="BE799" s="591"/>
      <c r="BF799" s="578">
        <f>AT799+AZ799</f>
        <v>0</v>
      </c>
      <c r="BG799" s="579"/>
      <c r="BH799" s="574">
        <f>AV799+BB799</f>
        <v>0</v>
      </c>
      <c r="BI799" s="575"/>
      <c r="BJ799" s="590">
        <f>IF(BF799=0,0,(BH799/BF799)*100)</f>
        <v>0</v>
      </c>
      <c r="BK799" s="591"/>
      <c r="BL799" s="650">
        <f>(AD799*2)+(AJ799*2)+(AP799*3)+BB799</f>
        <v>0</v>
      </c>
      <c r="BM799" s="651"/>
      <c r="BN799" s="652"/>
      <c r="BO799" s="599"/>
      <c r="BP799" s="599" t="e">
        <f>((AZ799-BB799)*BR$774)+((AT799-AV799)*BR$773)+(H799*BR$775)+(P799*BR$776)</f>
        <v>#REF!</v>
      </c>
      <c r="BQ799" s="54"/>
      <c r="BR799" s="54"/>
      <c r="BS799" s="54"/>
    </row>
    <row r="800" spans="1:71" ht="21.75" customHeight="1">
      <c r="A800" s="54"/>
      <c r="B800" s="566"/>
      <c r="C800" s="560" t="str">
        <f>IF(ROSTER!D$40="","",ROSTER!D$40)</f>
        <v/>
      </c>
      <c r="D800" s="561"/>
      <c r="E800" s="547"/>
      <c r="F800" s="502"/>
      <c r="G800" s="507"/>
      <c r="H800" s="544"/>
      <c r="I800" s="545"/>
      <c r="J800" s="540"/>
      <c r="K800" s="541"/>
      <c r="L800" s="553"/>
      <c r="M800" s="559"/>
      <c r="N800" s="556" t="s">
        <v>14</v>
      </c>
      <c r="O800" s="557"/>
      <c r="P800" s="540"/>
      <c r="Q800" s="541"/>
      <c r="R800" s="553"/>
      <c r="S800" s="559"/>
      <c r="T800" s="592"/>
      <c r="U800" s="593"/>
      <c r="V800" s="551"/>
      <c r="W800" s="545"/>
      <c r="X800" s="540"/>
      <c r="Y800" s="545"/>
      <c r="Z800" s="540"/>
      <c r="AA800" s="545"/>
      <c r="AB800" s="540"/>
      <c r="AC800" s="541"/>
      <c r="AD800" s="553"/>
      <c r="AE800" s="559"/>
      <c r="AF800" s="588"/>
      <c r="AG800" s="589"/>
      <c r="AH800" s="540"/>
      <c r="AI800" s="541"/>
      <c r="AJ800" s="553"/>
      <c r="AK800" s="559"/>
      <c r="AL800" s="592"/>
      <c r="AM800" s="593"/>
      <c r="AN800" s="540"/>
      <c r="AO800" s="541"/>
      <c r="AP800" s="553"/>
      <c r="AQ800" s="559"/>
      <c r="AR800" s="592"/>
      <c r="AS800" s="593"/>
      <c r="AT800" s="580"/>
      <c r="AU800" s="581"/>
      <c r="AV800" s="576"/>
      <c r="AW800" s="577"/>
      <c r="AX800" s="592"/>
      <c r="AY800" s="593"/>
      <c r="AZ800" s="540"/>
      <c r="BA800" s="541"/>
      <c r="BB800" s="553"/>
      <c r="BC800" s="559"/>
      <c r="BD800" s="592"/>
      <c r="BE800" s="593"/>
      <c r="BF800" s="580"/>
      <c r="BG800" s="581"/>
      <c r="BH800" s="576"/>
      <c r="BI800" s="577"/>
      <c r="BJ800" s="592"/>
      <c r="BK800" s="593"/>
      <c r="BL800" s="653"/>
      <c r="BM800" s="654"/>
      <c r="BN800" s="655"/>
      <c r="BO800" s="600"/>
      <c r="BP800" s="600"/>
      <c r="BQ800" s="54"/>
      <c r="BR800" s="54"/>
      <c r="BS800" s="54"/>
    </row>
    <row r="801" spans="1:71" ht="21.75" customHeight="1">
      <c r="A801" s="54"/>
      <c r="B801" s="565" t="str">
        <f>IF(ROSTER!B42="","",ROSTER!B42)</f>
        <v/>
      </c>
      <c r="C801" s="536" t="str">
        <f>IF(ROSTER!C$42="","",ROSTER!C$42)</f>
        <v/>
      </c>
      <c r="D801" s="537"/>
      <c r="E801" s="546"/>
      <c r="F801" s="501">
        <f>IF(E801="y",1,IF(E801="S",1,0))</f>
        <v>0</v>
      </c>
      <c r="G801" s="506">
        <f>IF(E801="S",1,0)</f>
        <v>0</v>
      </c>
      <c r="H801" s="542"/>
      <c r="I801" s="543"/>
      <c r="J801" s="538"/>
      <c r="K801" s="539"/>
      <c r="L801" s="552"/>
      <c r="M801" s="558"/>
      <c r="N801" s="554">
        <f>L801+J801</f>
        <v>0</v>
      </c>
      <c r="O801" s="555"/>
      <c r="P801" s="538"/>
      <c r="Q801" s="539"/>
      <c r="R801" s="552"/>
      <c r="S801" s="558"/>
      <c r="T801" s="590">
        <f t="shared" ref="T801:T810" si="700">R801-P801</f>
        <v>0</v>
      </c>
      <c r="U801" s="591"/>
      <c r="V801" s="550"/>
      <c r="W801" s="543"/>
      <c r="X801" s="538"/>
      <c r="Y801" s="543"/>
      <c r="Z801" s="538"/>
      <c r="AA801" s="543"/>
      <c r="AB801" s="538"/>
      <c r="AC801" s="539"/>
      <c r="AD801" s="552"/>
      <c r="AE801" s="558"/>
      <c r="AF801" s="586">
        <f>IF(AB801=0,0,(AD801/AB801)*100)</f>
        <v>0</v>
      </c>
      <c r="AG801" s="587"/>
      <c r="AH801" s="538"/>
      <c r="AI801" s="539"/>
      <c r="AJ801" s="552"/>
      <c r="AK801" s="558"/>
      <c r="AL801" s="590">
        <f>IF(AH801=0,0,(AJ801/AH801)*100)</f>
        <v>0</v>
      </c>
      <c r="AM801" s="591"/>
      <c r="AN801" s="538"/>
      <c r="AO801" s="539"/>
      <c r="AP801" s="552"/>
      <c r="AQ801" s="558"/>
      <c r="AR801" s="590">
        <f>IF(AN801=0,0,(AP801/AN801)*100)</f>
        <v>0</v>
      </c>
      <c r="AS801" s="591"/>
      <c r="AT801" s="578">
        <f>AB801+AH801+AN801</f>
        <v>0</v>
      </c>
      <c r="AU801" s="579"/>
      <c r="AV801" s="574">
        <f>AD801+AJ801+AP801</f>
        <v>0</v>
      </c>
      <c r="AW801" s="575"/>
      <c r="AX801" s="590">
        <f>IF(AT801=0,0,(AV801/AT801)*100)</f>
        <v>0</v>
      </c>
      <c r="AY801" s="591"/>
      <c r="AZ801" s="538"/>
      <c r="BA801" s="539"/>
      <c r="BB801" s="552"/>
      <c r="BC801" s="558"/>
      <c r="BD801" s="590">
        <f>IF(AZ801=0,0,(BB801/AZ801)*100)</f>
        <v>0</v>
      </c>
      <c r="BE801" s="591"/>
      <c r="BF801" s="578">
        <f>AT801+AZ801</f>
        <v>0</v>
      </c>
      <c r="BG801" s="579"/>
      <c r="BH801" s="574">
        <f>AV801+BB801</f>
        <v>0</v>
      </c>
      <c r="BI801" s="575"/>
      <c r="BJ801" s="590">
        <f>IF(BF801=0,0,(BH801/BF801)*100)</f>
        <v>0</v>
      </c>
      <c r="BK801" s="591"/>
      <c r="BL801" s="650">
        <f>(AD801*2)+(AJ801*2)+(AP801*3)+BB801</f>
        <v>0</v>
      </c>
      <c r="BM801" s="651"/>
      <c r="BN801" s="652"/>
      <c r="BO801" s="599"/>
      <c r="BP801" s="599" t="e">
        <f>((AZ801-BB801)*BR$774)+((AT801-AV801)*BR$773)+(H801*BR$775)+(P801*BR$776)</f>
        <v>#REF!</v>
      </c>
      <c r="BQ801" s="54"/>
      <c r="BR801" s="54"/>
      <c r="BS801" s="54"/>
    </row>
    <row r="802" spans="1:71" ht="21.75" customHeight="1">
      <c r="A802" s="54"/>
      <c r="B802" s="566"/>
      <c r="C802" s="560" t="str">
        <f>IF(ROSTER!D$42="","",ROSTER!D$42)</f>
        <v/>
      </c>
      <c r="D802" s="561"/>
      <c r="E802" s="547"/>
      <c r="F802" s="502"/>
      <c r="G802" s="507"/>
      <c r="H802" s="544"/>
      <c r="I802" s="545"/>
      <c r="J802" s="540"/>
      <c r="K802" s="541"/>
      <c r="L802" s="553"/>
      <c r="M802" s="559"/>
      <c r="N802" s="556" t="s">
        <v>14</v>
      </c>
      <c r="O802" s="557"/>
      <c r="P802" s="540"/>
      <c r="Q802" s="541"/>
      <c r="R802" s="553"/>
      <c r="S802" s="559"/>
      <c r="T802" s="592"/>
      <c r="U802" s="593"/>
      <c r="V802" s="551"/>
      <c r="W802" s="545"/>
      <c r="X802" s="540"/>
      <c r="Y802" s="545"/>
      <c r="Z802" s="540"/>
      <c r="AA802" s="545"/>
      <c r="AB802" s="540"/>
      <c r="AC802" s="541"/>
      <c r="AD802" s="553"/>
      <c r="AE802" s="559"/>
      <c r="AF802" s="588"/>
      <c r="AG802" s="589"/>
      <c r="AH802" s="540"/>
      <c r="AI802" s="541"/>
      <c r="AJ802" s="553"/>
      <c r="AK802" s="559"/>
      <c r="AL802" s="592"/>
      <c r="AM802" s="593"/>
      <c r="AN802" s="540"/>
      <c r="AO802" s="541"/>
      <c r="AP802" s="553"/>
      <c r="AQ802" s="559"/>
      <c r="AR802" s="592"/>
      <c r="AS802" s="593"/>
      <c r="AT802" s="580"/>
      <c r="AU802" s="581"/>
      <c r="AV802" s="576"/>
      <c r="AW802" s="577"/>
      <c r="AX802" s="592"/>
      <c r="AY802" s="593"/>
      <c r="AZ802" s="540"/>
      <c r="BA802" s="541"/>
      <c r="BB802" s="553"/>
      <c r="BC802" s="559"/>
      <c r="BD802" s="592"/>
      <c r="BE802" s="593"/>
      <c r="BF802" s="580"/>
      <c r="BG802" s="581"/>
      <c r="BH802" s="576"/>
      <c r="BI802" s="577"/>
      <c r="BJ802" s="592"/>
      <c r="BK802" s="593"/>
      <c r="BL802" s="653"/>
      <c r="BM802" s="654"/>
      <c r="BN802" s="655"/>
      <c r="BO802" s="600"/>
      <c r="BP802" s="600"/>
      <c r="BQ802" s="54"/>
      <c r="BR802" s="54"/>
      <c r="BS802" s="54"/>
    </row>
    <row r="803" spans="1:71" ht="21.75" customHeight="1">
      <c r="A803" s="54"/>
      <c r="B803" s="565" t="str">
        <f>IF(ROSTER!B44="","",ROSTER!B44)</f>
        <v/>
      </c>
      <c r="C803" s="536" t="str">
        <f>IF(ROSTER!C$44="","",ROSTER!C$44)</f>
        <v/>
      </c>
      <c r="D803" s="537"/>
      <c r="E803" s="546"/>
      <c r="F803" s="501">
        <f>IF(E803="y",1,IF(E803="S",1,0))</f>
        <v>0</v>
      </c>
      <c r="G803" s="506">
        <f>IF(E803="S",1,0)</f>
        <v>0</v>
      </c>
      <c r="H803" s="542"/>
      <c r="I803" s="543"/>
      <c r="J803" s="538"/>
      <c r="K803" s="539"/>
      <c r="L803" s="552"/>
      <c r="M803" s="558"/>
      <c r="N803" s="554">
        <f>L803+J803</f>
        <v>0</v>
      </c>
      <c r="O803" s="555"/>
      <c r="P803" s="538"/>
      <c r="Q803" s="539"/>
      <c r="R803" s="552"/>
      <c r="S803" s="558"/>
      <c r="T803" s="590">
        <f t="shared" ref="T803:T810" si="701">R803-P803</f>
        <v>0</v>
      </c>
      <c r="U803" s="591"/>
      <c r="V803" s="550"/>
      <c r="W803" s="543"/>
      <c r="X803" s="538"/>
      <c r="Y803" s="543"/>
      <c r="Z803" s="538"/>
      <c r="AA803" s="543"/>
      <c r="AB803" s="538"/>
      <c r="AC803" s="539"/>
      <c r="AD803" s="552"/>
      <c r="AE803" s="558"/>
      <c r="AF803" s="586">
        <f>IF(AB803=0,0,(AD803/AB803)*100)</f>
        <v>0</v>
      </c>
      <c r="AG803" s="587"/>
      <c r="AH803" s="538"/>
      <c r="AI803" s="539"/>
      <c r="AJ803" s="552"/>
      <c r="AK803" s="558"/>
      <c r="AL803" s="590">
        <f>IF(AH803=0,0,(AJ803/AH803)*100)</f>
        <v>0</v>
      </c>
      <c r="AM803" s="591"/>
      <c r="AN803" s="538"/>
      <c r="AO803" s="539"/>
      <c r="AP803" s="552"/>
      <c r="AQ803" s="558"/>
      <c r="AR803" s="590">
        <f>IF(AN803=0,0,(AP803/AN803)*100)</f>
        <v>0</v>
      </c>
      <c r="AS803" s="591"/>
      <c r="AT803" s="578">
        <f>AB803+AH803+AN803</f>
        <v>0</v>
      </c>
      <c r="AU803" s="579"/>
      <c r="AV803" s="574">
        <f>AD803+AJ803+AP803</f>
        <v>0</v>
      </c>
      <c r="AW803" s="575"/>
      <c r="AX803" s="590">
        <f>IF(AT803=0,0,(AV803/AT803)*100)</f>
        <v>0</v>
      </c>
      <c r="AY803" s="591"/>
      <c r="AZ803" s="538"/>
      <c r="BA803" s="539"/>
      <c r="BB803" s="552"/>
      <c r="BC803" s="558"/>
      <c r="BD803" s="590">
        <f>IF(AZ803=0,0,(BB803/AZ803)*100)</f>
        <v>0</v>
      </c>
      <c r="BE803" s="591"/>
      <c r="BF803" s="578">
        <f>AT803+AZ803</f>
        <v>0</v>
      </c>
      <c r="BG803" s="579"/>
      <c r="BH803" s="574">
        <f>AV803+BB803</f>
        <v>0</v>
      </c>
      <c r="BI803" s="575"/>
      <c r="BJ803" s="590">
        <f>IF(BF803=0,0,(BH803/BF803)*100)</f>
        <v>0</v>
      </c>
      <c r="BK803" s="591"/>
      <c r="BL803" s="650">
        <f>(AD803*2)+(AJ803*2)+(AP803*3)+BB803</f>
        <v>0</v>
      </c>
      <c r="BM803" s="651"/>
      <c r="BN803" s="652"/>
      <c r="BO803" s="599"/>
      <c r="BP803" s="599" t="e">
        <f>((AZ803-BB803)*BR$774)+((AT803-AV803)*BR$773)+(H803*BR$775)+(P803*BR$776)</f>
        <v>#REF!</v>
      </c>
      <c r="BQ803" s="54"/>
      <c r="BR803" s="54"/>
      <c r="BS803" s="54"/>
    </row>
    <row r="804" spans="1:71" ht="21.75" customHeight="1">
      <c r="A804" s="54"/>
      <c r="B804" s="566"/>
      <c r="C804" s="560" t="str">
        <f>IF(ROSTER!D$44="","",ROSTER!D$44)</f>
        <v/>
      </c>
      <c r="D804" s="561"/>
      <c r="E804" s="547"/>
      <c r="F804" s="502"/>
      <c r="G804" s="507"/>
      <c r="H804" s="544"/>
      <c r="I804" s="545"/>
      <c r="J804" s="540"/>
      <c r="K804" s="541"/>
      <c r="L804" s="553"/>
      <c r="M804" s="559"/>
      <c r="N804" s="556" t="s">
        <v>14</v>
      </c>
      <c r="O804" s="557"/>
      <c r="P804" s="540"/>
      <c r="Q804" s="541"/>
      <c r="R804" s="553"/>
      <c r="S804" s="559"/>
      <c r="T804" s="592"/>
      <c r="U804" s="593"/>
      <c r="V804" s="551"/>
      <c r="W804" s="545"/>
      <c r="X804" s="540"/>
      <c r="Y804" s="545"/>
      <c r="Z804" s="540"/>
      <c r="AA804" s="545"/>
      <c r="AB804" s="540"/>
      <c r="AC804" s="541"/>
      <c r="AD804" s="553"/>
      <c r="AE804" s="559"/>
      <c r="AF804" s="588"/>
      <c r="AG804" s="589"/>
      <c r="AH804" s="540"/>
      <c r="AI804" s="541"/>
      <c r="AJ804" s="553"/>
      <c r="AK804" s="559"/>
      <c r="AL804" s="592"/>
      <c r="AM804" s="593"/>
      <c r="AN804" s="540"/>
      <c r="AO804" s="541"/>
      <c r="AP804" s="553"/>
      <c r="AQ804" s="559"/>
      <c r="AR804" s="592"/>
      <c r="AS804" s="593"/>
      <c r="AT804" s="580"/>
      <c r="AU804" s="581"/>
      <c r="AV804" s="576"/>
      <c r="AW804" s="577"/>
      <c r="AX804" s="592"/>
      <c r="AY804" s="593"/>
      <c r="AZ804" s="540"/>
      <c r="BA804" s="541"/>
      <c r="BB804" s="553"/>
      <c r="BC804" s="559"/>
      <c r="BD804" s="592"/>
      <c r="BE804" s="593"/>
      <c r="BF804" s="580"/>
      <c r="BG804" s="581"/>
      <c r="BH804" s="576"/>
      <c r="BI804" s="577"/>
      <c r="BJ804" s="592"/>
      <c r="BK804" s="593"/>
      <c r="BL804" s="653"/>
      <c r="BM804" s="654"/>
      <c r="BN804" s="655"/>
      <c r="BO804" s="600"/>
      <c r="BP804" s="600"/>
      <c r="BQ804" s="54"/>
      <c r="BR804" s="54"/>
      <c r="BS804" s="54"/>
    </row>
    <row r="805" spans="1:71" ht="21.75" customHeight="1">
      <c r="A805" s="54"/>
      <c r="B805" s="565" t="str">
        <f>IF(ROSTER!B46="","",ROSTER!B46)</f>
        <v/>
      </c>
      <c r="C805" s="536" t="str">
        <f>IF(ROSTER!C$46="","",ROSTER!C$46)</f>
        <v/>
      </c>
      <c r="D805" s="537"/>
      <c r="E805" s="546"/>
      <c r="F805" s="501">
        <f>IF(E805="y",1,IF(E805="S",1,0))</f>
        <v>0</v>
      </c>
      <c r="G805" s="506">
        <f>IF(E805="S",1,0)</f>
        <v>0</v>
      </c>
      <c r="H805" s="542"/>
      <c r="I805" s="543"/>
      <c r="J805" s="538"/>
      <c r="K805" s="539"/>
      <c r="L805" s="552"/>
      <c r="M805" s="558"/>
      <c r="N805" s="554">
        <f>L805+J805</f>
        <v>0</v>
      </c>
      <c r="O805" s="555"/>
      <c r="P805" s="538"/>
      <c r="Q805" s="539"/>
      <c r="R805" s="552"/>
      <c r="S805" s="558"/>
      <c r="T805" s="590">
        <f t="shared" ref="T805:T810" si="702">R805-P805</f>
        <v>0</v>
      </c>
      <c r="U805" s="591"/>
      <c r="V805" s="550"/>
      <c r="W805" s="543"/>
      <c r="X805" s="538"/>
      <c r="Y805" s="543"/>
      <c r="Z805" s="538"/>
      <c r="AA805" s="543"/>
      <c r="AB805" s="538"/>
      <c r="AC805" s="539"/>
      <c r="AD805" s="552"/>
      <c r="AE805" s="558"/>
      <c r="AF805" s="586">
        <f>IF(AB805=0,0,(AD805/AB805)*100)</f>
        <v>0</v>
      </c>
      <c r="AG805" s="587"/>
      <c r="AH805" s="538"/>
      <c r="AI805" s="539"/>
      <c r="AJ805" s="552"/>
      <c r="AK805" s="558"/>
      <c r="AL805" s="590">
        <f>IF(AH805=0,0,(AJ805/AH805)*100)</f>
        <v>0</v>
      </c>
      <c r="AM805" s="591"/>
      <c r="AN805" s="538"/>
      <c r="AO805" s="539"/>
      <c r="AP805" s="552"/>
      <c r="AQ805" s="558"/>
      <c r="AR805" s="590">
        <f>IF(AN805=0,0,(AP805/AN805)*100)</f>
        <v>0</v>
      </c>
      <c r="AS805" s="591"/>
      <c r="AT805" s="578">
        <f>AB805+AH805+AN805</f>
        <v>0</v>
      </c>
      <c r="AU805" s="579"/>
      <c r="AV805" s="574">
        <f>AD805+AJ805+AP805</f>
        <v>0</v>
      </c>
      <c r="AW805" s="575"/>
      <c r="AX805" s="590">
        <f>IF(AT805=0,0,(AV805/AT805)*100)</f>
        <v>0</v>
      </c>
      <c r="AY805" s="591"/>
      <c r="AZ805" s="538"/>
      <c r="BA805" s="539"/>
      <c r="BB805" s="552"/>
      <c r="BC805" s="558"/>
      <c r="BD805" s="590">
        <f>IF(AZ805=0,0,(BB805/AZ805)*100)</f>
        <v>0</v>
      </c>
      <c r="BE805" s="591"/>
      <c r="BF805" s="578">
        <f>AT805+AZ805</f>
        <v>0</v>
      </c>
      <c r="BG805" s="579"/>
      <c r="BH805" s="574">
        <f>AV805+BB805</f>
        <v>0</v>
      </c>
      <c r="BI805" s="575"/>
      <c r="BJ805" s="590">
        <f>IF(BF805=0,0,(BH805/BF805)*100)</f>
        <v>0</v>
      </c>
      <c r="BK805" s="591"/>
      <c r="BL805" s="650">
        <f>(AD805*2)+(AJ805*2)+(AP805*3)+BB805</f>
        <v>0</v>
      </c>
      <c r="BM805" s="651"/>
      <c r="BN805" s="652"/>
      <c r="BO805" s="601" t="e">
        <f>(BL805*BR$74)+(N805*BR$75)+(X805*BR$76)+(R805*BR$77)+(V805*BR$78)+(Z805*BR$79)</f>
        <v>#REF!</v>
      </c>
      <c r="BP805" s="599" t="e">
        <f>((AZ805-BB805)*BR$81)+((AT805-AV805)*BR$80)+(H805*BR$82)+(P805*BR$83)</f>
        <v>#REF!</v>
      </c>
      <c r="BQ805" s="54"/>
      <c r="BR805" s="54"/>
      <c r="BS805" s="54"/>
    </row>
    <row r="806" spans="1:71" ht="22.5" customHeight="1">
      <c r="A806" s="54"/>
      <c r="B806" s="566"/>
      <c r="C806" s="560" t="str">
        <f>IF(ROSTER!D$46="","",ROSTER!D$46)</f>
        <v/>
      </c>
      <c r="D806" s="561"/>
      <c r="E806" s="547"/>
      <c r="F806" s="502"/>
      <c r="G806" s="507"/>
      <c r="H806" s="544"/>
      <c r="I806" s="545"/>
      <c r="J806" s="540"/>
      <c r="K806" s="541"/>
      <c r="L806" s="553"/>
      <c r="M806" s="559"/>
      <c r="N806" s="556" t="s">
        <v>14</v>
      </c>
      <c r="O806" s="557"/>
      <c r="P806" s="540"/>
      <c r="Q806" s="541"/>
      <c r="R806" s="553"/>
      <c r="S806" s="559"/>
      <c r="T806" s="592"/>
      <c r="U806" s="593"/>
      <c r="V806" s="551"/>
      <c r="W806" s="545"/>
      <c r="X806" s="540"/>
      <c r="Y806" s="545"/>
      <c r="Z806" s="540"/>
      <c r="AA806" s="545"/>
      <c r="AB806" s="540"/>
      <c r="AC806" s="541"/>
      <c r="AD806" s="553"/>
      <c r="AE806" s="559"/>
      <c r="AF806" s="588"/>
      <c r="AG806" s="589"/>
      <c r="AH806" s="540"/>
      <c r="AI806" s="541"/>
      <c r="AJ806" s="553"/>
      <c r="AK806" s="559"/>
      <c r="AL806" s="592"/>
      <c r="AM806" s="593"/>
      <c r="AN806" s="540"/>
      <c r="AO806" s="541"/>
      <c r="AP806" s="553"/>
      <c r="AQ806" s="559"/>
      <c r="AR806" s="592"/>
      <c r="AS806" s="593"/>
      <c r="AT806" s="580"/>
      <c r="AU806" s="581"/>
      <c r="AV806" s="576"/>
      <c r="AW806" s="577"/>
      <c r="AX806" s="592"/>
      <c r="AY806" s="593"/>
      <c r="AZ806" s="540"/>
      <c r="BA806" s="541"/>
      <c r="BB806" s="553"/>
      <c r="BC806" s="559"/>
      <c r="BD806" s="592"/>
      <c r="BE806" s="593"/>
      <c r="BF806" s="580"/>
      <c r="BG806" s="581"/>
      <c r="BH806" s="576"/>
      <c r="BI806" s="577"/>
      <c r="BJ806" s="592"/>
      <c r="BK806" s="593"/>
      <c r="BL806" s="653"/>
      <c r="BM806" s="654"/>
      <c r="BN806" s="655"/>
      <c r="BO806" s="602"/>
      <c r="BP806" s="600"/>
      <c r="BQ806" s="54"/>
      <c r="BR806" s="54"/>
      <c r="BS806" s="54"/>
    </row>
    <row r="807" spans="1:71" ht="21.75" customHeight="1">
      <c r="A807" s="54"/>
      <c r="B807" s="565" t="str">
        <f>IF(ROSTER!B48="","",ROSTER!B48)</f>
        <v/>
      </c>
      <c r="C807" s="536" t="str">
        <f>IF(ROSTER!C$48="","",ROSTER!C$48)</f>
        <v/>
      </c>
      <c r="D807" s="537"/>
      <c r="E807" s="546"/>
      <c r="F807" s="501">
        <f t="shared" ref="F807" si="703">IF(E807="y",1,IF(E807="S",1,0))</f>
        <v>0</v>
      </c>
      <c r="G807" s="506">
        <f t="shared" ref="G807" si="704">IF(E807="S",1,0)</f>
        <v>0</v>
      </c>
      <c r="H807" s="542"/>
      <c r="I807" s="543"/>
      <c r="J807" s="538"/>
      <c r="K807" s="539"/>
      <c r="L807" s="552"/>
      <c r="M807" s="558"/>
      <c r="N807" s="554">
        <f t="shared" ref="N807" si="705">L807+J807</f>
        <v>0</v>
      </c>
      <c r="O807" s="555"/>
      <c r="P807" s="538"/>
      <c r="Q807" s="539"/>
      <c r="R807" s="552"/>
      <c r="S807" s="558"/>
      <c r="T807" s="590">
        <f t="shared" ref="T807:T810" si="706">R807-P807</f>
        <v>0</v>
      </c>
      <c r="U807" s="591"/>
      <c r="V807" s="550"/>
      <c r="W807" s="543"/>
      <c r="X807" s="538"/>
      <c r="Y807" s="543"/>
      <c r="Z807" s="538"/>
      <c r="AA807" s="543"/>
      <c r="AB807" s="538"/>
      <c r="AC807" s="539"/>
      <c r="AD807" s="552"/>
      <c r="AE807" s="558"/>
      <c r="AF807" s="586"/>
      <c r="AG807" s="587"/>
      <c r="AH807" s="538"/>
      <c r="AI807" s="539"/>
      <c r="AJ807" s="552"/>
      <c r="AK807" s="558"/>
      <c r="AL807" s="590">
        <f t="shared" ref="AL807" si="707">IF(AH807=0,0,(AJ807/AH807)*100)</f>
        <v>0</v>
      </c>
      <c r="AM807" s="591"/>
      <c r="AN807" s="538"/>
      <c r="AO807" s="539"/>
      <c r="AP807" s="552"/>
      <c r="AQ807" s="558"/>
      <c r="AR807" s="590">
        <f t="shared" ref="AR807" si="708">IF(AN807=0,0,(AP807/AN807)*100)</f>
        <v>0</v>
      </c>
      <c r="AS807" s="591"/>
      <c r="AT807" s="578">
        <f t="shared" ref="AT807" si="709">AB807+AH807+AN807</f>
        <v>0</v>
      </c>
      <c r="AU807" s="579"/>
      <c r="AV807" s="574">
        <f t="shared" ref="AV807" si="710">AD807+AJ807+AP807</f>
        <v>0</v>
      </c>
      <c r="AW807" s="575"/>
      <c r="AX807" s="590">
        <f t="shared" ref="AX807" si="711">IF(AT807=0,0,(AV807/AT807)*100)</f>
        <v>0</v>
      </c>
      <c r="AY807" s="591"/>
      <c r="AZ807" s="538"/>
      <c r="BA807" s="539"/>
      <c r="BB807" s="552"/>
      <c r="BC807" s="558"/>
      <c r="BD807" s="590">
        <f t="shared" ref="BD807" si="712">IF(AZ807=0,0,(BB807/AZ807)*100)</f>
        <v>0</v>
      </c>
      <c r="BE807" s="591"/>
      <c r="BF807" s="578">
        <f t="shared" ref="BF807" si="713">AT807+AZ807</f>
        <v>0</v>
      </c>
      <c r="BG807" s="579"/>
      <c r="BH807" s="574">
        <f t="shared" ref="BH807" si="714">AV807+BB807</f>
        <v>0</v>
      </c>
      <c r="BI807" s="575"/>
      <c r="BJ807" s="590">
        <f t="shared" ref="BJ807" si="715">IF(BF807=0,0,(BH807/BF807)*100)</f>
        <v>0</v>
      </c>
      <c r="BK807" s="591"/>
      <c r="BL807" s="650">
        <f t="shared" ref="BL807" si="716">(AD807*2)+(AJ807*2)+(AP807*3)+BB807</f>
        <v>0</v>
      </c>
      <c r="BM807" s="651"/>
      <c r="BN807" s="652"/>
      <c r="BO807" s="601" t="e">
        <f>(BL807*BR$74)+(N807*BR$75)+(X807*BR$76)+(R807*BR$77)+(V807*BR$78)+(Z807*BR$79)</f>
        <v>#REF!</v>
      </c>
      <c r="BP807" s="599" t="e">
        <f>((AZ807-BB807)*BR$81)+((AT807-AV807)*BR$80)+(H807*BR$82)+(P807*BR$83)</f>
        <v>#REF!</v>
      </c>
      <c r="BQ807" s="54"/>
      <c r="BR807" s="54"/>
      <c r="BS807" s="54"/>
    </row>
    <row r="808" spans="1:71" ht="22.5" customHeight="1">
      <c r="A808" s="54"/>
      <c r="B808" s="566"/>
      <c r="C808" s="560" t="str">
        <f>IF(ROSTER!D$48="","",ROSTER!D$48)</f>
        <v/>
      </c>
      <c r="D808" s="561"/>
      <c r="E808" s="547"/>
      <c r="F808" s="502"/>
      <c r="G808" s="507"/>
      <c r="H808" s="544"/>
      <c r="I808" s="545"/>
      <c r="J808" s="540"/>
      <c r="K808" s="541"/>
      <c r="L808" s="553"/>
      <c r="M808" s="559"/>
      <c r="N808" s="556" t="s">
        <v>14</v>
      </c>
      <c r="O808" s="557"/>
      <c r="P808" s="540"/>
      <c r="Q808" s="541"/>
      <c r="R808" s="553"/>
      <c r="S808" s="559"/>
      <c r="T808" s="592"/>
      <c r="U808" s="593"/>
      <c r="V808" s="551"/>
      <c r="W808" s="545"/>
      <c r="X808" s="540"/>
      <c r="Y808" s="545"/>
      <c r="Z808" s="540"/>
      <c r="AA808" s="545"/>
      <c r="AB808" s="540"/>
      <c r="AC808" s="541"/>
      <c r="AD808" s="553"/>
      <c r="AE808" s="559"/>
      <c r="AF808" s="588"/>
      <c r="AG808" s="589"/>
      <c r="AH808" s="540"/>
      <c r="AI808" s="541"/>
      <c r="AJ808" s="553"/>
      <c r="AK808" s="559"/>
      <c r="AL808" s="592"/>
      <c r="AM808" s="593"/>
      <c r="AN808" s="540"/>
      <c r="AO808" s="541"/>
      <c r="AP808" s="553"/>
      <c r="AQ808" s="559"/>
      <c r="AR808" s="592"/>
      <c r="AS808" s="593"/>
      <c r="AT808" s="580"/>
      <c r="AU808" s="581"/>
      <c r="AV808" s="576"/>
      <c r="AW808" s="577"/>
      <c r="AX808" s="592"/>
      <c r="AY808" s="593"/>
      <c r="AZ808" s="540"/>
      <c r="BA808" s="541"/>
      <c r="BB808" s="553"/>
      <c r="BC808" s="559"/>
      <c r="BD808" s="592"/>
      <c r="BE808" s="593"/>
      <c r="BF808" s="580"/>
      <c r="BG808" s="581"/>
      <c r="BH808" s="576"/>
      <c r="BI808" s="577"/>
      <c r="BJ808" s="592"/>
      <c r="BK808" s="593"/>
      <c r="BL808" s="653"/>
      <c r="BM808" s="654"/>
      <c r="BN808" s="655"/>
      <c r="BO808" s="602"/>
      <c r="BP808" s="600"/>
      <c r="BQ808" s="54"/>
      <c r="BR808" s="54"/>
      <c r="BS808" s="54"/>
    </row>
    <row r="809" spans="1:71" ht="21.75" customHeight="1">
      <c r="A809" s="54"/>
      <c r="B809" s="565" t="str">
        <f>IF(ROSTER!B50="","",ROSTER!B50)</f>
        <v/>
      </c>
      <c r="C809" s="536" t="str">
        <f>IF(ROSTER!C$50="","",ROSTER!C$50)</f>
        <v/>
      </c>
      <c r="D809" s="537"/>
      <c r="E809" s="546"/>
      <c r="F809" s="501">
        <f t="shared" ref="F809" si="717">IF(E809="y",1,IF(E809="S",1,0))</f>
        <v>0</v>
      </c>
      <c r="G809" s="506">
        <f t="shared" ref="G809" si="718">IF(E809="S",1,0)</f>
        <v>0</v>
      </c>
      <c r="H809" s="542"/>
      <c r="I809" s="543"/>
      <c r="J809" s="538"/>
      <c r="K809" s="539"/>
      <c r="L809" s="552"/>
      <c r="M809" s="558"/>
      <c r="N809" s="554">
        <f t="shared" ref="N809" si="719">L809+J809</f>
        <v>0</v>
      </c>
      <c r="O809" s="555"/>
      <c r="P809" s="538"/>
      <c r="Q809" s="539"/>
      <c r="R809" s="552"/>
      <c r="S809" s="558"/>
      <c r="T809" s="590">
        <f t="shared" ref="T809:T810" si="720">R809-P809</f>
        <v>0</v>
      </c>
      <c r="U809" s="591"/>
      <c r="V809" s="550"/>
      <c r="W809" s="543"/>
      <c r="X809" s="538"/>
      <c r="Y809" s="543"/>
      <c r="Z809" s="538"/>
      <c r="AA809" s="543"/>
      <c r="AB809" s="538"/>
      <c r="AC809" s="539"/>
      <c r="AD809" s="552"/>
      <c r="AE809" s="558"/>
      <c r="AF809" s="586"/>
      <c r="AG809" s="587"/>
      <c r="AH809" s="538"/>
      <c r="AI809" s="539"/>
      <c r="AJ809" s="552"/>
      <c r="AK809" s="558"/>
      <c r="AL809" s="590">
        <f t="shared" ref="AL809" si="721">IF(AH809=0,0,(AJ809/AH809)*100)</f>
        <v>0</v>
      </c>
      <c r="AM809" s="591"/>
      <c r="AN809" s="538"/>
      <c r="AO809" s="539"/>
      <c r="AP809" s="552"/>
      <c r="AQ809" s="558"/>
      <c r="AR809" s="590">
        <f t="shared" ref="AR809" si="722">IF(AN809=0,0,(AP809/AN809)*100)</f>
        <v>0</v>
      </c>
      <c r="AS809" s="591"/>
      <c r="AT809" s="578">
        <f t="shared" ref="AT809" si="723">AB809+AH809+AN809</f>
        <v>0</v>
      </c>
      <c r="AU809" s="579"/>
      <c r="AV809" s="574">
        <f t="shared" ref="AV809" si="724">AD809+AJ809+AP809</f>
        <v>0</v>
      </c>
      <c r="AW809" s="575"/>
      <c r="AX809" s="590">
        <f t="shared" ref="AX809" si="725">IF(AT809=0,0,(AV809/AT809)*100)</f>
        <v>0</v>
      </c>
      <c r="AY809" s="591"/>
      <c r="AZ809" s="538"/>
      <c r="BA809" s="539"/>
      <c r="BB809" s="552"/>
      <c r="BC809" s="558"/>
      <c r="BD809" s="590">
        <f t="shared" ref="BD809" si="726">IF(AZ809=0,0,(BB809/AZ809)*100)</f>
        <v>0</v>
      </c>
      <c r="BE809" s="591"/>
      <c r="BF809" s="578">
        <f t="shared" ref="BF809" si="727">AT809+AZ809</f>
        <v>0</v>
      </c>
      <c r="BG809" s="579"/>
      <c r="BH809" s="574">
        <f t="shared" ref="BH809" si="728">AV809+BB809</f>
        <v>0</v>
      </c>
      <c r="BI809" s="575"/>
      <c r="BJ809" s="590">
        <f t="shared" ref="BJ809" si="729">IF(BF809=0,0,(BH809/BF809)*100)</f>
        <v>0</v>
      </c>
      <c r="BK809" s="591"/>
      <c r="BL809" s="650">
        <f t="shared" ref="BL809" si="730">(AD809*2)+(AJ809*2)+(AP809*3)+BB809</f>
        <v>0</v>
      </c>
      <c r="BM809" s="651"/>
      <c r="BN809" s="652"/>
      <c r="BO809" s="601" t="e">
        <f>(BL809*BR$74)+(N809*BR$75)+(X809*BR$76)+(R809*BR$77)+(V809*BR$78)+(Z809*BR$79)</f>
        <v>#REF!</v>
      </c>
      <c r="BP809" s="599" t="e">
        <f>((AZ809-BB809)*BR$81)+((AT809-AV809)*BR$80)+(H809*BR$82)+(P809*BR$83)</f>
        <v>#REF!</v>
      </c>
      <c r="BQ809" s="54"/>
      <c r="BR809" s="54"/>
      <c r="BS809" s="54"/>
    </row>
    <row r="810" spans="1:71" ht="22.5" customHeight="1" thickBot="1">
      <c r="A810" s="54"/>
      <c r="B810" s="566"/>
      <c r="C810" s="560" t="str">
        <f>IF(ROSTER!D$50="","",ROSTER!D$50)</f>
        <v/>
      </c>
      <c r="D810" s="561"/>
      <c r="E810" s="547"/>
      <c r="F810" s="502"/>
      <c r="G810" s="507"/>
      <c r="H810" s="544"/>
      <c r="I810" s="545"/>
      <c r="J810" s="540"/>
      <c r="K810" s="541"/>
      <c r="L810" s="553"/>
      <c r="M810" s="559"/>
      <c r="N810" s="556" t="s">
        <v>14</v>
      </c>
      <c r="O810" s="557"/>
      <c r="P810" s="540"/>
      <c r="Q810" s="541"/>
      <c r="R810" s="553"/>
      <c r="S810" s="559"/>
      <c r="T810" s="592"/>
      <c r="U810" s="593"/>
      <c r="V810" s="551"/>
      <c r="W810" s="545"/>
      <c r="X810" s="540"/>
      <c r="Y810" s="545"/>
      <c r="Z810" s="540"/>
      <c r="AA810" s="545"/>
      <c r="AB810" s="540"/>
      <c r="AC810" s="541"/>
      <c r="AD810" s="553"/>
      <c r="AE810" s="559"/>
      <c r="AF810" s="588"/>
      <c r="AG810" s="589"/>
      <c r="AH810" s="540"/>
      <c r="AI810" s="541"/>
      <c r="AJ810" s="553"/>
      <c r="AK810" s="559"/>
      <c r="AL810" s="592"/>
      <c r="AM810" s="593"/>
      <c r="AN810" s="540"/>
      <c r="AO810" s="541"/>
      <c r="AP810" s="553"/>
      <c r="AQ810" s="559"/>
      <c r="AR810" s="592"/>
      <c r="AS810" s="593"/>
      <c r="AT810" s="580"/>
      <c r="AU810" s="581"/>
      <c r="AV810" s="576"/>
      <c r="AW810" s="577"/>
      <c r="AX810" s="592"/>
      <c r="AY810" s="593"/>
      <c r="AZ810" s="540"/>
      <c r="BA810" s="541"/>
      <c r="BB810" s="553"/>
      <c r="BC810" s="559"/>
      <c r="BD810" s="592"/>
      <c r="BE810" s="593"/>
      <c r="BF810" s="580"/>
      <c r="BG810" s="581"/>
      <c r="BH810" s="576"/>
      <c r="BI810" s="577"/>
      <c r="BJ810" s="592"/>
      <c r="BK810" s="593"/>
      <c r="BL810" s="653"/>
      <c r="BM810" s="654"/>
      <c r="BN810" s="655"/>
      <c r="BO810" s="602"/>
      <c r="BP810" s="600"/>
      <c r="BQ810" s="54"/>
      <c r="BR810" s="54"/>
      <c r="BS810" s="54"/>
    </row>
    <row r="811" spans="1:71" s="335" customFormat="1" ht="33.4" customHeight="1">
      <c r="A811" s="333"/>
      <c r="B811" s="689"/>
      <c r="C811" s="685"/>
      <c r="D811" s="685" t="s">
        <v>10</v>
      </c>
      <c r="E811" s="686"/>
      <c r="F811" s="334"/>
      <c r="G811" s="334"/>
      <c r="H811" s="642">
        <f>SUM(H767:I810)</f>
        <v>0</v>
      </c>
      <c r="I811" s="631"/>
      <c r="J811" s="642">
        <f>SUM(J767:K810)</f>
        <v>0</v>
      </c>
      <c r="K811" s="631"/>
      <c r="L811" s="630">
        <f>SUM(L767:M810)</f>
        <v>0</v>
      </c>
      <c r="M811" s="640"/>
      <c r="N811" s="626">
        <f>L811+J811</f>
        <v>0</v>
      </c>
      <c r="O811" s="627"/>
      <c r="P811" s="630">
        <f>SUM(P767:Q810)</f>
        <v>0</v>
      </c>
      <c r="Q811" s="631"/>
      <c r="R811" s="630">
        <f t="shared" ref="R811" si="731">SUM(R767:S810)</f>
        <v>0</v>
      </c>
      <c r="S811" s="640"/>
      <c r="T811" s="630">
        <f t="shared" ref="T811" si="732">SUM(T767:U810)</f>
        <v>0</v>
      </c>
      <c r="U811" s="627"/>
      <c r="V811" s="640">
        <f t="shared" ref="V811" si="733">SUM(V767:W810)</f>
        <v>0</v>
      </c>
      <c r="W811" s="640"/>
      <c r="X811" s="642">
        <f t="shared" ref="X811" si="734">SUM(X767:Y810)</f>
        <v>0</v>
      </c>
      <c r="Y811" s="627"/>
      <c r="Z811" s="642">
        <f t="shared" ref="Z811" si="735">SUM(Z767:AA810)</f>
        <v>0</v>
      </c>
      <c r="AA811" s="627"/>
      <c r="AB811" s="640">
        <f t="shared" ref="AB811" si="736">SUM(AB767:AC810)</f>
        <v>0</v>
      </c>
      <c r="AC811" s="631"/>
      <c r="AD811" s="630">
        <f t="shared" ref="AD811" si="737">SUM(AD767:AE810)</f>
        <v>0</v>
      </c>
      <c r="AE811" s="640"/>
      <c r="AF811" s="626">
        <f t="shared" ref="AF811" si="738">SUM(AF767:AG810)</f>
        <v>0</v>
      </c>
      <c r="AG811" s="627"/>
      <c r="AH811" s="630">
        <f t="shared" ref="AH811" si="739">SUM(AH767:AI810)</f>
        <v>0</v>
      </c>
      <c r="AI811" s="631"/>
      <c r="AJ811" s="630">
        <f t="shared" ref="AJ811" si="740">SUM(AJ767:AK810)</f>
        <v>0</v>
      </c>
      <c r="AK811" s="640"/>
      <c r="AL811" s="626">
        <f>IF(AH811=0,0,(AJ811/AH811)*100)</f>
        <v>0</v>
      </c>
      <c r="AM811" s="627"/>
      <c r="AN811" s="630">
        <f>SUM(AN767:AO810)</f>
        <v>0</v>
      </c>
      <c r="AO811" s="631"/>
      <c r="AP811" s="630">
        <f>SUM(AP767:AQ810)</f>
        <v>0</v>
      </c>
      <c r="AQ811" s="640"/>
      <c r="AR811" s="626">
        <f>IF(AN811=0,0,(AP811/AN811)*100)</f>
        <v>0</v>
      </c>
      <c r="AS811" s="627"/>
      <c r="AT811" s="642">
        <f>AB811+AH811+AN811</f>
        <v>0</v>
      </c>
      <c r="AU811" s="631"/>
      <c r="AV811" s="630">
        <f>AD811+AJ811+AP811</f>
        <v>0</v>
      </c>
      <c r="AW811" s="670"/>
      <c r="AX811" s="626">
        <f>IF(AT811=0,0,(AV811/AT811)*100)</f>
        <v>0</v>
      </c>
      <c r="AY811" s="627"/>
      <c r="AZ811" s="630">
        <f>SUM(AZ767:BA810)</f>
        <v>0</v>
      </c>
      <c r="BA811" s="631"/>
      <c r="BB811" s="630">
        <f>SUM(BB767:BC810)</f>
        <v>0</v>
      </c>
      <c r="BC811" s="640"/>
      <c r="BD811" s="626">
        <f>IF(AZ811=0,0,(BB811/AZ811)*100)</f>
        <v>0</v>
      </c>
      <c r="BE811" s="627"/>
      <c r="BF811" s="642">
        <f>AT811+AZ811</f>
        <v>0</v>
      </c>
      <c r="BG811" s="631"/>
      <c r="BH811" s="630">
        <f>AV811+BB811</f>
        <v>0</v>
      </c>
      <c r="BI811" s="670"/>
      <c r="BJ811" s="626">
        <f>IF(BF811=0,0,(BH811/BF811)*100)</f>
        <v>0</v>
      </c>
      <c r="BK811" s="668"/>
      <c r="BL811" s="644">
        <f>SUM(BL767:BN810)</f>
        <v>0</v>
      </c>
      <c r="BM811" s="645"/>
      <c r="BN811" s="646"/>
      <c r="BO811" s="601" t="e">
        <f>(BL811*BR$74)+(N811*BR$75)+(X811*BR$76)+(R811*BR$77)+(V811*BR$78)+(Z811*BR$79)</f>
        <v>#REF!</v>
      </c>
      <c r="BP811" s="599" t="e">
        <f>((AZ811-BB811)*BR$81)+((AT811-AV811)*BR$80)+(H811*BR$82)+(P811*BR$83)</f>
        <v>#REF!</v>
      </c>
      <c r="BQ811" s="333"/>
      <c r="BR811" s="333"/>
      <c r="BS811" s="333"/>
    </row>
    <row r="812" spans="1:71" s="335" customFormat="1" ht="33.950000000000003" customHeight="1" thickBot="1">
      <c r="A812" s="333"/>
      <c r="B812" s="690"/>
      <c r="C812" s="687"/>
      <c r="D812" s="687"/>
      <c r="E812" s="688"/>
      <c r="F812" s="336"/>
      <c r="G812" s="336"/>
      <c r="H812" s="643"/>
      <c r="I812" s="633"/>
      <c r="J812" s="643"/>
      <c r="K812" s="633"/>
      <c r="L812" s="632"/>
      <c r="M812" s="641"/>
      <c r="N812" s="628" t="s">
        <v>14</v>
      </c>
      <c r="O812" s="629"/>
      <c r="P812" s="632"/>
      <c r="Q812" s="633"/>
      <c r="R812" s="632"/>
      <c r="S812" s="641"/>
      <c r="T812" s="632"/>
      <c r="U812" s="629"/>
      <c r="V812" s="641"/>
      <c r="W812" s="641"/>
      <c r="X812" s="643"/>
      <c r="Y812" s="629"/>
      <c r="Z812" s="643"/>
      <c r="AA812" s="629"/>
      <c r="AB812" s="641"/>
      <c r="AC812" s="633"/>
      <c r="AD812" s="632"/>
      <c r="AE812" s="641"/>
      <c r="AF812" s="628"/>
      <c r="AG812" s="629"/>
      <c r="AH812" s="632"/>
      <c r="AI812" s="633"/>
      <c r="AJ812" s="632"/>
      <c r="AK812" s="641"/>
      <c r="AL812" s="628"/>
      <c r="AM812" s="629"/>
      <c r="AN812" s="632"/>
      <c r="AO812" s="633"/>
      <c r="AP812" s="632"/>
      <c r="AQ812" s="641"/>
      <c r="AR812" s="628"/>
      <c r="AS812" s="629"/>
      <c r="AT812" s="643"/>
      <c r="AU812" s="633"/>
      <c r="AV812" s="632"/>
      <c r="AW812" s="671"/>
      <c r="AX812" s="628"/>
      <c r="AY812" s="629"/>
      <c r="AZ812" s="632"/>
      <c r="BA812" s="633"/>
      <c r="BB812" s="632"/>
      <c r="BC812" s="641"/>
      <c r="BD812" s="628"/>
      <c r="BE812" s="629"/>
      <c r="BF812" s="643"/>
      <c r="BG812" s="633"/>
      <c r="BH812" s="632"/>
      <c r="BI812" s="671"/>
      <c r="BJ812" s="628"/>
      <c r="BK812" s="669"/>
      <c r="BL812" s="647"/>
      <c r="BM812" s="648"/>
      <c r="BN812" s="649"/>
      <c r="BO812" s="602"/>
      <c r="BP812" s="600"/>
      <c r="BQ812" s="333"/>
      <c r="BR812" s="333"/>
      <c r="BS812" s="333"/>
    </row>
    <row r="813" spans="1:71" s="341" customFormat="1" ht="48.2" customHeight="1" thickBot="1">
      <c r="A813" s="337"/>
      <c r="B813" s="667"/>
      <c r="C813" s="665"/>
      <c r="D813" s="665" t="s">
        <v>13</v>
      </c>
      <c r="E813" s="666"/>
      <c r="F813" s="338"/>
      <c r="G813" s="334"/>
      <c r="H813" s="676"/>
      <c r="I813" s="677"/>
      <c r="J813" s="673"/>
      <c r="K813" s="672"/>
      <c r="L813" s="605"/>
      <c r="M813" s="606"/>
      <c r="N813" s="674">
        <f>J813+L813</f>
        <v>0</v>
      </c>
      <c r="O813" s="675"/>
      <c r="P813" s="673"/>
      <c r="Q813" s="672"/>
      <c r="R813" s="605"/>
      <c r="S813" s="672"/>
      <c r="T813" s="626">
        <f>R813-P813</f>
        <v>0</v>
      </c>
      <c r="U813" s="627"/>
      <c r="V813" s="673"/>
      <c r="W813" s="678"/>
      <c r="X813" s="679"/>
      <c r="Y813" s="680"/>
      <c r="Z813" s="673"/>
      <c r="AA813" s="678"/>
      <c r="AB813" s="673"/>
      <c r="AC813" s="672"/>
      <c r="AD813" s="605"/>
      <c r="AE813" s="606"/>
      <c r="AF813" s="634">
        <f>IF(AB813=0,0,(AD813/AB813)*100)</f>
        <v>0</v>
      </c>
      <c r="AG813" s="635"/>
      <c r="AH813" s="673"/>
      <c r="AI813" s="672"/>
      <c r="AJ813" s="605"/>
      <c r="AK813" s="606"/>
      <c r="AL813" s="626">
        <f>IF(AH813=0,0,(AJ813/AH813)*100)</f>
        <v>0</v>
      </c>
      <c r="AM813" s="627"/>
      <c r="AN813" s="673"/>
      <c r="AO813" s="672"/>
      <c r="AP813" s="605"/>
      <c r="AQ813" s="606"/>
      <c r="AR813" s="626">
        <f>IF(AN813=0,0,(AP813/AN813)*100)</f>
        <v>0</v>
      </c>
      <c r="AS813" s="627"/>
      <c r="AT813" s="681">
        <f>AB813+AH813+AN813</f>
        <v>0</v>
      </c>
      <c r="AU813" s="682"/>
      <c r="AV813" s="683">
        <f>AD813+AJ813+AP813</f>
        <v>0</v>
      </c>
      <c r="AW813" s="684"/>
      <c r="AX813" s="626">
        <f>IF(AT813=0,0,(AV813/AT813)*100)</f>
        <v>0</v>
      </c>
      <c r="AY813" s="627"/>
      <c r="AZ813" s="673"/>
      <c r="BA813" s="672"/>
      <c r="BB813" s="605"/>
      <c r="BC813" s="606"/>
      <c r="BD813" s="626">
        <f>IF(AZ813=0,0,(BB813/AZ813)*100)</f>
        <v>0</v>
      </c>
      <c r="BE813" s="627"/>
      <c r="BF813" s="681">
        <f>AT813+AZ813</f>
        <v>0</v>
      </c>
      <c r="BG813" s="682"/>
      <c r="BH813" s="683">
        <f>AV813+BB813</f>
        <v>0</v>
      </c>
      <c r="BI813" s="684"/>
      <c r="BJ813" s="626">
        <f>IF(BF813=0,0,(BH813/BF813)*100)</f>
        <v>0</v>
      </c>
      <c r="BK813" s="627"/>
      <c r="BL813" s="594"/>
      <c r="BM813" s="595"/>
      <c r="BN813" s="596"/>
      <c r="BO813" s="339"/>
      <c r="BP813" s="340"/>
      <c r="BQ813" s="337"/>
      <c r="BR813" s="337"/>
      <c r="BS813" s="337"/>
    </row>
    <row r="814" spans="1:71" s="341" customFormat="1" ht="48.95" customHeight="1" thickBot="1">
      <c r="A814" s="337"/>
      <c r="B814" s="342"/>
      <c r="C814" s="343"/>
      <c r="D814" s="570" t="s">
        <v>95</v>
      </c>
      <c r="E814" s="571"/>
      <c r="F814" s="344"/>
      <c r="G814" s="344"/>
      <c r="H814" s="343"/>
      <c r="I814" s="343"/>
      <c r="J814" s="567">
        <f>IF((J811+L813)=0,0,J811/(J811+L813)*100)</f>
        <v>0</v>
      </c>
      <c r="K814" s="569"/>
      <c r="L814" s="567">
        <f>IF((L811+J813)=0,0,L811/(L811+J813)*100)</f>
        <v>0</v>
      </c>
      <c r="M814" s="569"/>
      <c r="N814" s="567">
        <f>IF((N811+N813)=0,0,N811/(N811+N813)*100)</f>
        <v>0</v>
      </c>
      <c r="O814" s="568"/>
      <c r="P814" s="572"/>
      <c r="Q814" s="509"/>
      <c r="R814" s="509"/>
      <c r="S814" s="509"/>
      <c r="T814" s="535"/>
      <c r="U814" s="535"/>
      <c r="V814" s="509"/>
      <c r="W814" s="509"/>
      <c r="X814" s="509"/>
      <c r="Y814" s="509"/>
      <c r="Z814" s="509"/>
      <c r="AA814" s="509"/>
      <c r="AB814" s="509"/>
      <c r="AC814" s="509"/>
      <c r="AD814" s="509"/>
      <c r="AE814" s="509"/>
      <c r="AF814" s="509"/>
      <c r="AG814" s="509"/>
      <c r="AH814" s="509"/>
      <c r="AI814" s="509"/>
      <c r="AJ814" s="509"/>
      <c r="AK814" s="509"/>
      <c r="AL814" s="509"/>
      <c r="AM814" s="509"/>
      <c r="AN814" s="509"/>
      <c r="AO814" s="509"/>
      <c r="AP814" s="509"/>
      <c r="AQ814" s="509"/>
      <c r="AR814" s="509"/>
      <c r="AS814" s="509"/>
      <c r="AT814" s="509"/>
      <c r="AU814" s="509"/>
      <c r="AV814" s="509"/>
      <c r="AW814" s="509"/>
      <c r="AX814" s="509"/>
      <c r="AY814" s="509"/>
      <c r="AZ814" s="509"/>
      <c r="BA814" s="509"/>
      <c r="BB814" s="509"/>
      <c r="BC814" s="509"/>
      <c r="BD814" s="509"/>
      <c r="BE814" s="509"/>
      <c r="BF814" s="509"/>
      <c r="BG814" s="509"/>
      <c r="BH814" s="509"/>
      <c r="BI814" s="509"/>
      <c r="BJ814" s="509"/>
      <c r="BK814" s="509"/>
      <c r="BL814" s="509"/>
      <c r="BM814" s="509"/>
      <c r="BN814" s="573"/>
      <c r="BO814" s="345"/>
      <c r="BP814" s="345"/>
      <c r="BQ814" s="337"/>
      <c r="BR814" s="337"/>
      <c r="BS814" s="337"/>
    </row>
    <row r="815" spans="1:71" ht="15.75" customHeight="1" thickTop="1" thickBot="1">
      <c r="A815" s="54"/>
      <c r="B815" s="214"/>
      <c r="C815" s="215"/>
      <c r="D815" s="215"/>
      <c r="E815" s="215"/>
      <c r="F815" s="74"/>
      <c r="G815" s="74"/>
      <c r="H815" s="215"/>
      <c r="I815" s="215"/>
      <c r="J815" s="215"/>
      <c r="K815" s="215"/>
      <c r="L815" s="215"/>
      <c r="M815" s="215"/>
      <c r="N815" s="215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  <c r="AB815" s="215"/>
      <c r="AC815" s="215"/>
      <c r="AD815" s="215"/>
      <c r="AE815" s="215"/>
      <c r="AF815" s="220"/>
      <c r="AG815" s="220"/>
      <c r="AH815" s="215"/>
      <c r="AI815" s="215"/>
      <c r="AJ815" s="215"/>
      <c r="AK815" s="215"/>
      <c r="AL815" s="215"/>
      <c r="AM815" s="215"/>
      <c r="AN815" s="215"/>
      <c r="AO815" s="215"/>
      <c r="AP815" s="215"/>
      <c r="AQ815" s="215"/>
      <c r="AR815" s="215"/>
      <c r="AS815" s="215"/>
      <c r="AT815" s="215"/>
      <c r="AU815" s="215"/>
      <c r="AV815" s="215"/>
      <c r="AW815" s="215"/>
      <c r="AX815" s="215"/>
      <c r="AY815" s="215"/>
      <c r="AZ815" s="215"/>
      <c r="BA815" s="215"/>
      <c r="BB815" s="215"/>
      <c r="BC815" s="215"/>
      <c r="BD815" s="215"/>
      <c r="BE815" s="215"/>
      <c r="BF815" s="215"/>
      <c r="BG815" s="215"/>
      <c r="BH815" s="215"/>
      <c r="BI815" s="215"/>
      <c r="BJ815" s="215"/>
      <c r="BK815" s="215"/>
      <c r="BL815" s="215"/>
      <c r="BM815" s="215"/>
      <c r="BN815" s="221"/>
      <c r="BO815" s="75"/>
      <c r="BP815" s="75"/>
      <c r="BQ815" s="54"/>
      <c r="BR815" s="54"/>
      <c r="BS815" s="54"/>
    </row>
    <row r="816" spans="1:71" s="73" customFormat="1" ht="80.25" customHeight="1" thickTop="1" thickBot="1">
      <c r="A816" s="72"/>
      <c r="B816" s="656" t="s">
        <v>62</v>
      </c>
      <c r="C816" s="657"/>
      <c r="D816" s="616" t="s">
        <v>54</v>
      </c>
      <c r="E816" s="616"/>
      <c r="F816" s="76"/>
      <c r="G816" s="76"/>
      <c r="H816" s="607"/>
      <c r="I816" s="608"/>
      <c r="J816" s="609"/>
      <c r="K816" s="346"/>
      <c r="L816" s="607"/>
      <c r="M816" s="608"/>
      <c r="N816" s="609"/>
      <c r="O816" s="510" t="s">
        <v>49</v>
      </c>
      <c r="P816" s="511"/>
      <c r="Q816" s="511"/>
      <c r="R816" s="511"/>
      <c r="S816" s="607"/>
      <c r="T816" s="608"/>
      <c r="U816" s="609"/>
      <c r="V816" s="346"/>
      <c r="W816" s="607"/>
      <c r="X816" s="608"/>
      <c r="Y816" s="609"/>
      <c r="Z816" s="510" t="s">
        <v>115</v>
      </c>
      <c r="AA816" s="511"/>
      <c r="AB816" s="511"/>
      <c r="AC816" s="511"/>
      <c r="AD816" s="511"/>
      <c r="AE816" s="511"/>
      <c r="AF816" s="511"/>
      <c r="AG816" s="511"/>
      <c r="AH816" s="511"/>
      <c r="AI816" s="512"/>
      <c r="AJ816" s="607"/>
      <c r="AK816" s="608"/>
      <c r="AL816" s="609"/>
      <c r="AM816" s="346"/>
      <c r="AN816" s="607"/>
      <c r="AO816" s="608"/>
      <c r="AP816" s="609"/>
      <c r="AQ816" s="510" t="s">
        <v>53</v>
      </c>
      <c r="AR816" s="511"/>
      <c r="AS816" s="511"/>
      <c r="AT816" s="512"/>
      <c r="AU816" s="607"/>
      <c r="AV816" s="608"/>
      <c r="AW816" s="609"/>
      <c r="AX816" s="346"/>
      <c r="AY816" s="607"/>
      <c r="AZ816" s="608"/>
      <c r="BA816" s="609"/>
      <c r="BB816" s="614" t="s">
        <v>117</v>
      </c>
      <c r="BC816" s="615"/>
      <c r="BD816" s="615"/>
      <c r="BE816" s="658"/>
      <c r="BF816" s="520">
        <f>BL811</f>
        <v>0</v>
      </c>
      <c r="BG816" s="521"/>
      <c r="BH816" s="522"/>
      <c r="BI816" s="346"/>
      <c r="BJ816" s="520">
        <f>BL813</f>
        <v>0</v>
      </c>
      <c r="BK816" s="521"/>
      <c r="BL816" s="522"/>
      <c r="BM816" s="227"/>
      <c r="BN816" s="228"/>
      <c r="BO816" s="77"/>
      <c r="BP816" s="77"/>
      <c r="BQ816" s="72"/>
      <c r="BR816" s="72"/>
      <c r="BS816" s="72"/>
    </row>
    <row r="817" spans="1:71" ht="15.6" customHeight="1" thickTop="1" thickBot="1">
      <c r="A817" s="54"/>
      <c r="B817" s="216"/>
      <c r="C817" s="210"/>
      <c r="D817" s="217"/>
      <c r="E817" s="217"/>
      <c r="F817" s="78"/>
      <c r="G817" s="78"/>
      <c r="H817" s="224"/>
      <c r="I817" s="224"/>
      <c r="J817" s="224"/>
      <c r="K817" s="224"/>
      <c r="L817" s="224"/>
      <c r="M817" s="224"/>
      <c r="N817" s="224"/>
      <c r="O817" s="222"/>
      <c r="P817" s="222"/>
      <c r="Q817" s="222"/>
      <c r="R817" s="222"/>
      <c r="S817" s="224"/>
      <c r="T817" s="224"/>
      <c r="U817" s="224"/>
      <c r="V817" s="223"/>
      <c r="W817" s="224"/>
      <c r="X817" s="224"/>
      <c r="Y817" s="224"/>
      <c r="Z817" s="222"/>
      <c r="AA817" s="222"/>
      <c r="AB817" s="222"/>
      <c r="AC817" s="222"/>
      <c r="AD817" s="224"/>
      <c r="AE817" s="224"/>
      <c r="AF817" s="224"/>
      <c r="AG817" s="224"/>
      <c r="AH817" s="223"/>
      <c r="AI817" s="223"/>
      <c r="AJ817" s="224"/>
      <c r="AK817" s="222"/>
      <c r="AL817" s="222"/>
      <c r="AM817" s="222"/>
      <c r="AN817" s="222"/>
      <c r="AO817" s="224"/>
      <c r="AP817" s="224"/>
      <c r="AQ817" s="222"/>
      <c r="AR817" s="222"/>
      <c r="AS817" s="222"/>
      <c r="AT817" s="222"/>
      <c r="AU817" s="224"/>
      <c r="AV817" s="224"/>
      <c r="AW817" s="224"/>
      <c r="AX817" s="224"/>
      <c r="AY817" s="224"/>
      <c r="AZ817" s="226"/>
      <c r="BA817" s="226"/>
      <c r="BB817" s="222"/>
      <c r="BC817" s="230"/>
      <c r="BD817" s="231"/>
      <c r="BE817" s="231"/>
      <c r="BF817" s="232"/>
      <c r="BG817" s="232"/>
      <c r="BH817" s="226"/>
      <c r="BI817" s="224"/>
      <c r="BJ817" s="233"/>
      <c r="BK817" s="233"/>
      <c r="BL817" s="226"/>
      <c r="BM817" s="229"/>
      <c r="BN817" s="234"/>
      <c r="BO817" s="79"/>
      <c r="BP817" s="79"/>
      <c r="BQ817" s="54"/>
      <c r="BR817" s="54"/>
      <c r="BS817" s="54"/>
    </row>
    <row r="818" spans="1:71" s="73" customFormat="1" ht="80.25" customHeight="1" thickTop="1" thickBot="1">
      <c r="A818" s="72"/>
      <c r="B818" s="614" t="s">
        <v>47</v>
      </c>
      <c r="C818" s="615"/>
      <c r="D818" s="616" t="s">
        <v>55</v>
      </c>
      <c r="E818" s="616"/>
      <c r="F818" s="76"/>
      <c r="G818" s="76"/>
      <c r="H818" s="520">
        <f>H816</f>
        <v>0</v>
      </c>
      <c r="I818" s="521"/>
      <c r="J818" s="522"/>
      <c r="K818" s="346"/>
      <c r="L818" s="520">
        <f>L816</f>
        <v>0</v>
      </c>
      <c r="M818" s="521"/>
      <c r="N818" s="522"/>
      <c r="O818" s="510" t="s">
        <v>51</v>
      </c>
      <c r="P818" s="511"/>
      <c r="Q818" s="511"/>
      <c r="R818" s="511"/>
      <c r="S818" s="520">
        <f>S816-H816</f>
        <v>0</v>
      </c>
      <c r="T818" s="521"/>
      <c r="U818" s="522"/>
      <c r="V818" s="346"/>
      <c r="W818" s="520">
        <f>W816-L816</f>
        <v>0</v>
      </c>
      <c r="X818" s="521"/>
      <c r="Y818" s="522"/>
      <c r="Z818" s="510" t="s">
        <v>116</v>
      </c>
      <c r="AA818" s="511"/>
      <c r="AB818" s="511"/>
      <c r="AC818" s="511"/>
      <c r="AD818" s="511"/>
      <c r="AE818" s="511"/>
      <c r="AF818" s="511"/>
      <c r="AG818" s="511"/>
      <c r="AH818" s="511"/>
      <c r="AI818" s="512"/>
      <c r="AJ818" s="520">
        <f>AJ816-S816</f>
        <v>0</v>
      </c>
      <c r="AK818" s="521"/>
      <c r="AL818" s="522"/>
      <c r="AM818" s="346"/>
      <c r="AN818" s="520">
        <f>AN816-W816</f>
        <v>0</v>
      </c>
      <c r="AO818" s="521"/>
      <c r="AP818" s="522"/>
      <c r="AQ818" s="510" t="s">
        <v>52</v>
      </c>
      <c r="AR818" s="511"/>
      <c r="AS818" s="511"/>
      <c r="AT818" s="512"/>
      <c r="AU818" s="520">
        <f>AU816-AJ816</f>
        <v>0</v>
      </c>
      <c r="AV818" s="521"/>
      <c r="AW818" s="522"/>
      <c r="AX818" s="346"/>
      <c r="AY818" s="520">
        <f>AY816-AN816</f>
        <v>0</v>
      </c>
      <c r="AZ818" s="521"/>
      <c r="BA818" s="522"/>
      <c r="BB818" s="614" t="s">
        <v>118</v>
      </c>
      <c r="BC818" s="615"/>
      <c r="BD818" s="615"/>
      <c r="BE818" s="658"/>
      <c r="BF818" s="520">
        <f>BF816-AU816</f>
        <v>0</v>
      </c>
      <c r="BG818" s="521"/>
      <c r="BH818" s="522"/>
      <c r="BI818" s="346"/>
      <c r="BJ818" s="520">
        <f>BJ816-AY816</f>
        <v>0</v>
      </c>
      <c r="BK818" s="521"/>
      <c r="BL818" s="522"/>
      <c r="BM818" s="227"/>
      <c r="BN818" s="228"/>
      <c r="BO818" s="77"/>
      <c r="BP818" s="77"/>
      <c r="BQ818" s="72"/>
      <c r="BR818" s="72"/>
      <c r="BS818" s="72"/>
    </row>
    <row r="819" spans="1:71" ht="15.75" customHeight="1" thickTop="1" thickBot="1">
      <c r="A819" s="54"/>
      <c r="B819" s="218"/>
      <c r="C819" s="219"/>
      <c r="D819" s="219"/>
      <c r="E819" s="219"/>
      <c r="F819" s="80"/>
      <c r="G819" s="80"/>
      <c r="H819" s="219"/>
      <c r="I819" s="219"/>
      <c r="J819" s="219"/>
      <c r="K819" s="219"/>
      <c r="L819" s="219"/>
      <c r="M819" s="219"/>
      <c r="N819" s="219"/>
      <c r="O819" s="219"/>
      <c r="P819" s="219"/>
      <c r="Q819" s="219"/>
      <c r="R819" s="219"/>
      <c r="S819" s="219"/>
      <c r="T819" s="219"/>
      <c r="U819" s="219"/>
      <c r="V819" s="219"/>
      <c r="W819" s="219"/>
      <c r="X819" s="219"/>
      <c r="Y819" s="219"/>
      <c r="Z819" s="219"/>
      <c r="AA819" s="219"/>
      <c r="AB819" s="219"/>
      <c r="AC819" s="219"/>
      <c r="AD819" s="219"/>
      <c r="AE819" s="219"/>
      <c r="AF819" s="225"/>
      <c r="AG819" s="225"/>
      <c r="AH819" s="219"/>
      <c r="AI819" s="219"/>
      <c r="AJ819" s="219"/>
      <c r="AK819" s="219"/>
      <c r="AL819" s="219"/>
      <c r="AM819" s="219"/>
      <c r="AN819" s="219"/>
      <c r="AO819" s="219"/>
      <c r="AP819" s="219"/>
      <c r="AQ819" s="219"/>
      <c r="AR819" s="219"/>
      <c r="AS819" s="219"/>
      <c r="AT819" s="219"/>
      <c r="AU819" s="219"/>
      <c r="AV819" s="219"/>
      <c r="AW819" s="219"/>
      <c r="AX819" s="219"/>
      <c r="AY819" s="219"/>
      <c r="AZ819" s="219"/>
      <c r="BA819" s="617" t="s">
        <v>135</v>
      </c>
      <c r="BB819" s="617"/>
      <c r="BC819" s="617"/>
      <c r="BD819" s="617"/>
      <c r="BE819" s="617"/>
      <c r="BF819" s="617"/>
      <c r="BG819" s="617"/>
      <c r="BH819" s="617"/>
      <c r="BI819" s="617"/>
      <c r="BJ819" s="617"/>
      <c r="BK819" s="617"/>
      <c r="BL819" s="617"/>
      <c r="BM819" s="617"/>
      <c r="BN819" s="618"/>
      <c r="BO819" s="81"/>
      <c r="BP819" s="81"/>
      <c r="BQ819" s="54"/>
      <c r="BR819" s="54"/>
      <c r="BS819" s="54"/>
    </row>
    <row r="820" spans="1:71" ht="12" customHeight="1" thickTop="1">
      <c r="A820" s="54"/>
      <c r="B820" s="55"/>
      <c r="C820" s="54"/>
      <c r="D820" s="54"/>
      <c r="E820" s="54"/>
      <c r="F820" s="56"/>
      <c r="G820" s="56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7"/>
      <c r="AG820" s="57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8"/>
      <c r="BP820" s="58"/>
      <c r="BQ820" s="54"/>
      <c r="BR820" s="54"/>
      <c r="BS820" s="54"/>
    </row>
    <row r="821" spans="1:71" s="61" customFormat="1" ht="33.75">
      <c r="A821" s="60"/>
      <c r="B821" s="503" t="s">
        <v>9</v>
      </c>
      <c r="C821" s="503"/>
      <c r="D821" s="503"/>
      <c r="E821" s="503"/>
      <c r="F821" s="503"/>
      <c r="G821" s="503"/>
      <c r="H821" s="503"/>
      <c r="I821" s="503"/>
      <c r="J821" s="503"/>
      <c r="K821" s="503"/>
      <c r="L821" s="503"/>
      <c r="M821" s="503"/>
      <c r="N821" s="503"/>
      <c r="O821" s="503"/>
      <c r="P821" s="503"/>
      <c r="Q821" s="503"/>
      <c r="R821" s="503"/>
      <c r="S821" s="503"/>
      <c r="T821" s="503"/>
      <c r="U821" s="503"/>
      <c r="V821" s="503"/>
      <c r="W821" s="503"/>
      <c r="X821" s="503"/>
      <c r="Y821" s="503"/>
      <c r="Z821" s="503"/>
      <c r="AA821" s="503"/>
      <c r="AB821" s="503"/>
      <c r="AC821" s="503"/>
      <c r="AD821" s="503"/>
      <c r="AE821" s="503"/>
      <c r="AF821" s="503"/>
      <c r="AG821" s="503"/>
      <c r="AH821" s="503"/>
      <c r="AI821" s="503"/>
      <c r="AJ821" s="503"/>
      <c r="AK821" s="503"/>
      <c r="AL821" s="503"/>
      <c r="AM821" s="503"/>
      <c r="AN821" s="503"/>
      <c r="AO821" s="503"/>
      <c r="AP821" s="503"/>
      <c r="AQ821" s="503"/>
      <c r="AR821" s="503"/>
      <c r="AS821" s="503"/>
      <c r="AT821" s="503"/>
      <c r="AU821" s="503"/>
      <c r="AV821" s="503"/>
      <c r="AW821" s="503"/>
      <c r="AX821" s="503"/>
      <c r="AY821" s="503"/>
      <c r="AZ821" s="503"/>
      <c r="BA821" s="503"/>
      <c r="BB821" s="503"/>
      <c r="BC821" s="503"/>
      <c r="BD821" s="503"/>
      <c r="BE821" s="503"/>
      <c r="BF821" s="503"/>
      <c r="BG821" s="503"/>
      <c r="BH821" s="503"/>
      <c r="BI821" s="503"/>
      <c r="BJ821" s="503"/>
      <c r="BK821" s="503"/>
      <c r="BL821" s="503"/>
      <c r="BM821" s="503"/>
      <c r="BN821" s="503"/>
      <c r="BO821" s="192"/>
      <c r="BP821" s="192"/>
      <c r="BQ821" s="60"/>
      <c r="BR821" s="60"/>
      <c r="BS821" s="60"/>
    </row>
    <row r="822" spans="1:71" ht="10.9" customHeight="1">
      <c r="A822" s="54"/>
      <c r="B822" s="193"/>
      <c r="C822" s="194"/>
      <c r="D822" s="194"/>
      <c r="E822" s="194"/>
      <c r="F822" s="195"/>
      <c r="G822" s="195"/>
      <c r="H822" s="194"/>
      <c r="I822" s="194"/>
      <c r="J822" s="194"/>
      <c r="K822" s="194"/>
      <c r="L822" s="194"/>
      <c r="M822" s="194"/>
      <c r="N822" s="194"/>
      <c r="O822" s="194"/>
      <c r="P822" s="194"/>
      <c r="Q822" s="194"/>
      <c r="R822" s="194"/>
      <c r="S822" s="194"/>
      <c r="T822" s="194"/>
      <c r="U822" s="194"/>
      <c r="V822" s="194"/>
      <c r="W822" s="194"/>
      <c r="X822" s="194"/>
      <c r="Y822" s="194"/>
      <c r="Z822" s="194"/>
      <c r="AA822" s="194"/>
      <c r="AB822" s="194"/>
      <c r="AC822" s="194"/>
      <c r="AD822" s="194"/>
      <c r="AE822" s="194"/>
      <c r="AF822" s="196"/>
      <c r="AG822" s="196"/>
      <c r="AH822" s="194"/>
      <c r="AI822" s="194"/>
      <c r="AJ822" s="194"/>
      <c r="AK822" s="194"/>
      <c r="AL822" s="194"/>
      <c r="AM822" s="194"/>
      <c r="AN822" s="194"/>
      <c r="AO822" s="194"/>
      <c r="AP822" s="194"/>
      <c r="AQ822" s="194"/>
      <c r="AR822" s="194"/>
      <c r="AS822" s="194"/>
      <c r="AT822" s="194"/>
      <c r="AU822" s="194"/>
      <c r="AV822" s="194"/>
      <c r="AW822" s="194"/>
      <c r="AX822" s="194"/>
      <c r="AY822" s="194"/>
      <c r="AZ822" s="194"/>
      <c r="BA822" s="194"/>
      <c r="BB822" s="194"/>
      <c r="BC822" s="194"/>
      <c r="BD822" s="194"/>
      <c r="BE822" s="194"/>
      <c r="BF822" s="194"/>
      <c r="BG822" s="194"/>
      <c r="BH822" s="194"/>
      <c r="BI822" s="194"/>
      <c r="BJ822" s="194"/>
      <c r="BK822" s="194"/>
      <c r="BL822" s="194"/>
      <c r="BM822" s="194"/>
      <c r="BN822" s="508"/>
      <c r="BO822" s="508"/>
      <c r="BP822" s="508"/>
      <c r="BQ822" s="54"/>
      <c r="BR822" s="54"/>
      <c r="BS822" s="54"/>
    </row>
    <row r="823" spans="1:71" s="62" customFormat="1" ht="36.75" customHeight="1">
      <c r="A823" s="55"/>
      <c r="B823" s="193"/>
      <c r="C823" s="193"/>
      <c r="D823" s="197" t="s">
        <v>10</v>
      </c>
      <c r="E823" s="514" t="str">
        <f>IF(ROSTER!D$3="","",ROSTER!D$3)</f>
        <v/>
      </c>
      <c r="F823" s="514"/>
      <c r="G823" s="514"/>
      <c r="H823" s="514"/>
      <c r="I823" s="514"/>
      <c r="J823" s="514"/>
      <c r="K823" s="514"/>
      <c r="L823" s="514"/>
      <c r="M823" s="514"/>
      <c r="N823" s="514"/>
      <c r="O823" s="514"/>
      <c r="P823" s="514"/>
      <c r="Q823" s="514"/>
      <c r="R823" s="514"/>
      <c r="S823" s="514"/>
      <c r="T823" s="514"/>
      <c r="U823" s="514"/>
      <c r="V823" s="514"/>
      <c r="W823" s="514"/>
      <c r="X823" s="514"/>
      <c r="Y823" s="514"/>
      <c r="Z823" s="514"/>
      <c r="AA823" s="514"/>
      <c r="AB823" s="514"/>
      <c r="AC823" s="514"/>
      <c r="AD823" s="198"/>
      <c r="AE823" s="505" t="s">
        <v>11</v>
      </c>
      <c r="AF823" s="505"/>
      <c r="AG823" s="505"/>
      <c r="AH823" s="505"/>
      <c r="AI823" s="505"/>
      <c r="AJ823" s="505"/>
      <c r="AK823" s="505"/>
      <c r="AL823" s="505"/>
      <c r="AM823" s="505"/>
      <c r="AN823" s="513"/>
      <c r="AO823" s="513"/>
      <c r="AP823" s="513"/>
      <c r="AQ823" s="513"/>
      <c r="AR823" s="513"/>
      <c r="AS823" s="513"/>
      <c r="AT823" s="513"/>
      <c r="AU823" s="513"/>
      <c r="AV823" s="513"/>
      <c r="AW823" s="513"/>
      <c r="AX823" s="513"/>
      <c r="AY823" s="513"/>
      <c r="AZ823" s="513"/>
      <c r="BA823" s="513"/>
      <c r="BB823" s="513"/>
      <c r="BC823" s="513"/>
      <c r="BD823" s="513"/>
      <c r="BE823" s="513"/>
      <c r="BF823" s="513"/>
      <c r="BG823" s="513"/>
      <c r="BH823" s="513"/>
      <c r="BI823" s="513"/>
      <c r="BJ823" s="513"/>
      <c r="BK823" s="513"/>
      <c r="BL823" s="513"/>
      <c r="BM823" s="513"/>
      <c r="BN823" s="508"/>
      <c r="BO823" s="508"/>
      <c r="BP823" s="508"/>
      <c r="BQ823" s="55"/>
      <c r="BR823" s="55"/>
      <c r="BS823" s="55"/>
    </row>
    <row r="824" spans="1:71" ht="8.85" customHeight="1">
      <c r="A824" s="63"/>
      <c r="B824" s="193"/>
      <c r="C824" s="196" t="s">
        <v>36</v>
      </c>
      <c r="D824" s="196"/>
      <c r="E824" s="196"/>
      <c r="F824" s="199"/>
      <c r="G824" s="199"/>
      <c r="H824" s="196"/>
      <c r="I824" s="196"/>
      <c r="J824" s="200"/>
      <c r="K824" s="200"/>
      <c r="L824" s="200"/>
      <c r="M824" s="200"/>
      <c r="N824" s="200"/>
      <c r="O824" s="200"/>
      <c r="P824" s="200"/>
      <c r="Q824" s="200"/>
      <c r="R824" s="200"/>
      <c r="S824" s="200"/>
      <c r="T824" s="200"/>
      <c r="U824" s="200"/>
      <c r="V824" s="200"/>
      <c r="W824" s="200"/>
      <c r="X824" s="200"/>
      <c r="Y824" s="200"/>
      <c r="Z824" s="200"/>
      <c r="AA824" s="200"/>
      <c r="AB824" s="200"/>
      <c r="AC824" s="200"/>
      <c r="AD824" s="200"/>
      <c r="AE824" s="200"/>
      <c r="AF824" s="200"/>
      <c r="AG824" s="196"/>
      <c r="AH824" s="201"/>
      <c r="AI824" s="202"/>
      <c r="AJ824" s="202"/>
      <c r="AK824" s="202"/>
      <c r="AL824" s="202"/>
      <c r="AM824" s="202"/>
      <c r="AN824" s="202"/>
      <c r="AO824" s="203"/>
      <c r="AP824" s="204"/>
      <c r="AQ824" s="204"/>
      <c r="AR824" s="204"/>
      <c r="AS824" s="204"/>
      <c r="AT824" s="204"/>
      <c r="AU824" s="204"/>
      <c r="AV824" s="204"/>
      <c r="AW824" s="204"/>
      <c r="AX824" s="204"/>
      <c r="AY824" s="204"/>
      <c r="AZ824" s="204"/>
      <c r="BA824" s="204"/>
      <c r="BB824" s="204"/>
      <c r="BC824" s="204"/>
      <c r="BD824" s="204"/>
      <c r="BE824" s="204"/>
      <c r="BF824" s="204"/>
      <c r="BG824" s="204"/>
      <c r="BH824" s="204"/>
      <c r="BI824" s="204"/>
      <c r="BJ824" s="204"/>
      <c r="BK824" s="204"/>
      <c r="BL824" s="204"/>
      <c r="BM824" s="204"/>
      <c r="BN824" s="204"/>
      <c r="BO824" s="205"/>
      <c r="BP824" s="205"/>
      <c r="BQ824" s="63"/>
      <c r="BR824" s="63"/>
      <c r="BS824" s="63"/>
    </row>
    <row r="825" spans="1:71" s="62" customFormat="1" ht="42.75">
      <c r="A825" s="55"/>
      <c r="B825" s="193"/>
      <c r="C825" s="519" t="s">
        <v>35</v>
      </c>
      <c r="D825" s="519"/>
      <c r="E825" s="513"/>
      <c r="F825" s="513"/>
      <c r="G825" s="513"/>
      <c r="H825" s="513"/>
      <c r="I825" s="513"/>
      <c r="J825" s="513"/>
      <c r="K825" s="513"/>
      <c r="L825" s="513"/>
      <c r="M825" s="513"/>
      <c r="N825" s="513"/>
      <c r="O825" s="513"/>
      <c r="P825" s="513"/>
      <c r="Q825" s="513"/>
      <c r="R825" s="513"/>
      <c r="S825" s="513"/>
      <c r="T825" s="513"/>
      <c r="U825" s="513"/>
      <c r="V825" s="513"/>
      <c r="W825" s="513"/>
      <c r="X825" s="513"/>
      <c r="Y825" s="513"/>
      <c r="Z825" s="513"/>
      <c r="AA825" s="513"/>
      <c r="AB825" s="513"/>
      <c r="AC825" s="513"/>
      <c r="AD825" s="198"/>
      <c r="AE825" s="239" t="s">
        <v>19</v>
      </c>
      <c r="AF825" s="239"/>
      <c r="AG825" s="239"/>
      <c r="AH825" s="505" t="s">
        <v>19</v>
      </c>
      <c r="AI825" s="505"/>
      <c r="AJ825" s="505"/>
      <c r="AK825" s="505"/>
      <c r="AL825" s="505"/>
      <c r="AM825" s="505"/>
      <c r="AN825" s="513"/>
      <c r="AO825" s="513"/>
      <c r="AP825" s="513"/>
      <c r="AQ825" s="513"/>
      <c r="AR825" s="513"/>
      <c r="AS825" s="513"/>
      <c r="AT825" s="513"/>
      <c r="AU825" s="513"/>
      <c r="AV825" s="513"/>
      <c r="AW825" s="513"/>
      <c r="AX825" s="513"/>
      <c r="AY825" s="513"/>
      <c r="AZ825" s="513"/>
      <c r="BA825" s="505" t="s">
        <v>12</v>
      </c>
      <c r="BB825" s="505"/>
      <c r="BC825" s="505"/>
      <c r="BD825" s="504"/>
      <c r="BE825" s="504"/>
      <c r="BF825" s="504"/>
      <c r="BG825" s="504"/>
      <c r="BH825" s="504"/>
      <c r="BI825" s="504"/>
      <c r="BJ825" s="504"/>
      <c r="BK825" s="504"/>
      <c r="BL825" s="504"/>
      <c r="BM825" s="504"/>
      <c r="BN825" s="206"/>
      <c r="BO825" s="207"/>
      <c r="BP825" s="207"/>
      <c r="BQ825" s="64">
        <f>IF(BD825=0,0,1)</f>
        <v>0</v>
      </c>
      <c r="BR825" s="65">
        <f>IF((BE879+BI879)&gt;(AO879+AS879),1,0)</f>
        <v>0</v>
      </c>
      <c r="BS825" s="66"/>
    </row>
    <row r="826" spans="1:71" ht="9.6" customHeight="1">
      <c r="A826" s="54"/>
      <c r="B826" s="193"/>
      <c r="C826" s="194"/>
      <c r="D826" s="194"/>
      <c r="E826" s="194"/>
      <c r="F826" s="195"/>
      <c r="G826" s="195"/>
      <c r="H826" s="194"/>
      <c r="I826" s="194"/>
      <c r="J826" s="194"/>
      <c r="K826" s="194"/>
      <c r="L826" s="194"/>
      <c r="M826" s="194"/>
      <c r="N826" s="194"/>
      <c r="O826" s="194"/>
      <c r="P826" s="194"/>
      <c r="Q826" s="194"/>
      <c r="R826" s="194"/>
      <c r="S826" s="194"/>
      <c r="T826" s="194"/>
      <c r="U826" s="194"/>
      <c r="V826" s="194"/>
      <c r="W826" s="194"/>
      <c r="X826" s="194"/>
      <c r="Y826" s="194"/>
      <c r="Z826" s="194"/>
      <c r="AA826" s="194"/>
      <c r="AB826" s="194"/>
      <c r="AC826" s="194"/>
      <c r="AD826" s="194"/>
      <c r="AE826" s="194"/>
      <c r="AF826" s="196"/>
      <c r="AG826" s="196"/>
      <c r="AH826" s="194"/>
      <c r="AI826" s="194"/>
      <c r="AJ826" s="194"/>
      <c r="AK826" s="194"/>
      <c r="AL826" s="194"/>
      <c r="AM826" s="194"/>
      <c r="AN826" s="194"/>
      <c r="AO826" s="194"/>
      <c r="AP826" s="194"/>
      <c r="AQ826" s="194"/>
      <c r="AR826" s="194"/>
      <c r="AS826" s="194"/>
      <c r="AT826" s="194"/>
      <c r="AU826" s="194"/>
      <c r="AV826" s="194"/>
      <c r="AW826" s="194"/>
      <c r="AX826" s="194"/>
      <c r="AY826" s="194"/>
      <c r="AZ826" s="194"/>
      <c r="BA826" s="194"/>
      <c r="BB826" s="194"/>
      <c r="BC826" s="194"/>
      <c r="BD826" s="194"/>
      <c r="BE826" s="194"/>
      <c r="BF826" s="194"/>
      <c r="BG826" s="194"/>
      <c r="BH826" s="194"/>
      <c r="BI826" s="194"/>
      <c r="BJ826" s="194"/>
      <c r="BK826" s="194"/>
      <c r="BL826" s="194"/>
      <c r="BM826" s="194"/>
      <c r="BN826" s="194"/>
      <c r="BO826" s="208"/>
      <c r="BP826" s="208"/>
      <c r="BQ826" s="54"/>
      <c r="BR826" s="54"/>
      <c r="BS826" s="54"/>
    </row>
    <row r="827" spans="1:71" ht="8.85" customHeight="1" thickBot="1">
      <c r="A827" s="54"/>
      <c r="B827" s="209"/>
      <c r="C827" s="210"/>
      <c r="D827" s="210"/>
      <c r="E827" s="210"/>
      <c r="F827" s="211"/>
      <c r="G827" s="211"/>
      <c r="H827" s="210"/>
      <c r="I827" s="210"/>
      <c r="J827" s="210"/>
      <c r="K827" s="210"/>
      <c r="L827" s="210"/>
      <c r="M827" s="210"/>
      <c r="N827" s="210"/>
      <c r="O827" s="210"/>
      <c r="P827" s="210"/>
      <c r="Q827" s="210"/>
      <c r="R827" s="210"/>
      <c r="S827" s="210"/>
      <c r="T827" s="210"/>
      <c r="U827" s="210"/>
      <c r="V827" s="210"/>
      <c r="W827" s="210"/>
      <c r="X827" s="210"/>
      <c r="Y827" s="210"/>
      <c r="Z827" s="210"/>
      <c r="AA827" s="210"/>
      <c r="AB827" s="210"/>
      <c r="AC827" s="210"/>
      <c r="AD827" s="210"/>
      <c r="AE827" s="210"/>
      <c r="AF827" s="212"/>
      <c r="AG827" s="212"/>
      <c r="AH827" s="210"/>
      <c r="AI827" s="210"/>
      <c r="AJ827" s="210"/>
      <c r="AK827" s="210"/>
      <c r="AL827" s="210"/>
      <c r="AM827" s="210"/>
      <c r="AN827" s="210"/>
      <c r="AO827" s="210"/>
      <c r="AP827" s="210"/>
      <c r="AQ827" s="210"/>
      <c r="AR827" s="210"/>
      <c r="AS827" s="210"/>
      <c r="AT827" s="210"/>
      <c r="AU827" s="210"/>
      <c r="AV827" s="210"/>
      <c r="AW827" s="210"/>
      <c r="AX827" s="210"/>
      <c r="AY827" s="210"/>
      <c r="AZ827" s="210"/>
      <c r="BA827" s="210"/>
      <c r="BB827" s="210"/>
      <c r="BC827" s="210"/>
      <c r="BD827" s="210"/>
      <c r="BE827" s="210"/>
      <c r="BF827" s="210"/>
      <c r="BG827" s="210"/>
      <c r="BH827" s="210"/>
      <c r="BI827" s="210"/>
      <c r="BJ827" s="210"/>
      <c r="BK827" s="210"/>
      <c r="BL827" s="210"/>
      <c r="BM827" s="210"/>
      <c r="BN827" s="210"/>
      <c r="BO827" s="213"/>
      <c r="BP827" s="213"/>
      <c r="BQ827" s="54"/>
      <c r="BR827" s="54"/>
      <c r="BS827" s="54"/>
    </row>
    <row r="828" spans="1:71" s="62" customFormat="1" ht="33.4" customHeight="1" thickTop="1">
      <c r="A828" s="66"/>
      <c r="B828" s="515" t="s">
        <v>0</v>
      </c>
      <c r="C828" s="531" t="s">
        <v>1</v>
      </c>
      <c r="D828" s="532"/>
      <c r="E828" s="332" t="s">
        <v>26</v>
      </c>
      <c r="F828" s="499" t="s">
        <v>104</v>
      </c>
      <c r="G828" s="499" t="s">
        <v>105</v>
      </c>
      <c r="H828" s="527" t="s">
        <v>38</v>
      </c>
      <c r="I828" s="528"/>
      <c r="J828" s="564" t="s">
        <v>7</v>
      </c>
      <c r="K828" s="564"/>
      <c r="L828" s="564"/>
      <c r="M828" s="564"/>
      <c r="N828" s="564"/>
      <c r="O828" s="564"/>
      <c r="P828" s="564" t="s">
        <v>2</v>
      </c>
      <c r="Q828" s="564"/>
      <c r="R828" s="564"/>
      <c r="S828" s="564"/>
      <c r="T828" s="564"/>
      <c r="U828" s="564"/>
      <c r="V828" s="610" t="s">
        <v>32</v>
      </c>
      <c r="W828" s="611"/>
      <c r="X828" s="610" t="s">
        <v>33</v>
      </c>
      <c r="Y828" s="611"/>
      <c r="Z828" s="619" t="s">
        <v>41</v>
      </c>
      <c r="AA828" s="620"/>
      <c r="AB828" s="623" t="s">
        <v>6</v>
      </c>
      <c r="AC828" s="623"/>
      <c r="AD828" s="623"/>
      <c r="AE828" s="623"/>
      <c r="AF828" s="623"/>
      <c r="AG828" s="623"/>
      <c r="AH828" s="564" t="s">
        <v>66</v>
      </c>
      <c r="AI828" s="564"/>
      <c r="AJ828" s="564"/>
      <c r="AK828" s="564"/>
      <c r="AL828" s="564"/>
      <c r="AM828" s="564"/>
      <c r="AN828" s="564" t="s">
        <v>67</v>
      </c>
      <c r="AO828" s="564"/>
      <c r="AP828" s="564"/>
      <c r="AQ828" s="564"/>
      <c r="AR828" s="564"/>
      <c r="AS828" s="564"/>
      <c r="AT828" s="564" t="s">
        <v>68</v>
      </c>
      <c r="AU828" s="564"/>
      <c r="AV828" s="564"/>
      <c r="AW828" s="564"/>
      <c r="AX828" s="564"/>
      <c r="AY828" s="583"/>
      <c r="AZ828" s="564" t="s">
        <v>4</v>
      </c>
      <c r="BA828" s="564"/>
      <c r="BB828" s="564"/>
      <c r="BC828" s="564"/>
      <c r="BD828" s="564"/>
      <c r="BE828" s="564"/>
      <c r="BF828" s="564" t="s">
        <v>69</v>
      </c>
      <c r="BG828" s="564"/>
      <c r="BH828" s="564"/>
      <c r="BI828" s="564"/>
      <c r="BJ828" s="564"/>
      <c r="BK828" s="582"/>
      <c r="BL828" s="659" t="s">
        <v>119</v>
      </c>
      <c r="BM828" s="660"/>
      <c r="BN828" s="661"/>
      <c r="BO828" s="603" t="s">
        <v>83</v>
      </c>
      <c r="BP828" s="603" t="s">
        <v>84</v>
      </c>
      <c r="BQ828" s="66"/>
      <c r="BR828" s="66"/>
      <c r="BS828" s="66"/>
    </row>
    <row r="829" spans="1:71" s="68" customFormat="1" ht="45" customHeight="1">
      <c r="A829" s="67"/>
      <c r="B829" s="516"/>
      <c r="C829" s="533"/>
      <c r="D829" s="534"/>
      <c r="E829" s="331" t="s">
        <v>106</v>
      </c>
      <c r="F829" s="500"/>
      <c r="G829" s="500"/>
      <c r="H829" s="529"/>
      <c r="I829" s="530"/>
      <c r="J829" s="562" t="s">
        <v>15</v>
      </c>
      <c r="K829" s="563"/>
      <c r="L829" s="525" t="s">
        <v>16</v>
      </c>
      <c r="M829" s="526"/>
      <c r="N829" s="517" t="s">
        <v>17</v>
      </c>
      <c r="O829" s="518" t="s">
        <v>8</v>
      </c>
      <c r="P829" s="562" t="s">
        <v>24</v>
      </c>
      <c r="Q829" s="563"/>
      <c r="R829" s="525" t="s">
        <v>22</v>
      </c>
      <c r="S829" s="526"/>
      <c r="T829" s="517" t="s">
        <v>17</v>
      </c>
      <c r="U829" s="518"/>
      <c r="V829" s="612"/>
      <c r="W829" s="613"/>
      <c r="X829" s="612"/>
      <c r="Y829" s="613"/>
      <c r="Z829" s="621"/>
      <c r="AA829" s="622"/>
      <c r="AB829" s="638" t="s">
        <v>50</v>
      </c>
      <c r="AC829" s="639"/>
      <c r="AD829" s="636" t="s">
        <v>21</v>
      </c>
      <c r="AE829" s="637" t="s">
        <v>3</v>
      </c>
      <c r="AF829" s="624" t="s">
        <v>5</v>
      </c>
      <c r="AG829" s="625"/>
      <c r="AH829" s="562" t="s">
        <v>50</v>
      </c>
      <c r="AI829" s="563"/>
      <c r="AJ829" s="525" t="s">
        <v>21</v>
      </c>
      <c r="AK829" s="526" t="s">
        <v>3</v>
      </c>
      <c r="AL829" s="523" t="s">
        <v>5</v>
      </c>
      <c r="AM829" s="524"/>
      <c r="AN829" s="562" t="s">
        <v>50</v>
      </c>
      <c r="AO829" s="563"/>
      <c r="AP829" s="525" t="s">
        <v>21</v>
      </c>
      <c r="AQ829" s="526" t="s">
        <v>3</v>
      </c>
      <c r="AR829" s="523" t="s">
        <v>5</v>
      </c>
      <c r="AS829" s="524"/>
      <c r="AT829" s="533" t="s">
        <v>50</v>
      </c>
      <c r="AU829" s="584"/>
      <c r="AV829" s="597" t="s">
        <v>21</v>
      </c>
      <c r="AW829" s="598" t="s">
        <v>3</v>
      </c>
      <c r="AX829" s="523" t="s">
        <v>5</v>
      </c>
      <c r="AY829" s="585"/>
      <c r="AZ829" s="562" t="s">
        <v>50</v>
      </c>
      <c r="BA829" s="563"/>
      <c r="BB829" s="525" t="s">
        <v>21</v>
      </c>
      <c r="BC829" s="526" t="s">
        <v>3</v>
      </c>
      <c r="BD829" s="523" t="s">
        <v>5</v>
      </c>
      <c r="BE829" s="524"/>
      <c r="BF829" s="533" t="s">
        <v>50</v>
      </c>
      <c r="BG829" s="584"/>
      <c r="BH829" s="597" t="s">
        <v>21</v>
      </c>
      <c r="BI829" s="598" t="s">
        <v>3</v>
      </c>
      <c r="BJ829" s="523" t="s">
        <v>5</v>
      </c>
      <c r="BK829" s="524"/>
      <c r="BL829" s="662"/>
      <c r="BM829" s="663"/>
      <c r="BN829" s="664"/>
      <c r="BO829" s="604"/>
      <c r="BP829" s="604"/>
      <c r="BQ829" s="67"/>
      <c r="BR829" s="67"/>
      <c r="BS829" s="67"/>
    </row>
    <row r="830" spans="1:71" ht="23.85" customHeight="1">
      <c r="A830" s="69"/>
      <c r="B830" s="548" t="str">
        <f>IF(ROSTER!B8="","",ROSTER!B8)</f>
        <v/>
      </c>
      <c r="C830" s="536" t="str">
        <f>IF(ROSTER!C$8="","",ROSTER!C$8)</f>
        <v/>
      </c>
      <c r="D830" s="537"/>
      <c r="E830" s="546"/>
      <c r="F830" s="501">
        <f>IF(E830="y",1,IF(E830="S",1,0))</f>
        <v>0</v>
      </c>
      <c r="G830" s="506">
        <f>IF(E830="S",1,0)</f>
        <v>0</v>
      </c>
      <c r="H830" s="542"/>
      <c r="I830" s="543"/>
      <c r="J830" s="538"/>
      <c r="K830" s="539"/>
      <c r="L830" s="552"/>
      <c r="M830" s="558"/>
      <c r="N830" s="554">
        <f>L830+J830</f>
        <v>0</v>
      </c>
      <c r="O830" s="555"/>
      <c r="P830" s="538"/>
      <c r="Q830" s="539"/>
      <c r="R830" s="552"/>
      <c r="S830" s="558"/>
      <c r="T830" s="590">
        <f>R830-P830</f>
        <v>0</v>
      </c>
      <c r="U830" s="591"/>
      <c r="V830" s="550"/>
      <c r="W830" s="543"/>
      <c r="X830" s="538"/>
      <c r="Y830" s="543"/>
      <c r="Z830" s="538"/>
      <c r="AA830" s="543"/>
      <c r="AB830" s="538"/>
      <c r="AC830" s="539"/>
      <c r="AD830" s="552"/>
      <c r="AE830" s="558"/>
      <c r="AF830" s="586">
        <f>IF(AB830=0,0,(AD830/AB830)*100)</f>
        <v>0</v>
      </c>
      <c r="AG830" s="587"/>
      <c r="AH830" s="538"/>
      <c r="AI830" s="539"/>
      <c r="AJ830" s="552"/>
      <c r="AK830" s="558"/>
      <c r="AL830" s="590">
        <f>IF(AH830=0,0,(AJ830/AH830)*100)</f>
        <v>0</v>
      </c>
      <c r="AM830" s="591"/>
      <c r="AN830" s="538"/>
      <c r="AO830" s="539"/>
      <c r="AP830" s="552"/>
      <c r="AQ830" s="558"/>
      <c r="AR830" s="590">
        <f>IF(AN830=0,0,(AP830/AN830)*100)</f>
        <v>0</v>
      </c>
      <c r="AS830" s="591"/>
      <c r="AT830" s="578">
        <f>AB830+AH830+AN830</f>
        <v>0</v>
      </c>
      <c r="AU830" s="579"/>
      <c r="AV830" s="574">
        <f>AD830+AJ830+AP830</f>
        <v>0</v>
      </c>
      <c r="AW830" s="575"/>
      <c r="AX830" s="590">
        <f>IF(AT830=0,0,(AV830/AT830)*100)</f>
        <v>0</v>
      </c>
      <c r="AY830" s="591"/>
      <c r="AZ830" s="538"/>
      <c r="BA830" s="539"/>
      <c r="BB830" s="552"/>
      <c r="BC830" s="558"/>
      <c r="BD830" s="590">
        <f>IF(AZ830=0,0,(BB830/AZ830)*100)</f>
        <v>0</v>
      </c>
      <c r="BE830" s="591"/>
      <c r="BF830" s="578">
        <f>AT830+AZ830</f>
        <v>0</v>
      </c>
      <c r="BG830" s="579"/>
      <c r="BH830" s="574">
        <f>AV830+BB830</f>
        <v>0</v>
      </c>
      <c r="BI830" s="575"/>
      <c r="BJ830" s="590">
        <f>IF(BF830=0,0,(BH830/BF830)*100)</f>
        <v>0</v>
      </c>
      <c r="BK830" s="591"/>
      <c r="BL830" s="650">
        <f>(AD830*2)+(AJ830*2)+(AP830*3)+BB830</f>
        <v>0</v>
      </c>
      <c r="BM830" s="651"/>
      <c r="BN830" s="652"/>
      <c r="BO830" s="599" t="e">
        <f>(BL830*BR$830)+(N830*BR$831)+(X830*BR$832)+(R830*BR$833)+(V830*BR$834)+(Z830*BR$835)</f>
        <v>#REF!</v>
      </c>
      <c r="BP830" s="599" t="e">
        <f>((AZ830-BB830)*BR$837)+((AT830-AV830)*BR$836)+(H830*BR$838)+(P830*BR$839)</f>
        <v>#REF!</v>
      </c>
      <c r="BQ830" s="70" t="s">
        <v>72</v>
      </c>
      <c r="BR830" s="71" t="e">
        <f>IF(#REF!="B",#REF!,IF(#REF!="C",#REF!,#REF!))</f>
        <v>#REF!</v>
      </c>
      <c r="BS830" s="67"/>
    </row>
    <row r="831" spans="1:71" ht="23.85" customHeight="1">
      <c r="A831" s="69"/>
      <c r="B831" s="549"/>
      <c r="C831" s="560" t="str">
        <f>IF(ROSTER!D$8="","",ROSTER!D$8)</f>
        <v/>
      </c>
      <c r="D831" s="561"/>
      <c r="E831" s="547"/>
      <c r="F831" s="502"/>
      <c r="G831" s="507"/>
      <c r="H831" s="544"/>
      <c r="I831" s="545"/>
      <c r="J831" s="540"/>
      <c r="K831" s="541"/>
      <c r="L831" s="553"/>
      <c r="M831" s="559"/>
      <c r="N831" s="556" t="s">
        <v>14</v>
      </c>
      <c r="O831" s="557"/>
      <c r="P831" s="540"/>
      <c r="Q831" s="541"/>
      <c r="R831" s="553"/>
      <c r="S831" s="559"/>
      <c r="T831" s="592"/>
      <c r="U831" s="593"/>
      <c r="V831" s="551"/>
      <c r="W831" s="545"/>
      <c r="X831" s="540"/>
      <c r="Y831" s="545"/>
      <c r="Z831" s="540"/>
      <c r="AA831" s="545"/>
      <c r="AB831" s="540"/>
      <c r="AC831" s="541"/>
      <c r="AD831" s="553"/>
      <c r="AE831" s="559"/>
      <c r="AF831" s="588"/>
      <c r="AG831" s="589"/>
      <c r="AH831" s="540"/>
      <c r="AI831" s="541"/>
      <c r="AJ831" s="553"/>
      <c r="AK831" s="559"/>
      <c r="AL831" s="592"/>
      <c r="AM831" s="593"/>
      <c r="AN831" s="540"/>
      <c r="AO831" s="541"/>
      <c r="AP831" s="553"/>
      <c r="AQ831" s="559"/>
      <c r="AR831" s="592"/>
      <c r="AS831" s="593"/>
      <c r="AT831" s="580"/>
      <c r="AU831" s="581"/>
      <c r="AV831" s="576"/>
      <c r="AW831" s="577"/>
      <c r="AX831" s="592"/>
      <c r="AY831" s="593"/>
      <c r="AZ831" s="540"/>
      <c r="BA831" s="541"/>
      <c r="BB831" s="553"/>
      <c r="BC831" s="559"/>
      <c r="BD831" s="592"/>
      <c r="BE831" s="593"/>
      <c r="BF831" s="580"/>
      <c r="BG831" s="581"/>
      <c r="BH831" s="576"/>
      <c r="BI831" s="577"/>
      <c r="BJ831" s="592"/>
      <c r="BK831" s="593"/>
      <c r="BL831" s="653"/>
      <c r="BM831" s="654"/>
      <c r="BN831" s="655"/>
      <c r="BO831" s="600"/>
      <c r="BP831" s="600"/>
      <c r="BQ831" s="70" t="s">
        <v>73</v>
      </c>
      <c r="BR831" s="71" t="e">
        <f>IF(#REF!="B",#REF!,IF(#REF!="C",#REF!,#REF!))</f>
        <v>#REF!</v>
      </c>
      <c r="BS831" s="67"/>
    </row>
    <row r="832" spans="1:71" ht="21.75" customHeight="1">
      <c r="A832" s="54"/>
      <c r="B832" s="548" t="str">
        <f>IF(ROSTER!B10="","",ROSTER!B10)</f>
        <v/>
      </c>
      <c r="C832" s="536" t="str">
        <f>IF(ROSTER!C$10="","",ROSTER!C$10)</f>
        <v/>
      </c>
      <c r="D832" s="537"/>
      <c r="E832" s="546"/>
      <c r="F832" s="501">
        <f>IF(E832="y",1,IF(E832="S",1,0))</f>
        <v>0</v>
      </c>
      <c r="G832" s="506">
        <f>IF(E832="S",1,0)</f>
        <v>0</v>
      </c>
      <c r="H832" s="542"/>
      <c r="I832" s="543"/>
      <c r="J832" s="538"/>
      <c r="K832" s="539"/>
      <c r="L832" s="552"/>
      <c r="M832" s="558"/>
      <c r="N832" s="554">
        <f>L832+J832</f>
        <v>0</v>
      </c>
      <c r="O832" s="555"/>
      <c r="P832" s="538"/>
      <c r="Q832" s="539"/>
      <c r="R832" s="552"/>
      <c r="S832" s="558"/>
      <c r="T832" s="590">
        <f t="shared" ref="T832:T873" si="741">R832-P832</f>
        <v>0</v>
      </c>
      <c r="U832" s="591"/>
      <c r="V832" s="550"/>
      <c r="W832" s="543"/>
      <c r="X832" s="538"/>
      <c r="Y832" s="543"/>
      <c r="Z832" s="538"/>
      <c r="AA832" s="543"/>
      <c r="AB832" s="538"/>
      <c r="AC832" s="539"/>
      <c r="AD832" s="552"/>
      <c r="AE832" s="558"/>
      <c r="AF832" s="586">
        <f>IF(AB832=0,0,(AD832/AB832)*100)</f>
        <v>0</v>
      </c>
      <c r="AG832" s="587"/>
      <c r="AH832" s="538"/>
      <c r="AI832" s="539"/>
      <c r="AJ832" s="552"/>
      <c r="AK832" s="558"/>
      <c r="AL832" s="590">
        <f>IF(AH832=0,0,(AJ832/AH832)*100)</f>
        <v>0</v>
      </c>
      <c r="AM832" s="591"/>
      <c r="AN832" s="538"/>
      <c r="AO832" s="539"/>
      <c r="AP832" s="552"/>
      <c r="AQ832" s="558"/>
      <c r="AR832" s="590">
        <f>IF(AN832=0,0,(AP832/AN832)*100)</f>
        <v>0</v>
      </c>
      <c r="AS832" s="591"/>
      <c r="AT832" s="578">
        <f>AB832+AH832+AN832</f>
        <v>0</v>
      </c>
      <c r="AU832" s="579"/>
      <c r="AV832" s="574">
        <f>AD832+AJ832+AP832</f>
        <v>0</v>
      </c>
      <c r="AW832" s="575"/>
      <c r="AX832" s="590">
        <f>IF(AT832=0,0,(AV832/AT832)*100)</f>
        <v>0</v>
      </c>
      <c r="AY832" s="591"/>
      <c r="AZ832" s="538"/>
      <c r="BA832" s="539"/>
      <c r="BB832" s="552"/>
      <c r="BC832" s="558"/>
      <c r="BD832" s="590">
        <f>IF(AZ832=0,0,(BB832/AZ832)*100)</f>
        <v>0</v>
      </c>
      <c r="BE832" s="591"/>
      <c r="BF832" s="578">
        <f>AT832+AZ832</f>
        <v>0</v>
      </c>
      <c r="BG832" s="579"/>
      <c r="BH832" s="574">
        <f>AV832+BB832</f>
        <v>0</v>
      </c>
      <c r="BI832" s="575"/>
      <c r="BJ832" s="590">
        <f>IF(BF832=0,0,(BH832/BF832)*100)</f>
        <v>0</v>
      </c>
      <c r="BK832" s="591"/>
      <c r="BL832" s="650">
        <f>(AD832*2)+(AJ832*2)+(AP832*3)+BB832</f>
        <v>0</v>
      </c>
      <c r="BM832" s="651"/>
      <c r="BN832" s="652"/>
      <c r="BO832" s="599" t="e">
        <f>(BL832*BR$830)+(N832*BR$831)+(X832*BR$832)+(R832*BR$833)+(V832*BR$834)+(Z832*BR$835)</f>
        <v>#REF!</v>
      </c>
      <c r="BP832" s="599" t="e">
        <f>((AZ832-BB832)*BR$837)+((AT832-AV832)*BR$836)+(H832*BR$838)+(P832*BR$839)</f>
        <v>#REF!</v>
      </c>
      <c r="BQ832" s="70" t="s">
        <v>74</v>
      </c>
      <c r="BR832" s="71" t="e">
        <f>IF(#REF!="B",#REF!,IF(#REF!="C",#REF!,#REF!))</f>
        <v>#REF!</v>
      </c>
      <c r="BS832" s="67"/>
    </row>
    <row r="833" spans="1:71" ht="21.75" customHeight="1">
      <c r="A833" s="54"/>
      <c r="B833" s="549"/>
      <c r="C833" s="560" t="str">
        <f>IF(ROSTER!D$10="","",ROSTER!D$10)</f>
        <v/>
      </c>
      <c r="D833" s="561"/>
      <c r="E833" s="547"/>
      <c r="F833" s="502"/>
      <c r="G833" s="507"/>
      <c r="H833" s="544"/>
      <c r="I833" s="545"/>
      <c r="J833" s="540"/>
      <c r="K833" s="541"/>
      <c r="L833" s="553"/>
      <c r="M833" s="559"/>
      <c r="N833" s="556" t="s">
        <v>14</v>
      </c>
      <c r="O833" s="557"/>
      <c r="P833" s="540"/>
      <c r="Q833" s="541"/>
      <c r="R833" s="553"/>
      <c r="S833" s="559"/>
      <c r="T833" s="592"/>
      <c r="U833" s="593"/>
      <c r="V833" s="551"/>
      <c r="W833" s="545"/>
      <c r="X833" s="540"/>
      <c r="Y833" s="545"/>
      <c r="Z833" s="540"/>
      <c r="AA833" s="545"/>
      <c r="AB833" s="540"/>
      <c r="AC833" s="541"/>
      <c r="AD833" s="553"/>
      <c r="AE833" s="559"/>
      <c r="AF833" s="588"/>
      <c r="AG833" s="589"/>
      <c r="AH833" s="540"/>
      <c r="AI833" s="541"/>
      <c r="AJ833" s="553"/>
      <c r="AK833" s="559"/>
      <c r="AL833" s="592"/>
      <c r="AM833" s="593"/>
      <c r="AN833" s="540"/>
      <c r="AO833" s="541"/>
      <c r="AP833" s="553"/>
      <c r="AQ833" s="559"/>
      <c r="AR833" s="592"/>
      <c r="AS833" s="593"/>
      <c r="AT833" s="580"/>
      <c r="AU833" s="581"/>
      <c r="AV833" s="576"/>
      <c r="AW833" s="577"/>
      <c r="AX833" s="592"/>
      <c r="AY833" s="593"/>
      <c r="AZ833" s="540"/>
      <c r="BA833" s="541"/>
      <c r="BB833" s="553"/>
      <c r="BC833" s="559"/>
      <c r="BD833" s="592"/>
      <c r="BE833" s="593"/>
      <c r="BF833" s="580"/>
      <c r="BG833" s="581"/>
      <c r="BH833" s="576"/>
      <c r="BI833" s="577"/>
      <c r="BJ833" s="592"/>
      <c r="BK833" s="593"/>
      <c r="BL833" s="653"/>
      <c r="BM833" s="654"/>
      <c r="BN833" s="655"/>
      <c r="BO833" s="600"/>
      <c r="BP833" s="600"/>
      <c r="BQ833" s="70" t="s">
        <v>75</v>
      </c>
      <c r="BR833" s="71" t="e">
        <f>IF(#REF!="B",#REF!,IF(#REF!="C",#REF!,#REF!))</f>
        <v>#REF!</v>
      </c>
      <c r="BS833" s="67"/>
    </row>
    <row r="834" spans="1:71" ht="21.75" customHeight="1">
      <c r="A834" s="54"/>
      <c r="B834" s="565" t="str">
        <f>IF(ROSTER!B12="","",ROSTER!B12)</f>
        <v/>
      </c>
      <c r="C834" s="536" t="str">
        <f>IF(ROSTER!C$12="","",ROSTER!C$12)</f>
        <v/>
      </c>
      <c r="D834" s="537"/>
      <c r="E834" s="546"/>
      <c r="F834" s="501">
        <f>IF(E834="y",1,IF(E834="S",1,0))</f>
        <v>0</v>
      </c>
      <c r="G834" s="506">
        <f>IF(E834="S",1,0)</f>
        <v>0</v>
      </c>
      <c r="H834" s="542"/>
      <c r="I834" s="543"/>
      <c r="J834" s="538"/>
      <c r="K834" s="539"/>
      <c r="L834" s="552"/>
      <c r="M834" s="558"/>
      <c r="N834" s="554">
        <f>L834+J834</f>
        <v>0</v>
      </c>
      <c r="O834" s="555"/>
      <c r="P834" s="538"/>
      <c r="Q834" s="539"/>
      <c r="R834" s="552"/>
      <c r="S834" s="558"/>
      <c r="T834" s="590">
        <f t="shared" ref="T834:T873" si="742">R834-P834</f>
        <v>0</v>
      </c>
      <c r="U834" s="591"/>
      <c r="V834" s="550"/>
      <c r="W834" s="543"/>
      <c r="X834" s="538"/>
      <c r="Y834" s="543"/>
      <c r="Z834" s="538"/>
      <c r="AA834" s="543"/>
      <c r="AB834" s="538"/>
      <c r="AC834" s="539"/>
      <c r="AD834" s="552"/>
      <c r="AE834" s="558"/>
      <c r="AF834" s="586">
        <f>IF(AB834=0,0,(AD834/AB834)*100)</f>
        <v>0</v>
      </c>
      <c r="AG834" s="587"/>
      <c r="AH834" s="538"/>
      <c r="AI834" s="539"/>
      <c r="AJ834" s="552"/>
      <c r="AK834" s="558"/>
      <c r="AL834" s="590">
        <f>IF(AH834=0,0,(AJ834/AH834)*100)</f>
        <v>0</v>
      </c>
      <c r="AM834" s="591"/>
      <c r="AN834" s="538"/>
      <c r="AO834" s="539"/>
      <c r="AP834" s="552"/>
      <c r="AQ834" s="558"/>
      <c r="AR834" s="590">
        <f>IF(AN834=0,0,(AP834/AN834)*100)</f>
        <v>0</v>
      </c>
      <c r="AS834" s="591"/>
      <c r="AT834" s="578">
        <f>AB834+AH834+AN834</f>
        <v>0</v>
      </c>
      <c r="AU834" s="579"/>
      <c r="AV834" s="574">
        <f>AD834+AJ834+AP834</f>
        <v>0</v>
      </c>
      <c r="AW834" s="575"/>
      <c r="AX834" s="590">
        <f>IF(AT834=0,0,(AV834/AT834)*100)</f>
        <v>0</v>
      </c>
      <c r="AY834" s="591"/>
      <c r="AZ834" s="538"/>
      <c r="BA834" s="539"/>
      <c r="BB834" s="552"/>
      <c r="BC834" s="558"/>
      <c r="BD834" s="590">
        <f>IF(AZ834=0,0,(BB834/AZ834)*100)</f>
        <v>0</v>
      </c>
      <c r="BE834" s="591"/>
      <c r="BF834" s="578">
        <f>AT834+AZ834</f>
        <v>0</v>
      </c>
      <c r="BG834" s="579"/>
      <c r="BH834" s="574">
        <f>AV834+BB834</f>
        <v>0</v>
      </c>
      <c r="BI834" s="575"/>
      <c r="BJ834" s="590">
        <f>IF(BF834=0,0,(BH834/BF834)*100)</f>
        <v>0</v>
      </c>
      <c r="BK834" s="591"/>
      <c r="BL834" s="650">
        <f>(AD834*2)+(AJ834*2)+(AP834*3)+BB834</f>
        <v>0</v>
      </c>
      <c r="BM834" s="651"/>
      <c r="BN834" s="652"/>
      <c r="BO834" s="599" t="e">
        <f>(BL834*BR$830)+(N834*BR$831)+(X834*BR$832)+(R834*BR$833)+(V834*BR$834)+(Z834*BR$835)</f>
        <v>#REF!</v>
      </c>
      <c r="BP834" s="599" t="e">
        <f>((AZ834-BB834)*BR$837)+((AT834-AV834)*BR$836)+(H834*BR$838)+(P834*BR$839)</f>
        <v>#REF!</v>
      </c>
      <c r="BQ834" s="70" t="s">
        <v>76</v>
      </c>
      <c r="BR834" s="71" t="e">
        <f>IF(#REF!="B",#REF!,IF(#REF!="C",#REF!,#REF!))</f>
        <v>#REF!</v>
      </c>
      <c r="BS834" s="67"/>
    </row>
    <row r="835" spans="1:71" ht="21.75" customHeight="1">
      <c r="A835" s="54"/>
      <c r="B835" s="566"/>
      <c r="C835" s="560" t="str">
        <f>IF(ROSTER!D$12="","",ROSTER!D$12)</f>
        <v/>
      </c>
      <c r="D835" s="561"/>
      <c r="E835" s="547"/>
      <c r="F835" s="502"/>
      <c r="G835" s="507"/>
      <c r="H835" s="544"/>
      <c r="I835" s="545"/>
      <c r="J835" s="540"/>
      <c r="K835" s="541"/>
      <c r="L835" s="553"/>
      <c r="M835" s="559"/>
      <c r="N835" s="556" t="s">
        <v>14</v>
      </c>
      <c r="O835" s="557"/>
      <c r="P835" s="540"/>
      <c r="Q835" s="541"/>
      <c r="R835" s="553"/>
      <c r="S835" s="559"/>
      <c r="T835" s="592"/>
      <c r="U835" s="593"/>
      <c r="V835" s="551"/>
      <c r="W835" s="545"/>
      <c r="X835" s="540"/>
      <c r="Y835" s="545"/>
      <c r="Z835" s="540"/>
      <c r="AA835" s="545"/>
      <c r="AB835" s="540"/>
      <c r="AC835" s="541"/>
      <c r="AD835" s="553"/>
      <c r="AE835" s="559"/>
      <c r="AF835" s="588"/>
      <c r="AG835" s="589"/>
      <c r="AH835" s="540"/>
      <c r="AI835" s="541"/>
      <c r="AJ835" s="553"/>
      <c r="AK835" s="559"/>
      <c r="AL835" s="592"/>
      <c r="AM835" s="593"/>
      <c r="AN835" s="540"/>
      <c r="AO835" s="541"/>
      <c r="AP835" s="553"/>
      <c r="AQ835" s="559"/>
      <c r="AR835" s="592"/>
      <c r="AS835" s="593"/>
      <c r="AT835" s="580"/>
      <c r="AU835" s="581"/>
      <c r="AV835" s="576"/>
      <c r="AW835" s="577"/>
      <c r="AX835" s="592"/>
      <c r="AY835" s="593"/>
      <c r="AZ835" s="540"/>
      <c r="BA835" s="541"/>
      <c r="BB835" s="553"/>
      <c r="BC835" s="559"/>
      <c r="BD835" s="592"/>
      <c r="BE835" s="593"/>
      <c r="BF835" s="580"/>
      <c r="BG835" s="581"/>
      <c r="BH835" s="576"/>
      <c r="BI835" s="577"/>
      <c r="BJ835" s="592"/>
      <c r="BK835" s="593"/>
      <c r="BL835" s="653"/>
      <c r="BM835" s="654"/>
      <c r="BN835" s="655"/>
      <c r="BO835" s="600"/>
      <c r="BP835" s="600"/>
      <c r="BQ835" s="70" t="s">
        <v>77</v>
      </c>
      <c r="BR835" s="71" t="e">
        <f>IF(#REF!="B",#REF!,IF(#REF!="C",#REF!,#REF!))</f>
        <v>#REF!</v>
      </c>
      <c r="BS835" s="67"/>
    </row>
    <row r="836" spans="1:71" ht="21.75" customHeight="1">
      <c r="A836" s="54"/>
      <c r="B836" s="565" t="str">
        <f>IF(ROSTER!B14="","",ROSTER!B14)</f>
        <v/>
      </c>
      <c r="C836" s="536" t="str">
        <f>IF(ROSTER!C$14="","",ROSTER!C$14)</f>
        <v/>
      </c>
      <c r="D836" s="537"/>
      <c r="E836" s="546"/>
      <c r="F836" s="501">
        <f>IF(E836="y",1,IF(E836="S",1,0))</f>
        <v>0</v>
      </c>
      <c r="G836" s="506">
        <f>IF(E836="S",1,0)</f>
        <v>0</v>
      </c>
      <c r="H836" s="542"/>
      <c r="I836" s="543"/>
      <c r="J836" s="538"/>
      <c r="K836" s="539"/>
      <c r="L836" s="552"/>
      <c r="M836" s="558"/>
      <c r="N836" s="554">
        <f>L836+J836</f>
        <v>0</v>
      </c>
      <c r="O836" s="555"/>
      <c r="P836" s="538"/>
      <c r="Q836" s="539"/>
      <c r="R836" s="552"/>
      <c r="S836" s="558"/>
      <c r="T836" s="590">
        <f t="shared" ref="T836:T873" si="743">R836-P836</f>
        <v>0</v>
      </c>
      <c r="U836" s="591"/>
      <c r="V836" s="550"/>
      <c r="W836" s="543"/>
      <c r="X836" s="538"/>
      <c r="Y836" s="543"/>
      <c r="Z836" s="538"/>
      <c r="AA836" s="543"/>
      <c r="AB836" s="538"/>
      <c r="AC836" s="539"/>
      <c r="AD836" s="552"/>
      <c r="AE836" s="558"/>
      <c r="AF836" s="586">
        <f>IF(AB836=0,0,(AD836/AB836)*100)</f>
        <v>0</v>
      </c>
      <c r="AG836" s="587"/>
      <c r="AH836" s="538"/>
      <c r="AI836" s="539"/>
      <c r="AJ836" s="552"/>
      <c r="AK836" s="558"/>
      <c r="AL836" s="590">
        <f>IF(AH836=0,0,(AJ836/AH836)*100)</f>
        <v>0</v>
      </c>
      <c r="AM836" s="591"/>
      <c r="AN836" s="538"/>
      <c r="AO836" s="539"/>
      <c r="AP836" s="552"/>
      <c r="AQ836" s="558"/>
      <c r="AR836" s="590">
        <f>IF(AN836=0,0,(AP836/AN836)*100)</f>
        <v>0</v>
      </c>
      <c r="AS836" s="591"/>
      <c r="AT836" s="578">
        <f>AB836+AH836+AN836</f>
        <v>0</v>
      </c>
      <c r="AU836" s="579"/>
      <c r="AV836" s="574">
        <f>AD836+AJ836+AP836</f>
        <v>0</v>
      </c>
      <c r="AW836" s="575"/>
      <c r="AX836" s="590">
        <f>IF(AT836=0,0,(AV836/AT836)*100)</f>
        <v>0</v>
      </c>
      <c r="AY836" s="591"/>
      <c r="AZ836" s="538"/>
      <c r="BA836" s="539"/>
      <c r="BB836" s="552"/>
      <c r="BC836" s="558"/>
      <c r="BD836" s="590">
        <f>IF(AZ836=0,0,(BB836/AZ836)*100)</f>
        <v>0</v>
      </c>
      <c r="BE836" s="591"/>
      <c r="BF836" s="578">
        <f>AT836+AZ836</f>
        <v>0</v>
      </c>
      <c r="BG836" s="579"/>
      <c r="BH836" s="574">
        <f>AV836+BB836</f>
        <v>0</v>
      </c>
      <c r="BI836" s="575"/>
      <c r="BJ836" s="590">
        <f>IF(BF836=0,0,(BH836/BF836)*100)</f>
        <v>0</v>
      </c>
      <c r="BK836" s="591"/>
      <c r="BL836" s="650">
        <f>(AD836*2)+(AJ836*2)+(AP836*3)+BB836</f>
        <v>0</v>
      </c>
      <c r="BM836" s="651"/>
      <c r="BN836" s="652"/>
      <c r="BO836" s="599" t="e">
        <f>(BL836*BR$830)+(N836*BR$831)+(X836*BR$832)+(R836*BR$833)+(V836*BR$834)+(Z836*BR$835)</f>
        <v>#REF!</v>
      </c>
      <c r="BP836" s="599" t="e">
        <f>((AZ836-BB836)*BR$837)+((AT836-AV836)*BR$836)+(H836*BR$838)+(P836*BR$839)</f>
        <v>#REF!</v>
      </c>
      <c r="BQ836" s="70" t="s">
        <v>78</v>
      </c>
      <c r="BR836" s="71" t="e">
        <f>IF(#REF!="B",#REF!,IF(#REF!="C",#REF!,#REF!))</f>
        <v>#REF!</v>
      </c>
      <c r="BS836" s="67"/>
    </row>
    <row r="837" spans="1:71" ht="21.75" customHeight="1">
      <c r="A837" s="54"/>
      <c r="B837" s="566"/>
      <c r="C837" s="560" t="str">
        <f>IF(ROSTER!D$14="","",ROSTER!D$14)</f>
        <v/>
      </c>
      <c r="D837" s="561"/>
      <c r="E837" s="547"/>
      <c r="F837" s="502"/>
      <c r="G837" s="507"/>
      <c r="H837" s="544"/>
      <c r="I837" s="545"/>
      <c r="J837" s="540"/>
      <c r="K837" s="541"/>
      <c r="L837" s="553"/>
      <c r="M837" s="559"/>
      <c r="N837" s="556" t="s">
        <v>14</v>
      </c>
      <c r="O837" s="557"/>
      <c r="P837" s="540"/>
      <c r="Q837" s="541"/>
      <c r="R837" s="553"/>
      <c r="S837" s="559"/>
      <c r="T837" s="592"/>
      <c r="U837" s="593"/>
      <c r="V837" s="551"/>
      <c r="W837" s="545"/>
      <c r="X837" s="540"/>
      <c r="Y837" s="545"/>
      <c r="Z837" s="540"/>
      <c r="AA837" s="545"/>
      <c r="AB837" s="540"/>
      <c r="AC837" s="541"/>
      <c r="AD837" s="553"/>
      <c r="AE837" s="559"/>
      <c r="AF837" s="588"/>
      <c r="AG837" s="589"/>
      <c r="AH837" s="540"/>
      <c r="AI837" s="541"/>
      <c r="AJ837" s="553"/>
      <c r="AK837" s="559"/>
      <c r="AL837" s="592"/>
      <c r="AM837" s="593"/>
      <c r="AN837" s="540"/>
      <c r="AO837" s="541"/>
      <c r="AP837" s="553"/>
      <c r="AQ837" s="559"/>
      <c r="AR837" s="592"/>
      <c r="AS837" s="593"/>
      <c r="AT837" s="580"/>
      <c r="AU837" s="581"/>
      <c r="AV837" s="576"/>
      <c r="AW837" s="577"/>
      <c r="AX837" s="592"/>
      <c r="AY837" s="593"/>
      <c r="AZ837" s="540"/>
      <c r="BA837" s="541"/>
      <c r="BB837" s="553"/>
      <c r="BC837" s="559"/>
      <c r="BD837" s="592"/>
      <c r="BE837" s="593"/>
      <c r="BF837" s="580"/>
      <c r="BG837" s="581"/>
      <c r="BH837" s="576"/>
      <c r="BI837" s="577"/>
      <c r="BJ837" s="592"/>
      <c r="BK837" s="593"/>
      <c r="BL837" s="653"/>
      <c r="BM837" s="654"/>
      <c r="BN837" s="655"/>
      <c r="BO837" s="600"/>
      <c r="BP837" s="600"/>
      <c r="BQ837" s="70" t="s">
        <v>79</v>
      </c>
      <c r="BR837" s="71" t="e">
        <f>IF(#REF!="B",#REF!,IF(#REF!="C",#REF!,#REF!))</f>
        <v>#REF!</v>
      </c>
      <c r="BS837" s="67"/>
    </row>
    <row r="838" spans="1:71" ht="21.75" customHeight="1">
      <c r="A838" s="54"/>
      <c r="B838" s="565" t="str">
        <f>IF(ROSTER!B16="","",ROSTER!B16)</f>
        <v/>
      </c>
      <c r="C838" s="536" t="str">
        <f>IF(ROSTER!C$16="","",ROSTER!C$16)</f>
        <v/>
      </c>
      <c r="D838" s="537"/>
      <c r="E838" s="546"/>
      <c r="F838" s="501">
        <f>IF(E838="y",1,IF(E838="S",1,0))</f>
        <v>0</v>
      </c>
      <c r="G838" s="506">
        <f>IF(E838="S",1,0)</f>
        <v>0</v>
      </c>
      <c r="H838" s="542"/>
      <c r="I838" s="543"/>
      <c r="J838" s="538"/>
      <c r="K838" s="539"/>
      <c r="L838" s="552"/>
      <c r="M838" s="558"/>
      <c r="N838" s="554">
        <f>L838+J838</f>
        <v>0</v>
      </c>
      <c r="O838" s="555"/>
      <c r="P838" s="538"/>
      <c r="Q838" s="539"/>
      <c r="R838" s="552"/>
      <c r="S838" s="558"/>
      <c r="T838" s="590">
        <f t="shared" ref="T838:T873" si="744">R838-P838</f>
        <v>0</v>
      </c>
      <c r="U838" s="591"/>
      <c r="V838" s="550"/>
      <c r="W838" s="543"/>
      <c r="X838" s="538"/>
      <c r="Y838" s="543"/>
      <c r="Z838" s="538"/>
      <c r="AA838" s="543"/>
      <c r="AB838" s="538"/>
      <c r="AC838" s="539"/>
      <c r="AD838" s="552"/>
      <c r="AE838" s="558"/>
      <c r="AF838" s="586">
        <f>IF(AB838=0,0,(AD838/AB838)*100)</f>
        <v>0</v>
      </c>
      <c r="AG838" s="587"/>
      <c r="AH838" s="538"/>
      <c r="AI838" s="539"/>
      <c r="AJ838" s="552"/>
      <c r="AK838" s="558"/>
      <c r="AL838" s="590">
        <f>IF(AH838=0,0,(AJ838/AH838)*100)</f>
        <v>0</v>
      </c>
      <c r="AM838" s="591"/>
      <c r="AN838" s="538"/>
      <c r="AO838" s="539"/>
      <c r="AP838" s="552"/>
      <c r="AQ838" s="558"/>
      <c r="AR838" s="590">
        <f>IF(AN838=0,0,(AP838/AN838)*100)</f>
        <v>0</v>
      </c>
      <c r="AS838" s="591"/>
      <c r="AT838" s="578">
        <f>AB838+AH838+AN838</f>
        <v>0</v>
      </c>
      <c r="AU838" s="579"/>
      <c r="AV838" s="574">
        <f>AD838+AJ838+AP838</f>
        <v>0</v>
      </c>
      <c r="AW838" s="575"/>
      <c r="AX838" s="590">
        <f>IF(AT838=0,0,(AV838/AT838)*100)</f>
        <v>0</v>
      </c>
      <c r="AY838" s="591"/>
      <c r="AZ838" s="538"/>
      <c r="BA838" s="539"/>
      <c r="BB838" s="552"/>
      <c r="BC838" s="558"/>
      <c r="BD838" s="590">
        <f>IF(AZ838=0,0,(BB838/AZ838)*100)</f>
        <v>0</v>
      </c>
      <c r="BE838" s="591"/>
      <c r="BF838" s="578">
        <f>AT838+AZ838</f>
        <v>0</v>
      </c>
      <c r="BG838" s="579"/>
      <c r="BH838" s="574">
        <f>AV838+BB838</f>
        <v>0</v>
      </c>
      <c r="BI838" s="575"/>
      <c r="BJ838" s="590">
        <f>IF(BF838=0,0,(BH838/BF838)*100)</f>
        <v>0</v>
      </c>
      <c r="BK838" s="591"/>
      <c r="BL838" s="650">
        <f>(AD838*2)+(AJ838*2)+(AP838*3)+BB838</f>
        <v>0</v>
      </c>
      <c r="BM838" s="651"/>
      <c r="BN838" s="652"/>
      <c r="BO838" s="599" t="e">
        <f>(BL838*BR$830)+(N838*BR$831)+(X838*BR$832)+(R838*BR$833)+(V838*BR$834)+(Z838*BR$835)</f>
        <v>#REF!</v>
      </c>
      <c r="BP838" s="599" t="e">
        <f>((AZ838-BB838)*BR$837)+((AT838-AV838)*BR$836)+(H838*BR$838)+(P838*BR$839)</f>
        <v>#REF!</v>
      </c>
      <c r="BQ838" s="70" t="s">
        <v>80</v>
      </c>
      <c r="BR838" s="71" t="e">
        <f>IF(#REF!="B",#REF!,IF(#REF!="C",#REF!,#REF!))</f>
        <v>#REF!</v>
      </c>
      <c r="BS838" s="67"/>
    </row>
    <row r="839" spans="1:71" ht="21.75" customHeight="1">
      <c r="A839" s="54"/>
      <c r="B839" s="566"/>
      <c r="C839" s="560" t="str">
        <f>IF(ROSTER!D$16="","",ROSTER!D$16)</f>
        <v/>
      </c>
      <c r="D839" s="561"/>
      <c r="E839" s="547"/>
      <c r="F839" s="502"/>
      <c r="G839" s="507"/>
      <c r="H839" s="544"/>
      <c r="I839" s="545"/>
      <c r="J839" s="540"/>
      <c r="K839" s="541"/>
      <c r="L839" s="553"/>
      <c r="M839" s="559"/>
      <c r="N839" s="556" t="s">
        <v>14</v>
      </c>
      <c r="O839" s="557"/>
      <c r="P839" s="540"/>
      <c r="Q839" s="541"/>
      <c r="R839" s="553"/>
      <c r="S839" s="559"/>
      <c r="T839" s="592"/>
      <c r="U839" s="593"/>
      <c r="V839" s="551"/>
      <c r="W839" s="545"/>
      <c r="X839" s="540"/>
      <c r="Y839" s="545"/>
      <c r="Z839" s="540"/>
      <c r="AA839" s="545"/>
      <c r="AB839" s="540"/>
      <c r="AC839" s="541"/>
      <c r="AD839" s="553"/>
      <c r="AE839" s="559"/>
      <c r="AF839" s="588"/>
      <c r="AG839" s="589"/>
      <c r="AH839" s="540"/>
      <c r="AI839" s="541"/>
      <c r="AJ839" s="553"/>
      <c r="AK839" s="559"/>
      <c r="AL839" s="592"/>
      <c r="AM839" s="593"/>
      <c r="AN839" s="540"/>
      <c r="AO839" s="541"/>
      <c r="AP839" s="553"/>
      <c r="AQ839" s="559"/>
      <c r="AR839" s="592"/>
      <c r="AS839" s="593"/>
      <c r="AT839" s="580"/>
      <c r="AU839" s="581"/>
      <c r="AV839" s="576"/>
      <c r="AW839" s="577"/>
      <c r="AX839" s="592"/>
      <c r="AY839" s="593"/>
      <c r="AZ839" s="540"/>
      <c r="BA839" s="541"/>
      <c r="BB839" s="553"/>
      <c r="BC839" s="559"/>
      <c r="BD839" s="592"/>
      <c r="BE839" s="593"/>
      <c r="BF839" s="580"/>
      <c r="BG839" s="581"/>
      <c r="BH839" s="576"/>
      <c r="BI839" s="577"/>
      <c r="BJ839" s="592"/>
      <c r="BK839" s="593"/>
      <c r="BL839" s="653"/>
      <c r="BM839" s="654"/>
      <c r="BN839" s="655"/>
      <c r="BO839" s="600"/>
      <c r="BP839" s="600"/>
      <c r="BQ839" s="70" t="s">
        <v>81</v>
      </c>
      <c r="BR839" s="71" t="e">
        <f>IF(#REF!="B",#REF!,IF(#REF!="C",#REF!,#REF!))</f>
        <v>#REF!</v>
      </c>
      <c r="BS839" s="67"/>
    </row>
    <row r="840" spans="1:71" ht="21.75" customHeight="1">
      <c r="A840" s="54"/>
      <c r="B840" s="565" t="str">
        <f>IF(ROSTER!B18="","",ROSTER!B18)</f>
        <v/>
      </c>
      <c r="C840" s="536" t="str">
        <f>IF(ROSTER!C$18="","",ROSTER!C$18)</f>
        <v/>
      </c>
      <c r="D840" s="537"/>
      <c r="E840" s="546"/>
      <c r="F840" s="501">
        <f>IF(E840="y",1,IF(E840="S",1,0))</f>
        <v>0</v>
      </c>
      <c r="G840" s="506">
        <f>IF(E840="S",1,0)</f>
        <v>0</v>
      </c>
      <c r="H840" s="542"/>
      <c r="I840" s="543"/>
      <c r="J840" s="538"/>
      <c r="K840" s="539"/>
      <c r="L840" s="552"/>
      <c r="M840" s="558"/>
      <c r="N840" s="554">
        <f>L840+J840</f>
        <v>0</v>
      </c>
      <c r="O840" s="555"/>
      <c r="P840" s="538"/>
      <c r="Q840" s="539"/>
      <c r="R840" s="552"/>
      <c r="S840" s="558"/>
      <c r="T840" s="590">
        <f t="shared" ref="T840:T873" si="745">R840-P840</f>
        <v>0</v>
      </c>
      <c r="U840" s="591"/>
      <c r="V840" s="550"/>
      <c r="W840" s="543"/>
      <c r="X840" s="538"/>
      <c r="Y840" s="543"/>
      <c r="Z840" s="538"/>
      <c r="AA840" s="543"/>
      <c r="AB840" s="538"/>
      <c r="AC840" s="539"/>
      <c r="AD840" s="552"/>
      <c r="AE840" s="558"/>
      <c r="AF840" s="586">
        <f>IF(AB840=0,0,(AD840/AB840)*100)</f>
        <v>0</v>
      </c>
      <c r="AG840" s="587"/>
      <c r="AH840" s="538"/>
      <c r="AI840" s="539"/>
      <c r="AJ840" s="552"/>
      <c r="AK840" s="558"/>
      <c r="AL840" s="590">
        <f>IF(AH840=0,0,(AJ840/AH840)*100)</f>
        <v>0</v>
      </c>
      <c r="AM840" s="591"/>
      <c r="AN840" s="538"/>
      <c r="AO840" s="539"/>
      <c r="AP840" s="552"/>
      <c r="AQ840" s="558"/>
      <c r="AR840" s="590">
        <f>IF(AN840=0,0,(AP840/AN840)*100)</f>
        <v>0</v>
      </c>
      <c r="AS840" s="591"/>
      <c r="AT840" s="578">
        <f>AB840+AH840+AN840</f>
        <v>0</v>
      </c>
      <c r="AU840" s="579"/>
      <c r="AV840" s="574">
        <f>AD840+AJ840+AP840</f>
        <v>0</v>
      </c>
      <c r="AW840" s="575"/>
      <c r="AX840" s="590">
        <f>IF(AT840=0,0,(AV840/AT840)*100)</f>
        <v>0</v>
      </c>
      <c r="AY840" s="591"/>
      <c r="AZ840" s="538"/>
      <c r="BA840" s="539"/>
      <c r="BB840" s="552"/>
      <c r="BC840" s="558"/>
      <c r="BD840" s="590">
        <f>IF(AZ840=0,0,(BB840/AZ840)*100)</f>
        <v>0</v>
      </c>
      <c r="BE840" s="591"/>
      <c r="BF840" s="578">
        <f>AT840+AZ840</f>
        <v>0</v>
      </c>
      <c r="BG840" s="579"/>
      <c r="BH840" s="574">
        <f>AV840+BB840</f>
        <v>0</v>
      </c>
      <c r="BI840" s="575"/>
      <c r="BJ840" s="590">
        <f>IF(BF840=0,0,(BH840/BF840)*100)</f>
        <v>0</v>
      </c>
      <c r="BK840" s="591"/>
      <c r="BL840" s="650">
        <f>(AD840*2)+(AJ840*2)+(AP840*3)+BB840</f>
        <v>0</v>
      </c>
      <c r="BM840" s="651"/>
      <c r="BN840" s="652"/>
      <c r="BO840" s="599" t="e">
        <f>(BL840*BR$830)+(N840*BR$831)+(X840*BR$832)+(R840*BR$833)+(V840*BR$834)+(Z840*BR$835)</f>
        <v>#REF!</v>
      </c>
      <c r="BP840" s="599" t="e">
        <f>((AZ840-BB840)*BR$837)+((AT840-AV840)*BR$836)+(H840*BR$838)+(P840*BR$839)</f>
        <v>#REF!</v>
      </c>
      <c r="BQ840" s="54"/>
      <c r="BR840" s="54"/>
      <c r="BS840" s="67"/>
    </row>
    <row r="841" spans="1:71" ht="21.75" customHeight="1">
      <c r="A841" s="54"/>
      <c r="B841" s="566"/>
      <c r="C841" s="560" t="str">
        <f>IF(ROSTER!D$18="","",ROSTER!D$18)</f>
        <v/>
      </c>
      <c r="D841" s="561"/>
      <c r="E841" s="547"/>
      <c r="F841" s="502"/>
      <c r="G841" s="507"/>
      <c r="H841" s="544"/>
      <c r="I841" s="545"/>
      <c r="J841" s="540"/>
      <c r="K841" s="541"/>
      <c r="L841" s="553"/>
      <c r="M841" s="559"/>
      <c r="N841" s="556"/>
      <c r="O841" s="557"/>
      <c r="P841" s="540"/>
      <c r="Q841" s="541"/>
      <c r="R841" s="553"/>
      <c r="S841" s="559"/>
      <c r="T841" s="592"/>
      <c r="U841" s="593"/>
      <c r="V841" s="551"/>
      <c r="W841" s="545"/>
      <c r="X841" s="540"/>
      <c r="Y841" s="545"/>
      <c r="Z841" s="540"/>
      <c r="AA841" s="545"/>
      <c r="AB841" s="540"/>
      <c r="AC841" s="541"/>
      <c r="AD841" s="553"/>
      <c r="AE841" s="559"/>
      <c r="AF841" s="588"/>
      <c r="AG841" s="589"/>
      <c r="AH841" s="540"/>
      <c r="AI841" s="541"/>
      <c r="AJ841" s="553"/>
      <c r="AK841" s="559"/>
      <c r="AL841" s="592"/>
      <c r="AM841" s="593"/>
      <c r="AN841" s="540"/>
      <c r="AO841" s="541"/>
      <c r="AP841" s="553"/>
      <c r="AQ841" s="559"/>
      <c r="AR841" s="592"/>
      <c r="AS841" s="593"/>
      <c r="AT841" s="580"/>
      <c r="AU841" s="581"/>
      <c r="AV841" s="576"/>
      <c r="AW841" s="577"/>
      <c r="AX841" s="592"/>
      <c r="AY841" s="593"/>
      <c r="AZ841" s="540"/>
      <c r="BA841" s="541"/>
      <c r="BB841" s="553"/>
      <c r="BC841" s="559"/>
      <c r="BD841" s="592"/>
      <c r="BE841" s="593"/>
      <c r="BF841" s="580"/>
      <c r="BG841" s="581"/>
      <c r="BH841" s="576"/>
      <c r="BI841" s="577"/>
      <c r="BJ841" s="592"/>
      <c r="BK841" s="593"/>
      <c r="BL841" s="653"/>
      <c r="BM841" s="654"/>
      <c r="BN841" s="655"/>
      <c r="BO841" s="600"/>
      <c r="BP841" s="600"/>
      <c r="BQ841" s="54"/>
      <c r="BR841" s="54"/>
      <c r="BS841" s="54"/>
    </row>
    <row r="842" spans="1:71" ht="21.75" customHeight="1">
      <c r="A842" s="54"/>
      <c r="B842" s="565" t="str">
        <f>IF(ROSTER!B20="","",ROSTER!B20)</f>
        <v/>
      </c>
      <c r="C842" s="536" t="str">
        <f>IF(ROSTER!C$20="","",ROSTER!C$20)</f>
        <v/>
      </c>
      <c r="D842" s="537"/>
      <c r="E842" s="546"/>
      <c r="F842" s="501">
        <f>IF(E842="y",1,IF(E842="S",1,0))</f>
        <v>0</v>
      </c>
      <c r="G842" s="506">
        <f>IF(E842="S",1,0)</f>
        <v>0</v>
      </c>
      <c r="H842" s="542"/>
      <c r="I842" s="543"/>
      <c r="J842" s="538"/>
      <c r="K842" s="539"/>
      <c r="L842" s="552"/>
      <c r="M842" s="558"/>
      <c r="N842" s="554">
        <f>L842+J842</f>
        <v>0</v>
      </c>
      <c r="O842" s="555"/>
      <c r="P842" s="538"/>
      <c r="Q842" s="539"/>
      <c r="R842" s="552"/>
      <c r="S842" s="558"/>
      <c r="T842" s="590">
        <f t="shared" ref="T842:T873" si="746">R842-P842</f>
        <v>0</v>
      </c>
      <c r="U842" s="591"/>
      <c r="V842" s="550"/>
      <c r="W842" s="543"/>
      <c r="X842" s="538"/>
      <c r="Y842" s="543"/>
      <c r="Z842" s="538"/>
      <c r="AA842" s="543"/>
      <c r="AB842" s="538"/>
      <c r="AC842" s="539"/>
      <c r="AD842" s="552"/>
      <c r="AE842" s="558"/>
      <c r="AF842" s="586">
        <f>IF(AB842=0,0,(AD842/AB842)*100)</f>
        <v>0</v>
      </c>
      <c r="AG842" s="587"/>
      <c r="AH842" s="538"/>
      <c r="AI842" s="539"/>
      <c r="AJ842" s="552"/>
      <c r="AK842" s="558"/>
      <c r="AL842" s="590">
        <f>IF(AH842=0,0,(AJ842/AH842)*100)</f>
        <v>0</v>
      </c>
      <c r="AM842" s="591"/>
      <c r="AN842" s="538"/>
      <c r="AO842" s="539"/>
      <c r="AP842" s="552"/>
      <c r="AQ842" s="558"/>
      <c r="AR842" s="590">
        <f>IF(AN842=0,0,(AP842/AN842)*100)</f>
        <v>0</v>
      </c>
      <c r="AS842" s="591"/>
      <c r="AT842" s="578">
        <f>AB842+AH842+AN842</f>
        <v>0</v>
      </c>
      <c r="AU842" s="579"/>
      <c r="AV842" s="574">
        <f>AD842+AJ842+AP842</f>
        <v>0</v>
      </c>
      <c r="AW842" s="575"/>
      <c r="AX842" s="590">
        <f>IF(AT842=0,0,(AV842/AT842)*100)</f>
        <v>0</v>
      </c>
      <c r="AY842" s="591"/>
      <c r="AZ842" s="538"/>
      <c r="BA842" s="539"/>
      <c r="BB842" s="552"/>
      <c r="BC842" s="558"/>
      <c r="BD842" s="590">
        <f>IF(AZ842=0,0,(BB842/AZ842)*100)</f>
        <v>0</v>
      </c>
      <c r="BE842" s="591"/>
      <c r="BF842" s="578">
        <f>AT842+AZ842</f>
        <v>0</v>
      </c>
      <c r="BG842" s="579"/>
      <c r="BH842" s="574">
        <f>AV842+BB842</f>
        <v>0</v>
      </c>
      <c r="BI842" s="575"/>
      <c r="BJ842" s="590">
        <f>IF(BF842=0,0,(BH842/BF842)*100)</f>
        <v>0</v>
      </c>
      <c r="BK842" s="591"/>
      <c r="BL842" s="650">
        <f>(AD842*2)+(AJ842*2)+(AP842*3)+BB842</f>
        <v>0</v>
      </c>
      <c r="BM842" s="651"/>
      <c r="BN842" s="652"/>
      <c r="BO842" s="599" t="e">
        <f>(BL842*BR$830)+(N842*BR$831)+(X842*BR$832)+(R842*BR$833)+(V842*BR$834)+(Z842*BR$835)</f>
        <v>#REF!</v>
      </c>
      <c r="BP842" s="599" t="e">
        <f>((AZ842-BB842)*BR$837)+((AT842-AV842)*BR$836)+(H842*BR$838)+(P842*BR$839)</f>
        <v>#REF!</v>
      </c>
      <c r="BQ842" s="54"/>
      <c r="BR842" s="54"/>
      <c r="BS842" s="54"/>
    </row>
    <row r="843" spans="1:71" ht="21.75" customHeight="1">
      <c r="A843" s="54"/>
      <c r="B843" s="566"/>
      <c r="C843" s="560" t="str">
        <f>IF(ROSTER!D$20="","",ROSTER!D$20)</f>
        <v/>
      </c>
      <c r="D843" s="561"/>
      <c r="E843" s="547"/>
      <c r="F843" s="502"/>
      <c r="G843" s="507"/>
      <c r="H843" s="544"/>
      <c r="I843" s="545"/>
      <c r="J843" s="540"/>
      <c r="K843" s="541"/>
      <c r="L843" s="553"/>
      <c r="M843" s="559"/>
      <c r="N843" s="556" t="s">
        <v>14</v>
      </c>
      <c r="O843" s="557"/>
      <c r="P843" s="540"/>
      <c r="Q843" s="541"/>
      <c r="R843" s="553"/>
      <c r="S843" s="559"/>
      <c r="T843" s="592"/>
      <c r="U843" s="593"/>
      <c r="V843" s="551"/>
      <c r="W843" s="545"/>
      <c r="X843" s="540"/>
      <c r="Y843" s="545"/>
      <c r="Z843" s="540"/>
      <c r="AA843" s="545"/>
      <c r="AB843" s="540"/>
      <c r="AC843" s="541"/>
      <c r="AD843" s="553"/>
      <c r="AE843" s="559"/>
      <c r="AF843" s="588"/>
      <c r="AG843" s="589"/>
      <c r="AH843" s="540"/>
      <c r="AI843" s="541"/>
      <c r="AJ843" s="553"/>
      <c r="AK843" s="559"/>
      <c r="AL843" s="592"/>
      <c r="AM843" s="593"/>
      <c r="AN843" s="540"/>
      <c r="AO843" s="541"/>
      <c r="AP843" s="553"/>
      <c r="AQ843" s="559"/>
      <c r="AR843" s="592"/>
      <c r="AS843" s="593"/>
      <c r="AT843" s="580"/>
      <c r="AU843" s="581"/>
      <c r="AV843" s="576"/>
      <c r="AW843" s="577"/>
      <c r="AX843" s="592"/>
      <c r="AY843" s="593"/>
      <c r="AZ843" s="540"/>
      <c r="BA843" s="541"/>
      <c r="BB843" s="553"/>
      <c r="BC843" s="559"/>
      <c r="BD843" s="592"/>
      <c r="BE843" s="593"/>
      <c r="BF843" s="580"/>
      <c r="BG843" s="581"/>
      <c r="BH843" s="576"/>
      <c r="BI843" s="577"/>
      <c r="BJ843" s="592"/>
      <c r="BK843" s="593"/>
      <c r="BL843" s="653"/>
      <c r="BM843" s="654"/>
      <c r="BN843" s="655"/>
      <c r="BO843" s="600"/>
      <c r="BP843" s="600"/>
      <c r="BQ843" s="54"/>
      <c r="BR843" s="54"/>
      <c r="BS843" s="54"/>
    </row>
    <row r="844" spans="1:71" ht="21.75" customHeight="1">
      <c r="A844" s="54"/>
      <c r="B844" s="565" t="str">
        <f>IF(ROSTER!B22="","",ROSTER!B22)</f>
        <v/>
      </c>
      <c r="C844" s="536" t="str">
        <f>IF(ROSTER!C$22="","",ROSTER!C$22)</f>
        <v/>
      </c>
      <c r="D844" s="537"/>
      <c r="E844" s="546"/>
      <c r="F844" s="501">
        <f>IF(E844="y",1,IF(E844="S",1,0))</f>
        <v>0</v>
      </c>
      <c r="G844" s="506">
        <f>IF(E844="S",1,0)</f>
        <v>0</v>
      </c>
      <c r="H844" s="542"/>
      <c r="I844" s="543"/>
      <c r="J844" s="538"/>
      <c r="K844" s="539"/>
      <c r="L844" s="552"/>
      <c r="M844" s="558"/>
      <c r="N844" s="554">
        <f>L844+J844</f>
        <v>0</v>
      </c>
      <c r="O844" s="555"/>
      <c r="P844" s="538"/>
      <c r="Q844" s="539"/>
      <c r="R844" s="552"/>
      <c r="S844" s="558"/>
      <c r="T844" s="590">
        <f t="shared" ref="T844:T873" si="747">R844-P844</f>
        <v>0</v>
      </c>
      <c r="U844" s="591"/>
      <c r="V844" s="550"/>
      <c r="W844" s="543"/>
      <c r="X844" s="538"/>
      <c r="Y844" s="543"/>
      <c r="Z844" s="538"/>
      <c r="AA844" s="543"/>
      <c r="AB844" s="538"/>
      <c r="AC844" s="539"/>
      <c r="AD844" s="552"/>
      <c r="AE844" s="558"/>
      <c r="AF844" s="586">
        <f>IF(AB844=0,0,(AD844/AB844)*100)</f>
        <v>0</v>
      </c>
      <c r="AG844" s="587"/>
      <c r="AH844" s="538"/>
      <c r="AI844" s="539"/>
      <c r="AJ844" s="552"/>
      <c r="AK844" s="558"/>
      <c r="AL844" s="590">
        <f>IF(AH844=0,0,(AJ844/AH844)*100)</f>
        <v>0</v>
      </c>
      <c r="AM844" s="591"/>
      <c r="AN844" s="538"/>
      <c r="AO844" s="539"/>
      <c r="AP844" s="552"/>
      <c r="AQ844" s="558"/>
      <c r="AR844" s="590">
        <f>IF(AN844=0,0,(AP844/AN844)*100)</f>
        <v>0</v>
      </c>
      <c r="AS844" s="591"/>
      <c r="AT844" s="578">
        <f>AB844+AH844+AN844</f>
        <v>0</v>
      </c>
      <c r="AU844" s="579"/>
      <c r="AV844" s="574">
        <f>AD844+AJ844+AP844</f>
        <v>0</v>
      </c>
      <c r="AW844" s="575"/>
      <c r="AX844" s="590">
        <f>IF(AT844=0,0,(AV844/AT844)*100)</f>
        <v>0</v>
      </c>
      <c r="AY844" s="591"/>
      <c r="AZ844" s="538"/>
      <c r="BA844" s="539"/>
      <c r="BB844" s="552"/>
      <c r="BC844" s="558"/>
      <c r="BD844" s="590">
        <f>IF(AZ844=0,0,(BB844/AZ844)*100)</f>
        <v>0</v>
      </c>
      <c r="BE844" s="591"/>
      <c r="BF844" s="578">
        <f>AT844+AZ844</f>
        <v>0</v>
      </c>
      <c r="BG844" s="579"/>
      <c r="BH844" s="574">
        <f>AV844+BB844</f>
        <v>0</v>
      </c>
      <c r="BI844" s="575"/>
      <c r="BJ844" s="590">
        <f>IF(BF844=0,0,(BH844/BF844)*100)</f>
        <v>0</v>
      </c>
      <c r="BK844" s="591"/>
      <c r="BL844" s="650">
        <f>(AD844*2)+(AJ844*2)+(AP844*3)+BB844</f>
        <v>0</v>
      </c>
      <c r="BM844" s="651"/>
      <c r="BN844" s="652"/>
      <c r="BO844" s="599" t="e">
        <f>(BL844*BR$830)+(N844*BR$831)+(X844*BR$832)+(R844*BR$833)+(V844*BR$834)+(Z844*BR$835)</f>
        <v>#REF!</v>
      </c>
      <c r="BP844" s="599" t="e">
        <f>((AZ844-BB844)*BR$837)+((AT844-AV844)*BR$836)+(H844*BR$838)+(P844*BR$839)</f>
        <v>#REF!</v>
      </c>
      <c r="BQ844" s="54"/>
      <c r="BR844" s="54"/>
      <c r="BS844" s="54"/>
    </row>
    <row r="845" spans="1:71" ht="21.75" customHeight="1">
      <c r="A845" s="54"/>
      <c r="B845" s="566"/>
      <c r="C845" s="560" t="str">
        <f>IF(ROSTER!D$22="","",ROSTER!D$22)</f>
        <v/>
      </c>
      <c r="D845" s="561"/>
      <c r="E845" s="547"/>
      <c r="F845" s="502"/>
      <c r="G845" s="507"/>
      <c r="H845" s="544"/>
      <c r="I845" s="545"/>
      <c r="J845" s="540"/>
      <c r="K845" s="541"/>
      <c r="L845" s="553"/>
      <c r="M845" s="559"/>
      <c r="N845" s="556" t="s">
        <v>14</v>
      </c>
      <c r="O845" s="557"/>
      <c r="P845" s="540"/>
      <c r="Q845" s="541"/>
      <c r="R845" s="553"/>
      <c r="S845" s="559"/>
      <c r="T845" s="592"/>
      <c r="U845" s="593"/>
      <c r="V845" s="551"/>
      <c r="W845" s="545"/>
      <c r="X845" s="540"/>
      <c r="Y845" s="545"/>
      <c r="Z845" s="540"/>
      <c r="AA845" s="545"/>
      <c r="AB845" s="540"/>
      <c r="AC845" s="541"/>
      <c r="AD845" s="553"/>
      <c r="AE845" s="559"/>
      <c r="AF845" s="588"/>
      <c r="AG845" s="589"/>
      <c r="AH845" s="540"/>
      <c r="AI845" s="541"/>
      <c r="AJ845" s="553"/>
      <c r="AK845" s="559"/>
      <c r="AL845" s="592"/>
      <c r="AM845" s="593"/>
      <c r="AN845" s="540"/>
      <c r="AO845" s="541"/>
      <c r="AP845" s="553"/>
      <c r="AQ845" s="559"/>
      <c r="AR845" s="592"/>
      <c r="AS845" s="593"/>
      <c r="AT845" s="580"/>
      <c r="AU845" s="581"/>
      <c r="AV845" s="576"/>
      <c r="AW845" s="577"/>
      <c r="AX845" s="592"/>
      <c r="AY845" s="593"/>
      <c r="AZ845" s="540"/>
      <c r="BA845" s="541"/>
      <c r="BB845" s="553"/>
      <c r="BC845" s="559"/>
      <c r="BD845" s="592"/>
      <c r="BE845" s="593"/>
      <c r="BF845" s="580"/>
      <c r="BG845" s="581"/>
      <c r="BH845" s="576"/>
      <c r="BI845" s="577"/>
      <c r="BJ845" s="592"/>
      <c r="BK845" s="593"/>
      <c r="BL845" s="653"/>
      <c r="BM845" s="654"/>
      <c r="BN845" s="655"/>
      <c r="BO845" s="600"/>
      <c r="BP845" s="600"/>
      <c r="BQ845" s="54"/>
      <c r="BR845" s="54"/>
      <c r="BS845" s="54"/>
    </row>
    <row r="846" spans="1:71" ht="21.75" customHeight="1">
      <c r="A846" s="54"/>
      <c r="B846" s="565" t="str">
        <f>IF(ROSTER!B24="","",ROSTER!B24)</f>
        <v/>
      </c>
      <c r="C846" s="536" t="str">
        <f>IF(ROSTER!C$24="","",ROSTER!C$24)</f>
        <v/>
      </c>
      <c r="D846" s="537"/>
      <c r="E846" s="546"/>
      <c r="F846" s="501">
        <f>IF(E846="y",1,IF(E846="S",1,0))</f>
        <v>0</v>
      </c>
      <c r="G846" s="506">
        <f>IF(E846="S",1,0)</f>
        <v>0</v>
      </c>
      <c r="H846" s="542"/>
      <c r="I846" s="543"/>
      <c r="J846" s="538"/>
      <c r="K846" s="539"/>
      <c r="L846" s="552"/>
      <c r="M846" s="558"/>
      <c r="N846" s="554">
        <f>L846+J846</f>
        <v>0</v>
      </c>
      <c r="O846" s="555"/>
      <c r="P846" s="538"/>
      <c r="Q846" s="539"/>
      <c r="R846" s="552"/>
      <c r="S846" s="558"/>
      <c r="T846" s="590">
        <f t="shared" ref="T846:T873" si="748">R846-P846</f>
        <v>0</v>
      </c>
      <c r="U846" s="591"/>
      <c r="V846" s="550"/>
      <c r="W846" s="543"/>
      <c r="X846" s="538"/>
      <c r="Y846" s="543"/>
      <c r="Z846" s="538"/>
      <c r="AA846" s="543"/>
      <c r="AB846" s="538"/>
      <c r="AC846" s="539"/>
      <c r="AD846" s="552"/>
      <c r="AE846" s="558"/>
      <c r="AF846" s="586">
        <f>IF(AB846=0,0,(AD846/AB846)*100)</f>
        <v>0</v>
      </c>
      <c r="AG846" s="587"/>
      <c r="AH846" s="538"/>
      <c r="AI846" s="539"/>
      <c r="AJ846" s="552"/>
      <c r="AK846" s="558"/>
      <c r="AL846" s="590">
        <f>IF(AH846=0,0,(AJ846/AH846)*100)</f>
        <v>0</v>
      </c>
      <c r="AM846" s="591"/>
      <c r="AN846" s="538"/>
      <c r="AO846" s="539"/>
      <c r="AP846" s="552"/>
      <c r="AQ846" s="558"/>
      <c r="AR846" s="590">
        <f>IF(AN846=0,0,(AP846/AN846)*100)</f>
        <v>0</v>
      </c>
      <c r="AS846" s="591"/>
      <c r="AT846" s="578">
        <f>AB846+AH846+AN846</f>
        <v>0</v>
      </c>
      <c r="AU846" s="579"/>
      <c r="AV846" s="574">
        <f>AD846+AJ846+AP846</f>
        <v>0</v>
      </c>
      <c r="AW846" s="575"/>
      <c r="AX846" s="590">
        <f>IF(AT846=0,0,(AV846/AT846)*100)</f>
        <v>0</v>
      </c>
      <c r="AY846" s="591"/>
      <c r="AZ846" s="538"/>
      <c r="BA846" s="539"/>
      <c r="BB846" s="552"/>
      <c r="BC846" s="558"/>
      <c r="BD846" s="590">
        <f>IF(AZ846=0,0,(BB846/AZ846)*100)</f>
        <v>0</v>
      </c>
      <c r="BE846" s="591"/>
      <c r="BF846" s="578">
        <f>AT846+AZ846</f>
        <v>0</v>
      </c>
      <c r="BG846" s="579"/>
      <c r="BH846" s="574">
        <f>AV846+BB846</f>
        <v>0</v>
      </c>
      <c r="BI846" s="575"/>
      <c r="BJ846" s="590">
        <f>IF(BF846=0,0,(BH846/BF846)*100)</f>
        <v>0</v>
      </c>
      <c r="BK846" s="591"/>
      <c r="BL846" s="650">
        <f>(AD846*2)+(AJ846*2)+(AP846*3)+BB846</f>
        <v>0</v>
      </c>
      <c r="BM846" s="651"/>
      <c r="BN846" s="652"/>
      <c r="BO846" s="599" t="e">
        <f>(BL846*BR$830)+(N846*BR$831)+(X846*BR$832)+(R846*BR$833)+(V846*BR$834)+(Z846*BR$835)</f>
        <v>#REF!</v>
      </c>
      <c r="BP846" s="599" t="e">
        <f>((AZ846-BB846)*BR$837)+((AT846-AV846)*BR$836)+(H846*BR$838)+(P846*BR$839)</f>
        <v>#REF!</v>
      </c>
      <c r="BQ846" s="54"/>
      <c r="BR846" s="54"/>
      <c r="BS846" s="54"/>
    </row>
    <row r="847" spans="1:71" ht="21.75" customHeight="1">
      <c r="A847" s="54"/>
      <c r="B847" s="566"/>
      <c r="C847" s="560" t="str">
        <f>IF(ROSTER!D$24="","",ROSTER!D$24)</f>
        <v/>
      </c>
      <c r="D847" s="561"/>
      <c r="E847" s="547"/>
      <c r="F847" s="502"/>
      <c r="G847" s="507"/>
      <c r="H847" s="544"/>
      <c r="I847" s="545"/>
      <c r="J847" s="540"/>
      <c r="K847" s="541"/>
      <c r="L847" s="553"/>
      <c r="M847" s="559"/>
      <c r="N847" s="556" t="s">
        <v>14</v>
      </c>
      <c r="O847" s="557"/>
      <c r="P847" s="540"/>
      <c r="Q847" s="541"/>
      <c r="R847" s="553"/>
      <c r="S847" s="559"/>
      <c r="T847" s="592"/>
      <c r="U847" s="593"/>
      <c r="V847" s="551"/>
      <c r="W847" s="545"/>
      <c r="X847" s="540"/>
      <c r="Y847" s="545"/>
      <c r="Z847" s="540"/>
      <c r="AA847" s="545"/>
      <c r="AB847" s="540"/>
      <c r="AC847" s="541"/>
      <c r="AD847" s="553"/>
      <c r="AE847" s="559"/>
      <c r="AF847" s="588"/>
      <c r="AG847" s="589"/>
      <c r="AH847" s="540"/>
      <c r="AI847" s="541"/>
      <c r="AJ847" s="553"/>
      <c r="AK847" s="559"/>
      <c r="AL847" s="592"/>
      <c r="AM847" s="593"/>
      <c r="AN847" s="540"/>
      <c r="AO847" s="541"/>
      <c r="AP847" s="553"/>
      <c r="AQ847" s="559"/>
      <c r="AR847" s="592"/>
      <c r="AS847" s="593"/>
      <c r="AT847" s="580"/>
      <c r="AU847" s="581"/>
      <c r="AV847" s="576"/>
      <c r="AW847" s="577"/>
      <c r="AX847" s="592"/>
      <c r="AY847" s="593"/>
      <c r="AZ847" s="540"/>
      <c r="BA847" s="541"/>
      <c r="BB847" s="553"/>
      <c r="BC847" s="559"/>
      <c r="BD847" s="592"/>
      <c r="BE847" s="593"/>
      <c r="BF847" s="580"/>
      <c r="BG847" s="581"/>
      <c r="BH847" s="576"/>
      <c r="BI847" s="577"/>
      <c r="BJ847" s="592"/>
      <c r="BK847" s="593"/>
      <c r="BL847" s="653"/>
      <c r="BM847" s="654"/>
      <c r="BN847" s="655"/>
      <c r="BO847" s="600"/>
      <c r="BP847" s="600"/>
      <c r="BQ847" s="54"/>
      <c r="BR847" s="54"/>
      <c r="BS847" s="54"/>
    </row>
    <row r="848" spans="1:71" ht="21.75" customHeight="1">
      <c r="A848" s="54"/>
      <c r="B848" s="565" t="str">
        <f>IF(ROSTER!B26="","",ROSTER!B26)</f>
        <v/>
      </c>
      <c r="C848" s="536" t="str">
        <f>IF(ROSTER!C$26="","",ROSTER!C$26)</f>
        <v/>
      </c>
      <c r="D848" s="537"/>
      <c r="E848" s="546"/>
      <c r="F848" s="501">
        <f>IF(E848="y",1,IF(E848="S",1,0))</f>
        <v>0</v>
      </c>
      <c r="G848" s="506">
        <f>IF(E848="S",1,0)</f>
        <v>0</v>
      </c>
      <c r="H848" s="542"/>
      <c r="I848" s="543"/>
      <c r="J848" s="538"/>
      <c r="K848" s="539"/>
      <c r="L848" s="552"/>
      <c r="M848" s="558"/>
      <c r="N848" s="554">
        <f>L848+J848</f>
        <v>0</v>
      </c>
      <c r="O848" s="555"/>
      <c r="P848" s="538"/>
      <c r="Q848" s="539"/>
      <c r="R848" s="552"/>
      <c r="S848" s="558"/>
      <c r="T848" s="590">
        <f t="shared" ref="T848:T873" si="749">R848-P848</f>
        <v>0</v>
      </c>
      <c r="U848" s="591"/>
      <c r="V848" s="550"/>
      <c r="W848" s="543"/>
      <c r="X848" s="538"/>
      <c r="Y848" s="543"/>
      <c r="Z848" s="538"/>
      <c r="AA848" s="543"/>
      <c r="AB848" s="538"/>
      <c r="AC848" s="539"/>
      <c r="AD848" s="552"/>
      <c r="AE848" s="558"/>
      <c r="AF848" s="586">
        <f>IF(AB848=0,0,(AD848/AB848)*100)</f>
        <v>0</v>
      </c>
      <c r="AG848" s="587"/>
      <c r="AH848" s="538"/>
      <c r="AI848" s="539"/>
      <c r="AJ848" s="552"/>
      <c r="AK848" s="558"/>
      <c r="AL848" s="590">
        <f>IF(AH848=0,0,(AJ848/AH848)*100)</f>
        <v>0</v>
      </c>
      <c r="AM848" s="591"/>
      <c r="AN848" s="538"/>
      <c r="AO848" s="539"/>
      <c r="AP848" s="552"/>
      <c r="AQ848" s="558"/>
      <c r="AR848" s="590">
        <f>IF(AN848=0,0,(AP848/AN848)*100)</f>
        <v>0</v>
      </c>
      <c r="AS848" s="591"/>
      <c r="AT848" s="578">
        <f>AB848+AH848+AN848</f>
        <v>0</v>
      </c>
      <c r="AU848" s="579"/>
      <c r="AV848" s="574">
        <f>AD848+AJ848+AP848</f>
        <v>0</v>
      </c>
      <c r="AW848" s="575"/>
      <c r="AX848" s="590">
        <f>IF(AT848=0,0,(AV848/AT848)*100)</f>
        <v>0</v>
      </c>
      <c r="AY848" s="591"/>
      <c r="AZ848" s="538"/>
      <c r="BA848" s="539"/>
      <c r="BB848" s="552"/>
      <c r="BC848" s="558"/>
      <c r="BD848" s="590">
        <f>IF(AZ848=0,0,(BB848/AZ848)*100)</f>
        <v>0</v>
      </c>
      <c r="BE848" s="591"/>
      <c r="BF848" s="578">
        <f>AT848+AZ848</f>
        <v>0</v>
      </c>
      <c r="BG848" s="579"/>
      <c r="BH848" s="574">
        <f>AV848+BB848</f>
        <v>0</v>
      </c>
      <c r="BI848" s="575"/>
      <c r="BJ848" s="590">
        <f>IF(BF848=0,0,(BH848/BF848)*100)</f>
        <v>0</v>
      </c>
      <c r="BK848" s="591"/>
      <c r="BL848" s="650">
        <f>(AD848*2)+(AJ848*2)+(AP848*3)+BB848</f>
        <v>0</v>
      </c>
      <c r="BM848" s="651"/>
      <c r="BN848" s="652"/>
      <c r="BO848" s="599" t="e">
        <f>(BL848*BR$830)+(N848*BR$831)+(X848*BR$832)+(R848*BR$833)+(V848*BR$834)+(Z848*BR$835)</f>
        <v>#REF!</v>
      </c>
      <c r="BP848" s="599" t="e">
        <f>((AZ848-BB848)*BR$837)+((AT848-AV848)*BR$836)+(H848*BR$838)+(P848*BR$839)</f>
        <v>#REF!</v>
      </c>
      <c r="BQ848" s="54"/>
      <c r="BR848" s="54"/>
      <c r="BS848" s="54"/>
    </row>
    <row r="849" spans="1:71" ht="21.75" customHeight="1">
      <c r="A849" s="54"/>
      <c r="B849" s="566"/>
      <c r="C849" s="560" t="str">
        <f>IF(ROSTER!D$26="","",ROSTER!D$26)</f>
        <v/>
      </c>
      <c r="D849" s="561"/>
      <c r="E849" s="547"/>
      <c r="F849" s="502"/>
      <c r="G849" s="507"/>
      <c r="H849" s="544"/>
      <c r="I849" s="545"/>
      <c r="J849" s="540"/>
      <c r="K849" s="541"/>
      <c r="L849" s="553"/>
      <c r="M849" s="559"/>
      <c r="N849" s="556" t="s">
        <v>14</v>
      </c>
      <c r="O849" s="557"/>
      <c r="P849" s="540"/>
      <c r="Q849" s="541"/>
      <c r="R849" s="553"/>
      <c r="S849" s="559"/>
      <c r="T849" s="592"/>
      <c r="U849" s="593"/>
      <c r="V849" s="551"/>
      <c r="W849" s="545"/>
      <c r="X849" s="540"/>
      <c r="Y849" s="545"/>
      <c r="Z849" s="540"/>
      <c r="AA849" s="545"/>
      <c r="AB849" s="540"/>
      <c r="AC849" s="541"/>
      <c r="AD849" s="553"/>
      <c r="AE849" s="559"/>
      <c r="AF849" s="588"/>
      <c r="AG849" s="589"/>
      <c r="AH849" s="540"/>
      <c r="AI849" s="541"/>
      <c r="AJ849" s="553"/>
      <c r="AK849" s="559"/>
      <c r="AL849" s="592"/>
      <c r="AM849" s="593"/>
      <c r="AN849" s="540"/>
      <c r="AO849" s="541"/>
      <c r="AP849" s="553"/>
      <c r="AQ849" s="559"/>
      <c r="AR849" s="592"/>
      <c r="AS849" s="593"/>
      <c r="AT849" s="580"/>
      <c r="AU849" s="581"/>
      <c r="AV849" s="576"/>
      <c r="AW849" s="577"/>
      <c r="AX849" s="592"/>
      <c r="AY849" s="593"/>
      <c r="AZ849" s="540"/>
      <c r="BA849" s="541"/>
      <c r="BB849" s="553"/>
      <c r="BC849" s="559"/>
      <c r="BD849" s="592"/>
      <c r="BE849" s="593"/>
      <c r="BF849" s="580"/>
      <c r="BG849" s="581"/>
      <c r="BH849" s="576"/>
      <c r="BI849" s="577"/>
      <c r="BJ849" s="592"/>
      <c r="BK849" s="593"/>
      <c r="BL849" s="653"/>
      <c r="BM849" s="654"/>
      <c r="BN849" s="655"/>
      <c r="BO849" s="600"/>
      <c r="BP849" s="600"/>
      <c r="BQ849" s="54"/>
      <c r="BR849" s="54"/>
      <c r="BS849" s="54"/>
    </row>
    <row r="850" spans="1:71" ht="21.75" customHeight="1">
      <c r="A850" s="54"/>
      <c r="B850" s="565" t="str">
        <f>IF(ROSTER!B28="","",ROSTER!B28)</f>
        <v/>
      </c>
      <c r="C850" s="536" t="str">
        <f>IF(ROSTER!C$28="","",ROSTER!C$28)</f>
        <v/>
      </c>
      <c r="D850" s="537"/>
      <c r="E850" s="546"/>
      <c r="F850" s="501">
        <f>IF(E850="y",1,IF(E850="S",1,0))</f>
        <v>0</v>
      </c>
      <c r="G850" s="506">
        <f>IF(E850="S",1,0)</f>
        <v>0</v>
      </c>
      <c r="H850" s="542"/>
      <c r="I850" s="543"/>
      <c r="J850" s="538"/>
      <c r="K850" s="539"/>
      <c r="L850" s="552"/>
      <c r="M850" s="558"/>
      <c r="N850" s="554">
        <f>L850+J850</f>
        <v>0</v>
      </c>
      <c r="O850" s="555"/>
      <c r="P850" s="538"/>
      <c r="Q850" s="539"/>
      <c r="R850" s="552"/>
      <c r="S850" s="558"/>
      <c r="T850" s="590">
        <f t="shared" ref="T850:T873" si="750">R850-P850</f>
        <v>0</v>
      </c>
      <c r="U850" s="591"/>
      <c r="V850" s="550"/>
      <c r="W850" s="543"/>
      <c r="X850" s="538"/>
      <c r="Y850" s="543"/>
      <c r="Z850" s="538"/>
      <c r="AA850" s="543"/>
      <c r="AB850" s="538"/>
      <c r="AC850" s="539"/>
      <c r="AD850" s="552"/>
      <c r="AE850" s="558"/>
      <c r="AF850" s="586">
        <f>IF(AB850=0,0,(AD850/AB850)*100)</f>
        <v>0</v>
      </c>
      <c r="AG850" s="587"/>
      <c r="AH850" s="538"/>
      <c r="AI850" s="539"/>
      <c r="AJ850" s="552"/>
      <c r="AK850" s="558"/>
      <c r="AL850" s="590">
        <f>IF(AH850=0,0,(AJ850/AH850)*100)</f>
        <v>0</v>
      </c>
      <c r="AM850" s="591"/>
      <c r="AN850" s="538"/>
      <c r="AO850" s="539"/>
      <c r="AP850" s="552"/>
      <c r="AQ850" s="558"/>
      <c r="AR850" s="590">
        <f>IF(AN850=0,0,(AP850/AN850)*100)</f>
        <v>0</v>
      </c>
      <c r="AS850" s="591"/>
      <c r="AT850" s="578">
        <f>AB850+AH850+AN850</f>
        <v>0</v>
      </c>
      <c r="AU850" s="579"/>
      <c r="AV850" s="574">
        <f>AD850+AJ850+AP850</f>
        <v>0</v>
      </c>
      <c r="AW850" s="575"/>
      <c r="AX850" s="590">
        <f>IF(AT850=0,0,(AV850/AT850)*100)</f>
        <v>0</v>
      </c>
      <c r="AY850" s="591"/>
      <c r="AZ850" s="538"/>
      <c r="BA850" s="539"/>
      <c r="BB850" s="552"/>
      <c r="BC850" s="558"/>
      <c r="BD850" s="590">
        <f>IF(AZ850=0,0,(BB850/AZ850)*100)</f>
        <v>0</v>
      </c>
      <c r="BE850" s="591"/>
      <c r="BF850" s="578">
        <f>AT850+AZ850</f>
        <v>0</v>
      </c>
      <c r="BG850" s="579"/>
      <c r="BH850" s="574">
        <f>AV850+BB850</f>
        <v>0</v>
      </c>
      <c r="BI850" s="575"/>
      <c r="BJ850" s="590">
        <f>IF(BF850=0,0,(BH850/BF850)*100)</f>
        <v>0</v>
      </c>
      <c r="BK850" s="591"/>
      <c r="BL850" s="650">
        <f>(AD850*2)+(AJ850*2)+(AP850*3)+BB850</f>
        <v>0</v>
      </c>
      <c r="BM850" s="651"/>
      <c r="BN850" s="652"/>
      <c r="BO850" s="599" t="e">
        <f>(BL850*BR$830)+(N850*BR$831)+(X850*BR$832)+(R850*BR$833)+(V850*BR$834)+(Z850*BR$835)</f>
        <v>#REF!</v>
      </c>
      <c r="BP850" s="599" t="e">
        <f>((AZ850-BB850)*BR$837)+((AT850-AV850)*BR$836)+(H850*BR$838)+(P850*BR$839)</f>
        <v>#REF!</v>
      </c>
      <c r="BQ850" s="54"/>
      <c r="BR850" s="54"/>
      <c r="BS850" s="54"/>
    </row>
    <row r="851" spans="1:71" ht="21.75" customHeight="1">
      <c r="A851" s="54"/>
      <c r="B851" s="566"/>
      <c r="C851" s="560" t="str">
        <f>IF(ROSTER!D$28="","",ROSTER!D$28)</f>
        <v/>
      </c>
      <c r="D851" s="561"/>
      <c r="E851" s="547"/>
      <c r="F851" s="502"/>
      <c r="G851" s="507"/>
      <c r="H851" s="544"/>
      <c r="I851" s="545"/>
      <c r="J851" s="540"/>
      <c r="K851" s="541"/>
      <c r="L851" s="553"/>
      <c r="M851" s="559"/>
      <c r="N851" s="556" t="s">
        <v>14</v>
      </c>
      <c r="O851" s="557"/>
      <c r="P851" s="540"/>
      <c r="Q851" s="541"/>
      <c r="R851" s="553"/>
      <c r="S851" s="559"/>
      <c r="T851" s="592"/>
      <c r="U851" s="593"/>
      <c r="V851" s="551"/>
      <c r="W851" s="545"/>
      <c r="X851" s="540"/>
      <c r="Y851" s="545"/>
      <c r="Z851" s="540"/>
      <c r="AA851" s="545"/>
      <c r="AB851" s="540"/>
      <c r="AC851" s="541"/>
      <c r="AD851" s="553"/>
      <c r="AE851" s="559"/>
      <c r="AF851" s="588"/>
      <c r="AG851" s="589"/>
      <c r="AH851" s="540"/>
      <c r="AI851" s="541"/>
      <c r="AJ851" s="553"/>
      <c r="AK851" s="559"/>
      <c r="AL851" s="592"/>
      <c r="AM851" s="593"/>
      <c r="AN851" s="540"/>
      <c r="AO851" s="541"/>
      <c r="AP851" s="553"/>
      <c r="AQ851" s="559"/>
      <c r="AR851" s="592"/>
      <c r="AS851" s="593"/>
      <c r="AT851" s="580"/>
      <c r="AU851" s="581"/>
      <c r="AV851" s="576"/>
      <c r="AW851" s="577"/>
      <c r="AX851" s="592"/>
      <c r="AY851" s="593"/>
      <c r="AZ851" s="540"/>
      <c r="BA851" s="541"/>
      <c r="BB851" s="553"/>
      <c r="BC851" s="559"/>
      <c r="BD851" s="592"/>
      <c r="BE851" s="593"/>
      <c r="BF851" s="580"/>
      <c r="BG851" s="581"/>
      <c r="BH851" s="576"/>
      <c r="BI851" s="577"/>
      <c r="BJ851" s="592"/>
      <c r="BK851" s="593"/>
      <c r="BL851" s="653"/>
      <c r="BM851" s="654"/>
      <c r="BN851" s="655"/>
      <c r="BO851" s="600"/>
      <c r="BP851" s="600"/>
      <c r="BQ851" s="54"/>
      <c r="BR851" s="54"/>
      <c r="BS851" s="54"/>
    </row>
    <row r="852" spans="1:71" ht="21.75" customHeight="1">
      <c r="A852" s="54"/>
      <c r="B852" s="565" t="str">
        <f>IF(ROSTER!B30="","",ROSTER!B30)</f>
        <v/>
      </c>
      <c r="C852" s="536" t="str">
        <f>IF(ROSTER!C$30="","",ROSTER!C$30)</f>
        <v/>
      </c>
      <c r="D852" s="537"/>
      <c r="E852" s="546"/>
      <c r="F852" s="501">
        <f>IF(E852="y",1,IF(E852="S",1,0))</f>
        <v>0</v>
      </c>
      <c r="G852" s="506">
        <f>IF(E852="S",1,0)</f>
        <v>0</v>
      </c>
      <c r="H852" s="542"/>
      <c r="I852" s="543"/>
      <c r="J852" s="538"/>
      <c r="K852" s="539"/>
      <c r="L852" s="552"/>
      <c r="M852" s="558"/>
      <c r="N852" s="554">
        <f>L852+J852</f>
        <v>0</v>
      </c>
      <c r="O852" s="555"/>
      <c r="P852" s="538"/>
      <c r="Q852" s="539"/>
      <c r="R852" s="552"/>
      <c r="S852" s="558"/>
      <c r="T852" s="590">
        <f t="shared" ref="T852:T873" si="751">R852-P852</f>
        <v>0</v>
      </c>
      <c r="U852" s="591"/>
      <c r="V852" s="550"/>
      <c r="W852" s="543"/>
      <c r="X852" s="538"/>
      <c r="Y852" s="543"/>
      <c r="Z852" s="538"/>
      <c r="AA852" s="543"/>
      <c r="AB852" s="538"/>
      <c r="AC852" s="539"/>
      <c r="AD852" s="552"/>
      <c r="AE852" s="558"/>
      <c r="AF852" s="586">
        <f>IF(AB852=0,0,(AD852/AB852)*100)</f>
        <v>0</v>
      </c>
      <c r="AG852" s="587"/>
      <c r="AH852" s="538"/>
      <c r="AI852" s="539"/>
      <c r="AJ852" s="552"/>
      <c r="AK852" s="558"/>
      <c r="AL852" s="590">
        <f>IF(AH852=0,0,(AJ852/AH852)*100)</f>
        <v>0</v>
      </c>
      <c r="AM852" s="591"/>
      <c r="AN852" s="538"/>
      <c r="AO852" s="539"/>
      <c r="AP852" s="552"/>
      <c r="AQ852" s="558"/>
      <c r="AR852" s="590">
        <f>IF(AN852=0,0,(AP852/AN852)*100)</f>
        <v>0</v>
      </c>
      <c r="AS852" s="591"/>
      <c r="AT852" s="578">
        <f>AB852+AH852+AN852</f>
        <v>0</v>
      </c>
      <c r="AU852" s="579"/>
      <c r="AV852" s="574">
        <f>AD852+AJ852+AP852</f>
        <v>0</v>
      </c>
      <c r="AW852" s="575"/>
      <c r="AX852" s="590">
        <f>IF(AT852=0,0,(AV852/AT852)*100)</f>
        <v>0</v>
      </c>
      <c r="AY852" s="591"/>
      <c r="AZ852" s="538"/>
      <c r="BA852" s="539"/>
      <c r="BB852" s="552"/>
      <c r="BC852" s="558"/>
      <c r="BD852" s="590">
        <f>IF(AZ852=0,0,(BB852/AZ852)*100)</f>
        <v>0</v>
      </c>
      <c r="BE852" s="591"/>
      <c r="BF852" s="578">
        <f>AT852+AZ852</f>
        <v>0</v>
      </c>
      <c r="BG852" s="579"/>
      <c r="BH852" s="574">
        <f>AV852+BB852</f>
        <v>0</v>
      </c>
      <c r="BI852" s="575"/>
      <c r="BJ852" s="590">
        <f>IF(BF852=0,0,(BH852/BF852)*100)</f>
        <v>0</v>
      </c>
      <c r="BK852" s="591"/>
      <c r="BL852" s="650">
        <f>(AD852*2)+(AJ852*2)+(AP852*3)+BB852</f>
        <v>0</v>
      </c>
      <c r="BM852" s="651"/>
      <c r="BN852" s="652"/>
      <c r="BO852" s="599" t="e">
        <f>(BL852*BR$830)+(N852*BR$831)+(X852*BR$832)+(R852*BR$833)+(V852*BR$834)+(Z852*BR$835)</f>
        <v>#REF!</v>
      </c>
      <c r="BP852" s="599" t="e">
        <f>((AZ852-BB852)*BR$837)+((AT852-AV852)*BR$836)+(H852*BR$838)+(P852*BR$839)</f>
        <v>#REF!</v>
      </c>
      <c r="BQ852" s="54"/>
      <c r="BR852" s="54"/>
      <c r="BS852" s="54"/>
    </row>
    <row r="853" spans="1:71" ht="21.75" customHeight="1">
      <c r="A853" s="54"/>
      <c r="B853" s="566"/>
      <c r="C853" s="560" t="str">
        <f>IF(ROSTER!D$30="","",ROSTER!D$30)</f>
        <v/>
      </c>
      <c r="D853" s="561"/>
      <c r="E853" s="547"/>
      <c r="F853" s="502"/>
      <c r="G853" s="507"/>
      <c r="H853" s="544"/>
      <c r="I853" s="545"/>
      <c r="J853" s="540"/>
      <c r="K853" s="541"/>
      <c r="L853" s="553"/>
      <c r="M853" s="559"/>
      <c r="N853" s="556" t="s">
        <v>14</v>
      </c>
      <c r="O853" s="557"/>
      <c r="P853" s="540"/>
      <c r="Q853" s="541"/>
      <c r="R853" s="553"/>
      <c r="S853" s="559"/>
      <c r="T853" s="592"/>
      <c r="U853" s="593"/>
      <c r="V853" s="551"/>
      <c r="W853" s="545"/>
      <c r="X853" s="540"/>
      <c r="Y853" s="545"/>
      <c r="Z853" s="540"/>
      <c r="AA853" s="545"/>
      <c r="AB853" s="540"/>
      <c r="AC853" s="541"/>
      <c r="AD853" s="553"/>
      <c r="AE853" s="559"/>
      <c r="AF853" s="588"/>
      <c r="AG853" s="589"/>
      <c r="AH853" s="540"/>
      <c r="AI853" s="541"/>
      <c r="AJ853" s="553"/>
      <c r="AK853" s="559"/>
      <c r="AL853" s="592"/>
      <c r="AM853" s="593"/>
      <c r="AN853" s="540"/>
      <c r="AO853" s="541"/>
      <c r="AP853" s="553"/>
      <c r="AQ853" s="559"/>
      <c r="AR853" s="592"/>
      <c r="AS853" s="593"/>
      <c r="AT853" s="580"/>
      <c r="AU853" s="581"/>
      <c r="AV853" s="576"/>
      <c r="AW853" s="577"/>
      <c r="AX853" s="592"/>
      <c r="AY853" s="593"/>
      <c r="AZ853" s="540"/>
      <c r="BA853" s="541"/>
      <c r="BB853" s="553"/>
      <c r="BC853" s="559"/>
      <c r="BD853" s="592"/>
      <c r="BE853" s="593"/>
      <c r="BF853" s="580"/>
      <c r="BG853" s="581"/>
      <c r="BH853" s="576"/>
      <c r="BI853" s="577"/>
      <c r="BJ853" s="592"/>
      <c r="BK853" s="593"/>
      <c r="BL853" s="653"/>
      <c r="BM853" s="654"/>
      <c r="BN853" s="655"/>
      <c r="BO853" s="600"/>
      <c r="BP853" s="600"/>
      <c r="BQ853" s="54"/>
      <c r="BR853" s="54"/>
      <c r="BS853" s="54"/>
    </row>
    <row r="854" spans="1:71" ht="21.75" customHeight="1">
      <c r="A854" s="54"/>
      <c r="B854" s="565" t="str">
        <f>IF(ROSTER!B32="","",ROSTER!B32)</f>
        <v/>
      </c>
      <c r="C854" s="536" t="str">
        <f>IF(ROSTER!C$32="","",ROSTER!C$32)</f>
        <v/>
      </c>
      <c r="D854" s="537"/>
      <c r="E854" s="546"/>
      <c r="F854" s="501">
        <f>IF(E854="y",1,IF(E854="S",1,0))</f>
        <v>0</v>
      </c>
      <c r="G854" s="506">
        <f>IF(E854="S",1,0)</f>
        <v>0</v>
      </c>
      <c r="H854" s="542"/>
      <c r="I854" s="543"/>
      <c r="J854" s="538"/>
      <c r="K854" s="539"/>
      <c r="L854" s="552"/>
      <c r="M854" s="558"/>
      <c r="N854" s="554">
        <f>L854+J854</f>
        <v>0</v>
      </c>
      <c r="O854" s="555"/>
      <c r="P854" s="538"/>
      <c r="Q854" s="539"/>
      <c r="R854" s="552"/>
      <c r="S854" s="558"/>
      <c r="T854" s="590">
        <f t="shared" ref="T854:T873" si="752">R854-P854</f>
        <v>0</v>
      </c>
      <c r="U854" s="591"/>
      <c r="V854" s="550"/>
      <c r="W854" s="543"/>
      <c r="X854" s="538"/>
      <c r="Y854" s="543"/>
      <c r="Z854" s="538"/>
      <c r="AA854" s="543"/>
      <c r="AB854" s="538"/>
      <c r="AC854" s="539"/>
      <c r="AD854" s="552"/>
      <c r="AE854" s="558"/>
      <c r="AF854" s="586">
        <f>IF(AB854=0,0,(AD854/AB854)*100)</f>
        <v>0</v>
      </c>
      <c r="AG854" s="587"/>
      <c r="AH854" s="538"/>
      <c r="AI854" s="539"/>
      <c r="AJ854" s="552"/>
      <c r="AK854" s="558"/>
      <c r="AL854" s="590">
        <f>IF(AH854=0,0,(AJ854/AH854)*100)</f>
        <v>0</v>
      </c>
      <c r="AM854" s="591"/>
      <c r="AN854" s="538"/>
      <c r="AO854" s="539"/>
      <c r="AP854" s="552"/>
      <c r="AQ854" s="558"/>
      <c r="AR854" s="590">
        <f>IF(AN854=0,0,(AP854/AN854)*100)</f>
        <v>0</v>
      </c>
      <c r="AS854" s="591"/>
      <c r="AT854" s="578">
        <f>AB854+AH854+AN854</f>
        <v>0</v>
      </c>
      <c r="AU854" s="579"/>
      <c r="AV854" s="574">
        <f>AD854+AJ854+AP854</f>
        <v>0</v>
      </c>
      <c r="AW854" s="575"/>
      <c r="AX854" s="590">
        <f>IF(AT854=0,0,(AV854/AT854)*100)</f>
        <v>0</v>
      </c>
      <c r="AY854" s="591"/>
      <c r="AZ854" s="538"/>
      <c r="BA854" s="539"/>
      <c r="BB854" s="552"/>
      <c r="BC854" s="558"/>
      <c r="BD854" s="590">
        <f>IF(AZ854=0,0,(BB854/AZ854)*100)</f>
        <v>0</v>
      </c>
      <c r="BE854" s="591"/>
      <c r="BF854" s="578">
        <f>AT854+AZ854</f>
        <v>0</v>
      </c>
      <c r="BG854" s="579"/>
      <c r="BH854" s="574">
        <f>AV854+BB854</f>
        <v>0</v>
      </c>
      <c r="BI854" s="575"/>
      <c r="BJ854" s="590">
        <f>IF(BF854=0,0,(BH854/BF854)*100)</f>
        <v>0</v>
      </c>
      <c r="BK854" s="591"/>
      <c r="BL854" s="650">
        <f>(AD854*2)+(AJ854*2)+(AP854*3)+BB854</f>
        <v>0</v>
      </c>
      <c r="BM854" s="651"/>
      <c r="BN854" s="652"/>
      <c r="BO854" s="599" t="e">
        <f>(BL854*BR$830)+(N854*BR$831)+(X854*BR$832)+(R854*BR$833)+(V854*BR$834)+(Z854*BR$835)</f>
        <v>#REF!</v>
      </c>
      <c r="BP854" s="599" t="e">
        <f>((AZ854-BB854)*BR$837)+((AT854-AV854)*BR$836)+(H854*BR$838)+(P854*BR$839)</f>
        <v>#REF!</v>
      </c>
      <c r="BQ854" s="54"/>
      <c r="BR854" s="54"/>
      <c r="BS854" s="54"/>
    </row>
    <row r="855" spans="1:71" ht="21.75" customHeight="1">
      <c r="A855" s="54"/>
      <c r="B855" s="566"/>
      <c r="C855" s="560" t="str">
        <f>IF(ROSTER!D$32="","",ROSTER!D$32)</f>
        <v/>
      </c>
      <c r="D855" s="561"/>
      <c r="E855" s="547"/>
      <c r="F855" s="502"/>
      <c r="G855" s="507"/>
      <c r="H855" s="544"/>
      <c r="I855" s="545"/>
      <c r="J855" s="540"/>
      <c r="K855" s="541"/>
      <c r="L855" s="553"/>
      <c r="M855" s="559"/>
      <c r="N855" s="556" t="s">
        <v>14</v>
      </c>
      <c r="O855" s="557"/>
      <c r="P855" s="540"/>
      <c r="Q855" s="541"/>
      <c r="R855" s="553"/>
      <c r="S855" s="559"/>
      <c r="T855" s="592"/>
      <c r="U855" s="593"/>
      <c r="V855" s="551"/>
      <c r="W855" s="545"/>
      <c r="X855" s="540"/>
      <c r="Y855" s="545"/>
      <c r="Z855" s="540"/>
      <c r="AA855" s="545"/>
      <c r="AB855" s="540"/>
      <c r="AC855" s="541"/>
      <c r="AD855" s="553"/>
      <c r="AE855" s="559"/>
      <c r="AF855" s="588"/>
      <c r="AG855" s="589"/>
      <c r="AH855" s="540"/>
      <c r="AI855" s="541"/>
      <c r="AJ855" s="553"/>
      <c r="AK855" s="559"/>
      <c r="AL855" s="592"/>
      <c r="AM855" s="593"/>
      <c r="AN855" s="540"/>
      <c r="AO855" s="541"/>
      <c r="AP855" s="553"/>
      <c r="AQ855" s="559"/>
      <c r="AR855" s="592"/>
      <c r="AS855" s="593"/>
      <c r="AT855" s="580"/>
      <c r="AU855" s="581"/>
      <c r="AV855" s="576"/>
      <c r="AW855" s="577"/>
      <c r="AX855" s="592"/>
      <c r="AY855" s="593"/>
      <c r="AZ855" s="540"/>
      <c r="BA855" s="541"/>
      <c r="BB855" s="553"/>
      <c r="BC855" s="559"/>
      <c r="BD855" s="592"/>
      <c r="BE855" s="593"/>
      <c r="BF855" s="580"/>
      <c r="BG855" s="581"/>
      <c r="BH855" s="576"/>
      <c r="BI855" s="577"/>
      <c r="BJ855" s="592"/>
      <c r="BK855" s="593"/>
      <c r="BL855" s="653"/>
      <c r="BM855" s="654"/>
      <c r="BN855" s="655"/>
      <c r="BO855" s="600"/>
      <c r="BP855" s="600"/>
      <c r="BQ855" s="54"/>
      <c r="BR855" s="54"/>
      <c r="BS855" s="54"/>
    </row>
    <row r="856" spans="1:71" ht="21.75" customHeight="1">
      <c r="A856" s="54"/>
      <c r="B856" s="565" t="str">
        <f>IF(ROSTER!B34="","",ROSTER!B34)</f>
        <v/>
      </c>
      <c r="C856" s="536" t="str">
        <f>IF(ROSTER!C$34="","",ROSTER!C$34)</f>
        <v/>
      </c>
      <c r="D856" s="537"/>
      <c r="E856" s="546"/>
      <c r="F856" s="501">
        <f>IF(E856="y",1,IF(E856="S",1,0))</f>
        <v>0</v>
      </c>
      <c r="G856" s="506">
        <f>IF(E856="S",1,0)</f>
        <v>0</v>
      </c>
      <c r="H856" s="542"/>
      <c r="I856" s="543"/>
      <c r="J856" s="538"/>
      <c r="K856" s="539"/>
      <c r="L856" s="552"/>
      <c r="M856" s="558"/>
      <c r="N856" s="554">
        <f>L856+J856</f>
        <v>0</v>
      </c>
      <c r="O856" s="555"/>
      <c r="P856" s="538"/>
      <c r="Q856" s="539"/>
      <c r="R856" s="552"/>
      <c r="S856" s="558"/>
      <c r="T856" s="590">
        <f t="shared" ref="T856:T873" si="753">R856-P856</f>
        <v>0</v>
      </c>
      <c r="U856" s="591"/>
      <c r="V856" s="550"/>
      <c r="W856" s="543"/>
      <c r="X856" s="538"/>
      <c r="Y856" s="543"/>
      <c r="Z856" s="538"/>
      <c r="AA856" s="543"/>
      <c r="AB856" s="538"/>
      <c r="AC856" s="539"/>
      <c r="AD856" s="552"/>
      <c r="AE856" s="558"/>
      <c r="AF856" s="586">
        <f>IF(AB856=0,0,(AD856/AB856)*100)</f>
        <v>0</v>
      </c>
      <c r="AG856" s="587"/>
      <c r="AH856" s="538"/>
      <c r="AI856" s="539"/>
      <c r="AJ856" s="552"/>
      <c r="AK856" s="558"/>
      <c r="AL856" s="590">
        <f>IF(AH856=0,0,(AJ856/AH856)*100)</f>
        <v>0</v>
      </c>
      <c r="AM856" s="591"/>
      <c r="AN856" s="538"/>
      <c r="AO856" s="539"/>
      <c r="AP856" s="552"/>
      <c r="AQ856" s="558"/>
      <c r="AR856" s="590">
        <f>IF(AN856=0,0,(AP856/AN856)*100)</f>
        <v>0</v>
      </c>
      <c r="AS856" s="591"/>
      <c r="AT856" s="578">
        <f>AB856+AH856+AN856</f>
        <v>0</v>
      </c>
      <c r="AU856" s="579"/>
      <c r="AV856" s="574">
        <f>AD856+AJ856+AP856</f>
        <v>0</v>
      </c>
      <c r="AW856" s="575"/>
      <c r="AX856" s="590">
        <f>IF(AT856=0,0,(AV856/AT856)*100)</f>
        <v>0</v>
      </c>
      <c r="AY856" s="591"/>
      <c r="AZ856" s="538"/>
      <c r="BA856" s="539"/>
      <c r="BB856" s="552"/>
      <c r="BC856" s="558"/>
      <c r="BD856" s="590">
        <f>IF(AZ856=0,0,(BB856/AZ856)*100)</f>
        <v>0</v>
      </c>
      <c r="BE856" s="591"/>
      <c r="BF856" s="578">
        <f>AT856+AZ856</f>
        <v>0</v>
      </c>
      <c r="BG856" s="579"/>
      <c r="BH856" s="574">
        <f>AV856+BB856</f>
        <v>0</v>
      </c>
      <c r="BI856" s="575"/>
      <c r="BJ856" s="590">
        <f>IF(BF856=0,0,(BH856/BF856)*100)</f>
        <v>0</v>
      </c>
      <c r="BK856" s="591"/>
      <c r="BL856" s="650">
        <f>(AD856*2)+(AJ856*2)+(AP856*3)+BB856</f>
        <v>0</v>
      </c>
      <c r="BM856" s="651"/>
      <c r="BN856" s="652"/>
      <c r="BO856" s="599" t="e">
        <f>(BL856*BR$830)+(N856*BR$831)+(X856*BR$832)+(R856*BR$833)+(V856*BR$834)+(Z856*BR$835)</f>
        <v>#REF!</v>
      </c>
      <c r="BP856" s="599" t="e">
        <f>((AZ856-BB856)*BR$837)+((AT856-AV856)*BR$836)+(H856*BR$838)+(P856*BR$839)</f>
        <v>#REF!</v>
      </c>
      <c r="BQ856" s="54"/>
      <c r="BR856" s="54"/>
      <c r="BS856" s="54"/>
    </row>
    <row r="857" spans="1:71" ht="21.75" customHeight="1">
      <c r="A857" s="54"/>
      <c r="B857" s="566"/>
      <c r="C857" s="560" t="str">
        <f>IF(ROSTER!D$34="","",ROSTER!D$34)</f>
        <v/>
      </c>
      <c r="D857" s="561"/>
      <c r="E857" s="547"/>
      <c r="F857" s="502"/>
      <c r="G857" s="507"/>
      <c r="H857" s="544"/>
      <c r="I857" s="545"/>
      <c r="J857" s="540"/>
      <c r="K857" s="541"/>
      <c r="L857" s="553"/>
      <c r="M857" s="559"/>
      <c r="N857" s="556" t="s">
        <v>14</v>
      </c>
      <c r="O857" s="557"/>
      <c r="P857" s="540"/>
      <c r="Q857" s="541"/>
      <c r="R857" s="553"/>
      <c r="S857" s="559"/>
      <c r="T857" s="592"/>
      <c r="U857" s="593"/>
      <c r="V857" s="551"/>
      <c r="W857" s="545"/>
      <c r="X857" s="540"/>
      <c r="Y857" s="545"/>
      <c r="Z857" s="540"/>
      <c r="AA857" s="545"/>
      <c r="AB857" s="540"/>
      <c r="AC857" s="541"/>
      <c r="AD857" s="553"/>
      <c r="AE857" s="559"/>
      <c r="AF857" s="588"/>
      <c r="AG857" s="589"/>
      <c r="AH857" s="540"/>
      <c r="AI857" s="541"/>
      <c r="AJ857" s="553"/>
      <c r="AK857" s="559"/>
      <c r="AL857" s="592"/>
      <c r="AM857" s="593"/>
      <c r="AN857" s="540"/>
      <c r="AO857" s="541"/>
      <c r="AP857" s="553"/>
      <c r="AQ857" s="559"/>
      <c r="AR857" s="592"/>
      <c r="AS857" s="593"/>
      <c r="AT857" s="580"/>
      <c r="AU857" s="581"/>
      <c r="AV857" s="576"/>
      <c r="AW857" s="577"/>
      <c r="AX857" s="592"/>
      <c r="AY857" s="593"/>
      <c r="AZ857" s="540"/>
      <c r="BA857" s="541"/>
      <c r="BB857" s="553"/>
      <c r="BC857" s="559"/>
      <c r="BD857" s="592"/>
      <c r="BE857" s="593"/>
      <c r="BF857" s="580"/>
      <c r="BG857" s="581"/>
      <c r="BH857" s="576"/>
      <c r="BI857" s="577"/>
      <c r="BJ857" s="592"/>
      <c r="BK857" s="593"/>
      <c r="BL857" s="653"/>
      <c r="BM857" s="654"/>
      <c r="BN857" s="655"/>
      <c r="BO857" s="600"/>
      <c r="BP857" s="600"/>
      <c r="BQ857" s="54"/>
      <c r="BR857" s="54"/>
      <c r="BS857" s="54"/>
    </row>
    <row r="858" spans="1:71" ht="21.75" customHeight="1">
      <c r="A858" s="54"/>
      <c r="B858" s="565" t="str">
        <f>IF(ROSTER!B36="","",ROSTER!B36)</f>
        <v/>
      </c>
      <c r="C858" s="536" t="str">
        <f>IF(ROSTER!C$36="","",ROSTER!C$36)</f>
        <v/>
      </c>
      <c r="D858" s="537"/>
      <c r="E858" s="546"/>
      <c r="F858" s="501">
        <f>IF(E858="y",1,IF(E858="S",1,0))</f>
        <v>0</v>
      </c>
      <c r="G858" s="506">
        <f>IF(E858="S",1,0)</f>
        <v>0</v>
      </c>
      <c r="H858" s="542"/>
      <c r="I858" s="543"/>
      <c r="J858" s="538"/>
      <c r="K858" s="539"/>
      <c r="L858" s="552"/>
      <c r="M858" s="558"/>
      <c r="N858" s="554">
        <f>L858+J858</f>
        <v>0</v>
      </c>
      <c r="O858" s="555"/>
      <c r="P858" s="538"/>
      <c r="Q858" s="539"/>
      <c r="R858" s="552"/>
      <c r="S858" s="558"/>
      <c r="T858" s="590">
        <f t="shared" ref="T858:T873" si="754">R858-P858</f>
        <v>0</v>
      </c>
      <c r="U858" s="591"/>
      <c r="V858" s="550"/>
      <c r="W858" s="543"/>
      <c r="X858" s="538"/>
      <c r="Y858" s="543"/>
      <c r="Z858" s="538"/>
      <c r="AA858" s="543"/>
      <c r="AB858" s="538"/>
      <c r="AC858" s="539"/>
      <c r="AD858" s="552"/>
      <c r="AE858" s="558"/>
      <c r="AF858" s="586">
        <f>IF(AB858=0,0,(AD858/AB858)*100)</f>
        <v>0</v>
      </c>
      <c r="AG858" s="587"/>
      <c r="AH858" s="538"/>
      <c r="AI858" s="539"/>
      <c r="AJ858" s="552"/>
      <c r="AK858" s="558"/>
      <c r="AL858" s="590">
        <f>IF(AH858=0,0,(AJ858/AH858)*100)</f>
        <v>0</v>
      </c>
      <c r="AM858" s="591"/>
      <c r="AN858" s="538"/>
      <c r="AO858" s="539"/>
      <c r="AP858" s="552"/>
      <c r="AQ858" s="558"/>
      <c r="AR858" s="590">
        <f>IF(AN858=0,0,(AP858/AN858)*100)</f>
        <v>0</v>
      </c>
      <c r="AS858" s="591"/>
      <c r="AT858" s="578">
        <f>AB858+AH858+AN858</f>
        <v>0</v>
      </c>
      <c r="AU858" s="579"/>
      <c r="AV858" s="574">
        <f>AD858+AJ858+AP858</f>
        <v>0</v>
      </c>
      <c r="AW858" s="575"/>
      <c r="AX858" s="590">
        <f>IF(AT858=0,0,(AV858/AT858)*100)</f>
        <v>0</v>
      </c>
      <c r="AY858" s="591"/>
      <c r="AZ858" s="538"/>
      <c r="BA858" s="539"/>
      <c r="BB858" s="552"/>
      <c r="BC858" s="558"/>
      <c r="BD858" s="590">
        <f>IF(AZ858=0,0,(BB858/AZ858)*100)</f>
        <v>0</v>
      </c>
      <c r="BE858" s="591"/>
      <c r="BF858" s="578">
        <f>AT858+AZ858</f>
        <v>0</v>
      </c>
      <c r="BG858" s="579"/>
      <c r="BH858" s="574">
        <f>AV858+BB858</f>
        <v>0</v>
      </c>
      <c r="BI858" s="575"/>
      <c r="BJ858" s="590">
        <f>IF(BF858=0,0,(BH858/BF858)*100)</f>
        <v>0</v>
      </c>
      <c r="BK858" s="591"/>
      <c r="BL858" s="650">
        <f>(AD858*2)+(AJ858*2)+(AP858*3)+BB858</f>
        <v>0</v>
      </c>
      <c r="BM858" s="651"/>
      <c r="BN858" s="652"/>
      <c r="BO858" s="599" t="e">
        <f>(BL858*BR$830)+(N858*BR$831)+(X858*BR$832)+(R858*BR$833)+(V858*BR$834)+(Z858*BR$835)</f>
        <v>#REF!</v>
      </c>
      <c r="BP858" s="599" t="e">
        <f>((AZ858-BB858)*BR$837)+((AT858-AV858)*BR$836)+(H858*BR$838)+(P858*BR$839)</f>
        <v>#REF!</v>
      </c>
      <c r="BQ858" s="54"/>
      <c r="BR858" s="54"/>
      <c r="BS858" s="54"/>
    </row>
    <row r="859" spans="1:71" ht="21.75" customHeight="1">
      <c r="A859" s="54"/>
      <c r="B859" s="566"/>
      <c r="C859" s="560" t="str">
        <f>IF(ROSTER!D$36="","",ROSTER!D$36)</f>
        <v/>
      </c>
      <c r="D859" s="561"/>
      <c r="E859" s="547"/>
      <c r="F859" s="502"/>
      <c r="G859" s="507"/>
      <c r="H859" s="544"/>
      <c r="I859" s="545"/>
      <c r="J859" s="540"/>
      <c r="K859" s="541"/>
      <c r="L859" s="553"/>
      <c r="M859" s="559"/>
      <c r="N859" s="556" t="s">
        <v>14</v>
      </c>
      <c r="O859" s="557"/>
      <c r="P859" s="540"/>
      <c r="Q859" s="541"/>
      <c r="R859" s="553"/>
      <c r="S859" s="559"/>
      <c r="T859" s="592"/>
      <c r="U859" s="593"/>
      <c r="V859" s="551"/>
      <c r="W859" s="545"/>
      <c r="X859" s="540"/>
      <c r="Y859" s="545"/>
      <c r="Z859" s="540"/>
      <c r="AA859" s="545"/>
      <c r="AB859" s="540"/>
      <c r="AC859" s="541"/>
      <c r="AD859" s="553"/>
      <c r="AE859" s="559"/>
      <c r="AF859" s="588"/>
      <c r="AG859" s="589"/>
      <c r="AH859" s="540"/>
      <c r="AI859" s="541"/>
      <c r="AJ859" s="553"/>
      <c r="AK859" s="559"/>
      <c r="AL859" s="592"/>
      <c r="AM859" s="593"/>
      <c r="AN859" s="540"/>
      <c r="AO859" s="541"/>
      <c r="AP859" s="553"/>
      <c r="AQ859" s="559"/>
      <c r="AR859" s="592"/>
      <c r="AS859" s="593"/>
      <c r="AT859" s="580"/>
      <c r="AU859" s="581"/>
      <c r="AV859" s="576"/>
      <c r="AW859" s="577"/>
      <c r="AX859" s="592"/>
      <c r="AY859" s="593"/>
      <c r="AZ859" s="540"/>
      <c r="BA859" s="541"/>
      <c r="BB859" s="553"/>
      <c r="BC859" s="559"/>
      <c r="BD859" s="592"/>
      <c r="BE859" s="593"/>
      <c r="BF859" s="580"/>
      <c r="BG859" s="581"/>
      <c r="BH859" s="576"/>
      <c r="BI859" s="577"/>
      <c r="BJ859" s="592"/>
      <c r="BK859" s="593"/>
      <c r="BL859" s="653"/>
      <c r="BM859" s="654"/>
      <c r="BN859" s="655"/>
      <c r="BO859" s="600"/>
      <c r="BP859" s="600"/>
      <c r="BQ859" s="54"/>
      <c r="BR859" s="54"/>
      <c r="BS859" s="54"/>
    </row>
    <row r="860" spans="1:71" ht="21.75" customHeight="1">
      <c r="A860" s="54"/>
      <c r="B860" s="565" t="str">
        <f>IF(ROSTER!B38="","",ROSTER!B38)</f>
        <v/>
      </c>
      <c r="C860" s="536" t="str">
        <f>IF(ROSTER!C$38="","",ROSTER!C$38)</f>
        <v/>
      </c>
      <c r="D860" s="537"/>
      <c r="E860" s="546"/>
      <c r="F860" s="501">
        <f>IF(E860="y",1,IF(E860="S",1,0))</f>
        <v>0</v>
      </c>
      <c r="G860" s="506">
        <f>IF(E860="S",1,0)</f>
        <v>0</v>
      </c>
      <c r="H860" s="542"/>
      <c r="I860" s="543"/>
      <c r="J860" s="538"/>
      <c r="K860" s="539"/>
      <c r="L860" s="552"/>
      <c r="M860" s="558"/>
      <c r="N860" s="554">
        <f>L860+J860</f>
        <v>0</v>
      </c>
      <c r="O860" s="555"/>
      <c r="P860" s="538"/>
      <c r="Q860" s="539"/>
      <c r="R860" s="552"/>
      <c r="S860" s="558"/>
      <c r="T860" s="590">
        <f t="shared" ref="T860:T873" si="755">R860-P860</f>
        <v>0</v>
      </c>
      <c r="U860" s="591"/>
      <c r="V860" s="550"/>
      <c r="W860" s="543"/>
      <c r="X860" s="538"/>
      <c r="Y860" s="543"/>
      <c r="Z860" s="538"/>
      <c r="AA860" s="543"/>
      <c r="AB860" s="538"/>
      <c r="AC860" s="539"/>
      <c r="AD860" s="552"/>
      <c r="AE860" s="558"/>
      <c r="AF860" s="586">
        <f>IF(AB860=0,0,(AD860/AB860)*100)</f>
        <v>0</v>
      </c>
      <c r="AG860" s="587"/>
      <c r="AH860" s="538"/>
      <c r="AI860" s="539"/>
      <c r="AJ860" s="552"/>
      <c r="AK860" s="558"/>
      <c r="AL860" s="590">
        <f>IF(AH860=0,0,(AJ860/AH860)*100)</f>
        <v>0</v>
      </c>
      <c r="AM860" s="591"/>
      <c r="AN860" s="538"/>
      <c r="AO860" s="539"/>
      <c r="AP860" s="552"/>
      <c r="AQ860" s="558"/>
      <c r="AR860" s="590">
        <f>IF(AN860=0,0,(AP860/AN860)*100)</f>
        <v>0</v>
      </c>
      <c r="AS860" s="591"/>
      <c r="AT860" s="578">
        <f>AB860+AH860+AN860</f>
        <v>0</v>
      </c>
      <c r="AU860" s="579"/>
      <c r="AV860" s="574">
        <f>AD860+AJ860+AP860</f>
        <v>0</v>
      </c>
      <c r="AW860" s="575"/>
      <c r="AX860" s="590">
        <f>IF(AT860=0,0,(AV860/AT860)*100)</f>
        <v>0</v>
      </c>
      <c r="AY860" s="591"/>
      <c r="AZ860" s="538"/>
      <c r="BA860" s="539"/>
      <c r="BB860" s="552"/>
      <c r="BC860" s="558"/>
      <c r="BD860" s="590">
        <f>IF(AZ860=0,0,(BB860/AZ860)*100)</f>
        <v>0</v>
      </c>
      <c r="BE860" s="591"/>
      <c r="BF860" s="578">
        <f>AT860+AZ860</f>
        <v>0</v>
      </c>
      <c r="BG860" s="579"/>
      <c r="BH860" s="574">
        <f>AV860+BB860</f>
        <v>0</v>
      </c>
      <c r="BI860" s="575"/>
      <c r="BJ860" s="590">
        <f>IF(BF860=0,0,(BH860/BF860)*100)</f>
        <v>0</v>
      </c>
      <c r="BK860" s="591"/>
      <c r="BL860" s="650">
        <f>(AD860*2)+(AJ860*2)+(AP860*3)+BB860</f>
        <v>0</v>
      </c>
      <c r="BM860" s="651"/>
      <c r="BN860" s="652"/>
      <c r="BO860" s="599" t="e">
        <f>(BL860*BR$830)+(N860*BR$831)+(X860*BR$832)+(R860*BR$833)+(V860*BR$834)+(Z860*BR$835)</f>
        <v>#REF!</v>
      </c>
      <c r="BP860" s="599" t="e">
        <f>((AZ860-BB860)*BR$837)+((AT860-AV860)*BR$836)+(H860*BR$838)+(P860*BR$839)</f>
        <v>#REF!</v>
      </c>
      <c r="BQ860" s="54"/>
      <c r="BR860" s="54"/>
      <c r="BS860" s="54"/>
    </row>
    <row r="861" spans="1:71" ht="21.75" customHeight="1">
      <c r="A861" s="54"/>
      <c r="B861" s="566"/>
      <c r="C861" s="560" t="str">
        <f>IF(ROSTER!D$38="","",ROSTER!D$38)</f>
        <v/>
      </c>
      <c r="D861" s="561"/>
      <c r="E861" s="547"/>
      <c r="F861" s="502"/>
      <c r="G861" s="507"/>
      <c r="H861" s="544"/>
      <c r="I861" s="545"/>
      <c r="J861" s="540"/>
      <c r="K861" s="541"/>
      <c r="L861" s="553"/>
      <c r="M861" s="559"/>
      <c r="N861" s="556" t="s">
        <v>14</v>
      </c>
      <c r="O861" s="557"/>
      <c r="P861" s="540"/>
      <c r="Q861" s="541"/>
      <c r="R861" s="553"/>
      <c r="S861" s="559"/>
      <c r="T861" s="592"/>
      <c r="U861" s="593"/>
      <c r="V861" s="551"/>
      <c r="W861" s="545"/>
      <c r="X861" s="540"/>
      <c r="Y861" s="545"/>
      <c r="Z861" s="540"/>
      <c r="AA861" s="545"/>
      <c r="AB861" s="540"/>
      <c r="AC861" s="541"/>
      <c r="AD861" s="553"/>
      <c r="AE861" s="559"/>
      <c r="AF861" s="588"/>
      <c r="AG861" s="589"/>
      <c r="AH861" s="540"/>
      <c r="AI861" s="541"/>
      <c r="AJ861" s="553"/>
      <c r="AK861" s="559"/>
      <c r="AL861" s="592"/>
      <c r="AM861" s="593"/>
      <c r="AN861" s="540"/>
      <c r="AO861" s="541"/>
      <c r="AP861" s="553"/>
      <c r="AQ861" s="559"/>
      <c r="AR861" s="592"/>
      <c r="AS861" s="593"/>
      <c r="AT861" s="580"/>
      <c r="AU861" s="581"/>
      <c r="AV861" s="576"/>
      <c r="AW861" s="577"/>
      <c r="AX861" s="592"/>
      <c r="AY861" s="593"/>
      <c r="AZ861" s="540"/>
      <c r="BA861" s="541"/>
      <c r="BB861" s="553"/>
      <c r="BC861" s="559"/>
      <c r="BD861" s="592"/>
      <c r="BE861" s="593"/>
      <c r="BF861" s="580"/>
      <c r="BG861" s="581"/>
      <c r="BH861" s="576"/>
      <c r="BI861" s="577"/>
      <c r="BJ861" s="592"/>
      <c r="BK861" s="593"/>
      <c r="BL861" s="653"/>
      <c r="BM861" s="654"/>
      <c r="BN861" s="655"/>
      <c r="BO861" s="600"/>
      <c r="BP861" s="600"/>
      <c r="BQ861" s="54"/>
      <c r="BR861" s="54"/>
      <c r="BS861" s="54"/>
    </row>
    <row r="862" spans="1:71" ht="21.75" customHeight="1">
      <c r="A862" s="54"/>
      <c r="B862" s="565" t="str">
        <f>IF(ROSTER!B40="","",ROSTER!B40)</f>
        <v/>
      </c>
      <c r="C862" s="536" t="str">
        <f>IF(ROSTER!C$40="","",ROSTER!C$40)</f>
        <v/>
      </c>
      <c r="D862" s="537"/>
      <c r="E862" s="546"/>
      <c r="F862" s="501">
        <f>IF(E862="y",1,IF(E862="S",1,0))</f>
        <v>0</v>
      </c>
      <c r="G862" s="506">
        <f>IF(E862="S",1,0)</f>
        <v>0</v>
      </c>
      <c r="H862" s="542"/>
      <c r="I862" s="543"/>
      <c r="J862" s="538"/>
      <c r="K862" s="539"/>
      <c r="L862" s="552"/>
      <c r="M862" s="558"/>
      <c r="N862" s="554">
        <f>L862+J862</f>
        <v>0</v>
      </c>
      <c r="O862" s="555"/>
      <c r="P862" s="538"/>
      <c r="Q862" s="539"/>
      <c r="R862" s="552"/>
      <c r="S862" s="558"/>
      <c r="T862" s="590">
        <f t="shared" ref="T862:T873" si="756">R862-P862</f>
        <v>0</v>
      </c>
      <c r="U862" s="591"/>
      <c r="V862" s="550"/>
      <c r="W862" s="543"/>
      <c r="X862" s="538"/>
      <c r="Y862" s="543"/>
      <c r="Z862" s="538"/>
      <c r="AA862" s="543"/>
      <c r="AB862" s="538"/>
      <c r="AC862" s="539"/>
      <c r="AD862" s="552"/>
      <c r="AE862" s="558"/>
      <c r="AF862" s="586">
        <f>IF(AB862=0,0,(AD862/AB862)*100)</f>
        <v>0</v>
      </c>
      <c r="AG862" s="587"/>
      <c r="AH862" s="538"/>
      <c r="AI862" s="539"/>
      <c r="AJ862" s="552"/>
      <c r="AK862" s="558"/>
      <c r="AL862" s="590">
        <f>IF(AH862=0,0,(AJ862/AH862)*100)</f>
        <v>0</v>
      </c>
      <c r="AM862" s="591"/>
      <c r="AN862" s="538"/>
      <c r="AO862" s="539"/>
      <c r="AP862" s="552"/>
      <c r="AQ862" s="558"/>
      <c r="AR862" s="590">
        <f>IF(AN862=0,0,(AP862/AN862)*100)</f>
        <v>0</v>
      </c>
      <c r="AS862" s="591"/>
      <c r="AT862" s="578">
        <f>AB862+AH862+AN862</f>
        <v>0</v>
      </c>
      <c r="AU862" s="579"/>
      <c r="AV862" s="574">
        <f>AD862+AJ862+AP862</f>
        <v>0</v>
      </c>
      <c r="AW862" s="575"/>
      <c r="AX862" s="590">
        <f>IF(AT862=0,0,(AV862/AT862)*100)</f>
        <v>0</v>
      </c>
      <c r="AY862" s="591"/>
      <c r="AZ862" s="538"/>
      <c r="BA862" s="539"/>
      <c r="BB862" s="552"/>
      <c r="BC862" s="558"/>
      <c r="BD862" s="590">
        <f>IF(AZ862=0,0,(BB862/AZ862)*100)</f>
        <v>0</v>
      </c>
      <c r="BE862" s="591"/>
      <c r="BF862" s="578">
        <f>AT862+AZ862</f>
        <v>0</v>
      </c>
      <c r="BG862" s="579"/>
      <c r="BH862" s="574">
        <f>AV862+BB862</f>
        <v>0</v>
      </c>
      <c r="BI862" s="575"/>
      <c r="BJ862" s="590">
        <f>IF(BF862=0,0,(BH862/BF862)*100)</f>
        <v>0</v>
      </c>
      <c r="BK862" s="591"/>
      <c r="BL862" s="650">
        <f>(AD862*2)+(AJ862*2)+(AP862*3)+BB862</f>
        <v>0</v>
      </c>
      <c r="BM862" s="651"/>
      <c r="BN862" s="652"/>
      <c r="BO862" s="599" t="e">
        <f>(BL862*BR$830)+(N862*BR$831)+(X862*BR$832)+(R862*BR$833)+(V862*BR$834)+(Z862*BR$835)</f>
        <v>#REF!</v>
      </c>
      <c r="BP862" s="599" t="e">
        <f>((AZ862-BB862)*BR$837)+((AT862-AV862)*BR$836)+(H862*BR$838)+(P862*BR$839)</f>
        <v>#REF!</v>
      </c>
      <c r="BQ862" s="54"/>
      <c r="BR862" s="54"/>
      <c r="BS862" s="54"/>
    </row>
    <row r="863" spans="1:71" ht="21.75" customHeight="1">
      <c r="A863" s="54"/>
      <c r="B863" s="566"/>
      <c r="C863" s="560" t="str">
        <f>IF(ROSTER!D$40="","",ROSTER!D$40)</f>
        <v/>
      </c>
      <c r="D863" s="561"/>
      <c r="E863" s="547"/>
      <c r="F863" s="502"/>
      <c r="G863" s="507"/>
      <c r="H863" s="544"/>
      <c r="I863" s="545"/>
      <c r="J863" s="540"/>
      <c r="K863" s="541"/>
      <c r="L863" s="553"/>
      <c r="M863" s="559"/>
      <c r="N863" s="556" t="s">
        <v>14</v>
      </c>
      <c r="O863" s="557"/>
      <c r="P863" s="540"/>
      <c r="Q863" s="541"/>
      <c r="R863" s="553"/>
      <c r="S863" s="559"/>
      <c r="T863" s="592"/>
      <c r="U863" s="593"/>
      <c r="V863" s="551"/>
      <c r="W863" s="545"/>
      <c r="X863" s="540"/>
      <c r="Y863" s="545"/>
      <c r="Z863" s="540"/>
      <c r="AA863" s="545"/>
      <c r="AB863" s="540"/>
      <c r="AC863" s="541"/>
      <c r="AD863" s="553"/>
      <c r="AE863" s="559"/>
      <c r="AF863" s="588"/>
      <c r="AG863" s="589"/>
      <c r="AH863" s="540"/>
      <c r="AI863" s="541"/>
      <c r="AJ863" s="553"/>
      <c r="AK863" s="559"/>
      <c r="AL863" s="592"/>
      <c r="AM863" s="593"/>
      <c r="AN863" s="540"/>
      <c r="AO863" s="541"/>
      <c r="AP863" s="553"/>
      <c r="AQ863" s="559"/>
      <c r="AR863" s="592"/>
      <c r="AS863" s="593"/>
      <c r="AT863" s="580"/>
      <c r="AU863" s="581"/>
      <c r="AV863" s="576"/>
      <c r="AW863" s="577"/>
      <c r="AX863" s="592"/>
      <c r="AY863" s="593"/>
      <c r="AZ863" s="540"/>
      <c r="BA863" s="541"/>
      <c r="BB863" s="553"/>
      <c r="BC863" s="559"/>
      <c r="BD863" s="592"/>
      <c r="BE863" s="593"/>
      <c r="BF863" s="580"/>
      <c r="BG863" s="581"/>
      <c r="BH863" s="576"/>
      <c r="BI863" s="577"/>
      <c r="BJ863" s="592"/>
      <c r="BK863" s="593"/>
      <c r="BL863" s="653"/>
      <c r="BM863" s="654"/>
      <c r="BN863" s="655"/>
      <c r="BO863" s="600"/>
      <c r="BP863" s="600"/>
      <c r="BQ863" s="54"/>
      <c r="BR863" s="54"/>
      <c r="BS863" s="54"/>
    </row>
    <row r="864" spans="1:71" ht="21.75" customHeight="1">
      <c r="A864" s="54"/>
      <c r="B864" s="565" t="str">
        <f>IF(ROSTER!B42="","",ROSTER!B42)</f>
        <v/>
      </c>
      <c r="C864" s="536" t="str">
        <f>IF(ROSTER!C$42="","",ROSTER!C$42)</f>
        <v/>
      </c>
      <c r="D864" s="537"/>
      <c r="E864" s="546"/>
      <c r="F864" s="501">
        <f>IF(E864="y",1,IF(E864="S",1,0))</f>
        <v>0</v>
      </c>
      <c r="G864" s="506">
        <f>IF(E864="S",1,0)</f>
        <v>0</v>
      </c>
      <c r="H864" s="542"/>
      <c r="I864" s="543"/>
      <c r="J864" s="538"/>
      <c r="K864" s="539"/>
      <c r="L864" s="552"/>
      <c r="M864" s="558"/>
      <c r="N864" s="554">
        <f>L864+J864</f>
        <v>0</v>
      </c>
      <c r="O864" s="555"/>
      <c r="P864" s="538"/>
      <c r="Q864" s="539"/>
      <c r="R864" s="552"/>
      <c r="S864" s="558"/>
      <c r="T864" s="590">
        <f t="shared" ref="T864:T873" si="757">R864-P864</f>
        <v>0</v>
      </c>
      <c r="U864" s="591"/>
      <c r="V864" s="550"/>
      <c r="W864" s="543"/>
      <c r="X864" s="538"/>
      <c r="Y864" s="543"/>
      <c r="Z864" s="538"/>
      <c r="AA864" s="543"/>
      <c r="AB864" s="538"/>
      <c r="AC864" s="539"/>
      <c r="AD864" s="552"/>
      <c r="AE864" s="558"/>
      <c r="AF864" s="586">
        <f>IF(AB864=0,0,(AD864/AB864)*100)</f>
        <v>0</v>
      </c>
      <c r="AG864" s="587"/>
      <c r="AH864" s="538"/>
      <c r="AI864" s="539"/>
      <c r="AJ864" s="552"/>
      <c r="AK864" s="558"/>
      <c r="AL864" s="590">
        <f>IF(AH864=0,0,(AJ864/AH864)*100)</f>
        <v>0</v>
      </c>
      <c r="AM864" s="591"/>
      <c r="AN864" s="538"/>
      <c r="AO864" s="539"/>
      <c r="AP864" s="552"/>
      <c r="AQ864" s="558"/>
      <c r="AR864" s="590">
        <f>IF(AN864=0,0,(AP864/AN864)*100)</f>
        <v>0</v>
      </c>
      <c r="AS864" s="591"/>
      <c r="AT864" s="578">
        <f>AB864+AH864+AN864</f>
        <v>0</v>
      </c>
      <c r="AU864" s="579"/>
      <c r="AV864" s="574">
        <f>AD864+AJ864+AP864</f>
        <v>0</v>
      </c>
      <c r="AW864" s="575"/>
      <c r="AX864" s="590">
        <f>IF(AT864=0,0,(AV864/AT864)*100)</f>
        <v>0</v>
      </c>
      <c r="AY864" s="591"/>
      <c r="AZ864" s="538"/>
      <c r="BA864" s="539"/>
      <c r="BB864" s="552"/>
      <c r="BC864" s="558"/>
      <c r="BD864" s="590">
        <f>IF(AZ864=0,0,(BB864/AZ864)*100)</f>
        <v>0</v>
      </c>
      <c r="BE864" s="591"/>
      <c r="BF864" s="578">
        <f>AT864+AZ864</f>
        <v>0</v>
      </c>
      <c r="BG864" s="579"/>
      <c r="BH864" s="574">
        <f>AV864+BB864</f>
        <v>0</v>
      </c>
      <c r="BI864" s="575"/>
      <c r="BJ864" s="590">
        <f>IF(BF864=0,0,(BH864/BF864)*100)</f>
        <v>0</v>
      </c>
      <c r="BK864" s="591"/>
      <c r="BL864" s="650">
        <f>(AD864*2)+(AJ864*2)+(AP864*3)+BB864</f>
        <v>0</v>
      </c>
      <c r="BM864" s="651"/>
      <c r="BN864" s="652"/>
      <c r="BO864" s="599" t="e">
        <f>(BL864*BR$830)+(N864*BR$831)+(X864*BR$832)+(R864*BR$833)+(V864*BR$834)+(Z864*BR$835)</f>
        <v>#REF!</v>
      </c>
      <c r="BP864" s="599" t="e">
        <f>((AZ864-BB864)*BR$837)+((AT864-AV864)*BR$836)+(H864*BR$838)+(P864*BR$839)</f>
        <v>#REF!</v>
      </c>
      <c r="BQ864" s="54"/>
      <c r="BR864" s="54"/>
      <c r="BS864" s="54"/>
    </row>
    <row r="865" spans="1:71" ht="21.75" customHeight="1">
      <c r="A865" s="54"/>
      <c r="B865" s="566"/>
      <c r="C865" s="560" t="str">
        <f>IF(ROSTER!D$42="","",ROSTER!D$42)</f>
        <v/>
      </c>
      <c r="D865" s="561"/>
      <c r="E865" s="547"/>
      <c r="F865" s="502"/>
      <c r="G865" s="507"/>
      <c r="H865" s="544"/>
      <c r="I865" s="545"/>
      <c r="J865" s="540"/>
      <c r="K865" s="541"/>
      <c r="L865" s="553"/>
      <c r="M865" s="559"/>
      <c r="N865" s="556" t="s">
        <v>14</v>
      </c>
      <c r="O865" s="557"/>
      <c r="P865" s="540"/>
      <c r="Q865" s="541"/>
      <c r="R865" s="553"/>
      <c r="S865" s="559"/>
      <c r="T865" s="592"/>
      <c r="U865" s="593"/>
      <c r="V865" s="551"/>
      <c r="W865" s="545"/>
      <c r="X865" s="540"/>
      <c r="Y865" s="545"/>
      <c r="Z865" s="540"/>
      <c r="AA865" s="545"/>
      <c r="AB865" s="540"/>
      <c r="AC865" s="541"/>
      <c r="AD865" s="553"/>
      <c r="AE865" s="559"/>
      <c r="AF865" s="588"/>
      <c r="AG865" s="589"/>
      <c r="AH865" s="540"/>
      <c r="AI865" s="541"/>
      <c r="AJ865" s="553"/>
      <c r="AK865" s="559"/>
      <c r="AL865" s="592"/>
      <c r="AM865" s="593"/>
      <c r="AN865" s="540"/>
      <c r="AO865" s="541"/>
      <c r="AP865" s="553"/>
      <c r="AQ865" s="559"/>
      <c r="AR865" s="592"/>
      <c r="AS865" s="593"/>
      <c r="AT865" s="580"/>
      <c r="AU865" s="581"/>
      <c r="AV865" s="576"/>
      <c r="AW865" s="577"/>
      <c r="AX865" s="592"/>
      <c r="AY865" s="593"/>
      <c r="AZ865" s="540"/>
      <c r="BA865" s="541"/>
      <c r="BB865" s="553"/>
      <c r="BC865" s="559"/>
      <c r="BD865" s="592"/>
      <c r="BE865" s="593"/>
      <c r="BF865" s="580"/>
      <c r="BG865" s="581"/>
      <c r="BH865" s="576"/>
      <c r="BI865" s="577"/>
      <c r="BJ865" s="592"/>
      <c r="BK865" s="593"/>
      <c r="BL865" s="653"/>
      <c r="BM865" s="654"/>
      <c r="BN865" s="655"/>
      <c r="BO865" s="600"/>
      <c r="BP865" s="600"/>
      <c r="BQ865" s="54"/>
      <c r="BR865" s="54"/>
      <c r="BS865" s="54"/>
    </row>
    <row r="866" spans="1:71" ht="21.75" customHeight="1">
      <c r="A866" s="54"/>
      <c r="B866" s="565" t="str">
        <f>IF(ROSTER!B44="","",ROSTER!B44)</f>
        <v/>
      </c>
      <c r="C866" s="536" t="str">
        <f>IF(ROSTER!C$44="","",ROSTER!C$44)</f>
        <v/>
      </c>
      <c r="D866" s="537"/>
      <c r="E866" s="546"/>
      <c r="F866" s="501">
        <f>IF(E866="y",1,IF(E866="S",1,0))</f>
        <v>0</v>
      </c>
      <c r="G866" s="506">
        <f>IF(E866="S",1,0)</f>
        <v>0</v>
      </c>
      <c r="H866" s="542"/>
      <c r="I866" s="543"/>
      <c r="J866" s="538"/>
      <c r="K866" s="539"/>
      <c r="L866" s="552"/>
      <c r="M866" s="558"/>
      <c r="N866" s="554">
        <f>L866+J866</f>
        <v>0</v>
      </c>
      <c r="O866" s="555"/>
      <c r="P866" s="538"/>
      <c r="Q866" s="539"/>
      <c r="R866" s="552"/>
      <c r="S866" s="558"/>
      <c r="T866" s="590">
        <f t="shared" ref="T866:T873" si="758">R866-P866</f>
        <v>0</v>
      </c>
      <c r="U866" s="591"/>
      <c r="V866" s="550"/>
      <c r="W866" s="543"/>
      <c r="X866" s="538"/>
      <c r="Y866" s="543"/>
      <c r="Z866" s="538"/>
      <c r="AA866" s="543"/>
      <c r="AB866" s="538"/>
      <c r="AC866" s="539"/>
      <c r="AD866" s="552"/>
      <c r="AE866" s="558"/>
      <c r="AF866" s="586">
        <f>IF(AB866=0,0,(AD866/AB866)*100)</f>
        <v>0</v>
      </c>
      <c r="AG866" s="587"/>
      <c r="AH866" s="538"/>
      <c r="AI866" s="539"/>
      <c r="AJ866" s="552"/>
      <c r="AK866" s="558"/>
      <c r="AL866" s="590">
        <f>IF(AH866=0,0,(AJ866/AH866)*100)</f>
        <v>0</v>
      </c>
      <c r="AM866" s="591"/>
      <c r="AN866" s="538"/>
      <c r="AO866" s="539"/>
      <c r="AP866" s="552"/>
      <c r="AQ866" s="558"/>
      <c r="AR866" s="590">
        <f>IF(AN866=0,0,(AP866/AN866)*100)</f>
        <v>0</v>
      </c>
      <c r="AS866" s="591"/>
      <c r="AT866" s="578">
        <f>AB866+AH866+AN866</f>
        <v>0</v>
      </c>
      <c r="AU866" s="579"/>
      <c r="AV866" s="574">
        <f>AD866+AJ866+AP866</f>
        <v>0</v>
      </c>
      <c r="AW866" s="575"/>
      <c r="AX866" s="590">
        <f>IF(AT866=0,0,(AV866/AT866)*100)</f>
        <v>0</v>
      </c>
      <c r="AY866" s="591"/>
      <c r="AZ866" s="538"/>
      <c r="BA866" s="539"/>
      <c r="BB866" s="552"/>
      <c r="BC866" s="558"/>
      <c r="BD866" s="590">
        <f>IF(AZ866=0,0,(BB866/AZ866)*100)</f>
        <v>0</v>
      </c>
      <c r="BE866" s="591"/>
      <c r="BF866" s="578">
        <f>AT866+AZ866</f>
        <v>0</v>
      </c>
      <c r="BG866" s="579"/>
      <c r="BH866" s="574">
        <f>AV866+BB866</f>
        <v>0</v>
      </c>
      <c r="BI866" s="575"/>
      <c r="BJ866" s="590">
        <f>IF(BF866=0,0,(BH866/BF866)*100)</f>
        <v>0</v>
      </c>
      <c r="BK866" s="591"/>
      <c r="BL866" s="650">
        <f>(AD866*2)+(AJ866*2)+(AP866*3)+BB866</f>
        <v>0</v>
      </c>
      <c r="BM866" s="651"/>
      <c r="BN866" s="652"/>
      <c r="BO866" s="599" t="e">
        <f>(BL866*BR$830)+(N866*BR$831)+(X866*BR$832)+(R866*BR$833)+(V866*BR$834)+(Z866*BR$835)</f>
        <v>#REF!</v>
      </c>
      <c r="BP866" s="599" t="e">
        <f>((AZ866-BB866)*BR$837)+((AT866-AV866)*BR$836)+(H866*BR$838)+(P866*BR$839)</f>
        <v>#REF!</v>
      </c>
      <c r="BQ866" s="54"/>
      <c r="BR866" s="54"/>
      <c r="BS866" s="54"/>
    </row>
    <row r="867" spans="1:71" ht="21.75" customHeight="1">
      <c r="A867" s="54"/>
      <c r="B867" s="566"/>
      <c r="C867" s="560" t="str">
        <f>IF(ROSTER!D$44="","",ROSTER!D$44)</f>
        <v/>
      </c>
      <c r="D867" s="561"/>
      <c r="E867" s="547"/>
      <c r="F867" s="502"/>
      <c r="G867" s="507"/>
      <c r="H867" s="544"/>
      <c r="I867" s="545"/>
      <c r="J867" s="540"/>
      <c r="K867" s="541"/>
      <c r="L867" s="553"/>
      <c r="M867" s="559"/>
      <c r="N867" s="556" t="s">
        <v>14</v>
      </c>
      <c r="O867" s="557"/>
      <c r="P867" s="540"/>
      <c r="Q867" s="541"/>
      <c r="R867" s="553"/>
      <c r="S867" s="559"/>
      <c r="T867" s="592"/>
      <c r="U867" s="593"/>
      <c r="V867" s="551"/>
      <c r="W867" s="545"/>
      <c r="X867" s="540"/>
      <c r="Y867" s="545"/>
      <c r="Z867" s="540"/>
      <c r="AA867" s="545"/>
      <c r="AB867" s="540"/>
      <c r="AC867" s="541"/>
      <c r="AD867" s="553"/>
      <c r="AE867" s="559"/>
      <c r="AF867" s="588"/>
      <c r="AG867" s="589"/>
      <c r="AH867" s="540"/>
      <c r="AI867" s="541"/>
      <c r="AJ867" s="553"/>
      <c r="AK867" s="559"/>
      <c r="AL867" s="592"/>
      <c r="AM867" s="593"/>
      <c r="AN867" s="540"/>
      <c r="AO867" s="541"/>
      <c r="AP867" s="553"/>
      <c r="AQ867" s="559"/>
      <c r="AR867" s="592"/>
      <c r="AS867" s="593"/>
      <c r="AT867" s="580"/>
      <c r="AU867" s="581"/>
      <c r="AV867" s="576"/>
      <c r="AW867" s="577"/>
      <c r="AX867" s="592"/>
      <c r="AY867" s="593"/>
      <c r="AZ867" s="540"/>
      <c r="BA867" s="541"/>
      <c r="BB867" s="553"/>
      <c r="BC867" s="559"/>
      <c r="BD867" s="592"/>
      <c r="BE867" s="593"/>
      <c r="BF867" s="580"/>
      <c r="BG867" s="581"/>
      <c r="BH867" s="576"/>
      <c r="BI867" s="577"/>
      <c r="BJ867" s="592"/>
      <c r="BK867" s="593"/>
      <c r="BL867" s="653"/>
      <c r="BM867" s="654"/>
      <c r="BN867" s="655"/>
      <c r="BO867" s="600"/>
      <c r="BP867" s="600"/>
      <c r="BQ867" s="54"/>
      <c r="BR867" s="54"/>
      <c r="BS867" s="54"/>
    </row>
    <row r="868" spans="1:71" ht="21.75" customHeight="1">
      <c r="A868" s="54"/>
      <c r="B868" s="565" t="str">
        <f>IF(ROSTER!B46="","",ROSTER!B46)</f>
        <v/>
      </c>
      <c r="C868" s="536" t="str">
        <f>IF(ROSTER!C$46="","",ROSTER!C$46)</f>
        <v/>
      </c>
      <c r="D868" s="537"/>
      <c r="E868" s="546"/>
      <c r="F868" s="501">
        <f>IF(E868="y",1,IF(E868="S",1,0))</f>
        <v>0</v>
      </c>
      <c r="G868" s="506">
        <f>IF(E868="S",1,0)</f>
        <v>0</v>
      </c>
      <c r="H868" s="542"/>
      <c r="I868" s="543"/>
      <c r="J868" s="538"/>
      <c r="K868" s="539"/>
      <c r="L868" s="552"/>
      <c r="M868" s="558"/>
      <c r="N868" s="554">
        <f>L868+J868</f>
        <v>0</v>
      </c>
      <c r="O868" s="555"/>
      <c r="P868" s="538"/>
      <c r="Q868" s="539"/>
      <c r="R868" s="552"/>
      <c r="S868" s="558"/>
      <c r="T868" s="590">
        <f t="shared" ref="T868:T873" si="759">R868-P868</f>
        <v>0</v>
      </c>
      <c r="U868" s="591"/>
      <c r="V868" s="550"/>
      <c r="W868" s="543"/>
      <c r="X868" s="538"/>
      <c r="Y868" s="543"/>
      <c r="Z868" s="538"/>
      <c r="AA868" s="543"/>
      <c r="AB868" s="538"/>
      <c r="AC868" s="539"/>
      <c r="AD868" s="552"/>
      <c r="AE868" s="558"/>
      <c r="AF868" s="586">
        <f>IF(AB868=0,0,(AD868/AB868)*100)</f>
        <v>0</v>
      </c>
      <c r="AG868" s="587"/>
      <c r="AH868" s="538"/>
      <c r="AI868" s="539"/>
      <c r="AJ868" s="552"/>
      <c r="AK868" s="558"/>
      <c r="AL868" s="590">
        <f>IF(AH868=0,0,(AJ868/AH868)*100)</f>
        <v>0</v>
      </c>
      <c r="AM868" s="591"/>
      <c r="AN868" s="538"/>
      <c r="AO868" s="539"/>
      <c r="AP868" s="552"/>
      <c r="AQ868" s="558"/>
      <c r="AR868" s="590">
        <f>IF(AN868=0,0,(AP868/AN868)*100)</f>
        <v>0</v>
      </c>
      <c r="AS868" s="591"/>
      <c r="AT868" s="578">
        <f>AB868+AH868+AN868</f>
        <v>0</v>
      </c>
      <c r="AU868" s="579"/>
      <c r="AV868" s="574">
        <f>AD868+AJ868+AP868</f>
        <v>0</v>
      </c>
      <c r="AW868" s="575"/>
      <c r="AX868" s="590">
        <f>IF(AT868=0,0,(AV868/AT868)*100)</f>
        <v>0</v>
      </c>
      <c r="AY868" s="591"/>
      <c r="AZ868" s="538"/>
      <c r="BA868" s="539"/>
      <c r="BB868" s="552"/>
      <c r="BC868" s="558"/>
      <c r="BD868" s="590">
        <f>IF(AZ868=0,0,(BB868/AZ868)*100)</f>
        <v>0</v>
      </c>
      <c r="BE868" s="591"/>
      <c r="BF868" s="578">
        <f>AT868+AZ868</f>
        <v>0</v>
      </c>
      <c r="BG868" s="579"/>
      <c r="BH868" s="574">
        <f>AV868+BB868</f>
        <v>0</v>
      </c>
      <c r="BI868" s="575"/>
      <c r="BJ868" s="590">
        <f>IF(BF868=0,0,(BH868/BF868)*100)</f>
        <v>0</v>
      </c>
      <c r="BK868" s="591"/>
      <c r="BL868" s="650">
        <f>(AD868*2)+(AJ868*2)+(AP868*3)+BB868</f>
        <v>0</v>
      </c>
      <c r="BM868" s="651"/>
      <c r="BN868" s="652"/>
      <c r="BO868" s="601" t="e">
        <f>(BL868*BR$74)+(N868*BR$75)+(X868*BR$76)+(R868*BR$77)+(V868*BR$78)+(Z868*BR$79)</f>
        <v>#REF!</v>
      </c>
      <c r="BP868" s="599" t="e">
        <f>((AZ868-BB868)*BR$81)+((AT868-AV868)*BR$80)+(H868*BR$82)+(P868*BR$83)</f>
        <v>#REF!</v>
      </c>
      <c r="BQ868" s="54"/>
      <c r="BR868" s="54"/>
      <c r="BS868" s="54"/>
    </row>
    <row r="869" spans="1:71" ht="22.5" customHeight="1">
      <c r="A869" s="54"/>
      <c r="B869" s="566"/>
      <c r="C869" s="560" t="str">
        <f>IF(ROSTER!D$46="","",ROSTER!D$46)</f>
        <v/>
      </c>
      <c r="D869" s="561"/>
      <c r="E869" s="547"/>
      <c r="F869" s="502"/>
      <c r="G869" s="507"/>
      <c r="H869" s="544"/>
      <c r="I869" s="545"/>
      <c r="J869" s="540"/>
      <c r="K869" s="541"/>
      <c r="L869" s="553"/>
      <c r="M869" s="559"/>
      <c r="N869" s="556" t="s">
        <v>14</v>
      </c>
      <c r="O869" s="557"/>
      <c r="P869" s="540"/>
      <c r="Q869" s="541"/>
      <c r="R869" s="553"/>
      <c r="S869" s="559"/>
      <c r="T869" s="592"/>
      <c r="U869" s="593"/>
      <c r="V869" s="551"/>
      <c r="W869" s="545"/>
      <c r="X869" s="540"/>
      <c r="Y869" s="545"/>
      <c r="Z869" s="540"/>
      <c r="AA869" s="545"/>
      <c r="AB869" s="540"/>
      <c r="AC869" s="541"/>
      <c r="AD869" s="553"/>
      <c r="AE869" s="559"/>
      <c r="AF869" s="588"/>
      <c r="AG869" s="589"/>
      <c r="AH869" s="540"/>
      <c r="AI869" s="541"/>
      <c r="AJ869" s="553"/>
      <c r="AK869" s="559"/>
      <c r="AL869" s="592"/>
      <c r="AM869" s="593"/>
      <c r="AN869" s="540"/>
      <c r="AO869" s="541"/>
      <c r="AP869" s="553"/>
      <c r="AQ869" s="559"/>
      <c r="AR869" s="592"/>
      <c r="AS869" s="593"/>
      <c r="AT869" s="580"/>
      <c r="AU869" s="581"/>
      <c r="AV869" s="576"/>
      <c r="AW869" s="577"/>
      <c r="AX869" s="592"/>
      <c r="AY869" s="593"/>
      <c r="AZ869" s="540"/>
      <c r="BA869" s="541"/>
      <c r="BB869" s="553"/>
      <c r="BC869" s="559"/>
      <c r="BD869" s="592"/>
      <c r="BE869" s="593"/>
      <c r="BF869" s="580"/>
      <c r="BG869" s="581"/>
      <c r="BH869" s="576"/>
      <c r="BI869" s="577"/>
      <c r="BJ869" s="592"/>
      <c r="BK869" s="593"/>
      <c r="BL869" s="653"/>
      <c r="BM869" s="654"/>
      <c r="BN869" s="655"/>
      <c r="BO869" s="602"/>
      <c r="BP869" s="600"/>
      <c r="BQ869" s="54"/>
      <c r="BR869" s="54"/>
      <c r="BS869" s="54"/>
    </row>
    <row r="870" spans="1:71" ht="21.75" customHeight="1">
      <c r="A870" s="54"/>
      <c r="B870" s="565" t="str">
        <f>IF(ROSTER!B48="","",ROSTER!B48)</f>
        <v/>
      </c>
      <c r="C870" s="536" t="str">
        <f>IF(ROSTER!C$48="","",ROSTER!C$48)</f>
        <v/>
      </c>
      <c r="D870" s="537"/>
      <c r="E870" s="546"/>
      <c r="F870" s="501">
        <f t="shared" ref="F870" si="760">IF(E870="y",1,IF(E870="S",1,0))</f>
        <v>0</v>
      </c>
      <c r="G870" s="506">
        <f t="shared" ref="G870" si="761">IF(E870="S",1,0)</f>
        <v>0</v>
      </c>
      <c r="H870" s="542"/>
      <c r="I870" s="543"/>
      <c r="J870" s="538"/>
      <c r="K870" s="539"/>
      <c r="L870" s="552"/>
      <c r="M870" s="558"/>
      <c r="N870" s="554">
        <f t="shared" ref="N870" si="762">L870+J870</f>
        <v>0</v>
      </c>
      <c r="O870" s="555"/>
      <c r="P870" s="538"/>
      <c r="Q870" s="539"/>
      <c r="R870" s="552"/>
      <c r="S870" s="558"/>
      <c r="T870" s="590">
        <f t="shared" ref="T870:T873" si="763">R870-P870</f>
        <v>0</v>
      </c>
      <c r="U870" s="591"/>
      <c r="V870" s="550"/>
      <c r="W870" s="543"/>
      <c r="X870" s="538"/>
      <c r="Y870" s="543"/>
      <c r="Z870" s="538"/>
      <c r="AA870" s="543"/>
      <c r="AB870" s="538"/>
      <c r="AC870" s="539"/>
      <c r="AD870" s="552"/>
      <c r="AE870" s="558"/>
      <c r="AF870" s="586"/>
      <c r="AG870" s="587"/>
      <c r="AH870" s="538"/>
      <c r="AI870" s="539"/>
      <c r="AJ870" s="552"/>
      <c r="AK870" s="558"/>
      <c r="AL870" s="590">
        <f t="shared" ref="AL870" si="764">IF(AH870=0,0,(AJ870/AH870)*100)</f>
        <v>0</v>
      </c>
      <c r="AM870" s="591"/>
      <c r="AN870" s="538"/>
      <c r="AO870" s="539"/>
      <c r="AP870" s="552"/>
      <c r="AQ870" s="558"/>
      <c r="AR870" s="590">
        <f t="shared" ref="AR870" si="765">IF(AN870=0,0,(AP870/AN870)*100)</f>
        <v>0</v>
      </c>
      <c r="AS870" s="591"/>
      <c r="AT870" s="578">
        <f t="shared" ref="AT870" si="766">AB870+AH870+AN870</f>
        <v>0</v>
      </c>
      <c r="AU870" s="579"/>
      <c r="AV870" s="574">
        <f t="shared" ref="AV870" si="767">AD870+AJ870+AP870</f>
        <v>0</v>
      </c>
      <c r="AW870" s="575"/>
      <c r="AX870" s="590">
        <f t="shared" ref="AX870" si="768">IF(AT870=0,0,(AV870/AT870)*100)</f>
        <v>0</v>
      </c>
      <c r="AY870" s="591"/>
      <c r="AZ870" s="538"/>
      <c r="BA870" s="539"/>
      <c r="BB870" s="552"/>
      <c r="BC870" s="558"/>
      <c r="BD870" s="590">
        <f t="shared" ref="BD870" si="769">IF(AZ870=0,0,(BB870/AZ870)*100)</f>
        <v>0</v>
      </c>
      <c r="BE870" s="591"/>
      <c r="BF870" s="578">
        <f t="shared" ref="BF870" si="770">AT870+AZ870</f>
        <v>0</v>
      </c>
      <c r="BG870" s="579"/>
      <c r="BH870" s="574">
        <f t="shared" ref="BH870" si="771">AV870+BB870</f>
        <v>0</v>
      </c>
      <c r="BI870" s="575"/>
      <c r="BJ870" s="590">
        <f t="shared" ref="BJ870" si="772">IF(BF870=0,0,(BH870/BF870)*100)</f>
        <v>0</v>
      </c>
      <c r="BK870" s="591"/>
      <c r="BL870" s="650">
        <f t="shared" ref="BL870" si="773">(AD870*2)+(AJ870*2)+(AP870*3)+BB870</f>
        <v>0</v>
      </c>
      <c r="BM870" s="651"/>
      <c r="BN870" s="652"/>
      <c r="BO870" s="601" t="e">
        <f>(BL870*BR$74)+(N870*BR$75)+(X870*BR$76)+(R870*BR$77)+(V870*BR$78)+(Z870*BR$79)</f>
        <v>#REF!</v>
      </c>
      <c r="BP870" s="599" t="e">
        <f>((AZ870-BB870)*BR$81)+((AT870-AV870)*BR$80)+(H870*BR$82)+(P870*BR$83)</f>
        <v>#REF!</v>
      </c>
      <c r="BQ870" s="54"/>
      <c r="BR870" s="54"/>
      <c r="BS870" s="54"/>
    </row>
    <row r="871" spans="1:71" ht="22.5" customHeight="1">
      <c r="A871" s="54"/>
      <c r="B871" s="566"/>
      <c r="C871" s="560" t="str">
        <f>IF(ROSTER!D$48="","",ROSTER!D$48)</f>
        <v/>
      </c>
      <c r="D871" s="561"/>
      <c r="E871" s="547"/>
      <c r="F871" s="502"/>
      <c r="G871" s="507"/>
      <c r="H871" s="544"/>
      <c r="I871" s="545"/>
      <c r="J871" s="540"/>
      <c r="K871" s="541"/>
      <c r="L871" s="553"/>
      <c r="M871" s="559"/>
      <c r="N871" s="556" t="s">
        <v>14</v>
      </c>
      <c r="O871" s="557"/>
      <c r="P871" s="540"/>
      <c r="Q871" s="541"/>
      <c r="R871" s="553"/>
      <c r="S871" s="559"/>
      <c r="T871" s="592"/>
      <c r="U871" s="593"/>
      <c r="V871" s="551"/>
      <c r="W871" s="545"/>
      <c r="X871" s="540"/>
      <c r="Y871" s="545"/>
      <c r="Z871" s="540"/>
      <c r="AA871" s="545"/>
      <c r="AB871" s="540"/>
      <c r="AC871" s="541"/>
      <c r="AD871" s="553"/>
      <c r="AE871" s="559"/>
      <c r="AF871" s="588"/>
      <c r="AG871" s="589"/>
      <c r="AH871" s="540"/>
      <c r="AI871" s="541"/>
      <c r="AJ871" s="553"/>
      <c r="AK871" s="559"/>
      <c r="AL871" s="592"/>
      <c r="AM871" s="593"/>
      <c r="AN871" s="540"/>
      <c r="AO871" s="541"/>
      <c r="AP871" s="553"/>
      <c r="AQ871" s="559"/>
      <c r="AR871" s="592"/>
      <c r="AS871" s="593"/>
      <c r="AT871" s="580"/>
      <c r="AU871" s="581"/>
      <c r="AV871" s="576"/>
      <c r="AW871" s="577"/>
      <c r="AX871" s="592"/>
      <c r="AY871" s="593"/>
      <c r="AZ871" s="540"/>
      <c r="BA871" s="541"/>
      <c r="BB871" s="553"/>
      <c r="BC871" s="559"/>
      <c r="BD871" s="592"/>
      <c r="BE871" s="593"/>
      <c r="BF871" s="580"/>
      <c r="BG871" s="581"/>
      <c r="BH871" s="576"/>
      <c r="BI871" s="577"/>
      <c r="BJ871" s="592"/>
      <c r="BK871" s="593"/>
      <c r="BL871" s="653"/>
      <c r="BM871" s="654"/>
      <c r="BN871" s="655"/>
      <c r="BO871" s="602"/>
      <c r="BP871" s="600"/>
      <c r="BQ871" s="54"/>
      <c r="BR871" s="54"/>
      <c r="BS871" s="54"/>
    </row>
    <row r="872" spans="1:71" ht="21.75" customHeight="1">
      <c r="A872" s="54"/>
      <c r="B872" s="565" t="str">
        <f>IF(ROSTER!B50="","",ROSTER!B50)</f>
        <v/>
      </c>
      <c r="C872" s="536" t="str">
        <f>IF(ROSTER!C$50="","",ROSTER!C$50)</f>
        <v/>
      </c>
      <c r="D872" s="537"/>
      <c r="E872" s="546"/>
      <c r="F872" s="501">
        <f t="shared" ref="F872" si="774">IF(E872="y",1,IF(E872="S",1,0))</f>
        <v>0</v>
      </c>
      <c r="G872" s="506">
        <f t="shared" ref="G872" si="775">IF(E872="S",1,0)</f>
        <v>0</v>
      </c>
      <c r="H872" s="542"/>
      <c r="I872" s="543"/>
      <c r="J872" s="538"/>
      <c r="K872" s="539"/>
      <c r="L872" s="552"/>
      <c r="M872" s="558"/>
      <c r="N872" s="554">
        <f t="shared" ref="N872" si="776">L872+J872</f>
        <v>0</v>
      </c>
      <c r="O872" s="555"/>
      <c r="P872" s="538"/>
      <c r="Q872" s="539"/>
      <c r="R872" s="552"/>
      <c r="S872" s="558"/>
      <c r="T872" s="590">
        <f t="shared" ref="T872:T873" si="777">R872-P872</f>
        <v>0</v>
      </c>
      <c r="U872" s="591"/>
      <c r="V872" s="550"/>
      <c r="W872" s="543"/>
      <c r="X872" s="538"/>
      <c r="Y872" s="543"/>
      <c r="Z872" s="538"/>
      <c r="AA872" s="543"/>
      <c r="AB872" s="538"/>
      <c r="AC872" s="539"/>
      <c r="AD872" s="552"/>
      <c r="AE872" s="558"/>
      <c r="AF872" s="586"/>
      <c r="AG872" s="587"/>
      <c r="AH872" s="538"/>
      <c r="AI872" s="539"/>
      <c r="AJ872" s="552"/>
      <c r="AK872" s="558"/>
      <c r="AL872" s="590">
        <f t="shared" ref="AL872" si="778">IF(AH872=0,0,(AJ872/AH872)*100)</f>
        <v>0</v>
      </c>
      <c r="AM872" s="591"/>
      <c r="AN872" s="538"/>
      <c r="AO872" s="539"/>
      <c r="AP872" s="552"/>
      <c r="AQ872" s="558"/>
      <c r="AR872" s="590">
        <f t="shared" ref="AR872" si="779">IF(AN872=0,0,(AP872/AN872)*100)</f>
        <v>0</v>
      </c>
      <c r="AS872" s="591"/>
      <c r="AT872" s="578">
        <f t="shared" ref="AT872" si="780">AB872+AH872+AN872</f>
        <v>0</v>
      </c>
      <c r="AU872" s="579"/>
      <c r="AV872" s="574">
        <f t="shared" ref="AV872" si="781">AD872+AJ872+AP872</f>
        <v>0</v>
      </c>
      <c r="AW872" s="575"/>
      <c r="AX872" s="590">
        <f t="shared" ref="AX872" si="782">IF(AT872=0,0,(AV872/AT872)*100)</f>
        <v>0</v>
      </c>
      <c r="AY872" s="591"/>
      <c r="AZ872" s="538"/>
      <c r="BA872" s="539"/>
      <c r="BB872" s="552"/>
      <c r="BC872" s="558"/>
      <c r="BD872" s="590">
        <f t="shared" ref="BD872" si="783">IF(AZ872=0,0,(BB872/AZ872)*100)</f>
        <v>0</v>
      </c>
      <c r="BE872" s="591"/>
      <c r="BF872" s="578">
        <f t="shared" ref="BF872" si="784">AT872+AZ872</f>
        <v>0</v>
      </c>
      <c r="BG872" s="579"/>
      <c r="BH872" s="574">
        <f t="shared" ref="BH872" si="785">AV872+BB872</f>
        <v>0</v>
      </c>
      <c r="BI872" s="575"/>
      <c r="BJ872" s="590">
        <f t="shared" ref="BJ872" si="786">IF(BF872=0,0,(BH872/BF872)*100)</f>
        <v>0</v>
      </c>
      <c r="BK872" s="591"/>
      <c r="BL872" s="650">
        <f t="shared" ref="BL872" si="787">(AD872*2)+(AJ872*2)+(AP872*3)+BB872</f>
        <v>0</v>
      </c>
      <c r="BM872" s="651"/>
      <c r="BN872" s="652"/>
      <c r="BO872" s="601" t="e">
        <f>(BL872*BR$74)+(N872*BR$75)+(X872*BR$76)+(R872*BR$77)+(V872*BR$78)+(Z872*BR$79)</f>
        <v>#REF!</v>
      </c>
      <c r="BP872" s="599" t="e">
        <f>((AZ872-BB872)*BR$81)+((AT872-AV872)*BR$80)+(H872*BR$82)+(P872*BR$83)</f>
        <v>#REF!</v>
      </c>
      <c r="BQ872" s="54"/>
      <c r="BR872" s="54"/>
      <c r="BS872" s="54"/>
    </row>
    <row r="873" spans="1:71" ht="22.5" customHeight="1" thickBot="1">
      <c r="A873" s="54"/>
      <c r="B873" s="566"/>
      <c r="C873" s="560" t="str">
        <f>IF(ROSTER!D$50="","",ROSTER!D$50)</f>
        <v/>
      </c>
      <c r="D873" s="561"/>
      <c r="E873" s="547"/>
      <c r="F873" s="502"/>
      <c r="G873" s="507"/>
      <c r="H873" s="544"/>
      <c r="I873" s="545"/>
      <c r="J873" s="540"/>
      <c r="K873" s="541"/>
      <c r="L873" s="553"/>
      <c r="M873" s="559"/>
      <c r="N873" s="556" t="s">
        <v>14</v>
      </c>
      <c r="O873" s="557"/>
      <c r="P873" s="540"/>
      <c r="Q873" s="541"/>
      <c r="R873" s="553"/>
      <c r="S873" s="559"/>
      <c r="T873" s="592"/>
      <c r="U873" s="593"/>
      <c r="V873" s="551"/>
      <c r="W873" s="545"/>
      <c r="X873" s="540"/>
      <c r="Y873" s="545"/>
      <c r="Z873" s="540"/>
      <c r="AA873" s="545"/>
      <c r="AB873" s="540"/>
      <c r="AC873" s="541"/>
      <c r="AD873" s="553"/>
      <c r="AE873" s="559"/>
      <c r="AF873" s="588"/>
      <c r="AG873" s="589"/>
      <c r="AH873" s="540"/>
      <c r="AI873" s="541"/>
      <c r="AJ873" s="553"/>
      <c r="AK873" s="559"/>
      <c r="AL873" s="592"/>
      <c r="AM873" s="593"/>
      <c r="AN873" s="540"/>
      <c r="AO873" s="541"/>
      <c r="AP873" s="553"/>
      <c r="AQ873" s="559"/>
      <c r="AR873" s="592"/>
      <c r="AS873" s="593"/>
      <c r="AT873" s="580"/>
      <c r="AU873" s="581"/>
      <c r="AV873" s="576"/>
      <c r="AW873" s="577"/>
      <c r="AX873" s="592"/>
      <c r="AY873" s="593"/>
      <c r="AZ873" s="540"/>
      <c r="BA873" s="541"/>
      <c r="BB873" s="553"/>
      <c r="BC873" s="559"/>
      <c r="BD873" s="592"/>
      <c r="BE873" s="593"/>
      <c r="BF873" s="580"/>
      <c r="BG873" s="581"/>
      <c r="BH873" s="576"/>
      <c r="BI873" s="577"/>
      <c r="BJ873" s="592"/>
      <c r="BK873" s="593"/>
      <c r="BL873" s="653"/>
      <c r="BM873" s="654"/>
      <c r="BN873" s="655"/>
      <c r="BO873" s="602"/>
      <c r="BP873" s="600"/>
      <c r="BQ873" s="54"/>
      <c r="BR873" s="54"/>
      <c r="BS873" s="54"/>
    </row>
    <row r="874" spans="1:71" s="335" customFormat="1" ht="33.4" customHeight="1">
      <c r="A874" s="333"/>
      <c r="B874" s="689"/>
      <c r="C874" s="685"/>
      <c r="D874" s="685" t="s">
        <v>10</v>
      </c>
      <c r="E874" s="686"/>
      <c r="F874" s="334"/>
      <c r="G874" s="334"/>
      <c r="H874" s="642">
        <f>SUM(H830:I873)</f>
        <v>0</v>
      </c>
      <c r="I874" s="631"/>
      <c r="J874" s="642">
        <f>SUM(J830:K873)</f>
        <v>0</v>
      </c>
      <c r="K874" s="631"/>
      <c r="L874" s="630">
        <f>SUM(L830:M873)</f>
        <v>0</v>
      </c>
      <c r="M874" s="640"/>
      <c r="N874" s="626">
        <f>L874+J874</f>
        <v>0</v>
      </c>
      <c r="O874" s="627"/>
      <c r="P874" s="630">
        <f>SUM(P830:Q873)</f>
        <v>0</v>
      </c>
      <c r="Q874" s="631"/>
      <c r="R874" s="630">
        <f t="shared" ref="R874" si="788">SUM(R830:S873)</f>
        <v>0</v>
      </c>
      <c r="S874" s="640"/>
      <c r="T874" s="630">
        <f t="shared" ref="T874" si="789">SUM(T830:U873)</f>
        <v>0</v>
      </c>
      <c r="U874" s="627"/>
      <c r="V874" s="640">
        <f t="shared" ref="V874" si="790">SUM(V830:W873)</f>
        <v>0</v>
      </c>
      <c r="W874" s="640"/>
      <c r="X874" s="642">
        <f t="shared" ref="X874" si="791">SUM(X830:Y873)</f>
        <v>0</v>
      </c>
      <c r="Y874" s="627"/>
      <c r="Z874" s="642">
        <f t="shared" ref="Z874" si="792">SUM(Z830:AA873)</f>
        <v>0</v>
      </c>
      <c r="AA874" s="627"/>
      <c r="AB874" s="640">
        <f t="shared" ref="AB874" si="793">SUM(AB830:AC873)</f>
        <v>0</v>
      </c>
      <c r="AC874" s="631"/>
      <c r="AD874" s="630">
        <f t="shared" ref="AD874" si="794">SUM(AD830:AE873)</f>
        <v>0</v>
      </c>
      <c r="AE874" s="640"/>
      <c r="AF874" s="626">
        <f t="shared" ref="AF874" si="795">SUM(AF830:AG873)</f>
        <v>0</v>
      </c>
      <c r="AG874" s="627"/>
      <c r="AH874" s="630">
        <f t="shared" ref="AH874" si="796">SUM(AH830:AI873)</f>
        <v>0</v>
      </c>
      <c r="AI874" s="631"/>
      <c r="AJ874" s="630">
        <f t="shared" ref="AJ874" si="797">SUM(AJ830:AK873)</f>
        <v>0</v>
      </c>
      <c r="AK874" s="640"/>
      <c r="AL874" s="626">
        <f>IF(AH874=0,0,(AJ874/AH874)*100)</f>
        <v>0</v>
      </c>
      <c r="AM874" s="627"/>
      <c r="AN874" s="630">
        <f>SUM(AN830:AO873)</f>
        <v>0</v>
      </c>
      <c r="AO874" s="631"/>
      <c r="AP874" s="630">
        <f>SUM(AP830:AQ873)</f>
        <v>0</v>
      </c>
      <c r="AQ874" s="640"/>
      <c r="AR874" s="626">
        <f>IF(AN874=0,0,(AP874/AN874)*100)</f>
        <v>0</v>
      </c>
      <c r="AS874" s="627"/>
      <c r="AT874" s="642">
        <f>AB874+AH874+AN874</f>
        <v>0</v>
      </c>
      <c r="AU874" s="631"/>
      <c r="AV874" s="630">
        <f>AD874+AJ874+AP874</f>
        <v>0</v>
      </c>
      <c r="AW874" s="670"/>
      <c r="AX874" s="626">
        <f>IF(AT874=0,0,(AV874/AT874)*100)</f>
        <v>0</v>
      </c>
      <c r="AY874" s="627"/>
      <c r="AZ874" s="630">
        <f>SUM(AZ830:BA873)</f>
        <v>0</v>
      </c>
      <c r="BA874" s="631"/>
      <c r="BB874" s="630">
        <f>SUM(BB830:BC873)</f>
        <v>0</v>
      </c>
      <c r="BC874" s="640"/>
      <c r="BD874" s="626">
        <f>IF(AZ874=0,0,(BB874/AZ874)*100)</f>
        <v>0</v>
      </c>
      <c r="BE874" s="627"/>
      <c r="BF874" s="642">
        <f>AT874+AZ874</f>
        <v>0</v>
      </c>
      <c r="BG874" s="631"/>
      <c r="BH874" s="630">
        <f>AV874+BB874</f>
        <v>0</v>
      </c>
      <c r="BI874" s="670"/>
      <c r="BJ874" s="626">
        <f>IF(BF874=0,0,(BH874/BF874)*100)</f>
        <v>0</v>
      </c>
      <c r="BK874" s="668"/>
      <c r="BL874" s="644">
        <f>SUM(BL830:BN873)</f>
        <v>0</v>
      </c>
      <c r="BM874" s="645"/>
      <c r="BN874" s="646"/>
      <c r="BO874" s="601" t="e">
        <f>(BL874*BR$74)+(N874*BR$75)+(X874*BR$76)+(R874*BR$77)+(V874*BR$78)+(Z874*BR$79)</f>
        <v>#REF!</v>
      </c>
      <c r="BP874" s="599" t="e">
        <f>((AZ874-BB874)*BR$81)+((AT874-AV874)*BR$80)+(H874*BR$82)+(P874*BR$83)</f>
        <v>#REF!</v>
      </c>
      <c r="BQ874" s="333"/>
      <c r="BR874" s="333"/>
      <c r="BS874" s="333"/>
    </row>
    <row r="875" spans="1:71" s="335" customFormat="1" ht="33.950000000000003" customHeight="1" thickBot="1">
      <c r="A875" s="333"/>
      <c r="B875" s="690"/>
      <c r="C875" s="687"/>
      <c r="D875" s="687"/>
      <c r="E875" s="688"/>
      <c r="F875" s="336"/>
      <c r="G875" s="336"/>
      <c r="H875" s="643"/>
      <c r="I875" s="633"/>
      <c r="J875" s="643"/>
      <c r="K875" s="633"/>
      <c r="L875" s="632"/>
      <c r="M875" s="641"/>
      <c r="N875" s="628" t="s">
        <v>14</v>
      </c>
      <c r="O875" s="629"/>
      <c r="P875" s="632"/>
      <c r="Q875" s="633"/>
      <c r="R875" s="632"/>
      <c r="S875" s="641"/>
      <c r="T875" s="632"/>
      <c r="U875" s="629"/>
      <c r="V875" s="641"/>
      <c r="W875" s="641"/>
      <c r="X875" s="643"/>
      <c r="Y875" s="629"/>
      <c r="Z875" s="643"/>
      <c r="AA875" s="629"/>
      <c r="AB875" s="641"/>
      <c r="AC875" s="633"/>
      <c r="AD875" s="632"/>
      <c r="AE875" s="641"/>
      <c r="AF875" s="628"/>
      <c r="AG875" s="629"/>
      <c r="AH875" s="632"/>
      <c r="AI875" s="633"/>
      <c r="AJ875" s="632"/>
      <c r="AK875" s="641"/>
      <c r="AL875" s="628"/>
      <c r="AM875" s="629"/>
      <c r="AN875" s="632"/>
      <c r="AO875" s="633"/>
      <c r="AP875" s="632"/>
      <c r="AQ875" s="641"/>
      <c r="AR875" s="628"/>
      <c r="AS875" s="629"/>
      <c r="AT875" s="643"/>
      <c r="AU875" s="633"/>
      <c r="AV875" s="632"/>
      <c r="AW875" s="671"/>
      <c r="AX875" s="628"/>
      <c r="AY875" s="629"/>
      <c r="AZ875" s="632"/>
      <c r="BA875" s="633"/>
      <c r="BB875" s="632"/>
      <c r="BC875" s="641"/>
      <c r="BD875" s="628"/>
      <c r="BE875" s="629"/>
      <c r="BF875" s="643"/>
      <c r="BG875" s="633"/>
      <c r="BH875" s="632"/>
      <c r="BI875" s="671"/>
      <c r="BJ875" s="628"/>
      <c r="BK875" s="669"/>
      <c r="BL875" s="647"/>
      <c r="BM875" s="648"/>
      <c r="BN875" s="649"/>
      <c r="BO875" s="602"/>
      <c r="BP875" s="600"/>
      <c r="BQ875" s="333"/>
      <c r="BR875" s="333"/>
      <c r="BS875" s="333"/>
    </row>
    <row r="876" spans="1:71" s="341" customFormat="1" ht="48.2" customHeight="1" thickBot="1">
      <c r="A876" s="337"/>
      <c r="B876" s="667"/>
      <c r="C876" s="665"/>
      <c r="D876" s="665" t="s">
        <v>13</v>
      </c>
      <c r="E876" s="666"/>
      <c r="F876" s="338"/>
      <c r="G876" s="334"/>
      <c r="H876" s="676"/>
      <c r="I876" s="677"/>
      <c r="J876" s="673"/>
      <c r="K876" s="672"/>
      <c r="L876" s="605"/>
      <c r="M876" s="606"/>
      <c r="N876" s="674">
        <f>J876+L876</f>
        <v>0</v>
      </c>
      <c r="O876" s="675"/>
      <c r="P876" s="673"/>
      <c r="Q876" s="672"/>
      <c r="R876" s="605"/>
      <c r="S876" s="672"/>
      <c r="T876" s="626">
        <f>R876-P876</f>
        <v>0</v>
      </c>
      <c r="U876" s="627"/>
      <c r="V876" s="673"/>
      <c r="W876" s="678"/>
      <c r="X876" s="679"/>
      <c r="Y876" s="680"/>
      <c r="Z876" s="673"/>
      <c r="AA876" s="678"/>
      <c r="AB876" s="673"/>
      <c r="AC876" s="672"/>
      <c r="AD876" s="605"/>
      <c r="AE876" s="606"/>
      <c r="AF876" s="634">
        <f>IF(AB876=0,0,(AD876/AB876)*100)</f>
        <v>0</v>
      </c>
      <c r="AG876" s="635"/>
      <c r="AH876" s="673"/>
      <c r="AI876" s="672"/>
      <c r="AJ876" s="605"/>
      <c r="AK876" s="606"/>
      <c r="AL876" s="626">
        <f>IF(AH876=0,0,(AJ876/AH876)*100)</f>
        <v>0</v>
      </c>
      <c r="AM876" s="627"/>
      <c r="AN876" s="673"/>
      <c r="AO876" s="672"/>
      <c r="AP876" s="605"/>
      <c r="AQ876" s="606"/>
      <c r="AR876" s="626">
        <f>IF(AN876=0,0,(AP876/AN876)*100)</f>
        <v>0</v>
      </c>
      <c r="AS876" s="627"/>
      <c r="AT876" s="681">
        <f>AB876+AH876+AN876</f>
        <v>0</v>
      </c>
      <c r="AU876" s="682"/>
      <c r="AV876" s="683">
        <f>AD876+AJ876+AP876</f>
        <v>0</v>
      </c>
      <c r="AW876" s="684"/>
      <c r="AX876" s="626">
        <f>IF(AT876=0,0,(AV876/AT876)*100)</f>
        <v>0</v>
      </c>
      <c r="AY876" s="627"/>
      <c r="AZ876" s="673"/>
      <c r="BA876" s="672"/>
      <c r="BB876" s="605"/>
      <c r="BC876" s="606"/>
      <c r="BD876" s="626">
        <f>IF(AZ876=0,0,(BB876/AZ876)*100)</f>
        <v>0</v>
      </c>
      <c r="BE876" s="627"/>
      <c r="BF876" s="681">
        <f>AT876+AZ876</f>
        <v>0</v>
      </c>
      <c r="BG876" s="682"/>
      <c r="BH876" s="683">
        <f>AV876+BB876</f>
        <v>0</v>
      </c>
      <c r="BI876" s="684"/>
      <c r="BJ876" s="626">
        <f>IF(BF876=0,0,(BH876/BF876)*100)</f>
        <v>0</v>
      </c>
      <c r="BK876" s="627"/>
      <c r="BL876" s="594"/>
      <c r="BM876" s="595"/>
      <c r="BN876" s="596"/>
      <c r="BO876" s="339"/>
      <c r="BP876" s="340"/>
      <c r="BQ876" s="337"/>
      <c r="BR876" s="337"/>
      <c r="BS876" s="337"/>
    </row>
    <row r="877" spans="1:71" s="341" customFormat="1" ht="48.95" customHeight="1" thickBot="1">
      <c r="A877" s="337"/>
      <c r="B877" s="342"/>
      <c r="C877" s="343"/>
      <c r="D877" s="570" t="s">
        <v>95</v>
      </c>
      <c r="E877" s="571"/>
      <c r="F877" s="344"/>
      <c r="G877" s="344"/>
      <c r="H877" s="343"/>
      <c r="I877" s="343"/>
      <c r="J877" s="567">
        <f>IF((J874+L876)=0,0,J874/(J874+L876)*100)</f>
        <v>0</v>
      </c>
      <c r="K877" s="569"/>
      <c r="L877" s="567">
        <f>IF((L874+J876)=0,0,L874/(L874+J876)*100)</f>
        <v>0</v>
      </c>
      <c r="M877" s="569"/>
      <c r="N877" s="567">
        <f>IF((N874+N876)=0,0,N874/(N874+N876)*100)</f>
        <v>0</v>
      </c>
      <c r="O877" s="568"/>
      <c r="P877" s="572"/>
      <c r="Q877" s="509"/>
      <c r="R877" s="509"/>
      <c r="S877" s="509"/>
      <c r="T877" s="535"/>
      <c r="U877" s="535"/>
      <c r="V877" s="509"/>
      <c r="W877" s="509"/>
      <c r="X877" s="509"/>
      <c r="Y877" s="509"/>
      <c r="Z877" s="509"/>
      <c r="AA877" s="509"/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09"/>
      <c r="AY877" s="509"/>
      <c r="AZ877" s="509"/>
      <c r="BA877" s="509"/>
      <c r="BB877" s="509"/>
      <c r="BC877" s="509"/>
      <c r="BD877" s="509"/>
      <c r="BE877" s="509"/>
      <c r="BF877" s="509"/>
      <c r="BG877" s="509"/>
      <c r="BH877" s="509"/>
      <c r="BI877" s="509"/>
      <c r="BJ877" s="509"/>
      <c r="BK877" s="509"/>
      <c r="BL877" s="509"/>
      <c r="BM877" s="509"/>
      <c r="BN877" s="573"/>
      <c r="BO877" s="345"/>
      <c r="BP877" s="345"/>
      <c r="BQ877" s="337"/>
      <c r="BR877" s="337"/>
      <c r="BS877" s="337"/>
    </row>
    <row r="878" spans="1:71" ht="15.75" customHeight="1" thickTop="1" thickBot="1">
      <c r="A878" s="54"/>
      <c r="B878" s="214"/>
      <c r="C878" s="215"/>
      <c r="D878" s="215"/>
      <c r="E878" s="215"/>
      <c r="F878" s="74"/>
      <c r="G878" s="74"/>
      <c r="H878" s="215"/>
      <c r="I878" s="215"/>
      <c r="J878" s="215"/>
      <c r="K878" s="215"/>
      <c r="L878" s="215"/>
      <c r="M878" s="215"/>
      <c r="N878" s="215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  <c r="AB878" s="215"/>
      <c r="AC878" s="215"/>
      <c r="AD878" s="215"/>
      <c r="AE878" s="215"/>
      <c r="AF878" s="220"/>
      <c r="AG878" s="220"/>
      <c r="AH878" s="215"/>
      <c r="AI878" s="215"/>
      <c r="AJ878" s="215"/>
      <c r="AK878" s="215"/>
      <c r="AL878" s="215"/>
      <c r="AM878" s="215"/>
      <c r="AN878" s="215"/>
      <c r="AO878" s="215"/>
      <c r="AP878" s="215"/>
      <c r="AQ878" s="215"/>
      <c r="AR878" s="215"/>
      <c r="AS878" s="215"/>
      <c r="AT878" s="215"/>
      <c r="AU878" s="215"/>
      <c r="AV878" s="215"/>
      <c r="AW878" s="215"/>
      <c r="AX878" s="215"/>
      <c r="AY878" s="215"/>
      <c r="AZ878" s="215"/>
      <c r="BA878" s="215"/>
      <c r="BB878" s="215"/>
      <c r="BC878" s="215"/>
      <c r="BD878" s="215"/>
      <c r="BE878" s="215"/>
      <c r="BF878" s="215"/>
      <c r="BG878" s="215"/>
      <c r="BH878" s="215"/>
      <c r="BI878" s="215"/>
      <c r="BJ878" s="215"/>
      <c r="BK878" s="215"/>
      <c r="BL878" s="215"/>
      <c r="BM878" s="215"/>
      <c r="BN878" s="221"/>
      <c r="BO878" s="75"/>
      <c r="BP878" s="75"/>
      <c r="BQ878" s="54"/>
      <c r="BR878" s="54"/>
      <c r="BS878" s="54"/>
    </row>
    <row r="879" spans="1:71" s="73" customFormat="1" ht="80.25" customHeight="1" thickTop="1" thickBot="1">
      <c r="A879" s="72"/>
      <c r="B879" s="656" t="s">
        <v>62</v>
      </c>
      <c r="C879" s="657"/>
      <c r="D879" s="616" t="s">
        <v>54</v>
      </c>
      <c r="E879" s="616"/>
      <c r="F879" s="76"/>
      <c r="G879" s="76"/>
      <c r="H879" s="607"/>
      <c r="I879" s="608"/>
      <c r="J879" s="609"/>
      <c r="K879" s="346"/>
      <c r="L879" s="607"/>
      <c r="M879" s="608"/>
      <c r="N879" s="609"/>
      <c r="O879" s="510" t="s">
        <v>49</v>
      </c>
      <c r="P879" s="511"/>
      <c r="Q879" s="511"/>
      <c r="R879" s="511"/>
      <c r="S879" s="607"/>
      <c r="T879" s="608"/>
      <c r="U879" s="609"/>
      <c r="V879" s="346"/>
      <c r="W879" s="607"/>
      <c r="X879" s="608"/>
      <c r="Y879" s="609"/>
      <c r="Z879" s="510" t="s">
        <v>115</v>
      </c>
      <c r="AA879" s="511"/>
      <c r="AB879" s="511"/>
      <c r="AC879" s="511"/>
      <c r="AD879" s="511"/>
      <c r="AE879" s="511"/>
      <c r="AF879" s="511"/>
      <c r="AG879" s="511"/>
      <c r="AH879" s="511"/>
      <c r="AI879" s="512"/>
      <c r="AJ879" s="607"/>
      <c r="AK879" s="608"/>
      <c r="AL879" s="609"/>
      <c r="AM879" s="346"/>
      <c r="AN879" s="607"/>
      <c r="AO879" s="608"/>
      <c r="AP879" s="609"/>
      <c r="AQ879" s="510" t="s">
        <v>53</v>
      </c>
      <c r="AR879" s="511"/>
      <c r="AS879" s="511"/>
      <c r="AT879" s="512"/>
      <c r="AU879" s="607"/>
      <c r="AV879" s="608"/>
      <c r="AW879" s="609"/>
      <c r="AX879" s="346"/>
      <c r="AY879" s="607"/>
      <c r="AZ879" s="608"/>
      <c r="BA879" s="609"/>
      <c r="BB879" s="614" t="s">
        <v>117</v>
      </c>
      <c r="BC879" s="615"/>
      <c r="BD879" s="615"/>
      <c r="BE879" s="658"/>
      <c r="BF879" s="520">
        <f>BL874</f>
        <v>0</v>
      </c>
      <c r="BG879" s="521"/>
      <c r="BH879" s="522"/>
      <c r="BI879" s="346"/>
      <c r="BJ879" s="520">
        <f>BL876</f>
        <v>0</v>
      </c>
      <c r="BK879" s="521"/>
      <c r="BL879" s="522"/>
      <c r="BM879" s="227"/>
      <c r="BN879" s="228"/>
      <c r="BO879" s="77"/>
      <c r="BP879" s="77"/>
      <c r="BQ879" s="72"/>
      <c r="BR879" s="72"/>
      <c r="BS879" s="72"/>
    </row>
    <row r="880" spans="1:71" ht="15.6" customHeight="1" thickTop="1" thickBot="1">
      <c r="A880" s="54"/>
      <c r="B880" s="216"/>
      <c r="C880" s="210"/>
      <c r="D880" s="217"/>
      <c r="E880" s="217"/>
      <c r="F880" s="78"/>
      <c r="G880" s="78"/>
      <c r="H880" s="224"/>
      <c r="I880" s="224"/>
      <c r="J880" s="224"/>
      <c r="K880" s="224"/>
      <c r="L880" s="224"/>
      <c r="M880" s="224"/>
      <c r="N880" s="224"/>
      <c r="O880" s="222"/>
      <c r="P880" s="222"/>
      <c r="Q880" s="222"/>
      <c r="R880" s="222"/>
      <c r="S880" s="224"/>
      <c r="T880" s="224"/>
      <c r="U880" s="224"/>
      <c r="V880" s="223"/>
      <c r="W880" s="224"/>
      <c r="X880" s="224"/>
      <c r="Y880" s="224"/>
      <c r="Z880" s="222"/>
      <c r="AA880" s="222"/>
      <c r="AB880" s="222"/>
      <c r="AC880" s="222"/>
      <c r="AD880" s="224"/>
      <c r="AE880" s="224"/>
      <c r="AF880" s="224"/>
      <c r="AG880" s="224"/>
      <c r="AH880" s="223"/>
      <c r="AI880" s="223"/>
      <c r="AJ880" s="224"/>
      <c r="AK880" s="222"/>
      <c r="AL880" s="222"/>
      <c r="AM880" s="222"/>
      <c r="AN880" s="222"/>
      <c r="AO880" s="224"/>
      <c r="AP880" s="224"/>
      <c r="AQ880" s="222"/>
      <c r="AR880" s="222"/>
      <c r="AS880" s="222"/>
      <c r="AT880" s="222"/>
      <c r="AU880" s="224"/>
      <c r="AV880" s="224"/>
      <c r="AW880" s="224"/>
      <c r="AX880" s="224"/>
      <c r="AY880" s="224"/>
      <c r="AZ880" s="226"/>
      <c r="BA880" s="226"/>
      <c r="BB880" s="222"/>
      <c r="BC880" s="230"/>
      <c r="BD880" s="231"/>
      <c r="BE880" s="231"/>
      <c r="BF880" s="232"/>
      <c r="BG880" s="232"/>
      <c r="BH880" s="226"/>
      <c r="BI880" s="224"/>
      <c r="BJ880" s="233"/>
      <c r="BK880" s="233"/>
      <c r="BL880" s="226"/>
      <c r="BM880" s="229"/>
      <c r="BN880" s="234"/>
      <c r="BO880" s="79"/>
      <c r="BP880" s="79"/>
      <c r="BQ880" s="54"/>
      <c r="BR880" s="54"/>
      <c r="BS880" s="54"/>
    </row>
    <row r="881" spans="1:71" s="73" customFormat="1" ht="80.25" customHeight="1" thickTop="1" thickBot="1">
      <c r="A881" s="72"/>
      <c r="B881" s="614" t="s">
        <v>47</v>
      </c>
      <c r="C881" s="615"/>
      <c r="D881" s="616" t="s">
        <v>55</v>
      </c>
      <c r="E881" s="616"/>
      <c r="F881" s="76"/>
      <c r="G881" s="76"/>
      <c r="H881" s="520">
        <f>H879</f>
        <v>0</v>
      </c>
      <c r="I881" s="521"/>
      <c r="J881" s="522"/>
      <c r="K881" s="346"/>
      <c r="L881" s="520">
        <f>L879</f>
        <v>0</v>
      </c>
      <c r="M881" s="521"/>
      <c r="N881" s="522"/>
      <c r="O881" s="510" t="s">
        <v>51</v>
      </c>
      <c r="P881" s="511"/>
      <c r="Q881" s="511"/>
      <c r="R881" s="511"/>
      <c r="S881" s="520">
        <f>S879-H879</f>
        <v>0</v>
      </c>
      <c r="T881" s="521"/>
      <c r="U881" s="522"/>
      <c r="V881" s="346"/>
      <c r="W881" s="520">
        <f>W879-L879</f>
        <v>0</v>
      </c>
      <c r="X881" s="521"/>
      <c r="Y881" s="522"/>
      <c r="Z881" s="510" t="s">
        <v>116</v>
      </c>
      <c r="AA881" s="511"/>
      <c r="AB881" s="511"/>
      <c r="AC881" s="511"/>
      <c r="AD881" s="511"/>
      <c r="AE881" s="511"/>
      <c r="AF881" s="511"/>
      <c r="AG881" s="511"/>
      <c r="AH881" s="511"/>
      <c r="AI881" s="512"/>
      <c r="AJ881" s="520">
        <f>AJ879-S879</f>
        <v>0</v>
      </c>
      <c r="AK881" s="521"/>
      <c r="AL881" s="522"/>
      <c r="AM881" s="346"/>
      <c r="AN881" s="520">
        <f>AN879-W879</f>
        <v>0</v>
      </c>
      <c r="AO881" s="521"/>
      <c r="AP881" s="522"/>
      <c r="AQ881" s="510" t="s">
        <v>52</v>
      </c>
      <c r="AR881" s="511"/>
      <c r="AS881" s="511"/>
      <c r="AT881" s="512"/>
      <c r="AU881" s="520">
        <f>AU879-AJ879</f>
        <v>0</v>
      </c>
      <c r="AV881" s="521"/>
      <c r="AW881" s="522"/>
      <c r="AX881" s="346"/>
      <c r="AY881" s="520">
        <f>AY879-AN879</f>
        <v>0</v>
      </c>
      <c r="AZ881" s="521"/>
      <c r="BA881" s="522"/>
      <c r="BB881" s="614" t="s">
        <v>118</v>
      </c>
      <c r="BC881" s="615"/>
      <c r="BD881" s="615"/>
      <c r="BE881" s="658"/>
      <c r="BF881" s="520">
        <f>BF879-AU879</f>
        <v>0</v>
      </c>
      <c r="BG881" s="521"/>
      <c r="BH881" s="522"/>
      <c r="BI881" s="346"/>
      <c r="BJ881" s="520">
        <f>BJ879-AY879</f>
        <v>0</v>
      </c>
      <c r="BK881" s="521"/>
      <c r="BL881" s="522"/>
      <c r="BM881" s="227"/>
      <c r="BN881" s="228"/>
      <c r="BO881" s="77"/>
      <c r="BP881" s="77"/>
      <c r="BQ881" s="72"/>
      <c r="BR881" s="72"/>
      <c r="BS881" s="72"/>
    </row>
    <row r="882" spans="1:71" ht="15.75" customHeight="1" thickTop="1" thickBot="1">
      <c r="A882" s="54"/>
      <c r="B882" s="218"/>
      <c r="C882" s="219"/>
      <c r="D882" s="219"/>
      <c r="E882" s="219"/>
      <c r="F882" s="80"/>
      <c r="G882" s="80"/>
      <c r="H882" s="219"/>
      <c r="I882" s="219"/>
      <c r="J882" s="219"/>
      <c r="K882" s="219"/>
      <c r="L882" s="219"/>
      <c r="M882" s="219"/>
      <c r="N882" s="219"/>
      <c r="O882" s="219"/>
      <c r="P882" s="219"/>
      <c r="Q882" s="219"/>
      <c r="R882" s="219"/>
      <c r="S882" s="219"/>
      <c r="T882" s="219"/>
      <c r="U882" s="219"/>
      <c r="V882" s="219"/>
      <c r="W882" s="219"/>
      <c r="X882" s="219"/>
      <c r="Y882" s="219"/>
      <c r="Z882" s="219"/>
      <c r="AA882" s="219"/>
      <c r="AB882" s="219"/>
      <c r="AC882" s="219"/>
      <c r="AD882" s="219"/>
      <c r="AE882" s="219"/>
      <c r="AF882" s="225"/>
      <c r="AG882" s="225"/>
      <c r="AH882" s="219"/>
      <c r="AI882" s="219"/>
      <c r="AJ882" s="219"/>
      <c r="AK882" s="219"/>
      <c r="AL882" s="219"/>
      <c r="AM882" s="219"/>
      <c r="AN882" s="219"/>
      <c r="AO882" s="219"/>
      <c r="AP882" s="219"/>
      <c r="AQ882" s="219"/>
      <c r="AR882" s="219"/>
      <c r="AS882" s="219"/>
      <c r="AT882" s="219"/>
      <c r="AU882" s="219"/>
      <c r="AV882" s="219"/>
      <c r="AW882" s="219"/>
      <c r="AX882" s="219"/>
      <c r="AY882" s="219"/>
      <c r="AZ882" s="219"/>
      <c r="BA882" s="617" t="s">
        <v>135</v>
      </c>
      <c r="BB882" s="617"/>
      <c r="BC882" s="617"/>
      <c r="BD882" s="617"/>
      <c r="BE882" s="617"/>
      <c r="BF882" s="617"/>
      <c r="BG882" s="617"/>
      <c r="BH882" s="617"/>
      <c r="BI882" s="617"/>
      <c r="BJ882" s="617"/>
      <c r="BK882" s="617"/>
      <c r="BL882" s="617"/>
      <c r="BM882" s="617"/>
      <c r="BN882" s="618"/>
      <c r="BO882" s="81"/>
      <c r="BP882" s="81"/>
      <c r="BQ882" s="54"/>
      <c r="BR882" s="54"/>
      <c r="BS882" s="54"/>
    </row>
    <row r="883" spans="1:71" ht="12" customHeight="1" thickTop="1">
      <c r="A883" s="54"/>
      <c r="B883" s="55"/>
      <c r="C883" s="54"/>
      <c r="D883" s="54"/>
      <c r="E883" s="54"/>
      <c r="F883" s="56"/>
      <c r="G883" s="56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7"/>
      <c r="AG883" s="57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8"/>
      <c r="BP883" s="58"/>
      <c r="BQ883" s="54"/>
      <c r="BR883" s="54"/>
      <c r="BS883" s="54"/>
    </row>
    <row r="884" spans="1:71" s="61" customFormat="1" ht="33.75">
      <c r="A884" s="60"/>
      <c r="B884" s="503" t="s">
        <v>9</v>
      </c>
      <c r="C884" s="503"/>
      <c r="D884" s="503"/>
      <c r="E884" s="503"/>
      <c r="F884" s="503"/>
      <c r="G884" s="503"/>
      <c r="H884" s="503"/>
      <c r="I884" s="503"/>
      <c r="J884" s="503"/>
      <c r="K884" s="503"/>
      <c r="L884" s="503"/>
      <c r="M884" s="503"/>
      <c r="N884" s="503"/>
      <c r="O884" s="503"/>
      <c r="P884" s="503"/>
      <c r="Q884" s="503"/>
      <c r="R884" s="503"/>
      <c r="S884" s="503"/>
      <c r="T884" s="503"/>
      <c r="U884" s="503"/>
      <c r="V884" s="503"/>
      <c r="W884" s="503"/>
      <c r="X884" s="503"/>
      <c r="Y884" s="503"/>
      <c r="Z884" s="503"/>
      <c r="AA884" s="503"/>
      <c r="AB884" s="503"/>
      <c r="AC884" s="503"/>
      <c r="AD884" s="503"/>
      <c r="AE884" s="503"/>
      <c r="AF884" s="503"/>
      <c r="AG884" s="503"/>
      <c r="AH884" s="503"/>
      <c r="AI884" s="503"/>
      <c r="AJ884" s="503"/>
      <c r="AK884" s="503"/>
      <c r="AL884" s="503"/>
      <c r="AM884" s="503"/>
      <c r="AN884" s="503"/>
      <c r="AO884" s="503"/>
      <c r="AP884" s="503"/>
      <c r="AQ884" s="503"/>
      <c r="AR884" s="503"/>
      <c r="AS884" s="503"/>
      <c r="AT884" s="503"/>
      <c r="AU884" s="503"/>
      <c r="AV884" s="503"/>
      <c r="AW884" s="503"/>
      <c r="AX884" s="503"/>
      <c r="AY884" s="503"/>
      <c r="AZ884" s="503"/>
      <c r="BA884" s="503"/>
      <c r="BB884" s="503"/>
      <c r="BC884" s="503"/>
      <c r="BD884" s="503"/>
      <c r="BE884" s="503"/>
      <c r="BF884" s="503"/>
      <c r="BG884" s="503"/>
      <c r="BH884" s="503"/>
      <c r="BI884" s="503"/>
      <c r="BJ884" s="503"/>
      <c r="BK884" s="503"/>
      <c r="BL884" s="503"/>
      <c r="BM884" s="503"/>
      <c r="BN884" s="503"/>
      <c r="BO884" s="192"/>
      <c r="BP884" s="192"/>
      <c r="BQ884" s="60"/>
      <c r="BR884" s="60"/>
      <c r="BS884" s="60"/>
    </row>
    <row r="885" spans="1:71" ht="10.9" customHeight="1">
      <c r="A885" s="54"/>
      <c r="B885" s="193"/>
      <c r="C885" s="194"/>
      <c r="D885" s="194"/>
      <c r="E885" s="194"/>
      <c r="F885" s="195"/>
      <c r="G885" s="195"/>
      <c r="H885" s="194"/>
      <c r="I885" s="194"/>
      <c r="J885" s="194"/>
      <c r="K885" s="194"/>
      <c r="L885" s="194"/>
      <c r="M885" s="194"/>
      <c r="N885" s="194"/>
      <c r="O885" s="194"/>
      <c r="P885" s="194"/>
      <c r="Q885" s="194"/>
      <c r="R885" s="194"/>
      <c r="S885" s="194"/>
      <c r="T885" s="194"/>
      <c r="U885" s="194"/>
      <c r="V885" s="194"/>
      <c r="W885" s="194"/>
      <c r="X885" s="194"/>
      <c r="Y885" s="194"/>
      <c r="Z885" s="194"/>
      <c r="AA885" s="194"/>
      <c r="AB885" s="194"/>
      <c r="AC885" s="194"/>
      <c r="AD885" s="194"/>
      <c r="AE885" s="194"/>
      <c r="AF885" s="196"/>
      <c r="AG885" s="196"/>
      <c r="AH885" s="194"/>
      <c r="AI885" s="194"/>
      <c r="AJ885" s="194"/>
      <c r="AK885" s="194"/>
      <c r="AL885" s="194"/>
      <c r="AM885" s="194"/>
      <c r="AN885" s="194"/>
      <c r="AO885" s="194"/>
      <c r="AP885" s="194"/>
      <c r="AQ885" s="194"/>
      <c r="AR885" s="194"/>
      <c r="AS885" s="194"/>
      <c r="AT885" s="194"/>
      <c r="AU885" s="194"/>
      <c r="AV885" s="194"/>
      <c r="AW885" s="194"/>
      <c r="AX885" s="194"/>
      <c r="AY885" s="194"/>
      <c r="AZ885" s="194"/>
      <c r="BA885" s="194"/>
      <c r="BB885" s="194"/>
      <c r="BC885" s="194"/>
      <c r="BD885" s="194"/>
      <c r="BE885" s="194"/>
      <c r="BF885" s="194"/>
      <c r="BG885" s="194"/>
      <c r="BH885" s="194"/>
      <c r="BI885" s="194"/>
      <c r="BJ885" s="194"/>
      <c r="BK885" s="194"/>
      <c r="BL885" s="194"/>
      <c r="BM885" s="194"/>
      <c r="BN885" s="508"/>
      <c r="BO885" s="508"/>
      <c r="BP885" s="508"/>
      <c r="BQ885" s="54"/>
      <c r="BR885" s="54"/>
      <c r="BS885" s="54"/>
    </row>
    <row r="886" spans="1:71" s="62" customFormat="1" ht="36.75" customHeight="1">
      <c r="A886" s="55"/>
      <c r="B886" s="193"/>
      <c r="C886" s="193"/>
      <c r="D886" s="197" t="s">
        <v>10</v>
      </c>
      <c r="E886" s="514" t="str">
        <f>IF(ROSTER!D$3="","",ROSTER!D$3)</f>
        <v/>
      </c>
      <c r="F886" s="514"/>
      <c r="G886" s="514"/>
      <c r="H886" s="514"/>
      <c r="I886" s="514"/>
      <c r="J886" s="514"/>
      <c r="K886" s="514"/>
      <c r="L886" s="514"/>
      <c r="M886" s="514"/>
      <c r="N886" s="514"/>
      <c r="O886" s="514"/>
      <c r="P886" s="514"/>
      <c r="Q886" s="514"/>
      <c r="R886" s="514"/>
      <c r="S886" s="514"/>
      <c r="T886" s="514"/>
      <c r="U886" s="514"/>
      <c r="V886" s="514"/>
      <c r="W886" s="514"/>
      <c r="X886" s="514"/>
      <c r="Y886" s="514"/>
      <c r="Z886" s="514"/>
      <c r="AA886" s="514"/>
      <c r="AB886" s="514"/>
      <c r="AC886" s="514"/>
      <c r="AD886" s="198"/>
      <c r="AE886" s="505" t="s">
        <v>11</v>
      </c>
      <c r="AF886" s="505"/>
      <c r="AG886" s="505"/>
      <c r="AH886" s="505"/>
      <c r="AI886" s="505"/>
      <c r="AJ886" s="505"/>
      <c r="AK886" s="505"/>
      <c r="AL886" s="505"/>
      <c r="AM886" s="505"/>
      <c r="AN886" s="513"/>
      <c r="AO886" s="513"/>
      <c r="AP886" s="513"/>
      <c r="AQ886" s="513"/>
      <c r="AR886" s="513"/>
      <c r="AS886" s="513"/>
      <c r="AT886" s="513"/>
      <c r="AU886" s="513"/>
      <c r="AV886" s="513"/>
      <c r="AW886" s="513"/>
      <c r="AX886" s="513"/>
      <c r="AY886" s="513"/>
      <c r="AZ886" s="513"/>
      <c r="BA886" s="513"/>
      <c r="BB886" s="513"/>
      <c r="BC886" s="513"/>
      <c r="BD886" s="513"/>
      <c r="BE886" s="513"/>
      <c r="BF886" s="513"/>
      <c r="BG886" s="513"/>
      <c r="BH886" s="513"/>
      <c r="BI886" s="513"/>
      <c r="BJ886" s="513"/>
      <c r="BK886" s="513"/>
      <c r="BL886" s="513"/>
      <c r="BM886" s="513"/>
      <c r="BN886" s="508"/>
      <c r="BO886" s="508"/>
      <c r="BP886" s="508"/>
      <c r="BQ886" s="55"/>
      <c r="BR886" s="55"/>
      <c r="BS886" s="55"/>
    </row>
    <row r="887" spans="1:71" ht="8.85" customHeight="1">
      <c r="A887" s="63"/>
      <c r="B887" s="193"/>
      <c r="C887" s="196" t="s">
        <v>36</v>
      </c>
      <c r="D887" s="196"/>
      <c r="E887" s="196"/>
      <c r="F887" s="199"/>
      <c r="G887" s="199"/>
      <c r="H887" s="196"/>
      <c r="I887" s="196"/>
      <c r="J887" s="200"/>
      <c r="K887" s="200"/>
      <c r="L887" s="200"/>
      <c r="M887" s="200"/>
      <c r="N887" s="200"/>
      <c r="O887" s="200"/>
      <c r="P887" s="200"/>
      <c r="Q887" s="200"/>
      <c r="R887" s="200"/>
      <c r="S887" s="200"/>
      <c r="T887" s="200"/>
      <c r="U887" s="200"/>
      <c r="V887" s="200"/>
      <c r="W887" s="200"/>
      <c r="X887" s="200"/>
      <c r="Y887" s="200"/>
      <c r="Z887" s="200"/>
      <c r="AA887" s="200"/>
      <c r="AB887" s="200"/>
      <c r="AC887" s="200"/>
      <c r="AD887" s="200"/>
      <c r="AE887" s="200"/>
      <c r="AF887" s="200"/>
      <c r="AG887" s="196"/>
      <c r="AH887" s="201"/>
      <c r="AI887" s="202"/>
      <c r="AJ887" s="202"/>
      <c r="AK887" s="202"/>
      <c r="AL887" s="202"/>
      <c r="AM887" s="202"/>
      <c r="AN887" s="202"/>
      <c r="AO887" s="203"/>
      <c r="AP887" s="204"/>
      <c r="AQ887" s="204"/>
      <c r="AR887" s="204"/>
      <c r="AS887" s="204"/>
      <c r="AT887" s="204"/>
      <c r="AU887" s="204"/>
      <c r="AV887" s="204"/>
      <c r="AW887" s="204"/>
      <c r="AX887" s="204"/>
      <c r="AY887" s="204"/>
      <c r="AZ887" s="204"/>
      <c r="BA887" s="204"/>
      <c r="BB887" s="204"/>
      <c r="BC887" s="204"/>
      <c r="BD887" s="204"/>
      <c r="BE887" s="204"/>
      <c r="BF887" s="204"/>
      <c r="BG887" s="204"/>
      <c r="BH887" s="204"/>
      <c r="BI887" s="204"/>
      <c r="BJ887" s="204"/>
      <c r="BK887" s="204"/>
      <c r="BL887" s="204"/>
      <c r="BM887" s="204"/>
      <c r="BN887" s="204"/>
      <c r="BO887" s="205"/>
      <c r="BP887" s="205"/>
      <c r="BQ887" s="63"/>
      <c r="BR887" s="63"/>
      <c r="BS887" s="63"/>
    </row>
    <row r="888" spans="1:71" s="62" customFormat="1" ht="42.75">
      <c r="A888" s="55"/>
      <c r="B888" s="193"/>
      <c r="C888" s="519" t="s">
        <v>35</v>
      </c>
      <c r="D888" s="519"/>
      <c r="E888" s="513"/>
      <c r="F888" s="513"/>
      <c r="G888" s="513"/>
      <c r="H888" s="513"/>
      <c r="I888" s="513"/>
      <c r="J888" s="513"/>
      <c r="K888" s="513"/>
      <c r="L888" s="513"/>
      <c r="M888" s="513"/>
      <c r="N888" s="513"/>
      <c r="O888" s="513"/>
      <c r="P888" s="513"/>
      <c r="Q888" s="513"/>
      <c r="R888" s="513"/>
      <c r="S888" s="513"/>
      <c r="T888" s="513"/>
      <c r="U888" s="513"/>
      <c r="V888" s="513"/>
      <c r="W888" s="513"/>
      <c r="X888" s="513"/>
      <c r="Y888" s="513"/>
      <c r="Z888" s="513"/>
      <c r="AA888" s="513"/>
      <c r="AB888" s="513"/>
      <c r="AC888" s="513"/>
      <c r="AD888" s="198"/>
      <c r="AE888" s="239" t="s">
        <v>19</v>
      </c>
      <c r="AF888" s="239"/>
      <c r="AG888" s="239"/>
      <c r="AH888" s="505" t="s">
        <v>19</v>
      </c>
      <c r="AI888" s="505"/>
      <c r="AJ888" s="505"/>
      <c r="AK888" s="505"/>
      <c r="AL888" s="505"/>
      <c r="AM888" s="505"/>
      <c r="AN888" s="513"/>
      <c r="AO888" s="513"/>
      <c r="AP888" s="513"/>
      <c r="AQ888" s="513"/>
      <c r="AR888" s="513"/>
      <c r="AS888" s="513"/>
      <c r="AT888" s="513"/>
      <c r="AU888" s="513"/>
      <c r="AV888" s="513"/>
      <c r="AW888" s="513"/>
      <c r="AX888" s="513"/>
      <c r="AY888" s="513"/>
      <c r="AZ888" s="513"/>
      <c r="BA888" s="505" t="s">
        <v>12</v>
      </c>
      <c r="BB888" s="505"/>
      <c r="BC888" s="505"/>
      <c r="BD888" s="504"/>
      <c r="BE888" s="504"/>
      <c r="BF888" s="504"/>
      <c r="BG888" s="504"/>
      <c r="BH888" s="504"/>
      <c r="BI888" s="504"/>
      <c r="BJ888" s="504"/>
      <c r="BK888" s="504"/>
      <c r="BL888" s="504"/>
      <c r="BM888" s="504"/>
      <c r="BN888" s="206"/>
      <c r="BO888" s="207"/>
      <c r="BP888" s="207"/>
      <c r="BQ888" s="64">
        <f>IF(BD888=0,0,1)</f>
        <v>0</v>
      </c>
      <c r="BR888" s="65">
        <f>IF((BE942+BI942)&gt;(AO942+AS942),1,0)</f>
        <v>0</v>
      </c>
      <c r="BS888" s="66"/>
    </row>
    <row r="889" spans="1:71" ht="9.6" customHeight="1">
      <c r="A889" s="54"/>
      <c r="B889" s="193"/>
      <c r="C889" s="194"/>
      <c r="D889" s="194"/>
      <c r="E889" s="194"/>
      <c r="F889" s="195"/>
      <c r="G889" s="195"/>
      <c r="H889" s="194"/>
      <c r="I889" s="194"/>
      <c r="J889" s="194"/>
      <c r="K889" s="194"/>
      <c r="L889" s="194"/>
      <c r="M889" s="194"/>
      <c r="N889" s="194"/>
      <c r="O889" s="194"/>
      <c r="P889" s="194"/>
      <c r="Q889" s="194"/>
      <c r="R889" s="194"/>
      <c r="S889" s="194"/>
      <c r="T889" s="194"/>
      <c r="U889" s="194"/>
      <c r="V889" s="194"/>
      <c r="W889" s="194"/>
      <c r="X889" s="194"/>
      <c r="Y889" s="194"/>
      <c r="Z889" s="194"/>
      <c r="AA889" s="194"/>
      <c r="AB889" s="194"/>
      <c r="AC889" s="194"/>
      <c r="AD889" s="194"/>
      <c r="AE889" s="194"/>
      <c r="AF889" s="196"/>
      <c r="AG889" s="196"/>
      <c r="AH889" s="194"/>
      <c r="AI889" s="194"/>
      <c r="AJ889" s="194"/>
      <c r="AK889" s="194"/>
      <c r="AL889" s="194"/>
      <c r="AM889" s="194"/>
      <c r="AN889" s="194"/>
      <c r="AO889" s="194"/>
      <c r="AP889" s="194"/>
      <c r="AQ889" s="194"/>
      <c r="AR889" s="194"/>
      <c r="AS889" s="194"/>
      <c r="AT889" s="194"/>
      <c r="AU889" s="194"/>
      <c r="AV889" s="194"/>
      <c r="AW889" s="194"/>
      <c r="AX889" s="194"/>
      <c r="AY889" s="194"/>
      <c r="AZ889" s="194"/>
      <c r="BA889" s="194"/>
      <c r="BB889" s="194"/>
      <c r="BC889" s="194"/>
      <c r="BD889" s="194"/>
      <c r="BE889" s="194"/>
      <c r="BF889" s="194"/>
      <c r="BG889" s="194"/>
      <c r="BH889" s="194"/>
      <c r="BI889" s="194"/>
      <c r="BJ889" s="194"/>
      <c r="BK889" s="194"/>
      <c r="BL889" s="194"/>
      <c r="BM889" s="194"/>
      <c r="BN889" s="194"/>
      <c r="BO889" s="208"/>
      <c r="BP889" s="208"/>
      <c r="BQ889" s="54"/>
      <c r="BR889" s="54"/>
      <c r="BS889" s="54"/>
    </row>
    <row r="890" spans="1:71" ht="8.85" customHeight="1" thickBot="1">
      <c r="A890" s="54"/>
      <c r="B890" s="209"/>
      <c r="C890" s="210"/>
      <c r="D890" s="210"/>
      <c r="E890" s="210"/>
      <c r="F890" s="211"/>
      <c r="G890" s="211"/>
      <c r="H890" s="210"/>
      <c r="I890" s="210"/>
      <c r="J890" s="210"/>
      <c r="K890" s="210"/>
      <c r="L890" s="210"/>
      <c r="M890" s="210"/>
      <c r="N890" s="210"/>
      <c r="O890" s="210"/>
      <c r="P890" s="210"/>
      <c r="Q890" s="210"/>
      <c r="R890" s="210"/>
      <c r="S890" s="210"/>
      <c r="T890" s="210"/>
      <c r="U890" s="210"/>
      <c r="V890" s="210"/>
      <c r="W890" s="210"/>
      <c r="X890" s="210"/>
      <c r="Y890" s="210"/>
      <c r="Z890" s="210"/>
      <c r="AA890" s="210"/>
      <c r="AB890" s="210"/>
      <c r="AC890" s="210"/>
      <c r="AD890" s="210"/>
      <c r="AE890" s="210"/>
      <c r="AF890" s="212"/>
      <c r="AG890" s="212"/>
      <c r="AH890" s="210"/>
      <c r="AI890" s="210"/>
      <c r="AJ890" s="210"/>
      <c r="AK890" s="210"/>
      <c r="AL890" s="210"/>
      <c r="AM890" s="210"/>
      <c r="AN890" s="210"/>
      <c r="AO890" s="210"/>
      <c r="AP890" s="210"/>
      <c r="AQ890" s="210"/>
      <c r="AR890" s="210"/>
      <c r="AS890" s="210"/>
      <c r="AT890" s="210"/>
      <c r="AU890" s="210"/>
      <c r="AV890" s="210"/>
      <c r="AW890" s="210"/>
      <c r="AX890" s="210"/>
      <c r="AY890" s="210"/>
      <c r="AZ890" s="210"/>
      <c r="BA890" s="210"/>
      <c r="BB890" s="210"/>
      <c r="BC890" s="210"/>
      <c r="BD890" s="210"/>
      <c r="BE890" s="210"/>
      <c r="BF890" s="210"/>
      <c r="BG890" s="210"/>
      <c r="BH890" s="210"/>
      <c r="BI890" s="210"/>
      <c r="BJ890" s="210"/>
      <c r="BK890" s="210"/>
      <c r="BL890" s="210"/>
      <c r="BM890" s="210"/>
      <c r="BN890" s="210"/>
      <c r="BO890" s="213"/>
      <c r="BP890" s="213"/>
      <c r="BQ890" s="54"/>
      <c r="BR890" s="54"/>
      <c r="BS890" s="54"/>
    </row>
    <row r="891" spans="1:71" s="62" customFormat="1" ht="33.4" customHeight="1" thickTop="1">
      <c r="A891" s="66"/>
      <c r="B891" s="515" t="s">
        <v>0</v>
      </c>
      <c r="C891" s="531" t="s">
        <v>1</v>
      </c>
      <c r="D891" s="532"/>
      <c r="E891" s="332" t="s">
        <v>26</v>
      </c>
      <c r="F891" s="499" t="s">
        <v>104</v>
      </c>
      <c r="G891" s="499" t="s">
        <v>105</v>
      </c>
      <c r="H891" s="527" t="s">
        <v>38</v>
      </c>
      <c r="I891" s="528"/>
      <c r="J891" s="564" t="s">
        <v>7</v>
      </c>
      <c r="K891" s="564"/>
      <c r="L891" s="564"/>
      <c r="M891" s="564"/>
      <c r="N891" s="564"/>
      <c r="O891" s="564"/>
      <c r="P891" s="564" t="s">
        <v>2</v>
      </c>
      <c r="Q891" s="564"/>
      <c r="R891" s="564"/>
      <c r="S891" s="564"/>
      <c r="T891" s="564"/>
      <c r="U891" s="564"/>
      <c r="V891" s="610" t="s">
        <v>32</v>
      </c>
      <c r="W891" s="611"/>
      <c r="X891" s="610" t="s">
        <v>33</v>
      </c>
      <c r="Y891" s="611"/>
      <c r="Z891" s="619" t="s">
        <v>41</v>
      </c>
      <c r="AA891" s="620"/>
      <c r="AB891" s="623" t="s">
        <v>6</v>
      </c>
      <c r="AC891" s="623"/>
      <c r="AD891" s="623"/>
      <c r="AE891" s="623"/>
      <c r="AF891" s="623"/>
      <c r="AG891" s="623"/>
      <c r="AH891" s="564" t="s">
        <v>66</v>
      </c>
      <c r="AI891" s="564"/>
      <c r="AJ891" s="564"/>
      <c r="AK891" s="564"/>
      <c r="AL891" s="564"/>
      <c r="AM891" s="564"/>
      <c r="AN891" s="564" t="s">
        <v>67</v>
      </c>
      <c r="AO891" s="564"/>
      <c r="AP891" s="564"/>
      <c r="AQ891" s="564"/>
      <c r="AR891" s="564"/>
      <c r="AS891" s="564"/>
      <c r="AT891" s="564" t="s">
        <v>68</v>
      </c>
      <c r="AU891" s="564"/>
      <c r="AV891" s="564"/>
      <c r="AW891" s="564"/>
      <c r="AX891" s="564"/>
      <c r="AY891" s="583"/>
      <c r="AZ891" s="564" t="s">
        <v>4</v>
      </c>
      <c r="BA891" s="564"/>
      <c r="BB891" s="564"/>
      <c r="BC891" s="564"/>
      <c r="BD891" s="564"/>
      <c r="BE891" s="564"/>
      <c r="BF891" s="564" t="s">
        <v>69</v>
      </c>
      <c r="BG891" s="564"/>
      <c r="BH891" s="564"/>
      <c r="BI891" s="564"/>
      <c r="BJ891" s="564"/>
      <c r="BK891" s="582"/>
      <c r="BL891" s="659" t="s">
        <v>119</v>
      </c>
      <c r="BM891" s="660"/>
      <c r="BN891" s="661"/>
      <c r="BO891" s="603" t="s">
        <v>83</v>
      </c>
      <c r="BP891" s="603" t="s">
        <v>84</v>
      </c>
      <c r="BQ891" s="66"/>
      <c r="BR891" s="66"/>
      <c r="BS891" s="66"/>
    </row>
    <row r="892" spans="1:71" s="68" customFormat="1" ht="45" customHeight="1">
      <c r="A892" s="67"/>
      <c r="B892" s="516"/>
      <c r="C892" s="533"/>
      <c r="D892" s="534"/>
      <c r="E892" s="331" t="s">
        <v>106</v>
      </c>
      <c r="F892" s="500"/>
      <c r="G892" s="500"/>
      <c r="H892" s="529"/>
      <c r="I892" s="530"/>
      <c r="J892" s="562" t="s">
        <v>15</v>
      </c>
      <c r="K892" s="563"/>
      <c r="L892" s="525" t="s">
        <v>16</v>
      </c>
      <c r="M892" s="526"/>
      <c r="N892" s="517" t="s">
        <v>17</v>
      </c>
      <c r="O892" s="518" t="s">
        <v>8</v>
      </c>
      <c r="P892" s="562" t="s">
        <v>24</v>
      </c>
      <c r="Q892" s="563"/>
      <c r="R892" s="525" t="s">
        <v>22</v>
      </c>
      <c r="S892" s="526"/>
      <c r="T892" s="517" t="s">
        <v>17</v>
      </c>
      <c r="U892" s="518"/>
      <c r="V892" s="612"/>
      <c r="W892" s="613"/>
      <c r="X892" s="612"/>
      <c r="Y892" s="613"/>
      <c r="Z892" s="621"/>
      <c r="AA892" s="622"/>
      <c r="AB892" s="638" t="s">
        <v>50</v>
      </c>
      <c r="AC892" s="639"/>
      <c r="AD892" s="636" t="s">
        <v>21</v>
      </c>
      <c r="AE892" s="637" t="s">
        <v>3</v>
      </c>
      <c r="AF892" s="624" t="s">
        <v>5</v>
      </c>
      <c r="AG892" s="625"/>
      <c r="AH892" s="562" t="s">
        <v>50</v>
      </c>
      <c r="AI892" s="563"/>
      <c r="AJ892" s="525" t="s">
        <v>21</v>
      </c>
      <c r="AK892" s="526" t="s">
        <v>3</v>
      </c>
      <c r="AL892" s="523" t="s">
        <v>5</v>
      </c>
      <c r="AM892" s="524"/>
      <c r="AN892" s="562" t="s">
        <v>50</v>
      </c>
      <c r="AO892" s="563"/>
      <c r="AP892" s="525" t="s">
        <v>21</v>
      </c>
      <c r="AQ892" s="526" t="s">
        <v>3</v>
      </c>
      <c r="AR892" s="523" t="s">
        <v>5</v>
      </c>
      <c r="AS892" s="524"/>
      <c r="AT892" s="533" t="s">
        <v>50</v>
      </c>
      <c r="AU892" s="584"/>
      <c r="AV892" s="597" t="s">
        <v>21</v>
      </c>
      <c r="AW892" s="598" t="s">
        <v>3</v>
      </c>
      <c r="AX892" s="523" t="s">
        <v>5</v>
      </c>
      <c r="AY892" s="585"/>
      <c r="AZ892" s="562" t="s">
        <v>50</v>
      </c>
      <c r="BA892" s="563"/>
      <c r="BB892" s="525" t="s">
        <v>21</v>
      </c>
      <c r="BC892" s="526" t="s">
        <v>3</v>
      </c>
      <c r="BD892" s="523" t="s">
        <v>5</v>
      </c>
      <c r="BE892" s="524"/>
      <c r="BF892" s="533" t="s">
        <v>50</v>
      </c>
      <c r="BG892" s="584"/>
      <c r="BH892" s="597" t="s">
        <v>21</v>
      </c>
      <c r="BI892" s="598" t="s">
        <v>3</v>
      </c>
      <c r="BJ892" s="523" t="s">
        <v>5</v>
      </c>
      <c r="BK892" s="524"/>
      <c r="BL892" s="662"/>
      <c r="BM892" s="663"/>
      <c r="BN892" s="664"/>
      <c r="BO892" s="604"/>
      <c r="BP892" s="604"/>
      <c r="BQ892" s="67"/>
      <c r="BR892" s="67"/>
      <c r="BS892" s="67"/>
    </row>
    <row r="893" spans="1:71" ht="23.85" customHeight="1">
      <c r="A893" s="69"/>
      <c r="B893" s="548" t="str">
        <f>IF(ROSTER!B8="","",ROSTER!B8)</f>
        <v/>
      </c>
      <c r="C893" s="536" t="str">
        <f>IF(ROSTER!C$8="","",ROSTER!C$8)</f>
        <v/>
      </c>
      <c r="D893" s="537"/>
      <c r="E893" s="546"/>
      <c r="F893" s="501">
        <f>IF(E893="y",1,IF(E893="S",1,0))</f>
        <v>0</v>
      </c>
      <c r="G893" s="506">
        <f>IF(E893="S",1,0)</f>
        <v>0</v>
      </c>
      <c r="H893" s="542"/>
      <c r="I893" s="543"/>
      <c r="J893" s="538"/>
      <c r="K893" s="539"/>
      <c r="L893" s="552"/>
      <c r="M893" s="558"/>
      <c r="N893" s="554">
        <f>L893+J893</f>
        <v>0</v>
      </c>
      <c r="O893" s="555"/>
      <c r="P893" s="538"/>
      <c r="Q893" s="539"/>
      <c r="R893" s="552"/>
      <c r="S893" s="558"/>
      <c r="T893" s="590">
        <f>R893-P893</f>
        <v>0</v>
      </c>
      <c r="U893" s="591"/>
      <c r="V893" s="550"/>
      <c r="W893" s="543"/>
      <c r="X893" s="538"/>
      <c r="Y893" s="543"/>
      <c r="Z893" s="538"/>
      <c r="AA893" s="543"/>
      <c r="AB893" s="538"/>
      <c r="AC893" s="539"/>
      <c r="AD893" s="552"/>
      <c r="AE893" s="558"/>
      <c r="AF893" s="586">
        <f>IF(AB893=0,0,(AD893/AB893)*100)</f>
        <v>0</v>
      </c>
      <c r="AG893" s="587"/>
      <c r="AH893" s="538"/>
      <c r="AI893" s="539"/>
      <c r="AJ893" s="552"/>
      <c r="AK893" s="558"/>
      <c r="AL893" s="590">
        <f>IF(AH893=0,0,(AJ893/AH893)*100)</f>
        <v>0</v>
      </c>
      <c r="AM893" s="591"/>
      <c r="AN893" s="538"/>
      <c r="AO893" s="539"/>
      <c r="AP893" s="552"/>
      <c r="AQ893" s="558"/>
      <c r="AR893" s="590">
        <f>IF(AN893=0,0,(AP893/AN893)*100)</f>
        <v>0</v>
      </c>
      <c r="AS893" s="591"/>
      <c r="AT893" s="578">
        <f>AB893+AH893+AN893</f>
        <v>0</v>
      </c>
      <c r="AU893" s="579"/>
      <c r="AV893" s="574">
        <f>AD893+AJ893+AP893</f>
        <v>0</v>
      </c>
      <c r="AW893" s="575"/>
      <c r="AX893" s="590">
        <f>IF(AT893=0,0,(AV893/AT893)*100)</f>
        <v>0</v>
      </c>
      <c r="AY893" s="591"/>
      <c r="AZ893" s="538"/>
      <c r="BA893" s="539"/>
      <c r="BB893" s="552"/>
      <c r="BC893" s="558"/>
      <c r="BD893" s="590">
        <f>IF(AZ893=0,0,(BB893/AZ893)*100)</f>
        <v>0</v>
      </c>
      <c r="BE893" s="591"/>
      <c r="BF893" s="578">
        <f>AT893+AZ893</f>
        <v>0</v>
      </c>
      <c r="BG893" s="579"/>
      <c r="BH893" s="574">
        <f>AV893+BB893</f>
        <v>0</v>
      </c>
      <c r="BI893" s="575"/>
      <c r="BJ893" s="590">
        <f>IF(BF893=0,0,(BH893/BF893)*100)</f>
        <v>0</v>
      </c>
      <c r="BK893" s="591"/>
      <c r="BL893" s="650">
        <f>(AD893*2)+(AJ893*2)+(AP893*3)+BB893</f>
        <v>0</v>
      </c>
      <c r="BM893" s="651"/>
      <c r="BN893" s="652"/>
      <c r="BO893" s="599" t="e">
        <f>(BL893*BR$893)+(N893*BR$894)+(X893*BR$895)+(R893*BR$896)+(V893*BR$897)+(Z893*BR$898)</f>
        <v>#REF!</v>
      </c>
      <c r="BP893" s="599" t="e">
        <f>((AZ893-BB893)*BR$900)+((AT893-AV893)*BR$899)+(H893*BR$901)+(P893*BR$902)</f>
        <v>#REF!</v>
      </c>
      <c r="BQ893" s="70" t="s">
        <v>72</v>
      </c>
      <c r="BR893" s="71" t="e">
        <f>IF(#REF!="B",#REF!,IF(#REF!="C",#REF!,#REF!))</f>
        <v>#REF!</v>
      </c>
      <c r="BS893" s="67"/>
    </row>
    <row r="894" spans="1:71" ht="23.85" customHeight="1">
      <c r="A894" s="69"/>
      <c r="B894" s="549"/>
      <c r="C894" s="560" t="str">
        <f>IF(ROSTER!D$8="","",ROSTER!D$8)</f>
        <v/>
      </c>
      <c r="D894" s="561"/>
      <c r="E894" s="547"/>
      <c r="F894" s="502"/>
      <c r="G894" s="507"/>
      <c r="H894" s="544"/>
      <c r="I894" s="545"/>
      <c r="J894" s="540"/>
      <c r="K894" s="541"/>
      <c r="L894" s="553"/>
      <c r="M894" s="559"/>
      <c r="N894" s="556" t="s">
        <v>14</v>
      </c>
      <c r="O894" s="557"/>
      <c r="P894" s="540"/>
      <c r="Q894" s="541"/>
      <c r="R894" s="553"/>
      <c r="S894" s="559"/>
      <c r="T894" s="592"/>
      <c r="U894" s="593"/>
      <c r="V894" s="551"/>
      <c r="W894" s="545"/>
      <c r="X894" s="540"/>
      <c r="Y894" s="545"/>
      <c r="Z894" s="540"/>
      <c r="AA894" s="545"/>
      <c r="AB894" s="540"/>
      <c r="AC894" s="541"/>
      <c r="AD894" s="553"/>
      <c r="AE894" s="559"/>
      <c r="AF894" s="588"/>
      <c r="AG894" s="589"/>
      <c r="AH894" s="540"/>
      <c r="AI894" s="541"/>
      <c r="AJ894" s="553"/>
      <c r="AK894" s="559"/>
      <c r="AL894" s="592"/>
      <c r="AM894" s="593"/>
      <c r="AN894" s="540"/>
      <c r="AO894" s="541"/>
      <c r="AP894" s="553"/>
      <c r="AQ894" s="559"/>
      <c r="AR894" s="592"/>
      <c r="AS894" s="593"/>
      <c r="AT894" s="580"/>
      <c r="AU894" s="581"/>
      <c r="AV894" s="576"/>
      <c r="AW894" s="577"/>
      <c r="AX894" s="592"/>
      <c r="AY894" s="593"/>
      <c r="AZ894" s="540"/>
      <c r="BA894" s="541"/>
      <c r="BB894" s="553"/>
      <c r="BC894" s="559"/>
      <c r="BD894" s="592"/>
      <c r="BE894" s="593"/>
      <c r="BF894" s="580"/>
      <c r="BG894" s="581"/>
      <c r="BH894" s="576"/>
      <c r="BI894" s="577"/>
      <c r="BJ894" s="592"/>
      <c r="BK894" s="593"/>
      <c r="BL894" s="653"/>
      <c r="BM894" s="654"/>
      <c r="BN894" s="655"/>
      <c r="BO894" s="600"/>
      <c r="BP894" s="600"/>
      <c r="BQ894" s="70" t="s">
        <v>73</v>
      </c>
      <c r="BR894" s="71" t="e">
        <f>IF(#REF!="B",#REF!,IF(#REF!="C",#REF!,#REF!))</f>
        <v>#REF!</v>
      </c>
      <c r="BS894" s="67"/>
    </row>
    <row r="895" spans="1:71" ht="21.75" customHeight="1">
      <c r="A895" s="54"/>
      <c r="B895" s="548" t="str">
        <f>IF(ROSTER!B10="","",ROSTER!B10)</f>
        <v/>
      </c>
      <c r="C895" s="536" t="str">
        <f>IF(ROSTER!C$10="","",ROSTER!C$10)</f>
        <v/>
      </c>
      <c r="D895" s="537"/>
      <c r="E895" s="546"/>
      <c r="F895" s="501">
        <f>IF(E895="y",1,IF(E895="S",1,0))</f>
        <v>0</v>
      </c>
      <c r="G895" s="506">
        <f>IF(E895="S",1,0)</f>
        <v>0</v>
      </c>
      <c r="H895" s="542"/>
      <c r="I895" s="543"/>
      <c r="J895" s="538"/>
      <c r="K895" s="539"/>
      <c r="L895" s="552"/>
      <c r="M895" s="558"/>
      <c r="N895" s="554">
        <f>L895+J895</f>
        <v>0</v>
      </c>
      <c r="O895" s="555"/>
      <c r="P895" s="538"/>
      <c r="Q895" s="539"/>
      <c r="R895" s="552"/>
      <c r="S895" s="558"/>
      <c r="T895" s="590">
        <f t="shared" ref="T895:T936" si="798">R895-P895</f>
        <v>0</v>
      </c>
      <c r="U895" s="591"/>
      <c r="V895" s="550"/>
      <c r="W895" s="543"/>
      <c r="X895" s="538"/>
      <c r="Y895" s="543"/>
      <c r="Z895" s="538"/>
      <c r="AA895" s="543"/>
      <c r="AB895" s="538"/>
      <c r="AC895" s="539"/>
      <c r="AD895" s="552"/>
      <c r="AE895" s="558"/>
      <c r="AF895" s="586">
        <f>IF(AB895=0,0,(AD895/AB895)*100)</f>
        <v>0</v>
      </c>
      <c r="AG895" s="587"/>
      <c r="AH895" s="538"/>
      <c r="AI895" s="539"/>
      <c r="AJ895" s="552"/>
      <c r="AK895" s="558"/>
      <c r="AL895" s="590">
        <f>IF(AH895=0,0,(AJ895/AH895)*100)</f>
        <v>0</v>
      </c>
      <c r="AM895" s="591"/>
      <c r="AN895" s="538"/>
      <c r="AO895" s="539"/>
      <c r="AP895" s="552"/>
      <c r="AQ895" s="558"/>
      <c r="AR895" s="590">
        <f>IF(AN895=0,0,(AP895/AN895)*100)</f>
        <v>0</v>
      </c>
      <c r="AS895" s="591"/>
      <c r="AT895" s="578">
        <f>AB895+AH895+AN895</f>
        <v>0</v>
      </c>
      <c r="AU895" s="579"/>
      <c r="AV895" s="574">
        <f>AD895+AJ895+AP895</f>
        <v>0</v>
      </c>
      <c r="AW895" s="575"/>
      <c r="AX895" s="590">
        <f>IF(AT895=0,0,(AV895/AT895)*100)</f>
        <v>0</v>
      </c>
      <c r="AY895" s="591"/>
      <c r="AZ895" s="538"/>
      <c r="BA895" s="539"/>
      <c r="BB895" s="552"/>
      <c r="BC895" s="558"/>
      <c r="BD895" s="590">
        <f>IF(AZ895=0,0,(BB895/AZ895)*100)</f>
        <v>0</v>
      </c>
      <c r="BE895" s="591"/>
      <c r="BF895" s="578">
        <f>AT895+AZ895</f>
        <v>0</v>
      </c>
      <c r="BG895" s="579"/>
      <c r="BH895" s="574">
        <f>AV895+BB895</f>
        <v>0</v>
      </c>
      <c r="BI895" s="575"/>
      <c r="BJ895" s="590">
        <f>IF(BF895=0,0,(BH895/BF895)*100)</f>
        <v>0</v>
      </c>
      <c r="BK895" s="591"/>
      <c r="BL895" s="650">
        <f>(AD895*2)+(AJ895*2)+(AP895*3)+BB895</f>
        <v>0</v>
      </c>
      <c r="BM895" s="651"/>
      <c r="BN895" s="652"/>
      <c r="BO895" s="599" t="e">
        <f>(BL895*BR$893)+(N895*BR$894)+(X895*BR$895)+(R895*BR$896)+(V895*BR$897)+(Z895*BR$898)</f>
        <v>#REF!</v>
      </c>
      <c r="BP895" s="599" t="e">
        <f>((AZ895-BB895)*BR$900)+((AT895-AV895)*BR$899)+(H895*BR$901)+(P895*BR$902)</f>
        <v>#REF!</v>
      </c>
      <c r="BQ895" s="70" t="s">
        <v>74</v>
      </c>
      <c r="BR895" s="71" t="e">
        <f>IF(#REF!="B",#REF!,IF(#REF!="C",#REF!,#REF!))</f>
        <v>#REF!</v>
      </c>
      <c r="BS895" s="67"/>
    </row>
    <row r="896" spans="1:71" ht="21.75" customHeight="1">
      <c r="A896" s="54"/>
      <c r="B896" s="549"/>
      <c r="C896" s="560" t="str">
        <f>IF(ROSTER!D$10="","",ROSTER!D$10)</f>
        <v/>
      </c>
      <c r="D896" s="561"/>
      <c r="E896" s="547"/>
      <c r="F896" s="502"/>
      <c r="G896" s="507"/>
      <c r="H896" s="544"/>
      <c r="I896" s="545"/>
      <c r="J896" s="540"/>
      <c r="K896" s="541"/>
      <c r="L896" s="553"/>
      <c r="M896" s="559"/>
      <c r="N896" s="556" t="s">
        <v>14</v>
      </c>
      <c r="O896" s="557"/>
      <c r="P896" s="540"/>
      <c r="Q896" s="541"/>
      <c r="R896" s="553"/>
      <c r="S896" s="559"/>
      <c r="T896" s="592"/>
      <c r="U896" s="593"/>
      <c r="V896" s="551"/>
      <c r="W896" s="545"/>
      <c r="X896" s="540"/>
      <c r="Y896" s="545"/>
      <c r="Z896" s="540"/>
      <c r="AA896" s="545"/>
      <c r="AB896" s="540"/>
      <c r="AC896" s="541"/>
      <c r="AD896" s="553"/>
      <c r="AE896" s="559"/>
      <c r="AF896" s="588"/>
      <c r="AG896" s="589"/>
      <c r="AH896" s="540"/>
      <c r="AI896" s="541"/>
      <c r="AJ896" s="553"/>
      <c r="AK896" s="559"/>
      <c r="AL896" s="592"/>
      <c r="AM896" s="593"/>
      <c r="AN896" s="540"/>
      <c r="AO896" s="541"/>
      <c r="AP896" s="553"/>
      <c r="AQ896" s="559"/>
      <c r="AR896" s="592"/>
      <c r="AS896" s="593"/>
      <c r="AT896" s="580"/>
      <c r="AU896" s="581"/>
      <c r="AV896" s="576"/>
      <c r="AW896" s="577"/>
      <c r="AX896" s="592"/>
      <c r="AY896" s="593"/>
      <c r="AZ896" s="540"/>
      <c r="BA896" s="541"/>
      <c r="BB896" s="553"/>
      <c r="BC896" s="559"/>
      <c r="BD896" s="592"/>
      <c r="BE896" s="593"/>
      <c r="BF896" s="580"/>
      <c r="BG896" s="581"/>
      <c r="BH896" s="576"/>
      <c r="BI896" s="577"/>
      <c r="BJ896" s="592"/>
      <c r="BK896" s="593"/>
      <c r="BL896" s="653"/>
      <c r="BM896" s="654"/>
      <c r="BN896" s="655"/>
      <c r="BO896" s="600"/>
      <c r="BP896" s="600"/>
      <c r="BQ896" s="70" t="s">
        <v>75</v>
      </c>
      <c r="BR896" s="71" t="e">
        <f>IF(#REF!="B",#REF!,IF(#REF!="C",#REF!,#REF!))</f>
        <v>#REF!</v>
      </c>
      <c r="BS896" s="67"/>
    </row>
    <row r="897" spans="1:71" ht="21.75" customHeight="1">
      <c r="A897" s="54"/>
      <c r="B897" s="565" t="str">
        <f>IF(ROSTER!B12="","",ROSTER!B12)</f>
        <v/>
      </c>
      <c r="C897" s="536" t="str">
        <f>IF(ROSTER!C$12="","",ROSTER!C$12)</f>
        <v/>
      </c>
      <c r="D897" s="537"/>
      <c r="E897" s="546"/>
      <c r="F897" s="501">
        <f>IF(E897="y",1,IF(E897="S",1,0))</f>
        <v>0</v>
      </c>
      <c r="G897" s="506">
        <f>IF(E897="S",1,0)</f>
        <v>0</v>
      </c>
      <c r="H897" s="542"/>
      <c r="I897" s="543"/>
      <c r="J897" s="538"/>
      <c r="K897" s="539"/>
      <c r="L897" s="552"/>
      <c r="M897" s="558"/>
      <c r="N897" s="554">
        <f>L897+J897</f>
        <v>0</v>
      </c>
      <c r="O897" s="555"/>
      <c r="P897" s="538"/>
      <c r="Q897" s="539"/>
      <c r="R897" s="552"/>
      <c r="S897" s="558"/>
      <c r="T897" s="590">
        <f t="shared" ref="T897:T936" si="799">R897-P897</f>
        <v>0</v>
      </c>
      <c r="U897" s="591"/>
      <c r="V897" s="550"/>
      <c r="W897" s="543"/>
      <c r="X897" s="538"/>
      <c r="Y897" s="543"/>
      <c r="Z897" s="538"/>
      <c r="AA897" s="543"/>
      <c r="AB897" s="538"/>
      <c r="AC897" s="539"/>
      <c r="AD897" s="552"/>
      <c r="AE897" s="558"/>
      <c r="AF897" s="586">
        <f>IF(AB897=0,0,(AD897/AB897)*100)</f>
        <v>0</v>
      </c>
      <c r="AG897" s="587"/>
      <c r="AH897" s="538"/>
      <c r="AI897" s="539"/>
      <c r="AJ897" s="552"/>
      <c r="AK897" s="558"/>
      <c r="AL897" s="590">
        <f>IF(AH897=0,0,(AJ897/AH897)*100)</f>
        <v>0</v>
      </c>
      <c r="AM897" s="591"/>
      <c r="AN897" s="538"/>
      <c r="AO897" s="539"/>
      <c r="AP897" s="552"/>
      <c r="AQ897" s="558"/>
      <c r="AR897" s="590">
        <f>IF(AN897=0,0,(AP897/AN897)*100)</f>
        <v>0</v>
      </c>
      <c r="AS897" s="591"/>
      <c r="AT897" s="578">
        <f>AB897+AH897+AN897</f>
        <v>0</v>
      </c>
      <c r="AU897" s="579"/>
      <c r="AV897" s="574">
        <f>AD897+AJ897+AP897</f>
        <v>0</v>
      </c>
      <c r="AW897" s="575"/>
      <c r="AX897" s="590">
        <f>IF(AT897=0,0,(AV897/AT897)*100)</f>
        <v>0</v>
      </c>
      <c r="AY897" s="591"/>
      <c r="AZ897" s="538"/>
      <c r="BA897" s="539"/>
      <c r="BB897" s="552"/>
      <c r="BC897" s="558"/>
      <c r="BD897" s="590">
        <f>IF(AZ897=0,0,(BB897/AZ897)*100)</f>
        <v>0</v>
      </c>
      <c r="BE897" s="591"/>
      <c r="BF897" s="578">
        <f>AT897+AZ897</f>
        <v>0</v>
      </c>
      <c r="BG897" s="579"/>
      <c r="BH897" s="574">
        <f>AV897+BB897</f>
        <v>0</v>
      </c>
      <c r="BI897" s="575"/>
      <c r="BJ897" s="590">
        <f>IF(BF897=0,0,(BH897/BF897)*100)</f>
        <v>0</v>
      </c>
      <c r="BK897" s="591"/>
      <c r="BL897" s="650">
        <f>(AD897*2)+(AJ897*2)+(AP897*3)+BB897</f>
        <v>0</v>
      </c>
      <c r="BM897" s="651"/>
      <c r="BN897" s="652"/>
      <c r="BO897" s="599" t="e">
        <f>(BL897*BR$893)+(N897*BR$894)+(X897*BR$895)+(R897*BR$896)+(V897*BR$897)+(Z897*BR$898)</f>
        <v>#REF!</v>
      </c>
      <c r="BP897" s="599" t="e">
        <f>((AZ897-BB897)*BR$900)+((AT897-AV897)*BR$899)+(H897*BR$901)+(P897*BR$902)</f>
        <v>#REF!</v>
      </c>
      <c r="BQ897" s="70" t="s">
        <v>76</v>
      </c>
      <c r="BR897" s="71" t="e">
        <f>IF(#REF!="B",#REF!,IF(#REF!="C",#REF!,#REF!))</f>
        <v>#REF!</v>
      </c>
      <c r="BS897" s="67"/>
    </row>
    <row r="898" spans="1:71" ht="21.75" customHeight="1">
      <c r="A898" s="54"/>
      <c r="B898" s="566"/>
      <c r="C898" s="560" t="str">
        <f>IF(ROSTER!D$12="","",ROSTER!D$12)</f>
        <v/>
      </c>
      <c r="D898" s="561"/>
      <c r="E898" s="547"/>
      <c r="F898" s="502"/>
      <c r="G898" s="507"/>
      <c r="H898" s="544"/>
      <c r="I898" s="545"/>
      <c r="J898" s="540"/>
      <c r="K898" s="541"/>
      <c r="L898" s="553"/>
      <c r="M898" s="559"/>
      <c r="N898" s="556" t="s">
        <v>14</v>
      </c>
      <c r="O898" s="557"/>
      <c r="P898" s="540"/>
      <c r="Q898" s="541"/>
      <c r="R898" s="553"/>
      <c r="S898" s="559"/>
      <c r="T898" s="592"/>
      <c r="U898" s="593"/>
      <c r="V898" s="551"/>
      <c r="W898" s="545"/>
      <c r="X898" s="540"/>
      <c r="Y898" s="545"/>
      <c r="Z898" s="540"/>
      <c r="AA898" s="545"/>
      <c r="AB898" s="540"/>
      <c r="AC898" s="541"/>
      <c r="AD898" s="553"/>
      <c r="AE898" s="559"/>
      <c r="AF898" s="588"/>
      <c r="AG898" s="589"/>
      <c r="AH898" s="540"/>
      <c r="AI898" s="541"/>
      <c r="AJ898" s="553"/>
      <c r="AK898" s="559"/>
      <c r="AL898" s="592"/>
      <c r="AM898" s="593"/>
      <c r="AN898" s="540"/>
      <c r="AO898" s="541"/>
      <c r="AP898" s="553"/>
      <c r="AQ898" s="559"/>
      <c r="AR898" s="592"/>
      <c r="AS898" s="593"/>
      <c r="AT898" s="580"/>
      <c r="AU898" s="581"/>
      <c r="AV898" s="576"/>
      <c r="AW898" s="577"/>
      <c r="AX898" s="592"/>
      <c r="AY898" s="593"/>
      <c r="AZ898" s="540"/>
      <c r="BA898" s="541"/>
      <c r="BB898" s="553"/>
      <c r="BC898" s="559"/>
      <c r="BD898" s="592"/>
      <c r="BE898" s="593"/>
      <c r="BF898" s="580"/>
      <c r="BG898" s="581"/>
      <c r="BH898" s="576"/>
      <c r="BI898" s="577"/>
      <c r="BJ898" s="592"/>
      <c r="BK898" s="593"/>
      <c r="BL898" s="653"/>
      <c r="BM898" s="654"/>
      <c r="BN898" s="655"/>
      <c r="BO898" s="600"/>
      <c r="BP898" s="600"/>
      <c r="BQ898" s="70" t="s">
        <v>77</v>
      </c>
      <c r="BR898" s="71" t="e">
        <f>IF(#REF!="B",#REF!,IF(#REF!="C",#REF!,#REF!))</f>
        <v>#REF!</v>
      </c>
      <c r="BS898" s="67"/>
    </row>
    <row r="899" spans="1:71" ht="21.75" customHeight="1">
      <c r="A899" s="54"/>
      <c r="B899" s="565" t="str">
        <f>IF(ROSTER!B14="","",ROSTER!B14)</f>
        <v/>
      </c>
      <c r="C899" s="536" t="str">
        <f>IF(ROSTER!C$14="","",ROSTER!C$14)</f>
        <v/>
      </c>
      <c r="D899" s="537"/>
      <c r="E899" s="546"/>
      <c r="F899" s="501">
        <f>IF(E899="y",1,IF(E899="S",1,0))</f>
        <v>0</v>
      </c>
      <c r="G899" s="506">
        <f>IF(E899="S",1,0)</f>
        <v>0</v>
      </c>
      <c r="H899" s="542"/>
      <c r="I899" s="543"/>
      <c r="J899" s="538"/>
      <c r="K899" s="539"/>
      <c r="L899" s="552"/>
      <c r="M899" s="558"/>
      <c r="N899" s="554">
        <f>L899+J899</f>
        <v>0</v>
      </c>
      <c r="O899" s="555"/>
      <c r="P899" s="538"/>
      <c r="Q899" s="539"/>
      <c r="R899" s="552"/>
      <c r="S899" s="558"/>
      <c r="T899" s="590">
        <f t="shared" ref="T899:T936" si="800">R899-P899</f>
        <v>0</v>
      </c>
      <c r="U899" s="591"/>
      <c r="V899" s="550"/>
      <c r="W899" s="543"/>
      <c r="X899" s="538"/>
      <c r="Y899" s="543"/>
      <c r="Z899" s="538"/>
      <c r="AA899" s="543"/>
      <c r="AB899" s="538"/>
      <c r="AC899" s="539"/>
      <c r="AD899" s="552"/>
      <c r="AE899" s="558"/>
      <c r="AF899" s="586">
        <f>IF(AB899=0,0,(AD899/AB899)*100)</f>
        <v>0</v>
      </c>
      <c r="AG899" s="587"/>
      <c r="AH899" s="538"/>
      <c r="AI899" s="539"/>
      <c r="AJ899" s="552"/>
      <c r="AK899" s="558"/>
      <c r="AL899" s="590">
        <f>IF(AH899=0,0,(AJ899/AH899)*100)</f>
        <v>0</v>
      </c>
      <c r="AM899" s="591"/>
      <c r="AN899" s="538"/>
      <c r="AO899" s="539"/>
      <c r="AP899" s="552"/>
      <c r="AQ899" s="558"/>
      <c r="AR899" s="590">
        <f>IF(AN899=0,0,(AP899/AN899)*100)</f>
        <v>0</v>
      </c>
      <c r="AS899" s="591"/>
      <c r="AT899" s="578">
        <f>AB899+AH899+AN899</f>
        <v>0</v>
      </c>
      <c r="AU899" s="579"/>
      <c r="AV899" s="574">
        <f>AD899+AJ899+AP899</f>
        <v>0</v>
      </c>
      <c r="AW899" s="575"/>
      <c r="AX899" s="590">
        <f>IF(AT899=0,0,(AV899/AT899)*100)</f>
        <v>0</v>
      </c>
      <c r="AY899" s="591"/>
      <c r="AZ899" s="538"/>
      <c r="BA899" s="539"/>
      <c r="BB899" s="552"/>
      <c r="BC899" s="558"/>
      <c r="BD899" s="590">
        <f>IF(AZ899=0,0,(BB899/AZ899)*100)</f>
        <v>0</v>
      </c>
      <c r="BE899" s="591"/>
      <c r="BF899" s="578">
        <f>AT899+AZ899</f>
        <v>0</v>
      </c>
      <c r="BG899" s="579"/>
      <c r="BH899" s="574">
        <f>AV899+BB899</f>
        <v>0</v>
      </c>
      <c r="BI899" s="575"/>
      <c r="BJ899" s="590">
        <f>IF(BF899=0,0,(BH899/BF899)*100)</f>
        <v>0</v>
      </c>
      <c r="BK899" s="591"/>
      <c r="BL899" s="650">
        <f>(AD899*2)+(AJ899*2)+(AP899*3)+BB899</f>
        <v>0</v>
      </c>
      <c r="BM899" s="651"/>
      <c r="BN899" s="652"/>
      <c r="BO899" s="599" t="e">
        <f>(BL899*BR$893)+(N899*BR$894)+(X899*BR$895)+(R899*BR$896)+(V899*BR$897)+(Z899*BR$898)</f>
        <v>#REF!</v>
      </c>
      <c r="BP899" s="599" t="e">
        <f>((AZ899-BB899)*BR$900)+((AT899-AV899)*BR$899)+(H899*BR$901)+(P899*BR$902)</f>
        <v>#REF!</v>
      </c>
      <c r="BQ899" s="70" t="s">
        <v>78</v>
      </c>
      <c r="BR899" s="71" t="e">
        <f>IF(#REF!="B",#REF!,IF(#REF!="C",#REF!,#REF!))</f>
        <v>#REF!</v>
      </c>
      <c r="BS899" s="67"/>
    </row>
    <row r="900" spans="1:71" ht="21.75" customHeight="1">
      <c r="A900" s="54"/>
      <c r="B900" s="566"/>
      <c r="C900" s="560" t="str">
        <f>IF(ROSTER!D$14="","",ROSTER!D$14)</f>
        <v/>
      </c>
      <c r="D900" s="561"/>
      <c r="E900" s="547"/>
      <c r="F900" s="502"/>
      <c r="G900" s="507"/>
      <c r="H900" s="544"/>
      <c r="I900" s="545"/>
      <c r="J900" s="540"/>
      <c r="K900" s="541"/>
      <c r="L900" s="553"/>
      <c r="M900" s="559"/>
      <c r="N900" s="556" t="s">
        <v>14</v>
      </c>
      <c r="O900" s="557"/>
      <c r="P900" s="540"/>
      <c r="Q900" s="541"/>
      <c r="R900" s="553"/>
      <c r="S900" s="559"/>
      <c r="T900" s="592"/>
      <c r="U900" s="593"/>
      <c r="V900" s="551"/>
      <c r="W900" s="545"/>
      <c r="X900" s="540"/>
      <c r="Y900" s="545"/>
      <c r="Z900" s="540"/>
      <c r="AA900" s="545"/>
      <c r="AB900" s="540"/>
      <c r="AC900" s="541"/>
      <c r="AD900" s="553"/>
      <c r="AE900" s="559"/>
      <c r="AF900" s="588"/>
      <c r="AG900" s="589"/>
      <c r="AH900" s="540"/>
      <c r="AI900" s="541"/>
      <c r="AJ900" s="553"/>
      <c r="AK900" s="559"/>
      <c r="AL900" s="592"/>
      <c r="AM900" s="593"/>
      <c r="AN900" s="540"/>
      <c r="AO900" s="541"/>
      <c r="AP900" s="553"/>
      <c r="AQ900" s="559"/>
      <c r="AR900" s="592"/>
      <c r="AS900" s="593"/>
      <c r="AT900" s="580"/>
      <c r="AU900" s="581"/>
      <c r="AV900" s="576"/>
      <c r="AW900" s="577"/>
      <c r="AX900" s="592"/>
      <c r="AY900" s="593"/>
      <c r="AZ900" s="540"/>
      <c r="BA900" s="541"/>
      <c r="BB900" s="553"/>
      <c r="BC900" s="559"/>
      <c r="BD900" s="592"/>
      <c r="BE900" s="593"/>
      <c r="BF900" s="580"/>
      <c r="BG900" s="581"/>
      <c r="BH900" s="576"/>
      <c r="BI900" s="577"/>
      <c r="BJ900" s="592"/>
      <c r="BK900" s="593"/>
      <c r="BL900" s="653"/>
      <c r="BM900" s="654"/>
      <c r="BN900" s="655"/>
      <c r="BO900" s="600"/>
      <c r="BP900" s="600"/>
      <c r="BQ900" s="70" t="s">
        <v>79</v>
      </c>
      <c r="BR900" s="71" t="e">
        <f>IF(#REF!="B",#REF!,IF(#REF!="C",#REF!,#REF!))</f>
        <v>#REF!</v>
      </c>
      <c r="BS900" s="67"/>
    </row>
    <row r="901" spans="1:71" ht="21.75" customHeight="1">
      <c r="A901" s="54"/>
      <c r="B901" s="565" t="str">
        <f>IF(ROSTER!B16="","",ROSTER!B16)</f>
        <v/>
      </c>
      <c r="C901" s="536" t="str">
        <f>IF(ROSTER!C$16="","",ROSTER!C$16)</f>
        <v/>
      </c>
      <c r="D901" s="537"/>
      <c r="E901" s="546"/>
      <c r="F901" s="501">
        <f>IF(E901="y",1,IF(E901="S",1,0))</f>
        <v>0</v>
      </c>
      <c r="G901" s="506">
        <f>IF(E901="S",1,0)</f>
        <v>0</v>
      </c>
      <c r="H901" s="542"/>
      <c r="I901" s="543"/>
      <c r="J901" s="538"/>
      <c r="K901" s="539"/>
      <c r="L901" s="552"/>
      <c r="M901" s="558"/>
      <c r="N901" s="554">
        <f>L901+J901</f>
        <v>0</v>
      </c>
      <c r="O901" s="555"/>
      <c r="P901" s="538"/>
      <c r="Q901" s="539"/>
      <c r="R901" s="552"/>
      <c r="S901" s="558"/>
      <c r="T901" s="590">
        <f t="shared" ref="T901:T936" si="801">R901-P901</f>
        <v>0</v>
      </c>
      <c r="U901" s="591"/>
      <c r="V901" s="550"/>
      <c r="W901" s="543"/>
      <c r="X901" s="538"/>
      <c r="Y901" s="543"/>
      <c r="Z901" s="538"/>
      <c r="AA901" s="543"/>
      <c r="AB901" s="538"/>
      <c r="AC901" s="539"/>
      <c r="AD901" s="552"/>
      <c r="AE901" s="558"/>
      <c r="AF901" s="586">
        <f>IF(AB901=0,0,(AD901/AB901)*100)</f>
        <v>0</v>
      </c>
      <c r="AG901" s="587"/>
      <c r="AH901" s="538"/>
      <c r="AI901" s="539"/>
      <c r="AJ901" s="552"/>
      <c r="AK901" s="558"/>
      <c r="AL901" s="590">
        <f>IF(AH901=0,0,(AJ901/AH901)*100)</f>
        <v>0</v>
      </c>
      <c r="AM901" s="591"/>
      <c r="AN901" s="538"/>
      <c r="AO901" s="539"/>
      <c r="AP901" s="552"/>
      <c r="AQ901" s="558"/>
      <c r="AR901" s="590">
        <f>IF(AN901=0,0,(AP901/AN901)*100)</f>
        <v>0</v>
      </c>
      <c r="AS901" s="591"/>
      <c r="AT901" s="578">
        <f>AB901+AH901+AN901</f>
        <v>0</v>
      </c>
      <c r="AU901" s="579"/>
      <c r="AV901" s="574">
        <f>AD901+AJ901+AP901</f>
        <v>0</v>
      </c>
      <c r="AW901" s="575"/>
      <c r="AX901" s="590">
        <f>IF(AT901=0,0,(AV901/AT901)*100)</f>
        <v>0</v>
      </c>
      <c r="AY901" s="591"/>
      <c r="AZ901" s="538"/>
      <c r="BA901" s="539"/>
      <c r="BB901" s="552"/>
      <c r="BC901" s="558"/>
      <c r="BD901" s="590">
        <f>IF(AZ901=0,0,(BB901/AZ901)*100)</f>
        <v>0</v>
      </c>
      <c r="BE901" s="591"/>
      <c r="BF901" s="578">
        <f>AT901+AZ901</f>
        <v>0</v>
      </c>
      <c r="BG901" s="579"/>
      <c r="BH901" s="574">
        <f>AV901+BB901</f>
        <v>0</v>
      </c>
      <c r="BI901" s="575"/>
      <c r="BJ901" s="590">
        <f>IF(BF901=0,0,(BH901/BF901)*100)</f>
        <v>0</v>
      </c>
      <c r="BK901" s="591"/>
      <c r="BL901" s="650">
        <f>(AD901*2)+(AJ901*2)+(AP901*3)+BB901</f>
        <v>0</v>
      </c>
      <c r="BM901" s="651"/>
      <c r="BN901" s="652"/>
      <c r="BO901" s="599" t="e">
        <f>(BL901*BR$893)+(N901*BR$894)+(X901*BR$895)+(R901*BR$896)+(V901*BR$897)+(Z901*BR$898)</f>
        <v>#REF!</v>
      </c>
      <c r="BP901" s="599" t="e">
        <f>((AZ901-BB901)*BR$900)+((AT901-AV901)*BR$899)+(H901*BR$901)+(P901*BR$902)</f>
        <v>#REF!</v>
      </c>
      <c r="BQ901" s="70" t="s">
        <v>80</v>
      </c>
      <c r="BR901" s="71" t="e">
        <f>IF(#REF!="B",#REF!,IF(#REF!="C",#REF!,#REF!))</f>
        <v>#REF!</v>
      </c>
      <c r="BS901" s="67"/>
    </row>
    <row r="902" spans="1:71" ht="21.75" customHeight="1">
      <c r="A902" s="54"/>
      <c r="B902" s="566"/>
      <c r="C902" s="560" t="str">
        <f>IF(ROSTER!D$16="","",ROSTER!D$16)</f>
        <v/>
      </c>
      <c r="D902" s="561"/>
      <c r="E902" s="547"/>
      <c r="F902" s="502"/>
      <c r="G902" s="507"/>
      <c r="H902" s="544"/>
      <c r="I902" s="545"/>
      <c r="J902" s="540"/>
      <c r="K902" s="541"/>
      <c r="L902" s="553"/>
      <c r="M902" s="559"/>
      <c r="N902" s="556" t="s">
        <v>14</v>
      </c>
      <c r="O902" s="557"/>
      <c r="P902" s="540"/>
      <c r="Q902" s="541"/>
      <c r="R902" s="553"/>
      <c r="S902" s="559"/>
      <c r="T902" s="592"/>
      <c r="U902" s="593"/>
      <c r="V902" s="551"/>
      <c r="W902" s="545"/>
      <c r="X902" s="540"/>
      <c r="Y902" s="545"/>
      <c r="Z902" s="540"/>
      <c r="AA902" s="545"/>
      <c r="AB902" s="540"/>
      <c r="AC902" s="541"/>
      <c r="AD902" s="553"/>
      <c r="AE902" s="559"/>
      <c r="AF902" s="588"/>
      <c r="AG902" s="589"/>
      <c r="AH902" s="540"/>
      <c r="AI902" s="541"/>
      <c r="AJ902" s="553"/>
      <c r="AK902" s="559"/>
      <c r="AL902" s="592"/>
      <c r="AM902" s="593"/>
      <c r="AN902" s="540"/>
      <c r="AO902" s="541"/>
      <c r="AP902" s="553"/>
      <c r="AQ902" s="559"/>
      <c r="AR902" s="592"/>
      <c r="AS902" s="593"/>
      <c r="AT902" s="580"/>
      <c r="AU902" s="581"/>
      <c r="AV902" s="576"/>
      <c r="AW902" s="577"/>
      <c r="AX902" s="592"/>
      <c r="AY902" s="593"/>
      <c r="AZ902" s="540"/>
      <c r="BA902" s="541"/>
      <c r="BB902" s="553"/>
      <c r="BC902" s="559"/>
      <c r="BD902" s="592"/>
      <c r="BE902" s="593"/>
      <c r="BF902" s="580"/>
      <c r="BG902" s="581"/>
      <c r="BH902" s="576"/>
      <c r="BI902" s="577"/>
      <c r="BJ902" s="592"/>
      <c r="BK902" s="593"/>
      <c r="BL902" s="653"/>
      <c r="BM902" s="654"/>
      <c r="BN902" s="655"/>
      <c r="BO902" s="600"/>
      <c r="BP902" s="600"/>
      <c r="BQ902" s="70" t="s">
        <v>81</v>
      </c>
      <c r="BR902" s="71" t="e">
        <f>IF(#REF!="B",#REF!,IF(#REF!="C",#REF!,#REF!))</f>
        <v>#REF!</v>
      </c>
      <c r="BS902" s="67"/>
    </row>
    <row r="903" spans="1:71" ht="21.75" customHeight="1">
      <c r="A903" s="54"/>
      <c r="B903" s="565" t="str">
        <f>IF(ROSTER!B18="","",ROSTER!B18)</f>
        <v/>
      </c>
      <c r="C903" s="536" t="str">
        <f>IF(ROSTER!C$18="","",ROSTER!C$18)</f>
        <v/>
      </c>
      <c r="D903" s="537"/>
      <c r="E903" s="546"/>
      <c r="F903" s="501">
        <f>IF(E903="y",1,IF(E903="S",1,0))</f>
        <v>0</v>
      </c>
      <c r="G903" s="506">
        <f>IF(E903="S",1,0)</f>
        <v>0</v>
      </c>
      <c r="H903" s="542"/>
      <c r="I903" s="543"/>
      <c r="J903" s="538"/>
      <c r="K903" s="539"/>
      <c r="L903" s="552"/>
      <c r="M903" s="558"/>
      <c r="N903" s="554">
        <f>L903+J903</f>
        <v>0</v>
      </c>
      <c r="O903" s="555"/>
      <c r="P903" s="538"/>
      <c r="Q903" s="539"/>
      <c r="R903" s="552"/>
      <c r="S903" s="558"/>
      <c r="T903" s="590">
        <f t="shared" ref="T903:T936" si="802">R903-P903</f>
        <v>0</v>
      </c>
      <c r="U903" s="591"/>
      <c r="V903" s="550"/>
      <c r="W903" s="543"/>
      <c r="X903" s="538"/>
      <c r="Y903" s="543"/>
      <c r="Z903" s="538"/>
      <c r="AA903" s="543"/>
      <c r="AB903" s="538"/>
      <c r="AC903" s="539"/>
      <c r="AD903" s="552"/>
      <c r="AE903" s="558"/>
      <c r="AF903" s="586">
        <f>IF(AB903=0,0,(AD903/AB903)*100)</f>
        <v>0</v>
      </c>
      <c r="AG903" s="587"/>
      <c r="AH903" s="538"/>
      <c r="AI903" s="539"/>
      <c r="AJ903" s="552"/>
      <c r="AK903" s="558"/>
      <c r="AL903" s="590">
        <f>IF(AH903=0,0,(AJ903/AH903)*100)</f>
        <v>0</v>
      </c>
      <c r="AM903" s="591"/>
      <c r="AN903" s="538"/>
      <c r="AO903" s="539"/>
      <c r="AP903" s="552"/>
      <c r="AQ903" s="558"/>
      <c r="AR903" s="590">
        <f>IF(AN903=0,0,(AP903/AN903)*100)</f>
        <v>0</v>
      </c>
      <c r="AS903" s="591"/>
      <c r="AT903" s="578">
        <f>AB903+AH903+AN903</f>
        <v>0</v>
      </c>
      <c r="AU903" s="579"/>
      <c r="AV903" s="574">
        <f>AD903+AJ903+AP903</f>
        <v>0</v>
      </c>
      <c r="AW903" s="575"/>
      <c r="AX903" s="590">
        <f>IF(AT903=0,0,(AV903/AT903)*100)</f>
        <v>0</v>
      </c>
      <c r="AY903" s="591"/>
      <c r="AZ903" s="538"/>
      <c r="BA903" s="539"/>
      <c r="BB903" s="552"/>
      <c r="BC903" s="558"/>
      <c r="BD903" s="590">
        <f>IF(AZ903=0,0,(BB903/AZ903)*100)</f>
        <v>0</v>
      </c>
      <c r="BE903" s="591"/>
      <c r="BF903" s="578">
        <f>AT903+AZ903</f>
        <v>0</v>
      </c>
      <c r="BG903" s="579"/>
      <c r="BH903" s="574">
        <f>AV903+BB903</f>
        <v>0</v>
      </c>
      <c r="BI903" s="575"/>
      <c r="BJ903" s="590">
        <f>IF(BF903=0,0,(BH903/BF903)*100)</f>
        <v>0</v>
      </c>
      <c r="BK903" s="591"/>
      <c r="BL903" s="650">
        <f>(AD903*2)+(AJ903*2)+(AP903*3)+BB903</f>
        <v>0</v>
      </c>
      <c r="BM903" s="651"/>
      <c r="BN903" s="652"/>
      <c r="BO903" s="599" t="e">
        <f>(BL903*BR$893)+(N903*BR$894)+(X903*BR$895)+(R903*BR$896)+(V903*BR$897)+(Z903*BR$898)</f>
        <v>#REF!</v>
      </c>
      <c r="BP903" s="599" t="e">
        <f>((AZ903-BB903)*BR$900)+((AT903-AV903)*BR$899)+(H903*BR$901)+(P903*BR$902)</f>
        <v>#REF!</v>
      </c>
      <c r="BQ903" s="54"/>
      <c r="BR903" s="54"/>
      <c r="BS903" s="67"/>
    </row>
    <row r="904" spans="1:71" ht="21.75" customHeight="1">
      <c r="A904" s="54"/>
      <c r="B904" s="566"/>
      <c r="C904" s="560" t="str">
        <f>IF(ROSTER!D$18="","",ROSTER!D$18)</f>
        <v/>
      </c>
      <c r="D904" s="561"/>
      <c r="E904" s="547"/>
      <c r="F904" s="502"/>
      <c r="G904" s="507"/>
      <c r="H904" s="544"/>
      <c r="I904" s="545"/>
      <c r="J904" s="540"/>
      <c r="K904" s="541"/>
      <c r="L904" s="553"/>
      <c r="M904" s="559"/>
      <c r="N904" s="556"/>
      <c r="O904" s="557"/>
      <c r="P904" s="540"/>
      <c r="Q904" s="541"/>
      <c r="R904" s="553"/>
      <c r="S904" s="559"/>
      <c r="T904" s="592"/>
      <c r="U904" s="593"/>
      <c r="V904" s="551"/>
      <c r="W904" s="545"/>
      <c r="X904" s="540"/>
      <c r="Y904" s="545"/>
      <c r="Z904" s="540"/>
      <c r="AA904" s="545"/>
      <c r="AB904" s="540"/>
      <c r="AC904" s="541"/>
      <c r="AD904" s="553"/>
      <c r="AE904" s="559"/>
      <c r="AF904" s="588"/>
      <c r="AG904" s="589"/>
      <c r="AH904" s="540"/>
      <c r="AI904" s="541"/>
      <c r="AJ904" s="553"/>
      <c r="AK904" s="559"/>
      <c r="AL904" s="592"/>
      <c r="AM904" s="593"/>
      <c r="AN904" s="540"/>
      <c r="AO904" s="541"/>
      <c r="AP904" s="553"/>
      <c r="AQ904" s="559"/>
      <c r="AR904" s="592"/>
      <c r="AS904" s="593"/>
      <c r="AT904" s="580"/>
      <c r="AU904" s="581"/>
      <c r="AV904" s="576"/>
      <c r="AW904" s="577"/>
      <c r="AX904" s="592"/>
      <c r="AY904" s="593"/>
      <c r="AZ904" s="540"/>
      <c r="BA904" s="541"/>
      <c r="BB904" s="553"/>
      <c r="BC904" s="559"/>
      <c r="BD904" s="592"/>
      <c r="BE904" s="593"/>
      <c r="BF904" s="580"/>
      <c r="BG904" s="581"/>
      <c r="BH904" s="576"/>
      <c r="BI904" s="577"/>
      <c r="BJ904" s="592"/>
      <c r="BK904" s="593"/>
      <c r="BL904" s="653"/>
      <c r="BM904" s="654"/>
      <c r="BN904" s="655"/>
      <c r="BO904" s="600"/>
      <c r="BP904" s="600"/>
      <c r="BQ904" s="54"/>
      <c r="BR904" s="54"/>
      <c r="BS904" s="54"/>
    </row>
    <row r="905" spans="1:71" ht="21.75" customHeight="1">
      <c r="A905" s="54"/>
      <c r="B905" s="565" t="str">
        <f>IF(ROSTER!B20="","",ROSTER!B20)</f>
        <v/>
      </c>
      <c r="C905" s="536" t="str">
        <f>IF(ROSTER!C$20="","",ROSTER!C$20)</f>
        <v/>
      </c>
      <c r="D905" s="537"/>
      <c r="E905" s="546"/>
      <c r="F905" s="501">
        <f>IF(E905="y",1,IF(E905="S",1,0))</f>
        <v>0</v>
      </c>
      <c r="G905" s="506">
        <f>IF(E905="S",1,0)</f>
        <v>0</v>
      </c>
      <c r="H905" s="542"/>
      <c r="I905" s="543"/>
      <c r="J905" s="538"/>
      <c r="K905" s="539"/>
      <c r="L905" s="552"/>
      <c r="M905" s="558"/>
      <c r="N905" s="554">
        <f>L905+J905</f>
        <v>0</v>
      </c>
      <c r="O905" s="555"/>
      <c r="P905" s="538"/>
      <c r="Q905" s="539"/>
      <c r="R905" s="552"/>
      <c r="S905" s="558"/>
      <c r="T905" s="590">
        <f t="shared" ref="T905:T936" si="803">R905-P905</f>
        <v>0</v>
      </c>
      <c r="U905" s="591"/>
      <c r="V905" s="550"/>
      <c r="W905" s="543"/>
      <c r="X905" s="538"/>
      <c r="Y905" s="543"/>
      <c r="Z905" s="538"/>
      <c r="AA905" s="543"/>
      <c r="AB905" s="538"/>
      <c r="AC905" s="539"/>
      <c r="AD905" s="552"/>
      <c r="AE905" s="558"/>
      <c r="AF905" s="586">
        <f>IF(AB905=0,0,(AD905/AB905)*100)</f>
        <v>0</v>
      </c>
      <c r="AG905" s="587"/>
      <c r="AH905" s="538"/>
      <c r="AI905" s="539"/>
      <c r="AJ905" s="552"/>
      <c r="AK905" s="558"/>
      <c r="AL905" s="590">
        <f>IF(AH905=0,0,(AJ905/AH905)*100)</f>
        <v>0</v>
      </c>
      <c r="AM905" s="591"/>
      <c r="AN905" s="538"/>
      <c r="AO905" s="539"/>
      <c r="AP905" s="552"/>
      <c r="AQ905" s="558"/>
      <c r="AR905" s="590">
        <f>IF(AN905=0,0,(AP905/AN905)*100)</f>
        <v>0</v>
      </c>
      <c r="AS905" s="591"/>
      <c r="AT905" s="578">
        <f>AB905+AH905+AN905</f>
        <v>0</v>
      </c>
      <c r="AU905" s="579"/>
      <c r="AV905" s="574">
        <f>AD905+AJ905+AP905</f>
        <v>0</v>
      </c>
      <c r="AW905" s="575"/>
      <c r="AX905" s="590">
        <f>IF(AT905=0,0,(AV905/AT905)*100)</f>
        <v>0</v>
      </c>
      <c r="AY905" s="591"/>
      <c r="AZ905" s="538"/>
      <c r="BA905" s="539"/>
      <c r="BB905" s="552"/>
      <c r="BC905" s="558"/>
      <c r="BD905" s="590">
        <f>IF(AZ905=0,0,(BB905/AZ905)*100)</f>
        <v>0</v>
      </c>
      <c r="BE905" s="591"/>
      <c r="BF905" s="578">
        <f>AT905+AZ905</f>
        <v>0</v>
      </c>
      <c r="BG905" s="579"/>
      <c r="BH905" s="574">
        <f>AV905+BB905</f>
        <v>0</v>
      </c>
      <c r="BI905" s="575"/>
      <c r="BJ905" s="590">
        <f>IF(BF905=0,0,(BH905/BF905)*100)</f>
        <v>0</v>
      </c>
      <c r="BK905" s="591"/>
      <c r="BL905" s="650">
        <f>(AD905*2)+(AJ905*2)+(AP905*3)+BB905</f>
        <v>0</v>
      </c>
      <c r="BM905" s="651"/>
      <c r="BN905" s="652"/>
      <c r="BO905" s="599" t="e">
        <f>(BL905*BR$893)+(N905*BR$894)+(X905*BR$895)+(R905*BR$896)+(V905*BR$897)+(Z905*BR$898)</f>
        <v>#REF!</v>
      </c>
      <c r="BP905" s="599" t="e">
        <f>((AZ905-BB905)*BR$900)+((AT905-AV905)*BR$899)+(H905*BR$901)+(P905*BR$902)</f>
        <v>#REF!</v>
      </c>
      <c r="BQ905" s="54"/>
      <c r="BR905" s="54"/>
      <c r="BS905" s="54"/>
    </row>
    <row r="906" spans="1:71" ht="21.75" customHeight="1">
      <c r="A906" s="54"/>
      <c r="B906" s="566"/>
      <c r="C906" s="560" t="str">
        <f>IF(ROSTER!D$20="","",ROSTER!D$20)</f>
        <v/>
      </c>
      <c r="D906" s="561"/>
      <c r="E906" s="547"/>
      <c r="F906" s="502"/>
      <c r="G906" s="507"/>
      <c r="H906" s="544"/>
      <c r="I906" s="545"/>
      <c r="J906" s="540"/>
      <c r="K906" s="541"/>
      <c r="L906" s="553"/>
      <c r="M906" s="559"/>
      <c r="N906" s="556" t="s">
        <v>14</v>
      </c>
      <c r="O906" s="557"/>
      <c r="P906" s="540"/>
      <c r="Q906" s="541"/>
      <c r="R906" s="553"/>
      <c r="S906" s="559"/>
      <c r="T906" s="592"/>
      <c r="U906" s="593"/>
      <c r="V906" s="551"/>
      <c r="W906" s="545"/>
      <c r="X906" s="540"/>
      <c r="Y906" s="545"/>
      <c r="Z906" s="540"/>
      <c r="AA906" s="545"/>
      <c r="AB906" s="540"/>
      <c r="AC906" s="541"/>
      <c r="AD906" s="553"/>
      <c r="AE906" s="559"/>
      <c r="AF906" s="588"/>
      <c r="AG906" s="589"/>
      <c r="AH906" s="540"/>
      <c r="AI906" s="541"/>
      <c r="AJ906" s="553"/>
      <c r="AK906" s="559"/>
      <c r="AL906" s="592"/>
      <c r="AM906" s="593"/>
      <c r="AN906" s="540"/>
      <c r="AO906" s="541"/>
      <c r="AP906" s="553"/>
      <c r="AQ906" s="559"/>
      <c r="AR906" s="592"/>
      <c r="AS906" s="593"/>
      <c r="AT906" s="580"/>
      <c r="AU906" s="581"/>
      <c r="AV906" s="576"/>
      <c r="AW906" s="577"/>
      <c r="AX906" s="592"/>
      <c r="AY906" s="593"/>
      <c r="AZ906" s="540"/>
      <c r="BA906" s="541"/>
      <c r="BB906" s="553"/>
      <c r="BC906" s="559"/>
      <c r="BD906" s="592"/>
      <c r="BE906" s="593"/>
      <c r="BF906" s="580"/>
      <c r="BG906" s="581"/>
      <c r="BH906" s="576"/>
      <c r="BI906" s="577"/>
      <c r="BJ906" s="592"/>
      <c r="BK906" s="593"/>
      <c r="BL906" s="653"/>
      <c r="BM906" s="654"/>
      <c r="BN906" s="655"/>
      <c r="BO906" s="600"/>
      <c r="BP906" s="600"/>
      <c r="BQ906" s="54"/>
      <c r="BR906" s="54"/>
      <c r="BS906" s="54"/>
    </row>
    <row r="907" spans="1:71" ht="21.75" customHeight="1">
      <c r="A907" s="54"/>
      <c r="B907" s="565" t="str">
        <f>IF(ROSTER!B22="","",ROSTER!B22)</f>
        <v/>
      </c>
      <c r="C907" s="536" t="str">
        <f>IF(ROSTER!C$22="","",ROSTER!C$22)</f>
        <v/>
      </c>
      <c r="D907" s="537"/>
      <c r="E907" s="546"/>
      <c r="F907" s="501">
        <f>IF(E907="y",1,IF(E907="S",1,0))</f>
        <v>0</v>
      </c>
      <c r="G907" s="506">
        <f>IF(E907="S",1,0)</f>
        <v>0</v>
      </c>
      <c r="H907" s="542"/>
      <c r="I907" s="543"/>
      <c r="J907" s="538"/>
      <c r="K907" s="539"/>
      <c r="L907" s="552"/>
      <c r="M907" s="558"/>
      <c r="N907" s="554">
        <f>L907+J907</f>
        <v>0</v>
      </c>
      <c r="O907" s="555"/>
      <c r="P907" s="538"/>
      <c r="Q907" s="539"/>
      <c r="R907" s="552"/>
      <c r="S907" s="558"/>
      <c r="T907" s="590">
        <f t="shared" ref="T907:T936" si="804">R907-P907</f>
        <v>0</v>
      </c>
      <c r="U907" s="591"/>
      <c r="V907" s="550"/>
      <c r="W907" s="543"/>
      <c r="X907" s="538"/>
      <c r="Y907" s="543"/>
      <c r="Z907" s="538"/>
      <c r="AA907" s="543"/>
      <c r="AB907" s="538"/>
      <c r="AC907" s="539"/>
      <c r="AD907" s="552"/>
      <c r="AE907" s="558"/>
      <c r="AF907" s="586">
        <f>IF(AB907=0,0,(AD907/AB907)*100)</f>
        <v>0</v>
      </c>
      <c r="AG907" s="587"/>
      <c r="AH907" s="538"/>
      <c r="AI907" s="539"/>
      <c r="AJ907" s="552"/>
      <c r="AK907" s="558"/>
      <c r="AL907" s="590">
        <f>IF(AH907=0,0,(AJ907/AH907)*100)</f>
        <v>0</v>
      </c>
      <c r="AM907" s="591"/>
      <c r="AN907" s="538"/>
      <c r="AO907" s="539"/>
      <c r="AP907" s="552"/>
      <c r="AQ907" s="558"/>
      <c r="AR907" s="590">
        <f>IF(AN907=0,0,(AP907/AN907)*100)</f>
        <v>0</v>
      </c>
      <c r="AS907" s="591"/>
      <c r="AT907" s="578">
        <f>AB907+AH907+AN907</f>
        <v>0</v>
      </c>
      <c r="AU907" s="579"/>
      <c r="AV907" s="574">
        <f>AD907+AJ907+AP907</f>
        <v>0</v>
      </c>
      <c r="AW907" s="575"/>
      <c r="AX907" s="590">
        <f>IF(AT907=0,0,(AV907/AT907)*100)</f>
        <v>0</v>
      </c>
      <c r="AY907" s="591"/>
      <c r="AZ907" s="538"/>
      <c r="BA907" s="539"/>
      <c r="BB907" s="552"/>
      <c r="BC907" s="558"/>
      <c r="BD907" s="590">
        <f>IF(AZ907=0,0,(BB907/AZ907)*100)</f>
        <v>0</v>
      </c>
      <c r="BE907" s="591"/>
      <c r="BF907" s="578">
        <f>AT907+AZ907</f>
        <v>0</v>
      </c>
      <c r="BG907" s="579"/>
      <c r="BH907" s="574">
        <f>AV907+BB907</f>
        <v>0</v>
      </c>
      <c r="BI907" s="575"/>
      <c r="BJ907" s="590">
        <f>IF(BF907=0,0,(BH907/BF907)*100)</f>
        <v>0</v>
      </c>
      <c r="BK907" s="591"/>
      <c r="BL907" s="650">
        <f>(AD907*2)+(AJ907*2)+(AP907*3)+BB907</f>
        <v>0</v>
      </c>
      <c r="BM907" s="651"/>
      <c r="BN907" s="652"/>
      <c r="BO907" s="599" t="e">
        <f>(BL907*BR$893)+(N907*BR$894)+(X907*BR$895)+(R907*BR$896)+(V907*BR$897)+(Z907*BR$898)</f>
        <v>#REF!</v>
      </c>
      <c r="BP907" s="599" t="e">
        <f>((AZ907-BB907)*BR$900)+((AT907-AV907)*BR$899)+(H907*BR$901)+(P907*BR$902)</f>
        <v>#REF!</v>
      </c>
      <c r="BQ907" s="54"/>
      <c r="BR907" s="54"/>
      <c r="BS907" s="54"/>
    </row>
    <row r="908" spans="1:71" ht="21.75" customHeight="1">
      <c r="A908" s="54"/>
      <c r="B908" s="566"/>
      <c r="C908" s="560" t="str">
        <f>IF(ROSTER!D$22="","",ROSTER!D$22)</f>
        <v/>
      </c>
      <c r="D908" s="561"/>
      <c r="E908" s="547"/>
      <c r="F908" s="502"/>
      <c r="G908" s="507"/>
      <c r="H908" s="544"/>
      <c r="I908" s="545"/>
      <c r="J908" s="540"/>
      <c r="K908" s="541"/>
      <c r="L908" s="553"/>
      <c r="M908" s="559"/>
      <c r="N908" s="556" t="s">
        <v>14</v>
      </c>
      <c r="O908" s="557"/>
      <c r="P908" s="540"/>
      <c r="Q908" s="541"/>
      <c r="R908" s="553"/>
      <c r="S908" s="559"/>
      <c r="T908" s="592"/>
      <c r="U908" s="593"/>
      <c r="V908" s="551"/>
      <c r="W908" s="545"/>
      <c r="X908" s="540"/>
      <c r="Y908" s="545"/>
      <c r="Z908" s="540"/>
      <c r="AA908" s="545"/>
      <c r="AB908" s="540"/>
      <c r="AC908" s="541"/>
      <c r="AD908" s="553"/>
      <c r="AE908" s="559"/>
      <c r="AF908" s="588"/>
      <c r="AG908" s="589"/>
      <c r="AH908" s="540"/>
      <c r="AI908" s="541"/>
      <c r="AJ908" s="553"/>
      <c r="AK908" s="559"/>
      <c r="AL908" s="592"/>
      <c r="AM908" s="593"/>
      <c r="AN908" s="540"/>
      <c r="AO908" s="541"/>
      <c r="AP908" s="553"/>
      <c r="AQ908" s="559"/>
      <c r="AR908" s="592"/>
      <c r="AS908" s="593"/>
      <c r="AT908" s="580"/>
      <c r="AU908" s="581"/>
      <c r="AV908" s="576"/>
      <c r="AW908" s="577"/>
      <c r="AX908" s="592"/>
      <c r="AY908" s="593"/>
      <c r="AZ908" s="540"/>
      <c r="BA908" s="541"/>
      <c r="BB908" s="553"/>
      <c r="BC908" s="559"/>
      <c r="BD908" s="592"/>
      <c r="BE908" s="593"/>
      <c r="BF908" s="580"/>
      <c r="BG908" s="581"/>
      <c r="BH908" s="576"/>
      <c r="BI908" s="577"/>
      <c r="BJ908" s="592"/>
      <c r="BK908" s="593"/>
      <c r="BL908" s="653"/>
      <c r="BM908" s="654"/>
      <c r="BN908" s="655"/>
      <c r="BO908" s="600"/>
      <c r="BP908" s="600"/>
      <c r="BQ908" s="54"/>
      <c r="BR908" s="54"/>
      <c r="BS908" s="54"/>
    </row>
    <row r="909" spans="1:71" ht="21.75" customHeight="1">
      <c r="A909" s="54"/>
      <c r="B909" s="565" t="str">
        <f>IF(ROSTER!B24="","",ROSTER!B24)</f>
        <v/>
      </c>
      <c r="C909" s="536" t="str">
        <f>IF(ROSTER!C$24="","",ROSTER!C$24)</f>
        <v/>
      </c>
      <c r="D909" s="537"/>
      <c r="E909" s="546"/>
      <c r="F909" s="501">
        <f>IF(E909="y",1,IF(E909="S",1,0))</f>
        <v>0</v>
      </c>
      <c r="G909" s="506">
        <f>IF(E909="S",1,0)</f>
        <v>0</v>
      </c>
      <c r="H909" s="542"/>
      <c r="I909" s="543"/>
      <c r="J909" s="538"/>
      <c r="K909" s="539"/>
      <c r="L909" s="552"/>
      <c r="M909" s="558"/>
      <c r="N909" s="554">
        <f>L909+J909</f>
        <v>0</v>
      </c>
      <c r="O909" s="555"/>
      <c r="P909" s="538"/>
      <c r="Q909" s="539"/>
      <c r="R909" s="552"/>
      <c r="S909" s="558"/>
      <c r="T909" s="590">
        <f t="shared" ref="T909:T936" si="805">R909-P909</f>
        <v>0</v>
      </c>
      <c r="U909" s="591"/>
      <c r="V909" s="550"/>
      <c r="W909" s="543"/>
      <c r="X909" s="538"/>
      <c r="Y909" s="543"/>
      <c r="Z909" s="538"/>
      <c r="AA909" s="543"/>
      <c r="AB909" s="538"/>
      <c r="AC909" s="539"/>
      <c r="AD909" s="552"/>
      <c r="AE909" s="558"/>
      <c r="AF909" s="586">
        <f>IF(AB909=0,0,(AD909/AB909)*100)</f>
        <v>0</v>
      </c>
      <c r="AG909" s="587"/>
      <c r="AH909" s="538"/>
      <c r="AI909" s="539"/>
      <c r="AJ909" s="552"/>
      <c r="AK909" s="558"/>
      <c r="AL909" s="590">
        <f>IF(AH909=0,0,(AJ909/AH909)*100)</f>
        <v>0</v>
      </c>
      <c r="AM909" s="591"/>
      <c r="AN909" s="538"/>
      <c r="AO909" s="539"/>
      <c r="AP909" s="552"/>
      <c r="AQ909" s="558"/>
      <c r="AR909" s="590">
        <f>IF(AN909=0,0,(AP909/AN909)*100)</f>
        <v>0</v>
      </c>
      <c r="AS909" s="591"/>
      <c r="AT909" s="578">
        <f>AB909+AH909+AN909</f>
        <v>0</v>
      </c>
      <c r="AU909" s="579"/>
      <c r="AV909" s="574">
        <f>AD909+AJ909+AP909</f>
        <v>0</v>
      </c>
      <c r="AW909" s="575"/>
      <c r="AX909" s="590">
        <f>IF(AT909=0,0,(AV909/AT909)*100)</f>
        <v>0</v>
      </c>
      <c r="AY909" s="591"/>
      <c r="AZ909" s="538"/>
      <c r="BA909" s="539"/>
      <c r="BB909" s="552"/>
      <c r="BC909" s="558"/>
      <c r="BD909" s="590">
        <f>IF(AZ909=0,0,(BB909/AZ909)*100)</f>
        <v>0</v>
      </c>
      <c r="BE909" s="591"/>
      <c r="BF909" s="578">
        <f>AT909+AZ909</f>
        <v>0</v>
      </c>
      <c r="BG909" s="579"/>
      <c r="BH909" s="574">
        <f>AV909+BB909</f>
        <v>0</v>
      </c>
      <c r="BI909" s="575"/>
      <c r="BJ909" s="590">
        <f>IF(BF909=0,0,(BH909/BF909)*100)</f>
        <v>0</v>
      </c>
      <c r="BK909" s="591"/>
      <c r="BL909" s="650">
        <f>(AD909*2)+(AJ909*2)+(AP909*3)+BB909</f>
        <v>0</v>
      </c>
      <c r="BM909" s="651"/>
      <c r="BN909" s="652"/>
      <c r="BO909" s="599" t="e">
        <f>(BL909*BR$893)+(N909*BR$894)+(X909*BR$895)+(R909*BR$896)+(V909*BR$897)+(Z909*BR$898)</f>
        <v>#REF!</v>
      </c>
      <c r="BP909" s="599" t="e">
        <f>((AZ909-BB909)*BR$900)+((AT909-AV909)*BR$899)+(H909*BR$901)+(P909*BR$902)</f>
        <v>#REF!</v>
      </c>
      <c r="BQ909" s="54"/>
      <c r="BR909" s="54"/>
      <c r="BS909" s="54"/>
    </row>
    <row r="910" spans="1:71" ht="21.75" customHeight="1">
      <c r="A910" s="54"/>
      <c r="B910" s="566"/>
      <c r="C910" s="560" t="str">
        <f>IF(ROSTER!D$24="","",ROSTER!D$24)</f>
        <v/>
      </c>
      <c r="D910" s="561"/>
      <c r="E910" s="547"/>
      <c r="F910" s="502"/>
      <c r="G910" s="507"/>
      <c r="H910" s="544"/>
      <c r="I910" s="545"/>
      <c r="J910" s="540"/>
      <c r="K910" s="541"/>
      <c r="L910" s="553"/>
      <c r="M910" s="559"/>
      <c r="N910" s="556" t="s">
        <v>14</v>
      </c>
      <c r="O910" s="557"/>
      <c r="P910" s="540"/>
      <c r="Q910" s="541"/>
      <c r="R910" s="553"/>
      <c r="S910" s="559"/>
      <c r="T910" s="592"/>
      <c r="U910" s="593"/>
      <c r="V910" s="551"/>
      <c r="W910" s="545"/>
      <c r="X910" s="540"/>
      <c r="Y910" s="545"/>
      <c r="Z910" s="540"/>
      <c r="AA910" s="545"/>
      <c r="AB910" s="540"/>
      <c r="AC910" s="541"/>
      <c r="AD910" s="553"/>
      <c r="AE910" s="559"/>
      <c r="AF910" s="588"/>
      <c r="AG910" s="589"/>
      <c r="AH910" s="540"/>
      <c r="AI910" s="541"/>
      <c r="AJ910" s="553"/>
      <c r="AK910" s="559"/>
      <c r="AL910" s="592"/>
      <c r="AM910" s="593"/>
      <c r="AN910" s="540"/>
      <c r="AO910" s="541"/>
      <c r="AP910" s="553"/>
      <c r="AQ910" s="559"/>
      <c r="AR910" s="592"/>
      <c r="AS910" s="593"/>
      <c r="AT910" s="580"/>
      <c r="AU910" s="581"/>
      <c r="AV910" s="576"/>
      <c r="AW910" s="577"/>
      <c r="AX910" s="592"/>
      <c r="AY910" s="593"/>
      <c r="AZ910" s="540"/>
      <c r="BA910" s="541"/>
      <c r="BB910" s="553"/>
      <c r="BC910" s="559"/>
      <c r="BD910" s="592"/>
      <c r="BE910" s="593"/>
      <c r="BF910" s="580"/>
      <c r="BG910" s="581"/>
      <c r="BH910" s="576"/>
      <c r="BI910" s="577"/>
      <c r="BJ910" s="592"/>
      <c r="BK910" s="593"/>
      <c r="BL910" s="653"/>
      <c r="BM910" s="654"/>
      <c r="BN910" s="655"/>
      <c r="BO910" s="600"/>
      <c r="BP910" s="600"/>
      <c r="BQ910" s="54"/>
      <c r="BR910" s="54"/>
      <c r="BS910" s="54"/>
    </row>
    <row r="911" spans="1:71" ht="21.75" customHeight="1">
      <c r="A911" s="54"/>
      <c r="B911" s="565" t="str">
        <f>IF(ROSTER!B26="","",ROSTER!B26)</f>
        <v/>
      </c>
      <c r="C911" s="536" t="str">
        <f>IF(ROSTER!C$26="","",ROSTER!C$26)</f>
        <v/>
      </c>
      <c r="D911" s="537"/>
      <c r="E911" s="546"/>
      <c r="F911" s="501">
        <f>IF(E911="y",1,IF(E911="S",1,0))</f>
        <v>0</v>
      </c>
      <c r="G911" s="506">
        <f>IF(E911="S",1,0)</f>
        <v>0</v>
      </c>
      <c r="H911" s="542"/>
      <c r="I911" s="543"/>
      <c r="J911" s="538"/>
      <c r="K911" s="539"/>
      <c r="L911" s="552"/>
      <c r="M911" s="558"/>
      <c r="N911" s="554">
        <f>L911+J911</f>
        <v>0</v>
      </c>
      <c r="O911" s="555"/>
      <c r="P911" s="538"/>
      <c r="Q911" s="539"/>
      <c r="R911" s="552"/>
      <c r="S911" s="558"/>
      <c r="T911" s="590">
        <f t="shared" ref="T911:T936" si="806">R911-P911</f>
        <v>0</v>
      </c>
      <c r="U911" s="591"/>
      <c r="V911" s="550"/>
      <c r="W911" s="543"/>
      <c r="X911" s="538"/>
      <c r="Y911" s="543"/>
      <c r="Z911" s="538"/>
      <c r="AA911" s="543"/>
      <c r="AB911" s="538"/>
      <c r="AC911" s="539"/>
      <c r="AD911" s="552"/>
      <c r="AE911" s="558"/>
      <c r="AF911" s="586">
        <f>IF(AB911=0,0,(AD911/AB911)*100)</f>
        <v>0</v>
      </c>
      <c r="AG911" s="587"/>
      <c r="AH911" s="538"/>
      <c r="AI911" s="539"/>
      <c r="AJ911" s="552"/>
      <c r="AK911" s="558"/>
      <c r="AL911" s="590">
        <f>IF(AH911=0,0,(AJ911/AH911)*100)</f>
        <v>0</v>
      </c>
      <c r="AM911" s="591"/>
      <c r="AN911" s="538"/>
      <c r="AO911" s="539"/>
      <c r="AP911" s="552"/>
      <c r="AQ911" s="558"/>
      <c r="AR911" s="590">
        <f>IF(AN911=0,0,(AP911/AN911)*100)</f>
        <v>0</v>
      </c>
      <c r="AS911" s="591"/>
      <c r="AT911" s="578">
        <f>AB911+AH911+AN911</f>
        <v>0</v>
      </c>
      <c r="AU911" s="579"/>
      <c r="AV911" s="574">
        <f>AD911+AJ911+AP911</f>
        <v>0</v>
      </c>
      <c r="AW911" s="575"/>
      <c r="AX911" s="590">
        <f>IF(AT911=0,0,(AV911/AT911)*100)</f>
        <v>0</v>
      </c>
      <c r="AY911" s="591"/>
      <c r="AZ911" s="538"/>
      <c r="BA911" s="539"/>
      <c r="BB911" s="552"/>
      <c r="BC911" s="558"/>
      <c r="BD911" s="590">
        <f>IF(AZ911=0,0,(BB911/AZ911)*100)</f>
        <v>0</v>
      </c>
      <c r="BE911" s="591"/>
      <c r="BF911" s="578">
        <f>AT911+AZ911</f>
        <v>0</v>
      </c>
      <c r="BG911" s="579"/>
      <c r="BH911" s="574">
        <f>AV911+BB911</f>
        <v>0</v>
      </c>
      <c r="BI911" s="575"/>
      <c r="BJ911" s="590">
        <f>IF(BF911=0,0,(BH911/BF911)*100)</f>
        <v>0</v>
      </c>
      <c r="BK911" s="591"/>
      <c r="BL911" s="650">
        <f>(AD911*2)+(AJ911*2)+(AP911*3)+BB911</f>
        <v>0</v>
      </c>
      <c r="BM911" s="651"/>
      <c r="BN911" s="652"/>
      <c r="BO911" s="599" t="e">
        <f>(BL911*BR$893)+(N911*BR$894)+(X911*BR$895)+(R911*BR$896)+(V911*BR$897)+(Z911*BR$898)</f>
        <v>#REF!</v>
      </c>
      <c r="BP911" s="599" t="e">
        <f>((AZ911-BB911)*BR$900)+((AT911-AV911)*BR$899)+(H911*BR$901)+(P911*BR$902)</f>
        <v>#REF!</v>
      </c>
      <c r="BQ911" s="54"/>
      <c r="BR911" s="54"/>
      <c r="BS911" s="54"/>
    </row>
    <row r="912" spans="1:71" ht="21.75" customHeight="1">
      <c r="A912" s="54"/>
      <c r="B912" s="566"/>
      <c r="C912" s="560" t="str">
        <f>IF(ROSTER!D$26="","",ROSTER!D$26)</f>
        <v/>
      </c>
      <c r="D912" s="561"/>
      <c r="E912" s="547"/>
      <c r="F912" s="502"/>
      <c r="G912" s="507"/>
      <c r="H912" s="544"/>
      <c r="I912" s="545"/>
      <c r="J912" s="540"/>
      <c r="K912" s="541"/>
      <c r="L912" s="553"/>
      <c r="M912" s="559"/>
      <c r="N912" s="556" t="s">
        <v>14</v>
      </c>
      <c r="O912" s="557"/>
      <c r="P912" s="540"/>
      <c r="Q912" s="541"/>
      <c r="R912" s="553"/>
      <c r="S912" s="559"/>
      <c r="T912" s="592"/>
      <c r="U912" s="593"/>
      <c r="V912" s="551"/>
      <c r="W912" s="545"/>
      <c r="X912" s="540"/>
      <c r="Y912" s="545"/>
      <c r="Z912" s="540"/>
      <c r="AA912" s="545"/>
      <c r="AB912" s="540"/>
      <c r="AC912" s="541"/>
      <c r="AD912" s="553"/>
      <c r="AE912" s="559"/>
      <c r="AF912" s="588"/>
      <c r="AG912" s="589"/>
      <c r="AH912" s="540"/>
      <c r="AI912" s="541"/>
      <c r="AJ912" s="553"/>
      <c r="AK912" s="559"/>
      <c r="AL912" s="592"/>
      <c r="AM912" s="593"/>
      <c r="AN912" s="540"/>
      <c r="AO912" s="541"/>
      <c r="AP912" s="553"/>
      <c r="AQ912" s="559"/>
      <c r="AR912" s="592"/>
      <c r="AS912" s="593"/>
      <c r="AT912" s="580"/>
      <c r="AU912" s="581"/>
      <c r="AV912" s="576"/>
      <c r="AW912" s="577"/>
      <c r="AX912" s="592"/>
      <c r="AY912" s="593"/>
      <c r="AZ912" s="540"/>
      <c r="BA912" s="541"/>
      <c r="BB912" s="553"/>
      <c r="BC912" s="559"/>
      <c r="BD912" s="592"/>
      <c r="BE912" s="593"/>
      <c r="BF912" s="580"/>
      <c r="BG912" s="581"/>
      <c r="BH912" s="576"/>
      <c r="BI912" s="577"/>
      <c r="BJ912" s="592"/>
      <c r="BK912" s="593"/>
      <c r="BL912" s="653"/>
      <c r="BM912" s="654"/>
      <c r="BN912" s="655"/>
      <c r="BO912" s="600"/>
      <c r="BP912" s="600"/>
      <c r="BQ912" s="54"/>
      <c r="BR912" s="54"/>
      <c r="BS912" s="54"/>
    </row>
    <row r="913" spans="1:71" ht="21.75" customHeight="1">
      <c r="A913" s="54"/>
      <c r="B913" s="565" t="str">
        <f>IF(ROSTER!B28="","",ROSTER!B28)</f>
        <v/>
      </c>
      <c r="C913" s="536" t="str">
        <f>IF(ROSTER!C$28="","",ROSTER!C$28)</f>
        <v/>
      </c>
      <c r="D913" s="537"/>
      <c r="E913" s="546"/>
      <c r="F913" s="501">
        <f>IF(E913="y",1,IF(E913="S",1,0))</f>
        <v>0</v>
      </c>
      <c r="G913" s="506">
        <f>IF(E913="S",1,0)</f>
        <v>0</v>
      </c>
      <c r="H913" s="542"/>
      <c r="I913" s="543"/>
      <c r="J913" s="538"/>
      <c r="K913" s="539"/>
      <c r="L913" s="552"/>
      <c r="M913" s="558"/>
      <c r="N913" s="554">
        <f>L913+J913</f>
        <v>0</v>
      </c>
      <c r="O913" s="555"/>
      <c r="P913" s="538"/>
      <c r="Q913" s="539"/>
      <c r="R913" s="552"/>
      <c r="S913" s="558"/>
      <c r="T913" s="590">
        <f t="shared" ref="T913:T936" si="807">R913-P913</f>
        <v>0</v>
      </c>
      <c r="U913" s="591"/>
      <c r="V913" s="550"/>
      <c r="W913" s="543"/>
      <c r="X913" s="538"/>
      <c r="Y913" s="543"/>
      <c r="Z913" s="538"/>
      <c r="AA913" s="543"/>
      <c r="AB913" s="538"/>
      <c r="AC913" s="539"/>
      <c r="AD913" s="552"/>
      <c r="AE913" s="558"/>
      <c r="AF913" s="586">
        <f>IF(AB913=0,0,(AD913/AB913)*100)</f>
        <v>0</v>
      </c>
      <c r="AG913" s="587"/>
      <c r="AH913" s="538"/>
      <c r="AI913" s="539"/>
      <c r="AJ913" s="552"/>
      <c r="AK913" s="558"/>
      <c r="AL913" s="590">
        <f>IF(AH913=0,0,(AJ913/AH913)*100)</f>
        <v>0</v>
      </c>
      <c r="AM913" s="591"/>
      <c r="AN913" s="538"/>
      <c r="AO913" s="539"/>
      <c r="AP913" s="552"/>
      <c r="AQ913" s="558"/>
      <c r="AR913" s="590">
        <f>IF(AN913=0,0,(AP913/AN913)*100)</f>
        <v>0</v>
      </c>
      <c r="AS913" s="591"/>
      <c r="AT913" s="578">
        <f>AB913+AH913+AN913</f>
        <v>0</v>
      </c>
      <c r="AU913" s="579"/>
      <c r="AV913" s="574">
        <f>AD913+AJ913+AP913</f>
        <v>0</v>
      </c>
      <c r="AW913" s="575"/>
      <c r="AX913" s="590">
        <f>IF(AT913=0,0,(AV913/AT913)*100)</f>
        <v>0</v>
      </c>
      <c r="AY913" s="591"/>
      <c r="AZ913" s="538"/>
      <c r="BA913" s="539"/>
      <c r="BB913" s="552"/>
      <c r="BC913" s="558"/>
      <c r="BD913" s="590">
        <f>IF(AZ913=0,0,(BB913/AZ913)*100)</f>
        <v>0</v>
      </c>
      <c r="BE913" s="591"/>
      <c r="BF913" s="578">
        <f>AT913+AZ913</f>
        <v>0</v>
      </c>
      <c r="BG913" s="579"/>
      <c r="BH913" s="574">
        <f>AV913+BB913</f>
        <v>0</v>
      </c>
      <c r="BI913" s="575"/>
      <c r="BJ913" s="590">
        <f>IF(BF913=0,0,(BH913/BF913)*100)</f>
        <v>0</v>
      </c>
      <c r="BK913" s="591"/>
      <c r="BL913" s="650">
        <f>(AD913*2)+(AJ913*2)+(AP913*3)+BB913</f>
        <v>0</v>
      </c>
      <c r="BM913" s="651"/>
      <c r="BN913" s="652"/>
      <c r="BO913" s="599" t="e">
        <f>(BL913*BR$893)+(N913*BR$894)+(X913*BR$895)+(R913*BR$896)+(V913*BR$897)+(Z913*BR$898)</f>
        <v>#REF!</v>
      </c>
      <c r="BP913" s="599" t="e">
        <f>((AZ913-BB913)*BR$900)+((AT913-AV913)*BR$899)+(H913*BR$901)+(P913*BR$902)</f>
        <v>#REF!</v>
      </c>
      <c r="BQ913" s="54"/>
      <c r="BR913" s="54"/>
      <c r="BS913" s="54"/>
    </row>
    <row r="914" spans="1:71" ht="21.75" customHeight="1">
      <c r="A914" s="54"/>
      <c r="B914" s="566"/>
      <c r="C914" s="560" t="str">
        <f>IF(ROSTER!D$28="","",ROSTER!D$28)</f>
        <v/>
      </c>
      <c r="D914" s="561"/>
      <c r="E914" s="547"/>
      <c r="F914" s="502"/>
      <c r="G914" s="507"/>
      <c r="H914" s="544"/>
      <c r="I914" s="545"/>
      <c r="J914" s="540"/>
      <c r="K914" s="541"/>
      <c r="L914" s="553"/>
      <c r="M914" s="559"/>
      <c r="N914" s="556" t="s">
        <v>14</v>
      </c>
      <c r="O914" s="557"/>
      <c r="P914" s="540"/>
      <c r="Q914" s="541"/>
      <c r="R914" s="553"/>
      <c r="S914" s="559"/>
      <c r="T914" s="592"/>
      <c r="U914" s="593"/>
      <c r="V914" s="551"/>
      <c r="W914" s="545"/>
      <c r="X914" s="540"/>
      <c r="Y914" s="545"/>
      <c r="Z914" s="540"/>
      <c r="AA914" s="545"/>
      <c r="AB914" s="540"/>
      <c r="AC914" s="541"/>
      <c r="AD914" s="553"/>
      <c r="AE914" s="559"/>
      <c r="AF914" s="588"/>
      <c r="AG914" s="589"/>
      <c r="AH914" s="540"/>
      <c r="AI914" s="541"/>
      <c r="AJ914" s="553"/>
      <c r="AK914" s="559"/>
      <c r="AL914" s="592"/>
      <c r="AM914" s="593"/>
      <c r="AN914" s="540"/>
      <c r="AO914" s="541"/>
      <c r="AP914" s="553"/>
      <c r="AQ914" s="559"/>
      <c r="AR914" s="592"/>
      <c r="AS914" s="593"/>
      <c r="AT914" s="580"/>
      <c r="AU914" s="581"/>
      <c r="AV914" s="576"/>
      <c r="AW914" s="577"/>
      <c r="AX914" s="592"/>
      <c r="AY914" s="593"/>
      <c r="AZ914" s="540"/>
      <c r="BA914" s="541"/>
      <c r="BB914" s="553"/>
      <c r="BC914" s="559"/>
      <c r="BD914" s="592"/>
      <c r="BE914" s="593"/>
      <c r="BF914" s="580"/>
      <c r="BG914" s="581"/>
      <c r="BH914" s="576"/>
      <c r="BI914" s="577"/>
      <c r="BJ914" s="592"/>
      <c r="BK914" s="593"/>
      <c r="BL914" s="653"/>
      <c r="BM914" s="654"/>
      <c r="BN914" s="655"/>
      <c r="BO914" s="600"/>
      <c r="BP914" s="600"/>
      <c r="BQ914" s="54"/>
      <c r="BR914" s="54"/>
      <c r="BS914" s="54"/>
    </row>
    <row r="915" spans="1:71" ht="21.75" customHeight="1">
      <c r="A915" s="54"/>
      <c r="B915" s="565" t="str">
        <f>IF(ROSTER!B30="","",ROSTER!B30)</f>
        <v/>
      </c>
      <c r="C915" s="536" t="str">
        <f>IF(ROSTER!C$30="","",ROSTER!C$30)</f>
        <v/>
      </c>
      <c r="D915" s="537"/>
      <c r="E915" s="546"/>
      <c r="F915" s="501">
        <f>IF(E915="y",1,IF(E915="S",1,0))</f>
        <v>0</v>
      </c>
      <c r="G915" s="506">
        <f>IF(E915="S",1,0)</f>
        <v>0</v>
      </c>
      <c r="H915" s="542"/>
      <c r="I915" s="543"/>
      <c r="J915" s="538"/>
      <c r="K915" s="539"/>
      <c r="L915" s="552"/>
      <c r="M915" s="558"/>
      <c r="N915" s="554">
        <f>L915+J915</f>
        <v>0</v>
      </c>
      <c r="O915" s="555"/>
      <c r="P915" s="538"/>
      <c r="Q915" s="539"/>
      <c r="R915" s="552"/>
      <c r="S915" s="558"/>
      <c r="T915" s="590">
        <f t="shared" ref="T915:T936" si="808">R915-P915</f>
        <v>0</v>
      </c>
      <c r="U915" s="591"/>
      <c r="V915" s="550"/>
      <c r="W915" s="543"/>
      <c r="X915" s="538"/>
      <c r="Y915" s="543"/>
      <c r="Z915" s="538"/>
      <c r="AA915" s="543"/>
      <c r="AB915" s="538"/>
      <c r="AC915" s="539"/>
      <c r="AD915" s="552"/>
      <c r="AE915" s="558"/>
      <c r="AF915" s="586">
        <f>IF(AB915=0,0,(AD915/AB915)*100)</f>
        <v>0</v>
      </c>
      <c r="AG915" s="587"/>
      <c r="AH915" s="538"/>
      <c r="AI915" s="539"/>
      <c r="AJ915" s="552"/>
      <c r="AK915" s="558"/>
      <c r="AL915" s="590">
        <f>IF(AH915=0,0,(AJ915/AH915)*100)</f>
        <v>0</v>
      </c>
      <c r="AM915" s="591"/>
      <c r="AN915" s="538"/>
      <c r="AO915" s="539"/>
      <c r="AP915" s="552"/>
      <c r="AQ915" s="558"/>
      <c r="AR915" s="590">
        <f>IF(AN915=0,0,(AP915/AN915)*100)</f>
        <v>0</v>
      </c>
      <c r="AS915" s="591"/>
      <c r="AT915" s="578">
        <f>AB915+AH915+AN915</f>
        <v>0</v>
      </c>
      <c r="AU915" s="579"/>
      <c r="AV915" s="574">
        <f>AD915+AJ915+AP915</f>
        <v>0</v>
      </c>
      <c r="AW915" s="575"/>
      <c r="AX915" s="590">
        <f>IF(AT915=0,0,(AV915/AT915)*100)</f>
        <v>0</v>
      </c>
      <c r="AY915" s="591"/>
      <c r="AZ915" s="538"/>
      <c r="BA915" s="539"/>
      <c r="BB915" s="552"/>
      <c r="BC915" s="558"/>
      <c r="BD915" s="590">
        <f>IF(AZ915=0,0,(BB915/AZ915)*100)</f>
        <v>0</v>
      </c>
      <c r="BE915" s="591"/>
      <c r="BF915" s="578">
        <f>AT915+AZ915</f>
        <v>0</v>
      </c>
      <c r="BG915" s="579"/>
      <c r="BH915" s="574">
        <f>AV915+BB915</f>
        <v>0</v>
      </c>
      <c r="BI915" s="575"/>
      <c r="BJ915" s="590">
        <f>IF(BF915=0,0,(BH915/BF915)*100)</f>
        <v>0</v>
      </c>
      <c r="BK915" s="591"/>
      <c r="BL915" s="650">
        <f>(AD915*2)+(AJ915*2)+(AP915*3)+BB915</f>
        <v>0</v>
      </c>
      <c r="BM915" s="651"/>
      <c r="BN915" s="652"/>
      <c r="BO915" s="599" t="e">
        <f>(BL915*BR$893)+(N915*BR$894)+(X915*BR$895)+(R915*BR$896)+(V915*BR$897)+(Z915*BR$898)</f>
        <v>#REF!</v>
      </c>
      <c r="BP915" s="599" t="e">
        <f>((AZ915-BB915)*BR$900)+((AT915-AV915)*BR$899)+(H915*BR$901)+(P915*BR$902)</f>
        <v>#REF!</v>
      </c>
      <c r="BQ915" s="54"/>
      <c r="BR915" s="54"/>
      <c r="BS915" s="54"/>
    </row>
    <row r="916" spans="1:71" ht="21.75" customHeight="1">
      <c r="A916" s="54"/>
      <c r="B916" s="566"/>
      <c r="C916" s="560" t="str">
        <f>IF(ROSTER!D$30="","",ROSTER!D$30)</f>
        <v/>
      </c>
      <c r="D916" s="561"/>
      <c r="E916" s="547"/>
      <c r="F916" s="502"/>
      <c r="G916" s="507"/>
      <c r="H916" s="544"/>
      <c r="I916" s="545"/>
      <c r="J916" s="540"/>
      <c r="K916" s="541"/>
      <c r="L916" s="553"/>
      <c r="M916" s="559"/>
      <c r="N916" s="556" t="s">
        <v>14</v>
      </c>
      <c r="O916" s="557"/>
      <c r="P916" s="540"/>
      <c r="Q916" s="541"/>
      <c r="R916" s="553"/>
      <c r="S916" s="559"/>
      <c r="T916" s="592"/>
      <c r="U916" s="593"/>
      <c r="V916" s="551"/>
      <c r="W916" s="545"/>
      <c r="X916" s="540"/>
      <c r="Y916" s="545"/>
      <c r="Z916" s="540"/>
      <c r="AA916" s="545"/>
      <c r="AB916" s="540"/>
      <c r="AC916" s="541"/>
      <c r="AD916" s="553"/>
      <c r="AE916" s="559"/>
      <c r="AF916" s="588"/>
      <c r="AG916" s="589"/>
      <c r="AH916" s="540"/>
      <c r="AI916" s="541"/>
      <c r="AJ916" s="553"/>
      <c r="AK916" s="559"/>
      <c r="AL916" s="592"/>
      <c r="AM916" s="593"/>
      <c r="AN916" s="540"/>
      <c r="AO916" s="541"/>
      <c r="AP916" s="553"/>
      <c r="AQ916" s="559"/>
      <c r="AR916" s="592"/>
      <c r="AS916" s="593"/>
      <c r="AT916" s="580"/>
      <c r="AU916" s="581"/>
      <c r="AV916" s="576"/>
      <c r="AW916" s="577"/>
      <c r="AX916" s="592"/>
      <c r="AY916" s="593"/>
      <c r="AZ916" s="540"/>
      <c r="BA916" s="541"/>
      <c r="BB916" s="553"/>
      <c r="BC916" s="559"/>
      <c r="BD916" s="592"/>
      <c r="BE916" s="593"/>
      <c r="BF916" s="580"/>
      <c r="BG916" s="581"/>
      <c r="BH916" s="576"/>
      <c r="BI916" s="577"/>
      <c r="BJ916" s="592"/>
      <c r="BK916" s="593"/>
      <c r="BL916" s="653"/>
      <c r="BM916" s="654"/>
      <c r="BN916" s="655"/>
      <c r="BO916" s="600"/>
      <c r="BP916" s="600"/>
      <c r="BQ916" s="54"/>
      <c r="BR916" s="54"/>
      <c r="BS916" s="54"/>
    </row>
    <row r="917" spans="1:71" ht="21.75" customHeight="1">
      <c r="A917" s="54"/>
      <c r="B917" s="565" t="str">
        <f>IF(ROSTER!B32="","",ROSTER!B32)</f>
        <v/>
      </c>
      <c r="C917" s="536" t="str">
        <f>IF(ROSTER!C$32="","",ROSTER!C$32)</f>
        <v/>
      </c>
      <c r="D917" s="537"/>
      <c r="E917" s="546"/>
      <c r="F917" s="501">
        <f>IF(E917="y",1,IF(E917="S",1,0))</f>
        <v>0</v>
      </c>
      <c r="G917" s="506">
        <f>IF(E917="S",1,0)</f>
        <v>0</v>
      </c>
      <c r="H917" s="542"/>
      <c r="I917" s="543"/>
      <c r="J917" s="538"/>
      <c r="K917" s="539"/>
      <c r="L917" s="552"/>
      <c r="M917" s="558"/>
      <c r="N917" s="554">
        <f>L917+J917</f>
        <v>0</v>
      </c>
      <c r="O917" s="555"/>
      <c r="P917" s="538"/>
      <c r="Q917" s="539"/>
      <c r="R917" s="552"/>
      <c r="S917" s="558"/>
      <c r="T917" s="590">
        <f t="shared" ref="T917:T936" si="809">R917-P917</f>
        <v>0</v>
      </c>
      <c r="U917" s="591"/>
      <c r="V917" s="550"/>
      <c r="W917" s="543"/>
      <c r="X917" s="538"/>
      <c r="Y917" s="543"/>
      <c r="Z917" s="538"/>
      <c r="AA917" s="543"/>
      <c r="AB917" s="538"/>
      <c r="AC917" s="539"/>
      <c r="AD917" s="552"/>
      <c r="AE917" s="558"/>
      <c r="AF917" s="586">
        <f>IF(AB917=0,0,(AD917/AB917)*100)</f>
        <v>0</v>
      </c>
      <c r="AG917" s="587"/>
      <c r="AH917" s="538"/>
      <c r="AI917" s="539"/>
      <c r="AJ917" s="552"/>
      <c r="AK917" s="558"/>
      <c r="AL917" s="590">
        <f>IF(AH917=0,0,(AJ917/AH917)*100)</f>
        <v>0</v>
      </c>
      <c r="AM917" s="591"/>
      <c r="AN917" s="538"/>
      <c r="AO917" s="539"/>
      <c r="AP917" s="552"/>
      <c r="AQ917" s="558"/>
      <c r="AR917" s="590">
        <f>IF(AN917=0,0,(AP917/AN917)*100)</f>
        <v>0</v>
      </c>
      <c r="AS917" s="591"/>
      <c r="AT917" s="578">
        <f>AB917+AH917+AN917</f>
        <v>0</v>
      </c>
      <c r="AU917" s="579"/>
      <c r="AV917" s="574">
        <f>AD917+AJ917+AP917</f>
        <v>0</v>
      </c>
      <c r="AW917" s="575"/>
      <c r="AX917" s="590">
        <f>IF(AT917=0,0,(AV917/AT917)*100)</f>
        <v>0</v>
      </c>
      <c r="AY917" s="591"/>
      <c r="AZ917" s="538"/>
      <c r="BA917" s="539"/>
      <c r="BB917" s="552"/>
      <c r="BC917" s="558"/>
      <c r="BD917" s="590">
        <f>IF(AZ917=0,0,(BB917/AZ917)*100)</f>
        <v>0</v>
      </c>
      <c r="BE917" s="591"/>
      <c r="BF917" s="578">
        <f>AT917+AZ917</f>
        <v>0</v>
      </c>
      <c r="BG917" s="579"/>
      <c r="BH917" s="574">
        <f>AV917+BB917</f>
        <v>0</v>
      </c>
      <c r="BI917" s="575"/>
      <c r="BJ917" s="590">
        <f>IF(BF917=0,0,(BH917/BF917)*100)</f>
        <v>0</v>
      </c>
      <c r="BK917" s="591"/>
      <c r="BL917" s="650">
        <f>(AD917*2)+(AJ917*2)+(AP917*3)+BB917</f>
        <v>0</v>
      </c>
      <c r="BM917" s="651"/>
      <c r="BN917" s="652"/>
      <c r="BO917" s="599" t="e">
        <f>(BL917*BR$893)+(N917*BR$894)+(X917*BR$895)+(R917*BR$896)+(V917*BR$897)+(Z917*BR$898)</f>
        <v>#REF!</v>
      </c>
      <c r="BP917" s="599" t="e">
        <f>((AZ917-BB917)*BR$900)+((AT917-AV917)*BR$899)+(H917*BR$901)+(P917*BR$902)</f>
        <v>#REF!</v>
      </c>
      <c r="BQ917" s="54"/>
      <c r="BR917" s="54"/>
      <c r="BS917" s="54"/>
    </row>
    <row r="918" spans="1:71" ht="21.75" customHeight="1">
      <c r="A918" s="54"/>
      <c r="B918" s="566"/>
      <c r="C918" s="560" t="str">
        <f>IF(ROSTER!D$32="","",ROSTER!D$32)</f>
        <v/>
      </c>
      <c r="D918" s="561"/>
      <c r="E918" s="547"/>
      <c r="F918" s="502"/>
      <c r="G918" s="507"/>
      <c r="H918" s="544"/>
      <c r="I918" s="545"/>
      <c r="J918" s="540"/>
      <c r="K918" s="541"/>
      <c r="L918" s="553"/>
      <c r="M918" s="559"/>
      <c r="N918" s="556" t="s">
        <v>14</v>
      </c>
      <c r="O918" s="557"/>
      <c r="P918" s="540"/>
      <c r="Q918" s="541"/>
      <c r="R918" s="553"/>
      <c r="S918" s="559"/>
      <c r="T918" s="592"/>
      <c r="U918" s="593"/>
      <c r="V918" s="551"/>
      <c r="W918" s="545"/>
      <c r="X918" s="540"/>
      <c r="Y918" s="545"/>
      <c r="Z918" s="540"/>
      <c r="AA918" s="545"/>
      <c r="AB918" s="540"/>
      <c r="AC918" s="541"/>
      <c r="AD918" s="553"/>
      <c r="AE918" s="559"/>
      <c r="AF918" s="588"/>
      <c r="AG918" s="589"/>
      <c r="AH918" s="540"/>
      <c r="AI918" s="541"/>
      <c r="AJ918" s="553"/>
      <c r="AK918" s="559"/>
      <c r="AL918" s="592"/>
      <c r="AM918" s="593"/>
      <c r="AN918" s="540"/>
      <c r="AO918" s="541"/>
      <c r="AP918" s="553"/>
      <c r="AQ918" s="559"/>
      <c r="AR918" s="592"/>
      <c r="AS918" s="593"/>
      <c r="AT918" s="580"/>
      <c r="AU918" s="581"/>
      <c r="AV918" s="576"/>
      <c r="AW918" s="577"/>
      <c r="AX918" s="592"/>
      <c r="AY918" s="593"/>
      <c r="AZ918" s="540"/>
      <c r="BA918" s="541"/>
      <c r="BB918" s="553"/>
      <c r="BC918" s="559"/>
      <c r="BD918" s="592"/>
      <c r="BE918" s="593"/>
      <c r="BF918" s="580"/>
      <c r="BG918" s="581"/>
      <c r="BH918" s="576"/>
      <c r="BI918" s="577"/>
      <c r="BJ918" s="592"/>
      <c r="BK918" s="593"/>
      <c r="BL918" s="653"/>
      <c r="BM918" s="654"/>
      <c r="BN918" s="655"/>
      <c r="BO918" s="600"/>
      <c r="BP918" s="600"/>
      <c r="BQ918" s="54"/>
      <c r="BR918" s="54"/>
      <c r="BS918" s="54"/>
    </row>
    <row r="919" spans="1:71" ht="21.75" customHeight="1">
      <c r="A919" s="54"/>
      <c r="B919" s="565" t="str">
        <f>IF(ROSTER!B34="","",ROSTER!B34)</f>
        <v/>
      </c>
      <c r="C919" s="536" t="str">
        <f>IF(ROSTER!C$34="","",ROSTER!C$34)</f>
        <v/>
      </c>
      <c r="D919" s="537"/>
      <c r="E919" s="546"/>
      <c r="F919" s="501">
        <f>IF(E919="y",1,IF(E919="S",1,0))</f>
        <v>0</v>
      </c>
      <c r="G919" s="506">
        <f>IF(E919="S",1,0)</f>
        <v>0</v>
      </c>
      <c r="H919" s="542"/>
      <c r="I919" s="543"/>
      <c r="J919" s="538"/>
      <c r="K919" s="539"/>
      <c r="L919" s="552"/>
      <c r="M919" s="558"/>
      <c r="N919" s="554">
        <f>L919+J919</f>
        <v>0</v>
      </c>
      <c r="O919" s="555"/>
      <c r="P919" s="538"/>
      <c r="Q919" s="539"/>
      <c r="R919" s="552"/>
      <c r="S919" s="558"/>
      <c r="T919" s="590">
        <f t="shared" ref="T919:T936" si="810">R919-P919</f>
        <v>0</v>
      </c>
      <c r="U919" s="591"/>
      <c r="V919" s="550"/>
      <c r="W919" s="543"/>
      <c r="X919" s="538"/>
      <c r="Y919" s="543"/>
      <c r="Z919" s="538"/>
      <c r="AA919" s="543"/>
      <c r="AB919" s="538"/>
      <c r="AC919" s="539"/>
      <c r="AD919" s="552"/>
      <c r="AE919" s="558"/>
      <c r="AF919" s="586">
        <f>IF(AB919=0,0,(AD919/AB919)*100)</f>
        <v>0</v>
      </c>
      <c r="AG919" s="587"/>
      <c r="AH919" s="538"/>
      <c r="AI919" s="539"/>
      <c r="AJ919" s="552"/>
      <c r="AK919" s="558"/>
      <c r="AL919" s="590">
        <f>IF(AH919=0,0,(AJ919/AH919)*100)</f>
        <v>0</v>
      </c>
      <c r="AM919" s="591"/>
      <c r="AN919" s="538"/>
      <c r="AO919" s="539"/>
      <c r="AP919" s="552"/>
      <c r="AQ919" s="558"/>
      <c r="AR919" s="590">
        <f>IF(AN919=0,0,(AP919/AN919)*100)</f>
        <v>0</v>
      </c>
      <c r="AS919" s="591"/>
      <c r="AT919" s="578">
        <f>AB919+AH919+AN919</f>
        <v>0</v>
      </c>
      <c r="AU919" s="579"/>
      <c r="AV919" s="574">
        <f>AD919+AJ919+AP919</f>
        <v>0</v>
      </c>
      <c r="AW919" s="575"/>
      <c r="AX919" s="590">
        <f>IF(AT919=0,0,(AV919/AT919)*100)</f>
        <v>0</v>
      </c>
      <c r="AY919" s="591"/>
      <c r="AZ919" s="538"/>
      <c r="BA919" s="539"/>
      <c r="BB919" s="552"/>
      <c r="BC919" s="558"/>
      <c r="BD919" s="590">
        <f>IF(AZ919=0,0,(BB919/AZ919)*100)</f>
        <v>0</v>
      </c>
      <c r="BE919" s="591"/>
      <c r="BF919" s="578">
        <f>AT919+AZ919</f>
        <v>0</v>
      </c>
      <c r="BG919" s="579"/>
      <c r="BH919" s="574">
        <f>AV919+BB919</f>
        <v>0</v>
      </c>
      <c r="BI919" s="575"/>
      <c r="BJ919" s="590">
        <f>IF(BF919=0,0,(BH919/BF919)*100)</f>
        <v>0</v>
      </c>
      <c r="BK919" s="591"/>
      <c r="BL919" s="650">
        <f>(AD919*2)+(AJ919*2)+(AP919*3)+BB919</f>
        <v>0</v>
      </c>
      <c r="BM919" s="651"/>
      <c r="BN919" s="652"/>
      <c r="BO919" s="599" t="e">
        <f>(BL919*BR$893)+(N919*BR$894)+(X919*BR$895)+(R919*BR$896)+(V919*BR$897)+(Z919*BR$898)</f>
        <v>#REF!</v>
      </c>
      <c r="BP919" s="599" t="e">
        <f>((AZ919-BB919)*BR$900)+((AT919-AV919)*BR$899)+(H919*BR$901)+(P919*BR$902)</f>
        <v>#REF!</v>
      </c>
      <c r="BQ919" s="54"/>
      <c r="BR919" s="54"/>
      <c r="BS919" s="54"/>
    </row>
    <row r="920" spans="1:71" ht="21.75" customHeight="1">
      <c r="A920" s="54"/>
      <c r="B920" s="566"/>
      <c r="C920" s="560" t="str">
        <f>IF(ROSTER!D$34="","",ROSTER!D$34)</f>
        <v/>
      </c>
      <c r="D920" s="561"/>
      <c r="E920" s="547"/>
      <c r="F920" s="502"/>
      <c r="G920" s="507"/>
      <c r="H920" s="544"/>
      <c r="I920" s="545"/>
      <c r="J920" s="540"/>
      <c r="K920" s="541"/>
      <c r="L920" s="553"/>
      <c r="M920" s="559"/>
      <c r="N920" s="556" t="s">
        <v>14</v>
      </c>
      <c r="O920" s="557"/>
      <c r="P920" s="540"/>
      <c r="Q920" s="541"/>
      <c r="R920" s="553"/>
      <c r="S920" s="559"/>
      <c r="T920" s="592"/>
      <c r="U920" s="593"/>
      <c r="V920" s="551"/>
      <c r="W920" s="545"/>
      <c r="X920" s="540"/>
      <c r="Y920" s="545"/>
      <c r="Z920" s="540"/>
      <c r="AA920" s="545"/>
      <c r="AB920" s="540"/>
      <c r="AC920" s="541"/>
      <c r="AD920" s="553"/>
      <c r="AE920" s="559"/>
      <c r="AF920" s="588"/>
      <c r="AG920" s="589"/>
      <c r="AH920" s="540"/>
      <c r="AI920" s="541"/>
      <c r="AJ920" s="553"/>
      <c r="AK920" s="559"/>
      <c r="AL920" s="592"/>
      <c r="AM920" s="593"/>
      <c r="AN920" s="540"/>
      <c r="AO920" s="541"/>
      <c r="AP920" s="553"/>
      <c r="AQ920" s="559"/>
      <c r="AR920" s="592"/>
      <c r="AS920" s="593"/>
      <c r="AT920" s="580"/>
      <c r="AU920" s="581"/>
      <c r="AV920" s="576"/>
      <c r="AW920" s="577"/>
      <c r="AX920" s="592"/>
      <c r="AY920" s="593"/>
      <c r="AZ920" s="540"/>
      <c r="BA920" s="541"/>
      <c r="BB920" s="553"/>
      <c r="BC920" s="559"/>
      <c r="BD920" s="592"/>
      <c r="BE920" s="593"/>
      <c r="BF920" s="580"/>
      <c r="BG920" s="581"/>
      <c r="BH920" s="576"/>
      <c r="BI920" s="577"/>
      <c r="BJ920" s="592"/>
      <c r="BK920" s="593"/>
      <c r="BL920" s="653"/>
      <c r="BM920" s="654"/>
      <c r="BN920" s="655"/>
      <c r="BO920" s="600"/>
      <c r="BP920" s="600"/>
      <c r="BQ920" s="54"/>
      <c r="BR920" s="54"/>
      <c r="BS920" s="54"/>
    </row>
    <row r="921" spans="1:71" ht="21.75" customHeight="1">
      <c r="A921" s="54"/>
      <c r="B921" s="565" t="str">
        <f>IF(ROSTER!B36="","",ROSTER!B36)</f>
        <v/>
      </c>
      <c r="C921" s="536" t="str">
        <f>IF(ROSTER!C$36="","",ROSTER!C$36)</f>
        <v/>
      </c>
      <c r="D921" s="537"/>
      <c r="E921" s="546"/>
      <c r="F921" s="501">
        <f>IF(E921="y",1,IF(E921="S",1,0))</f>
        <v>0</v>
      </c>
      <c r="G921" s="506">
        <f>IF(E921="S",1,0)</f>
        <v>0</v>
      </c>
      <c r="H921" s="542"/>
      <c r="I921" s="543"/>
      <c r="J921" s="538"/>
      <c r="K921" s="539"/>
      <c r="L921" s="552"/>
      <c r="M921" s="558"/>
      <c r="N921" s="554">
        <f>L921+J921</f>
        <v>0</v>
      </c>
      <c r="O921" s="555"/>
      <c r="P921" s="538"/>
      <c r="Q921" s="539"/>
      <c r="R921" s="552"/>
      <c r="S921" s="558"/>
      <c r="T921" s="590">
        <f t="shared" ref="T921:T936" si="811">R921-P921</f>
        <v>0</v>
      </c>
      <c r="U921" s="591"/>
      <c r="V921" s="550"/>
      <c r="W921" s="543"/>
      <c r="X921" s="538"/>
      <c r="Y921" s="543"/>
      <c r="Z921" s="538"/>
      <c r="AA921" s="543"/>
      <c r="AB921" s="538"/>
      <c r="AC921" s="539"/>
      <c r="AD921" s="552"/>
      <c r="AE921" s="558"/>
      <c r="AF921" s="586">
        <f>IF(AB921=0,0,(AD921/AB921)*100)</f>
        <v>0</v>
      </c>
      <c r="AG921" s="587"/>
      <c r="AH921" s="538"/>
      <c r="AI921" s="539"/>
      <c r="AJ921" s="552"/>
      <c r="AK921" s="558"/>
      <c r="AL921" s="590">
        <f>IF(AH921=0,0,(AJ921/AH921)*100)</f>
        <v>0</v>
      </c>
      <c r="AM921" s="591"/>
      <c r="AN921" s="538"/>
      <c r="AO921" s="539"/>
      <c r="AP921" s="552"/>
      <c r="AQ921" s="558"/>
      <c r="AR921" s="590">
        <f>IF(AN921=0,0,(AP921/AN921)*100)</f>
        <v>0</v>
      </c>
      <c r="AS921" s="591"/>
      <c r="AT921" s="578">
        <f>AB921+AH921+AN921</f>
        <v>0</v>
      </c>
      <c r="AU921" s="579"/>
      <c r="AV921" s="574">
        <f>AD921+AJ921+AP921</f>
        <v>0</v>
      </c>
      <c r="AW921" s="575"/>
      <c r="AX921" s="590">
        <f>IF(AT921=0,0,(AV921/AT921)*100)</f>
        <v>0</v>
      </c>
      <c r="AY921" s="591"/>
      <c r="AZ921" s="538"/>
      <c r="BA921" s="539"/>
      <c r="BB921" s="552"/>
      <c r="BC921" s="558"/>
      <c r="BD921" s="590">
        <f>IF(AZ921=0,0,(BB921/AZ921)*100)</f>
        <v>0</v>
      </c>
      <c r="BE921" s="591"/>
      <c r="BF921" s="578">
        <f>AT921+AZ921</f>
        <v>0</v>
      </c>
      <c r="BG921" s="579"/>
      <c r="BH921" s="574">
        <f>AV921+BB921</f>
        <v>0</v>
      </c>
      <c r="BI921" s="575"/>
      <c r="BJ921" s="590">
        <f>IF(BF921=0,0,(BH921/BF921)*100)</f>
        <v>0</v>
      </c>
      <c r="BK921" s="591"/>
      <c r="BL921" s="650">
        <f>(AD921*2)+(AJ921*2)+(AP921*3)+BB921</f>
        <v>0</v>
      </c>
      <c r="BM921" s="651"/>
      <c r="BN921" s="652"/>
      <c r="BO921" s="599" t="e">
        <f>(BL921*BR$893)+(N921*BR$894)+(X921*BR$895)+(R921*BR$896)+(V921*BR$897)+(Z921*BR$898)</f>
        <v>#REF!</v>
      </c>
      <c r="BP921" s="599" t="e">
        <f>((AZ921-BB921)*BR$900)+((AT921-AV921)*BR$899)+(H921*BR$901)+(P921*BR$902)</f>
        <v>#REF!</v>
      </c>
      <c r="BQ921" s="54"/>
      <c r="BR921" s="54"/>
      <c r="BS921" s="54"/>
    </row>
    <row r="922" spans="1:71" ht="21.75" customHeight="1">
      <c r="A922" s="54"/>
      <c r="B922" s="566"/>
      <c r="C922" s="560" t="str">
        <f>IF(ROSTER!D$36="","",ROSTER!D$36)</f>
        <v/>
      </c>
      <c r="D922" s="561"/>
      <c r="E922" s="547"/>
      <c r="F922" s="502"/>
      <c r="G922" s="507"/>
      <c r="H922" s="544"/>
      <c r="I922" s="545"/>
      <c r="J922" s="540"/>
      <c r="K922" s="541"/>
      <c r="L922" s="553"/>
      <c r="M922" s="559"/>
      <c r="N922" s="556" t="s">
        <v>14</v>
      </c>
      <c r="O922" s="557"/>
      <c r="P922" s="540"/>
      <c r="Q922" s="541"/>
      <c r="R922" s="553"/>
      <c r="S922" s="559"/>
      <c r="T922" s="592"/>
      <c r="U922" s="593"/>
      <c r="V922" s="551"/>
      <c r="W922" s="545"/>
      <c r="X922" s="540"/>
      <c r="Y922" s="545"/>
      <c r="Z922" s="540"/>
      <c r="AA922" s="545"/>
      <c r="AB922" s="540"/>
      <c r="AC922" s="541"/>
      <c r="AD922" s="553"/>
      <c r="AE922" s="559"/>
      <c r="AF922" s="588"/>
      <c r="AG922" s="589"/>
      <c r="AH922" s="540"/>
      <c r="AI922" s="541"/>
      <c r="AJ922" s="553"/>
      <c r="AK922" s="559"/>
      <c r="AL922" s="592"/>
      <c r="AM922" s="593"/>
      <c r="AN922" s="540"/>
      <c r="AO922" s="541"/>
      <c r="AP922" s="553"/>
      <c r="AQ922" s="559"/>
      <c r="AR922" s="592"/>
      <c r="AS922" s="593"/>
      <c r="AT922" s="580"/>
      <c r="AU922" s="581"/>
      <c r="AV922" s="576"/>
      <c r="AW922" s="577"/>
      <c r="AX922" s="592"/>
      <c r="AY922" s="593"/>
      <c r="AZ922" s="540"/>
      <c r="BA922" s="541"/>
      <c r="BB922" s="553"/>
      <c r="BC922" s="559"/>
      <c r="BD922" s="592"/>
      <c r="BE922" s="593"/>
      <c r="BF922" s="580"/>
      <c r="BG922" s="581"/>
      <c r="BH922" s="576"/>
      <c r="BI922" s="577"/>
      <c r="BJ922" s="592"/>
      <c r="BK922" s="593"/>
      <c r="BL922" s="653"/>
      <c r="BM922" s="654"/>
      <c r="BN922" s="655"/>
      <c r="BO922" s="600"/>
      <c r="BP922" s="600"/>
      <c r="BQ922" s="54"/>
      <c r="BR922" s="54"/>
      <c r="BS922" s="54"/>
    </row>
    <row r="923" spans="1:71" ht="21.75" customHeight="1">
      <c r="A923" s="54"/>
      <c r="B923" s="565" t="str">
        <f>IF(ROSTER!B38="","",ROSTER!B38)</f>
        <v/>
      </c>
      <c r="C923" s="536" t="str">
        <f>IF(ROSTER!C$38="","",ROSTER!C$38)</f>
        <v/>
      </c>
      <c r="D923" s="537"/>
      <c r="E923" s="546"/>
      <c r="F923" s="501">
        <f>IF(E923="y",1,IF(E923="S",1,0))</f>
        <v>0</v>
      </c>
      <c r="G923" s="506">
        <f>IF(E923="S",1,0)</f>
        <v>0</v>
      </c>
      <c r="H923" s="542"/>
      <c r="I923" s="543"/>
      <c r="J923" s="538"/>
      <c r="K923" s="539"/>
      <c r="L923" s="552"/>
      <c r="M923" s="558"/>
      <c r="N923" s="554">
        <f>L923+J923</f>
        <v>0</v>
      </c>
      <c r="O923" s="555"/>
      <c r="P923" s="538"/>
      <c r="Q923" s="539"/>
      <c r="R923" s="552"/>
      <c r="S923" s="558"/>
      <c r="T923" s="590">
        <f t="shared" ref="T923:T936" si="812">R923-P923</f>
        <v>0</v>
      </c>
      <c r="U923" s="591"/>
      <c r="V923" s="550"/>
      <c r="W923" s="543"/>
      <c r="X923" s="538"/>
      <c r="Y923" s="543"/>
      <c r="Z923" s="538"/>
      <c r="AA923" s="543"/>
      <c r="AB923" s="538"/>
      <c r="AC923" s="539"/>
      <c r="AD923" s="552"/>
      <c r="AE923" s="558"/>
      <c r="AF923" s="586">
        <f>IF(AB923=0,0,(AD923/AB923)*100)</f>
        <v>0</v>
      </c>
      <c r="AG923" s="587"/>
      <c r="AH923" s="538"/>
      <c r="AI923" s="539"/>
      <c r="AJ923" s="552"/>
      <c r="AK923" s="558"/>
      <c r="AL923" s="590">
        <f>IF(AH923=0,0,(AJ923/AH923)*100)</f>
        <v>0</v>
      </c>
      <c r="AM923" s="591"/>
      <c r="AN923" s="538"/>
      <c r="AO923" s="539"/>
      <c r="AP923" s="552"/>
      <c r="AQ923" s="558"/>
      <c r="AR923" s="590">
        <f>IF(AN923=0,0,(AP923/AN923)*100)</f>
        <v>0</v>
      </c>
      <c r="AS923" s="591"/>
      <c r="AT923" s="578">
        <f>AB923+AH923+AN923</f>
        <v>0</v>
      </c>
      <c r="AU923" s="579"/>
      <c r="AV923" s="574">
        <f>AD923+AJ923+AP923</f>
        <v>0</v>
      </c>
      <c r="AW923" s="575"/>
      <c r="AX923" s="590">
        <f>IF(AT923=0,0,(AV923/AT923)*100)</f>
        <v>0</v>
      </c>
      <c r="AY923" s="591"/>
      <c r="AZ923" s="538"/>
      <c r="BA923" s="539"/>
      <c r="BB923" s="552"/>
      <c r="BC923" s="558"/>
      <c r="BD923" s="590">
        <f>IF(AZ923=0,0,(BB923/AZ923)*100)</f>
        <v>0</v>
      </c>
      <c r="BE923" s="591"/>
      <c r="BF923" s="578">
        <f>AT923+AZ923</f>
        <v>0</v>
      </c>
      <c r="BG923" s="579"/>
      <c r="BH923" s="574">
        <f>AV923+BB923</f>
        <v>0</v>
      </c>
      <c r="BI923" s="575"/>
      <c r="BJ923" s="590">
        <f>IF(BF923=0,0,(BH923/BF923)*100)</f>
        <v>0</v>
      </c>
      <c r="BK923" s="591"/>
      <c r="BL923" s="650">
        <f>(AD923*2)+(AJ923*2)+(AP923*3)+BB923</f>
        <v>0</v>
      </c>
      <c r="BM923" s="651"/>
      <c r="BN923" s="652"/>
      <c r="BO923" s="599" t="e">
        <f>(BL923*BR$893)+(N923*BR$894)+(X923*BR$895)+(R923*BR$896)+(V923*BR$897)+(Z923*BR$898)</f>
        <v>#REF!</v>
      </c>
      <c r="BP923" s="599" t="e">
        <f>((AZ923-BB923)*BR$900)+((AT923-AV923)*BR$899)+(H923*BR$901)+(P923*BR$902)</f>
        <v>#REF!</v>
      </c>
      <c r="BQ923" s="54"/>
      <c r="BR923" s="54"/>
      <c r="BS923" s="54"/>
    </row>
    <row r="924" spans="1:71" ht="21.75" customHeight="1">
      <c r="A924" s="54"/>
      <c r="B924" s="566"/>
      <c r="C924" s="560" t="str">
        <f>IF(ROSTER!D$38="","",ROSTER!D$38)</f>
        <v/>
      </c>
      <c r="D924" s="561"/>
      <c r="E924" s="547"/>
      <c r="F924" s="502"/>
      <c r="G924" s="507"/>
      <c r="H924" s="544"/>
      <c r="I924" s="545"/>
      <c r="J924" s="540"/>
      <c r="K924" s="541"/>
      <c r="L924" s="553"/>
      <c r="M924" s="559"/>
      <c r="N924" s="556" t="s">
        <v>14</v>
      </c>
      <c r="O924" s="557"/>
      <c r="P924" s="540"/>
      <c r="Q924" s="541"/>
      <c r="R924" s="553"/>
      <c r="S924" s="559"/>
      <c r="T924" s="592"/>
      <c r="U924" s="593"/>
      <c r="V924" s="551"/>
      <c r="W924" s="545"/>
      <c r="X924" s="540"/>
      <c r="Y924" s="545"/>
      <c r="Z924" s="540"/>
      <c r="AA924" s="545"/>
      <c r="AB924" s="540"/>
      <c r="AC924" s="541"/>
      <c r="AD924" s="553"/>
      <c r="AE924" s="559"/>
      <c r="AF924" s="588"/>
      <c r="AG924" s="589"/>
      <c r="AH924" s="540"/>
      <c r="AI924" s="541"/>
      <c r="AJ924" s="553"/>
      <c r="AK924" s="559"/>
      <c r="AL924" s="592"/>
      <c r="AM924" s="593"/>
      <c r="AN924" s="540"/>
      <c r="AO924" s="541"/>
      <c r="AP924" s="553"/>
      <c r="AQ924" s="559"/>
      <c r="AR924" s="592"/>
      <c r="AS924" s="593"/>
      <c r="AT924" s="580"/>
      <c r="AU924" s="581"/>
      <c r="AV924" s="576"/>
      <c r="AW924" s="577"/>
      <c r="AX924" s="592"/>
      <c r="AY924" s="593"/>
      <c r="AZ924" s="540"/>
      <c r="BA924" s="541"/>
      <c r="BB924" s="553"/>
      <c r="BC924" s="559"/>
      <c r="BD924" s="592"/>
      <c r="BE924" s="593"/>
      <c r="BF924" s="580"/>
      <c r="BG924" s="581"/>
      <c r="BH924" s="576"/>
      <c r="BI924" s="577"/>
      <c r="BJ924" s="592"/>
      <c r="BK924" s="593"/>
      <c r="BL924" s="653"/>
      <c r="BM924" s="654"/>
      <c r="BN924" s="655"/>
      <c r="BO924" s="600"/>
      <c r="BP924" s="600"/>
      <c r="BQ924" s="54"/>
      <c r="BR924" s="54"/>
      <c r="BS924" s="54"/>
    </row>
    <row r="925" spans="1:71" ht="21.75" customHeight="1">
      <c r="A925" s="54"/>
      <c r="B925" s="565" t="str">
        <f>IF(ROSTER!B40="","",ROSTER!B40)</f>
        <v/>
      </c>
      <c r="C925" s="536" t="str">
        <f>IF(ROSTER!C$40="","",ROSTER!C$40)</f>
        <v/>
      </c>
      <c r="D925" s="537"/>
      <c r="E925" s="546"/>
      <c r="F925" s="501">
        <f>IF(E925="y",1,IF(E925="S",1,0))</f>
        <v>0</v>
      </c>
      <c r="G925" s="506">
        <f>IF(E925="S",1,0)</f>
        <v>0</v>
      </c>
      <c r="H925" s="542"/>
      <c r="I925" s="543"/>
      <c r="J925" s="538"/>
      <c r="K925" s="539"/>
      <c r="L925" s="552"/>
      <c r="M925" s="558"/>
      <c r="N925" s="554">
        <f>L925+J925</f>
        <v>0</v>
      </c>
      <c r="O925" s="555"/>
      <c r="P925" s="538"/>
      <c r="Q925" s="539"/>
      <c r="R925" s="552"/>
      <c r="S925" s="558"/>
      <c r="T925" s="590">
        <f t="shared" ref="T925:T936" si="813">R925-P925</f>
        <v>0</v>
      </c>
      <c r="U925" s="591"/>
      <c r="V925" s="550"/>
      <c r="W925" s="543"/>
      <c r="X925" s="538"/>
      <c r="Y925" s="543"/>
      <c r="Z925" s="538"/>
      <c r="AA925" s="543"/>
      <c r="AB925" s="538"/>
      <c r="AC925" s="539"/>
      <c r="AD925" s="552"/>
      <c r="AE925" s="558"/>
      <c r="AF925" s="586">
        <f>IF(AB925=0,0,(AD925/AB925)*100)</f>
        <v>0</v>
      </c>
      <c r="AG925" s="587"/>
      <c r="AH925" s="538"/>
      <c r="AI925" s="539"/>
      <c r="AJ925" s="552"/>
      <c r="AK925" s="558"/>
      <c r="AL925" s="590">
        <f>IF(AH925=0,0,(AJ925/AH925)*100)</f>
        <v>0</v>
      </c>
      <c r="AM925" s="591"/>
      <c r="AN925" s="538"/>
      <c r="AO925" s="539"/>
      <c r="AP925" s="552"/>
      <c r="AQ925" s="558"/>
      <c r="AR925" s="590">
        <f>IF(AN925=0,0,(AP925/AN925)*100)</f>
        <v>0</v>
      </c>
      <c r="AS925" s="591"/>
      <c r="AT925" s="578">
        <f>AB925+AH925+AN925</f>
        <v>0</v>
      </c>
      <c r="AU925" s="579"/>
      <c r="AV925" s="574">
        <f>AD925+AJ925+AP925</f>
        <v>0</v>
      </c>
      <c r="AW925" s="575"/>
      <c r="AX925" s="590">
        <f>IF(AT925=0,0,(AV925/AT925)*100)</f>
        <v>0</v>
      </c>
      <c r="AY925" s="591"/>
      <c r="AZ925" s="538"/>
      <c r="BA925" s="539"/>
      <c r="BB925" s="552"/>
      <c r="BC925" s="558"/>
      <c r="BD925" s="590">
        <f>IF(AZ925=0,0,(BB925/AZ925)*100)</f>
        <v>0</v>
      </c>
      <c r="BE925" s="591"/>
      <c r="BF925" s="578">
        <f>AT925+AZ925</f>
        <v>0</v>
      </c>
      <c r="BG925" s="579"/>
      <c r="BH925" s="574">
        <f>AV925+BB925</f>
        <v>0</v>
      </c>
      <c r="BI925" s="575"/>
      <c r="BJ925" s="590">
        <f>IF(BF925=0,0,(BH925/BF925)*100)</f>
        <v>0</v>
      </c>
      <c r="BK925" s="591"/>
      <c r="BL925" s="650">
        <f>(AD925*2)+(AJ925*2)+(AP925*3)+BB925</f>
        <v>0</v>
      </c>
      <c r="BM925" s="651"/>
      <c r="BN925" s="652"/>
      <c r="BO925" s="599" t="e">
        <f>(BL925*BR$893)+(N925*BR$894)+(X925*BR$895)+(R925*BR$896)+(V925*BR$897)+(Z925*BR$898)</f>
        <v>#REF!</v>
      </c>
      <c r="BP925" s="599" t="e">
        <f>((AZ925-BB925)*BR$900)+((AT925-AV925)*BR$899)+(H925*BR$901)+(P925*BR$902)</f>
        <v>#REF!</v>
      </c>
      <c r="BQ925" s="54"/>
      <c r="BR925" s="54"/>
      <c r="BS925" s="54"/>
    </row>
    <row r="926" spans="1:71" ht="21.75" customHeight="1">
      <c r="A926" s="54"/>
      <c r="B926" s="566"/>
      <c r="C926" s="560" t="str">
        <f>IF(ROSTER!D$40="","",ROSTER!D$40)</f>
        <v/>
      </c>
      <c r="D926" s="561"/>
      <c r="E926" s="547"/>
      <c r="F926" s="502"/>
      <c r="G926" s="507"/>
      <c r="H926" s="544"/>
      <c r="I926" s="545"/>
      <c r="J926" s="540"/>
      <c r="K926" s="541"/>
      <c r="L926" s="553"/>
      <c r="M926" s="559"/>
      <c r="N926" s="556" t="s">
        <v>14</v>
      </c>
      <c r="O926" s="557"/>
      <c r="P926" s="540"/>
      <c r="Q926" s="541"/>
      <c r="R926" s="553"/>
      <c r="S926" s="559"/>
      <c r="T926" s="592"/>
      <c r="U926" s="593"/>
      <c r="V926" s="551"/>
      <c r="W926" s="545"/>
      <c r="X926" s="540"/>
      <c r="Y926" s="545"/>
      <c r="Z926" s="540"/>
      <c r="AA926" s="545"/>
      <c r="AB926" s="540"/>
      <c r="AC926" s="541"/>
      <c r="AD926" s="553"/>
      <c r="AE926" s="559"/>
      <c r="AF926" s="588"/>
      <c r="AG926" s="589"/>
      <c r="AH926" s="540"/>
      <c r="AI926" s="541"/>
      <c r="AJ926" s="553"/>
      <c r="AK926" s="559"/>
      <c r="AL926" s="592"/>
      <c r="AM926" s="593"/>
      <c r="AN926" s="540"/>
      <c r="AO926" s="541"/>
      <c r="AP926" s="553"/>
      <c r="AQ926" s="559"/>
      <c r="AR926" s="592"/>
      <c r="AS926" s="593"/>
      <c r="AT926" s="580"/>
      <c r="AU926" s="581"/>
      <c r="AV926" s="576"/>
      <c r="AW926" s="577"/>
      <c r="AX926" s="592"/>
      <c r="AY926" s="593"/>
      <c r="AZ926" s="540"/>
      <c r="BA926" s="541"/>
      <c r="BB926" s="553"/>
      <c r="BC926" s="559"/>
      <c r="BD926" s="592"/>
      <c r="BE926" s="593"/>
      <c r="BF926" s="580"/>
      <c r="BG926" s="581"/>
      <c r="BH926" s="576"/>
      <c r="BI926" s="577"/>
      <c r="BJ926" s="592"/>
      <c r="BK926" s="593"/>
      <c r="BL926" s="653"/>
      <c r="BM926" s="654"/>
      <c r="BN926" s="655"/>
      <c r="BO926" s="600"/>
      <c r="BP926" s="600"/>
      <c r="BQ926" s="54"/>
      <c r="BR926" s="54"/>
      <c r="BS926" s="54"/>
    </row>
    <row r="927" spans="1:71" ht="21.75" customHeight="1">
      <c r="A927" s="54"/>
      <c r="B927" s="565" t="str">
        <f>IF(ROSTER!B42="","",ROSTER!B42)</f>
        <v/>
      </c>
      <c r="C927" s="536" t="str">
        <f>IF(ROSTER!C$42="","",ROSTER!C$42)</f>
        <v/>
      </c>
      <c r="D927" s="537"/>
      <c r="E927" s="546"/>
      <c r="F927" s="501">
        <f>IF(E927="y",1,IF(E927="S",1,0))</f>
        <v>0</v>
      </c>
      <c r="G927" s="506">
        <f>IF(E927="S",1,0)</f>
        <v>0</v>
      </c>
      <c r="H927" s="542"/>
      <c r="I927" s="543"/>
      <c r="J927" s="538"/>
      <c r="K927" s="539"/>
      <c r="L927" s="552"/>
      <c r="M927" s="558"/>
      <c r="N927" s="554">
        <f>L927+J927</f>
        <v>0</v>
      </c>
      <c r="O927" s="555"/>
      <c r="P927" s="538"/>
      <c r="Q927" s="539"/>
      <c r="R927" s="552"/>
      <c r="S927" s="558"/>
      <c r="T927" s="590">
        <f t="shared" ref="T927:T936" si="814">R927-P927</f>
        <v>0</v>
      </c>
      <c r="U927" s="591"/>
      <c r="V927" s="550"/>
      <c r="W927" s="543"/>
      <c r="X927" s="538"/>
      <c r="Y927" s="543"/>
      <c r="Z927" s="538"/>
      <c r="AA927" s="543"/>
      <c r="AB927" s="538"/>
      <c r="AC927" s="539"/>
      <c r="AD927" s="552"/>
      <c r="AE927" s="558"/>
      <c r="AF927" s="586">
        <f>IF(AB927=0,0,(AD927/AB927)*100)</f>
        <v>0</v>
      </c>
      <c r="AG927" s="587"/>
      <c r="AH927" s="538"/>
      <c r="AI927" s="539"/>
      <c r="AJ927" s="552"/>
      <c r="AK927" s="558"/>
      <c r="AL927" s="590">
        <f>IF(AH927=0,0,(AJ927/AH927)*100)</f>
        <v>0</v>
      </c>
      <c r="AM927" s="591"/>
      <c r="AN927" s="538"/>
      <c r="AO927" s="539"/>
      <c r="AP927" s="552"/>
      <c r="AQ927" s="558"/>
      <c r="AR927" s="590">
        <f>IF(AN927=0,0,(AP927/AN927)*100)</f>
        <v>0</v>
      </c>
      <c r="AS927" s="591"/>
      <c r="AT927" s="578">
        <f>AB927+AH927+AN927</f>
        <v>0</v>
      </c>
      <c r="AU927" s="579"/>
      <c r="AV927" s="574">
        <f>AD927+AJ927+AP927</f>
        <v>0</v>
      </c>
      <c r="AW927" s="575"/>
      <c r="AX927" s="590">
        <f>IF(AT927=0,0,(AV927/AT927)*100)</f>
        <v>0</v>
      </c>
      <c r="AY927" s="591"/>
      <c r="AZ927" s="538"/>
      <c r="BA927" s="539"/>
      <c r="BB927" s="552"/>
      <c r="BC927" s="558"/>
      <c r="BD927" s="590">
        <f>IF(AZ927=0,0,(BB927/AZ927)*100)</f>
        <v>0</v>
      </c>
      <c r="BE927" s="591"/>
      <c r="BF927" s="578">
        <f>AT927+AZ927</f>
        <v>0</v>
      </c>
      <c r="BG927" s="579"/>
      <c r="BH927" s="574">
        <f>AV927+BB927</f>
        <v>0</v>
      </c>
      <c r="BI927" s="575"/>
      <c r="BJ927" s="590">
        <f>IF(BF927=0,0,(BH927/BF927)*100)</f>
        <v>0</v>
      </c>
      <c r="BK927" s="591"/>
      <c r="BL927" s="650">
        <f>(AD927*2)+(AJ927*2)+(AP927*3)+BB927</f>
        <v>0</v>
      </c>
      <c r="BM927" s="651"/>
      <c r="BN927" s="652"/>
      <c r="BO927" s="599" t="e">
        <f>(BL927*BR$893)+(N927*BR$894)+(X927*BR$895)+(R927*BR$896)+(V927*BR$897)+(Z927*BR$898)</f>
        <v>#REF!</v>
      </c>
      <c r="BP927" s="599" t="e">
        <f>((AZ927-BB927)*BR$900)+((AT927-AV927)*BR$899)+(H927*BR$901)+(P927*BR$902)</f>
        <v>#REF!</v>
      </c>
      <c r="BQ927" s="54"/>
      <c r="BR927" s="54"/>
      <c r="BS927" s="54"/>
    </row>
    <row r="928" spans="1:71" ht="21.75" customHeight="1">
      <c r="A928" s="54"/>
      <c r="B928" s="566"/>
      <c r="C928" s="560" t="str">
        <f>IF(ROSTER!D$42="","",ROSTER!D$42)</f>
        <v/>
      </c>
      <c r="D928" s="561"/>
      <c r="E928" s="547"/>
      <c r="F928" s="502"/>
      <c r="G928" s="507"/>
      <c r="H928" s="544"/>
      <c r="I928" s="545"/>
      <c r="J928" s="540"/>
      <c r="K928" s="541"/>
      <c r="L928" s="553"/>
      <c r="M928" s="559"/>
      <c r="N928" s="556" t="s">
        <v>14</v>
      </c>
      <c r="O928" s="557"/>
      <c r="P928" s="540"/>
      <c r="Q928" s="541"/>
      <c r="R928" s="553"/>
      <c r="S928" s="559"/>
      <c r="T928" s="592"/>
      <c r="U928" s="593"/>
      <c r="V928" s="551"/>
      <c r="W928" s="545"/>
      <c r="X928" s="540"/>
      <c r="Y928" s="545"/>
      <c r="Z928" s="540"/>
      <c r="AA928" s="545"/>
      <c r="AB928" s="540"/>
      <c r="AC928" s="541"/>
      <c r="AD928" s="553"/>
      <c r="AE928" s="559"/>
      <c r="AF928" s="588"/>
      <c r="AG928" s="589"/>
      <c r="AH928" s="540"/>
      <c r="AI928" s="541"/>
      <c r="AJ928" s="553"/>
      <c r="AK928" s="559"/>
      <c r="AL928" s="592"/>
      <c r="AM928" s="593"/>
      <c r="AN928" s="540"/>
      <c r="AO928" s="541"/>
      <c r="AP928" s="553"/>
      <c r="AQ928" s="559"/>
      <c r="AR928" s="592"/>
      <c r="AS928" s="593"/>
      <c r="AT928" s="580"/>
      <c r="AU928" s="581"/>
      <c r="AV928" s="576"/>
      <c r="AW928" s="577"/>
      <c r="AX928" s="592"/>
      <c r="AY928" s="593"/>
      <c r="AZ928" s="540"/>
      <c r="BA928" s="541"/>
      <c r="BB928" s="553"/>
      <c r="BC928" s="559"/>
      <c r="BD928" s="592"/>
      <c r="BE928" s="593"/>
      <c r="BF928" s="580"/>
      <c r="BG928" s="581"/>
      <c r="BH928" s="576"/>
      <c r="BI928" s="577"/>
      <c r="BJ928" s="592"/>
      <c r="BK928" s="593"/>
      <c r="BL928" s="653"/>
      <c r="BM928" s="654"/>
      <c r="BN928" s="655"/>
      <c r="BO928" s="600"/>
      <c r="BP928" s="600"/>
      <c r="BQ928" s="54"/>
      <c r="BR928" s="54"/>
      <c r="BS928" s="54"/>
    </row>
    <row r="929" spans="1:71" ht="21.75" customHeight="1">
      <c r="A929" s="54"/>
      <c r="B929" s="565" t="str">
        <f>IF(ROSTER!B44="","",ROSTER!B44)</f>
        <v/>
      </c>
      <c r="C929" s="536" t="str">
        <f>IF(ROSTER!C$44="","",ROSTER!C$44)</f>
        <v/>
      </c>
      <c r="D929" s="537"/>
      <c r="E929" s="546"/>
      <c r="F929" s="501">
        <f>IF(E929="y",1,IF(E929="S",1,0))</f>
        <v>0</v>
      </c>
      <c r="G929" s="506">
        <f>IF(E929="S",1,0)</f>
        <v>0</v>
      </c>
      <c r="H929" s="542"/>
      <c r="I929" s="543"/>
      <c r="J929" s="538"/>
      <c r="K929" s="539"/>
      <c r="L929" s="552"/>
      <c r="M929" s="558"/>
      <c r="N929" s="554">
        <f>L929+J929</f>
        <v>0</v>
      </c>
      <c r="O929" s="555"/>
      <c r="P929" s="538"/>
      <c r="Q929" s="539"/>
      <c r="R929" s="552"/>
      <c r="S929" s="558"/>
      <c r="T929" s="590">
        <f t="shared" ref="T929:T936" si="815">R929-P929</f>
        <v>0</v>
      </c>
      <c r="U929" s="591"/>
      <c r="V929" s="550"/>
      <c r="W929" s="543"/>
      <c r="X929" s="538"/>
      <c r="Y929" s="543"/>
      <c r="Z929" s="538"/>
      <c r="AA929" s="543"/>
      <c r="AB929" s="538"/>
      <c r="AC929" s="539"/>
      <c r="AD929" s="552"/>
      <c r="AE929" s="558"/>
      <c r="AF929" s="586">
        <f>IF(AB929=0,0,(AD929/AB929)*100)</f>
        <v>0</v>
      </c>
      <c r="AG929" s="587"/>
      <c r="AH929" s="538"/>
      <c r="AI929" s="539"/>
      <c r="AJ929" s="552"/>
      <c r="AK929" s="558"/>
      <c r="AL929" s="590">
        <f>IF(AH929=0,0,(AJ929/AH929)*100)</f>
        <v>0</v>
      </c>
      <c r="AM929" s="591"/>
      <c r="AN929" s="538"/>
      <c r="AO929" s="539"/>
      <c r="AP929" s="552"/>
      <c r="AQ929" s="558"/>
      <c r="AR929" s="590">
        <f>IF(AN929=0,0,(AP929/AN929)*100)</f>
        <v>0</v>
      </c>
      <c r="AS929" s="591"/>
      <c r="AT929" s="578">
        <f>AB929+AH929+AN929</f>
        <v>0</v>
      </c>
      <c r="AU929" s="579"/>
      <c r="AV929" s="574">
        <f>AD929+AJ929+AP929</f>
        <v>0</v>
      </c>
      <c r="AW929" s="575"/>
      <c r="AX929" s="590">
        <f>IF(AT929=0,0,(AV929/AT929)*100)</f>
        <v>0</v>
      </c>
      <c r="AY929" s="591"/>
      <c r="AZ929" s="538"/>
      <c r="BA929" s="539"/>
      <c r="BB929" s="552"/>
      <c r="BC929" s="558"/>
      <c r="BD929" s="590">
        <f>IF(AZ929=0,0,(BB929/AZ929)*100)</f>
        <v>0</v>
      </c>
      <c r="BE929" s="591"/>
      <c r="BF929" s="578">
        <f>AT929+AZ929</f>
        <v>0</v>
      </c>
      <c r="BG929" s="579"/>
      <c r="BH929" s="574">
        <f>AV929+BB929</f>
        <v>0</v>
      </c>
      <c r="BI929" s="575"/>
      <c r="BJ929" s="590">
        <f>IF(BF929=0,0,(BH929/BF929)*100)</f>
        <v>0</v>
      </c>
      <c r="BK929" s="591"/>
      <c r="BL929" s="650">
        <f>(AD929*2)+(AJ929*2)+(AP929*3)+BB929</f>
        <v>0</v>
      </c>
      <c r="BM929" s="651"/>
      <c r="BN929" s="652"/>
      <c r="BO929" s="599" t="e">
        <f>(BL929*BR$893)+(N929*BR$894)+(X929*BR$895)+(R929*BR$896)+(V929*BR$897)+(Z929*BR$898)</f>
        <v>#REF!</v>
      </c>
      <c r="BP929" s="599" t="e">
        <f>((AZ929-BB929)*BR$900)+((AT929-AV929)*BR$899)+(H929*BR$901)+(P929*BR$902)</f>
        <v>#REF!</v>
      </c>
      <c r="BQ929" s="54"/>
      <c r="BR929" s="54"/>
      <c r="BS929" s="54"/>
    </row>
    <row r="930" spans="1:71" ht="21.75" customHeight="1">
      <c r="A930" s="54"/>
      <c r="B930" s="566"/>
      <c r="C930" s="560" t="str">
        <f>IF(ROSTER!D$44="","",ROSTER!D$44)</f>
        <v/>
      </c>
      <c r="D930" s="561"/>
      <c r="E930" s="547"/>
      <c r="F930" s="502"/>
      <c r="G930" s="507"/>
      <c r="H930" s="544"/>
      <c r="I930" s="545"/>
      <c r="J930" s="540"/>
      <c r="K930" s="541"/>
      <c r="L930" s="553"/>
      <c r="M930" s="559"/>
      <c r="N930" s="556" t="s">
        <v>14</v>
      </c>
      <c r="O930" s="557"/>
      <c r="P930" s="540"/>
      <c r="Q930" s="541"/>
      <c r="R930" s="553"/>
      <c r="S930" s="559"/>
      <c r="T930" s="592"/>
      <c r="U930" s="593"/>
      <c r="V930" s="551"/>
      <c r="W930" s="545"/>
      <c r="X930" s="540"/>
      <c r="Y930" s="545"/>
      <c r="Z930" s="540"/>
      <c r="AA930" s="545"/>
      <c r="AB930" s="540"/>
      <c r="AC930" s="541"/>
      <c r="AD930" s="553"/>
      <c r="AE930" s="559"/>
      <c r="AF930" s="588"/>
      <c r="AG930" s="589"/>
      <c r="AH930" s="540"/>
      <c r="AI930" s="541"/>
      <c r="AJ930" s="553"/>
      <c r="AK930" s="559"/>
      <c r="AL930" s="592"/>
      <c r="AM930" s="593"/>
      <c r="AN930" s="540"/>
      <c r="AO930" s="541"/>
      <c r="AP930" s="553"/>
      <c r="AQ930" s="559"/>
      <c r="AR930" s="592"/>
      <c r="AS930" s="593"/>
      <c r="AT930" s="580"/>
      <c r="AU930" s="581"/>
      <c r="AV930" s="576"/>
      <c r="AW930" s="577"/>
      <c r="AX930" s="592"/>
      <c r="AY930" s="593"/>
      <c r="AZ930" s="540"/>
      <c r="BA930" s="541"/>
      <c r="BB930" s="553"/>
      <c r="BC930" s="559"/>
      <c r="BD930" s="592"/>
      <c r="BE930" s="593"/>
      <c r="BF930" s="580"/>
      <c r="BG930" s="581"/>
      <c r="BH930" s="576"/>
      <c r="BI930" s="577"/>
      <c r="BJ930" s="592"/>
      <c r="BK930" s="593"/>
      <c r="BL930" s="653"/>
      <c r="BM930" s="654"/>
      <c r="BN930" s="655"/>
      <c r="BO930" s="600"/>
      <c r="BP930" s="600"/>
      <c r="BQ930" s="54"/>
      <c r="BR930" s="54"/>
      <c r="BS930" s="54"/>
    </row>
    <row r="931" spans="1:71" ht="21.75" customHeight="1">
      <c r="A931" s="54"/>
      <c r="B931" s="565" t="str">
        <f>IF(ROSTER!B46="","",ROSTER!B46)</f>
        <v/>
      </c>
      <c r="C931" s="536" t="str">
        <f>IF(ROSTER!C$46="","",ROSTER!C$46)</f>
        <v/>
      </c>
      <c r="D931" s="537"/>
      <c r="E931" s="546"/>
      <c r="F931" s="501">
        <f>IF(E931="y",1,IF(E931="S",1,0))</f>
        <v>0</v>
      </c>
      <c r="G931" s="506">
        <f>IF(E931="S",1,0)</f>
        <v>0</v>
      </c>
      <c r="H931" s="542"/>
      <c r="I931" s="543"/>
      <c r="J931" s="538"/>
      <c r="K931" s="539"/>
      <c r="L931" s="552"/>
      <c r="M931" s="558"/>
      <c r="N931" s="554">
        <f>L931+J931</f>
        <v>0</v>
      </c>
      <c r="O931" s="555"/>
      <c r="P931" s="538"/>
      <c r="Q931" s="539"/>
      <c r="R931" s="552"/>
      <c r="S931" s="558"/>
      <c r="T931" s="590">
        <f t="shared" ref="T931:T936" si="816">R931-P931</f>
        <v>0</v>
      </c>
      <c r="U931" s="591"/>
      <c r="V931" s="550"/>
      <c r="W931" s="543"/>
      <c r="X931" s="538"/>
      <c r="Y931" s="543"/>
      <c r="Z931" s="538"/>
      <c r="AA931" s="543"/>
      <c r="AB931" s="538"/>
      <c r="AC931" s="539"/>
      <c r="AD931" s="552"/>
      <c r="AE931" s="558"/>
      <c r="AF931" s="586">
        <f>IF(AB931=0,0,(AD931/AB931)*100)</f>
        <v>0</v>
      </c>
      <c r="AG931" s="587"/>
      <c r="AH931" s="538"/>
      <c r="AI931" s="539"/>
      <c r="AJ931" s="552"/>
      <c r="AK931" s="558"/>
      <c r="AL931" s="590">
        <f>IF(AH931=0,0,(AJ931/AH931)*100)</f>
        <v>0</v>
      </c>
      <c r="AM931" s="591"/>
      <c r="AN931" s="538"/>
      <c r="AO931" s="539"/>
      <c r="AP931" s="552"/>
      <c r="AQ931" s="558"/>
      <c r="AR931" s="590">
        <f>IF(AN931=0,0,(AP931/AN931)*100)</f>
        <v>0</v>
      </c>
      <c r="AS931" s="591"/>
      <c r="AT931" s="578">
        <f>AB931+AH931+AN931</f>
        <v>0</v>
      </c>
      <c r="AU931" s="579"/>
      <c r="AV931" s="574">
        <f>AD931+AJ931+AP931</f>
        <v>0</v>
      </c>
      <c r="AW931" s="575"/>
      <c r="AX931" s="590">
        <f>IF(AT931=0,0,(AV931/AT931)*100)</f>
        <v>0</v>
      </c>
      <c r="AY931" s="591"/>
      <c r="AZ931" s="538"/>
      <c r="BA931" s="539"/>
      <c r="BB931" s="552"/>
      <c r="BC931" s="558"/>
      <c r="BD931" s="590">
        <f>IF(AZ931=0,0,(BB931/AZ931)*100)</f>
        <v>0</v>
      </c>
      <c r="BE931" s="591"/>
      <c r="BF931" s="578">
        <f>AT931+AZ931</f>
        <v>0</v>
      </c>
      <c r="BG931" s="579"/>
      <c r="BH931" s="574">
        <f>AV931+BB931</f>
        <v>0</v>
      </c>
      <c r="BI931" s="575"/>
      <c r="BJ931" s="590">
        <f>IF(BF931=0,0,(BH931/BF931)*100)</f>
        <v>0</v>
      </c>
      <c r="BK931" s="591"/>
      <c r="BL931" s="650">
        <f>(AD931*2)+(AJ931*2)+(AP931*3)+BB931</f>
        <v>0</v>
      </c>
      <c r="BM931" s="651"/>
      <c r="BN931" s="652"/>
      <c r="BO931" s="601" t="e">
        <f>(BL931*BR$74)+(N931*BR$75)+(X931*BR$76)+(R931*BR$77)+(V931*BR$78)+(Z931*BR$79)</f>
        <v>#REF!</v>
      </c>
      <c r="BP931" s="599" t="e">
        <f>((AZ931-BB931)*BR$81)+((AT931-AV931)*BR$80)+(H931*BR$82)+(P931*BR$83)</f>
        <v>#REF!</v>
      </c>
      <c r="BQ931" s="54"/>
      <c r="BR931" s="54"/>
      <c r="BS931" s="54"/>
    </row>
    <row r="932" spans="1:71" ht="22.5" customHeight="1">
      <c r="A932" s="54"/>
      <c r="B932" s="566"/>
      <c r="C932" s="560" t="str">
        <f>IF(ROSTER!D$46="","",ROSTER!D$46)</f>
        <v/>
      </c>
      <c r="D932" s="561"/>
      <c r="E932" s="547"/>
      <c r="F932" s="502"/>
      <c r="G932" s="507"/>
      <c r="H932" s="544"/>
      <c r="I932" s="545"/>
      <c r="J932" s="540"/>
      <c r="K932" s="541"/>
      <c r="L932" s="553"/>
      <c r="M932" s="559"/>
      <c r="N932" s="556" t="s">
        <v>14</v>
      </c>
      <c r="O932" s="557"/>
      <c r="P932" s="540"/>
      <c r="Q932" s="541"/>
      <c r="R932" s="553"/>
      <c r="S932" s="559"/>
      <c r="T932" s="592"/>
      <c r="U932" s="593"/>
      <c r="V932" s="551"/>
      <c r="W932" s="545"/>
      <c r="X932" s="540"/>
      <c r="Y932" s="545"/>
      <c r="Z932" s="540"/>
      <c r="AA932" s="545"/>
      <c r="AB932" s="540"/>
      <c r="AC932" s="541"/>
      <c r="AD932" s="553"/>
      <c r="AE932" s="559"/>
      <c r="AF932" s="588"/>
      <c r="AG932" s="589"/>
      <c r="AH932" s="540"/>
      <c r="AI932" s="541"/>
      <c r="AJ932" s="553"/>
      <c r="AK932" s="559"/>
      <c r="AL932" s="592"/>
      <c r="AM932" s="593"/>
      <c r="AN932" s="540"/>
      <c r="AO932" s="541"/>
      <c r="AP932" s="553"/>
      <c r="AQ932" s="559"/>
      <c r="AR932" s="592"/>
      <c r="AS932" s="593"/>
      <c r="AT932" s="580"/>
      <c r="AU932" s="581"/>
      <c r="AV932" s="576"/>
      <c r="AW932" s="577"/>
      <c r="AX932" s="592"/>
      <c r="AY932" s="593"/>
      <c r="AZ932" s="540"/>
      <c r="BA932" s="541"/>
      <c r="BB932" s="553"/>
      <c r="BC932" s="559"/>
      <c r="BD932" s="592"/>
      <c r="BE932" s="593"/>
      <c r="BF932" s="580"/>
      <c r="BG932" s="581"/>
      <c r="BH932" s="576"/>
      <c r="BI932" s="577"/>
      <c r="BJ932" s="592"/>
      <c r="BK932" s="593"/>
      <c r="BL932" s="653"/>
      <c r="BM932" s="654"/>
      <c r="BN932" s="655"/>
      <c r="BO932" s="602"/>
      <c r="BP932" s="600"/>
      <c r="BQ932" s="54"/>
      <c r="BR932" s="54"/>
      <c r="BS932" s="54"/>
    </row>
    <row r="933" spans="1:71" ht="21.75" customHeight="1">
      <c r="A933" s="54"/>
      <c r="B933" s="565" t="str">
        <f>IF(ROSTER!B48="","",ROSTER!B48)</f>
        <v/>
      </c>
      <c r="C933" s="536" t="str">
        <f>IF(ROSTER!C$48="","",ROSTER!C$48)</f>
        <v/>
      </c>
      <c r="D933" s="537"/>
      <c r="E933" s="546"/>
      <c r="F933" s="501">
        <f t="shared" ref="F933" si="817">IF(E933="y",1,IF(E933="S",1,0))</f>
        <v>0</v>
      </c>
      <c r="G933" s="506">
        <f t="shared" ref="G933" si="818">IF(E933="S",1,0)</f>
        <v>0</v>
      </c>
      <c r="H933" s="542"/>
      <c r="I933" s="543"/>
      <c r="J933" s="538"/>
      <c r="K933" s="539"/>
      <c r="L933" s="552"/>
      <c r="M933" s="558"/>
      <c r="N933" s="554">
        <f t="shared" ref="N933" si="819">L933+J933</f>
        <v>0</v>
      </c>
      <c r="O933" s="555"/>
      <c r="P933" s="538"/>
      <c r="Q933" s="539"/>
      <c r="R933" s="552"/>
      <c r="S933" s="558"/>
      <c r="T933" s="590">
        <f t="shared" ref="T933:T936" si="820">R933-P933</f>
        <v>0</v>
      </c>
      <c r="U933" s="591"/>
      <c r="V933" s="550"/>
      <c r="W933" s="543"/>
      <c r="X933" s="538"/>
      <c r="Y933" s="543"/>
      <c r="Z933" s="538"/>
      <c r="AA933" s="543"/>
      <c r="AB933" s="538"/>
      <c r="AC933" s="539"/>
      <c r="AD933" s="552"/>
      <c r="AE933" s="558"/>
      <c r="AF933" s="586"/>
      <c r="AG933" s="587"/>
      <c r="AH933" s="538"/>
      <c r="AI933" s="539"/>
      <c r="AJ933" s="552"/>
      <c r="AK933" s="558"/>
      <c r="AL933" s="590">
        <f t="shared" ref="AL933" si="821">IF(AH933=0,0,(AJ933/AH933)*100)</f>
        <v>0</v>
      </c>
      <c r="AM933" s="591"/>
      <c r="AN933" s="538"/>
      <c r="AO933" s="539"/>
      <c r="AP933" s="552"/>
      <c r="AQ933" s="558"/>
      <c r="AR933" s="590">
        <f t="shared" ref="AR933" si="822">IF(AN933=0,0,(AP933/AN933)*100)</f>
        <v>0</v>
      </c>
      <c r="AS933" s="591"/>
      <c r="AT933" s="578">
        <f t="shared" ref="AT933" si="823">AB933+AH933+AN933</f>
        <v>0</v>
      </c>
      <c r="AU933" s="579"/>
      <c r="AV933" s="574">
        <f t="shared" ref="AV933" si="824">AD933+AJ933+AP933</f>
        <v>0</v>
      </c>
      <c r="AW933" s="575"/>
      <c r="AX933" s="590">
        <f t="shared" ref="AX933" si="825">IF(AT933=0,0,(AV933/AT933)*100)</f>
        <v>0</v>
      </c>
      <c r="AY933" s="591"/>
      <c r="AZ933" s="538"/>
      <c r="BA933" s="539"/>
      <c r="BB933" s="552"/>
      <c r="BC933" s="558"/>
      <c r="BD933" s="590">
        <f t="shared" ref="BD933" si="826">IF(AZ933=0,0,(BB933/AZ933)*100)</f>
        <v>0</v>
      </c>
      <c r="BE933" s="591"/>
      <c r="BF933" s="578">
        <f t="shared" ref="BF933" si="827">AT933+AZ933</f>
        <v>0</v>
      </c>
      <c r="BG933" s="579"/>
      <c r="BH933" s="574">
        <f t="shared" ref="BH933" si="828">AV933+BB933</f>
        <v>0</v>
      </c>
      <c r="BI933" s="575"/>
      <c r="BJ933" s="590">
        <f t="shared" ref="BJ933" si="829">IF(BF933=0,0,(BH933/BF933)*100)</f>
        <v>0</v>
      </c>
      <c r="BK933" s="591"/>
      <c r="BL933" s="650">
        <f t="shared" ref="BL933" si="830">(AD933*2)+(AJ933*2)+(AP933*3)+BB933</f>
        <v>0</v>
      </c>
      <c r="BM933" s="651"/>
      <c r="BN933" s="652"/>
      <c r="BO933" s="601" t="e">
        <f>(BL933*BR$74)+(N933*BR$75)+(X933*BR$76)+(R933*BR$77)+(V933*BR$78)+(Z933*BR$79)</f>
        <v>#REF!</v>
      </c>
      <c r="BP933" s="599" t="e">
        <f>((AZ933-BB933)*BR$81)+((AT933-AV933)*BR$80)+(H933*BR$82)+(P933*BR$83)</f>
        <v>#REF!</v>
      </c>
      <c r="BQ933" s="54"/>
      <c r="BR933" s="54"/>
      <c r="BS933" s="54"/>
    </row>
    <row r="934" spans="1:71" ht="22.5" customHeight="1">
      <c r="A934" s="54"/>
      <c r="B934" s="566"/>
      <c r="C934" s="560" t="str">
        <f>IF(ROSTER!D$48="","",ROSTER!D$48)</f>
        <v/>
      </c>
      <c r="D934" s="561"/>
      <c r="E934" s="547"/>
      <c r="F934" s="502"/>
      <c r="G934" s="507"/>
      <c r="H934" s="544"/>
      <c r="I934" s="545"/>
      <c r="J934" s="540"/>
      <c r="K934" s="541"/>
      <c r="L934" s="553"/>
      <c r="M934" s="559"/>
      <c r="N934" s="556" t="s">
        <v>14</v>
      </c>
      <c r="O934" s="557"/>
      <c r="P934" s="540"/>
      <c r="Q934" s="541"/>
      <c r="R934" s="553"/>
      <c r="S934" s="559"/>
      <c r="T934" s="592"/>
      <c r="U934" s="593"/>
      <c r="V934" s="551"/>
      <c r="W934" s="545"/>
      <c r="X934" s="540"/>
      <c r="Y934" s="545"/>
      <c r="Z934" s="540"/>
      <c r="AA934" s="545"/>
      <c r="AB934" s="540"/>
      <c r="AC934" s="541"/>
      <c r="AD934" s="553"/>
      <c r="AE934" s="559"/>
      <c r="AF934" s="588"/>
      <c r="AG934" s="589"/>
      <c r="AH934" s="540"/>
      <c r="AI934" s="541"/>
      <c r="AJ934" s="553"/>
      <c r="AK934" s="559"/>
      <c r="AL934" s="592"/>
      <c r="AM934" s="593"/>
      <c r="AN934" s="540"/>
      <c r="AO934" s="541"/>
      <c r="AP934" s="553"/>
      <c r="AQ934" s="559"/>
      <c r="AR934" s="592"/>
      <c r="AS934" s="593"/>
      <c r="AT934" s="580"/>
      <c r="AU934" s="581"/>
      <c r="AV934" s="576"/>
      <c r="AW934" s="577"/>
      <c r="AX934" s="592"/>
      <c r="AY934" s="593"/>
      <c r="AZ934" s="540"/>
      <c r="BA934" s="541"/>
      <c r="BB934" s="553"/>
      <c r="BC934" s="559"/>
      <c r="BD934" s="592"/>
      <c r="BE934" s="593"/>
      <c r="BF934" s="580"/>
      <c r="BG934" s="581"/>
      <c r="BH934" s="576"/>
      <c r="BI934" s="577"/>
      <c r="BJ934" s="592"/>
      <c r="BK934" s="593"/>
      <c r="BL934" s="653"/>
      <c r="BM934" s="654"/>
      <c r="BN934" s="655"/>
      <c r="BO934" s="602"/>
      <c r="BP934" s="600"/>
      <c r="BQ934" s="54"/>
      <c r="BR934" s="54"/>
      <c r="BS934" s="54"/>
    </row>
    <row r="935" spans="1:71" ht="21.75" customHeight="1">
      <c r="A935" s="54"/>
      <c r="B935" s="565" t="str">
        <f>IF(ROSTER!B50="","",ROSTER!B50)</f>
        <v/>
      </c>
      <c r="C935" s="536" t="str">
        <f>IF(ROSTER!C$50="","",ROSTER!C$50)</f>
        <v/>
      </c>
      <c r="D935" s="537"/>
      <c r="E935" s="546"/>
      <c r="F935" s="501">
        <f t="shared" ref="F935" si="831">IF(E935="y",1,IF(E935="S",1,0))</f>
        <v>0</v>
      </c>
      <c r="G935" s="506">
        <f t="shared" ref="G935" si="832">IF(E935="S",1,0)</f>
        <v>0</v>
      </c>
      <c r="H935" s="542"/>
      <c r="I935" s="543"/>
      <c r="J935" s="538"/>
      <c r="K935" s="539"/>
      <c r="L935" s="552"/>
      <c r="M935" s="558"/>
      <c r="N935" s="554">
        <f t="shared" ref="N935" si="833">L935+J935</f>
        <v>0</v>
      </c>
      <c r="O935" s="555"/>
      <c r="P935" s="538"/>
      <c r="Q935" s="539"/>
      <c r="R935" s="552"/>
      <c r="S935" s="558"/>
      <c r="T935" s="590">
        <f t="shared" ref="T935:T936" si="834">R935-P935</f>
        <v>0</v>
      </c>
      <c r="U935" s="591"/>
      <c r="V935" s="550"/>
      <c r="W935" s="543"/>
      <c r="X935" s="538"/>
      <c r="Y935" s="543"/>
      <c r="Z935" s="538"/>
      <c r="AA935" s="543"/>
      <c r="AB935" s="538"/>
      <c r="AC935" s="539"/>
      <c r="AD935" s="552"/>
      <c r="AE935" s="558"/>
      <c r="AF935" s="586"/>
      <c r="AG935" s="587"/>
      <c r="AH935" s="538"/>
      <c r="AI935" s="539"/>
      <c r="AJ935" s="552"/>
      <c r="AK935" s="558"/>
      <c r="AL935" s="590">
        <f t="shared" ref="AL935" si="835">IF(AH935=0,0,(AJ935/AH935)*100)</f>
        <v>0</v>
      </c>
      <c r="AM935" s="591"/>
      <c r="AN935" s="538"/>
      <c r="AO935" s="539"/>
      <c r="AP935" s="552"/>
      <c r="AQ935" s="558"/>
      <c r="AR935" s="590">
        <f t="shared" ref="AR935" si="836">IF(AN935=0,0,(AP935/AN935)*100)</f>
        <v>0</v>
      </c>
      <c r="AS935" s="591"/>
      <c r="AT935" s="578">
        <f t="shared" ref="AT935" si="837">AB935+AH935+AN935</f>
        <v>0</v>
      </c>
      <c r="AU935" s="579"/>
      <c r="AV935" s="574">
        <f t="shared" ref="AV935" si="838">AD935+AJ935+AP935</f>
        <v>0</v>
      </c>
      <c r="AW935" s="575"/>
      <c r="AX935" s="590">
        <f t="shared" ref="AX935" si="839">IF(AT935=0,0,(AV935/AT935)*100)</f>
        <v>0</v>
      </c>
      <c r="AY935" s="591"/>
      <c r="AZ935" s="538"/>
      <c r="BA935" s="539"/>
      <c r="BB935" s="552"/>
      <c r="BC935" s="558"/>
      <c r="BD935" s="590">
        <f t="shared" ref="BD935" si="840">IF(AZ935=0,0,(BB935/AZ935)*100)</f>
        <v>0</v>
      </c>
      <c r="BE935" s="591"/>
      <c r="BF935" s="578">
        <f t="shared" ref="BF935" si="841">AT935+AZ935</f>
        <v>0</v>
      </c>
      <c r="BG935" s="579"/>
      <c r="BH935" s="574">
        <f t="shared" ref="BH935" si="842">AV935+BB935</f>
        <v>0</v>
      </c>
      <c r="BI935" s="575"/>
      <c r="BJ935" s="590">
        <f t="shared" ref="BJ935" si="843">IF(BF935=0,0,(BH935/BF935)*100)</f>
        <v>0</v>
      </c>
      <c r="BK935" s="591"/>
      <c r="BL935" s="650">
        <f t="shared" ref="BL935" si="844">(AD935*2)+(AJ935*2)+(AP935*3)+BB935</f>
        <v>0</v>
      </c>
      <c r="BM935" s="651"/>
      <c r="BN935" s="652"/>
      <c r="BO935" s="601" t="e">
        <f>(BL935*BR$74)+(N935*BR$75)+(X935*BR$76)+(R935*BR$77)+(V935*BR$78)+(Z935*BR$79)</f>
        <v>#REF!</v>
      </c>
      <c r="BP935" s="599" t="e">
        <f>((AZ935-BB935)*BR$81)+((AT935-AV935)*BR$80)+(H935*BR$82)+(P935*BR$83)</f>
        <v>#REF!</v>
      </c>
      <c r="BQ935" s="54"/>
      <c r="BR935" s="54"/>
      <c r="BS935" s="54"/>
    </row>
    <row r="936" spans="1:71" ht="22.5" customHeight="1" thickBot="1">
      <c r="A936" s="54"/>
      <c r="B936" s="566"/>
      <c r="C936" s="560" t="str">
        <f>IF(ROSTER!D$50="","",ROSTER!D$50)</f>
        <v/>
      </c>
      <c r="D936" s="561"/>
      <c r="E936" s="547"/>
      <c r="F936" s="502"/>
      <c r="G936" s="507"/>
      <c r="H936" s="544"/>
      <c r="I936" s="545"/>
      <c r="J936" s="540"/>
      <c r="K936" s="541"/>
      <c r="L936" s="553"/>
      <c r="M936" s="559"/>
      <c r="N936" s="556" t="s">
        <v>14</v>
      </c>
      <c r="O936" s="557"/>
      <c r="P936" s="540"/>
      <c r="Q936" s="541"/>
      <c r="R936" s="553"/>
      <c r="S936" s="559"/>
      <c r="T936" s="592"/>
      <c r="U936" s="593"/>
      <c r="V936" s="551"/>
      <c r="W936" s="545"/>
      <c r="X936" s="540"/>
      <c r="Y936" s="545"/>
      <c r="Z936" s="540"/>
      <c r="AA936" s="545"/>
      <c r="AB936" s="540"/>
      <c r="AC936" s="541"/>
      <c r="AD936" s="553"/>
      <c r="AE936" s="559"/>
      <c r="AF936" s="588"/>
      <c r="AG936" s="589"/>
      <c r="AH936" s="540"/>
      <c r="AI936" s="541"/>
      <c r="AJ936" s="553"/>
      <c r="AK936" s="559"/>
      <c r="AL936" s="592"/>
      <c r="AM936" s="593"/>
      <c r="AN936" s="540"/>
      <c r="AO936" s="541"/>
      <c r="AP936" s="553"/>
      <c r="AQ936" s="559"/>
      <c r="AR936" s="592"/>
      <c r="AS936" s="593"/>
      <c r="AT936" s="580"/>
      <c r="AU936" s="581"/>
      <c r="AV936" s="576"/>
      <c r="AW936" s="577"/>
      <c r="AX936" s="592"/>
      <c r="AY936" s="593"/>
      <c r="AZ936" s="540"/>
      <c r="BA936" s="541"/>
      <c r="BB936" s="553"/>
      <c r="BC936" s="559"/>
      <c r="BD936" s="592"/>
      <c r="BE936" s="593"/>
      <c r="BF936" s="580"/>
      <c r="BG936" s="581"/>
      <c r="BH936" s="576"/>
      <c r="BI936" s="577"/>
      <c r="BJ936" s="592"/>
      <c r="BK936" s="593"/>
      <c r="BL936" s="653"/>
      <c r="BM936" s="654"/>
      <c r="BN936" s="655"/>
      <c r="BO936" s="602"/>
      <c r="BP936" s="600"/>
      <c r="BQ936" s="54"/>
      <c r="BR936" s="54"/>
      <c r="BS936" s="54"/>
    </row>
    <row r="937" spans="1:71" s="335" customFormat="1" ht="33.4" customHeight="1">
      <c r="A937" s="333"/>
      <c r="B937" s="689"/>
      <c r="C937" s="685"/>
      <c r="D937" s="685" t="s">
        <v>10</v>
      </c>
      <c r="E937" s="686"/>
      <c r="F937" s="334"/>
      <c r="G937" s="334"/>
      <c r="H937" s="642">
        <f>SUM(H893:I936)</f>
        <v>0</v>
      </c>
      <c r="I937" s="631"/>
      <c r="J937" s="642">
        <f>SUM(J893:K936)</f>
        <v>0</v>
      </c>
      <c r="K937" s="631"/>
      <c r="L937" s="630">
        <f>SUM(L893:M936)</f>
        <v>0</v>
      </c>
      <c r="M937" s="640"/>
      <c r="N937" s="626">
        <f>L937+J937</f>
        <v>0</v>
      </c>
      <c r="O937" s="627"/>
      <c r="P937" s="630">
        <f>SUM(P893:Q936)</f>
        <v>0</v>
      </c>
      <c r="Q937" s="631"/>
      <c r="R937" s="630">
        <f t="shared" ref="R937" si="845">SUM(R893:S936)</f>
        <v>0</v>
      </c>
      <c r="S937" s="640"/>
      <c r="T937" s="630">
        <f t="shared" ref="T937" si="846">SUM(T893:U936)</f>
        <v>0</v>
      </c>
      <c r="U937" s="627"/>
      <c r="V937" s="640">
        <f t="shared" ref="V937" si="847">SUM(V893:W936)</f>
        <v>0</v>
      </c>
      <c r="W937" s="640"/>
      <c r="X937" s="642">
        <f t="shared" ref="X937" si="848">SUM(X893:Y936)</f>
        <v>0</v>
      </c>
      <c r="Y937" s="627"/>
      <c r="Z937" s="642">
        <f t="shared" ref="Z937" si="849">SUM(Z893:AA936)</f>
        <v>0</v>
      </c>
      <c r="AA937" s="627"/>
      <c r="AB937" s="640">
        <f t="shared" ref="AB937" si="850">SUM(AB893:AC936)</f>
        <v>0</v>
      </c>
      <c r="AC937" s="631"/>
      <c r="AD937" s="630">
        <f t="shared" ref="AD937" si="851">SUM(AD893:AE936)</f>
        <v>0</v>
      </c>
      <c r="AE937" s="640"/>
      <c r="AF937" s="626">
        <f t="shared" ref="AF937" si="852">SUM(AF893:AG936)</f>
        <v>0</v>
      </c>
      <c r="AG937" s="627"/>
      <c r="AH937" s="630">
        <f t="shared" ref="AH937" si="853">SUM(AH893:AI936)</f>
        <v>0</v>
      </c>
      <c r="AI937" s="631"/>
      <c r="AJ937" s="630">
        <f t="shared" ref="AJ937" si="854">SUM(AJ893:AK936)</f>
        <v>0</v>
      </c>
      <c r="AK937" s="640"/>
      <c r="AL937" s="626">
        <f>IF(AH937=0,0,(AJ937/AH937)*100)</f>
        <v>0</v>
      </c>
      <c r="AM937" s="627"/>
      <c r="AN937" s="630">
        <f>SUM(AN893:AO936)</f>
        <v>0</v>
      </c>
      <c r="AO937" s="631"/>
      <c r="AP937" s="630">
        <f>SUM(AP893:AQ936)</f>
        <v>0</v>
      </c>
      <c r="AQ937" s="640"/>
      <c r="AR937" s="626">
        <f>IF(AN937=0,0,(AP937/AN937)*100)</f>
        <v>0</v>
      </c>
      <c r="AS937" s="627"/>
      <c r="AT937" s="642">
        <f>AB937+AH937+AN937</f>
        <v>0</v>
      </c>
      <c r="AU937" s="631"/>
      <c r="AV937" s="630">
        <f>AD937+AJ937+AP937</f>
        <v>0</v>
      </c>
      <c r="AW937" s="670"/>
      <c r="AX937" s="626">
        <f>IF(AT937=0,0,(AV937/AT937)*100)</f>
        <v>0</v>
      </c>
      <c r="AY937" s="627"/>
      <c r="AZ937" s="630">
        <f>SUM(AZ893:BA936)</f>
        <v>0</v>
      </c>
      <c r="BA937" s="631"/>
      <c r="BB937" s="630">
        <f>SUM(BB893:BC936)</f>
        <v>0</v>
      </c>
      <c r="BC937" s="640"/>
      <c r="BD937" s="626">
        <f>IF(AZ937=0,0,(BB937/AZ937)*100)</f>
        <v>0</v>
      </c>
      <c r="BE937" s="627"/>
      <c r="BF937" s="642">
        <f>AT937+AZ937</f>
        <v>0</v>
      </c>
      <c r="BG937" s="631"/>
      <c r="BH937" s="630">
        <f>AV937+BB937</f>
        <v>0</v>
      </c>
      <c r="BI937" s="670"/>
      <c r="BJ937" s="626">
        <f>IF(BF937=0,0,(BH937/BF937)*100)</f>
        <v>0</v>
      </c>
      <c r="BK937" s="668"/>
      <c r="BL937" s="644">
        <f>SUM(BL893:BN936)</f>
        <v>0</v>
      </c>
      <c r="BM937" s="645"/>
      <c r="BN937" s="646"/>
      <c r="BO937" s="601" t="e">
        <f>(BL937*BR$74)+(N937*BR$75)+(X937*BR$76)+(R937*BR$77)+(V937*BR$78)+(Z937*BR$79)</f>
        <v>#REF!</v>
      </c>
      <c r="BP937" s="599" t="e">
        <f>((AZ937-BB937)*BR$81)+((AT937-AV937)*BR$80)+(H937*BR$82)+(P937*BR$83)</f>
        <v>#REF!</v>
      </c>
      <c r="BQ937" s="333"/>
      <c r="BR937" s="333"/>
      <c r="BS937" s="333"/>
    </row>
    <row r="938" spans="1:71" s="335" customFormat="1" ht="33.950000000000003" customHeight="1" thickBot="1">
      <c r="A938" s="333"/>
      <c r="B938" s="690"/>
      <c r="C938" s="687"/>
      <c r="D938" s="687"/>
      <c r="E938" s="688"/>
      <c r="F938" s="336"/>
      <c r="G938" s="336"/>
      <c r="H938" s="643"/>
      <c r="I938" s="633"/>
      <c r="J938" s="643"/>
      <c r="K938" s="633"/>
      <c r="L938" s="632"/>
      <c r="M938" s="641"/>
      <c r="N938" s="628" t="s">
        <v>14</v>
      </c>
      <c r="O938" s="629"/>
      <c r="P938" s="632"/>
      <c r="Q938" s="633"/>
      <c r="R938" s="632"/>
      <c r="S938" s="641"/>
      <c r="T938" s="632"/>
      <c r="U938" s="629"/>
      <c r="V938" s="641"/>
      <c r="W938" s="641"/>
      <c r="X938" s="643"/>
      <c r="Y938" s="629"/>
      <c r="Z938" s="643"/>
      <c r="AA938" s="629"/>
      <c r="AB938" s="641"/>
      <c r="AC938" s="633"/>
      <c r="AD938" s="632"/>
      <c r="AE938" s="641"/>
      <c r="AF938" s="628"/>
      <c r="AG938" s="629"/>
      <c r="AH938" s="632"/>
      <c r="AI938" s="633"/>
      <c r="AJ938" s="632"/>
      <c r="AK938" s="641"/>
      <c r="AL938" s="628"/>
      <c r="AM938" s="629"/>
      <c r="AN938" s="632"/>
      <c r="AO938" s="633"/>
      <c r="AP938" s="632"/>
      <c r="AQ938" s="641"/>
      <c r="AR938" s="628"/>
      <c r="AS938" s="629"/>
      <c r="AT938" s="643"/>
      <c r="AU938" s="633"/>
      <c r="AV938" s="632"/>
      <c r="AW938" s="671"/>
      <c r="AX938" s="628"/>
      <c r="AY938" s="629"/>
      <c r="AZ938" s="632"/>
      <c r="BA938" s="633"/>
      <c r="BB938" s="632"/>
      <c r="BC938" s="641"/>
      <c r="BD938" s="628"/>
      <c r="BE938" s="629"/>
      <c r="BF938" s="643"/>
      <c r="BG938" s="633"/>
      <c r="BH938" s="632"/>
      <c r="BI938" s="671"/>
      <c r="BJ938" s="628"/>
      <c r="BK938" s="669"/>
      <c r="BL938" s="647"/>
      <c r="BM938" s="648"/>
      <c r="BN938" s="649"/>
      <c r="BO938" s="602"/>
      <c r="BP938" s="600"/>
      <c r="BQ938" s="333"/>
      <c r="BR938" s="333"/>
      <c r="BS938" s="333"/>
    </row>
    <row r="939" spans="1:71" s="341" customFormat="1" ht="48.2" customHeight="1" thickBot="1">
      <c r="A939" s="337"/>
      <c r="B939" s="667"/>
      <c r="C939" s="665"/>
      <c r="D939" s="665" t="s">
        <v>13</v>
      </c>
      <c r="E939" s="666"/>
      <c r="F939" s="338"/>
      <c r="G939" s="334"/>
      <c r="H939" s="676"/>
      <c r="I939" s="677"/>
      <c r="J939" s="673"/>
      <c r="K939" s="672"/>
      <c r="L939" s="605"/>
      <c r="M939" s="606"/>
      <c r="N939" s="674">
        <f>J939+L939</f>
        <v>0</v>
      </c>
      <c r="O939" s="675"/>
      <c r="P939" s="673"/>
      <c r="Q939" s="672"/>
      <c r="R939" s="605"/>
      <c r="S939" s="672"/>
      <c r="T939" s="626">
        <f>R939-P939</f>
        <v>0</v>
      </c>
      <c r="U939" s="627"/>
      <c r="V939" s="673"/>
      <c r="W939" s="678"/>
      <c r="X939" s="679"/>
      <c r="Y939" s="680"/>
      <c r="Z939" s="673"/>
      <c r="AA939" s="678"/>
      <c r="AB939" s="673"/>
      <c r="AC939" s="672"/>
      <c r="AD939" s="605"/>
      <c r="AE939" s="606"/>
      <c r="AF939" s="634">
        <f>IF(AB939=0,0,(AD939/AB939)*100)</f>
        <v>0</v>
      </c>
      <c r="AG939" s="635"/>
      <c r="AH939" s="673"/>
      <c r="AI939" s="672"/>
      <c r="AJ939" s="605"/>
      <c r="AK939" s="606"/>
      <c r="AL939" s="626">
        <f>IF(AH939=0,0,(AJ939/AH939)*100)</f>
        <v>0</v>
      </c>
      <c r="AM939" s="627"/>
      <c r="AN939" s="673"/>
      <c r="AO939" s="672"/>
      <c r="AP939" s="605"/>
      <c r="AQ939" s="606"/>
      <c r="AR939" s="626">
        <f>IF(AN939=0,0,(AP939/AN939)*100)</f>
        <v>0</v>
      </c>
      <c r="AS939" s="627"/>
      <c r="AT939" s="681">
        <f>AB939+AH939+AN939</f>
        <v>0</v>
      </c>
      <c r="AU939" s="682"/>
      <c r="AV939" s="683">
        <f>AD939+AJ939+AP939</f>
        <v>0</v>
      </c>
      <c r="AW939" s="684"/>
      <c r="AX939" s="626">
        <f>IF(AT939=0,0,(AV939/AT939)*100)</f>
        <v>0</v>
      </c>
      <c r="AY939" s="627"/>
      <c r="AZ939" s="673"/>
      <c r="BA939" s="672"/>
      <c r="BB939" s="605"/>
      <c r="BC939" s="606"/>
      <c r="BD939" s="626">
        <f>IF(AZ939=0,0,(BB939/AZ939)*100)</f>
        <v>0</v>
      </c>
      <c r="BE939" s="627"/>
      <c r="BF939" s="681">
        <f>AT939+AZ939</f>
        <v>0</v>
      </c>
      <c r="BG939" s="682"/>
      <c r="BH939" s="683">
        <f>AV939+BB939</f>
        <v>0</v>
      </c>
      <c r="BI939" s="684"/>
      <c r="BJ939" s="626">
        <f>IF(BF939=0,0,(BH939/BF939)*100)</f>
        <v>0</v>
      </c>
      <c r="BK939" s="627"/>
      <c r="BL939" s="594"/>
      <c r="BM939" s="595"/>
      <c r="BN939" s="596"/>
      <c r="BO939" s="339"/>
      <c r="BP939" s="340"/>
      <c r="BQ939" s="337"/>
      <c r="BR939" s="337"/>
      <c r="BS939" s="337"/>
    </row>
    <row r="940" spans="1:71" s="341" customFormat="1" ht="48.95" customHeight="1" thickBot="1">
      <c r="A940" s="337"/>
      <c r="B940" s="342"/>
      <c r="C940" s="343"/>
      <c r="D940" s="570" t="s">
        <v>95</v>
      </c>
      <c r="E940" s="571"/>
      <c r="F940" s="344"/>
      <c r="G940" s="344"/>
      <c r="H940" s="343"/>
      <c r="I940" s="343"/>
      <c r="J940" s="567">
        <f>IF((J937+L939)=0,0,J937/(J937+L939)*100)</f>
        <v>0</v>
      </c>
      <c r="K940" s="569"/>
      <c r="L940" s="567">
        <f>IF((L937+J939)=0,0,L937/(L937+J939)*100)</f>
        <v>0</v>
      </c>
      <c r="M940" s="569"/>
      <c r="N940" s="567">
        <f>IF((N937+N939)=0,0,N937/(N937+N939)*100)</f>
        <v>0</v>
      </c>
      <c r="O940" s="568"/>
      <c r="P940" s="572"/>
      <c r="Q940" s="509"/>
      <c r="R940" s="509"/>
      <c r="S940" s="509"/>
      <c r="T940" s="535"/>
      <c r="U940" s="535"/>
      <c r="V940" s="509"/>
      <c r="W940" s="509"/>
      <c r="X940" s="509"/>
      <c r="Y940" s="509"/>
      <c r="Z940" s="509"/>
      <c r="AA940" s="509"/>
      <c r="AB940" s="509"/>
      <c r="AC940" s="509"/>
      <c r="AD940" s="509"/>
      <c r="AE940" s="509"/>
      <c r="AF940" s="509"/>
      <c r="AG940" s="509"/>
      <c r="AH940" s="509"/>
      <c r="AI940" s="509"/>
      <c r="AJ940" s="509"/>
      <c r="AK940" s="509"/>
      <c r="AL940" s="509"/>
      <c r="AM940" s="509"/>
      <c r="AN940" s="509"/>
      <c r="AO940" s="509"/>
      <c r="AP940" s="509"/>
      <c r="AQ940" s="509"/>
      <c r="AR940" s="509"/>
      <c r="AS940" s="509"/>
      <c r="AT940" s="509"/>
      <c r="AU940" s="509"/>
      <c r="AV940" s="509"/>
      <c r="AW940" s="509"/>
      <c r="AX940" s="509"/>
      <c r="AY940" s="509"/>
      <c r="AZ940" s="509"/>
      <c r="BA940" s="509"/>
      <c r="BB940" s="509"/>
      <c r="BC940" s="509"/>
      <c r="BD940" s="509"/>
      <c r="BE940" s="509"/>
      <c r="BF940" s="509"/>
      <c r="BG940" s="509"/>
      <c r="BH940" s="509"/>
      <c r="BI940" s="509"/>
      <c r="BJ940" s="509"/>
      <c r="BK940" s="509"/>
      <c r="BL940" s="509"/>
      <c r="BM940" s="509"/>
      <c r="BN940" s="573"/>
      <c r="BO940" s="345"/>
      <c r="BP940" s="345"/>
      <c r="BQ940" s="337"/>
      <c r="BR940" s="337"/>
      <c r="BS940" s="337"/>
    </row>
    <row r="941" spans="1:71" ht="15.75" customHeight="1" thickTop="1" thickBot="1">
      <c r="A941" s="54"/>
      <c r="B941" s="214"/>
      <c r="C941" s="215"/>
      <c r="D941" s="215"/>
      <c r="E941" s="215"/>
      <c r="F941" s="74"/>
      <c r="G941" s="74"/>
      <c r="H941" s="215"/>
      <c r="I941" s="215"/>
      <c r="J941" s="215"/>
      <c r="K941" s="215"/>
      <c r="L941" s="215"/>
      <c r="M941" s="215"/>
      <c r="N941" s="215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  <c r="AB941" s="215"/>
      <c r="AC941" s="215"/>
      <c r="AD941" s="215"/>
      <c r="AE941" s="215"/>
      <c r="AF941" s="220"/>
      <c r="AG941" s="220"/>
      <c r="AH941" s="215"/>
      <c r="AI941" s="215"/>
      <c r="AJ941" s="215"/>
      <c r="AK941" s="215"/>
      <c r="AL941" s="215"/>
      <c r="AM941" s="215"/>
      <c r="AN941" s="215"/>
      <c r="AO941" s="215"/>
      <c r="AP941" s="215"/>
      <c r="AQ941" s="215"/>
      <c r="AR941" s="215"/>
      <c r="AS941" s="215"/>
      <c r="AT941" s="215"/>
      <c r="AU941" s="215"/>
      <c r="AV941" s="215"/>
      <c r="AW941" s="215"/>
      <c r="AX941" s="215"/>
      <c r="AY941" s="215"/>
      <c r="AZ941" s="215"/>
      <c r="BA941" s="215"/>
      <c r="BB941" s="215"/>
      <c r="BC941" s="215"/>
      <c r="BD941" s="215"/>
      <c r="BE941" s="215"/>
      <c r="BF941" s="215"/>
      <c r="BG941" s="215"/>
      <c r="BH941" s="215"/>
      <c r="BI941" s="215"/>
      <c r="BJ941" s="215"/>
      <c r="BK941" s="215"/>
      <c r="BL941" s="215"/>
      <c r="BM941" s="215"/>
      <c r="BN941" s="221"/>
      <c r="BO941" s="75"/>
      <c r="BP941" s="75"/>
      <c r="BQ941" s="54"/>
      <c r="BR941" s="54"/>
      <c r="BS941" s="54"/>
    </row>
    <row r="942" spans="1:71" s="73" customFormat="1" ht="80.25" customHeight="1" thickTop="1" thickBot="1">
      <c r="A942" s="72"/>
      <c r="B942" s="656" t="s">
        <v>62</v>
      </c>
      <c r="C942" s="657"/>
      <c r="D942" s="616" t="s">
        <v>54</v>
      </c>
      <c r="E942" s="616"/>
      <c r="F942" s="76"/>
      <c r="G942" s="76"/>
      <c r="H942" s="607"/>
      <c r="I942" s="608"/>
      <c r="J942" s="609"/>
      <c r="K942" s="346"/>
      <c r="L942" s="607"/>
      <c r="M942" s="608"/>
      <c r="N942" s="609"/>
      <c r="O942" s="510" t="s">
        <v>49</v>
      </c>
      <c r="P942" s="511"/>
      <c r="Q942" s="511"/>
      <c r="R942" s="511"/>
      <c r="S942" s="607"/>
      <c r="T942" s="608"/>
      <c r="U942" s="609"/>
      <c r="V942" s="346"/>
      <c r="W942" s="607"/>
      <c r="X942" s="608"/>
      <c r="Y942" s="609"/>
      <c r="Z942" s="510" t="s">
        <v>115</v>
      </c>
      <c r="AA942" s="511"/>
      <c r="AB942" s="511"/>
      <c r="AC942" s="511"/>
      <c r="AD942" s="511"/>
      <c r="AE942" s="511"/>
      <c r="AF942" s="511"/>
      <c r="AG942" s="511"/>
      <c r="AH942" s="511"/>
      <c r="AI942" s="512"/>
      <c r="AJ942" s="607"/>
      <c r="AK942" s="608"/>
      <c r="AL942" s="609"/>
      <c r="AM942" s="346"/>
      <c r="AN942" s="607"/>
      <c r="AO942" s="608"/>
      <c r="AP942" s="609"/>
      <c r="AQ942" s="510" t="s">
        <v>53</v>
      </c>
      <c r="AR942" s="511"/>
      <c r="AS942" s="511"/>
      <c r="AT942" s="512"/>
      <c r="AU942" s="607"/>
      <c r="AV942" s="608"/>
      <c r="AW942" s="609"/>
      <c r="AX942" s="346"/>
      <c r="AY942" s="607"/>
      <c r="AZ942" s="608"/>
      <c r="BA942" s="609"/>
      <c r="BB942" s="614" t="s">
        <v>117</v>
      </c>
      <c r="BC942" s="615"/>
      <c r="BD942" s="615"/>
      <c r="BE942" s="658"/>
      <c r="BF942" s="520">
        <f>BL937</f>
        <v>0</v>
      </c>
      <c r="BG942" s="521"/>
      <c r="BH942" s="522"/>
      <c r="BI942" s="346"/>
      <c r="BJ942" s="520">
        <f>BL939</f>
        <v>0</v>
      </c>
      <c r="BK942" s="521"/>
      <c r="BL942" s="522"/>
      <c r="BM942" s="227"/>
      <c r="BN942" s="228"/>
      <c r="BO942" s="77"/>
      <c r="BP942" s="77"/>
      <c r="BQ942" s="72"/>
      <c r="BR942" s="72"/>
      <c r="BS942" s="72"/>
    </row>
    <row r="943" spans="1:71" ht="15.6" customHeight="1" thickTop="1" thickBot="1">
      <c r="A943" s="54"/>
      <c r="B943" s="216"/>
      <c r="C943" s="210"/>
      <c r="D943" s="217"/>
      <c r="E943" s="217"/>
      <c r="F943" s="78"/>
      <c r="G943" s="78"/>
      <c r="H943" s="224"/>
      <c r="I943" s="224"/>
      <c r="J943" s="224"/>
      <c r="K943" s="224"/>
      <c r="L943" s="224"/>
      <c r="M943" s="224"/>
      <c r="N943" s="224"/>
      <c r="O943" s="222"/>
      <c r="P943" s="222"/>
      <c r="Q943" s="222"/>
      <c r="R943" s="222"/>
      <c r="S943" s="224"/>
      <c r="T943" s="224"/>
      <c r="U943" s="224"/>
      <c r="V943" s="223"/>
      <c r="W943" s="224"/>
      <c r="X943" s="224"/>
      <c r="Y943" s="224"/>
      <c r="Z943" s="222"/>
      <c r="AA943" s="222"/>
      <c r="AB943" s="222"/>
      <c r="AC943" s="222"/>
      <c r="AD943" s="224"/>
      <c r="AE943" s="224"/>
      <c r="AF943" s="224"/>
      <c r="AG943" s="224"/>
      <c r="AH943" s="223"/>
      <c r="AI943" s="223"/>
      <c r="AJ943" s="224"/>
      <c r="AK943" s="222"/>
      <c r="AL943" s="222"/>
      <c r="AM943" s="222"/>
      <c r="AN943" s="222"/>
      <c r="AO943" s="224"/>
      <c r="AP943" s="224"/>
      <c r="AQ943" s="222"/>
      <c r="AR943" s="222"/>
      <c r="AS943" s="222"/>
      <c r="AT943" s="222"/>
      <c r="AU943" s="224"/>
      <c r="AV943" s="224"/>
      <c r="AW943" s="224"/>
      <c r="AX943" s="224"/>
      <c r="AY943" s="224"/>
      <c r="AZ943" s="226"/>
      <c r="BA943" s="226"/>
      <c r="BB943" s="222"/>
      <c r="BC943" s="230"/>
      <c r="BD943" s="231"/>
      <c r="BE943" s="231"/>
      <c r="BF943" s="232"/>
      <c r="BG943" s="232"/>
      <c r="BH943" s="226"/>
      <c r="BI943" s="224"/>
      <c r="BJ943" s="233"/>
      <c r="BK943" s="233"/>
      <c r="BL943" s="226"/>
      <c r="BM943" s="229"/>
      <c r="BN943" s="234"/>
      <c r="BO943" s="79"/>
      <c r="BP943" s="79"/>
      <c r="BQ943" s="54"/>
      <c r="BR943" s="54"/>
      <c r="BS943" s="54"/>
    </row>
    <row r="944" spans="1:71" s="73" customFormat="1" ht="80.25" customHeight="1" thickTop="1" thickBot="1">
      <c r="A944" s="72"/>
      <c r="B944" s="614" t="s">
        <v>47</v>
      </c>
      <c r="C944" s="615"/>
      <c r="D944" s="616" t="s">
        <v>55</v>
      </c>
      <c r="E944" s="616"/>
      <c r="F944" s="76"/>
      <c r="G944" s="76"/>
      <c r="H944" s="520">
        <f>H942</f>
        <v>0</v>
      </c>
      <c r="I944" s="521"/>
      <c r="J944" s="522"/>
      <c r="K944" s="346"/>
      <c r="L944" s="520">
        <f>L942</f>
        <v>0</v>
      </c>
      <c r="M944" s="521"/>
      <c r="N944" s="522"/>
      <c r="O944" s="510" t="s">
        <v>51</v>
      </c>
      <c r="P944" s="511"/>
      <c r="Q944" s="511"/>
      <c r="R944" s="511"/>
      <c r="S944" s="520">
        <f>S942-H942</f>
        <v>0</v>
      </c>
      <c r="T944" s="521"/>
      <c r="U944" s="522"/>
      <c r="V944" s="346"/>
      <c r="W944" s="520">
        <f>W942-L942</f>
        <v>0</v>
      </c>
      <c r="X944" s="521"/>
      <c r="Y944" s="522"/>
      <c r="Z944" s="510" t="s">
        <v>116</v>
      </c>
      <c r="AA944" s="511"/>
      <c r="AB944" s="511"/>
      <c r="AC944" s="511"/>
      <c r="AD944" s="511"/>
      <c r="AE944" s="511"/>
      <c r="AF944" s="511"/>
      <c r="AG944" s="511"/>
      <c r="AH944" s="511"/>
      <c r="AI944" s="512"/>
      <c r="AJ944" s="520">
        <f>AJ942-S942</f>
        <v>0</v>
      </c>
      <c r="AK944" s="521"/>
      <c r="AL944" s="522"/>
      <c r="AM944" s="346"/>
      <c r="AN944" s="520">
        <f>AN942-W942</f>
        <v>0</v>
      </c>
      <c r="AO944" s="521"/>
      <c r="AP944" s="522"/>
      <c r="AQ944" s="510" t="s">
        <v>52</v>
      </c>
      <c r="AR944" s="511"/>
      <c r="AS944" s="511"/>
      <c r="AT944" s="512"/>
      <c r="AU944" s="520">
        <f>AU942-AJ942</f>
        <v>0</v>
      </c>
      <c r="AV944" s="521"/>
      <c r="AW944" s="522"/>
      <c r="AX944" s="346"/>
      <c r="AY944" s="520">
        <f>AY942-AN942</f>
        <v>0</v>
      </c>
      <c r="AZ944" s="521"/>
      <c r="BA944" s="522"/>
      <c r="BB944" s="614" t="s">
        <v>118</v>
      </c>
      <c r="BC944" s="615"/>
      <c r="BD944" s="615"/>
      <c r="BE944" s="658"/>
      <c r="BF944" s="520">
        <f>BF942-AU942</f>
        <v>0</v>
      </c>
      <c r="BG944" s="521"/>
      <c r="BH944" s="522"/>
      <c r="BI944" s="346"/>
      <c r="BJ944" s="520">
        <f>BJ942-AY942</f>
        <v>0</v>
      </c>
      <c r="BK944" s="521"/>
      <c r="BL944" s="522"/>
      <c r="BM944" s="227"/>
      <c r="BN944" s="228"/>
      <c r="BO944" s="77"/>
      <c r="BP944" s="77"/>
      <c r="BQ944" s="72"/>
      <c r="BR944" s="72"/>
      <c r="BS944" s="72"/>
    </row>
    <row r="945" spans="1:71" ht="15.75" customHeight="1" thickTop="1" thickBot="1">
      <c r="A945" s="54"/>
      <c r="B945" s="218"/>
      <c r="C945" s="219"/>
      <c r="D945" s="219"/>
      <c r="E945" s="219"/>
      <c r="F945" s="80"/>
      <c r="G945" s="80"/>
      <c r="H945" s="219"/>
      <c r="I945" s="219"/>
      <c r="J945" s="219"/>
      <c r="K945" s="219"/>
      <c r="L945" s="219"/>
      <c r="M945" s="219"/>
      <c r="N945" s="219"/>
      <c r="O945" s="219"/>
      <c r="P945" s="219"/>
      <c r="Q945" s="219"/>
      <c r="R945" s="219"/>
      <c r="S945" s="219"/>
      <c r="T945" s="219"/>
      <c r="U945" s="219"/>
      <c r="V945" s="219"/>
      <c r="W945" s="219"/>
      <c r="X945" s="219"/>
      <c r="Y945" s="219"/>
      <c r="Z945" s="219"/>
      <c r="AA945" s="219"/>
      <c r="AB945" s="219"/>
      <c r="AC945" s="219"/>
      <c r="AD945" s="219"/>
      <c r="AE945" s="219"/>
      <c r="AF945" s="225"/>
      <c r="AG945" s="225"/>
      <c r="AH945" s="219"/>
      <c r="AI945" s="219"/>
      <c r="AJ945" s="219"/>
      <c r="AK945" s="219"/>
      <c r="AL945" s="219"/>
      <c r="AM945" s="219"/>
      <c r="AN945" s="219"/>
      <c r="AO945" s="219"/>
      <c r="AP945" s="219"/>
      <c r="AQ945" s="219"/>
      <c r="AR945" s="219"/>
      <c r="AS945" s="219"/>
      <c r="AT945" s="219"/>
      <c r="AU945" s="219"/>
      <c r="AV945" s="219"/>
      <c r="AW945" s="219"/>
      <c r="AX945" s="219"/>
      <c r="AY945" s="219"/>
      <c r="AZ945" s="219"/>
      <c r="BA945" s="617" t="s">
        <v>135</v>
      </c>
      <c r="BB945" s="617"/>
      <c r="BC945" s="617"/>
      <c r="BD945" s="617"/>
      <c r="BE945" s="617"/>
      <c r="BF945" s="617"/>
      <c r="BG945" s="617"/>
      <c r="BH945" s="617"/>
      <c r="BI945" s="617"/>
      <c r="BJ945" s="617"/>
      <c r="BK945" s="617"/>
      <c r="BL945" s="617"/>
      <c r="BM945" s="617"/>
      <c r="BN945" s="618"/>
      <c r="BO945" s="81"/>
      <c r="BP945" s="81"/>
      <c r="BQ945" s="54"/>
      <c r="BR945" s="54"/>
      <c r="BS945" s="54"/>
    </row>
    <row r="946" spans="1:71" ht="12" customHeight="1" thickTop="1">
      <c r="A946" s="54"/>
      <c r="B946" s="55"/>
      <c r="C946" s="54"/>
      <c r="D946" s="54"/>
      <c r="E946" s="54"/>
      <c r="F946" s="56"/>
      <c r="G946" s="56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7"/>
      <c r="AG946" s="57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8"/>
      <c r="BP946" s="58"/>
      <c r="BQ946" s="54"/>
      <c r="BR946" s="54"/>
      <c r="BS946" s="54"/>
    </row>
    <row r="947" spans="1:71" s="61" customFormat="1" ht="33.75">
      <c r="A947" s="60"/>
      <c r="B947" s="503" t="s">
        <v>9</v>
      </c>
      <c r="C947" s="503"/>
      <c r="D947" s="503"/>
      <c r="E947" s="503"/>
      <c r="F947" s="503"/>
      <c r="G947" s="503"/>
      <c r="H947" s="503"/>
      <c r="I947" s="503"/>
      <c r="J947" s="503"/>
      <c r="K947" s="503"/>
      <c r="L947" s="503"/>
      <c r="M947" s="503"/>
      <c r="N947" s="503"/>
      <c r="O947" s="503"/>
      <c r="P947" s="503"/>
      <c r="Q947" s="503"/>
      <c r="R947" s="503"/>
      <c r="S947" s="503"/>
      <c r="T947" s="503"/>
      <c r="U947" s="503"/>
      <c r="V947" s="503"/>
      <c r="W947" s="503"/>
      <c r="X947" s="503"/>
      <c r="Y947" s="503"/>
      <c r="Z947" s="503"/>
      <c r="AA947" s="503"/>
      <c r="AB947" s="503"/>
      <c r="AC947" s="503"/>
      <c r="AD947" s="503"/>
      <c r="AE947" s="503"/>
      <c r="AF947" s="503"/>
      <c r="AG947" s="503"/>
      <c r="AH947" s="503"/>
      <c r="AI947" s="503"/>
      <c r="AJ947" s="503"/>
      <c r="AK947" s="503"/>
      <c r="AL947" s="503"/>
      <c r="AM947" s="503"/>
      <c r="AN947" s="503"/>
      <c r="AO947" s="503"/>
      <c r="AP947" s="503"/>
      <c r="AQ947" s="503"/>
      <c r="AR947" s="503"/>
      <c r="AS947" s="503"/>
      <c r="AT947" s="503"/>
      <c r="AU947" s="503"/>
      <c r="AV947" s="503"/>
      <c r="AW947" s="503"/>
      <c r="AX947" s="503"/>
      <c r="AY947" s="503"/>
      <c r="AZ947" s="503"/>
      <c r="BA947" s="503"/>
      <c r="BB947" s="503"/>
      <c r="BC947" s="503"/>
      <c r="BD947" s="503"/>
      <c r="BE947" s="503"/>
      <c r="BF947" s="503"/>
      <c r="BG947" s="503"/>
      <c r="BH947" s="503"/>
      <c r="BI947" s="503"/>
      <c r="BJ947" s="503"/>
      <c r="BK947" s="503"/>
      <c r="BL947" s="503"/>
      <c r="BM947" s="503"/>
      <c r="BN947" s="503"/>
      <c r="BO947" s="192"/>
      <c r="BP947" s="192"/>
      <c r="BQ947" s="60"/>
      <c r="BR947" s="60"/>
      <c r="BS947" s="60"/>
    </row>
    <row r="948" spans="1:71" ht="10.9" customHeight="1">
      <c r="A948" s="54"/>
      <c r="B948" s="193"/>
      <c r="C948" s="194"/>
      <c r="D948" s="194"/>
      <c r="E948" s="194"/>
      <c r="F948" s="195"/>
      <c r="G948" s="195"/>
      <c r="H948" s="194"/>
      <c r="I948" s="194"/>
      <c r="J948" s="194"/>
      <c r="K948" s="194"/>
      <c r="L948" s="194"/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  <c r="AC948" s="194"/>
      <c r="AD948" s="194"/>
      <c r="AE948" s="194"/>
      <c r="AF948" s="196"/>
      <c r="AG948" s="196"/>
      <c r="AH948" s="194"/>
      <c r="AI948" s="194"/>
      <c r="AJ948" s="194"/>
      <c r="AK948" s="194"/>
      <c r="AL948" s="194"/>
      <c r="AM948" s="194"/>
      <c r="AN948" s="194"/>
      <c r="AO948" s="194"/>
      <c r="AP948" s="194"/>
      <c r="AQ948" s="194"/>
      <c r="AR948" s="194"/>
      <c r="AS948" s="194"/>
      <c r="AT948" s="194"/>
      <c r="AU948" s="194"/>
      <c r="AV948" s="194"/>
      <c r="AW948" s="194"/>
      <c r="AX948" s="194"/>
      <c r="AY948" s="194"/>
      <c r="AZ948" s="194"/>
      <c r="BA948" s="194"/>
      <c r="BB948" s="194"/>
      <c r="BC948" s="194"/>
      <c r="BD948" s="194"/>
      <c r="BE948" s="194"/>
      <c r="BF948" s="194"/>
      <c r="BG948" s="194"/>
      <c r="BH948" s="194"/>
      <c r="BI948" s="194"/>
      <c r="BJ948" s="194"/>
      <c r="BK948" s="194"/>
      <c r="BL948" s="194"/>
      <c r="BM948" s="194"/>
      <c r="BN948" s="508"/>
      <c r="BO948" s="508"/>
      <c r="BP948" s="508"/>
      <c r="BQ948" s="54"/>
      <c r="BR948" s="54"/>
      <c r="BS948" s="54"/>
    </row>
    <row r="949" spans="1:71" s="62" customFormat="1" ht="36.75" customHeight="1">
      <c r="A949" s="55"/>
      <c r="B949" s="193"/>
      <c r="C949" s="193"/>
      <c r="D949" s="197" t="s">
        <v>10</v>
      </c>
      <c r="E949" s="514" t="str">
        <f>IF(ROSTER!D$3="","",ROSTER!D$3)</f>
        <v/>
      </c>
      <c r="F949" s="514"/>
      <c r="G949" s="514"/>
      <c r="H949" s="514"/>
      <c r="I949" s="514"/>
      <c r="J949" s="514"/>
      <c r="K949" s="514"/>
      <c r="L949" s="514"/>
      <c r="M949" s="514"/>
      <c r="N949" s="514"/>
      <c r="O949" s="514"/>
      <c r="P949" s="514"/>
      <c r="Q949" s="514"/>
      <c r="R949" s="514"/>
      <c r="S949" s="514"/>
      <c r="T949" s="514"/>
      <c r="U949" s="514"/>
      <c r="V949" s="514"/>
      <c r="W949" s="514"/>
      <c r="X949" s="514"/>
      <c r="Y949" s="514"/>
      <c r="Z949" s="514"/>
      <c r="AA949" s="514"/>
      <c r="AB949" s="514"/>
      <c r="AC949" s="514"/>
      <c r="AD949" s="198"/>
      <c r="AE949" s="505" t="s">
        <v>11</v>
      </c>
      <c r="AF949" s="505"/>
      <c r="AG949" s="505"/>
      <c r="AH949" s="505"/>
      <c r="AI949" s="505"/>
      <c r="AJ949" s="505"/>
      <c r="AK949" s="505"/>
      <c r="AL949" s="505"/>
      <c r="AM949" s="505"/>
      <c r="AN949" s="513"/>
      <c r="AO949" s="513"/>
      <c r="AP949" s="513"/>
      <c r="AQ949" s="513"/>
      <c r="AR949" s="513"/>
      <c r="AS949" s="513"/>
      <c r="AT949" s="513"/>
      <c r="AU949" s="513"/>
      <c r="AV949" s="513"/>
      <c r="AW949" s="513"/>
      <c r="AX949" s="513"/>
      <c r="AY949" s="513"/>
      <c r="AZ949" s="513"/>
      <c r="BA949" s="513"/>
      <c r="BB949" s="513"/>
      <c r="BC949" s="513"/>
      <c r="BD949" s="513"/>
      <c r="BE949" s="513"/>
      <c r="BF949" s="513"/>
      <c r="BG949" s="513"/>
      <c r="BH949" s="513"/>
      <c r="BI949" s="513"/>
      <c r="BJ949" s="513"/>
      <c r="BK949" s="513"/>
      <c r="BL949" s="513"/>
      <c r="BM949" s="513"/>
      <c r="BN949" s="508"/>
      <c r="BO949" s="508"/>
      <c r="BP949" s="508"/>
      <c r="BQ949" s="55"/>
      <c r="BR949" s="55"/>
      <c r="BS949" s="55"/>
    </row>
    <row r="950" spans="1:71" ht="8.85" customHeight="1">
      <c r="A950" s="63"/>
      <c r="B950" s="193"/>
      <c r="C950" s="196" t="s">
        <v>36</v>
      </c>
      <c r="D950" s="196"/>
      <c r="E950" s="196"/>
      <c r="F950" s="199"/>
      <c r="G950" s="199"/>
      <c r="H950" s="196"/>
      <c r="I950" s="196"/>
      <c r="J950" s="200"/>
      <c r="K950" s="200"/>
      <c r="L950" s="200"/>
      <c r="M950" s="200"/>
      <c r="N950" s="200"/>
      <c r="O950" s="200"/>
      <c r="P950" s="200"/>
      <c r="Q950" s="200"/>
      <c r="R950" s="200"/>
      <c r="S950" s="200"/>
      <c r="T950" s="200"/>
      <c r="U950" s="200"/>
      <c r="V950" s="200"/>
      <c r="W950" s="200"/>
      <c r="X950" s="200"/>
      <c r="Y950" s="200"/>
      <c r="Z950" s="200"/>
      <c r="AA950" s="200"/>
      <c r="AB950" s="200"/>
      <c r="AC950" s="200"/>
      <c r="AD950" s="200"/>
      <c r="AE950" s="200"/>
      <c r="AF950" s="200"/>
      <c r="AG950" s="196"/>
      <c r="AH950" s="201"/>
      <c r="AI950" s="202"/>
      <c r="AJ950" s="202"/>
      <c r="AK950" s="202"/>
      <c r="AL950" s="202"/>
      <c r="AM950" s="202"/>
      <c r="AN950" s="202"/>
      <c r="AO950" s="203"/>
      <c r="AP950" s="204"/>
      <c r="AQ950" s="204"/>
      <c r="AR950" s="204"/>
      <c r="AS950" s="204"/>
      <c r="AT950" s="204"/>
      <c r="AU950" s="204"/>
      <c r="AV950" s="204"/>
      <c r="AW950" s="204"/>
      <c r="AX950" s="204"/>
      <c r="AY950" s="204"/>
      <c r="AZ950" s="204"/>
      <c r="BA950" s="204"/>
      <c r="BB950" s="204"/>
      <c r="BC950" s="204"/>
      <c r="BD950" s="204"/>
      <c r="BE950" s="204"/>
      <c r="BF950" s="204"/>
      <c r="BG950" s="204"/>
      <c r="BH950" s="204"/>
      <c r="BI950" s="204"/>
      <c r="BJ950" s="204"/>
      <c r="BK950" s="204"/>
      <c r="BL950" s="204"/>
      <c r="BM950" s="204"/>
      <c r="BN950" s="204"/>
      <c r="BO950" s="205"/>
      <c r="BP950" s="205"/>
      <c r="BQ950" s="63"/>
      <c r="BR950" s="63"/>
      <c r="BS950" s="63"/>
    </row>
    <row r="951" spans="1:71" s="62" customFormat="1" ht="42.75">
      <c r="A951" s="55"/>
      <c r="B951" s="193"/>
      <c r="C951" s="519" t="s">
        <v>35</v>
      </c>
      <c r="D951" s="519"/>
      <c r="E951" s="513"/>
      <c r="F951" s="513"/>
      <c r="G951" s="513"/>
      <c r="H951" s="513"/>
      <c r="I951" s="513"/>
      <c r="J951" s="513"/>
      <c r="K951" s="513"/>
      <c r="L951" s="513"/>
      <c r="M951" s="513"/>
      <c r="N951" s="513"/>
      <c r="O951" s="513"/>
      <c r="P951" s="513"/>
      <c r="Q951" s="513"/>
      <c r="R951" s="513"/>
      <c r="S951" s="513"/>
      <c r="T951" s="513"/>
      <c r="U951" s="513"/>
      <c r="V951" s="513"/>
      <c r="W951" s="513"/>
      <c r="X951" s="513"/>
      <c r="Y951" s="513"/>
      <c r="Z951" s="513"/>
      <c r="AA951" s="513"/>
      <c r="AB951" s="513"/>
      <c r="AC951" s="513"/>
      <c r="AD951" s="198"/>
      <c r="AE951" s="239" t="s">
        <v>19</v>
      </c>
      <c r="AF951" s="239"/>
      <c r="AG951" s="239"/>
      <c r="AH951" s="505" t="s">
        <v>19</v>
      </c>
      <c r="AI951" s="505"/>
      <c r="AJ951" s="505"/>
      <c r="AK951" s="505"/>
      <c r="AL951" s="505"/>
      <c r="AM951" s="505"/>
      <c r="AN951" s="513"/>
      <c r="AO951" s="513"/>
      <c r="AP951" s="513"/>
      <c r="AQ951" s="513"/>
      <c r="AR951" s="513"/>
      <c r="AS951" s="513"/>
      <c r="AT951" s="513"/>
      <c r="AU951" s="513"/>
      <c r="AV951" s="513"/>
      <c r="AW951" s="513"/>
      <c r="AX951" s="513"/>
      <c r="AY951" s="513"/>
      <c r="AZ951" s="513"/>
      <c r="BA951" s="505" t="s">
        <v>12</v>
      </c>
      <c r="BB951" s="505"/>
      <c r="BC951" s="505"/>
      <c r="BD951" s="504"/>
      <c r="BE951" s="504"/>
      <c r="BF951" s="504"/>
      <c r="BG951" s="504"/>
      <c r="BH951" s="504"/>
      <c r="BI951" s="504"/>
      <c r="BJ951" s="504"/>
      <c r="BK951" s="504"/>
      <c r="BL951" s="504"/>
      <c r="BM951" s="504"/>
      <c r="BN951" s="206"/>
      <c r="BO951" s="207"/>
      <c r="BP951" s="207"/>
      <c r="BQ951" s="64">
        <f>IF(BD951=0,0,1)</f>
        <v>0</v>
      </c>
      <c r="BR951" s="65">
        <f>IF((BE1005+BI1005)&gt;(AO1005+AS1005),1,0)</f>
        <v>0</v>
      </c>
      <c r="BS951" s="66"/>
    </row>
    <row r="952" spans="1:71" ht="9.6" customHeight="1">
      <c r="A952" s="54"/>
      <c r="B952" s="193"/>
      <c r="C952" s="194"/>
      <c r="D952" s="194"/>
      <c r="E952" s="194"/>
      <c r="F952" s="195"/>
      <c r="G952" s="195"/>
      <c r="H952" s="194"/>
      <c r="I952" s="194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/>
      <c r="X952" s="194"/>
      <c r="Y952" s="194"/>
      <c r="Z952" s="194"/>
      <c r="AA952" s="194"/>
      <c r="AB952" s="194"/>
      <c r="AC952" s="194"/>
      <c r="AD952" s="194"/>
      <c r="AE952" s="194"/>
      <c r="AF952" s="196"/>
      <c r="AG952" s="196"/>
      <c r="AH952" s="194"/>
      <c r="AI952" s="194"/>
      <c r="AJ952" s="194"/>
      <c r="AK952" s="194"/>
      <c r="AL952" s="194"/>
      <c r="AM952" s="194"/>
      <c r="AN952" s="194"/>
      <c r="AO952" s="194"/>
      <c r="AP952" s="194"/>
      <c r="AQ952" s="194"/>
      <c r="AR952" s="194"/>
      <c r="AS952" s="194"/>
      <c r="AT952" s="194"/>
      <c r="AU952" s="194"/>
      <c r="AV952" s="194"/>
      <c r="AW952" s="194"/>
      <c r="AX952" s="194"/>
      <c r="AY952" s="194"/>
      <c r="AZ952" s="194"/>
      <c r="BA952" s="194"/>
      <c r="BB952" s="194"/>
      <c r="BC952" s="194"/>
      <c r="BD952" s="194"/>
      <c r="BE952" s="194"/>
      <c r="BF952" s="194"/>
      <c r="BG952" s="194"/>
      <c r="BH952" s="194"/>
      <c r="BI952" s="194"/>
      <c r="BJ952" s="194"/>
      <c r="BK952" s="194"/>
      <c r="BL952" s="194"/>
      <c r="BM952" s="194"/>
      <c r="BN952" s="194"/>
      <c r="BO952" s="208"/>
      <c r="BP952" s="208"/>
      <c r="BQ952" s="54"/>
      <c r="BR952" s="54"/>
      <c r="BS952" s="54"/>
    </row>
    <row r="953" spans="1:71" ht="8.85" customHeight="1" thickBot="1">
      <c r="A953" s="54"/>
      <c r="B953" s="209"/>
      <c r="C953" s="210"/>
      <c r="D953" s="210"/>
      <c r="E953" s="210"/>
      <c r="F953" s="211"/>
      <c r="G953" s="211"/>
      <c r="H953" s="210"/>
      <c r="I953" s="210"/>
      <c r="J953" s="210"/>
      <c r="K953" s="210"/>
      <c r="L953" s="210"/>
      <c r="M953" s="210"/>
      <c r="N953" s="210"/>
      <c r="O953" s="210"/>
      <c r="P953" s="210"/>
      <c r="Q953" s="210"/>
      <c r="R953" s="210"/>
      <c r="S953" s="210"/>
      <c r="T953" s="210"/>
      <c r="U953" s="210"/>
      <c r="V953" s="210"/>
      <c r="W953" s="210"/>
      <c r="X953" s="210"/>
      <c r="Y953" s="210"/>
      <c r="Z953" s="210"/>
      <c r="AA953" s="210"/>
      <c r="AB953" s="210"/>
      <c r="AC953" s="210"/>
      <c r="AD953" s="210"/>
      <c r="AE953" s="210"/>
      <c r="AF953" s="212"/>
      <c r="AG953" s="212"/>
      <c r="AH953" s="210"/>
      <c r="AI953" s="210"/>
      <c r="AJ953" s="210"/>
      <c r="AK953" s="210"/>
      <c r="AL953" s="210"/>
      <c r="AM953" s="210"/>
      <c r="AN953" s="210"/>
      <c r="AO953" s="210"/>
      <c r="AP953" s="210"/>
      <c r="AQ953" s="210"/>
      <c r="AR953" s="210"/>
      <c r="AS953" s="210"/>
      <c r="AT953" s="210"/>
      <c r="AU953" s="210"/>
      <c r="AV953" s="210"/>
      <c r="AW953" s="210"/>
      <c r="AX953" s="210"/>
      <c r="AY953" s="210"/>
      <c r="AZ953" s="210"/>
      <c r="BA953" s="210"/>
      <c r="BB953" s="210"/>
      <c r="BC953" s="210"/>
      <c r="BD953" s="210"/>
      <c r="BE953" s="210"/>
      <c r="BF953" s="210"/>
      <c r="BG953" s="210"/>
      <c r="BH953" s="210"/>
      <c r="BI953" s="210"/>
      <c r="BJ953" s="210"/>
      <c r="BK953" s="210"/>
      <c r="BL953" s="210"/>
      <c r="BM953" s="210"/>
      <c r="BN953" s="210"/>
      <c r="BO953" s="213"/>
      <c r="BP953" s="213"/>
      <c r="BQ953" s="54"/>
      <c r="BR953" s="54"/>
      <c r="BS953" s="54"/>
    </row>
    <row r="954" spans="1:71" s="62" customFormat="1" ht="33.4" customHeight="1" thickTop="1">
      <c r="A954" s="66"/>
      <c r="B954" s="515" t="s">
        <v>0</v>
      </c>
      <c r="C954" s="531" t="s">
        <v>1</v>
      </c>
      <c r="D954" s="532"/>
      <c r="E954" s="332" t="s">
        <v>26</v>
      </c>
      <c r="F954" s="499" t="s">
        <v>104</v>
      </c>
      <c r="G954" s="499" t="s">
        <v>105</v>
      </c>
      <c r="H954" s="527" t="s">
        <v>38</v>
      </c>
      <c r="I954" s="528"/>
      <c r="J954" s="564" t="s">
        <v>7</v>
      </c>
      <c r="K954" s="564"/>
      <c r="L954" s="564"/>
      <c r="M954" s="564"/>
      <c r="N954" s="564"/>
      <c r="O954" s="564"/>
      <c r="P954" s="564" t="s">
        <v>2</v>
      </c>
      <c r="Q954" s="564"/>
      <c r="R954" s="564"/>
      <c r="S954" s="564"/>
      <c r="T954" s="564"/>
      <c r="U954" s="564"/>
      <c r="V954" s="610" t="s">
        <v>32</v>
      </c>
      <c r="W954" s="611"/>
      <c r="X954" s="610" t="s">
        <v>33</v>
      </c>
      <c r="Y954" s="611"/>
      <c r="Z954" s="619" t="s">
        <v>41</v>
      </c>
      <c r="AA954" s="620"/>
      <c r="AB954" s="623" t="s">
        <v>6</v>
      </c>
      <c r="AC954" s="623"/>
      <c r="AD954" s="623"/>
      <c r="AE954" s="623"/>
      <c r="AF954" s="623"/>
      <c r="AG954" s="623"/>
      <c r="AH954" s="564" t="s">
        <v>66</v>
      </c>
      <c r="AI954" s="564"/>
      <c r="AJ954" s="564"/>
      <c r="AK954" s="564"/>
      <c r="AL954" s="564"/>
      <c r="AM954" s="564"/>
      <c r="AN954" s="564" t="s">
        <v>67</v>
      </c>
      <c r="AO954" s="564"/>
      <c r="AP954" s="564"/>
      <c r="AQ954" s="564"/>
      <c r="AR954" s="564"/>
      <c r="AS954" s="564"/>
      <c r="AT954" s="564" t="s">
        <v>68</v>
      </c>
      <c r="AU954" s="564"/>
      <c r="AV954" s="564"/>
      <c r="AW954" s="564"/>
      <c r="AX954" s="564"/>
      <c r="AY954" s="583"/>
      <c r="AZ954" s="564" t="s">
        <v>4</v>
      </c>
      <c r="BA954" s="564"/>
      <c r="BB954" s="564"/>
      <c r="BC954" s="564"/>
      <c r="BD954" s="564"/>
      <c r="BE954" s="564"/>
      <c r="BF954" s="564" t="s">
        <v>69</v>
      </c>
      <c r="BG954" s="564"/>
      <c r="BH954" s="564"/>
      <c r="BI954" s="564"/>
      <c r="BJ954" s="564"/>
      <c r="BK954" s="582"/>
      <c r="BL954" s="659" t="s">
        <v>119</v>
      </c>
      <c r="BM954" s="660"/>
      <c r="BN954" s="661"/>
      <c r="BO954" s="603" t="s">
        <v>83</v>
      </c>
      <c r="BP954" s="603" t="s">
        <v>84</v>
      </c>
      <c r="BQ954" s="66"/>
      <c r="BR954" s="66"/>
      <c r="BS954" s="66"/>
    </row>
    <row r="955" spans="1:71" s="68" customFormat="1" ht="45" customHeight="1">
      <c r="A955" s="67"/>
      <c r="B955" s="516"/>
      <c r="C955" s="533"/>
      <c r="D955" s="534"/>
      <c r="E955" s="331" t="s">
        <v>106</v>
      </c>
      <c r="F955" s="500"/>
      <c r="G955" s="500"/>
      <c r="H955" s="529"/>
      <c r="I955" s="530"/>
      <c r="J955" s="562" t="s">
        <v>15</v>
      </c>
      <c r="K955" s="563"/>
      <c r="L955" s="525" t="s">
        <v>16</v>
      </c>
      <c r="M955" s="526"/>
      <c r="N955" s="517" t="s">
        <v>17</v>
      </c>
      <c r="O955" s="518" t="s">
        <v>8</v>
      </c>
      <c r="P955" s="562" t="s">
        <v>24</v>
      </c>
      <c r="Q955" s="563"/>
      <c r="R955" s="525" t="s">
        <v>22</v>
      </c>
      <c r="S955" s="526"/>
      <c r="T955" s="517" t="s">
        <v>17</v>
      </c>
      <c r="U955" s="518"/>
      <c r="V955" s="612"/>
      <c r="W955" s="613"/>
      <c r="X955" s="612"/>
      <c r="Y955" s="613"/>
      <c r="Z955" s="621"/>
      <c r="AA955" s="622"/>
      <c r="AB955" s="638" t="s">
        <v>50</v>
      </c>
      <c r="AC955" s="639"/>
      <c r="AD955" s="636" t="s">
        <v>21</v>
      </c>
      <c r="AE955" s="637" t="s">
        <v>3</v>
      </c>
      <c r="AF955" s="624" t="s">
        <v>5</v>
      </c>
      <c r="AG955" s="625"/>
      <c r="AH955" s="562" t="s">
        <v>50</v>
      </c>
      <c r="AI955" s="563"/>
      <c r="AJ955" s="525" t="s">
        <v>21</v>
      </c>
      <c r="AK955" s="526" t="s">
        <v>3</v>
      </c>
      <c r="AL955" s="523" t="s">
        <v>5</v>
      </c>
      <c r="AM955" s="524"/>
      <c r="AN955" s="562" t="s">
        <v>50</v>
      </c>
      <c r="AO955" s="563"/>
      <c r="AP955" s="525" t="s">
        <v>21</v>
      </c>
      <c r="AQ955" s="526" t="s">
        <v>3</v>
      </c>
      <c r="AR955" s="523" t="s">
        <v>5</v>
      </c>
      <c r="AS955" s="524"/>
      <c r="AT955" s="533" t="s">
        <v>50</v>
      </c>
      <c r="AU955" s="584"/>
      <c r="AV955" s="597" t="s">
        <v>21</v>
      </c>
      <c r="AW955" s="598" t="s">
        <v>3</v>
      </c>
      <c r="AX955" s="523" t="s">
        <v>5</v>
      </c>
      <c r="AY955" s="585"/>
      <c r="AZ955" s="562" t="s">
        <v>50</v>
      </c>
      <c r="BA955" s="563"/>
      <c r="BB955" s="525" t="s">
        <v>21</v>
      </c>
      <c r="BC955" s="526" t="s">
        <v>3</v>
      </c>
      <c r="BD955" s="523" t="s">
        <v>5</v>
      </c>
      <c r="BE955" s="524"/>
      <c r="BF955" s="533" t="s">
        <v>50</v>
      </c>
      <c r="BG955" s="584"/>
      <c r="BH955" s="597" t="s">
        <v>21</v>
      </c>
      <c r="BI955" s="598" t="s">
        <v>3</v>
      </c>
      <c r="BJ955" s="523" t="s">
        <v>5</v>
      </c>
      <c r="BK955" s="524"/>
      <c r="BL955" s="662"/>
      <c r="BM955" s="663"/>
      <c r="BN955" s="664"/>
      <c r="BO955" s="604"/>
      <c r="BP955" s="604"/>
      <c r="BQ955" s="67"/>
      <c r="BR955" s="67"/>
      <c r="BS955" s="67"/>
    </row>
    <row r="956" spans="1:71" ht="23.85" customHeight="1">
      <c r="A956" s="69"/>
      <c r="B956" s="548" t="str">
        <f>IF(ROSTER!B8="","",ROSTER!B8)</f>
        <v/>
      </c>
      <c r="C956" s="536" t="str">
        <f>IF(ROSTER!C$8="","",ROSTER!C$8)</f>
        <v/>
      </c>
      <c r="D956" s="537"/>
      <c r="E956" s="546"/>
      <c r="F956" s="501">
        <f>IF(E956="y",1,IF(E956="S",1,0))</f>
        <v>0</v>
      </c>
      <c r="G956" s="506">
        <f>IF(E956="S",1,0)</f>
        <v>0</v>
      </c>
      <c r="H956" s="542"/>
      <c r="I956" s="543"/>
      <c r="J956" s="538"/>
      <c r="K956" s="539"/>
      <c r="L956" s="552"/>
      <c r="M956" s="558"/>
      <c r="N956" s="554">
        <f>L956+J956</f>
        <v>0</v>
      </c>
      <c r="O956" s="555"/>
      <c r="P956" s="538"/>
      <c r="Q956" s="539"/>
      <c r="R956" s="552"/>
      <c r="S956" s="558"/>
      <c r="T956" s="590">
        <f>R956-P956</f>
        <v>0</v>
      </c>
      <c r="U956" s="591"/>
      <c r="V956" s="550"/>
      <c r="W956" s="543"/>
      <c r="X956" s="538"/>
      <c r="Y956" s="543"/>
      <c r="Z956" s="538"/>
      <c r="AA956" s="543"/>
      <c r="AB956" s="538"/>
      <c r="AC956" s="539"/>
      <c r="AD956" s="552"/>
      <c r="AE956" s="558"/>
      <c r="AF956" s="586">
        <f>IF(AB956=0,0,(AD956/AB956)*100)</f>
        <v>0</v>
      </c>
      <c r="AG956" s="587"/>
      <c r="AH956" s="538"/>
      <c r="AI956" s="539"/>
      <c r="AJ956" s="552"/>
      <c r="AK956" s="558"/>
      <c r="AL956" s="590">
        <f>IF(AH956=0,0,(AJ956/AH956)*100)</f>
        <v>0</v>
      </c>
      <c r="AM956" s="591"/>
      <c r="AN956" s="538"/>
      <c r="AO956" s="539"/>
      <c r="AP956" s="552"/>
      <c r="AQ956" s="558"/>
      <c r="AR956" s="590">
        <f>IF(AN956=0,0,(AP956/AN956)*100)</f>
        <v>0</v>
      </c>
      <c r="AS956" s="591"/>
      <c r="AT956" s="578">
        <f>AB956+AH956+AN956</f>
        <v>0</v>
      </c>
      <c r="AU956" s="579"/>
      <c r="AV956" s="574">
        <f>AD956+AJ956+AP956</f>
        <v>0</v>
      </c>
      <c r="AW956" s="575"/>
      <c r="AX956" s="590">
        <f>IF(AT956=0,0,(AV956/AT956)*100)</f>
        <v>0</v>
      </c>
      <c r="AY956" s="591"/>
      <c r="AZ956" s="538"/>
      <c r="BA956" s="539"/>
      <c r="BB956" s="552"/>
      <c r="BC956" s="558"/>
      <c r="BD956" s="590">
        <f>IF(AZ956=0,0,(BB956/AZ956)*100)</f>
        <v>0</v>
      </c>
      <c r="BE956" s="591"/>
      <c r="BF956" s="578">
        <f>AT956+AZ956</f>
        <v>0</v>
      </c>
      <c r="BG956" s="579"/>
      <c r="BH956" s="574">
        <f>AV956+BB956</f>
        <v>0</v>
      </c>
      <c r="BI956" s="575"/>
      <c r="BJ956" s="590">
        <f>IF(BF956=0,0,(BH956/BF956)*100)</f>
        <v>0</v>
      </c>
      <c r="BK956" s="591"/>
      <c r="BL956" s="650">
        <f>(AD956*2)+(AJ956*2)+(AP956*3)+BB956</f>
        <v>0</v>
      </c>
      <c r="BM956" s="651"/>
      <c r="BN956" s="652"/>
      <c r="BO956" s="599" t="e">
        <f>(BL956*BR$956)+(N956*BR$957)+(X956*BR$958)+(R956*BR$959)+(V956*BR$960)+(Z956*BR$961)</f>
        <v>#REF!</v>
      </c>
      <c r="BP956" s="599" t="e">
        <f>((AZ956-BB956)*BR$963)+((AT956-AV956)*BR$962)+(H956*BR$964)+(P956*BR$965)</f>
        <v>#REF!</v>
      </c>
      <c r="BQ956" s="70" t="s">
        <v>72</v>
      </c>
      <c r="BR956" s="71" t="e">
        <f>IF(#REF!="B",#REF!,IF(#REF!="C",#REF!,#REF!))</f>
        <v>#REF!</v>
      </c>
      <c r="BS956" s="67"/>
    </row>
    <row r="957" spans="1:71" ht="23.85" customHeight="1">
      <c r="A957" s="69"/>
      <c r="B957" s="549"/>
      <c r="C957" s="560" t="str">
        <f>IF(ROSTER!D$8="","",ROSTER!D$8)</f>
        <v/>
      </c>
      <c r="D957" s="561"/>
      <c r="E957" s="547"/>
      <c r="F957" s="502"/>
      <c r="G957" s="507"/>
      <c r="H957" s="544"/>
      <c r="I957" s="545"/>
      <c r="J957" s="540"/>
      <c r="K957" s="541"/>
      <c r="L957" s="553"/>
      <c r="M957" s="559"/>
      <c r="N957" s="556" t="s">
        <v>14</v>
      </c>
      <c r="O957" s="557"/>
      <c r="P957" s="540"/>
      <c r="Q957" s="541"/>
      <c r="R957" s="553"/>
      <c r="S957" s="559"/>
      <c r="T957" s="592"/>
      <c r="U957" s="593"/>
      <c r="V957" s="551"/>
      <c r="W957" s="545"/>
      <c r="X957" s="540"/>
      <c r="Y957" s="545"/>
      <c r="Z957" s="540"/>
      <c r="AA957" s="545"/>
      <c r="AB957" s="540"/>
      <c r="AC957" s="541"/>
      <c r="AD957" s="553"/>
      <c r="AE957" s="559"/>
      <c r="AF957" s="588"/>
      <c r="AG957" s="589"/>
      <c r="AH957" s="540"/>
      <c r="AI957" s="541"/>
      <c r="AJ957" s="553"/>
      <c r="AK957" s="559"/>
      <c r="AL957" s="592"/>
      <c r="AM957" s="593"/>
      <c r="AN957" s="540"/>
      <c r="AO957" s="541"/>
      <c r="AP957" s="553"/>
      <c r="AQ957" s="559"/>
      <c r="AR957" s="592"/>
      <c r="AS957" s="593"/>
      <c r="AT957" s="580"/>
      <c r="AU957" s="581"/>
      <c r="AV957" s="576"/>
      <c r="AW957" s="577"/>
      <c r="AX957" s="592"/>
      <c r="AY957" s="593"/>
      <c r="AZ957" s="540"/>
      <c r="BA957" s="541"/>
      <c r="BB957" s="553"/>
      <c r="BC957" s="559"/>
      <c r="BD957" s="592"/>
      <c r="BE957" s="593"/>
      <c r="BF957" s="580"/>
      <c r="BG957" s="581"/>
      <c r="BH957" s="576"/>
      <c r="BI957" s="577"/>
      <c r="BJ957" s="592"/>
      <c r="BK957" s="593"/>
      <c r="BL957" s="653"/>
      <c r="BM957" s="654"/>
      <c r="BN957" s="655"/>
      <c r="BO957" s="600"/>
      <c r="BP957" s="600"/>
      <c r="BQ957" s="70" t="s">
        <v>73</v>
      </c>
      <c r="BR957" s="71" t="e">
        <f>IF(#REF!="B",#REF!,IF(#REF!="C",#REF!,#REF!))</f>
        <v>#REF!</v>
      </c>
      <c r="BS957" s="67"/>
    </row>
    <row r="958" spans="1:71" ht="21.75" customHeight="1">
      <c r="A958" s="54"/>
      <c r="B958" s="548" t="str">
        <f>IF(ROSTER!B10="","",ROSTER!B10)</f>
        <v/>
      </c>
      <c r="C958" s="536" t="str">
        <f>IF(ROSTER!C$10="","",ROSTER!C$10)</f>
        <v/>
      </c>
      <c r="D958" s="537"/>
      <c r="E958" s="546"/>
      <c r="F958" s="501">
        <f>IF(E958="y",1,IF(E958="S",1,0))</f>
        <v>0</v>
      </c>
      <c r="G958" s="506">
        <f>IF(E958="S",1,0)</f>
        <v>0</v>
      </c>
      <c r="H958" s="542"/>
      <c r="I958" s="543"/>
      <c r="J958" s="538"/>
      <c r="K958" s="539"/>
      <c r="L958" s="552"/>
      <c r="M958" s="558"/>
      <c r="N958" s="554">
        <f>L958+J958</f>
        <v>0</v>
      </c>
      <c r="O958" s="555"/>
      <c r="P958" s="538"/>
      <c r="Q958" s="539"/>
      <c r="R958" s="552"/>
      <c r="S958" s="558"/>
      <c r="T958" s="590">
        <f t="shared" ref="T958:T999" si="855">R958-P958</f>
        <v>0</v>
      </c>
      <c r="U958" s="591"/>
      <c r="V958" s="550"/>
      <c r="W958" s="543"/>
      <c r="X958" s="538"/>
      <c r="Y958" s="543"/>
      <c r="Z958" s="538"/>
      <c r="AA958" s="543"/>
      <c r="AB958" s="538"/>
      <c r="AC958" s="539"/>
      <c r="AD958" s="552"/>
      <c r="AE958" s="558"/>
      <c r="AF958" s="586">
        <f>IF(AB958=0,0,(AD958/AB958)*100)</f>
        <v>0</v>
      </c>
      <c r="AG958" s="587"/>
      <c r="AH958" s="538"/>
      <c r="AI958" s="539"/>
      <c r="AJ958" s="552"/>
      <c r="AK958" s="558"/>
      <c r="AL958" s="590">
        <f>IF(AH958=0,0,(AJ958/AH958)*100)</f>
        <v>0</v>
      </c>
      <c r="AM958" s="591"/>
      <c r="AN958" s="538"/>
      <c r="AO958" s="539"/>
      <c r="AP958" s="552"/>
      <c r="AQ958" s="558"/>
      <c r="AR958" s="590">
        <f>IF(AN958=0,0,(AP958/AN958)*100)</f>
        <v>0</v>
      </c>
      <c r="AS958" s="591"/>
      <c r="AT958" s="578">
        <f>AB958+AH958+AN958</f>
        <v>0</v>
      </c>
      <c r="AU958" s="579"/>
      <c r="AV958" s="574">
        <f>AD958+AJ958+AP958</f>
        <v>0</v>
      </c>
      <c r="AW958" s="575"/>
      <c r="AX958" s="590">
        <f>IF(AT958=0,0,(AV958/AT958)*100)</f>
        <v>0</v>
      </c>
      <c r="AY958" s="591"/>
      <c r="AZ958" s="538"/>
      <c r="BA958" s="539"/>
      <c r="BB958" s="552"/>
      <c r="BC958" s="558"/>
      <c r="BD958" s="590">
        <f>IF(AZ958=0,0,(BB958/AZ958)*100)</f>
        <v>0</v>
      </c>
      <c r="BE958" s="591"/>
      <c r="BF958" s="578">
        <f>AT958+AZ958</f>
        <v>0</v>
      </c>
      <c r="BG958" s="579"/>
      <c r="BH958" s="574">
        <f>AV958+BB958</f>
        <v>0</v>
      </c>
      <c r="BI958" s="575"/>
      <c r="BJ958" s="590">
        <f>IF(BF958=0,0,(BH958/BF958)*100)</f>
        <v>0</v>
      </c>
      <c r="BK958" s="591"/>
      <c r="BL958" s="650">
        <f>(AD958*2)+(AJ958*2)+(AP958*3)+BB958</f>
        <v>0</v>
      </c>
      <c r="BM958" s="651"/>
      <c r="BN958" s="652"/>
      <c r="BO958" s="599" t="e">
        <f>(BL958*BR$956)+(N958*BR$957)+(X958*BR$958)+(R958*BR$959)+(V958*BR$960)+(Z958*BR$961)</f>
        <v>#REF!</v>
      </c>
      <c r="BP958" s="599" t="e">
        <f>((AZ958-BB958)*BR$963)+((AT958-AV958)*BR$962)+(H958*BR$964)+(P958*BR$965)</f>
        <v>#REF!</v>
      </c>
      <c r="BQ958" s="70" t="s">
        <v>74</v>
      </c>
      <c r="BR958" s="71" t="e">
        <f>IF(#REF!="B",#REF!,IF(#REF!="C",#REF!,#REF!))</f>
        <v>#REF!</v>
      </c>
      <c r="BS958" s="67"/>
    </row>
    <row r="959" spans="1:71" ht="21.75" customHeight="1">
      <c r="A959" s="54"/>
      <c r="B959" s="549"/>
      <c r="C959" s="560" t="str">
        <f>IF(ROSTER!D$10="","",ROSTER!D$10)</f>
        <v/>
      </c>
      <c r="D959" s="561"/>
      <c r="E959" s="547"/>
      <c r="F959" s="502"/>
      <c r="G959" s="507"/>
      <c r="H959" s="544"/>
      <c r="I959" s="545"/>
      <c r="J959" s="540"/>
      <c r="K959" s="541"/>
      <c r="L959" s="553"/>
      <c r="M959" s="559"/>
      <c r="N959" s="556" t="s">
        <v>14</v>
      </c>
      <c r="O959" s="557"/>
      <c r="P959" s="540"/>
      <c r="Q959" s="541"/>
      <c r="R959" s="553"/>
      <c r="S959" s="559"/>
      <c r="T959" s="592"/>
      <c r="U959" s="593"/>
      <c r="V959" s="551"/>
      <c r="W959" s="545"/>
      <c r="X959" s="540"/>
      <c r="Y959" s="545"/>
      <c r="Z959" s="540"/>
      <c r="AA959" s="545"/>
      <c r="AB959" s="540"/>
      <c r="AC959" s="541"/>
      <c r="AD959" s="553"/>
      <c r="AE959" s="559"/>
      <c r="AF959" s="588"/>
      <c r="AG959" s="589"/>
      <c r="AH959" s="540"/>
      <c r="AI959" s="541"/>
      <c r="AJ959" s="553"/>
      <c r="AK959" s="559"/>
      <c r="AL959" s="592"/>
      <c r="AM959" s="593"/>
      <c r="AN959" s="540"/>
      <c r="AO959" s="541"/>
      <c r="AP959" s="553"/>
      <c r="AQ959" s="559"/>
      <c r="AR959" s="592"/>
      <c r="AS959" s="593"/>
      <c r="AT959" s="580"/>
      <c r="AU959" s="581"/>
      <c r="AV959" s="576"/>
      <c r="AW959" s="577"/>
      <c r="AX959" s="592"/>
      <c r="AY959" s="593"/>
      <c r="AZ959" s="540"/>
      <c r="BA959" s="541"/>
      <c r="BB959" s="553"/>
      <c r="BC959" s="559"/>
      <c r="BD959" s="592"/>
      <c r="BE959" s="593"/>
      <c r="BF959" s="580"/>
      <c r="BG959" s="581"/>
      <c r="BH959" s="576"/>
      <c r="BI959" s="577"/>
      <c r="BJ959" s="592"/>
      <c r="BK959" s="593"/>
      <c r="BL959" s="653"/>
      <c r="BM959" s="654"/>
      <c r="BN959" s="655"/>
      <c r="BO959" s="600"/>
      <c r="BP959" s="600"/>
      <c r="BQ959" s="70" t="s">
        <v>75</v>
      </c>
      <c r="BR959" s="71" t="e">
        <f>IF(#REF!="B",#REF!,IF(#REF!="C",#REF!,#REF!))</f>
        <v>#REF!</v>
      </c>
      <c r="BS959" s="67"/>
    </row>
    <row r="960" spans="1:71" ht="21.75" customHeight="1">
      <c r="A960" s="54"/>
      <c r="B960" s="565" t="str">
        <f>IF(ROSTER!B12="","",ROSTER!B12)</f>
        <v/>
      </c>
      <c r="C960" s="536" t="str">
        <f>IF(ROSTER!C$12="","",ROSTER!C$12)</f>
        <v/>
      </c>
      <c r="D960" s="537"/>
      <c r="E960" s="546"/>
      <c r="F960" s="501">
        <f>IF(E960="y",1,IF(E960="S",1,0))</f>
        <v>0</v>
      </c>
      <c r="G960" s="506">
        <f>IF(E960="S",1,0)</f>
        <v>0</v>
      </c>
      <c r="H960" s="542"/>
      <c r="I960" s="543"/>
      <c r="J960" s="538"/>
      <c r="K960" s="539"/>
      <c r="L960" s="552"/>
      <c r="M960" s="558"/>
      <c r="N960" s="554">
        <f>L960+J960</f>
        <v>0</v>
      </c>
      <c r="O960" s="555"/>
      <c r="P960" s="538"/>
      <c r="Q960" s="539"/>
      <c r="R960" s="552"/>
      <c r="S960" s="558"/>
      <c r="T960" s="590">
        <f t="shared" ref="T960:T999" si="856">R960-P960</f>
        <v>0</v>
      </c>
      <c r="U960" s="591"/>
      <c r="V960" s="550"/>
      <c r="W960" s="543"/>
      <c r="X960" s="538"/>
      <c r="Y960" s="543"/>
      <c r="Z960" s="538"/>
      <c r="AA960" s="543"/>
      <c r="AB960" s="538"/>
      <c r="AC960" s="539"/>
      <c r="AD960" s="552"/>
      <c r="AE960" s="558"/>
      <c r="AF960" s="586">
        <f>IF(AB960=0,0,(AD960/AB960)*100)</f>
        <v>0</v>
      </c>
      <c r="AG960" s="587"/>
      <c r="AH960" s="538"/>
      <c r="AI960" s="539"/>
      <c r="AJ960" s="552"/>
      <c r="AK960" s="558"/>
      <c r="AL960" s="590">
        <f>IF(AH960=0,0,(AJ960/AH960)*100)</f>
        <v>0</v>
      </c>
      <c r="AM960" s="591"/>
      <c r="AN960" s="538"/>
      <c r="AO960" s="539"/>
      <c r="AP960" s="552"/>
      <c r="AQ960" s="558"/>
      <c r="AR960" s="590">
        <f>IF(AN960=0,0,(AP960/AN960)*100)</f>
        <v>0</v>
      </c>
      <c r="AS960" s="591"/>
      <c r="AT960" s="578">
        <f>AB960+AH960+AN960</f>
        <v>0</v>
      </c>
      <c r="AU960" s="579"/>
      <c r="AV960" s="574">
        <f>AD960+AJ960+AP960</f>
        <v>0</v>
      </c>
      <c r="AW960" s="575"/>
      <c r="AX960" s="590">
        <f>IF(AT960=0,0,(AV960/AT960)*100)</f>
        <v>0</v>
      </c>
      <c r="AY960" s="591"/>
      <c r="AZ960" s="538"/>
      <c r="BA960" s="539"/>
      <c r="BB960" s="552"/>
      <c r="BC960" s="558"/>
      <c r="BD960" s="590">
        <f>IF(AZ960=0,0,(BB960/AZ960)*100)</f>
        <v>0</v>
      </c>
      <c r="BE960" s="591"/>
      <c r="BF960" s="578">
        <f>AT960+AZ960</f>
        <v>0</v>
      </c>
      <c r="BG960" s="579"/>
      <c r="BH960" s="574">
        <f>AV960+BB960</f>
        <v>0</v>
      </c>
      <c r="BI960" s="575"/>
      <c r="BJ960" s="590">
        <f>IF(BF960=0,0,(BH960/BF960)*100)</f>
        <v>0</v>
      </c>
      <c r="BK960" s="591"/>
      <c r="BL960" s="650">
        <f>(AD960*2)+(AJ960*2)+(AP960*3)+BB960</f>
        <v>0</v>
      </c>
      <c r="BM960" s="651"/>
      <c r="BN960" s="652"/>
      <c r="BO960" s="599" t="e">
        <f>(BL960*BR$956)+(N960*BR$957)+(X960*BR$958)+(R960*BR$959)+(V960*BR$960)+(Z960*BR$961)</f>
        <v>#REF!</v>
      </c>
      <c r="BP960" s="599" t="e">
        <f>((AZ960-BB960)*BR$963)+((AT960-AV960)*BR$962)+(H960*BR$964)+(P960*BR$965)</f>
        <v>#REF!</v>
      </c>
      <c r="BQ960" s="70" t="s">
        <v>76</v>
      </c>
      <c r="BR960" s="71" t="e">
        <f>IF(#REF!="B",#REF!,IF(#REF!="C",#REF!,#REF!))</f>
        <v>#REF!</v>
      </c>
      <c r="BS960" s="67"/>
    </row>
    <row r="961" spans="1:71" ht="21.75" customHeight="1">
      <c r="A961" s="54"/>
      <c r="B961" s="566"/>
      <c r="C961" s="560" t="str">
        <f>IF(ROSTER!D$12="","",ROSTER!D$12)</f>
        <v/>
      </c>
      <c r="D961" s="561"/>
      <c r="E961" s="547"/>
      <c r="F961" s="502"/>
      <c r="G961" s="507"/>
      <c r="H961" s="544"/>
      <c r="I961" s="545"/>
      <c r="J961" s="540"/>
      <c r="K961" s="541"/>
      <c r="L961" s="553"/>
      <c r="M961" s="559"/>
      <c r="N961" s="556" t="s">
        <v>14</v>
      </c>
      <c r="O961" s="557"/>
      <c r="P961" s="540"/>
      <c r="Q961" s="541"/>
      <c r="R961" s="553"/>
      <c r="S961" s="559"/>
      <c r="T961" s="592"/>
      <c r="U961" s="593"/>
      <c r="V961" s="551"/>
      <c r="W961" s="545"/>
      <c r="X961" s="540"/>
      <c r="Y961" s="545"/>
      <c r="Z961" s="540"/>
      <c r="AA961" s="545"/>
      <c r="AB961" s="540"/>
      <c r="AC961" s="541"/>
      <c r="AD961" s="553"/>
      <c r="AE961" s="559"/>
      <c r="AF961" s="588"/>
      <c r="AG961" s="589"/>
      <c r="AH961" s="540"/>
      <c r="AI961" s="541"/>
      <c r="AJ961" s="553"/>
      <c r="AK961" s="559"/>
      <c r="AL961" s="592"/>
      <c r="AM961" s="593"/>
      <c r="AN961" s="540"/>
      <c r="AO961" s="541"/>
      <c r="AP961" s="553"/>
      <c r="AQ961" s="559"/>
      <c r="AR961" s="592"/>
      <c r="AS961" s="593"/>
      <c r="AT961" s="580"/>
      <c r="AU961" s="581"/>
      <c r="AV961" s="576"/>
      <c r="AW961" s="577"/>
      <c r="AX961" s="592"/>
      <c r="AY961" s="593"/>
      <c r="AZ961" s="540"/>
      <c r="BA961" s="541"/>
      <c r="BB961" s="553"/>
      <c r="BC961" s="559"/>
      <c r="BD961" s="592"/>
      <c r="BE961" s="593"/>
      <c r="BF961" s="580"/>
      <c r="BG961" s="581"/>
      <c r="BH961" s="576"/>
      <c r="BI961" s="577"/>
      <c r="BJ961" s="592"/>
      <c r="BK961" s="593"/>
      <c r="BL961" s="653"/>
      <c r="BM961" s="654"/>
      <c r="BN961" s="655"/>
      <c r="BO961" s="600"/>
      <c r="BP961" s="600"/>
      <c r="BQ961" s="70" t="s">
        <v>77</v>
      </c>
      <c r="BR961" s="71" t="e">
        <f>IF(#REF!="B",#REF!,IF(#REF!="C",#REF!,#REF!))</f>
        <v>#REF!</v>
      </c>
      <c r="BS961" s="67"/>
    </row>
    <row r="962" spans="1:71" ht="21.75" customHeight="1">
      <c r="A962" s="54"/>
      <c r="B962" s="565" t="str">
        <f>IF(ROSTER!B14="","",ROSTER!B14)</f>
        <v/>
      </c>
      <c r="C962" s="536" t="str">
        <f>IF(ROSTER!C$14="","",ROSTER!C$14)</f>
        <v/>
      </c>
      <c r="D962" s="537"/>
      <c r="E962" s="546"/>
      <c r="F962" s="501">
        <f>IF(E962="y",1,IF(E962="S",1,0))</f>
        <v>0</v>
      </c>
      <c r="G962" s="506">
        <f>IF(E962="S",1,0)</f>
        <v>0</v>
      </c>
      <c r="H962" s="542"/>
      <c r="I962" s="543"/>
      <c r="J962" s="538"/>
      <c r="K962" s="539"/>
      <c r="L962" s="552"/>
      <c r="M962" s="558"/>
      <c r="N962" s="554">
        <f>L962+J962</f>
        <v>0</v>
      </c>
      <c r="O962" s="555"/>
      <c r="P962" s="538"/>
      <c r="Q962" s="539"/>
      <c r="R962" s="552"/>
      <c r="S962" s="558"/>
      <c r="T962" s="590">
        <f t="shared" ref="T962:T999" si="857">R962-P962</f>
        <v>0</v>
      </c>
      <c r="U962" s="591"/>
      <c r="V962" s="550"/>
      <c r="W962" s="543"/>
      <c r="X962" s="538"/>
      <c r="Y962" s="543"/>
      <c r="Z962" s="538"/>
      <c r="AA962" s="543"/>
      <c r="AB962" s="538"/>
      <c r="AC962" s="539"/>
      <c r="AD962" s="552"/>
      <c r="AE962" s="558"/>
      <c r="AF962" s="586">
        <f>IF(AB962=0,0,(AD962/AB962)*100)</f>
        <v>0</v>
      </c>
      <c r="AG962" s="587"/>
      <c r="AH962" s="538"/>
      <c r="AI962" s="539"/>
      <c r="AJ962" s="552"/>
      <c r="AK962" s="558"/>
      <c r="AL962" s="590">
        <f>IF(AH962=0,0,(AJ962/AH962)*100)</f>
        <v>0</v>
      </c>
      <c r="AM962" s="591"/>
      <c r="AN962" s="538"/>
      <c r="AO962" s="539"/>
      <c r="AP962" s="552"/>
      <c r="AQ962" s="558"/>
      <c r="AR962" s="590">
        <f>IF(AN962=0,0,(AP962/AN962)*100)</f>
        <v>0</v>
      </c>
      <c r="AS962" s="591"/>
      <c r="AT962" s="578">
        <f>AB962+AH962+AN962</f>
        <v>0</v>
      </c>
      <c r="AU962" s="579"/>
      <c r="AV962" s="574">
        <f>AD962+AJ962+AP962</f>
        <v>0</v>
      </c>
      <c r="AW962" s="575"/>
      <c r="AX962" s="590">
        <f>IF(AT962=0,0,(AV962/AT962)*100)</f>
        <v>0</v>
      </c>
      <c r="AY962" s="591"/>
      <c r="AZ962" s="538"/>
      <c r="BA962" s="539"/>
      <c r="BB962" s="552"/>
      <c r="BC962" s="558"/>
      <c r="BD962" s="590">
        <f>IF(AZ962=0,0,(BB962/AZ962)*100)</f>
        <v>0</v>
      </c>
      <c r="BE962" s="591"/>
      <c r="BF962" s="578">
        <f>AT962+AZ962</f>
        <v>0</v>
      </c>
      <c r="BG962" s="579"/>
      <c r="BH962" s="574">
        <f>AV962+BB962</f>
        <v>0</v>
      </c>
      <c r="BI962" s="575"/>
      <c r="BJ962" s="590">
        <f>IF(BF962=0,0,(BH962/BF962)*100)</f>
        <v>0</v>
      </c>
      <c r="BK962" s="591"/>
      <c r="BL962" s="650">
        <f>(AD962*2)+(AJ962*2)+(AP962*3)+BB962</f>
        <v>0</v>
      </c>
      <c r="BM962" s="651"/>
      <c r="BN962" s="652"/>
      <c r="BO962" s="599" t="e">
        <f>(BL962*BR$956)+(N962*BR$957)+(X962*BR$958)+(R962*BR$959)+(V962*BR$960)+(Z962*BR$961)</f>
        <v>#REF!</v>
      </c>
      <c r="BP962" s="599" t="e">
        <f>((AZ962-BB962)*BR$963)+((AT962-AV962)*BR$962)+(H962*BR$964)+(P962*BR$965)</f>
        <v>#REF!</v>
      </c>
      <c r="BQ962" s="70" t="s">
        <v>78</v>
      </c>
      <c r="BR962" s="71" t="e">
        <f>IF(#REF!="B",#REF!,IF(#REF!="C",#REF!,#REF!))</f>
        <v>#REF!</v>
      </c>
      <c r="BS962" s="67"/>
    </row>
    <row r="963" spans="1:71" ht="21.75" customHeight="1">
      <c r="A963" s="54"/>
      <c r="B963" s="566"/>
      <c r="C963" s="560" t="str">
        <f>IF(ROSTER!D$14="","",ROSTER!D$14)</f>
        <v/>
      </c>
      <c r="D963" s="561"/>
      <c r="E963" s="547"/>
      <c r="F963" s="502"/>
      <c r="G963" s="507"/>
      <c r="H963" s="544"/>
      <c r="I963" s="545"/>
      <c r="J963" s="540"/>
      <c r="K963" s="541"/>
      <c r="L963" s="553"/>
      <c r="M963" s="559"/>
      <c r="N963" s="556" t="s">
        <v>14</v>
      </c>
      <c r="O963" s="557"/>
      <c r="P963" s="540"/>
      <c r="Q963" s="541"/>
      <c r="R963" s="553"/>
      <c r="S963" s="559"/>
      <c r="T963" s="592"/>
      <c r="U963" s="593"/>
      <c r="V963" s="551"/>
      <c r="W963" s="545"/>
      <c r="X963" s="540"/>
      <c r="Y963" s="545"/>
      <c r="Z963" s="540"/>
      <c r="AA963" s="545"/>
      <c r="AB963" s="540"/>
      <c r="AC963" s="541"/>
      <c r="AD963" s="553"/>
      <c r="AE963" s="559"/>
      <c r="AF963" s="588"/>
      <c r="AG963" s="589"/>
      <c r="AH963" s="540"/>
      <c r="AI963" s="541"/>
      <c r="AJ963" s="553"/>
      <c r="AK963" s="559"/>
      <c r="AL963" s="592"/>
      <c r="AM963" s="593"/>
      <c r="AN963" s="540"/>
      <c r="AO963" s="541"/>
      <c r="AP963" s="553"/>
      <c r="AQ963" s="559"/>
      <c r="AR963" s="592"/>
      <c r="AS963" s="593"/>
      <c r="AT963" s="580"/>
      <c r="AU963" s="581"/>
      <c r="AV963" s="576"/>
      <c r="AW963" s="577"/>
      <c r="AX963" s="592"/>
      <c r="AY963" s="593"/>
      <c r="AZ963" s="540"/>
      <c r="BA963" s="541"/>
      <c r="BB963" s="553"/>
      <c r="BC963" s="559"/>
      <c r="BD963" s="592"/>
      <c r="BE963" s="593"/>
      <c r="BF963" s="580"/>
      <c r="BG963" s="581"/>
      <c r="BH963" s="576"/>
      <c r="BI963" s="577"/>
      <c r="BJ963" s="592"/>
      <c r="BK963" s="593"/>
      <c r="BL963" s="653"/>
      <c r="BM963" s="654"/>
      <c r="BN963" s="655"/>
      <c r="BO963" s="600"/>
      <c r="BP963" s="600"/>
      <c r="BQ963" s="70" t="s">
        <v>79</v>
      </c>
      <c r="BR963" s="71" t="e">
        <f>IF(#REF!="B",#REF!,IF(#REF!="C",#REF!,#REF!))</f>
        <v>#REF!</v>
      </c>
      <c r="BS963" s="67"/>
    </row>
    <row r="964" spans="1:71" ht="21.75" customHeight="1">
      <c r="A964" s="54"/>
      <c r="B964" s="565" t="str">
        <f>IF(ROSTER!B16="","",ROSTER!B16)</f>
        <v/>
      </c>
      <c r="C964" s="536" t="str">
        <f>IF(ROSTER!C$16="","",ROSTER!C$16)</f>
        <v/>
      </c>
      <c r="D964" s="537"/>
      <c r="E964" s="546"/>
      <c r="F964" s="501">
        <f>IF(E964="y",1,IF(E964="S",1,0))</f>
        <v>0</v>
      </c>
      <c r="G964" s="506">
        <f>IF(E964="S",1,0)</f>
        <v>0</v>
      </c>
      <c r="H964" s="542"/>
      <c r="I964" s="543"/>
      <c r="J964" s="538"/>
      <c r="K964" s="539"/>
      <c r="L964" s="552"/>
      <c r="M964" s="558"/>
      <c r="N964" s="554">
        <f>L964+J964</f>
        <v>0</v>
      </c>
      <c r="O964" s="555"/>
      <c r="P964" s="538"/>
      <c r="Q964" s="539"/>
      <c r="R964" s="552"/>
      <c r="S964" s="558"/>
      <c r="T964" s="590">
        <f t="shared" ref="T964:T999" si="858">R964-P964</f>
        <v>0</v>
      </c>
      <c r="U964" s="591"/>
      <c r="V964" s="550"/>
      <c r="W964" s="543"/>
      <c r="X964" s="538"/>
      <c r="Y964" s="543"/>
      <c r="Z964" s="538"/>
      <c r="AA964" s="543"/>
      <c r="AB964" s="538"/>
      <c r="AC964" s="539"/>
      <c r="AD964" s="552"/>
      <c r="AE964" s="558"/>
      <c r="AF964" s="586">
        <f>IF(AB964=0,0,(AD964/AB964)*100)</f>
        <v>0</v>
      </c>
      <c r="AG964" s="587"/>
      <c r="AH964" s="538"/>
      <c r="AI964" s="539"/>
      <c r="AJ964" s="552"/>
      <c r="AK964" s="558"/>
      <c r="AL964" s="590">
        <f>IF(AH964=0,0,(AJ964/AH964)*100)</f>
        <v>0</v>
      </c>
      <c r="AM964" s="591"/>
      <c r="AN964" s="538"/>
      <c r="AO964" s="539"/>
      <c r="AP964" s="552"/>
      <c r="AQ964" s="558"/>
      <c r="AR964" s="590">
        <f>IF(AN964=0,0,(AP964/AN964)*100)</f>
        <v>0</v>
      </c>
      <c r="AS964" s="591"/>
      <c r="AT964" s="578">
        <f>AB964+AH964+AN964</f>
        <v>0</v>
      </c>
      <c r="AU964" s="579"/>
      <c r="AV964" s="574">
        <f>AD964+AJ964+AP964</f>
        <v>0</v>
      </c>
      <c r="AW964" s="575"/>
      <c r="AX964" s="590">
        <f>IF(AT964=0,0,(AV964/AT964)*100)</f>
        <v>0</v>
      </c>
      <c r="AY964" s="591"/>
      <c r="AZ964" s="538"/>
      <c r="BA964" s="539"/>
      <c r="BB964" s="552"/>
      <c r="BC964" s="558"/>
      <c r="BD964" s="590">
        <f>IF(AZ964=0,0,(BB964/AZ964)*100)</f>
        <v>0</v>
      </c>
      <c r="BE964" s="591"/>
      <c r="BF964" s="578">
        <f>AT964+AZ964</f>
        <v>0</v>
      </c>
      <c r="BG964" s="579"/>
      <c r="BH964" s="574">
        <f>AV964+BB964</f>
        <v>0</v>
      </c>
      <c r="BI964" s="575"/>
      <c r="BJ964" s="590">
        <f>IF(BF964=0,0,(BH964/BF964)*100)</f>
        <v>0</v>
      </c>
      <c r="BK964" s="591"/>
      <c r="BL964" s="650">
        <f>(AD964*2)+(AJ964*2)+(AP964*3)+BB964</f>
        <v>0</v>
      </c>
      <c r="BM964" s="651"/>
      <c r="BN964" s="652"/>
      <c r="BO964" s="599" t="e">
        <f>(BL964*BR$956)+(N964*BR$957)+(X964*BR$958)+(R964*BR$959)+(V964*BR$960)+(Z964*BR$961)</f>
        <v>#REF!</v>
      </c>
      <c r="BP964" s="599" t="e">
        <f>((AZ964-BB964)*BR$963)+((AT964-AV964)*BR$962)+(H964*BR$964)+(P964*BR$965)</f>
        <v>#REF!</v>
      </c>
      <c r="BQ964" s="70" t="s">
        <v>80</v>
      </c>
      <c r="BR964" s="71" t="e">
        <f>IF(#REF!="B",#REF!,IF(#REF!="C",#REF!,#REF!))</f>
        <v>#REF!</v>
      </c>
      <c r="BS964" s="67"/>
    </row>
    <row r="965" spans="1:71" ht="21.75" customHeight="1">
      <c r="A965" s="54"/>
      <c r="B965" s="566"/>
      <c r="C965" s="560" t="str">
        <f>IF(ROSTER!D$16="","",ROSTER!D$16)</f>
        <v/>
      </c>
      <c r="D965" s="561"/>
      <c r="E965" s="547"/>
      <c r="F965" s="502"/>
      <c r="G965" s="507"/>
      <c r="H965" s="544"/>
      <c r="I965" s="545"/>
      <c r="J965" s="540"/>
      <c r="K965" s="541"/>
      <c r="L965" s="553"/>
      <c r="M965" s="559"/>
      <c r="N965" s="556" t="s">
        <v>14</v>
      </c>
      <c r="O965" s="557"/>
      <c r="P965" s="540"/>
      <c r="Q965" s="541"/>
      <c r="R965" s="553"/>
      <c r="S965" s="559"/>
      <c r="T965" s="592"/>
      <c r="U965" s="593"/>
      <c r="V965" s="551"/>
      <c r="W965" s="545"/>
      <c r="X965" s="540"/>
      <c r="Y965" s="545"/>
      <c r="Z965" s="540"/>
      <c r="AA965" s="545"/>
      <c r="AB965" s="540"/>
      <c r="AC965" s="541"/>
      <c r="AD965" s="553"/>
      <c r="AE965" s="559"/>
      <c r="AF965" s="588"/>
      <c r="AG965" s="589"/>
      <c r="AH965" s="540"/>
      <c r="AI965" s="541"/>
      <c r="AJ965" s="553"/>
      <c r="AK965" s="559"/>
      <c r="AL965" s="592"/>
      <c r="AM965" s="593"/>
      <c r="AN965" s="540"/>
      <c r="AO965" s="541"/>
      <c r="AP965" s="553"/>
      <c r="AQ965" s="559"/>
      <c r="AR965" s="592"/>
      <c r="AS965" s="593"/>
      <c r="AT965" s="580"/>
      <c r="AU965" s="581"/>
      <c r="AV965" s="576"/>
      <c r="AW965" s="577"/>
      <c r="AX965" s="592"/>
      <c r="AY965" s="593"/>
      <c r="AZ965" s="540"/>
      <c r="BA965" s="541"/>
      <c r="BB965" s="553"/>
      <c r="BC965" s="559"/>
      <c r="BD965" s="592"/>
      <c r="BE965" s="593"/>
      <c r="BF965" s="580"/>
      <c r="BG965" s="581"/>
      <c r="BH965" s="576"/>
      <c r="BI965" s="577"/>
      <c r="BJ965" s="592"/>
      <c r="BK965" s="593"/>
      <c r="BL965" s="653"/>
      <c r="BM965" s="654"/>
      <c r="BN965" s="655"/>
      <c r="BO965" s="600"/>
      <c r="BP965" s="600"/>
      <c r="BQ965" s="70" t="s">
        <v>81</v>
      </c>
      <c r="BR965" s="71" t="e">
        <f>IF(#REF!="B",#REF!,IF(#REF!="C",#REF!,#REF!))</f>
        <v>#REF!</v>
      </c>
      <c r="BS965" s="67"/>
    </row>
    <row r="966" spans="1:71" ht="21.75" customHeight="1">
      <c r="A966" s="54"/>
      <c r="B966" s="565" t="str">
        <f>IF(ROSTER!B18="","",ROSTER!B18)</f>
        <v/>
      </c>
      <c r="C966" s="536" t="str">
        <f>IF(ROSTER!C$18="","",ROSTER!C$18)</f>
        <v/>
      </c>
      <c r="D966" s="537"/>
      <c r="E966" s="546"/>
      <c r="F966" s="501">
        <f>IF(E966="y",1,IF(E966="S",1,0))</f>
        <v>0</v>
      </c>
      <c r="G966" s="506">
        <f>IF(E966="S",1,0)</f>
        <v>0</v>
      </c>
      <c r="H966" s="542"/>
      <c r="I966" s="543"/>
      <c r="J966" s="538"/>
      <c r="K966" s="539"/>
      <c r="L966" s="552"/>
      <c r="M966" s="558"/>
      <c r="N966" s="554">
        <f>L966+J966</f>
        <v>0</v>
      </c>
      <c r="O966" s="555"/>
      <c r="P966" s="538"/>
      <c r="Q966" s="539"/>
      <c r="R966" s="552"/>
      <c r="S966" s="558"/>
      <c r="T966" s="590">
        <f t="shared" ref="T966:T999" si="859">R966-P966</f>
        <v>0</v>
      </c>
      <c r="U966" s="591"/>
      <c r="V966" s="550"/>
      <c r="W966" s="543"/>
      <c r="X966" s="538"/>
      <c r="Y966" s="543"/>
      <c r="Z966" s="538"/>
      <c r="AA966" s="543"/>
      <c r="AB966" s="538"/>
      <c r="AC966" s="539"/>
      <c r="AD966" s="552"/>
      <c r="AE966" s="558"/>
      <c r="AF966" s="586">
        <f>IF(AB966=0,0,(AD966/AB966)*100)</f>
        <v>0</v>
      </c>
      <c r="AG966" s="587"/>
      <c r="AH966" s="538"/>
      <c r="AI966" s="539"/>
      <c r="AJ966" s="552"/>
      <c r="AK966" s="558"/>
      <c r="AL966" s="590">
        <f>IF(AH966=0,0,(AJ966/AH966)*100)</f>
        <v>0</v>
      </c>
      <c r="AM966" s="591"/>
      <c r="AN966" s="538"/>
      <c r="AO966" s="539"/>
      <c r="AP966" s="552"/>
      <c r="AQ966" s="558"/>
      <c r="AR966" s="590">
        <f>IF(AN966=0,0,(AP966/AN966)*100)</f>
        <v>0</v>
      </c>
      <c r="AS966" s="591"/>
      <c r="AT966" s="578">
        <f>AB966+AH966+AN966</f>
        <v>0</v>
      </c>
      <c r="AU966" s="579"/>
      <c r="AV966" s="574">
        <f>AD966+AJ966+AP966</f>
        <v>0</v>
      </c>
      <c r="AW966" s="575"/>
      <c r="AX966" s="590">
        <f>IF(AT966=0,0,(AV966/AT966)*100)</f>
        <v>0</v>
      </c>
      <c r="AY966" s="591"/>
      <c r="AZ966" s="538"/>
      <c r="BA966" s="539"/>
      <c r="BB966" s="552"/>
      <c r="BC966" s="558"/>
      <c r="BD966" s="590">
        <f>IF(AZ966=0,0,(BB966/AZ966)*100)</f>
        <v>0</v>
      </c>
      <c r="BE966" s="591"/>
      <c r="BF966" s="578">
        <f>AT966+AZ966</f>
        <v>0</v>
      </c>
      <c r="BG966" s="579"/>
      <c r="BH966" s="574">
        <f>AV966+BB966</f>
        <v>0</v>
      </c>
      <c r="BI966" s="575"/>
      <c r="BJ966" s="590">
        <f>IF(BF966=0,0,(BH966/BF966)*100)</f>
        <v>0</v>
      </c>
      <c r="BK966" s="591"/>
      <c r="BL966" s="650">
        <f>(AD966*2)+(AJ966*2)+(AP966*3)+BB966</f>
        <v>0</v>
      </c>
      <c r="BM966" s="651"/>
      <c r="BN966" s="652"/>
      <c r="BO966" s="599" t="e">
        <f>(BL966*BR$956)+(N966*BR$957)+(X966*BR$958)+(R966*BR$959)+(V966*BR$960)+(Z966*BR$961)</f>
        <v>#REF!</v>
      </c>
      <c r="BP966" s="599" t="e">
        <f>((AZ966-BB966)*BR$963)+((AT966-AV966)*BR$962)+(H966*BR$964)+(P966*BR$965)</f>
        <v>#REF!</v>
      </c>
      <c r="BQ966" s="54"/>
      <c r="BR966" s="54"/>
      <c r="BS966" s="67"/>
    </row>
    <row r="967" spans="1:71" ht="21.75" customHeight="1">
      <c r="A967" s="54"/>
      <c r="B967" s="566"/>
      <c r="C967" s="560" t="str">
        <f>IF(ROSTER!D$18="","",ROSTER!D$18)</f>
        <v/>
      </c>
      <c r="D967" s="561"/>
      <c r="E967" s="547"/>
      <c r="F967" s="502"/>
      <c r="G967" s="507"/>
      <c r="H967" s="544"/>
      <c r="I967" s="545"/>
      <c r="J967" s="540"/>
      <c r="K967" s="541"/>
      <c r="L967" s="553"/>
      <c r="M967" s="559"/>
      <c r="N967" s="556"/>
      <c r="O967" s="557"/>
      <c r="P967" s="540"/>
      <c r="Q967" s="541"/>
      <c r="R967" s="553"/>
      <c r="S967" s="559"/>
      <c r="T967" s="592"/>
      <c r="U967" s="593"/>
      <c r="V967" s="551"/>
      <c r="W967" s="545"/>
      <c r="X967" s="540"/>
      <c r="Y967" s="545"/>
      <c r="Z967" s="540"/>
      <c r="AA967" s="545"/>
      <c r="AB967" s="540"/>
      <c r="AC967" s="541"/>
      <c r="AD967" s="553"/>
      <c r="AE967" s="559"/>
      <c r="AF967" s="588"/>
      <c r="AG967" s="589"/>
      <c r="AH967" s="540"/>
      <c r="AI967" s="541"/>
      <c r="AJ967" s="553"/>
      <c r="AK967" s="559"/>
      <c r="AL967" s="592"/>
      <c r="AM967" s="593"/>
      <c r="AN967" s="540"/>
      <c r="AO967" s="541"/>
      <c r="AP967" s="553"/>
      <c r="AQ967" s="559"/>
      <c r="AR967" s="592"/>
      <c r="AS967" s="593"/>
      <c r="AT967" s="580"/>
      <c r="AU967" s="581"/>
      <c r="AV967" s="576"/>
      <c r="AW967" s="577"/>
      <c r="AX967" s="592"/>
      <c r="AY967" s="593"/>
      <c r="AZ967" s="540"/>
      <c r="BA967" s="541"/>
      <c r="BB967" s="553"/>
      <c r="BC967" s="559"/>
      <c r="BD967" s="592"/>
      <c r="BE967" s="593"/>
      <c r="BF967" s="580"/>
      <c r="BG967" s="581"/>
      <c r="BH967" s="576"/>
      <c r="BI967" s="577"/>
      <c r="BJ967" s="592"/>
      <c r="BK967" s="593"/>
      <c r="BL967" s="653"/>
      <c r="BM967" s="654"/>
      <c r="BN967" s="655"/>
      <c r="BO967" s="600"/>
      <c r="BP967" s="600"/>
      <c r="BQ967" s="54"/>
      <c r="BR967" s="54"/>
      <c r="BS967" s="54"/>
    </row>
    <row r="968" spans="1:71" ht="21.75" customHeight="1">
      <c r="A968" s="54"/>
      <c r="B968" s="565" t="str">
        <f>IF(ROSTER!B20="","",ROSTER!B20)</f>
        <v/>
      </c>
      <c r="C968" s="536" t="str">
        <f>IF(ROSTER!C$20="","",ROSTER!C$20)</f>
        <v/>
      </c>
      <c r="D968" s="537"/>
      <c r="E968" s="546"/>
      <c r="F968" s="501">
        <f>IF(E968="y",1,IF(E968="S",1,0))</f>
        <v>0</v>
      </c>
      <c r="G968" s="506">
        <f>IF(E968="S",1,0)</f>
        <v>0</v>
      </c>
      <c r="H968" s="542"/>
      <c r="I968" s="543"/>
      <c r="J968" s="538"/>
      <c r="K968" s="539"/>
      <c r="L968" s="552"/>
      <c r="M968" s="558"/>
      <c r="N968" s="554">
        <f>L968+J968</f>
        <v>0</v>
      </c>
      <c r="O968" s="555"/>
      <c r="P968" s="538"/>
      <c r="Q968" s="539"/>
      <c r="R968" s="552"/>
      <c r="S968" s="558"/>
      <c r="T968" s="590">
        <f t="shared" ref="T968:T999" si="860">R968-P968</f>
        <v>0</v>
      </c>
      <c r="U968" s="591"/>
      <c r="V968" s="550"/>
      <c r="W968" s="543"/>
      <c r="X968" s="538"/>
      <c r="Y968" s="543"/>
      <c r="Z968" s="538"/>
      <c r="AA968" s="543"/>
      <c r="AB968" s="538"/>
      <c r="AC968" s="539"/>
      <c r="AD968" s="552"/>
      <c r="AE968" s="558"/>
      <c r="AF968" s="586">
        <f>IF(AB968=0,0,(AD968/AB968)*100)</f>
        <v>0</v>
      </c>
      <c r="AG968" s="587"/>
      <c r="AH968" s="538"/>
      <c r="AI968" s="539"/>
      <c r="AJ968" s="552"/>
      <c r="AK968" s="558"/>
      <c r="AL968" s="590">
        <f>IF(AH968=0,0,(AJ968/AH968)*100)</f>
        <v>0</v>
      </c>
      <c r="AM968" s="591"/>
      <c r="AN968" s="538"/>
      <c r="AO968" s="539"/>
      <c r="AP968" s="552"/>
      <c r="AQ968" s="558"/>
      <c r="AR968" s="590">
        <f>IF(AN968=0,0,(AP968/AN968)*100)</f>
        <v>0</v>
      </c>
      <c r="AS968" s="591"/>
      <c r="AT968" s="578">
        <f>AB968+AH968+AN968</f>
        <v>0</v>
      </c>
      <c r="AU968" s="579"/>
      <c r="AV968" s="574">
        <f>AD968+AJ968+AP968</f>
        <v>0</v>
      </c>
      <c r="AW968" s="575"/>
      <c r="AX968" s="590">
        <f>IF(AT968=0,0,(AV968/AT968)*100)</f>
        <v>0</v>
      </c>
      <c r="AY968" s="591"/>
      <c r="AZ968" s="538"/>
      <c r="BA968" s="539"/>
      <c r="BB968" s="552"/>
      <c r="BC968" s="558"/>
      <c r="BD968" s="590">
        <f>IF(AZ968=0,0,(BB968/AZ968)*100)</f>
        <v>0</v>
      </c>
      <c r="BE968" s="591"/>
      <c r="BF968" s="578">
        <f>AT968+AZ968</f>
        <v>0</v>
      </c>
      <c r="BG968" s="579"/>
      <c r="BH968" s="574">
        <f>AV968+BB968</f>
        <v>0</v>
      </c>
      <c r="BI968" s="575"/>
      <c r="BJ968" s="590">
        <f>IF(BF968=0,0,(BH968/BF968)*100)</f>
        <v>0</v>
      </c>
      <c r="BK968" s="591"/>
      <c r="BL968" s="650">
        <f>(AD968*2)+(AJ968*2)+(AP968*3)+BB968</f>
        <v>0</v>
      </c>
      <c r="BM968" s="651"/>
      <c r="BN968" s="652"/>
      <c r="BO968" s="599" t="e">
        <f>(BL968*BR$956)+(N968*BR$957)+(X968*BR$958)+(R968*BR$959)+(V968*BR$960)+(Z968*BR$961)</f>
        <v>#REF!</v>
      </c>
      <c r="BP968" s="599" t="e">
        <f>((AZ968-BB968)*BR$963)+((AT968-AV968)*BR$962)+(H968*BR$964)+(P968*BR$965)</f>
        <v>#REF!</v>
      </c>
      <c r="BQ968" s="54"/>
      <c r="BR968" s="54"/>
      <c r="BS968" s="54"/>
    </row>
    <row r="969" spans="1:71" ht="21.75" customHeight="1">
      <c r="A969" s="54"/>
      <c r="B969" s="566"/>
      <c r="C969" s="560" t="str">
        <f>IF(ROSTER!D$20="","",ROSTER!D$20)</f>
        <v/>
      </c>
      <c r="D969" s="561"/>
      <c r="E969" s="547"/>
      <c r="F969" s="502"/>
      <c r="G969" s="507"/>
      <c r="H969" s="544"/>
      <c r="I969" s="545"/>
      <c r="J969" s="540"/>
      <c r="K969" s="541"/>
      <c r="L969" s="553"/>
      <c r="M969" s="559"/>
      <c r="N969" s="556" t="s">
        <v>14</v>
      </c>
      <c r="O969" s="557"/>
      <c r="P969" s="540"/>
      <c r="Q969" s="541"/>
      <c r="R969" s="553"/>
      <c r="S969" s="559"/>
      <c r="T969" s="592"/>
      <c r="U969" s="593"/>
      <c r="V969" s="551"/>
      <c r="W969" s="545"/>
      <c r="X969" s="540"/>
      <c r="Y969" s="545"/>
      <c r="Z969" s="540"/>
      <c r="AA969" s="545"/>
      <c r="AB969" s="540"/>
      <c r="AC969" s="541"/>
      <c r="AD969" s="553"/>
      <c r="AE969" s="559"/>
      <c r="AF969" s="588"/>
      <c r="AG969" s="589"/>
      <c r="AH969" s="540"/>
      <c r="AI969" s="541"/>
      <c r="AJ969" s="553"/>
      <c r="AK969" s="559"/>
      <c r="AL969" s="592"/>
      <c r="AM969" s="593"/>
      <c r="AN969" s="540"/>
      <c r="AO969" s="541"/>
      <c r="AP969" s="553"/>
      <c r="AQ969" s="559"/>
      <c r="AR969" s="592"/>
      <c r="AS969" s="593"/>
      <c r="AT969" s="580"/>
      <c r="AU969" s="581"/>
      <c r="AV969" s="576"/>
      <c r="AW969" s="577"/>
      <c r="AX969" s="592"/>
      <c r="AY969" s="593"/>
      <c r="AZ969" s="540"/>
      <c r="BA969" s="541"/>
      <c r="BB969" s="553"/>
      <c r="BC969" s="559"/>
      <c r="BD969" s="592"/>
      <c r="BE969" s="593"/>
      <c r="BF969" s="580"/>
      <c r="BG969" s="581"/>
      <c r="BH969" s="576"/>
      <c r="BI969" s="577"/>
      <c r="BJ969" s="592"/>
      <c r="BK969" s="593"/>
      <c r="BL969" s="653"/>
      <c r="BM969" s="654"/>
      <c r="BN969" s="655"/>
      <c r="BO969" s="600"/>
      <c r="BP969" s="600"/>
      <c r="BQ969" s="54"/>
      <c r="BR969" s="54"/>
      <c r="BS969" s="54"/>
    </row>
    <row r="970" spans="1:71" ht="21.75" customHeight="1">
      <c r="A970" s="54"/>
      <c r="B970" s="565" t="str">
        <f>IF(ROSTER!B22="","",ROSTER!B22)</f>
        <v/>
      </c>
      <c r="C970" s="536" t="str">
        <f>IF(ROSTER!C$22="","",ROSTER!C$22)</f>
        <v/>
      </c>
      <c r="D970" s="537"/>
      <c r="E970" s="546"/>
      <c r="F970" s="501">
        <f>IF(E970="y",1,IF(E970="S",1,0))</f>
        <v>0</v>
      </c>
      <c r="G970" s="506">
        <f>IF(E970="S",1,0)</f>
        <v>0</v>
      </c>
      <c r="H970" s="542"/>
      <c r="I970" s="543"/>
      <c r="J970" s="538"/>
      <c r="K970" s="539"/>
      <c r="L970" s="552"/>
      <c r="M970" s="558"/>
      <c r="N970" s="554">
        <f>L970+J970</f>
        <v>0</v>
      </c>
      <c r="O970" s="555"/>
      <c r="P970" s="538"/>
      <c r="Q970" s="539"/>
      <c r="R970" s="552"/>
      <c r="S970" s="558"/>
      <c r="T970" s="590">
        <f t="shared" ref="T970:T999" si="861">R970-P970</f>
        <v>0</v>
      </c>
      <c r="U970" s="591"/>
      <c r="V970" s="550"/>
      <c r="W970" s="543"/>
      <c r="X970" s="538"/>
      <c r="Y970" s="543"/>
      <c r="Z970" s="538"/>
      <c r="AA970" s="543"/>
      <c r="AB970" s="538"/>
      <c r="AC970" s="539"/>
      <c r="AD970" s="552"/>
      <c r="AE970" s="558"/>
      <c r="AF970" s="586">
        <f>IF(AB970=0,0,(AD970/AB970)*100)</f>
        <v>0</v>
      </c>
      <c r="AG970" s="587"/>
      <c r="AH970" s="538"/>
      <c r="AI970" s="539"/>
      <c r="AJ970" s="552"/>
      <c r="AK970" s="558"/>
      <c r="AL970" s="590">
        <f>IF(AH970=0,0,(AJ970/AH970)*100)</f>
        <v>0</v>
      </c>
      <c r="AM970" s="591"/>
      <c r="AN970" s="538"/>
      <c r="AO970" s="539"/>
      <c r="AP970" s="552"/>
      <c r="AQ970" s="558"/>
      <c r="AR970" s="590">
        <f>IF(AN970=0,0,(AP970/AN970)*100)</f>
        <v>0</v>
      </c>
      <c r="AS970" s="591"/>
      <c r="AT970" s="578">
        <f>AB970+AH970+AN970</f>
        <v>0</v>
      </c>
      <c r="AU970" s="579"/>
      <c r="AV970" s="574">
        <f>AD970+AJ970+AP970</f>
        <v>0</v>
      </c>
      <c r="AW970" s="575"/>
      <c r="AX970" s="590">
        <f>IF(AT970=0,0,(AV970/AT970)*100)</f>
        <v>0</v>
      </c>
      <c r="AY970" s="591"/>
      <c r="AZ970" s="538"/>
      <c r="BA970" s="539"/>
      <c r="BB970" s="552"/>
      <c r="BC970" s="558"/>
      <c r="BD970" s="590">
        <f>IF(AZ970=0,0,(BB970/AZ970)*100)</f>
        <v>0</v>
      </c>
      <c r="BE970" s="591"/>
      <c r="BF970" s="578">
        <f>AT970+AZ970</f>
        <v>0</v>
      </c>
      <c r="BG970" s="579"/>
      <c r="BH970" s="574">
        <f>AV970+BB970</f>
        <v>0</v>
      </c>
      <c r="BI970" s="575"/>
      <c r="BJ970" s="590">
        <f>IF(BF970=0,0,(BH970/BF970)*100)</f>
        <v>0</v>
      </c>
      <c r="BK970" s="591"/>
      <c r="BL970" s="650">
        <f>(AD970*2)+(AJ970*2)+(AP970*3)+BB970</f>
        <v>0</v>
      </c>
      <c r="BM970" s="651"/>
      <c r="BN970" s="652"/>
      <c r="BO970" s="599" t="e">
        <f>(BL970*BR$956)+(N970*BR$957)+(X970*BR$958)+(R970*BR$959)+(V970*BR$960)+(Z970*BR$961)</f>
        <v>#REF!</v>
      </c>
      <c r="BP970" s="599" t="e">
        <f>((AZ970-BB970)*BR$963)+((AT970-AV970)*BR$962)+(H970*BR$964)+(P970*BR$965)</f>
        <v>#REF!</v>
      </c>
      <c r="BQ970" s="54"/>
      <c r="BR970" s="54"/>
      <c r="BS970" s="54"/>
    </row>
    <row r="971" spans="1:71" ht="21.75" customHeight="1">
      <c r="A971" s="54"/>
      <c r="B971" s="566"/>
      <c r="C971" s="560" t="str">
        <f>IF(ROSTER!D$22="","",ROSTER!D$22)</f>
        <v/>
      </c>
      <c r="D971" s="561"/>
      <c r="E971" s="547"/>
      <c r="F971" s="502"/>
      <c r="G971" s="507"/>
      <c r="H971" s="544"/>
      <c r="I971" s="545"/>
      <c r="J971" s="540"/>
      <c r="K971" s="541"/>
      <c r="L971" s="553"/>
      <c r="M971" s="559"/>
      <c r="N971" s="556" t="s">
        <v>14</v>
      </c>
      <c r="O971" s="557"/>
      <c r="P971" s="540"/>
      <c r="Q971" s="541"/>
      <c r="R971" s="553"/>
      <c r="S971" s="559"/>
      <c r="T971" s="592"/>
      <c r="U971" s="593"/>
      <c r="V971" s="551"/>
      <c r="W971" s="545"/>
      <c r="X971" s="540"/>
      <c r="Y971" s="545"/>
      <c r="Z971" s="540"/>
      <c r="AA971" s="545"/>
      <c r="AB971" s="540"/>
      <c r="AC971" s="541"/>
      <c r="AD971" s="553"/>
      <c r="AE971" s="559"/>
      <c r="AF971" s="588"/>
      <c r="AG971" s="589"/>
      <c r="AH971" s="540"/>
      <c r="AI971" s="541"/>
      <c r="AJ971" s="553"/>
      <c r="AK971" s="559"/>
      <c r="AL971" s="592"/>
      <c r="AM971" s="593"/>
      <c r="AN971" s="540"/>
      <c r="AO971" s="541"/>
      <c r="AP971" s="553"/>
      <c r="AQ971" s="559"/>
      <c r="AR971" s="592"/>
      <c r="AS971" s="593"/>
      <c r="AT971" s="580"/>
      <c r="AU971" s="581"/>
      <c r="AV971" s="576"/>
      <c r="AW971" s="577"/>
      <c r="AX971" s="592"/>
      <c r="AY971" s="593"/>
      <c r="AZ971" s="540"/>
      <c r="BA971" s="541"/>
      <c r="BB971" s="553"/>
      <c r="BC971" s="559"/>
      <c r="BD971" s="592"/>
      <c r="BE971" s="593"/>
      <c r="BF971" s="580"/>
      <c r="BG971" s="581"/>
      <c r="BH971" s="576"/>
      <c r="BI971" s="577"/>
      <c r="BJ971" s="592"/>
      <c r="BK971" s="593"/>
      <c r="BL971" s="653"/>
      <c r="BM971" s="654"/>
      <c r="BN971" s="655"/>
      <c r="BO971" s="600"/>
      <c r="BP971" s="600"/>
      <c r="BQ971" s="54"/>
      <c r="BR971" s="54"/>
      <c r="BS971" s="54"/>
    </row>
    <row r="972" spans="1:71" ht="21.75" customHeight="1">
      <c r="A972" s="54"/>
      <c r="B972" s="565" t="str">
        <f>IF(ROSTER!B24="","",ROSTER!B24)</f>
        <v/>
      </c>
      <c r="C972" s="536" t="str">
        <f>IF(ROSTER!C$24="","",ROSTER!C$24)</f>
        <v/>
      </c>
      <c r="D972" s="537"/>
      <c r="E972" s="546"/>
      <c r="F972" s="501">
        <f>IF(E972="y",1,IF(E972="S",1,0))</f>
        <v>0</v>
      </c>
      <c r="G972" s="506">
        <f>IF(E972="S",1,0)</f>
        <v>0</v>
      </c>
      <c r="H972" s="542"/>
      <c r="I972" s="543"/>
      <c r="J972" s="538"/>
      <c r="K972" s="539"/>
      <c r="L972" s="552"/>
      <c r="M972" s="558"/>
      <c r="N972" s="554">
        <f>L972+J972</f>
        <v>0</v>
      </c>
      <c r="O972" s="555"/>
      <c r="P972" s="538"/>
      <c r="Q972" s="539"/>
      <c r="R972" s="552"/>
      <c r="S972" s="558"/>
      <c r="T972" s="590">
        <f t="shared" ref="T972:T999" si="862">R972-P972</f>
        <v>0</v>
      </c>
      <c r="U972" s="591"/>
      <c r="V972" s="550"/>
      <c r="W972" s="543"/>
      <c r="X972" s="538"/>
      <c r="Y972" s="543"/>
      <c r="Z972" s="538"/>
      <c r="AA972" s="543"/>
      <c r="AB972" s="538"/>
      <c r="AC972" s="539"/>
      <c r="AD972" s="552"/>
      <c r="AE972" s="558"/>
      <c r="AF972" s="586">
        <f>IF(AB972=0,0,(AD972/AB972)*100)</f>
        <v>0</v>
      </c>
      <c r="AG972" s="587"/>
      <c r="AH972" s="538"/>
      <c r="AI972" s="539"/>
      <c r="AJ972" s="552"/>
      <c r="AK972" s="558"/>
      <c r="AL972" s="590">
        <f>IF(AH972=0,0,(AJ972/AH972)*100)</f>
        <v>0</v>
      </c>
      <c r="AM972" s="591"/>
      <c r="AN972" s="538"/>
      <c r="AO972" s="539"/>
      <c r="AP972" s="552"/>
      <c r="AQ972" s="558"/>
      <c r="AR972" s="590">
        <f>IF(AN972=0,0,(AP972/AN972)*100)</f>
        <v>0</v>
      </c>
      <c r="AS972" s="591"/>
      <c r="AT972" s="578">
        <f>AB972+AH972+AN972</f>
        <v>0</v>
      </c>
      <c r="AU972" s="579"/>
      <c r="AV972" s="574">
        <f>AD972+AJ972+AP972</f>
        <v>0</v>
      </c>
      <c r="AW972" s="575"/>
      <c r="AX972" s="590">
        <f>IF(AT972=0,0,(AV972/AT972)*100)</f>
        <v>0</v>
      </c>
      <c r="AY972" s="591"/>
      <c r="AZ972" s="538"/>
      <c r="BA972" s="539"/>
      <c r="BB972" s="552"/>
      <c r="BC972" s="558"/>
      <c r="BD972" s="590">
        <f>IF(AZ972=0,0,(BB972/AZ972)*100)</f>
        <v>0</v>
      </c>
      <c r="BE972" s="591"/>
      <c r="BF972" s="578">
        <f>AT972+AZ972</f>
        <v>0</v>
      </c>
      <c r="BG972" s="579"/>
      <c r="BH972" s="574">
        <f>AV972+BB972</f>
        <v>0</v>
      </c>
      <c r="BI972" s="575"/>
      <c r="BJ972" s="590">
        <f>IF(BF972=0,0,(BH972/BF972)*100)</f>
        <v>0</v>
      </c>
      <c r="BK972" s="591"/>
      <c r="BL972" s="650">
        <f>(AD972*2)+(AJ972*2)+(AP972*3)+BB972</f>
        <v>0</v>
      </c>
      <c r="BM972" s="651"/>
      <c r="BN972" s="652"/>
      <c r="BO972" s="599" t="e">
        <f>(BL972*BR$956)+(N972*BR$957)+(X972*BR$958)+(R972*BR$959)+(V972*BR$960)+(Z972*BR$961)</f>
        <v>#REF!</v>
      </c>
      <c r="BP972" s="599" t="e">
        <f>((AZ972-BB972)*BR$963)+((AT972-AV972)*BR$962)+(H972*BR$964)+(P972*BR$965)</f>
        <v>#REF!</v>
      </c>
      <c r="BQ972" s="54"/>
      <c r="BR972" s="54"/>
      <c r="BS972" s="54"/>
    </row>
    <row r="973" spans="1:71" ht="21.75" customHeight="1">
      <c r="A973" s="54"/>
      <c r="B973" s="566"/>
      <c r="C973" s="560" t="str">
        <f>IF(ROSTER!D$24="","",ROSTER!D$24)</f>
        <v/>
      </c>
      <c r="D973" s="561"/>
      <c r="E973" s="547"/>
      <c r="F973" s="502"/>
      <c r="G973" s="507"/>
      <c r="H973" s="544"/>
      <c r="I973" s="545"/>
      <c r="J973" s="540"/>
      <c r="K973" s="541"/>
      <c r="L973" s="553"/>
      <c r="M973" s="559"/>
      <c r="N973" s="556" t="s">
        <v>14</v>
      </c>
      <c r="O973" s="557"/>
      <c r="P973" s="540"/>
      <c r="Q973" s="541"/>
      <c r="R973" s="553"/>
      <c r="S973" s="559"/>
      <c r="T973" s="592"/>
      <c r="U973" s="593"/>
      <c r="V973" s="551"/>
      <c r="W973" s="545"/>
      <c r="X973" s="540"/>
      <c r="Y973" s="545"/>
      <c r="Z973" s="540"/>
      <c r="AA973" s="545"/>
      <c r="AB973" s="540"/>
      <c r="AC973" s="541"/>
      <c r="AD973" s="553"/>
      <c r="AE973" s="559"/>
      <c r="AF973" s="588"/>
      <c r="AG973" s="589"/>
      <c r="AH973" s="540"/>
      <c r="AI973" s="541"/>
      <c r="AJ973" s="553"/>
      <c r="AK973" s="559"/>
      <c r="AL973" s="592"/>
      <c r="AM973" s="593"/>
      <c r="AN973" s="540"/>
      <c r="AO973" s="541"/>
      <c r="AP973" s="553"/>
      <c r="AQ973" s="559"/>
      <c r="AR973" s="592"/>
      <c r="AS973" s="593"/>
      <c r="AT973" s="580"/>
      <c r="AU973" s="581"/>
      <c r="AV973" s="576"/>
      <c r="AW973" s="577"/>
      <c r="AX973" s="592"/>
      <c r="AY973" s="593"/>
      <c r="AZ973" s="540"/>
      <c r="BA973" s="541"/>
      <c r="BB973" s="553"/>
      <c r="BC973" s="559"/>
      <c r="BD973" s="592"/>
      <c r="BE973" s="593"/>
      <c r="BF973" s="580"/>
      <c r="BG973" s="581"/>
      <c r="BH973" s="576"/>
      <c r="BI973" s="577"/>
      <c r="BJ973" s="592"/>
      <c r="BK973" s="593"/>
      <c r="BL973" s="653"/>
      <c r="BM973" s="654"/>
      <c r="BN973" s="655"/>
      <c r="BO973" s="600"/>
      <c r="BP973" s="600"/>
      <c r="BQ973" s="54"/>
      <c r="BR973" s="54"/>
      <c r="BS973" s="54"/>
    </row>
    <row r="974" spans="1:71" ht="21.75" customHeight="1">
      <c r="A974" s="54"/>
      <c r="B974" s="565" t="str">
        <f>IF(ROSTER!B26="","",ROSTER!B26)</f>
        <v/>
      </c>
      <c r="C974" s="536" t="str">
        <f>IF(ROSTER!C$26="","",ROSTER!C$26)</f>
        <v/>
      </c>
      <c r="D974" s="537"/>
      <c r="E974" s="546"/>
      <c r="F974" s="501">
        <f>IF(E974="y",1,IF(E974="S",1,0))</f>
        <v>0</v>
      </c>
      <c r="G974" s="506">
        <f>IF(E974="S",1,0)</f>
        <v>0</v>
      </c>
      <c r="H974" s="542"/>
      <c r="I974" s="543"/>
      <c r="J974" s="538"/>
      <c r="K974" s="539"/>
      <c r="L974" s="552"/>
      <c r="M974" s="558"/>
      <c r="N974" s="554">
        <f>L974+J974</f>
        <v>0</v>
      </c>
      <c r="O974" s="555"/>
      <c r="P974" s="538"/>
      <c r="Q974" s="539"/>
      <c r="R974" s="552"/>
      <c r="S974" s="558"/>
      <c r="T974" s="590">
        <f t="shared" ref="T974:T999" si="863">R974-P974</f>
        <v>0</v>
      </c>
      <c r="U974" s="591"/>
      <c r="V974" s="550"/>
      <c r="W974" s="543"/>
      <c r="X974" s="538"/>
      <c r="Y974" s="543"/>
      <c r="Z974" s="538"/>
      <c r="AA974" s="543"/>
      <c r="AB974" s="538"/>
      <c r="AC974" s="539"/>
      <c r="AD974" s="552"/>
      <c r="AE974" s="558"/>
      <c r="AF974" s="586">
        <f>IF(AB974=0,0,(AD974/AB974)*100)</f>
        <v>0</v>
      </c>
      <c r="AG974" s="587"/>
      <c r="AH974" s="538"/>
      <c r="AI974" s="539"/>
      <c r="AJ974" s="552"/>
      <c r="AK974" s="558"/>
      <c r="AL974" s="590">
        <f>IF(AH974=0,0,(AJ974/AH974)*100)</f>
        <v>0</v>
      </c>
      <c r="AM974" s="591"/>
      <c r="AN974" s="538"/>
      <c r="AO974" s="539"/>
      <c r="AP974" s="552"/>
      <c r="AQ974" s="558"/>
      <c r="AR974" s="590">
        <f>IF(AN974=0,0,(AP974/AN974)*100)</f>
        <v>0</v>
      </c>
      <c r="AS974" s="591"/>
      <c r="AT974" s="578">
        <f>AB974+AH974+AN974</f>
        <v>0</v>
      </c>
      <c r="AU974" s="579"/>
      <c r="AV974" s="574">
        <f>AD974+AJ974+AP974</f>
        <v>0</v>
      </c>
      <c r="AW974" s="575"/>
      <c r="AX974" s="590">
        <f>IF(AT974=0,0,(AV974/AT974)*100)</f>
        <v>0</v>
      </c>
      <c r="AY974" s="591"/>
      <c r="AZ974" s="538"/>
      <c r="BA974" s="539"/>
      <c r="BB974" s="552"/>
      <c r="BC974" s="558"/>
      <c r="BD974" s="590">
        <f>IF(AZ974=0,0,(BB974/AZ974)*100)</f>
        <v>0</v>
      </c>
      <c r="BE974" s="591"/>
      <c r="BF974" s="578">
        <f>AT974+AZ974</f>
        <v>0</v>
      </c>
      <c r="BG974" s="579"/>
      <c r="BH974" s="574">
        <f>AV974+BB974</f>
        <v>0</v>
      </c>
      <c r="BI974" s="575"/>
      <c r="BJ974" s="590">
        <f>IF(BF974=0,0,(BH974/BF974)*100)</f>
        <v>0</v>
      </c>
      <c r="BK974" s="591"/>
      <c r="BL974" s="650">
        <f>(AD974*2)+(AJ974*2)+(AP974*3)+BB974</f>
        <v>0</v>
      </c>
      <c r="BM974" s="651"/>
      <c r="BN974" s="652"/>
      <c r="BO974" s="599" t="e">
        <f>(BL974*BR$956)+(N974*BR$957)+(X974*BR$958)+(R974*BR$959)+(V974*BR$960)+(Z974*BR$961)</f>
        <v>#REF!</v>
      </c>
      <c r="BP974" s="599" t="e">
        <f>((AZ974-BB974)*BR$963)+((AT974-AV974)*BR$962)+(H974*BR$964)+(P974*BR$965)</f>
        <v>#REF!</v>
      </c>
      <c r="BQ974" s="54"/>
      <c r="BR974" s="54"/>
      <c r="BS974" s="54"/>
    </row>
    <row r="975" spans="1:71" ht="21.75" customHeight="1">
      <c r="A975" s="54"/>
      <c r="B975" s="566"/>
      <c r="C975" s="560" t="str">
        <f>IF(ROSTER!D$26="","",ROSTER!D$26)</f>
        <v/>
      </c>
      <c r="D975" s="561"/>
      <c r="E975" s="547"/>
      <c r="F975" s="502"/>
      <c r="G975" s="507"/>
      <c r="H975" s="544"/>
      <c r="I975" s="545"/>
      <c r="J975" s="540"/>
      <c r="K975" s="541"/>
      <c r="L975" s="553"/>
      <c r="M975" s="559"/>
      <c r="N975" s="556" t="s">
        <v>14</v>
      </c>
      <c r="O975" s="557"/>
      <c r="P975" s="540"/>
      <c r="Q975" s="541"/>
      <c r="R975" s="553"/>
      <c r="S975" s="559"/>
      <c r="T975" s="592"/>
      <c r="U975" s="593"/>
      <c r="V975" s="551"/>
      <c r="W975" s="545"/>
      <c r="X975" s="540"/>
      <c r="Y975" s="545"/>
      <c r="Z975" s="540"/>
      <c r="AA975" s="545"/>
      <c r="AB975" s="540"/>
      <c r="AC975" s="541"/>
      <c r="AD975" s="553"/>
      <c r="AE975" s="559"/>
      <c r="AF975" s="588"/>
      <c r="AG975" s="589"/>
      <c r="AH975" s="540"/>
      <c r="AI975" s="541"/>
      <c r="AJ975" s="553"/>
      <c r="AK975" s="559"/>
      <c r="AL975" s="592"/>
      <c r="AM975" s="593"/>
      <c r="AN975" s="540"/>
      <c r="AO975" s="541"/>
      <c r="AP975" s="553"/>
      <c r="AQ975" s="559"/>
      <c r="AR975" s="592"/>
      <c r="AS975" s="593"/>
      <c r="AT975" s="580"/>
      <c r="AU975" s="581"/>
      <c r="AV975" s="576"/>
      <c r="AW975" s="577"/>
      <c r="AX975" s="592"/>
      <c r="AY975" s="593"/>
      <c r="AZ975" s="540"/>
      <c r="BA975" s="541"/>
      <c r="BB975" s="553"/>
      <c r="BC975" s="559"/>
      <c r="BD975" s="592"/>
      <c r="BE975" s="593"/>
      <c r="BF975" s="580"/>
      <c r="BG975" s="581"/>
      <c r="BH975" s="576"/>
      <c r="BI975" s="577"/>
      <c r="BJ975" s="592"/>
      <c r="BK975" s="593"/>
      <c r="BL975" s="653"/>
      <c r="BM975" s="654"/>
      <c r="BN975" s="655"/>
      <c r="BO975" s="600"/>
      <c r="BP975" s="600"/>
      <c r="BQ975" s="54"/>
      <c r="BR975" s="54"/>
      <c r="BS975" s="54"/>
    </row>
    <row r="976" spans="1:71" ht="21.75" customHeight="1">
      <c r="A976" s="54"/>
      <c r="B976" s="565" t="str">
        <f>IF(ROSTER!B28="","",ROSTER!B28)</f>
        <v/>
      </c>
      <c r="C976" s="536" t="str">
        <f>IF(ROSTER!C$28="","",ROSTER!C$28)</f>
        <v/>
      </c>
      <c r="D976" s="537"/>
      <c r="E976" s="546"/>
      <c r="F976" s="501">
        <f>IF(E976="y",1,IF(E976="S",1,0))</f>
        <v>0</v>
      </c>
      <c r="G976" s="506">
        <f>IF(E976="S",1,0)</f>
        <v>0</v>
      </c>
      <c r="H976" s="542"/>
      <c r="I976" s="543"/>
      <c r="J976" s="538"/>
      <c r="K976" s="539"/>
      <c r="L976" s="552"/>
      <c r="M976" s="558"/>
      <c r="N976" s="554">
        <f>L976+J976</f>
        <v>0</v>
      </c>
      <c r="O976" s="555"/>
      <c r="P976" s="538"/>
      <c r="Q976" s="539"/>
      <c r="R976" s="552"/>
      <c r="S976" s="558"/>
      <c r="T976" s="590">
        <f t="shared" ref="T976:T999" si="864">R976-P976</f>
        <v>0</v>
      </c>
      <c r="U976" s="591"/>
      <c r="V976" s="550"/>
      <c r="W976" s="543"/>
      <c r="X976" s="538"/>
      <c r="Y976" s="543"/>
      <c r="Z976" s="538"/>
      <c r="AA976" s="543"/>
      <c r="AB976" s="538"/>
      <c r="AC976" s="539"/>
      <c r="AD976" s="552"/>
      <c r="AE976" s="558"/>
      <c r="AF976" s="586">
        <f>IF(AB976=0,0,(AD976/AB976)*100)</f>
        <v>0</v>
      </c>
      <c r="AG976" s="587"/>
      <c r="AH976" s="538"/>
      <c r="AI976" s="539"/>
      <c r="AJ976" s="552"/>
      <c r="AK976" s="558"/>
      <c r="AL976" s="590">
        <f>IF(AH976=0,0,(AJ976/AH976)*100)</f>
        <v>0</v>
      </c>
      <c r="AM976" s="591"/>
      <c r="AN976" s="538"/>
      <c r="AO976" s="539"/>
      <c r="AP976" s="552"/>
      <c r="AQ976" s="558"/>
      <c r="AR976" s="590">
        <f>IF(AN976=0,0,(AP976/AN976)*100)</f>
        <v>0</v>
      </c>
      <c r="AS976" s="591"/>
      <c r="AT976" s="578">
        <f>AB976+AH976+AN976</f>
        <v>0</v>
      </c>
      <c r="AU976" s="579"/>
      <c r="AV976" s="574">
        <f>AD976+AJ976+AP976</f>
        <v>0</v>
      </c>
      <c r="AW976" s="575"/>
      <c r="AX976" s="590">
        <f>IF(AT976=0,0,(AV976/AT976)*100)</f>
        <v>0</v>
      </c>
      <c r="AY976" s="591"/>
      <c r="AZ976" s="538"/>
      <c r="BA976" s="539"/>
      <c r="BB976" s="552"/>
      <c r="BC976" s="558"/>
      <c r="BD976" s="590">
        <f>IF(AZ976=0,0,(BB976/AZ976)*100)</f>
        <v>0</v>
      </c>
      <c r="BE976" s="591"/>
      <c r="BF976" s="578">
        <f>AT976+AZ976</f>
        <v>0</v>
      </c>
      <c r="BG976" s="579"/>
      <c r="BH976" s="574">
        <f>AV976+BB976</f>
        <v>0</v>
      </c>
      <c r="BI976" s="575"/>
      <c r="BJ976" s="590">
        <f>IF(BF976=0,0,(BH976/BF976)*100)</f>
        <v>0</v>
      </c>
      <c r="BK976" s="591"/>
      <c r="BL976" s="650">
        <f>(AD976*2)+(AJ976*2)+(AP976*3)+BB976</f>
        <v>0</v>
      </c>
      <c r="BM976" s="651"/>
      <c r="BN976" s="652"/>
      <c r="BO976" s="599" t="e">
        <f>(BL976*BR$956)+(N976*BR$957)+(X976*BR$958)+(R976*BR$959)+(V976*BR$960)+(Z976*BR$961)</f>
        <v>#REF!</v>
      </c>
      <c r="BP976" s="599" t="e">
        <f>((AZ976-BB976)*BR$963)+((AT976-AV976)*BR$962)+(H976*BR$964)+(P976*BR$965)</f>
        <v>#REF!</v>
      </c>
      <c r="BQ976" s="54"/>
      <c r="BR976" s="54"/>
      <c r="BS976" s="54"/>
    </row>
    <row r="977" spans="1:71" ht="21.75" customHeight="1">
      <c r="A977" s="54"/>
      <c r="B977" s="566"/>
      <c r="C977" s="560" t="str">
        <f>IF(ROSTER!D$28="","",ROSTER!D$28)</f>
        <v/>
      </c>
      <c r="D977" s="561"/>
      <c r="E977" s="547"/>
      <c r="F977" s="502"/>
      <c r="G977" s="507"/>
      <c r="H977" s="544"/>
      <c r="I977" s="545"/>
      <c r="J977" s="540"/>
      <c r="K977" s="541"/>
      <c r="L977" s="553"/>
      <c r="M977" s="559"/>
      <c r="N977" s="556" t="s">
        <v>14</v>
      </c>
      <c r="O977" s="557"/>
      <c r="P977" s="540"/>
      <c r="Q977" s="541"/>
      <c r="R977" s="553"/>
      <c r="S977" s="559"/>
      <c r="T977" s="592"/>
      <c r="U977" s="593"/>
      <c r="V977" s="551"/>
      <c r="W977" s="545"/>
      <c r="X977" s="540"/>
      <c r="Y977" s="545"/>
      <c r="Z977" s="540"/>
      <c r="AA977" s="545"/>
      <c r="AB977" s="540"/>
      <c r="AC977" s="541"/>
      <c r="AD977" s="553"/>
      <c r="AE977" s="559"/>
      <c r="AF977" s="588"/>
      <c r="AG977" s="589"/>
      <c r="AH977" s="540"/>
      <c r="AI977" s="541"/>
      <c r="AJ977" s="553"/>
      <c r="AK977" s="559"/>
      <c r="AL977" s="592"/>
      <c r="AM977" s="593"/>
      <c r="AN977" s="540"/>
      <c r="AO977" s="541"/>
      <c r="AP977" s="553"/>
      <c r="AQ977" s="559"/>
      <c r="AR977" s="592"/>
      <c r="AS977" s="593"/>
      <c r="AT977" s="580"/>
      <c r="AU977" s="581"/>
      <c r="AV977" s="576"/>
      <c r="AW977" s="577"/>
      <c r="AX977" s="592"/>
      <c r="AY977" s="593"/>
      <c r="AZ977" s="540"/>
      <c r="BA977" s="541"/>
      <c r="BB977" s="553"/>
      <c r="BC977" s="559"/>
      <c r="BD977" s="592"/>
      <c r="BE977" s="593"/>
      <c r="BF977" s="580"/>
      <c r="BG977" s="581"/>
      <c r="BH977" s="576"/>
      <c r="BI977" s="577"/>
      <c r="BJ977" s="592"/>
      <c r="BK977" s="593"/>
      <c r="BL977" s="653"/>
      <c r="BM977" s="654"/>
      <c r="BN977" s="655"/>
      <c r="BO977" s="600"/>
      <c r="BP977" s="600"/>
      <c r="BQ977" s="54"/>
      <c r="BR977" s="54"/>
      <c r="BS977" s="54"/>
    </row>
    <row r="978" spans="1:71" ht="21.75" customHeight="1">
      <c r="A978" s="54"/>
      <c r="B978" s="565" t="str">
        <f>IF(ROSTER!B30="","",ROSTER!B30)</f>
        <v/>
      </c>
      <c r="C978" s="536" t="str">
        <f>IF(ROSTER!C$30="","",ROSTER!C$30)</f>
        <v/>
      </c>
      <c r="D978" s="537"/>
      <c r="E978" s="546"/>
      <c r="F978" s="501">
        <f>IF(E978="y",1,IF(E978="S",1,0))</f>
        <v>0</v>
      </c>
      <c r="G978" s="506">
        <f>IF(E978="S",1,0)</f>
        <v>0</v>
      </c>
      <c r="H978" s="542"/>
      <c r="I978" s="543"/>
      <c r="J978" s="538"/>
      <c r="K978" s="539"/>
      <c r="L978" s="552"/>
      <c r="M978" s="558"/>
      <c r="N978" s="554">
        <f>L978+J978</f>
        <v>0</v>
      </c>
      <c r="O978" s="555"/>
      <c r="P978" s="538"/>
      <c r="Q978" s="539"/>
      <c r="R978" s="552"/>
      <c r="S978" s="558"/>
      <c r="T978" s="590">
        <f t="shared" ref="T978:T999" si="865">R978-P978</f>
        <v>0</v>
      </c>
      <c r="U978" s="591"/>
      <c r="V978" s="550"/>
      <c r="W978" s="543"/>
      <c r="X978" s="538"/>
      <c r="Y978" s="543"/>
      <c r="Z978" s="538"/>
      <c r="AA978" s="543"/>
      <c r="AB978" s="538"/>
      <c r="AC978" s="539"/>
      <c r="AD978" s="552"/>
      <c r="AE978" s="558"/>
      <c r="AF978" s="586">
        <f>IF(AB978=0,0,(AD978/AB978)*100)</f>
        <v>0</v>
      </c>
      <c r="AG978" s="587"/>
      <c r="AH978" s="538"/>
      <c r="AI978" s="539"/>
      <c r="AJ978" s="552"/>
      <c r="AK978" s="558"/>
      <c r="AL978" s="590">
        <f>IF(AH978=0,0,(AJ978/AH978)*100)</f>
        <v>0</v>
      </c>
      <c r="AM978" s="591"/>
      <c r="AN978" s="538"/>
      <c r="AO978" s="539"/>
      <c r="AP978" s="552"/>
      <c r="AQ978" s="558"/>
      <c r="AR978" s="590">
        <f>IF(AN978=0,0,(AP978/AN978)*100)</f>
        <v>0</v>
      </c>
      <c r="AS978" s="591"/>
      <c r="AT978" s="578">
        <f>AB978+AH978+AN978</f>
        <v>0</v>
      </c>
      <c r="AU978" s="579"/>
      <c r="AV978" s="574">
        <f>AD978+AJ978+AP978</f>
        <v>0</v>
      </c>
      <c r="AW978" s="575"/>
      <c r="AX978" s="590">
        <f>IF(AT978=0,0,(AV978/AT978)*100)</f>
        <v>0</v>
      </c>
      <c r="AY978" s="591"/>
      <c r="AZ978" s="538"/>
      <c r="BA978" s="539"/>
      <c r="BB978" s="552"/>
      <c r="BC978" s="558"/>
      <c r="BD978" s="590">
        <f>IF(AZ978=0,0,(BB978/AZ978)*100)</f>
        <v>0</v>
      </c>
      <c r="BE978" s="591"/>
      <c r="BF978" s="578">
        <f>AT978+AZ978</f>
        <v>0</v>
      </c>
      <c r="BG978" s="579"/>
      <c r="BH978" s="574">
        <f>AV978+BB978</f>
        <v>0</v>
      </c>
      <c r="BI978" s="575"/>
      <c r="BJ978" s="590">
        <f>IF(BF978=0,0,(BH978/BF978)*100)</f>
        <v>0</v>
      </c>
      <c r="BK978" s="591"/>
      <c r="BL978" s="650">
        <f>(AD978*2)+(AJ978*2)+(AP978*3)+BB978</f>
        <v>0</v>
      </c>
      <c r="BM978" s="651"/>
      <c r="BN978" s="652"/>
      <c r="BO978" s="599" t="e">
        <f>(BL978*BR$956)+(N978*BR$957)+(X978*BR$958)+(R978*BR$959)+(V978*BR$960)+(Z978*BR$961)</f>
        <v>#REF!</v>
      </c>
      <c r="BP978" s="599" t="e">
        <f>((AZ978-BB978)*BR$963)+((AT978-AV978)*BR$962)+(H978*BR$964)+(P978*BR$965)</f>
        <v>#REF!</v>
      </c>
      <c r="BQ978" s="54"/>
      <c r="BR978" s="54"/>
      <c r="BS978" s="54"/>
    </row>
    <row r="979" spans="1:71" ht="21.75" customHeight="1">
      <c r="A979" s="54"/>
      <c r="B979" s="566"/>
      <c r="C979" s="560" t="str">
        <f>IF(ROSTER!D$30="","",ROSTER!D$30)</f>
        <v/>
      </c>
      <c r="D979" s="561"/>
      <c r="E979" s="547"/>
      <c r="F979" s="502"/>
      <c r="G979" s="507"/>
      <c r="H979" s="544"/>
      <c r="I979" s="545"/>
      <c r="J979" s="540"/>
      <c r="K979" s="541"/>
      <c r="L979" s="553"/>
      <c r="M979" s="559"/>
      <c r="N979" s="556" t="s">
        <v>14</v>
      </c>
      <c r="O979" s="557"/>
      <c r="P979" s="540"/>
      <c r="Q979" s="541"/>
      <c r="R979" s="553"/>
      <c r="S979" s="559"/>
      <c r="T979" s="592"/>
      <c r="U979" s="593"/>
      <c r="V979" s="551"/>
      <c r="W979" s="545"/>
      <c r="X979" s="540"/>
      <c r="Y979" s="545"/>
      <c r="Z979" s="540"/>
      <c r="AA979" s="545"/>
      <c r="AB979" s="540"/>
      <c r="AC979" s="541"/>
      <c r="AD979" s="553"/>
      <c r="AE979" s="559"/>
      <c r="AF979" s="588"/>
      <c r="AG979" s="589"/>
      <c r="AH979" s="540"/>
      <c r="AI979" s="541"/>
      <c r="AJ979" s="553"/>
      <c r="AK979" s="559"/>
      <c r="AL979" s="592"/>
      <c r="AM979" s="593"/>
      <c r="AN979" s="540"/>
      <c r="AO979" s="541"/>
      <c r="AP979" s="553"/>
      <c r="AQ979" s="559"/>
      <c r="AR979" s="592"/>
      <c r="AS979" s="593"/>
      <c r="AT979" s="580"/>
      <c r="AU979" s="581"/>
      <c r="AV979" s="576"/>
      <c r="AW979" s="577"/>
      <c r="AX979" s="592"/>
      <c r="AY979" s="593"/>
      <c r="AZ979" s="540"/>
      <c r="BA979" s="541"/>
      <c r="BB979" s="553"/>
      <c r="BC979" s="559"/>
      <c r="BD979" s="592"/>
      <c r="BE979" s="593"/>
      <c r="BF979" s="580"/>
      <c r="BG979" s="581"/>
      <c r="BH979" s="576"/>
      <c r="BI979" s="577"/>
      <c r="BJ979" s="592"/>
      <c r="BK979" s="593"/>
      <c r="BL979" s="653"/>
      <c r="BM979" s="654"/>
      <c r="BN979" s="655"/>
      <c r="BO979" s="600"/>
      <c r="BP979" s="600"/>
      <c r="BQ979" s="54"/>
      <c r="BR979" s="54"/>
      <c r="BS979" s="54"/>
    </row>
    <row r="980" spans="1:71" ht="21.75" customHeight="1">
      <c r="A980" s="54"/>
      <c r="B980" s="565" t="str">
        <f>IF(ROSTER!B32="","",ROSTER!B32)</f>
        <v/>
      </c>
      <c r="C980" s="536" t="str">
        <f>IF(ROSTER!C$32="","",ROSTER!C$32)</f>
        <v/>
      </c>
      <c r="D980" s="537"/>
      <c r="E980" s="546"/>
      <c r="F980" s="501">
        <f>IF(E980="y",1,IF(E980="S",1,0))</f>
        <v>0</v>
      </c>
      <c r="G980" s="506">
        <f>IF(E980="S",1,0)</f>
        <v>0</v>
      </c>
      <c r="H980" s="542"/>
      <c r="I980" s="543"/>
      <c r="J980" s="538"/>
      <c r="K980" s="539"/>
      <c r="L980" s="552"/>
      <c r="M980" s="558"/>
      <c r="N980" s="554">
        <f>L980+J980</f>
        <v>0</v>
      </c>
      <c r="O980" s="555"/>
      <c r="P980" s="538"/>
      <c r="Q980" s="539"/>
      <c r="R980" s="552"/>
      <c r="S980" s="558"/>
      <c r="T980" s="590">
        <f t="shared" ref="T980:T999" si="866">R980-P980</f>
        <v>0</v>
      </c>
      <c r="U980" s="591"/>
      <c r="V980" s="550"/>
      <c r="W980" s="543"/>
      <c r="X980" s="538"/>
      <c r="Y980" s="543"/>
      <c r="Z980" s="538"/>
      <c r="AA980" s="543"/>
      <c r="AB980" s="538"/>
      <c r="AC980" s="539"/>
      <c r="AD980" s="552"/>
      <c r="AE980" s="558"/>
      <c r="AF980" s="586">
        <f>IF(AB980=0,0,(AD980/AB980)*100)</f>
        <v>0</v>
      </c>
      <c r="AG980" s="587"/>
      <c r="AH980" s="538"/>
      <c r="AI980" s="539"/>
      <c r="AJ980" s="552"/>
      <c r="AK980" s="558"/>
      <c r="AL980" s="590">
        <f>IF(AH980=0,0,(AJ980/AH980)*100)</f>
        <v>0</v>
      </c>
      <c r="AM980" s="591"/>
      <c r="AN980" s="538"/>
      <c r="AO980" s="539"/>
      <c r="AP980" s="552"/>
      <c r="AQ980" s="558"/>
      <c r="AR980" s="590">
        <f>IF(AN980=0,0,(AP980/AN980)*100)</f>
        <v>0</v>
      </c>
      <c r="AS980" s="591"/>
      <c r="AT980" s="578">
        <f>AB980+AH980+AN980</f>
        <v>0</v>
      </c>
      <c r="AU980" s="579"/>
      <c r="AV980" s="574">
        <f>AD980+AJ980+AP980</f>
        <v>0</v>
      </c>
      <c r="AW980" s="575"/>
      <c r="AX980" s="590">
        <f>IF(AT980=0,0,(AV980/AT980)*100)</f>
        <v>0</v>
      </c>
      <c r="AY980" s="591"/>
      <c r="AZ980" s="538"/>
      <c r="BA980" s="539"/>
      <c r="BB980" s="552"/>
      <c r="BC980" s="558"/>
      <c r="BD980" s="590">
        <f>IF(AZ980=0,0,(BB980/AZ980)*100)</f>
        <v>0</v>
      </c>
      <c r="BE980" s="591"/>
      <c r="BF980" s="578">
        <f>AT980+AZ980</f>
        <v>0</v>
      </c>
      <c r="BG980" s="579"/>
      <c r="BH980" s="574">
        <f>AV980+BB980</f>
        <v>0</v>
      </c>
      <c r="BI980" s="575"/>
      <c r="BJ980" s="590">
        <f>IF(BF980=0,0,(BH980/BF980)*100)</f>
        <v>0</v>
      </c>
      <c r="BK980" s="591"/>
      <c r="BL980" s="650">
        <f>(AD980*2)+(AJ980*2)+(AP980*3)+BB980</f>
        <v>0</v>
      </c>
      <c r="BM980" s="651"/>
      <c r="BN980" s="652"/>
      <c r="BO980" s="599" t="e">
        <f>(BL980*BR$956)+(N980*BR$957)+(X980*BR$958)+(R980*BR$959)+(V980*BR$960)+(Z980*BR$961)</f>
        <v>#REF!</v>
      </c>
      <c r="BP980" s="599" t="e">
        <f>((AZ980-BB980)*BR$963)+((AT980-AV980)*BR$962)+(H980*BR$964)+(P980*BR$965)</f>
        <v>#REF!</v>
      </c>
      <c r="BQ980" s="54"/>
      <c r="BR980" s="54"/>
      <c r="BS980" s="54"/>
    </row>
    <row r="981" spans="1:71" ht="21.75" customHeight="1">
      <c r="A981" s="54"/>
      <c r="B981" s="566"/>
      <c r="C981" s="560" t="str">
        <f>IF(ROSTER!D$32="","",ROSTER!D$32)</f>
        <v/>
      </c>
      <c r="D981" s="561"/>
      <c r="E981" s="547"/>
      <c r="F981" s="502"/>
      <c r="G981" s="507"/>
      <c r="H981" s="544"/>
      <c r="I981" s="545"/>
      <c r="J981" s="540"/>
      <c r="K981" s="541"/>
      <c r="L981" s="553"/>
      <c r="M981" s="559"/>
      <c r="N981" s="556" t="s">
        <v>14</v>
      </c>
      <c r="O981" s="557"/>
      <c r="P981" s="540"/>
      <c r="Q981" s="541"/>
      <c r="R981" s="553"/>
      <c r="S981" s="559"/>
      <c r="T981" s="592"/>
      <c r="U981" s="593"/>
      <c r="V981" s="551"/>
      <c r="W981" s="545"/>
      <c r="X981" s="540"/>
      <c r="Y981" s="545"/>
      <c r="Z981" s="540"/>
      <c r="AA981" s="545"/>
      <c r="AB981" s="540"/>
      <c r="AC981" s="541"/>
      <c r="AD981" s="553"/>
      <c r="AE981" s="559"/>
      <c r="AF981" s="588"/>
      <c r="AG981" s="589"/>
      <c r="AH981" s="540"/>
      <c r="AI981" s="541"/>
      <c r="AJ981" s="553"/>
      <c r="AK981" s="559"/>
      <c r="AL981" s="592"/>
      <c r="AM981" s="593"/>
      <c r="AN981" s="540"/>
      <c r="AO981" s="541"/>
      <c r="AP981" s="553"/>
      <c r="AQ981" s="559"/>
      <c r="AR981" s="592"/>
      <c r="AS981" s="593"/>
      <c r="AT981" s="580"/>
      <c r="AU981" s="581"/>
      <c r="AV981" s="576"/>
      <c r="AW981" s="577"/>
      <c r="AX981" s="592"/>
      <c r="AY981" s="593"/>
      <c r="AZ981" s="540"/>
      <c r="BA981" s="541"/>
      <c r="BB981" s="553"/>
      <c r="BC981" s="559"/>
      <c r="BD981" s="592"/>
      <c r="BE981" s="593"/>
      <c r="BF981" s="580"/>
      <c r="BG981" s="581"/>
      <c r="BH981" s="576"/>
      <c r="BI981" s="577"/>
      <c r="BJ981" s="592"/>
      <c r="BK981" s="593"/>
      <c r="BL981" s="653"/>
      <c r="BM981" s="654"/>
      <c r="BN981" s="655"/>
      <c r="BO981" s="600"/>
      <c r="BP981" s="600"/>
      <c r="BQ981" s="54"/>
      <c r="BR981" s="54"/>
      <c r="BS981" s="54"/>
    </row>
    <row r="982" spans="1:71" ht="21.75" customHeight="1">
      <c r="A982" s="54"/>
      <c r="B982" s="565" t="str">
        <f>IF(ROSTER!B34="","",ROSTER!B34)</f>
        <v/>
      </c>
      <c r="C982" s="536" t="str">
        <f>IF(ROSTER!C$34="","",ROSTER!C$34)</f>
        <v/>
      </c>
      <c r="D982" s="537"/>
      <c r="E982" s="546"/>
      <c r="F982" s="501">
        <f>IF(E982="y",1,IF(E982="S",1,0))</f>
        <v>0</v>
      </c>
      <c r="G982" s="506">
        <f>IF(E982="S",1,0)</f>
        <v>0</v>
      </c>
      <c r="H982" s="542"/>
      <c r="I982" s="543"/>
      <c r="J982" s="538"/>
      <c r="K982" s="539"/>
      <c r="L982" s="552"/>
      <c r="M982" s="558"/>
      <c r="N982" s="554">
        <f>L982+J982</f>
        <v>0</v>
      </c>
      <c r="O982" s="555"/>
      <c r="P982" s="538"/>
      <c r="Q982" s="539"/>
      <c r="R982" s="552"/>
      <c r="S982" s="558"/>
      <c r="T982" s="590">
        <f t="shared" ref="T982:T999" si="867">R982-P982</f>
        <v>0</v>
      </c>
      <c r="U982" s="591"/>
      <c r="V982" s="550"/>
      <c r="W982" s="543"/>
      <c r="X982" s="538"/>
      <c r="Y982" s="543"/>
      <c r="Z982" s="538"/>
      <c r="AA982" s="543"/>
      <c r="AB982" s="538"/>
      <c r="AC982" s="539"/>
      <c r="AD982" s="552"/>
      <c r="AE982" s="558"/>
      <c r="AF982" s="586">
        <f>IF(AB982=0,0,(AD982/AB982)*100)</f>
        <v>0</v>
      </c>
      <c r="AG982" s="587"/>
      <c r="AH982" s="538"/>
      <c r="AI982" s="539"/>
      <c r="AJ982" s="552"/>
      <c r="AK982" s="558"/>
      <c r="AL982" s="590">
        <f>IF(AH982=0,0,(AJ982/AH982)*100)</f>
        <v>0</v>
      </c>
      <c r="AM982" s="591"/>
      <c r="AN982" s="538"/>
      <c r="AO982" s="539"/>
      <c r="AP982" s="552"/>
      <c r="AQ982" s="558"/>
      <c r="AR982" s="590">
        <f>IF(AN982=0,0,(AP982/AN982)*100)</f>
        <v>0</v>
      </c>
      <c r="AS982" s="591"/>
      <c r="AT982" s="578">
        <f>AB982+AH982+AN982</f>
        <v>0</v>
      </c>
      <c r="AU982" s="579"/>
      <c r="AV982" s="574">
        <f>AD982+AJ982+AP982</f>
        <v>0</v>
      </c>
      <c r="AW982" s="575"/>
      <c r="AX982" s="590">
        <f>IF(AT982=0,0,(AV982/AT982)*100)</f>
        <v>0</v>
      </c>
      <c r="AY982" s="591"/>
      <c r="AZ982" s="538"/>
      <c r="BA982" s="539"/>
      <c r="BB982" s="552"/>
      <c r="BC982" s="558"/>
      <c r="BD982" s="590">
        <f>IF(AZ982=0,0,(BB982/AZ982)*100)</f>
        <v>0</v>
      </c>
      <c r="BE982" s="591"/>
      <c r="BF982" s="578">
        <f>AT982+AZ982</f>
        <v>0</v>
      </c>
      <c r="BG982" s="579"/>
      <c r="BH982" s="574">
        <f>AV982+BB982</f>
        <v>0</v>
      </c>
      <c r="BI982" s="575"/>
      <c r="BJ982" s="590">
        <f>IF(BF982=0,0,(BH982/BF982)*100)</f>
        <v>0</v>
      </c>
      <c r="BK982" s="591"/>
      <c r="BL982" s="650">
        <f>(AD982*2)+(AJ982*2)+(AP982*3)+BB982</f>
        <v>0</v>
      </c>
      <c r="BM982" s="651"/>
      <c r="BN982" s="652"/>
      <c r="BO982" s="599" t="e">
        <f>(BL982*BR$956)+(N982*BR$957)+(X982*BR$958)+(R982*BR$959)+(V982*BR$960)+(Z982*BR$961)</f>
        <v>#REF!</v>
      </c>
      <c r="BP982" s="599" t="e">
        <f>((AZ982-BB982)*BR$963)+((AT982-AV982)*BR$962)+(H982*BR$964)+(P982*BR$965)</f>
        <v>#REF!</v>
      </c>
      <c r="BQ982" s="54"/>
      <c r="BR982" s="54"/>
      <c r="BS982" s="54"/>
    </row>
    <row r="983" spans="1:71" ht="21.75" customHeight="1">
      <c r="A983" s="54"/>
      <c r="B983" s="566"/>
      <c r="C983" s="560" t="str">
        <f>IF(ROSTER!D$34="","",ROSTER!D$34)</f>
        <v/>
      </c>
      <c r="D983" s="561"/>
      <c r="E983" s="547"/>
      <c r="F983" s="502"/>
      <c r="G983" s="507"/>
      <c r="H983" s="544"/>
      <c r="I983" s="545"/>
      <c r="J983" s="540"/>
      <c r="K983" s="541"/>
      <c r="L983" s="553"/>
      <c r="M983" s="559"/>
      <c r="N983" s="556" t="s">
        <v>14</v>
      </c>
      <c r="O983" s="557"/>
      <c r="P983" s="540"/>
      <c r="Q983" s="541"/>
      <c r="R983" s="553"/>
      <c r="S983" s="559"/>
      <c r="T983" s="592"/>
      <c r="U983" s="593"/>
      <c r="V983" s="551"/>
      <c r="W983" s="545"/>
      <c r="X983" s="540"/>
      <c r="Y983" s="545"/>
      <c r="Z983" s="540"/>
      <c r="AA983" s="545"/>
      <c r="AB983" s="540"/>
      <c r="AC983" s="541"/>
      <c r="AD983" s="553"/>
      <c r="AE983" s="559"/>
      <c r="AF983" s="588"/>
      <c r="AG983" s="589"/>
      <c r="AH983" s="540"/>
      <c r="AI983" s="541"/>
      <c r="AJ983" s="553"/>
      <c r="AK983" s="559"/>
      <c r="AL983" s="592"/>
      <c r="AM983" s="593"/>
      <c r="AN983" s="540"/>
      <c r="AO983" s="541"/>
      <c r="AP983" s="553"/>
      <c r="AQ983" s="559"/>
      <c r="AR983" s="592"/>
      <c r="AS983" s="593"/>
      <c r="AT983" s="580"/>
      <c r="AU983" s="581"/>
      <c r="AV983" s="576"/>
      <c r="AW983" s="577"/>
      <c r="AX983" s="592"/>
      <c r="AY983" s="593"/>
      <c r="AZ983" s="540"/>
      <c r="BA983" s="541"/>
      <c r="BB983" s="553"/>
      <c r="BC983" s="559"/>
      <c r="BD983" s="592"/>
      <c r="BE983" s="593"/>
      <c r="BF983" s="580"/>
      <c r="BG983" s="581"/>
      <c r="BH983" s="576"/>
      <c r="BI983" s="577"/>
      <c r="BJ983" s="592"/>
      <c r="BK983" s="593"/>
      <c r="BL983" s="653"/>
      <c r="BM983" s="654"/>
      <c r="BN983" s="655"/>
      <c r="BO983" s="600"/>
      <c r="BP983" s="600"/>
      <c r="BQ983" s="54"/>
      <c r="BR983" s="54"/>
      <c r="BS983" s="54"/>
    </row>
    <row r="984" spans="1:71" ht="21.75" customHeight="1">
      <c r="A984" s="54"/>
      <c r="B984" s="565" t="str">
        <f>IF(ROSTER!B36="","",ROSTER!B36)</f>
        <v/>
      </c>
      <c r="C984" s="536" t="str">
        <f>IF(ROSTER!C$36="","",ROSTER!C$36)</f>
        <v/>
      </c>
      <c r="D984" s="537"/>
      <c r="E984" s="546"/>
      <c r="F984" s="501">
        <f>IF(E984="y",1,IF(E984="S",1,0))</f>
        <v>0</v>
      </c>
      <c r="G984" s="506">
        <f>IF(E984="S",1,0)</f>
        <v>0</v>
      </c>
      <c r="H984" s="542"/>
      <c r="I984" s="543"/>
      <c r="J984" s="538"/>
      <c r="K984" s="539"/>
      <c r="L984" s="552"/>
      <c r="M984" s="558"/>
      <c r="N984" s="554">
        <f>L984+J984</f>
        <v>0</v>
      </c>
      <c r="O984" s="555"/>
      <c r="P984" s="538"/>
      <c r="Q984" s="539"/>
      <c r="R984" s="552"/>
      <c r="S984" s="558"/>
      <c r="T984" s="590">
        <f t="shared" ref="T984:T999" si="868">R984-P984</f>
        <v>0</v>
      </c>
      <c r="U984" s="591"/>
      <c r="V984" s="550"/>
      <c r="W984" s="543"/>
      <c r="X984" s="538"/>
      <c r="Y984" s="543"/>
      <c r="Z984" s="538"/>
      <c r="AA984" s="543"/>
      <c r="AB984" s="538"/>
      <c r="AC984" s="539"/>
      <c r="AD984" s="552"/>
      <c r="AE984" s="558"/>
      <c r="AF984" s="586">
        <f>IF(AB984=0,0,(AD984/AB984)*100)</f>
        <v>0</v>
      </c>
      <c r="AG984" s="587"/>
      <c r="AH984" s="538"/>
      <c r="AI984" s="539"/>
      <c r="AJ984" s="552"/>
      <c r="AK984" s="558"/>
      <c r="AL984" s="590">
        <f>IF(AH984=0,0,(AJ984/AH984)*100)</f>
        <v>0</v>
      </c>
      <c r="AM984" s="591"/>
      <c r="AN984" s="538"/>
      <c r="AO984" s="539"/>
      <c r="AP984" s="552"/>
      <c r="AQ984" s="558"/>
      <c r="AR984" s="590">
        <f>IF(AN984=0,0,(AP984/AN984)*100)</f>
        <v>0</v>
      </c>
      <c r="AS984" s="591"/>
      <c r="AT984" s="578">
        <f>AB984+AH984+AN984</f>
        <v>0</v>
      </c>
      <c r="AU984" s="579"/>
      <c r="AV984" s="574">
        <f>AD984+AJ984+AP984</f>
        <v>0</v>
      </c>
      <c r="AW984" s="575"/>
      <c r="AX984" s="590">
        <f>IF(AT984=0,0,(AV984/AT984)*100)</f>
        <v>0</v>
      </c>
      <c r="AY984" s="591"/>
      <c r="AZ984" s="538"/>
      <c r="BA984" s="539"/>
      <c r="BB984" s="552"/>
      <c r="BC984" s="558"/>
      <c r="BD984" s="590">
        <f>IF(AZ984=0,0,(BB984/AZ984)*100)</f>
        <v>0</v>
      </c>
      <c r="BE984" s="591"/>
      <c r="BF984" s="578">
        <f>AT984+AZ984</f>
        <v>0</v>
      </c>
      <c r="BG984" s="579"/>
      <c r="BH984" s="574">
        <f>AV984+BB984</f>
        <v>0</v>
      </c>
      <c r="BI984" s="575"/>
      <c r="BJ984" s="590">
        <f>IF(BF984=0,0,(BH984/BF984)*100)</f>
        <v>0</v>
      </c>
      <c r="BK984" s="591"/>
      <c r="BL984" s="650">
        <f>(AD984*2)+(AJ984*2)+(AP984*3)+BB984</f>
        <v>0</v>
      </c>
      <c r="BM984" s="651"/>
      <c r="BN984" s="652"/>
      <c r="BO984" s="599" t="e">
        <f>(BL984*BR$956)+(N984*BR$957)+(X984*BR$958)+(R984*BR$959)+(V984*BR$960)+(Z984*BR$961)</f>
        <v>#REF!</v>
      </c>
      <c r="BP984" s="599" t="e">
        <f>((AZ984-BB984)*BR$963)+((AT984-AV984)*BR$962)+(H984*BR$964)+(P984*BR$965)</f>
        <v>#REF!</v>
      </c>
      <c r="BQ984" s="54"/>
      <c r="BR984" s="54"/>
      <c r="BS984" s="54"/>
    </row>
    <row r="985" spans="1:71" ht="21.75" customHeight="1">
      <c r="A985" s="54"/>
      <c r="B985" s="566"/>
      <c r="C985" s="560" t="str">
        <f>IF(ROSTER!D$36="","",ROSTER!D$36)</f>
        <v/>
      </c>
      <c r="D985" s="561"/>
      <c r="E985" s="547"/>
      <c r="F985" s="502"/>
      <c r="G985" s="507"/>
      <c r="H985" s="544"/>
      <c r="I985" s="545"/>
      <c r="J985" s="540"/>
      <c r="K985" s="541"/>
      <c r="L985" s="553"/>
      <c r="M985" s="559"/>
      <c r="N985" s="556" t="s">
        <v>14</v>
      </c>
      <c r="O985" s="557"/>
      <c r="P985" s="540"/>
      <c r="Q985" s="541"/>
      <c r="R985" s="553"/>
      <c r="S985" s="559"/>
      <c r="T985" s="592"/>
      <c r="U985" s="593"/>
      <c r="V985" s="551"/>
      <c r="W985" s="545"/>
      <c r="X985" s="540"/>
      <c r="Y985" s="545"/>
      <c r="Z985" s="540"/>
      <c r="AA985" s="545"/>
      <c r="AB985" s="540"/>
      <c r="AC985" s="541"/>
      <c r="AD985" s="553"/>
      <c r="AE985" s="559"/>
      <c r="AF985" s="588"/>
      <c r="AG985" s="589"/>
      <c r="AH985" s="540"/>
      <c r="AI985" s="541"/>
      <c r="AJ985" s="553"/>
      <c r="AK985" s="559"/>
      <c r="AL985" s="592"/>
      <c r="AM985" s="593"/>
      <c r="AN985" s="540"/>
      <c r="AO985" s="541"/>
      <c r="AP985" s="553"/>
      <c r="AQ985" s="559"/>
      <c r="AR985" s="592"/>
      <c r="AS985" s="593"/>
      <c r="AT985" s="580"/>
      <c r="AU985" s="581"/>
      <c r="AV985" s="576"/>
      <c r="AW985" s="577"/>
      <c r="AX985" s="592"/>
      <c r="AY985" s="593"/>
      <c r="AZ985" s="540"/>
      <c r="BA985" s="541"/>
      <c r="BB985" s="553"/>
      <c r="BC985" s="559"/>
      <c r="BD985" s="592"/>
      <c r="BE985" s="593"/>
      <c r="BF985" s="580"/>
      <c r="BG985" s="581"/>
      <c r="BH985" s="576"/>
      <c r="BI985" s="577"/>
      <c r="BJ985" s="592"/>
      <c r="BK985" s="593"/>
      <c r="BL985" s="653"/>
      <c r="BM985" s="654"/>
      <c r="BN985" s="655"/>
      <c r="BO985" s="600"/>
      <c r="BP985" s="600"/>
      <c r="BQ985" s="54"/>
      <c r="BR985" s="54"/>
      <c r="BS985" s="54"/>
    </row>
    <row r="986" spans="1:71" ht="21.75" customHeight="1">
      <c r="A986" s="54"/>
      <c r="B986" s="565" t="str">
        <f>IF(ROSTER!B38="","",ROSTER!B38)</f>
        <v/>
      </c>
      <c r="C986" s="536" t="str">
        <f>IF(ROSTER!C$38="","",ROSTER!C$38)</f>
        <v/>
      </c>
      <c r="D986" s="537"/>
      <c r="E986" s="546"/>
      <c r="F986" s="501">
        <f>IF(E986="y",1,IF(E986="S",1,0))</f>
        <v>0</v>
      </c>
      <c r="G986" s="506">
        <f>IF(E986="S",1,0)</f>
        <v>0</v>
      </c>
      <c r="H986" s="542"/>
      <c r="I986" s="543"/>
      <c r="J986" s="538"/>
      <c r="K986" s="539"/>
      <c r="L986" s="552"/>
      <c r="M986" s="558"/>
      <c r="N986" s="554">
        <f>L986+J986</f>
        <v>0</v>
      </c>
      <c r="O986" s="555"/>
      <c r="P986" s="538"/>
      <c r="Q986" s="539"/>
      <c r="R986" s="552"/>
      <c r="S986" s="558"/>
      <c r="T986" s="590">
        <f t="shared" ref="T986:T999" si="869">R986-P986</f>
        <v>0</v>
      </c>
      <c r="U986" s="591"/>
      <c r="V986" s="550"/>
      <c r="W986" s="543"/>
      <c r="X986" s="538"/>
      <c r="Y986" s="543"/>
      <c r="Z986" s="538"/>
      <c r="AA986" s="543"/>
      <c r="AB986" s="538"/>
      <c r="AC986" s="539"/>
      <c r="AD986" s="552"/>
      <c r="AE986" s="558"/>
      <c r="AF986" s="586">
        <f>IF(AB986=0,0,(AD986/AB986)*100)</f>
        <v>0</v>
      </c>
      <c r="AG986" s="587"/>
      <c r="AH986" s="538"/>
      <c r="AI986" s="539"/>
      <c r="AJ986" s="552"/>
      <c r="AK986" s="558"/>
      <c r="AL986" s="590">
        <f>IF(AH986=0,0,(AJ986/AH986)*100)</f>
        <v>0</v>
      </c>
      <c r="AM986" s="591"/>
      <c r="AN986" s="538"/>
      <c r="AO986" s="539"/>
      <c r="AP986" s="552"/>
      <c r="AQ986" s="558"/>
      <c r="AR986" s="590">
        <f>IF(AN986=0,0,(AP986/AN986)*100)</f>
        <v>0</v>
      </c>
      <c r="AS986" s="591"/>
      <c r="AT986" s="578">
        <f>AB986+AH986+AN986</f>
        <v>0</v>
      </c>
      <c r="AU986" s="579"/>
      <c r="AV986" s="574">
        <f>AD986+AJ986+AP986</f>
        <v>0</v>
      </c>
      <c r="AW986" s="575"/>
      <c r="AX986" s="590">
        <f>IF(AT986=0,0,(AV986/AT986)*100)</f>
        <v>0</v>
      </c>
      <c r="AY986" s="591"/>
      <c r="AZ986" s="538"/>
      <c r="BA986" s="539"/>
      <c r="BB986" s="552"/>
      <c r="BC986" s="558"/>
      <c r="BD986" s="590">
        <f>IF(AZ986=0,0,(BB986/AZ986)*100)</f>
        <v>0</v>
      </c>
      <c r="BE986" s="591"/>
      <c r="BF986" s="578">
        <f>AT986+AZ986</f>
        <v>0</v>
      </c>
      <c r="BG986" s="579"/>
      <c r="BH986" s="574">
        <f>AV986+BB986</f>
        <v>0</v>
      </c>
      <c r="BI986" s="575"/>
      <c r="BJ986" s="590">
        <f>IF(BF986=0,0,(BH986/BF986)*100)</f>
        <v>0</v>
      </c>
      <c r="BK986" s="591"/>
      <c r="BL986" s="650">
        <f>(AD986*2)+(AJ986*2)+(AP986*3)+BB986</f>
        <v>0</v>
      </c>
      <c r="BM986" s="651"/>
      <c r="BN986" s="652"/>
      <c r="BO986" s="599" t="e">
        <f>(BL986*BR$956)+(N986*BR$957)+(X986*BR$958)+(R986*BR$959)+(V986*BR$960)+(Z986*BR$961)</f>
        <v>#REF!</v>
      </c>
      <c r="BP986" s="599" t="e">
        <f>((AZ986-BB986)*BR$963)+((AT986-AV986)*BR$962)+(H986*BR$964)+(P986*BR$965)</f>
        <v>#REF!</v>
      </c>
      <c r="BQ986" s="54"/>
      <c r="BR986" s="54"/>
      <c r="BS986" s="54"/>
    </row>
    <row r="987" spans="1:71" ht="21.75" customHeight="1">
      <c r="A987" s="54"/>
      <c r="B987" s="566"/>
      <c r="C987" s="560" t="str">
        <f>IF(ROSTER!D$38="","",ROSTER!D$38)</f>
        <v/>
      </c>
      <c r="D987" s="561"/>
      <c r="E987" s="547"/>
      <c r="F987" s="502"/>
      <c r="G987" s="507"/>
      <c r="H987" s="544"/>
      <c r="I987" s="545"/>
      <c r="J987" s="540"/>
      <c r="K987" s="541"/>
      <c r="L987" s="553"/>
      <c r="M987" s="559"/>
      <c r="N987" s="556" t="s">
        <v>14</v>
      </c>
      <c r="O987" s="557"/>
      <c r="P987" s="540"/>
      <c r="Q987" s="541"/>
      <c r="R987" s="553"/>
      <c r="S987" s="559"/>
      <c r="T987" s="592"/>
      <c r="U987" s="593"/>
      <c r="V987" s="551"/>
      <c r="W987" s="545"/>
      <c r="X987" s="540"/>
      <c r="Y987" s="545"/>
      <c r="Z987" s="540"/>
      <c r="AA987" s="545"/>
      <c r="AB987" s="540"/>
      <c r="AC987" s="541"/>
      <c r="AD987" s="553"/>
      <c r="AE987" s="559"/>
      <c r="AF987" s="588"/>
      <c r="AG987" s="589"/>
      <c r="AH987" s="540"/>
      <c r="AI987" s="541"/>
      <c r="AJ987" s="553"/>
      <c r="AK987" s="559"/>
      <c r="AL987" s="592"/>
      <c r="AM987" s="593"/>
      <c r="AN987" s="540"/>
      <c r="AO987" s="541"/>
      <c r="AP987" s="553"/>
      <c r="AQ987" s="559"/>
      <c r="AR987" s="592"/>
      <c r="AS987" s="593"/>
      <c r="AT987" s="580"/>
      <c r="AU987" s="581"/>
      <c r="AV987" s="576"/>
      <c r="AW987" s="577"/>
      <c r="AX987" s="592"/>
      <c r="AY987" s="593"/>
      <c r="AZ987" s="540"/>
      <c r="BA987" s="541"/>
      <c r="BB987" s="553"/>
      <c r="BC987" s="559"/>
      <c r="BD987" s="592"/>
      <c r="BE987" s="593"/>
      <c r="BF987" s="580"/>
      <c r="BG987" s="581"/>
      <c r="BH987" s="576"/>
      <c r="BI987" s="577"/>
      <c r="BJ987" s="592"/>
      <c r="BK987" s="593"/>
      <c r="BL987" s="653"/>
      <c r="BM987" s="654"/>
      <c r="BN987" s="655"/>
      <c r="BO987" s="600"/>
      <c r="BP987" s="600"/>
      <c r="BQ987" s="54"/>
      <c r="BR987" s="54"/>
      <c r="BS987" s="54"/>
    </row>
    <row r="988" spans="1:71" ht="21.75" customHeight="1">
      <c r="A988" s="54"/>
      <c r="B988" s="565" t="str">
        <f>IF(ROSTER!B40="","",ROSTER!B40)</f>
        <v/>
      </c>
      <c r="C988" s="536" t="str">
        <f>IF(ROSTER!C$40="","",ROSTER!C$40)</f>
        <v/>
      </c>
      <c r="D988" s="537"/>
      <c r="E988" s="546"/>
      <c r="F988" s="501">
        <f>IF(E988="y",1,IF(E988="S",1,0))</f>
        <v>0</v>
      </c>
      <c r="G988" s="506">
        <f>IF(E988="S",1,0)</f>
        <v>0</v>
      </c>
      <c r="H988" s="542"/>
      <c r="I988" s="543"/>
      <c r="J988" s="538"/>
      <c r="K988" s="539"/>
      <c r="L988" s="552"/>
      <c r="M988" s="558"/>
      <c r="N988" s="554">
        <f>L988+J988</f>
        <v>0</v>
      </c>
      <c r="O988" s="555"/>
      <c r="P988" s="538"/>
      <c r="Q988" s="539"/>
      <c r="R988" s="552"/>
      <c r="S988" s="558"/>
      <c r="T988" s="590">
        <f t="shared" ref="T988:T999" si="870">R988-P988</f>
        <v>0</v>
      </c>
      <c r="U988" s="591"/>
      <c r="V988" s="550"/>
      <c r="W988" s="543"/>
      <c r="X988" s="538"/>
      <c r="Y988" s="543"/>
      <c r="Z988" s="538"/>
      <c r="AA988" s="543"/>
      <c r="AB988" s="538"/>
      <c r="AC988" s="539"/>
      <c r="AD988" s="552"/>
      <c r="AE988" s="558"/>
      <c r="AF988" s="586">
        <f>IF(AB988=0,0,(AD988/AB988)*100)</f>
        <v>0</v>
      </c>
      <c r="AG988" s="587"/>
      <c r="AH988" s="538"/>
      <c r="AI988" s="539"/>
      <c r="AJ988" s="552"/>
      <c r="AK988" s="558"/>
      <c r="AL988" s="590">
        <f>IF(AH988=0,0,(AJ988/AH988)*100)</f>
        <v>0</v>
      </c>
      <c r="AM988" s="591"/>
      <c r="AN988" s="538"/>
      <c r="AO988" s="539"/>
      <c r="AP988" s="552"/>
      <c r="AQ988" s="558"/>
      <c r="AR988" s="590">
        <f>IF(AN988=0,0,(AP988/AN988)*100)</f>
        <v>0</v>
      </c>
      <c r="AS988" s="591"/>
      <c r="AT988" s="578">
        <f>AB988+AH988+AN988</f>
        <v>0</v>
      </c>
      <c r="AU988" s="579"/>
      <c r="AV988" s="574">
        <f>AD988+AJ988+AP988</f>
        <v>0</v>
      </c>
      <c r="AW988" s="575"/>
      <c r="AX988" s="590">
        <f>IF(AT988=0,0,(AV988/AT988)*100)</f>
        <v>0</v>
      </c>
      <c r="AY988" s="591"/>
      <c r="AZ988" s="538"/>
      <c r="BA988" s="539"/>
      <c r="BB988" s="552"/>
      <c r="BC988" s="558"/>
      <c r="BD988" s="590">
        <f>IF(AZ988=0,0,(BB988/AZ988)*100)</f>
        <v>0</v>
      </c>
      <c r="BE988" s="591"/>
      <c r="BF988" s="578">
        <f>AT988+AZ988</f>
        <v>0</v>
      </c>
      <c r="BG988" s="579"/>
      <c r="BH988" s="574">
        <f>AV988+BB988</f>
        <v>0</v>
      </c>
      <c r="BI988" s="575"/>
      <c r="BJ988" s="590">
        <f>IF(BF988=0,0,(BH988/BF988)*100)</f>
        <v>0</v>
      </c>
      <c r="BK988" s="591"/>
      <c r="BL988" s="650">
        <f>(AD988*2)+(AJ988*2)+(AP988*3)+BB988</f>
        <v>0</v>
      </c>
      <c r="BM988" s="651"/>
      <c r="BN988" s="652"/>
      <c r="BO988" s="599" t="e">
        <f>(BL988*BR$956)+(N988*BR$957)+(X988*BR$958)+(R988*BR$959)+(V988*BR$960)+(Z988*BR$961)</f>
        <v>#REF!</v>
      </c>
      <c r="BP988" s="599" t="e">
        <f>((AZ988-BB988)*BR$963)+((AT988-AV988)*BR$962)+(H988*BR$964)+(P988*BR$965)</f>
        <v>#REF!</v>
      </c>
      <c r="BQ988" s="54"/>
      <c r="BR988" s="54"/>
      <c r="BS988" s="54"/>
    </row>
    <row r="989" spans="1:71" ht="21.75" customHeight="1">
      <c r="A989" s="54"/>
      <c r="B989" s="566"/>
      <c r="C989" s="560" t="str">
        <f>IF(ROSTER!D$40="","",ROSTER!D$40)</f>
        <v/>
      </c>
      <c r="D989" s="561"/>
      <c r="E989" s="547"/>
      <c r="F989" s="502"/>
      <c r="G989" s="507"/>
      <c r="H989" s="544"/>
      <c r="I989" s="545"/>
      <c r="J989" s="540"/>
      <c r="K989" s="541"/>
      <c r="L989" s="553"/>
      <c r="M989" s="559"/>
      <c r="N989" s="556" t="s">
        <v>14</v>
      </c>
      <c r="O989" s="557"/>
      <c r="P989" s="540"/>
      <c r="Q989" s="541"/>
      <c r="R989" s="553"/>
      <c r="S989" s="559"/>
      <c r="T989" s="592"/>
      <c r="U989" s="593"/>
      <c r="V989" s="551"/>
      <c r="W989" s="545"/>
      <c r="X989" s="540"/>
      <c r="Y989" s="545"/>
      <c r="Z989" s="540"/>
      <c r="AA989" s="545"/>
      <c r="AB989" s="540"/>
      <c r="AC989" s="541"/>
      <c r="AD989" s="553"/>
      <c r="AE989" s="559"/>
      <c r="AF989" s="588"/>
      <c r="AG989" s="589"/>
      <c r="AH989" s="540"/>
      <c r="AI989" s="541"/>
      <c r="AJ989" s="553"/>
      <c r="AK989" s="559"/>
      <c r="AL989" s="592"/>
      <c r="AM989" s="593"/>
      <c r="AN989" s="540"/>
      <c r="AO989" s="541"/>
      <c r="AP989" s="553"/>
      <c r="AQ989" s="559"/>
      <c r="AR989" s="592"/>
      <c r="AS989" s="593"/>
      <c r="AT989" s="580"/>
      <c r="AU989" s="581"/>
      <c r="AV989" s="576"/>
      <c r="AW989" s="577"/>
      <c r="AX989" s="592"/>
      <c r="AY989" s="593"/>
      <c r="AZ989" s="540"/>
      <c r="BA989" s="541"/>
      <c r="BB989" s="553"/>
      <c r="BC989" s="559"/>
      <c r="BD989" s="592"/>
      <c r="BE989" s="593"/>
      <c r="BF989" s="580"/>
      <c r="BG989" s="581"/>
      <c r="BH989" s="576"/>
      <c r="BI989" s="577"/>
      <c r="BJ989" s="592"/>
      <c r="BK989" s="593"/>
      <c r="BL989" s="653"/>
      <c r="BM989" s="654"/>
      <c r="BN989" s="655"/>
      <c r="BO989" s="600"/>
      <c r="BP989" s="600"/>
      <c r="BQ989" s="54"/>
      <c r="BR989" s="54"/>
      <c r="BS989" s="54"/>
    </row>
    <row r="990" spans="1:71" ht="21.75" customHeight="1">
      <c r="A990" s="54"/>
      <c r="B990" s="565" t="str">
        <f>IF(ROSTER!B42="","",ROSTER!B42)</f>
        <v/>
      </c>
      <c r="C990" s="536" t="str">
        <f>IF(ROSTER!C$42="","",ROSTER!C$42)</f>
        <v/>
      </c>
      <c r="D990" s="537"/>
      <c r="E990" s="546"/>
      <c r="F990" s="501">
        <f>IF(E990="y",1,IF(E990="S",1,0))</f>
        <v>0</v>
      </c>
      <c r="G990" s="506">
        <f>IF(E990="S",1,0)</f>
        <v>0</v>
      </c>
      <c r="H990" s="542"/>
      <c r="I990" s="543"/>
      <c r="J990" s="538"/>
      <c r="K990" s="539"/>
      <c r="L990" s="552"/>
      <c r="M990" s="558"/>
      <c r="N990" s="554">
        <f>L990+J990</f>
        <v>0</v>
      </c>
      <c r="O990" s="555"/>
      <c r="P990" s="538"/>
      <c r="Q990" s="539"/>
      <c r="R990" s="552"/>
      <c r="S990" s="558"/>
      <c r="T990" s="590">
        <f t="shared" ref="T990:T999" si="871">R990-P990</f>
        <v>0</v>
      </c>
      <c r="U990" s="591"/>
      <c r="V990" s="550"/>
      <c r="W990" s="543"/>
      <c r="X990" s="538"/>
      <c r="Y990" s="543"/>
      <c r="Z990" s="538"/>
      <c r="AA990" s="543"/>
      <c r="AB990" s="538"/>
      <c r="AC990" s="539"/>
      <c r="AD990" s="552"/>
      <c r="AE990" s="558"/>
      <c r="AF990" s="586">
        <f>IF(AB990=0,0,(AD990/AB990)*100)</f>
        <v>0</v>
      </c>
      <c r="AG990" s="587"/>
      <c r="AH990" s="538"/>
      <c r="AI990" s="539"/>
      <c r="AJ990" s="552"/>
      <c r="AK990" s="558"/>
      <c r="AL990" s="590">
        <f>IF(AH990=0,0,(AJ990/AH990)*100)</f>
        <v>0</v>
      </c>
      <c r="AM990" s="591"/>
      <c r="AN990" s="538"/>
      <c r="AO990" s="539"/>
      <c r="AP990" s="552"/>
      <c r="AQ990" s="558"/>
      <c r="AR990" s="590">
        <f>IF(AN990=0,0,(AP990/AN990)*100)</f>
        <v>0</v>
      </c>
      <c r="AS990" s="591"/>
      <c r="AT990" s="578">
        <f>AB990+AH990+AN990</f>
        <v>0</v>
      </c>
      <c r="AU990" s="579"/>
      <c r="AV990" s="574">
        <f>AD990+AJ990+AP990</f>
        <v>0</v>
      </c>
      <c r="AW990" s="575"/>
      <c r="AX990" s="590">
        <f>IF(AT990=0,0,(AV990/AT990)*100)</f>
        <v>0</v>
      </c>
      <c r="AY990" s="591"/>
      <c r="AZ990" s="538"/>
      <c r="BA990" s="539"/>
      <c r="BB990" s="552"/>
      <c r="BC990" s="558"/>
      <c r="BD990" s="590">
        <f>IF(AZ990=0,0,(BB990/AZ990)*100)</f>
        <v>0</v>
      </c>
      <c r="BE990" s="591"/>
      <c r="BF990" s="578">
        <f>AT990+AZ990</f>
        <v>0</v>
      </c>
      <c r="BG990" s="579"/>
      <c r="BH990" s="574">
        <f>AV990+BB990</f>
        <v>0</v>
      </c>
      <c r="BI990" s="575"/>
      <c r="BJ990" s="590">
        <f>IF(BF990=0,0,(BH990/BF990)*100)</f>
        <v>0</v>
      </c>
      <c r="BK990" s="591"/>
      <c r="BL990" s="650">
        <f>(AD990*2)+(AJ990*2)+(AP990*3)+BB990</f>
        <v>0</v>
      </c>
      <c r="BM990" s="651"/>
      <c r="BN990" s="652"/>
      <c r="BO990" s="599" t="e">
        <f>(BL990*BR$956)+(N990*BR$957)+(X990*BR$958)+(R990*BR$959)+(V990*BR$960)+(Z990*BR$961)</f>
        <v>#REF!</v>
      </c>
      <c r="BP990" s="599" t="e">
        <f>((AZ990-BB990)*BR$963)+((AT990-AV990)*BR$962)+(H990*BR$964)+(P990*BR$965)</f>
        <v>#REF!</v>
      </c>
      <c r="BQ990" s="54"/>
      <c r="BR990" s="54"/>
      <c r="BS990" s="54"/>
    </row>
    <row r="991" spans="1:71" ht="21.75" customHeight="1">
      <c r="A991" s="54"/>
      <c r="B991" s="566"/>
      <c r="C991" s="560" t="str">
        <f>IF(ROSTER!D$42="","",ROSTER!D$42)</f>
        <v/>
      </c>
      <c r="D991" s="561"/>
      <c r="E991" s="547"/>
      <c r="F991" s="502"/>
      <c r="G991" s="507"/>
      <c r="H991" s="544"/>
      <c r="I991" s="545"/>
      <c r="J991" s="540"/>
      <c r="K991" s="541"/>
      <c r="L991" s="553"/>
      <c r="M991" s="559"/>
      <c r="N991" s="556" t="s">
        <v>14</v>
      </c>
      <c r="O991" s="557"/>
      <c r="P991" s="540"/>
      <c r="Q991" s="541"/>
      <c r="R991" s="553"/>
      <c r="S991" s="559"/>
      <c r="T991" s="592"/>
      <c r="U991" s="593"/>
      <c r="V991" s="551"/>
      <c r="W991" s="545"/>
      <c r="X991" s="540"/>
      <c r="Y991" s="545"/>
      <c r="Z991" s="540"/>
      <c r="AA991" s="545"/>
      <c r="AB991" s="540"/>
      <c r="AC991" s="541"/>
      <c r="AD991" s="553"/>
      <c r="AE991" s="559"/>
      <c r="AF991" s="588"/>
      <c r="AG991" s="589"/>
      <c r="AH991" s="540"/>
      <c r="AI991" s="541"/>
      <c r="AJ991" s="553"/>
      <c r="AK991" s="559"/>
      <c r="AL991" s="592"/>
      <c r="AM991" s="593"/>
      <c r="AN991" s="540"/>
      <c r="AO991" s="541"/>
      <c r="AP991" s="553"/>
      <c r="AQ991" s="559"/>
      <c r="AR991" s="592"/>
      <c r="AS991" s="593"/>
      <c r="AT991" s="580"/>
      <c r="AU991" s="581"/>
      <c r="AV991" s="576"/>
      <c r="AW991" s="577"/>
      <c r="AX991" s="592"/>
      <c r="AY991" s="593"/>
      <c r="AZ991" s="540"/>
      <c r="BA991" s="541"/>
      <c r="BB991" s="553"/>
      <c r="BC991" s="559"/>
      <c r="BD991" s="592"/>
      <c r="BE991" s="593"/>
      <c r="BF991" s="580"/>
      <c r="BG991" s="581"/>
      <c r="BH991" s="576"/>
      <c r="BI991" s="577"/>
      <c r="BJ991" s="592"/>
      <c r="BK991" s="593"/>
      <c r="BL991" s="653"/>
      <c r="BM991" s="654"/>
      <c r="BN991" s="655"/>
      <c r="BO991" s="600"/>
      <c r="BP991" s="600"/>
      <c r="BQ991" s="54"/>
      <c r="BR991" s="54"/>
      <c r="BS991" s="54"/>
    </row>
    <row r="992" spans="1:71" ht="21.75" customHeight="1">
      <c r="A992" s="54"/>
      <c r="B992" s="565" t="str">
        <f>IF(ROSTER!B44="","",ROSTER!B44)</f>
        <v/>
      </c>
      <c r="C992" s="536" t="str">
        <f>IF(ROSTER!C$44="","",ROSTER!C$44)</f>
        <v/>
      </c>
      <c r="D992" s="537"/>
      <c r="E992" s="546"/>
      <c r="F992" s="501">
        <f>IF(E992="y",1,IF(E992="S",1,0))</f>
        <v>0</v>
      </c>
      <c r="G992" s="506">
        <f>IF(E992="S",1,0)</f>
        <v>0</v>
      </c>
      <c r="H992" s="542"/>
      <c r="I992" s="543"/>
      <c r="J992" s="538"/>
      <c r="K992" s="539"/>
      <c r="L992" s="552"/>
      <c r="M992" s="558"/>
      <c r="N992" s="554">
        <f>L992+J992</f>
        <v>0</v>
      </c>
      <c r="O992" s="555"/>
      <c r="P992" s="538"/>
      <c r="Q992" s="539"/>
      <c r="R992" s="552"/>
      <c r="S992" s="558"/>
      <c r="T992" s="590">
        <f t="shared" ref="T992:T999" si="872">R992-P992</f>
        <v>0</v>
      </c>
      <c r="U992" s="591"/>
      <c r="V992" s="550"/>
      <c r="W992" s="543"/>
      <c r="X992" s="538"/>
      <c r="Y992" s="543"/>
      <c r="Z992" s="538"/>
      <c r="AA992" s="543"/>
      <c r="AB992" s="538"/>
      <c r="AC992" s="539"/>
      <c r="AD992" s="552"/>
      <c r="AE992" s="558"/>
      <c r="AF992" s="586">
        <f>IF(AB992=0,0,(AD992/AB992)*100)</f>
        <v>0</v>
      </c>
      <c r="AG992" s="587"/>
      <c r="AH992" s="538"/>
      <c r="AI992" s="539"/>
      <c r="AJ992" s="552"/>
      <c r="AK992" s="558"/>
      <c r="AL992" s="590">
        <f>IF(AH992=0,0,(AJ992/AH992)*100)</f>
        <v>0</v>
      </c>
      <c r="AM992" s="591"/>
      <c r="AN992" s="538"/>
      <c r="AO992" s="539"/>
      <c r="AP992" s="552"/>
      <c r="AQ992" s="558"/>
      <c r="AR992" s="590">
        <f>IF(AN992=0,0,(AP992/AN992)*100)</f>
        <v>0</v>
      </c>
      <c r="AS992" s="591"/>
      <c r="AT992" s="578">
        <f>AB992+AH992+AN992</f>
        <v>0</v>
      </c>
      <c r="AU992" s="579"/>
      <c r="AV992" s="574">
        <f>AD992+AJ992+AP992</f>
        <v>0</v>
      </c>
      <c r="AW992" s="575"/>
      <c r="AX992" s="590">
        <f>IF(AT992=0,0,(AV992/AT992)*100)</f>
        <v>0</v>
      </c>
      <c r="AY992" s="591"/>
      <c r="AZ992" s="538"/>
      <c r="BA992" s="539"/>
      <c r="BB992" s="552"/>
      <c r="BC992" s="558"/>
      <c r="BD992" s="590">
        <f>IF(AZ992=0,0,(BB992/AZ992)*100)</f>
        <v>0</v>
      </c>
      <c r="BE992" s="591"/>
      <c r="BF992" s="578">
        <f>AT992+AZ992</f>
        <v>0</v>
      </c>
      <c r="BG992" s="579"/>
      <c r="BH992" s="574">
        <f>AV992+BB992</f>
        <v>0</v>
      </c>
      <c r="BI992" s="575"/>
      <c r="BJ992" s="590">
        <f>IF(BF992=0,0,(BH992/BF992)*100)</f>
        <v>0</v>
      </c>
      <c r="BK992" s="591"/>
      <c r="BL992" s="650">
        <f>(AD992*2)+(AJ992*2)+(AP992*3)+BB992</f>
        <v>0</v>
      </c>
      <c r="BM992" s="651"/>
      <c r="BN992" s="652"/>
      <c r="BO992" s="599" t="e">
        <f>(BL992*BR$956)+(N992*BR$957)+(X992*BR$958)+(R992*BR$959)+(V992*BR$960)+(Z992*BR$961)</f>
        <v>#REF!</v>
      </c>
      <c r="BP992" s="599" t="e">
        <f>((AZ992-BB992)*BR$963)+((AT992-AV992)*BR$962)+(H992*BR$964)+(P992*BR$965)</f>
        <v>#REF!</v>
      </c>
      <c r="BQ992" s="54"/>
      <c r="BR992" s="54"/>
      <c r="BS992" s="54"/>
    </row>
    <row r="993" spans="1:71" ht="21.75" customHeight="1">
      <c r="A993" s="54"/>
      <c r="B993" s="566"/>
      <c r="C993" s="560" t="str">
        <f>IF(ROSTER!D$44="","",ROSTER!D$44)</f>
        <v/>
      </c>
      <c r="D993" s="561"/>
      <c r="E993" s="547"/>
      <c r="F993" s="502"/>
      <c r="G993" s="507"/>
      <c r="H993" s="544"/>
      <c r="I993" s="545"/>
      <c r="J993" s="540"/>
      <c r="K993" s="541"/>
      <c r="L993" s="553"/>
      <c r="M993" s="559"/>
      <c r="N993" s="556" t="s">
        <v>14</v>
      </c>
      <c r="O993" s="557"/>
      <c r="P993" s="540"/>
      <c r="Q993" s="541"/>
      <c r="R993" s="553"/>
      <c r="S993" s="559"/>
      <c r="T993" s="592"/>
      <c r="U993" s="593"/>
      <c r="V993" s="551"/>
      <c r="W993" s="545"/>
      <c r="X993" s="540"/>
      <c r="Y993" s="545"/>
      <c r="Z993" s="540"/>
      <c r="AA993" s="545"/>
      <c r="AB993" s="540"/>
      <c r="AC993" s="541"/>
      <c r="AD993" s="553"/>
      <c r="AE993" s="559"/>
      <c r="AF993" s="588"/>
      <c r="AG993" s="589"/>
      <c r="AH993" s="540"/>
      <c r="AI993" s="541"/>
      <c r="AJ993" s="553"/>
      <c r="AK993" s="559"/>
      <c r="AL993" s="592"/>
      <c r="AM993" s="593"/>
      <c r="AN993" s="540"/>
      <c r="AO993" s="541"/>
      <c r="AP993" s="553"/>
      <c r="AQ993" s="559"/>
      <c r="AR993" s="592"/>
      <c r="AS993" s="593"/>
      <c r="AT993" s="580"/>
      <c r="AU993" s="581"/>
      <c r="AV993" s="576"/>
      <c r="AW993" s="577"/>
      <c r="AX993" s="592"/>
      <c r="AY993" s="593"/>
      <c r="AZ993" s="540"/>
      <c r="BA993" s="541"/>
      <c r="BB993" s="553"/>
      <c r="BC993" s="559"/>
      <c r="BD993" s="592"/>
      <c r="BE993" s="593"/>
      <c r="BF993" s="580"/>
      <c r="BG993" s="581"/>
      <c r="BH993" s="576"/>
      <c r="BI993" s="577"/>
      <c r="BJ993" s="592"/>
      <c r="BK993" s="593"/>
      <c r="BL993" s="653"/>
      <c r="BM993" s="654"/>
      <c r="BN993" s="655"/>
      <c r="BO993" s="600"/>
      <c r="BP993" s="600"/>
      <c r="BQ993" s="54"/>
      <c r="BR993" s="54"/>
      <c r="BS993" s="54"/>
    </row>
    <row r="994" spans="1:71" ht="21.75" customHeight="1">
      <c r="A994" s="54"/>
      <c r="B994" s="565" t="str">
        <f>IF(ROSTER!B46="","",ROSTER!B46)</f>
        <v/>
      </c>
      <c r="C994" s="536" t="str">
        <f>IF(ROSTER!C$46="","",ROSTER!C$46)</f>
        <v/>
      </c>
      <c r="D994" s="537"/>
      <c r="E994" s="546"/>
      <c r="F994" s="501">
        <f>IF(E994="y",1,IF(E994="S",1,0))</f>
        <v>0</v>
      </c>
      <c r="G994" s="506">
        <f>IF(E994="S",1,0)</f>
        <v>0</v>
      </c>
      <c r="H994" s="542"/>
      <c r="I994" s="543"/>
      <c r="J994" s="538"/>
      <c r="K994" s="539"/>
      <c r="L994" s="552"/>
      <c r="M994" s="558"/>
      <c r="N994" s="554">
        <f>L994+J994</f>
        <v>0</v>
      </c>
      <c r="O994" s="555"/>
      <c r="P994" s="538"/>
      <c r="Q994" s="539"/>
      <c r="R994" s="552"/>
      <c r="S994" s="558"/>
      <c r="T994" s="590">
        <f t="shared" ref="T994:T999" si="873">R994-P994</f>
        <v>0</v>
      </c>
      <c r="U994" s="591"/>
      <c r="V994" s="550"/>
      <c r="W994" s="543"/>
      <c r="X994" s="538"/>
      <c r="Y994" s="543"/>
      <c r="Z994" s="538"/>
      <c r="AA994" s="543"/>
      <c r="AB994" s="538"/>
      <c r="AC994" s="539"/>
      <c r="AD994" s="552"/>
      <c r="AE994" s="558"/>
      <c r="AF994" s="586">
        <f>IF(AB994=0,0,(AD994/AB994)*100)</f>
        <v>0</v>
      </c>
      <c r="AG994" s="587"/>
      <c r="AH994" s="538"/>
      <c r="AI994" s="539"/>
      <c r="AJ994" s="552"/>
      <c r="AK994" s="558"/>
      <c r="AL994" s="590">
        <f>IF(AH994=0,0,(AJ994/AH994)*100)</f>
        <v>0</v>
      </c>
      <c r="AM994" s="591"/>
      <c r="AN994" s="538"/>
      <c r="AO994" s="539"/>
      <c r="AP994" s="552"/>
      <c r="AQ994" s="558"/>
      <c r="AR994" s="590">
        <f>IF(AN994=0,0,(AP994/AN994)*100)</f>
        <v>0</v>
      </c>
      <c r="AS994" s="591"/>
      <c r="AT994" s="578">
        <f>AB994+AH994+AN994</f>
        <v>0</v>
      </c>
      <c r="AU994" s="579"/>
      <c r="AV994" s="574">
        <f>AD994+AJ994+AP994</f>
        <v>0</v>
      </c>
      <c r="AW994" s="575"/>
      <c r="AX994" s="590">
        <f>IF(AT994=0,0,(AV994/AT994)*100)</f>
        <v>0</v>
      </c>
      <c r="AY994" s="591"/>
      <c r="AZ994" s="538"/>
      <c r="BA994" s="539"/>
      <c r="BB994" s="552"/>
      <c r="BC994" s="558"/>
      <c r="BD994" s="590">
        <f>IF(AZ994=0,0,(BB994/AZ994)*100)</f>
        <v>0</v>
      </c>
      <c r="BE994" s="591"/>
      <c r="BF994" s="578">
        <f>AT994+AZ994</f>
        <v>0</v>
      </c>
      <c r="BG994" s="579"/>
      <c r="BH994" s="574">
        <f>AV994+BB994</f>
        <v>0</v>
      </c>
      <c r="BI994" s="575"/>
      <c r="BJ994" s="590">
        <f>IF(BF994=0,0,(BH994/BF994)*100)</f>
        <v>0</v>
      </c>
      <c r="BK994" s="591"/>
      <c r="BL994" s="650">
        <f>(AD994*2)+(AJ994*2)+(AP994*3)+BB994</f>
        <v>0</v>
      </c>
      <c r="BM994" s="651"/>
      <c r="BN994" s="652"/>
      <c r="BO994" s="601" t="e">
        <f>(BL994*BR$74)+(N994*BR$75)+(X994*BR$76)+(R994*BR$77)+(V994*BR$78)+(Z994*BR$79)</f>
        <v>#REF!</v>
      </c>
      <c r="BP994" s="599" t="e">
        <f>((AZ994-BB994)*BR$81)+((AT994-AV994)*BR$80)+(H994*BR$82)+(P994*BR$83)</f>
        <v>#REF!</v>
      </c>
      <c r="BQ994" s="54"/>
      <c r="BR994" s="54"/>
      <c r="BS994" s="54"/>
    </row>
    <row r="995" spans="1:71" ht="22.5" customHeight="1">
      <c r="A995" s="54"/>
      <c r="B995" s="566"/>
      <c r="C995" s="560" t="str">
        <f>IF(ROSTER!D$46="","",ROSTER!D$46)</f>
        <v/>
      </c>
      <c r="D995" s="561"/>
      <c r="E995" s="547"/>
      <c r="F995" s="502"/>
      <c r="G995" s="507"/>
      <c r="H995" s="544"/>
      <c r="I995" s="545"/>
      <c r="J995" s="540"/>
      <c r="K995" s="541"/>
      <c r="L995" s="553"/>
      <c r="M995" s="559"/>
      <c r="N995" s="556" t="s">
        <v>14</v>
      </c>
      <c r="O995" s="557"/>
      <c r="P995" s="540"/>
      <c r="Q995" s="541"/>
      <c r="R995" s="553"/>
      <c r="S995" s="559"/>
      <c r="T995" s="592"/>
      <c r="U995" s="593"/>
      <c r="V995" s="551"/>
      <c r="W995" s="545"/>
      <c r="X995" s="540"/>
      <c r="Y995" s="545"/>
      <c r="Z995" s="540"/>
      <c r="AA995" s="545"/>
      <c r="AB995" s="540"/>
      <c r="AC995" s="541"/>
      <c r="AD995" s="553"/>
      <c r="AE995" s="559"/>
      <c r="AF995" s="588"/>
      <c r="AG995" s="589"/>
      <c r="AH995" s="540"/>
      <c r="AI995" s="541"/>
      <c r="AJ995" s="553"/>
      <c r="AK995" s="559"/>
      <c r="AL995" s="592"/>
      <c r="AM995" s="593"/>
      <c r="AN995" s="540"/>
      <c r="AO995" s="541"/>
      <c r="AP995" s="553"/>
      <c r="AQ995" s="559"/>
      <c r="AR995" s="592"/>
      <c r="AS995" s="593"/>
      <c r="AT995" s="580"/>
      <c r="AU995" s="581"/>
      <c r="AV995" s="576"/>
      <c r="AW995" s="577"/>
      <c r="AX995" s="592"/>
      <c r="AY995" s="593"/>
      <c r="AZ995" s="540"/>
      <c r="BA995" s="541"/>
      <c r="BB995" s="553"/>
      <c r="BC995" s="559"/>
      <c r="BD995" s="592"/>
      <c r="BE995" s="593"/>
      <c r="BF995" s="580"/>
      <c r="BG995" s="581"/>
      <c r="BH995" s="576"/>
      <c r="BI995" s="577"/>
      <c r="BJ995" s="592"/>
      <c r="BK995" s="593"/>
      <c r="BL995" s="653"/>
      <c r="BM995" s="654"/>
      <c r="BN995" s="655"/>
      <c r="BO995" s="602"/>
      <c r="BP995" s="600"/>
      <c r="BQ995" s="54"/>
      <c r="BR995" s="54"/>
      <c r="BS995" s="54"/>
    </row>
    <row r="996" spans="1:71" ht="21.75" customHeight="1">
      <c r="A996" s="54"/>
      <c r="B996" s="565" t="str">
        <f>IF(ROSTER!B48="","",ROSTER!B48)</f>
        <v/>
      </c>
      <c r="C996" s="536" t="str">
        <f>IF(ROSTER!C$48="","",ROSTER!C$48)</f>
        <v/>
      </c>
      <c r="D996" s="537"/>
      <c r="E996" s="546"/>
      <c r="F996" s="501">
        <f t="shared" ref="F996" si="874">IF(E996="y",1,IF(E996="S",1,0))</f>
        <v>0</v>
      </c>
      <c r="G996" s="506">
        <f t="shared" ref="G996" si="875">IF(E996="S",1,0)</f>
        <v>0</v>
      </c>
      <c r="H996" s="542"/>
      <c r="I996" s="543"/>
      <c r="J996" s="538"/>
      <c r="K996" s="539"/>
      <c r="L996" s="552"/>
      <c r="M996" s="558"/>
      <c r="N996" s="554">
        <f t="shared" ref="N996" si="876">L996+J996</f>
        <v>0</v>
      </c>
      <c r="O996" s="555"/>
      <c r="P996" s="538"/>
      <c r="Q996" s="539"/>
      <c r="R996" s="552"/>
      <c r="S996" s="558"/>
      <c r="T996" s="590">
        <f t="shared" ref="T996:T999" si="877">R996-P996</f>
        <v>0</v>
      </c>
      <c r="U996" s="591"/>
      <c r="V996" s="550"/>
      <c r="W996" s="543"/>
      <c r="X996" s="538"/>
      <c r="Y996" s="543"/>
      <c r="Z996" s="538"/>
      <c r="AA996" s="543"/>
      <c r="AB996" s="538"/>
      <c r="AC996" s="539"/>
      <c r="AD996" s="552"/>
      <c r="AE996" s="558"/>
      <c r="AF996" s="586"/>
      <c r="AG996" s="587"/>
      <c r="AH996" s="538"/>
      <c r="AI996" s="539"/>
      <c r="AJ996" s="552"/>
      <c r="AK996" s="558"/>
      <c r="AL996" s="590">
        <f t="shared" ref="AL996" si="878">IF(AH996=0,0,(AJ996/AH996)*100)</f>
        <v>0</v>
      </c>
      <c r="AM996" s="591"/>
      <c r="AN996" s="538"/>
      <c r="AO996" s="539"/>
      <c r="AP996" s="552"/>
      <c r="AQ996" s="558"/>
      <c r="AR996" s="590">
        <f t="shared" ref="AR996" si="879">IF(AN996=0,0,(AP996/AN996)*100)</f>
        <v>0</v>
      </c>
      <c r="AS996" s="591"/>
      <c r="AT996" s="578">
        <f t="shared" ref="AT996" si="880">AB996+AH996+AN996</f>
        <v>0</v>
      </c>
      <c r="AU996" s="579"/>
      <c r="AV996" s="574">
        <f t="shared" ref="AV996" si="881">AD996+AJ996+AP996</f>
        <v>0</v>
      </c>
      <c r="AW996" s="575"/>
      <c r="AX996" s="590">
        <f t="shared" ref="AX996" si="882">IF(AT996=0,0,(AV996/AT996)*100)</f>
        <v>0</v>
      </c>
      <c r="AY996" s="591"/>
      <c r="AZ996" s="538"/>
      <c r="BA996" s="539"/>
      <c r="BB996" s="552"/>
      <c r="BC996" s="558"/>
      <c r="BD996" s="590">
        <f t="shared" ref="BD996" si="883">IF(AZ996=0,0,(BB996/AZ996)*100)</f>
        <v>0</v>
      </c>
      <c r="BE996" s="591"/>
      <c r="BF996" s="578">
        <f t="shared" ref="BF996" si="884">AT996+AZ996</f>
        <v>0</v>
      </c>
      <c r="BG996" s="579"/>
      <c r="BH996" s="574">
        <f t="shared" ref="BH996" si="885">AV996+BB996</f>
        <v>0</v>
      </c>
      <c r="BI996" s="575"/>
      <c r="BJ996" s="590">
        <f t="shared" ref="BJ996" si="886">IF(BF996=0,0,(BH996/BF996)*100)</f>
        <v>0</v>
      </c>
      <c r="BK996" s="591"/>
      <c r="BL996" s="650">
        <f t="shared" ref="BL996" si="887">(AD996*2)+(AJ996*2)+(AP996*3)+BB996</f>
        <v>0</v>
      </c>
      <c r="BM996" s="651"/>
      <c r="BN996" s="652"/>
      <c r="BO996" s="601" t="e">
        <f>(BL996*BR$74)+(N996*BR$75)+(X996*BR$76)+(R996*BR$77)+(V996*BR$78)+(Z996*BR$79)</f>
        <v>#REF!</v>
      </c>
      <c r="BP996" s="599" t="e">
        <f>((AZ996-BB996)*BR$81)+((AT996-AV996)*BR$80)+(H996*BR$82)+(P996*BR$83)</f>
        <v>#REF!</v>
      </c>
      <c r="BQ996" s="54"/>
      <c r="BR996" s="54"/>
      <c r="BS996" s="54"/>
    </row>
    <row r="997" spans="1:71" ht="22.5" customHeight="1">
      <c r="A997" s="54"/>
      <c r="B997" s="566"/>
      <c r="C997" s="560" t="str">
        <f>IF(ROSTER!D$48="","",ROSTER!D$48)</f>
        <v/>
      </c>
      <c r="D997" s="561"/>
      <c r="E997" s="547"/>
      <c r="F997" s="502"/>
      <c r="G997" s="507"/>
      <c r="H997" s="544"/>
      <c r="I997" s="545"/>
      <c r="J997" s="540"/>
      <c r="K997" s="541"/>
      <c r="L997" s="553"/>
      <c r="M997" s="559"/>
      <c r="N997" s="556" t="s">
        <v>14</v>
      </c>
      <c r="O997" s="557"/>
      <c r="P997" s="540"/>
      <c r="Q997" s="541"/>
      <c r="R997" s="553"/>
      <c r="S997" s="559"/>
      <c r="T997" s="592"/>
      <c r="U997" s="593"/>
      <c r="V997" s="551"/>
      <c r="W997" s="545"/>
      <c r="X997" s="540"/>
      <c r="Y997" s="545"/>
      <c r="Z997" s="540"/>
      <c r="AA997" s="545"/>
      <c r="AB997" s="540"/>
      <c r="AC997" s="541"/>
      <c r="AD997" s="553"/>
      <c r="AE997" s="559"/>
      <c r="AF997" s="588"/>
      <c r="AG997" s="589"/>
      <c r="AH997" s="540"/>
      <c r="AI997" s="541"/>
      <c r="AJ997" s="553"/>
      <c r="AK997" s="559"/>
      <c r="AL997" s="592"/>
      <c r="AM997" s="593"/>
      <c r="AN997" s="540"/>
      <c r="AO997" s="541"/>
      <c r="AP997" s="553"/>
      <c r="AQ997" s="559"/>
      <c r="AR997" s="592"/>
      <c r="AS997" s="593"/>
      <c r="AT997" s="580"/>
      <c r="AU997" s="581"/>
      <c r="AV997" s="576"/>
      <c r="AW997" s="577"/>
      <c r="AX997" s="592"/>
      <c r="AY997" s="593"/>
      <c r="AZ997" s="540"/>
      <c r="BA997" s="541"/>
      <c r="BB997" s="553"/>
      <c r="BC997" s="559"/>
      <c r="BD997" s="592"/>
      <c r="BE997" s="593"/>
      <c r="BF997" s="580"/>
      <c r="BG997" s="581"/>
      <c r="BH997" s="576"/>
      <c r="BI997" s="577"/>
      <c r="BJ997" s="592"/>
      <c r="BK997" s="593"/>
      <c r="BL997" s="653"/>
      <c r="BM997" s="654"/>
      <c r="BN997" s="655"/>
      <c r="BO997" s="602"/>
      <c r="BP997" s="600"/>
      <c r="BQ997" s="54"/>
      <c r="BR997" s="54"/>
      <c r="BS997" s="54"/>
    </row>
    <row r="998" spans="1:71" ht="21.75" customHeight="1">
      <c r="A998" s="54"/>
      <c r="B998" s="565" t="str">
        <f>IF(ROSTER!B50="","",ROSTER!B50)</f>
        <v/>
      </c>
      <c r="C998" s="536" t="str">
        <f>IF(ROSTER!C$50="","",ROSTER!C$50)</f>
        <v/>
      </c>
      <c r="D998" s="537"/>
      <c r="E998" s="546"/>
      <c r="F998" s="501">
        <f t="shared" ref="F998" si="888">IF(E998="y",1,IF(E998="S",1,0))</f>
        <v>0</v>
      </c>
      <c r="G998" s="506">
        <f t="shared" ref="G998" si="889">IF(E998="S",1,0)</f>
        <v>0</v>
      </c>
      <c r="H998" s="542"/>
      <c r="I998" s="543"/>
      <c r="J998" s="538"/>
      <c r="K998" s="539"/>
      <c r="L998" s="552"/>
      <c r="M998" s="558"/>
      <c r="N998" s="554">
        <f t="shared" ref="N998" si="890">L998+J998</f>
        <v>0</v>
      </c>
      <c r="O998" s="555"/>
      <c r="P998" s="538"/>
      <c r="Q998" s="539"/>
      <c r="R998" s="552"/>
      <c r="S998" s="558"/>
      <c r="T998" s="590">
        <f t="shared" ref="T998:T999" si="891">R998-P998</f>
        <v>0</v>
      </c>
      <c r="U998" s="591"/>
      <c r="V998" s="550"/>
      <c r="W998" s="543"/>
      <c r="X998" s="538"/>
      <c r="Y998" s="543"/>
      <c r="Z998" s="538"/>
      <c r="AA998" s="543"/>
      <c r="AB998" s="538"/>
      <c r="AC998" s="539"/>
      <c r="AD998" s="552"/>
      <c r="AE998" s="558"/>
      <c r="AF998" s="586"/>
      <c r="AG998" s="587"/>
      <c r="AH998" s="538"/>
      <c r="AI998" s="539"/>
      <c r="AJ998" s="552"/>
      <c r="AK998" s="558"/>
      <c r="AL998" s="590">
        <f t="shared" ref="AL998" si="892">IF(AH998=0,0,(AJ998/AH998)*100)</f>
        <v>0</v>
      </c>
      <c r="AM998" s="591"/>
      <c r="AN998" s="538"/>
      <c r="AO998" s="539"/>
      <c r="AP998" s="552"/>
      <c r="AQ998" s="558"/>
      <c r="AR998" s="590">
        <f t="shared" ref="AR998" si="893">IF(AN998=0,0,(AP998/AN998)*100)</f>
        <v>0</v>
      </c>
      <c r="AS998" s="591"/>
      <c r="AT998" s="578">
        <f t="shared" ref="AT998" si="894">AB998+AH998+AN998</f>
        <v>0</v>
      </c>
      <c r="AU998" s="579"/>
      <c r="AV998" s="574">
        <f t="shared" ref="AV998" si="895">AD998+AJ998+AP998</f>
        <v>0</v>
      </c>
      <c r="AW998" s="575"/>
      <c r="AX998" s="590">
        <f t="shared" ref="AX998" si="896">IF(AT998=0,0,(AV998/AT998)*100)</f>
        <v>0</v>
      </c>
      <c r="AY998" s="591"/>
      <c r="AZ998" s="538"/>
      <c r="BA998" s="539"/>
      <c r="BB998" s="552"/>
      <c r="BC998" s="558"/>
      <c r="BD998" s="590">
        <f t="shared" ref="BD998" si="897">IF(AZ998=0,0,(BB998/AZ998)*100)</f>
        <v>0</v>
      </c>
      <c r="BE998" s="591"/>
      <c r="BF998" s="578">
        <f t="shared" ref="BF998" si="898">AT998+AZ998</f>
        <v>0</v>
      </c>
      <c r="BG998" s="579"/>
      <c r="BH998" s="574">
        <f t="shared" ref="BH998" si="899">AV998+BB998</f>
        <v>0</v>
      </c>
      <c r="BI998" s="575"/>
      <c r="BJ998" s="590">
        <f t="shared" ref="BJ998" si="900">IF(BF998=0,0,(BH998/BF998)*100)</f>
        <v>0</v>
      </c>
      <c r="BK998" s="591"/>
      <c r="BL998" s="650">
        <f t="shared" ref="BL998" si="901">(AD998*2)+(AJ998*2)+(AP998*3)+BB998</f>
        <v>0</v>
      </c>
      <c r="BM998" s="651"/>
      <c r="BN998" s="652"/>
      <c r="BO998" s="601" t="e">
        <f>(BL998*BR$74)+(N998*BR$75)+(X998*BR$76)+(R998*BR$77)+(V998*BR$78)+(Z998*BR$79)</f>
        <v>#REF!</v>
      </c>
      <c r="BP998" s="599" t="e">
        <f>((AZ998-BB998)*BR$81)+((AT998-AV998)*BR$80)+(H998*BR$82)+(P998*BR$83)</f>
        <v>#REF!</v>
      </c>
      <c r="BQ998" s="54"/>
      <c r="BR998" s="54"/>
      <c r="BS998" s="54"/>
    </row>
    <row r="999" spans="1:71" ht="22.5" customHeight="1" thickBot="1">
      <c r="A999" s="54"/>
      <c r="B999" s="566"/>
      <c r="C999" s="560" t="str">
        <f>IF(ROSTER!D$50="","",ROSTER!D$50)</f>
        <v/>
      </c>
      <c r="D999" s="561"/>
      <c r="E999" s="547"/>
      <c r="F999" s="502"/>
      <c r="G999" s="507"/>
      <c r="H999" s="544"/>
      <c r="I999" s="545"/>
      <c r="J999" s="540"/>
      <c r="K999" s="541"/>
      <c r="L999" s="553"/>
      <c r="M999" s="559"/>
      <c r="N999" s="556" t="s">
        <v>14</v>
      </c>
      <c r="O999" s="557"/>
      <c r="P999" s="540"/>
      <c r="Q999" s="541"/>
      <c r="R999" s="553"/>
      <c r="S999" s="559"/>
      <c r="T999" s="592"/>
      <c r="U999" s="593"/>
      <c r="V999" s="551"/>
      <c r="W999" s="545"/>
      <c r="X999" s="540"/>
      <c r="Y999" s="545"/>
      <c r="Z999" s="540"/>
      <c r="AA999" s="545"/>
      <c r="AB999" s="540"/>
      <c r="AC999" s="541"/>
      <c r="AD999" s="553"/>
      <c r="AE999" s="559"/>
      <c r="AF999" s="588"/>
      <c r="AG999" s="589"/>
      <c r="AH999" s="540"/>
      <c r="AI999" s="541"/>
      <c r="AJ999" s="553"/>
      <c r="AK999" s="559"/>
      <c r="AL999" s="592"/>
      <c r="AM999" s="593"/>
      <c r="AN999" s="540"/>
      <c r="AO999" s="541"/>
      <c r="AP999" s="553"/>
      <c r="AQ999" s="559"/>
      <c r="AR999" s="592"/>
      <c r="AS999" s="593"/>
      <c r="AT999" s="580"/>
      <c r="AU999" s="581"/>
      <c r="AV999" s="576"/>
      <c r="AW999" s="577"/>
      <c r="AX999" s="592"/>
      <c r="AY999" s="593"/>
      <c r="AZ999" s="540"/>
      <c r="BA999" s="541"/>
      <c r="BB999" s="553"/>
      <c r="BC999" s="559"/>
      <c r="BD999" s="592"/>
      <c r="BE999" s="593"/>
      <c r="BF999" s="580"/>
      <c r="BG999" s="581"/>
      <c r="BH999" s="576"/>
      <c r="BI999" s="577"/>
      <c r="BJ999" s="592"/>
      <c r="BK999" s="593"/>
      <c r="BL999" s="653"/>
      <c r="BM999" s="654"/>
      <c r="BN999" s="655"/>
      <c r="BO999" s="602"/>
      <c r="BP999" s="600"/>
      <c r="BQ999" s="54"/>
      <c r="BR999" s="54"/>
      <c r="BS999" s="54"/>
    </row>
    <row r="1000" spans="1:71" s="335" customFormat="1" ht="33.4" customHeight="1">
      <c r="A1000" s="333"/>
      <c r="B1000" s="689"/>
      <c r="C1000" s="685"/>
      <c r="D1000" s="685" t="s">
        <v>10</v>
      </c>
      <c r="E1000" s="686"/>
      <c r="F1000" s="334"/>
      <c r="G1000" s="334"/>
      <c r="H1000" s="642">
        <f>SUM(H956:I999)</f>
        <v>0</v>
      </c>
      <c r="I1000" s="631"/>
      <c r="J1000" s="642">
        <f>SUM(J956:K999)</f>
        <v>0</v>
      </c>
      <c r="K1000" s="631"/>
      <c r="L1000" s="630">
        <f>SUM(L956:M999)</f>
        <v>0</v>
      </c>
      <c r="M1000" s="640"/>
      <c r="N1000" s="626">
        <f>L1000+J1000</f>
        <v>0</v>
      </c>
      <c r="O1000" s="627"/>
      <c r="P1000" s="630">
        <f>SUM(P956:Q999)</f>
        <v>0</v>
      </c>
      <c r="Q1000" s="631"/>
      <c r="R1000" s="630">
        <f t="shared" ref="R1000" si="902">SUM(R956:S999)</f>
        <v>0</v>
      </c>
      <c r="S1000" s="640"/>
      <c r="T1000" s="630">
        <f t="shared" ref="T1000" si="903">SUM(T956:U999)</f>
        <v>0</v>
      </c>
      <c r="U1000" s="627"/>
      <c r="V1000" s="640">
        <f t="shared" ref="V1000" si="904">SUM(V956:W999)</f>
        <v>0</v>
      </c>
      <c r="W1000" s="640"/>
      <c r="X1000" s="642">
        <f t="shared" ref="X1000" si="905">SUM(X956:Y999)</f>
        <v>0</v>
      </c>
      <c r="Y1000" s="627"/>
      <c r="Z1000" s="642">
        <f t="shared" ref="Z1000" si="906">SUM(Z956:AA999)</f>
        <v>0</v>
      </c>
      <c r="AA1000" s="627"/>
      <c r="AB1000" s="640">
        <f t="shared" ref="AB1000" si="907">SUM(AB956:AC999)</f>
        <v>0</v>
      </c>
      <c r="AC1000" s="631"/>
      <c r="AD1000" s="630">
        <f t="shared" ref="AD1000" si="908">SUM(AD956:AE999)</f>
        <v>0</v>
      </c>
      <c r="AE1000" s="640"/>
      <c r="AF1000" s="626">
        <f t="shared" ref="AF1000" si="909">SUM(AF956:AG999)</f>
        <v>0</v>
      </c>
      <c r="AG1000" s="627"/>
      <c r="AH1000" s="630">
        <f t="shared" ref="AH1000" si="910">SUM(AH956:AI999)</f>
        <v>0</v>
      </c>
      <c r="AI1000" s="631"/>
      <c r="AJ1000" s="630">
        <f t="shared" ref="AJ1000" si="911">SUM(AJ956:AK999)</f>
        <v>0</v>
      </c>
      <c r="AK1000" s="640"/>
      <c r="AL1000" s="626">
        <f>IF(AH1000=0,0,(AJ1000/AH1000)*100)</f>
        <v>0</v>
      </c>
      <c r="AM1000" s="627"/>
      <c r="AN1000" s="630">
        <f>SUM(AN956:AO999)</f>
        <v>0</v>
      </c>
      <c r="AO1000" s="631"/>
      <c r="AP1000" s="630">
        <f>SUM(AP956:AQ999)</f>
        <v>0</v>
      </c>
      <c r="AQ1000" s="640"/>
      <c r="AR1000" s="626">
        <f>IF(AN1000=0,0,(AP1000/AN1000)*100)</f>
        <v>0</v>
      </c>
      <c r="AS1000" s="627"/>
      <c r="AT1000" s="642">
        <f>AB1000+AH1000+AN1000</f>
        <v>0</v>
      </c>
      <c r="AU1000" s="631"/>
      <c r="AV1000" s="630">
        <f>AD1000+AJ1000+AP1000</f>
        <v>0</v>
      </c>
      <c r="AW1000" s="670"/>
      <c r="AX1000" s="626">
        <f>IF(AT1000=0,0,(AV1000/AT1000)*100)</f>
        <v>0</v>
      </c>
      <c r="AY1000" s="627"/>
      <c r="AZ1000" s="630">
        <f>SUM(AZ956:BA999)</f>
        <v>0</v>
      </c>
      <c r="BA1000" s="631"/>
      <c r="BB1000" s="630">
        <f>SUM(BB956:BC999)</f>
        <v>0</v>
      </c>
      <c r="BC1000" s="640"/>
      <c r="BD1000" s="626">
        <f>IF(AZ1000=0,0,(BB1000/AZ1000)*100)</f>
        <v>0</v>
      </c>
      <c r="BE1000" s="627"/>
      <c r="BF1000" s="642">
        <f>AT1000+AZ1000</f>
        <v>0</v>
      </c>
      <c r="BG1000" s="631"/>
      <c r="BH1000" s="630">
        <f>AV1000+BB1000</f>
        <v>0</v>
      </c>
      <c r="BI1000" s="670"/>
      <c r="BJ1000" s="626">
        <f>IF(BF1000=0,0,(BH1000/BF1000)*100)</f>
        <v>0</v>
      </c>
      <c r="BK1000" s="668"/>
      <c r="BL1000" s="644">
        <f>SUM(BL956:BN999)</f>
        <v>0</v>
      </c>
      <c r="BM1000" s="645"/>
      <c r="BN1000" s="646"/>
      <c r="BO1000" s="601" t="e">
        <f>(BL1000*BR$74)+(N1000*BR$75)+(X1000*BR$76)+(R1000*BR$77)+(V1000*BR$78)+(Z1000*BR$79)</f>
        <v>#REF!</v>
      </c>
      <c r="BP1000" s="599" t="e">
        <f>((AZ1000-BB1000)*BR$81)+((AT1000-AV1000)*BR$80)+(H1000*BR$82)+(P1000*BR$83)</f>
        <v>#REF!</v>
      </c>
      <c r="BQ1000" s="333"/>
      <c r="BR1000" s="333"/>
      <c r="BS1000" s="333"/>
    </row>
    <row r="1001" spans="1:71" s="335" customFormat="1" ht="33.950000000000003" customHeight="1" thickBot="1">
      <c r="A1001" s="333"/>
      <c r="B1001" s="690"/>
      <c r="C1001" s="687"/>
      <c r="D1001" s="687"/>
      <c r="E1001" s="688"/>
      <c r="F1001" s="336"/>
      <c r="G1001" s="336"/>
      <c r="H1001" s="643"/>
      <c r="I1001" s="633"/>
      <c r="J1001" s="643"/>
      <c r="K1001" s="633"/>
      <c r="L1001" s="632"/>
      <c r="M1001" s="641"/>
      <c r="N1001" s="628" t="s">
        <v>14</v>
      </c>
      <c r="O1001" s="629"/>
      <c r="P1001" s="632"/>
      <c r="Q1001" s="633"/>
      <c r="R1001" s="632"/>
      <c r="S1001" s="641"/>
      <c r="T1001" s="632"/>
      <c r="U1001" s="629"/>
      <c r="V1001" s="641"/>
      <c r="W1001" s="641"/>
      <c r="X1001" s="643"/>
      <c r="Y1001" s="629"/>
      <c r="Z1001" s="643"/>
      <c r="AA1001" s="629"/>
      <c r="AB1001" s="641"/>
      <c r="AC1001" s="633"/>
      <c r="AD1001" s="632"/>
      <c r="AE1001" s="641"/>
      <c r="AF1001" s="628"/>
      <c r="AG1001" s="629"/>
      <c r="AH1001" s="632"/>
      <c r="AI1001" s="633"/>
      <c r="AJ1001" s="632"/>
      <c r="AK1001" s="641"/>
      <c r="AL1001" s="628"/>
      <c r="AM1001" s="629"/>
      <c r="AN1001" s="632"/>
      <c r="AO1001" s="633"/>
      <c r="AP1001" s="632"/>
      <c r="AQ1001" s="641"/>
      <c r="AR1001" s="628"/>
      <c r="AS1001" s="629"/>
      <c r="AT1001" s="643"/>
      <c r="AU1001" s="633"/>
      <c r="AV1001" s="632"/>
      <c r="AW1001" s="671"/>
      <c r="AX1001" s="628"/>
      <c r="AY1001" s="629"/>
      <c r="AZ1001" s="632"/>
      <c r="BA1001" s="633"/>
      <c r="BB1001" s="632"/>
      <c r="BC1001" s="641"/>
      <c r="BD1001" s="628"/>
      <c r="BE1001" s="629"/>
      <c r="BF1001" s="643"/>
      <c r="BG1001" s="633"/>
      <c r="BH1001" s="632"/>
      <c r="BI1001" s="671"/>
      <c r="BJ1001" s="628"/>
      <c r="BK1001" s="669"/>
      <c r="BL1001" s="647"/>
      <c r="BM1001" s="648"/>
      <c r="BN1001" s="649"/>
      <c r="BO1001" s="602"/>
      <c r="BP1001" s="600"/>
      <c r="BQ1001" s="333"/>
      <c r="BR1001" s="333"/>
      <c r="BS1001" s="333"/>
    </row>
    <row r="1002" spans="1:71" s="341" customFormat="1" ht="48.2" customHeight="1" thickBot="1">
      <c r="A1002" s="337"/>
      <c r="B1002" s="667"/>
      <c r="C1002" s="665"/>
      <c r="D1002" s="665" t="s">
        <v>13</v>
      </c>
      <c r="E1002" s="666"/>
      <c r="F1002" s="338"/>
      <c r="G1002" s="334"/>
      <c r="H1002" s="676"/>
      <c r="I1002" s="677"/>
      <c r="J1002" s="673"/>
      <c r="K1002" s="672"/>
      <c r="L1002" s="605"/>
      <c r="M1002" s="606"/>
      <c r="N1002" s="674">
        <f>J1002+L1002</f>
        <v>0</v>
      </c>
      <c r="O1002" s="675"/>
      <c r="P1002" s="673"/>
      <c r="Q1002" s="672"/>
      <c r="R1002" s="605"/>
      <c r="S1002" s="672"/>
      <c r="T1002" s="626">
        <f>R1002-P1002</f>
        <v>0</v>
      </c>
      <c r="U1002" s="627"/>
      <c r="V1002" s="673"/>
      <c r="W1002" s="678"/>
      <c r="X1002" s="679"/>
      <c r="Y1002" s="680"/>
      <c r="Z1002" s="673"/>
      <c r="AA1002" s="678"/>
      <c r="AB1002" s="673"/>
      <c r="AC1002" s="672"/>
      <c r="AD1002" s="605"/>
      <c r="AE1002" s="606"/>
      <c r="AF1002" s="634">
        <f>IF(AB1002=0,0,(AD1002/AB1002)*100)</f>
        <v>0</v>
      </c>
      <c r="AG1002" s="635"/>
      <c r="AH1002" s="673"/>
      <c r="AI1002" s="672"/>
      <c r="AJ1002" s="605"/>
      <c r="AK1002" s="606"/>
      <c r="AL1002" s="626">
        <f>IF(AH1002=0,0,(AJ1002/AH1002)*100)</f>
        <v>0</v>
      </c>
      <c r="AM1002" s="627"/>
      <c r="AN1002" s="673"/>
      <c r="AO1002" s="672"/>
      <c r="AP1002" s="605"/>
      <c r="AQ1002" s="606"/>
      <c r="AR1002" s="626">
        <f>IF(AN1002=0,0,(AP1002/AN1002)*100)</f>
        <v>0</v>
      </c>
      <c r="AS1002" s="627"/>
      <c r="AT1002" s="681">
        <f>AB1002+AH1002+AN1002</f>
        <v>0</v>
      </c>
      <c r="AU1002" s="682"/>
      <c r="AV1002" s="683">
        <f>AD1002+AJ1002+AP1002</f>
        <v>0</v>
      </c>
      <c r="AW1002" s="684"/>
      <c r="AX1002" s="626">
        <f>IF(AT1002=0,0,(AV1002/AT1002)*100)</f>
        <v>0</v>
      </c>
      <c r="AY1002" s="627"/>
      <c r="AZ1002" s="673"/>
      <c r="BA1002" s="672"/>
      <c r="BB1002" s="605"/>
      <c r="BC1002" s="606"/>
      <c r="BD1002" s="626">
        <f>IF(AZ1002=0,0,(BB1002/AZ1002)*100)</f>
        <v>0</v>
      </c>
      <c r="BE1002" s="627"/>
      <c r="BF1002" s="681">
        <f>AT1002+AZ1002</f>
        <v>0</v>
      </c>
      <c r="BG1002" s="682"/>
      <c r="BH1002" s="683">
        <f>AV1002+BB1002</f>
        <v>0</v>
      </c>
      <c r="BI1002" s="684"/>
      <c r="BJ1002" s="626">
        <f>IF(BF1002=0,0,(BH1002/BF1002)*100)</f>
        <v>0</v>
      </c>
      <c r="BK1002" s="627"/>
      <c r="BL1002" s="594"/>
      <c r="BM1002" s="595"/>
      <c r="BN1002" s="596"/>
      <c r="BO1002" s="339"/>
      <c r="BP1002" s="340"/>
      <c r="BQ1002" s="337"/>
      <c r="BR1002" s="337"/>
      <c r="BS1002" s="337"/>
    </row>
    <row r="1003" spans="1:71" s="341" customFormat="1" ht="48.95" customHeight="1" thickBot="1">
      <c r="A1003" s="337"/>
      <c r="B1003" s="342"/>
      <c r="C1003" s="343"/>
      <c r="D1003" s="570" t="s">
        <v>95</v>
      </c>
      <c r="E1003" s="571"/>
      <c r="F1003" s="344"/>
      <c r="G1003" s="344"/>
      <c r="H1003" s="343"/>
      <c r="I1003" s="343"/>
      <c r="J1003" s="567">
        <f>IF((J1000+L1002)=0,0,J1000/(J1000+L1002)*100)</f>
        <v>0</v>
      </c>
      <c r="K1003" s="569"/>
      <c r="L1003" s="567">
        <f>IF((L1000+J1002)=0,0,L1000/(L1000+J1002)*100)</f>
        <v>0</v>
      </c>
      <c r="M1003" s="569"/>
      <c r="N1003" s="567">
        <f>IF((N1000+N1002)=0,0,N1000/(N1000+N1002)*100)</f>
        <v>0</v>
      </c>
      <c r="O1003" s="568"/>
      <c r="P1003" s="572"/>
      <c r="Q1003" s="509"/>
      <c r="R1003" s="509"/>
      <c r="S1003" s="509"/>
      <c r="T1003" s="535"/>
      <c r="U1003" s="535"/>
      <c r="V1003" s="509"/>
      <c r="W1003" s="509"/>
      <c r="X1003" s="509"/>
      <c r="Y1003" s="509"/>
      <c r="Z1003" s="509"/>
      <c r="AA1003" s="509"/>
      <c r="AB1003" s="509"/>
      <c r="AC1003" s="509"/>
      <c r="AD1003" s="509"/>
      <c r="AE1003" s="509"/>
      <c r="AF1003" s="509"/>
      <c r="AG1003" s="509"/>
      <c r="AH1003" s="509"/>
      <c r="AI1003" s="509"/>
      <c r="AJ1003" s="509"/>
      <c r="AK1003" s="509"/>
      <c r="AL1003" s="509"/>
      <c r="AM1003" s="509"/>
      <c r="AN1003" s="509"/>
      <c r="AO1003" s="509"/>
      <c r="AP1003" s="509"/>
      <c r="AQ1003" s="509"/>
      <c r="AR1003" s="509"/>
      <c r="AS1003" s="509"/>
      <c r="AT1003" s="509"/>
      <c r="AU1003" s="509"/>
      <c r="AV1003" s="509"/>
      <c r="AW1003" s="509"/>
      <c r="AX1003" s="509"/>
      <c r="AY1003" s="509"/>
      <c r="AZ1003" s="509"/>
      <c r="BA1003" s="509"/>
      <c r="BB1003" s="509"/>
      <c r="BC1003" s="509"/>
      <c r="BD1003" s="509"/>
      <c r="BE1003" s="509"/>
      <c r="BF1003" s="509"/>
      <c r="BG1003" s="509"/>
      <c r="BH1003" s="509"/>
      <c r="BI1003" s="509"/>
      <c r="BJ1003" s="509"/>
      <c r="BK1003" s="509"/>
      <c r="BL1003" s="509"/>
      <c r="BM1003" s="509"/>
      <c r="BN1003" s="573"/>
      <c r="BO1003" s="345"/>
      <c r="BP1003" s="345"/>
      <c r="BQ1003" s="337"/>
      <c r="BR1003" s="337"/>
      <c r="BS1003" s="337"/>
    </row>
    <row r="1004" spans="1:71" ht="15.75" customHeight="1" thickTop="1" thickBot="1">
      <c r="A1004" s="54"/>
      <c r="B1004" s="214"/>
      <c r="C1004" s="215"/>
      <c r="D1004" s="215"/>
      <c r="E1004" s="215"/>
      <c r="F1004" s="74"/>
      <c r="G1004" s="74"/>
      <c r="H1004" s="215"/>
      <c r="I1004" s="215"/>
      <c r="J1004" s="215"/>
      <c r="K1004" s="215"/>
      <c r="L1004" s="215"/>
      <c r="M1004" s="215"/>
      <c r="N1004" s="215"/>
      <c r="O1004" s="215"/>
      <c r="P1004" s="215"/>
      <c r="Q1004" s="215"/>
      <c r="R1004" s="215"/>
      <c r="S1004" s="215"/>
      <c r="T1004" s="215"/>
      <c r="U1004" s="215"/>
      <c r="V1004" s="215"/>
      <c r="W1004" s="215"/>
      <c r="X1004" s="215"/>
      <c r="Y1004" s="215"/>
      <c r="Z1004" s="215"/>
      <c r="AA1004" s="215"/>
      <c r="AB1004" s="215"/>
      <c r="AC1004" s="215"/>
      <c r="AD1004" s="215"/>
      <c r="AE1004" s="215"/>
      <c r="AF1004" s="220"/>
      <c r="AG1004" s="220"/>
      <c r="AH1004" s="215"/>
      <c r="AI1004" s="215"/>
      <c r="AJ1004" s="215"/>
      <c r="AK1004" s="215"/>
      <c r="AL1004" s="215"/>
      <c r="AM1004" s="215"/>
      <c r="AN1004" s="215"/>
      <c r="AO1004" s="215"/>
      <c r="AP1004" s="215"/>
      <c r="AQ1004" s="215"/>
      <c r="AR1004" s="215"/>
      <c r="AS1004" s="215"/>
      <c r="AT1004" s="215"/>
      <c r="AU1004" s="215"/>
      <c r="AV1004" s="215"/>
      <c r="AW1004" s="215"/>
      <c r="AX1004" s="215"/>
      <c r="AY1004" s="215"/>
      <c r="AZ1004" s="215"/>
      <c r="BA1004" s="215"/>
      <c r="BB1004" s="215"/>
      <c r="BC1004" s="215"/>
      <c r="BD1004" s="215"/>
      <c r="BE1004" s="215"/>
      <c r="BF1004" s="215"/>
      <c r="BG1004" s="215"/>
      <c r="BH1004" s="215"/>
      <c r="BI1004" s="215"/>
      <c r="BJ1004" s="215"/>
      <c r="BK1004" s="215"/>
      <c r="BL1004" s="215"/>
      <c r="BM1004" s="215"/>
      <c r="BN1004" s="221"/>
      <c r="BO1004" s="75"/>
      <c r="BP1004" s="75"/>
      <c r="BQ1004" s="54"/>
      <c r="BR1004" s="54"/>
      <c r="BS1004" s="54"/>
    </row>
    <row r="1005" spans="1:71" s="73" customFormat="1" ht="80.25" customHeight="1" thickTop="1" thickBot="1">
      <c r="A1005" s="72"/>
      <c r="B1005" s="656" t="s">
        <v>62</v>
      </c>
      <c r="C1005" s="657"/>
      <c r="D1005" s="616" t="s">
        <v>54</v>
      </c>
      <c r="E1005" s="616"/>
      <c r="F1005" s="76"/>
      <c r="G1005" s="76"/>
      <c r="H1005" s="607"/>
      <c r="I1005" s="608"/>
      <c r="J1005" s="609"/>
      <c r="K1005" s="346"/>
      <c r="L1005" s="607"/>
      <c r="M1005" s="608"/>
      <c r="N1005" s="609"/>
      <c r="O1005" s="510" t="s">
        <v>49</v>
      </c>
      <c r="P1005" s="511"/>
      <c r="Q1005" s="511"/>
      <c r="R1005" s="511"/>
      <c r="S1005" s="607"/>
      <c r="T1005" s="608"/>
      <c r="U1005" s="609"/>
      <c r="V1005" s="346"/>
      <c r="W1005" s="607"/>
      <c r="X1005" s="608"/>
      <c r="Y1005" s="609"/>
      <c r="Z1005" s="510" t="s">
        <v>115</v>
      </c>
      <c r="AA1005" s="511"/>
      <c r="AB1005" s="511"/>
      <c r="AC1005" s="511"/>
      <c r="AD1005" s="511"/>
      <c r="AE1005" s="511"/>
      <c r="AF1005" s="511"/>
      <c r="AG1005" s="511"/>
      <c r="AH1005" s="511"/>
      <c r="AI1005" s="512"/>
      <c r="AJ1005" s="607"/>
      <c r="AK1005" s="608"/>
      <c r="AL1005" s="609"/>
      <c r="AM1005" s="346"/>
      <c r="AN1005" s="607"/>
      <c r="AO1005" s="608"/>
      <c r="AP1005" s="609"/>
      <c r="AQ1005" s="510" t="s">
        <v>53</v>
      </c>
      <c r="AR1005" s="511"/>
      <c r="AS1005" s="511"/>
      <c r="AT1005" s="512"/>
      <c r="AU1005" s="607"/>
      <c r="AV1005" s="608"/>
      <c r="AW1005" s="609"/>
      <c r="AX1005" s="346"/>
      <c r="AY1005" s="607"/>
      <c r="AZ1005" s="608"/>
      <c r="BA1005" s="609"/>
      <c r="BB1005" s="614" t="s">
        <v>117</v>
      </c>
      <c r="BC1005" s="615"/>
      <c r="BD1005" s="615"/>
      <c r="BE1005" s="658"/>
      <c r="BF1005" s="520">
        <f>BL1000</f>
        <v>0</v>
      </c>
      <c r="BG1005" s="521"/>
      <c r="BH1005" s="522"/>
      <c r="BI1005" s="346"/>
      <c r="BJ1005" s="520">
        <f>BL1002</f>
        <v>0</v>
      </c>
      <c r="BK1005" s="521"/>
      <c r="BL1005" s="522"/>
      <c r="BM1005" s="227"/>
      <c r="BN1005" s="228"/>
      <c r="BO1005" s="77"/>
      <c r="BP1005" s="77"/>
      <c r="BQ1005" s="72"/>
      <c r="BR1005" s="72"/>
      <c r="BS1005" s="72"/>
    </row>
    <row r="1006" spans="1:71" ht="15.6" customHeight="1" thickTop="1" thickBot="1">
      <c r="A1006" s="54"/>
      <c r="B1006" s="216"/>
      <c r="C1006" s="210"/>
      <c r="D1006" s="217"/>
      <c r="E1006" s="217"/>
      <c r="F1006" s="78"/>
      <c r="G1006" s="78"/>
      <c r="H1006" s="224"/>
      <c r="I1006" s="224"/>
      <c r="J1006" s="224"/>
      <c r="K1006" s="224"/>
      <c r="L1006" s="224"/>
      <c r="M1006" s="224"/>
      <c r="N1006" s="224"/>
      <c r="O1006" s="222"/>
      <c r="P1006" s="222"/>
      <c r="Q1006" s="222"/>
      <c r="R1006" s="222"/>
      <c r="S1006" s="224"/>
      <c r="T1006" s="224"/>
      <c r="U1006" s="224"/>
      <c r="V1006" s="223"/>
      <c r="W1006" s="224"/>
      <c r="X1006" s="224"/>
      <c r="Y1006" s="224"/>
      <c r="Z1006" s="222"/>
      <c r="AA1006" s="222"/>
      <c r="AB1006" s="222"/>
      <c r="AC1006" s="222"/>
      <c r="AD1006" s="224"/>
      <c r="AE1006" s="224"/>
      <c r="AF1006" s="224"/>
      <c r="AG1006" s="224"/>
      <c r="AH1006" s="223"/>
      <c r="AI1006" s="223"/>
      <c r="AJ1006" s="224"/>
      <c r="AK1006" s="222"/>
      <c r="AL1006" s="222"/>
      <c r="AM1006" s="222"/>
      <c r="AN1006" s="222"/>
      <c r="AO1006" s="224"/>
      <c r="AP1006" s="224"/>
      <c r="AQ1006" s="222"/>
      <c r="AR1006" s="222"/>
      <c r="AS1006" s="222"/>
      <c r="AT1006" s="222"/>
      <c r="AU1006" s="224"/>
      <c r="AV1006" s="224"/>
      <c r="AW1006" s="224"/>
      <c r="AX1006" s="224"/>
      <c r="AY1006" s="224"/>
      <c r="AZ1006" s="226"/>
      <c r="BA1006" s="226"/>
      <c r="BB1006" s="222"/>
      <c r="BC1006" s="230"/>
      <c r="BD1006" s="231"/>
      <c r="BE1006" s="231"/>
      <c r="BF1006" s="232"/>
      <c r="BG1006" s="232"/>
      <c r="BH1006" s="226"/>
      <c r="BI1006" s="224"/>
      <c r="BJ1006" s="233"/>
      <c r="BK1006" s="233"/>
      <c r="BL1006" s="226"/>
      <c r="BM1006" s="229"/>
      <c r="BN1006" s="234"/>
      <c r="BO1006" s="79"/>
      <c r="BP1006" s="79"/>
      <c r="BQ1006" s="54"/>
      <c r="BR1006" s="54"/>
      <c r="BS1006" s="54"/>
    </row>
    <row r="1007" spans="1:71" s="73" customFormat="1" ht="80.25" customHeight="1" thickTop="1" thickBot="1">
      <c r="A1007" s="72"/>
      <c r="B1007" s="614" t="s">
        <v>47</v>
      </c>
      <c r="C1007" s="615"/>
      <c r="D1007" s="616" t="s">
        <v>55</v>
      </c>
      <c r="E1007" s="616"/>
      <c r="F1007" s="76"/>
      <c r="G1007" s="76"/>
      <c r="H1007" s="520">
        <f>H1005</f>
        <v>0</v>
      </c>
      <c r="I1007" s="521"/>
      <c r="J1007" s="522"/>
      <c r="K1007" s="346"/>
      <c r="L1007" s="520">
        <f>L1005</f>
        <v>0</v>
      </c>
      <c r="M1007" s="521"/>
      <c r="N1007" s="522"/>
      <c r="O1007" s="510" t="s">
        <v>51</v>
      </c>
      <c r="P1007" s="511"/>
      <c r="Q1007" s="511"/>
      <c r="R1007" s="511"/>
      <c r="S1007" s="520">
        <f>S1005-H1005</f>
        <v>0</v>
      </c>
      <c r="T1007" s="521"/>
      <c r="U1007" s="522"/>
      <c r="V1007" s="346"/>
      <c r="W1007" s="520">
        <f>W1005-L1005</f>
        <v>0</v>
      </c>
      <c r="X1007" s="521"/>
      <c r="Y1007" s="522"/>
      <c r="Z1007" s="510" t="s">
        <v>116</v>
      </c>
      <c r="AA1007" s="511"/>
      <c r="AB1007" s="511"/>
      <c r="AC1007" s="511"/>
      <c r="AD1007" s="511"/>
      <c r="AE1007" s="511"/>
      <c r="AF1007" s="511"/>
      <c r="AG1007" s="511"/>
      <c r="AH1007" s="511"/>
      <c r="AI1007" s="512"/>
      <c r="AJ1007" s="520">
        <f>AJ1005-S1005</f>
        <v>0</v>
      </c>
      <c r="AK1007" s="521"/>
      <c r="AL1007" s="522"/>
      <c r="AM1007" s="346"/>
      <c r="AN1007" s="520">
        <f>AN1005-W1005</f>
        <v>0</v>
      </c>
      <c r="AO1007" s="521"/>
      <c r="AP1007" s="522"/>
      <c r="AQ1007" s="510" t="s">
        <v>52</v>
      </c>
      <c r="AR1007" s="511"/>
      <c r="AS1007" s="511"/>
      <c r="AT1007" s="512"/>
      <c r="AU1007" s="520">
        <f>AU1005-AJ1005</f>
        <v>0</v>
      </c>
      <c r="AV1007" s="521"/>
      <c r="AW1007" s="522"/>
      <c r="AX1007" s="346"/>
      <c r="AY1007" s="520">
        <f>AY1005-AN1005</f>
        <v>0</v>
      </c>
      <c r="AZ1007" s="521"/>
      <c r="BA1007" s="522"/>
      <c r="BB1007" s="614" t="s">
        <v>118</v>
      </c>
      <c r="BC1007" s="615"/>
      <c r="BD1007" s="615"/>
      <c r="BE1007" s="658"/>
      <c r="BF1007" s="520">
        <f>BF1005-AU1005</f>
        <v>0</v>
      </c>
      <c r="BG1007" s="521"/>
      <c r="BH1007" s="522"/>
      <c r="BI1007" s="346"/>
      <c r="BJ1007" s="520">
        <f>BJ1005-AY1005</f>
        <v>0</v>
      </c>
      <c r="BK1007" s="521"/>
      <c r="BL1007" s="522"/>
      <c r="BM1007" s="227"/>
      <c r="BN1007" s="228"/>
      <c r="BO1007" s="77"/>
      <c r="BP1007" s="77"/>
      <c r="BQ1007" s="72"/>
      <c r="BR1007" s="72"/>
      <c r="BS1007" s="72"/>
    </row>
    <row r="1008" spans="1:71" ht="15.75" customHeight="1" thickTop="1" thickBot="1">
      <c r="A1008" s="54"/>
      <c r="B1008" s="218"/>
      <c r="C1008" s="219"/>
      <c r="D1008" s="219"/>
      <c r="E1008" s="219"/>
      <c r="F1008" s="80"/>
      <c r="G1008" s="80"/>
      <c r="H1008" s="219"/>
      <c r="I1008" s="219"/>
      <c r="J1008" s="219"/>
      <c r="K1008" s="219"/>
      <c r="L1008" s="219"/>
      <c r="M1008" s="219"/>
      <c r="N1008" s="219"/>
      <c r="O1008" s="219"/>
      <c r="P1008" s="219"/>
      <c r="Q1008" s="219"/>
      <c r="R1008" s="219"/>
      <c r="S1008" s="219"/>
      <c r="T1008" s="219"/>
      <c r="U1008" s="219"/>
      <c r="V1008" s="219"/>
      <c r="W1008" s="219"/>
      <c r="X1008" s="219"/>
      <c r="Y1008" s="219"/>
      <c r="Z1008" s="219"/>
      <c r="AA1008" s="219"/>
      <c r="AB1008" s="219"/>
      <c r="AC1008" s="219"/>
      <c r="AD1008" s="219"/>
      <c r="AE1008" s="219"/>
      <c r="AF1008" s="225"/>
      <c r="AG1008" s="225"/>
      <c r="AH1008" s="219"/>
      <c r="AI1008" s="219"/>
      <c r="AJ1008" s="219"/>
      <c r="AK1008" s="219"/>
      <c r="AL1008" s="219"/>
      <c r="AM1008" s="219"/>
      <c r="AN1008" s="219"/>
      <c r="AO1008" s="219"/>
      <c r="AP1008" s="219"/>
      <c r="AQ1008" s="219"/>
      <c r="AR1008" s="219"/>
      <c r="AS1008" s="219"/>
      <c r="AT1008" s="219"/>
      <c r="AU1008" s="219"/>
      <c r="AV1008" s="219"/>
      <c r="AW1008" s="219"/>
      <c r="AX1008" s="219"/>
      <c r="AY1008" s="219"/>
      <c r="AZ1008" s="219"/>
      <c r="BA1008" s="617" t="s">
        <v>135</v>
      </c>
      <c r="BB1008" s="617"/>
      <c r="BC1008" s="617"/>
      <c r="BD1008" s="617"/>
      <c r="BE1008" s="617"/>
      <c r="BF1008" s="617"/>
      <c r="BG1008" s="617"/>
      <c r="BH1008" s="617"/>
      <c r="BI1008" s="617"/>
      <c r="BJ1008" s="617"/>
      <c r="BK1008" s="617"/>
      <c r="BL1008" s="617"/>
      <c r="BM1008" s="617"/>
      <c r="BN1008" s="618"/>
      <c r="BO1008" s="81"/>
      <c r="BP1008" s="81"/>
      <c r="BQ1008" s="54"/>
      <c r="BR1008" s="54"/>
      <c r="BS1008" s="54"/>
    </row>
    <row r="1009" spans="1:71" ht="12" customHeight="1" thickTop="1">
      <c r="A1009" s="54"/>
      <c r="B1009" s="55"/>
      <c r="C1009" s="54"/>
      <c r="D1009" s="54"/>
      <c r="E1009" s="54"/>
      <c r="F1009" s="56"/>
      <c r="G1009" s="56"/>
      <c r="H1009" s="54"/>
      <c r="I1009" s="54"/>
      <c r="J1009" s="54"/>
      <c r="K1009" s="54"/>
      <c r="L1009" s="54"/>
      <c r="M1009" s="54"/>
      <c r="N1009" s="54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7"/>
      <c r="AG1009" s="57"/>
      <c r="AH1009" s="54"/>
      <c r="AI1009" s="54"/>
      <c r="AJ1009" s="54"/>
      <c r="AK1009" s="54"/>
      <c r="AL1009" s="54"/>
      <c r="AM1009" s="54"/>
      <c r="AN1009" s="54"/>
      <c r="AO1009" s="54"/>
      <c r="AP1009" s="54"/>
      <c r="AQ1009" s="54"/>
      <c r="AR1009" s="54"/>
      <c r="AS1009" s="54"/>
      <c r="AT1009" s="54"/>
      <c r="AU1009" s="54"/>
      <c r="AV1009" s="54"/>
      <c r="AW1009" s="54"/>
      <c r="AX1009" s="54"/>
      <c r="AY1009" s="54"/>
      <c r="AZ1009" s="54"/>
      <c r="BA1009" s="54"/>
      <c r="BB1009" s="54"/>
      <c r="BC1009" s="54"/>
      <c r="BD1009" s="54"/>
      <c r="BE1009" s="54"/>
      <c r="BF1009" s="54"/>
      <c r="BG1009" s="54"/>
      <c r="BH1009" s="54"/>
      <c r="BI1009" s="54"/>
      <c r="BJ1009" s="54"/>
      <c r="BK1009" s="54"/>
      <c r="BL1009" s="54"/>
      <c r="BM1009" s="54"/>
      <c r="BN1009" s="54"/>
      <c r="BO1009" s="58"/>
      <c r="BP1009" s="58"/>
      <c r="BQ1009" s="54"/>
      <c r="BR1009" s="54"/>
      <c r="BS1009" s="54"/>
    </row>
    <row r="1010" spans="1:71" s="61" customFormat="1" ht="33.75">
      <c r="A1010" s="60"/>
      <c r="B1010" s="503" t="s">
        <v>9</v>
      </c>
      <c r="C1010" s="503"/>
      <c r="D1010" s="503"/>
      <c r="E1010" s="503"/>
      <c r="F1010" s="503"/>
      <c r="G1010" s="503"/>
      <c r="H1010" s="503"/>
      <c r="I1010" s="503"/>
      <c r="J1010" s="503"/>
      <c r="K1010" s="503"/>
      <c r="L1010" s="503"/>
      <c r="M1010" s="503"/>
      <c r="N1010" s="503"/>
      <c r="O1010" s="503"/>
      <c r="P1010" s="503"/>
      <c r="Q1010" s="503"/>
      <c r="R1010" s="503"/>
      <c r="S1010" s="503"/>
      <c r="T1010" s="503"/>
      <c r="U1010" s="503"/>
      <c r="V1010" s="503"/>
      <c r="W1010" s="503"/>
      <c r="X1010" s="503"/>
      <c r="Y1010" s="503"/>
      <c r="Z1010" s="503"/>
      <c r="AA1010" s="503"/>
      <c r="AB1010" s="503"/>
      <c r="AC1010" s="503"/>
      <c r="AD1010" s="503"/>
      <c r="AE1010" s="503"/>
      <c r="AF1010" s="503"/>
      <c r="AG1010" s="503"/>
      <c r="AH1010" s="503"/>
      <c r="AI1010" s="503"/>
      <c r="AJ1010" s="503"/>
      <c r="AK1010" s="503"/>
      <c r="AL1010" s="503"/>
      <c r="AM1010" s="503"/>
      <c r="AN1010" s="503"/>
      <c r="AO1010" s="503"/>
      <c r="AP1010" s="503"/>
      <c r="AQ1010" s="503"/>
      <c r="AR1010" s="503"/>
      <c r="AS1010" s="503"/>
      <c r="AT1010" s="503"/>
      <c r="AU1010" s="503"/>
      <c r="AV1010" s="503"/>
      <c r="AW1010" s="503"/>
      <c r="AX1010" s="503"/>
      <c r="AY1010" s="503"/>
      <c r="AZ1010" s="503"/>
      <c r="BA1010" s="503"/>
      <c r="BB1010" s="503"/>
      <c r="BC1010" s="503"/>
      <c r="BD1010" s="503"/>
      <c r="BE1010" s="503"/>
      <c r="BF1010" s="503"/>
      <c r="BG1010" s="503"/>
      <c r="BH1010" s="503"/>
      <c r="BI1010" s="503"/>
      <c r="BJ1010" s="503"/>
      <c r="BK1010" s="503"/>
      <c r="BL1010" s="503"/>
      <c r="BM1010" s="503"/>
      <c r="BN1010" s="503"/>
      <c r="BO1010" s="192"/>
      <c r="BP1010" s="192"/>
      <c r="BQ1010" s="60"/>
      <c r="BR1010" s="60"/>
      <c r="BS1010" s="60"/>
    </row>
    <row r="1011" spans="1:71" ht="10.9" customHeight="1">
      <c r="A1011" s="54"/>
      <c r="B1011" s="193"/>
      <c r="C1011" s="194"/>
      <c r="D1011" s="194"/>
      <c r="E1011" s="194"/>
      <c r="F1011" s="195"/>
      <c r="G1011" s="195"/>
      <c r="H1011" s="194"/>
      <c r="I1011" s="194"/>
      <c r="J1011" s="194"/>
      <c r="K1011" s="194"/>
      <c r="L1011" s="194"/>
      <c r="M1011" s="194"/>
      <c r="N1011" s="194"/>
      <c r="O1011" s="194"/>
      <c r="P1011" s="194"/>
      <c r="Q1011" s="194"/>
      <c r="R1011" s="194"/>
      <c r="S1011" s="194"/>
      <c r="T1011" s="194"/>
      <c r="U1011" s="194"/>
      <c r="V1011" s="194"/>
      <c r="W1011" s="194"/>
      <c r="X1011" s="194"/>
      <c r="Y1011" s="194"/>
      <c r="Z1011" s="194"/>
      <c r="AA1011" s="194"/>
      <c r="AB1011" s="194"/>
      <c r="AC1011" s="194"/>
      <c r="AD1011" s="194"/>
      <c r="AE1011" s="194"/>
      <c r="AF1011" s="196"/>
      <c r="AG1011" s="196"/>
      <c r="AH1011" s="194"/>
      <c r="AI1011" s="194"/>
      <c r="AJ1011" s="194"/>
      <c r="AK1011" s="194"/>
      <c r="AL1011" s="194"/>
      <c r="AM1011" s="194"/>
      <c r="AN1011" s="194"/>
      <c r="AO1011" s="194"/>
      <c r="AP1011" s="194"/>
      <c r="AQ1011" s="194"/>
      <c r="AR1011" s="194"/>
      <c r="AS1011" s="194"/>
      <c r="AT1011" s="194"/>
      <c r="AU1011" s="194"/>
      <c r="AV1011" s="194"/>
      <c r="AW1011" s="194"/>
      <c r="AX1011" s="194"/>
      <c r="AY1011" s="194"/>
      <c r="AZ1011" s="194"/>
      <c r="BA1011" s="194"/>
      <c r="BB1011" s="194"/>
      <c r="BC1011" s="194"/>
      <c r="BD1011" s="194"/>
      <c r="BE1011" s="194"/>
      <c r="BF1011" s="194"/>
      <c r="BG1011" s="194"/>
      <c r="BH1011" s="194"/>
      <c r="BI1011" s="194"/>
      <c r="BJ1011" s="194"/>
      <c r="BK1011" s="194"/>
      <c r="BL1011" s="194"/>
      <c r="BM1011" s="194"/>
      <c r="BN1011" s="508"/>
      <c r="BO1011" s="508"/>
      <c r="BP1011" s="508"/>
      <c r="BQ1011" s="54"/>
      <c r="BR1011" s="54"/>
      <c r="BS1011" s="54"/>
    </row>
    <row r="1012" spans="1:71" s="62" customFormat="1" ht="36.75" customHeight="1">
      <c r="A1012" s="55"/>
      <c r="B1012" s="193"/>
      <c r="C1012" s="193"/>
      <c r="D1012" s="197" t="s">
        <v>10</v>
      </c>
      <c r="E1012" s="514" t="str">
        <f>IF(ROSTER!D$3="","",ROSTER!D$3)</f>
        <v/>
      </c>
      <c r="F1012" s="514"/>
      <c r="G1012" s="514"/>
      <c r="H1012" s="514"/>
      <c r="I1012" s="514"/>
      <c r="J1012" s="514"/>
      <c r="K1012" s="514"/>
      <c r="L1012" s="514"/>
      <c r="M1012" s="514"/>
      <c r="N1012" s="514"/>
      <c r="O1012" s="514"/>
      <c r="P1012" s="514"/>
      <c r="Q1012" s="514"/>
      <c r="R1012" s="514"/>
      <c r="S1012" s="514"/>
      <c r="T1012" s="514"/>
      <c r="U1012" s="514"/>
      <c r="V1012" s="514"/>
      <c r="W1012" s="514"/>
      <c r="X1012" s="514"/>
      <c r="Y1012" s="514"/>
      <c r="Z1012" s="514"/>
      <c r="AA1012" s="514"/>
      <c r="AB1012" s="514"/>
      <c r="AC1012" s="514"/>
      <c r="AD1012" s="198"/>
      <c r="AE1012" s="505" t="s">
        <v>11</v>
      </c>
      <c r="AF1012" s="505"/>
      <c r="AG1012" s="505"/>
      <c r="AH1012" s="505"/>
      <c r="AI1012" s="505"/>
      <c r="AJ1012" s="505"/>
      <c r="AK1012" s="505"/>
      <c r="AL1012" s="505"/>
      <c r="AM1012" s="505"/>
      <c r="AN1012" s="513"/>
      <c r="AO1012" s="513"/>
      <c r="AP1012" s="513"/>
      <c r="AQ1012" s="513"/>
      <c r="AR1012" s="513"/>
      <c r="AS1012" s="513"/>
      <c r="AT1012" s="513"/>
      <c r="AU1012" s="513"/>
      <c r="AV1012" s="513"/>
      <c r="AW1012" s="513"/>
      <c r="AX1012" s="513"/>
      <c r="AY1012" s="513"/>
      <c r="AZ1012" s="513"/>
      <c r="BA1012" s="513"/>
      <c r="BB1012" s="513"/>
      <c r="BC1012" s="513"/>
      <c r="BD1012" s="513"/>
      <c r="BE1012" s="513"/>
      <c r="BF1012" s="513"/>
      <c r="BG1012" s="513"/>
      <c r="BH1012" s="513"/>
      <c r="BI1012" s="513"/>
      <c r="BJ1012" s="513"/>
      <c r="BK1012" s="513"/>
      <c r="BL1012" s="513"/>
      <c r="BM1012" s="513"/>
      <c r="BN1012" s="508"/>
      <c r="BO1012" s="508"/>
      <c r="BP1012" s="508"/>
      <c r="BQ1012" s="55"/>
      <c r="BR1012" s="55"/>
      <c r="BS1012" s="55"/>
    </row>
    <row r="1013" spans="1:71" ht="8.85" customHeight="1">
      <c r="A1013" s="63"/>
      <c r="B1013" s="193"/>
      <c r="C1013" s="196" t="s">
        <v>36</v>
      </c>
      <c r="D1013" s="196"/>
      <c r="E1013" s="196"/>
      <c r="F1013" s="199"/>
      <c r="G1013" s="199"/>
      <c r="H1013" s="196"/>
      <c r="I1013" s="196"/>
      <c r="J1013" s="200"/>
      <c r="K1013" s="200"/>
      <c r="L1013" s="200"/>
      <c r="M1013" s="200"/>
      <c r="N1013" s="200"/>
      <c r="O1013" s="200"/>
      <c r="P1013" s="200"/>
      <c r="Q1013" s="200"/>
      <c r="R1013" s="200"/>
      <c r="S1013" s="200"/>
      <c r="T1013" s="200"/>
      <c r="U1013" s="200"/>
      <c r="V1013" s="200"/>
      <c r="W1013" s="200"/>
      <c r="X1013" s="200"/>
      <c r="Y1013" s="200"/>
      <c r="Z1013" s="200"/>
      <c r="AA1013" s="200"/>
      <c r="AB1013" s="200"/>
      <c r="AC1013" s="200"/>
      <c r="AD1013" s="200"/>
      <c r="AE1013" s="200"/>
      <c r="AF1013" s="200"/>
      <c r="AG1013" s="196"/>
      <c r="AH1013" s="201"/>
      <c r="AI1013" s="202"/>
      <c r="AJ1013" s="202"/>
      <c r="AK1013" s="202"/>
      <c r="AL1013" s="202"/>
      <c r="AM1013" s="202"/>
      <c r="AN1013" s="202"/>
      <c r="AO1013" s="203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204"/>
      <c r="BN1013" s="204"/>
      <c r="BO1013" s="205"/>
      <c r="BP1013" s="205"/>
      <c r="BQ1013" s="63"/>
      <c r="BR1013" s="63"/>
      <c r="BS1013" s="63"/>
    </row>
    <row r="1014" spans="1:71" s="62" customFormat="1" ht="42.75">
      <c r="A1014" s="55"/>
      <c r="B1014" s="193"/>
      <c r="C1014" s="519" t="s">
        <v>35</v>
      </c>
      <c r="D1014" s="519"/>
      <c r="E1014" s="513"/>
      <c r="F1014" s="513"/>
      <c r="G1014" s="513"/>
      <c r="H1014" s="513"/>
      <c r="I1014" s="513"/>
      <c r="J1014" s="513"/>
      <c r="K1014" s="513"/>
      <c r="L1014" s="513"/>
      <c r="M1014" s="513"/>
      <c r="N1014" s="513"/>
      <c r="O1014" s="513"/>
      <c r="P1014" s="513"/>
      <c r="Q1014" s="513"/>
      <c r="R1014" s="513"/>
      <c r="S1014" s="513"/>
      <c r="T1014" s="513"/>
      <c r="U1014" s="513"/>
      <c r="V1014" s="513"/>
      <c r="W1014" s="513"/>
      <c r="X1014" s="513"/>
      <c r="Y1014" s="513"/>
      <c r="Z1014" s="513"/>
      <c r="AA1014" s="513"/>
      <c r="AB1014" s="513"/>
      <c r="AC1014" s="513"/>
      <c r="AD1014" s="198"/>
      <c r="AE1014" s="239" t="s">
        <v>19</v>
      </c>
      <c r="AF1014" s="239"/>
      <c r="AG1014" s="239"/>
      <c r="AH1014" s="505" t="s">
        <v>19</v>
      </c>
      <c r="AI1014" s="505"/>
      <c r="AJ1014" s="505"/>
      <c r="AK1014" s="505"/>
      <c r="AL1014" s="505"/>
      <c r="AM1014" s="505"/>
      <c r="AN1014" s="513"/>
      <c r="AO1014" s="513"/>
      <c r="AP1014" s="513"/>
      <c r="AQ1014" s="513"/>
      <c r="AR1014" s="513"/>
      <c r="AS1014" s="513"/>
      <c r="AT1014" s="513"/>
      <c r="AU1014" s="513"/>
      <c r="AV1014" s="513"/>
      <c r="AW1014" s="513"/>
      <c r="AX1014" s="513"/>
      <c r="AY1014" s="513"/>
      <c r="AZ1014" s="513"/>
      <c r="BA1014" s="505" t="s">
        <v>12</v>
      </c>
      <c r="BB1014" s="505"/>
      <c r="BC1014" s="505"/>
      <c r="BD1014" s="504"/>
      <c r="BE1014" s="504"/>
      <c r="BF1014" s="504"/>
      <c r="BG1014" s="504"/>
      <c r="BH1014" s="504"/>
      <c r="BI1014" s="504"/>
      <c r="BJ1014" s="504"/>
      <c r="BK1014" s="504"/>
      <c r="BL1014" s="504"/>
      <c r="BM1014" s="504"/>
      <c r="BN1014" s="206"/>
      <c r="BO1014" s="207"/>
      <c r="BP1014" s="207"/>
      <c r="BQ1014" s="64">
        <f>IF(BD1014=0,0,1)</f>
        <v>0</v>
      </c>
      <c r="BR1014" s="65">
        <f>IF((BE1068+BI1068)&gt;(AO1068+AS1068),1,0)</f>
        <v>0</v>
      </c>
      <c r="BS1014" s="66"/>
    </row>
    <row r="1015" spans="1:71" ht="9.6" customHeight="1">
      <c r="A1015" s="54"/>
      <c r="B1015" s="193"/>
      <c r="C1015" s="194"/>
      <c r="D1015" s="194"/>
      <c r="E1015" s="194"/>
      <c r="F1015" s="195"/>
      <c r="G1015" s="195"/>
      <c r="H1015" s="194"/>
      <c r="I1015" s="194"/>
      <c r="J1015" s="194"/>
      <c r="K1015" s="194"/>
      <c r="L1015" s="194"/>
      <c r="M1015" s="194"/>
      <c r="N1015" s="194"/>
      <c r="O1015" s="194"/>
      <c r="P1015" s="194"/>
      <c r="Q1015" s="194"/>
      <c r="R1015" s="194"/>
      <c r="S1015" s="194"/>
      <c r="T1015" s="194"/>
      <c r="U1015" s="194"/>
      <c r="V1015" s="194"/>
      <c r="W1015" s="194"/>
      <c r="X1015" s="194"/>
      <c r="Y1015" s="194"/>
      <c r="Z1015" s="194"/>
      <c r="AA1015" s="194"/>
      <c r="AB1015" s="194"/>
      <c r="AC1015" s="194"/>
      <c r="AD1015" s="194"/>
      <c r="AE1015" s="194"/>
      <c r="AF1015" s="196"/>
      <c r="AG1015" s="196"/>
      <c r="AH1015" s="194"/>
      <c r="AI1015" s="194"/>
      <c r="AJ1015" s="194"/>
      <c r="AK1015" s="194"/>
      <c r="AL1015" s="194"/>
      <c r="AM1015" s="194"/>
      <c r="AN1015" s="194"/>
      <c r="AO1015" s="194"/>
      <c r="AP1015" s="194"/>
      <c r="AQ1015" s="194"/>
      <c r="AR1015" s="194"/>
      <c r="AS1015" s="194"/>
      <c r="AT1015" s="194"/>
      <c r="AU1015" s="194"/>
      <c r="AV1015" s="194"/>
      <c r="AW1015" s="194"/>
      <c r="AX1015" s="194"/>
      <c r="AY1015" s="194"/>
      <c r="AZ1015" s="194"/>
      <c r="BA1015" s="194"/>
      <c r="BB1015" s="194"/>
      <c r="BC1015" s="194"/>
      <c r="BD1015" s="194"/>
      <c r="BE1015" s="194"/>
      <c r="BF1015" s="194"/>
      <c r="BG1015" s="194"/>
      <c r="BH1015" s="194"/>
      <c r="BI1015" s="194"/>
      <c r="BJ1015" s="194"/>
      <c r="BK1015" s="194"/>
      <c r="BL1015" s="194"/>
      <c r="BM1015" s="194"/>
      <c r="BN1015" s="194"/>
      <c r="BO1015" s="208"/>
      <c r="BP1015" s="208"/>
      <c r="BQ1015" s="54"/>
      <c r="BR1015" s="54"/>
      <c r="BS1015" s="54"/>
    </row>
    <row r="1016" spans="1:71" ht="8.85" customHeight="1" thickBot="1">
      <c r="A1016" s="54"/>
      <c r="B1016" s="209"/>
      <c r="C1016" s="210"/>
      <c r="D1016" s="210"/>
      <c r="E1016" s="210"/>
      <c r="F1016" s="211"/>
      <c r="G1016" s="211"/>
      <c r="H1016" s="210"/>
      <c r="I1016" s="210"/>
      <c r="J1016" s="210"/>
      <c r="K1016" s="210"/>
      <c r="L1016" s="210"/>
      <c r="M1016" s="210"/>
      <c r="N1016" s="210"/>
      <c r="O1016" s="210"/>
      <c r="P1016" s="210"/>
      <c r="Q1016" s="210"/>
      <c r="R1016" s="210"/>
      <c r="S1016" s="210"/>
      <c r="T1016" s="210"/>
      <c r="U1016" s="210"/>
      <c r="V1016" s="210"/>
      <c r="W1016" s="210"/>
      <c r="X1016" s="210"/>
      <c r="Y1016" s="210"/>
      <c r="Z1016" s="210"/>
      <c r="AA1016" s="210"/>
      <c r="AB1016" s="210"/>
      <c r="AC1016" s="210"/>
      <c r="AD1016" s="210"/>
      <c r="AE1016" s="210"/>
      <c r="AF1016" s="212"/>
      <c r="AG1016" s="212"/>
      <c r="AH1016" s="210"/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  <c r="BI1016" s="210"/>
      <c r="BJ1016" s="210"/>
      <c r="BK1016" s="210"/>
      <c r="BL1016" s="210"/>
      <c r="BM1016" s="210"/>
      <c r="BN1016" s="210"/>
      <c r="BO1016" s="213"/>
      <c r="BP1016" s="213"/>
      <c r="BQ1016" s="54"/>
      <c r="BR1016" s="54"/>
      <c r="BS1016" s="54"/>
    </row>
    <row r="1017" spans="1:71" s="62" customFormat="1" ht="33.4" customHeight="1" thickTop="1">
      <c r="A1017" s="66"/>
      <c r="B1017" s="515" t="s">
        <v>0</v>
      </c>
      <c r="C1017" s="531" t="s">
        <v>1</v>
      </c>
      <c r="D1017" s="532"/>
      <c r="E1017" s="332" t="s">
        <v>26</v>
      </c>
      <c r="F1017" s="499" t="s">
        <v>104</v>
      </c>
      <c r="G1017" s="499" t="s">
        <v>105</v>
      </c>
      <c r="H1017" s="527" t="s">
        <v>38</v>
      </c>
      <c r="I1017" s="528"/>
      <c r="J1017" s="564" t="s">
        <v>7</v>
      </c>
      <c r="K1017" s="564"/>
      <c r="L1017" s="564"/>
      <c r="M1017" s="564"/>
      <c r="N1017" s="564"/>
      <c r="O1017" s="564"/>
      <c r="P1017" s="564" t="s">
        <v>2</v>
      </c>
      <c r="Q1017" s="564"/>
      <c r="R1017" s="564"/>
      <c r="S1017" s="564"/>
      <c r="T1017" s="564"/>
      <c r="U1017" s="564"/>
      <c r="V1017" s="610" t="s">
        <v>32</v>
      </c>
      <c r="W1017" s="611"/>
      <c r="X1017" s="610" t="s">
        <v>33</v>
      </c>
      <c r="Y1017" s="611"/>
      <c r="Z1017" s="619" t="s">
        <v>41</v>
      </c>
      <c r="AA1017" s="620"/>
      <c r="AB1017" s="623" t="s">
        <v>6</v>
      </c>
      <c r="AC1017" s="623"/>
      <c r="AD1017" s="623"/>
      <c r="AE1017" s="623"/>
      <c r="AF1017" s="623"/>
      <c r="AG1017" s="623"/>
      <c r="AH1017" s="564" t="s">
        <v>66</v>
      </c>
      <c r="AI1017" s="564"/>
      <c r="AJ1017" s="564"/>
      <c r="AK1017" s="564"/>
      <c r="AL1017" s="564"/>
      <c r="AM1017" s="564"/>
      <c r="AN1017" s="564" t="s">
        <v>67</v>
      </c>
      <c r="AO1017" s="564"/>
      <c r="AP1017" s="564"/>
      <c r="AQ1017" s="564"/>
      <c r="AR1017" s="564"/>
      <c r="AS1017" s="564"/>
      <c r="AT1017" s="564" t="s">
        <v>68</v>
      </c>
      <c r="AU1017" s="564"/>
      <c r="AV1017" s="564"/>
      <c r="AW1017" s="564"/>
      <c r="AX1017" s="564"/>
      <c r="AY1017" s="583"/>
      <c r="AZ1017" s="564" t="s">
        <v>4</v>
      </c>
      <c r="BA1017" s="564"/>
      <c r="BB1017" s="564"/>
      <c r="BC1017" s="564"/>
      <c r="BD1017" s="564"/>
      <c r="BE1017" s="564"/>
      <c r="BF1017" s="564" t="s">
        <v>69</v>
      </c>
      <c r="BG1017" s="564"/>
      <c r="BH1017" s="564"/>
      <c r="BI1017" s="564"/>
      <c r="BJ1017" s="564"/>
      <c r="BK1017" s="582"/>
      <c r="BL1017" s="659" t="s">
        <v>119</v>
      </c>
      <c r="BM1017" s="660"/>
      <c r="BN1017" s="661"/>
      <c r="BO1017" s="603" t="s">
        <v>83</v>
      </c>
      <c r="BP1017" s="603" t="s">
        <v>84</v>
      </c>
      <c r="BQ1017" s="66"/>
      <c r="BR1017" s="66"/>
      <c r="BS1017" s="66"/>
    </row>
    <row r="1018" spans="1:71" s="68" customFormat="1" ht="45" customHeight="1">
      <c r="A1018" s="67"/>
      <c r="B1018" s="516"/>
      <c r="C1018" s="533"/>
      <c r="D1018" s="534"/>
      <c r="E1018" s="331" t="s">
        <v>106</v>
      </c>
      <c r="F1018" s="500"/>
      <c r="G1018" s="500"/>
      <c r="H1018" s="529"/>
      <c r="I1018" s="530"/>
      <c r="J1018" s="562" t="s">
        <v>15</v>
      </c>
      <c r="K1018" s="563"/>
      <c r="L1018" s="525" t="s">
        <v>16</v>
      </c>
      <c r="M1018" s="526"/>
      <c r="N1018" s="517" t="s">
        <v>17</v>
      </c>
      <c r="O1018" s="518" t="s">
        <v>8</v>
      </c>
      <c r="P1018" s="562" t="s">
        <v>24</v>
      </c>
      <c r="Q1018" s="563"/>
      <c r="R1018" s="525" t="s">
        <v>22</v>
      </c>
      <c r="S1018" s="526"/>
      <c r="T1018" s="517" t="s">
        <v>17</v>
      </c>
      <c r="U1018" s="518"/>
      <c r="V1018" s="612"/>
      <c r="W1018" s="613"/>
      <c r="X1018" s="612"/>
      <c r="Y1018" s="613"/>
      <c r="Z1018" s="621"/>
      <c r="AA1018" s="622"/>
      <c r="AB1018" s="638" t="s">
        <v>50</v>
      </c>
      <c r="AC1018" s="639"/>
      <c r="AD1018" s="636" t="s">
        <v>21</v>
      </c>
      <c r="AE1018" s="637" t="s">
        <v>3</v>
      </c>
      <c r="AF1018" s="624" t="s">
        <v>5</v>
      </c>
      <c r="AG1018" s="625"/>
      <c r="AH1018" s="562" t="s">
        <v>50</v>
      </c>
      <c r="AI1018" s="563"/>
      <c r="AJ1018" s="525" t="s">
        <v>21</v>
      </c>
      <c r="AK1018" s="526" t="s">
        <v>3</v>
      </c>
      <c r="AL1018" s="523" t="s">
        <v>5</v>
      </c>
      <c r="AM1018" s="524"/>
      <c r="AN1018" s="562" t="s">
        <v>50</v>
      </c>
      <c r="AO1018" s="563"/>
      <c r="AP1018" s="525" t="s">
        <v>21</v>
      </c>
      <c r="AQ1018" s="526" t="s">
        <v>3</v>
      </c>
      <c r="AR1018" s="523" t="s">
        <v>5</v>
      </c>
      <c r="AS1018" s="524"/>
      <c r="AT1018" s="533" t="s">
        <v>50</v>
      </c>
      <c r="AU1018" s="584"/>
      <c r="AV1018" s="597" t="s">
        <v>21</v>
      </c>
      <c r="AW1018" s="598" t="s">
        <v>3</v>
      </c>
      <c r="AX1018" s="523" t="s">
        <v>5</v>
      </c>
      <c r="AY1018" s="585"/>
      <c r="AZ1018" s="562" t="s">
        <v>50</v>
      </c>
      <c r="BA1018" s="563"/>
      <c r="BB1018" s="525" t="s">
        <v>21</v>
      </c>
      <c r="BC1018" s="526" t="s">
        <v>3</v>
      </c>
      <c r="BD1018" s="523" t="s">
        <v>5</v>
      </c>
      <c r="BE1018" s="524"/>
      <c r="BF1018" s="533" t="s">
        <v>50</v>
      </c>
      <c r="BG1018" s="584"/>
      <c r="BH1018" s="597" t="s">
        <v>21</v>
      </c>
      <c r="BI1018" s="598" t="s">
        <v>3</v>
      </c>
      <c r="BJ1018" s="523" t="s">
        <v>5</v>
      </c>
      <c r="BK1018" s="524"/>
      <c r="BL1018" s="662"/>
      <c r="BM1018" s="663"/>
      <c r="BN1018" s="664"/>
      <c r="BO1018" s="604"/>
      <c r="BP1018" s="604"/>
      <c r="BQ1018" s="67"/>
      <c r="BR1018" s="67"/>
      <c r="BS1018" s="67"/>
    </row>
    <row r="1019" spans="1:71" ht="23.85" customHeight="1">
      <c r="A1019" s="69"/>
      <c r="B1019" s="548" t="str">
        <f>IF(ROSTER!B8="","",ROSTER!B8)</f>
        <v/>
      </c>
      <c r="C1019" s="536" t="str">
        <f>IF(ROSTER!C$8="","",ROSTER!C$8)</f>
        <v/>
      </c>
      <c r="D1019" s="537"/>
      <c r="E1019" s="546"/>
      <c r="F1019" s="501">
        <f>IF(E1019="y",1,IF(E1019="S",1,0))</f>
        <v>0</v>
      </c>
      <c r="G1019" s="506">
        <f>IF(E1019="S",1,0)</f>
        <v>0</v>
      </c>
      <c r="H1019" s="542"/>
      <c r="I1019" s="543"/>
      <c r="J1019" s="538"/>
      <c r="K1019" s="539"/>
      <c r="L1019" s="552"/>
      <c r="M1019" s="558"/>
      <c r="N1019" s="554">
        <f>L1019+J1019</f>
        <v>0</v>
      </c>
      <c r="O1019" s="555"/>
      <c r="P1019" s="538"/>
      <c r="Q1019" s="539"/>
      <c r="R1019" s="552"/>
      <c r="S1019" s="558"/>
      <c r="T1019" s="590">
        <f>R1019-P1019</f>
        <v>0</v>
      </c>
      <c r="U1019" s="591"/>
      <c r="V1019" s="550"/>
      <c r="W1019" s="543"/>
      <c r="X1019" s="538"/>
      <c r="Y1019" s="543"/>
      <c r="Z1019" s="538"/>
      <c r="AA1019" s="543"/>
      <c r="AB1019" s="538"/>
      <c r="AC1019" s="539"/>
      <c r="AD1019" s="552"/>
      <c r="AE1019" s="558"/>
      <c r="AF1019" s="586">
        <f>IF(AB1019=0,0,(AD1019/AB1019)*100)</f>
        <v>0</v>
      </c>
      <c r="AG1019" s="587"/>
      <c r="AH1019" s="538"/>
      <c r="AI1019" s="539"/>
      <c r="AJ1019" s="552"/>
      <c r="AK1019" s="558"/>
      <c r="AL1019" s="590">
        <f>IF(AH1019=0,0,(AJ1019/AH1019)*100)</f>
        <v>0</v>
      </c>
      <c r="AM1019" s="591"/>
      <c r="AN1019" s="538"/>
      <c r="AO1019" s="539"/>
      <c r="AP1019" s="552"/>
      <c r="AQ1019" s="558"/>
      <c r="AR1019" s="590">
        <f>IF(AN1019=0,0,(AP1019/AN1019)*100)</f>
        <v>0</v>
      </c>
      <c r="AS1019" s="591"/>
      <c r="AT1019" s="578">
        <f>AB1019+AH1019+AN1019</f>
        <v>0</v>
      </c>
      <c r="AU1019" s="579"/>
      <c r="AV1019" s="574">
        <f>AD1019+AJ1019+AP1019</f>
        <v>0</v>
      </c>
      <c r="AW1019" s="575"/>
      <c r="AX1019" s="590">
        <f>IF(AT1019=0,0,(AV1019/AT1019)*100)</f>
        <v>0</v>
      </c>
      <c r="AY1019" s="591"/>
      <c r="AZ1019" s="538"/>
      <c r="BA1019" s="539"/>
      <c r="BB1019" s="552"/>
      <c r="BC1019" s="558"/>
      <c r="BD1019" s="590">
        <f>IF(AZ1019=0,0,(BB1019/AZ1019)*100)</f>
        <v>0</v>
      </c>
      <c r="BE1019" s="591"/>
      <c r="BF1019" s="578">
        <f>AT1019+AZ1019</f>
        <v>0</v>
      </c>
      <c r="BG1019" s="579"/>
      <c r="BH1019" s="574">
        <f>AV1019+BB1019</f>
        <v>0</v>
      </c>
      <c r="BI1019" s="575"/>
      <c r="BJ1019" s="590">
        <f>IF(BF1019=0,0,(BH1019/BF1019)*100)</f>
        <v>0</v>
      </c>
      <c r="BK1019" s="591"/>
      <c r="BL1019" s="650">
        <f>(AD1019*2)+(AJ1019*2)+(AP1019*3)+BB1019</f>
        <v>0</v>
      </c>
      <c r="BM1019" s="651"/>
      <c r="BN1019" s="652"/>
      <c r="BO1019" s="599" t="e">
        <f>(BL1019*BR$1019)+(N1019*BR$1020)+(X1019*BR$1021)+(R1019*BR$1022)+(V1019*BR$1023)+(Z1019*BR$1024)</f>
        <v>#REF!</v>
      </c>
      <c r="BP1019" s="599" t="e">
        <f>((AZ1019-BB1019)*BR$1026)+((AT1019-AV1019)*BR$1025)+(H1019*BR$1027)+(P1019*BR$1028)</f>
        <v>#REF!</v>
      </c>
      <c r="BQ1019" s="70" t="s">
        <v>72</v>
      </c>
      <c r="BR1019" s="71" t="e">
        <f>IF(#REF!="B",#REF!,IF(#REF!="C",#REF!,#REF!))</f>
        <v>#REF!</v>
      </c>
      <c r="BS1019" s="67"/>
    </row>
    <row r="1020" spans="1:71" ht="23.85" customHeight="1">
      <c r="A1020" s="69"/>
      <c r="B1020" s="549"/>
      <c r="C1020" s="560" t="str">
        <f>IF(ROSTER!D$8="","",ROSTER!D$8)</f>
        <v/>
      </c>
      <c r="D1020" s="561"/>
      <c r="E1020" s="547"/>
      <c r="F1020" s="502"/>
      <c r="G1020" s="507"/>
      <c r="H1020" s="544"/>
      <c r="I1020" s="545"/>
      <c r="J1020" s="540"/>
      <c r="K1020" s="541"/>
      <c r="L1020" s="553"/>
      <c r="M1020" s="559"/>
      <c r="N1020" s="556" t="s">
        <v>14</v>
      </c>
      <c r="O1020" s="557"/>
      <c r="P1020" s="540"/>
      <c r="Q1020" s="541"/>
      <c r="R1020" s="553"/>
      <c r="S1020" s="559"/>
      <c r="T1020" s="592"/>
      <c r="U1020" s="593"/>
      <c r="V1020" s="551"/>
      <c r="W1020" s="545"/>
      <c r="X1020" s="540"/>
      <c r="Y1020" s="545"/>
      <c r="Z1020" s="540"/>
      <c r="AA1020" s="545"/>
      <c r="AB1020" s="540"/>
      <c r="AC1020" s="541"/>
      <c r="AD1020" s="553"/>
      <c r="AE1020" s="559"/>
      <c r="AF1020" s="588"/>
      <c r="AG1020" s="589"/>
      <c r="AH1020" s="540"/>
      <c r="AI1020" s="541"/>
      <c r="AJ1020" s="553"/>
      <c r="AK1020" s="559"/>
      <c r="AL1020" s="592"/>
      <c r="AM1020" s="593"/>
      <c r="AN1020" s="540"/>
      <c r="AO1020" s="541"/>
      <c r="AP1020" s="553"/>
      <c r="AQ1020" s="559"/>
      <c r="AR1020" s="592"/>
      <c r="AS1020" s="593"/>
      <c r="AT1020" s="580"/>
      <c r="AU1020" s="581"/>
      <c r="AV1020" s="576"/>
      <c r="AW1020" s="577"/>
      <c r="AX1020" s="592"/>
      <c r="AY1020" s="593"/>
      <c r="AZ1020" s="540"/>
      <c r="BA1020" s="541"/>
      <c r="BB1020" s="553"/>
      <c r="BC1020" s="559"/>
      <c r="BD1020" s="592"/>
      <c r="BE1020" s="593"/>
      <c r="BF1020" s="580"/>
      <c r="BG1020" s="581"/>
      <c r="BH1020" s="576"/>
      <c r="BI1020" s="577"/>
      <c r="BJ1020" s="592"/>
      <c r="BK1020" s="593"/>
      <c r="BL1020" s="653"/>
      <c r="BM1020" s="654"/>
      <c r="BN1020" s="655"/>
      <c r="BO1020" s="600"/>
      <c r="BP1020" s="600"/>
      <c r="BQ1020" s="70" t="s">
        <v>73</v>
      </c>
      <c r="BR1020" s="71" t="e">
        <f>IF(#REF!="B",#REF!,IF(#REF!="C",#REF!,#REF!))</f>
        <v>#REF!</v>
      </c>
      <c r="BS1020" s="67"/>
    </row>
    <row r="1021" spans="1:71" ht="21.75" customHeight="1">
      <c r="A1021" s="54"/>
      <c r="B1021" s="548" t="str">
        <f>IF(ROSTER!B10="","",ROSTER!B10)</f>
        <v/>
      </c>
      <c r="C1021" s="536" t="str">
        <f>IF(ROSTER!C$10="","",ROSTER!C$10)</f>
        <v/>
      </c>
      <c r="D1021" s="537"/>
      <c r="E1021" s="546"/>
      <c r="F1021" s="501">
        <f>IF(E1021="y",1,IF(E1021="S",1,0))</f>
        <v>0</v>
      </c>
      <c r="G1021" s="506">
        <f>IF(E1021="S",1,0)</f>
        <v>0</v>
      </c>
      <c r="H1021" s="542"/>
      <c r="I1021" s="543"/>
      <c r="J1021" s="538"/>
      <c r="K1021" s="539"/>
      <c r="L1021" s="552"/>
      <c r="M1021" s="558"/>
      <c r="N1021" s="554">
        <f>L1021+J1021</f>
        <v>0</v>
      </c>
      <c r="O1021" s="555"/>
      <c r="P1021" s="538"/>
      <c r="Q1021" s="539"/>
      <c r="R1021" s="552"/>
      <c r="S1021" s="558"/>
      <c r="T1021" s="590">
        <f t="shared" ref="T1021:T1062" si="912">R1021-P1021</f>
        <v>0</v>
      </c>
      <c r="U1021" s="591"/>
      <c r="V1021" s="550"/>
      <c r="W1021" s="543"/>
      <c r="X1021" s="538"/>
      <c r="Y1021" s="543"/>
      <c r="Z1021" s="538"/>
      <c r="AA1021" s="543"/>
      <c r="AB1021" s="538"/>
      <c r="AC1021" s="539"/>
      <c r="AD1021" s="552"/>
      <c r="AE1021" s="558"/>
      <c r="AF1021" s="586">
        <f>IF(AB1021=0,0,(AD1021/AB1021)*100)</f>
        <v>0</v>
      </c>
      <c r="AG1021" s="587"/>
      <c r="AH1021" s="538"/>
      <c r="AI1021" s="539"/>
      <c r="AJ1021" s="552"/>
      <c r="AK1021" s="558"/>
      <c r="AL1021" s="590">
        <f>IF(AH1021=0,0,(AJ1021/AH1021)*100)</f>
        <v>0</v>
      </c>
      <c r="AM1021" s="591"/>
      <c r="AN1021" s="538"/>
      <c r="AO1021" s="539"/>
      <c r="AP1021" s="552"/>
      <c r="AQ1021" s="558"/>
      <c r="AR1021" s="590">
        <f>IF(AN1021=0,0,(AP1021/AN1021)*100)</f>
        <v>0</v>
      </c>
      <c r="AS1021" s="591"/>
      <c r="AT1021" s="578">
        <f>AB1021+AH1021+AN1021</f>
        <v>0</v>
      </c>
      <c r="AU1021" s="579"/>
      <c r="AV1021" s="574">
        <f>AD1021+AJ1021+AP1021</f>
        <v>0</v>
      </c>
      <c r="AW1021" s="575"/>
      <c r="AX1021" s="590">
        <f>IF(AT1021=0,0,(AV1021/AT1021)*100)</f>
        <v>0</v>
      </c>
      <c r="AY1021" s="591"/>
      <c r="AZ1021" s="538"/>
      <c r="BA1021" s="539"/>
      <c r="BB1021" s="552"/>
      <c r="BC1021" s="558"/>
      <c r="BD1021" s="590">
        <f>IF(AZ1021=0,0,(BB1021/AZ1021)*100)</f>
        <v>0</v>
      </c>
      <c r="BE1021" s="591"/>
      <c r="BF1021" s="578">
        <f>AT1021+AZ1021</f>
        <v>0</v>
      </c>
      <c r="BG1021" s="579"/>
      <c r="BH1021" s="574">
        <f>AV1021+BB1021</f>
        <v>0</v>
      </c>
      <c r="BI1021" s="575"/>
      <c r="BJ1021" s="590">
        <f>IF(BF1021=0,0,(BH1021/BF1021)*100)</f>
        <v>0</v>
      </c>
      <c r="BK1021" s="591"/>
      <c r="BL1021" s="650">
        <f>(AD1021*2)+(AJ1021*2)+(AP1021*3)+BB1021</f>
        <v>0</v>
      </c>
      <c r="BM1021" s="651"/>
      <c r="BN1021" s="652"/>
      <c r="BO1021" s="599" t="e">
        <f>(BL1021*BR$1019)+(N1021*BR$1020)+(X1021*BR$1021)+(R1021*BR$1022)+(V1021*BR$1023)+(Z1021*BR$1024)</f>
        <v>#REF!</v>
      </c>
      <c r="BP1021" s="599" t="e">
        <f>((AZ1021-BB1021)*BR$1026)+((AT1021-AV1021)*BR$1025)+(H1021*BR$1027)+(P1021*BR$1028)</f>
        <v>#REF!</v>
      </c>
      <c r="BQ1021" s="70" t="s">
        <v>74</v>
      </c>
      <c r="BR1021" s="71" t="e">
        <f>IF(#REF!="B",#REF!,IF(#REF!="C",#REF!,#REF!))</f>
        <v>#REF!</v>
      </c>
      <c r="BS1021" s="67"/>
    </row>
    <row r="1022" spans="1:71" ht="21.75" customHeight="1">
      <c r="A1022" s="54"/>
      <c r="B1022" s="549"/>
      <c r="C1022" s="560" t="str">
        <f>IF(ROSTER!D$10="","",ROSTER!D$10)</f>
        <v/>
      </c>
      <c r="D1022" s="561"/>
      <c r="E1022" s="547"/>
      <c r="F1022" s="502"/>
      <c r="G1022" s="507"/>
      <c r="H1022" s="544"/>
      <c r="I1022" s="545"/>
      <c r="J1022" s="540"/>
      <c r="K1022" s="541"/>
      <c r="L1022" s="553"/>
      <c r="M1022" s="559"/>
      <c r="N1022" s="556" t="s">
        <v>14</v>
      </c>
      <c r="O1022" s="557"/>
      <c r="P1022" s="540"/>
      <c r="Q1022" s="541"/>
      <c r="R1022" s="553"/>
      <c r="S1022" s="559"/>
      <c r="T1022" s="592"/>
      <c r="U1022" s="593"/>
      <c r="V1022" s="551"/>
      <c r="W1022" s="545"/>
      <c r="X1022" s="540"/>
      <c r="Y1022" s="545"/>
      <c r="Z1022" s="540"/>
      <c r="AA1022" s="545"/>
      <c r="AB1022" s="540"/>
      <c r="AC1022" s="541"/>
      <c r="AD1022" s="553"/>
      <c r="AE1022" s="559"/>
      <c r="AF1022" s="588"/>
      <c r="AG1022" s="589"/>
      <c r="AH1022" s="540"/>
      <c r="AI1022" s="541"/>
      <c r="AJ1022" s="553"/>
      <c r="AK1022" s="559"/>
      <c r="AL1022" s="592"/>
      <c r="AM1022" s="593"/>
      <c r="AN1022" s="540"/>
      <c r="AO1022" s="541"/>
      <c r="AP1022" s="553"/>
      <c r="AQ1022" s="559"/>
      <c r="AR1022" s="592"/>
      <c r="AS1022" s="593"/>
      <c r="AT1022" s="580"/>
      <c r="AU1022" s="581"/>
      <c r="AV1022" s="576"/>
      <c r="AW1022" s="577"/>
      <c r="AX1022" s="592"/>
      <c r="AY1022" s="593"/>
      <c r="AZ1022" s="540"/>
      <c r="BA1022" s="541"/>
      <c r="BB1022" s="553"/>
      <c r="BC1022" s="559"/>
      <c r="BD1022" s="592"/>
      <c r="BE1022" s="593"/>
      <c r="BF1022" s="580"/>
      <c r="BG1022" s="581"/>
      <c r="BH1022" s="576"/>
      <c r="BI1022" s="577"/>
      <c r="BJ1022" s="592"/>
      <c r="BK1022" s="593"/>
      <c r="BL1022" s="653"/>
      <c r="BM1022" s="654"/>
      <c r="BN1022" s="655"/>
      <c r="BO1022" s="600"/>
      <c r="BP1022" s="600"/>
      <c r="BQ1022" s="70" t="s">
        <v>75</v>
      </c>
      <c r="BR1022" s="71" t="e">
        <f>IF(#REF!="B",#REF!,IF(#REF!="C",#REF!,#REF!))</f>
        <v>#REF!</v>
      </c>
      <c r="BS1022" s="67"/>
    </row>
    <row r="1023" spans="1:71" ht="21.75" customHeight="1">
      <c r="A1023" s="54"/>
      <c r="B1023" s="565" t="str">
        <f>IF(ROSTER!B12="","",ROSTER!B12)</f>
        <v/>
      </c>
      <c r="C1023" s="536" t="str">
        <f>IF(ROSTER!C$12="","",ROSTER!C$12)</f>
        <v/>
      </c>
      <c r="D1023" s="537"/>
      <c r="E1023" s="546"/>
      <c r="F1023" s="501">
        <f>IF(E1023="y",1,IF(E1023="S",1,0))</f>
        <v>0</v>
      </c>
      <c r="G1023" s="506">
        <f>IF(E1023="S",1,0)</f>
        <v>0</v>
      </c>
      <c r="H1023" s="542"/>
      <c r="I1023" s="543"/>
      <c r="J1023" s="538"/>
      <c r="K1023" s="539"/>
      <c r="L1023" s="552"/>
      <c r="M1023" s="558"/>
      <c r="N1023" s="554">
        <f>L1023+J1023</f>
        <v>0</v>
      </c>
      <c r="O1023" s="555"/>
      <c r="P1023" s="538"/>
      <c r="Q1023" s="539"/>
      <c r="R1023" s="552"/>
      <c r="S1023" s="558"/>
      <c r="T1023" s="590">
        <f t="shared" ref="T1023:T1062" si="913">R1023-P1023</f>
        <v>0</v>
      </c>
      <c r="U1023" s="591"/>
      <c r="V1023" s="550"/>
      <c r="W1023" s="543"/>
      <c r="X1023" s="538"/>
      <c r="Y1023" s="543"/>
      <c r="Z1023" s="538"/>
      <c r="AA1023" s="543"/>
      <c r="AB1023" s="538"/>
      <c r="AC1023" s="539"/>
      <c r="AD1023" s="552"/>
      <c r="AE1023" s="558"/>
      <c r="AF1023" s="586">
        <f>IF(AB1023=0,0,(AD1023/AB1023)*100)</f>
        <v>0</v>
      </c>
      <c r="AG1023" s="587"/>
      <c r="AH1023" s="538"/>
      <c r="AI1023" s="539"/>
      <c r="AJ1023" s="552"/>
      <c r="AK1023" s="558"/>
      <c r="AL1023" s="590">
        <f>IF(AH1023=0,0,(AJ1023/AH1023)*100)</f>
        <v>0</v>
      </c>
      <c r="AM1023" s="591"/>
      <c r="AN1023" s="538"/>
      <c r="AO1023" s="539"/>
      <c r="AP1023" s="552"/>
      <c r="AQ1023" s="558"/>
      <c r="AR1023" s="590">
        <f>IF(AN1023=0,0,(AP1023/AN1023)*100)</f>
        <v>0</v>
      </c>
      <c r="AS1023" s="591"/>
      <c r="AT1023" s="578">
        <f>AB1023+AH1023+AN1023</f>
        <v>0</v>
      </c>
      <c r="AU1023" s="579"/>
      <c r="AV1023" s="574">
        <f>AD1023+AJ1023+AP1023</f>
        <v>0</v>
      </c>
      <c r="AW1023" s="575"/>
      <c r="AX1023" s="590">
        <f>IF(AT1023=0,0,(AV1023/AT1023)*100)</f>
        <v>0</v>
      </c>
      <c r="AY1023" s="591"/>
      <c r="AZ1023" s="538"/>
      <c r="BA1023" s="539"/>
      <c r="BB1023" s="552"/>
      <c r="BC1023" s="558"/>
      <c r="BD1023" s="590">
        <f>IF(AZ1023=0,0,(BB1023/AZ1023)*100)</f>
        <v>0</v>
      </c>
      <c r="BE1023" s="591"/>
      <c r="BF1023" s="578">
        <f>AT1023+AZ1023</f>
        <v>0</v>
      </c>
      <c r="BG1023" s="579"/>
      <c r="BH1023" s="574">
        <f>AV1023+BB1023</f>
        <v>0</v>
      </c>
      <c r="BI1023" s="575"/>
      <c r="BJ1023" s="590">
        <f>IF(BF1023=0,0,(BH1023/BF1023)*100)</f>
        <v>0</v>
      </c>
      <c r="BK1023" s="591"/>
      <c r="BL1023" s="650">
        <f>(AD1023*2)+(AJ1023*2)+(AP1023*3)+BB1023</f>
        <v>0</v>
      </c>
      <c r="BM1023" s="651"/>
      <c r="BN1023" s="652"/>
      <c r="BO1023" s="599" t="e">
        <f>(BL1023*BR$1019)+(N1023*BR$1020)+(X1023*BR$1021)+(R1023*BR$1022)+(V1023*BR$1023)+(Z1023*BR$1024)</f>
        <v>#REF!</v>
      </c>
      <c r="BP1023" s="599" t="e">
        <f>((AZ1023-BB1023)*BR$1026)+((AT1023-AV1023)*BR$1025)+(H1023*BR$1027)+(P1023*BR$1028)</f>
        <v>#REF!</v>
      </c>
      <c r="BQ1023" s="70" t="s">
        <v>76</v>
      </c>
      <c r="BR1023" s="71" t="e">
        <f>IF(#REF!="B",#REF!,IF(#REF!="C",#REF!,#REF!))</f>
        <v>#REF!</v>
      </c>
      <c r="BS1023" s="67"/>
    </row>
    <row r="1024" spans="1:71" ht="21.75" customHeight="1">
      <c r="A1024" s="54"/>
      <c r="B1024" s="566"/>
      <c r="C1024" s="560" t="str">
        <f>IF(ROSTER!D$12="","",ROSTER!D$12)</f>
        <v/>
      </c>
      <c r="D1024" s="561"/>
      <c r="E1024" s="547"/>
      <c r="F1024" s="502"/>
      <c r="G1024" s="507"/>
      <c r="H1024" s="544"/>
      <c r="I1024" s="545"/>
      <c r="J1024" s="540"/>
      <c r="K1024" s="541"/>
      <c r="L1024" s="553"/>
      <c r="M1024" s="559"/>
      <c r="N1024" s="556" t="s">
        <v>14</v>
      </c>
      <c r="O1024" s="557"/>
      <c r="P1024" s="540"/>
      <c r="Q1024" s="541"/>
      <c r="R1024" s="553"/>
      <c r="S1024" s="559"/>
      <c r="T1024" s="592"/>
      <c r="U1024" s="593"/>
      <c r="V1024" s="551"/>
      <c r="W1024" s="545"/>
      <c r="X1024" s="540"/>
      <c r="Y1024" s="545"/>
      <c r="Z1024" s="540"/>
      <c r="AA1024" s="545"/>
      <c r="AB1024" s="540"/>
      <c r="AC1024" s="541"/>
      <c r="AD1024" s="553"/>
      <c r="AE1024" s="559"/>
      <c r="AF1024" s="588"/>
      <c r="AG1024" s="589"/>
      <c r="AH1024" s="540"/>
      <c r="AI1024" s="541"/>
      <c r="AJ1024" s="553"/>
      <c r="AK1024" s="559"/>
      <c r="AL1024" s="592"/>
      <c r="AM1024" s="593"/>
      <c r="AN1024" s="540"/>
      <c r="AO1024" s="541"/>
      <c r="AP1024" s="553"/>
      <c r="AQ1024" s="559"/>
      <c r="AR1024" s="592"/>
      <c r="AS1024" s="593"/>
      <c r="AT1024" s="580"/>
      <c r="AU1024" s="581"/>
      <c r="AV1024" s="576"/>
      <c r="AW1024" s="577"/>
      <c r="AX1024" s="592"/>
      <c r="AY1024" s="593"/>
      <c r="AZ1024" s="540"/>
      <c r="BA1024" s="541"/>
      <c r="BB1024" s="553"/>
      <c r="BC1024" s="559"/>
      <c r="BD1024" s="592"/>
      <c r="BE1024" s="593"/>
      <c r="BF1024" s="580"/>
      <c r="BG1024" s="581"/>
      <c r="BH1024" s="576"/>
      <c r="BI1024" s="577"/>
      <c r="BJ1024" s="592"/>
      <c r="BK1024" s="593"/>
      <c r="BL1024" s="653"/>
      <c r="BM1024" s="654"/>
      <c r="BN1024" s="655"/>
      <c r="BO1024" s="600"/>
      <c r="BP1024" s="600"/>
      <c r="BQ1024" s="70" t="s">
        <v>77</v>
      </c>
      <c r="BR1024" s="71" t="e">
        <f>IF(#REF!="B",#REF!,IF(#REF!="C",#REF!,#REF!))</f>
        <v>#REF!</v>
      </c>
      <c r="BS1024" s="67"/>
    </row>
    <row r="1025" spans="1:71" ht="21.75" customHeight="1">
      <c r="A1025" s="54"/>
      <c r="B1025" s="565" t="str">
        <f>IF(ROSTER!B14="","",ROSTER!B14)</f>
        <v/>
      </c>
      <c r="C1025" s="536" t="str">
        <f>IF(ROSTER!C$14="","",ROSTER!C$14)</f>
        <v/>
      </c>
      <c r="D1025" s="537"/>
      <c r="E1025" s="546"/>
      <c r="F1025" s="501">
        <f>IF(E1025="y",1,IF(E1025="S",1,0))</f>
        <v>0</v>
      </c>
      <c r="G1025" s="506">
        <f>IF(E1025="S",1,0)</f>
        <v>0</v>
      </c>
      <c r="H1025" s="542"/>
      <c r="I1025" s="543"/>
      <c r="J1025" s="538"/>
      <c r="K1025" s="539"/>
      <c r="L1025" s="552"/>
      <c r="M1025" s="558"/>
      <c r="N1025" s="554">
        <f>L1025+J1025</f>
        <v>0</v>
      </c>
      <c r="O1025" s="555"/>
      <c r="P1025" s="538"/>
      <c r="Q1025" s="539"/>
      <c r="R1025" s="552"/>
      <c r="S1025" s="558"/>
      <c r="T1025" s="590">
        <f t="shared" ref="T1025:T1062" si="914">R1025-P1025</f>
        <v>0</v>
      </c>
      <c r="U1025" s="591"/>
      <c r="V1025" s="550"/>
      <c r="W1025" s="543"/>
      <c r="X1025" s="538"/>
      <c r="Y1025" s="543"/>
      <c r="Z1025" s="538"/>
      <c r="AA1025" s="543"/>
      <c r="AB1025" s="538"/>
      <c r="AC1025" s="539"/>
      <c r="AD1025" s="552"/>
      <c r="AE1025" s="558"/>
      <c r="AF1025" s="586">
        <f>IF(AB1025=0,0,(AD1025/AB1025)*100)</f>
        <v>0</v>
      </c>
      <c r="AG1025" s="587"/>
      <c r="AH1025" s="538"/>
      <c r="AI1025" s="539"/>
      <c r="AJ1025" s="552"/>
      <c r="AK1025" s="558"/>
      <c r="AL1025" s="590">
        <f>IF(AH1025=0,0,(AJ1025/AH1025)*100)</f>
        <v>0</v>
      </c>
      <c r="AM1025" s="591"/>
      <c r="AN1025" s="538"/>
      <c r="AO1025" s="539"/>
      <c r="AP1025" s="552"/>
      <c r="AQ1025" s="558"/>
      <c r="AR1025" s="590">
        <f>IF(AN1025=0,0,(AP1025/AN1025)*100)</f>
        <v>0</v>
      </c>
      <c r="AS1025" s="591"/>
      <c r="AT1025" s="578">
        <f>AB1025+AH1025+AN1025</f>
        <v>0</v>
      </c>
      <c r="AU1025" s="579"/>
      <c r="AV1025" s="574">
        <f>AD1025+AJ1025+AP1025</f>
        <v>0</v>
      </c>
      <c r="AW1025" s="575"/>
      <c r="AX1025" s="590">
        <f>IF(AT1025=0,0,(AV1025/AT1025)*100)</f>
        <v>0</v>
      </c>
      <c r="AY1025" s="591"/>
      <c r="AZ1025" s="538"/>
      <c r="BA1025" s="539"/>
      <c r="BB1025" s="552"/>
      <c r="BC1025" s="558"/>
      <c r="BD1025" s="590">
        <f>IF(AZ1025=0,0,(BB1025/AZ1025)*100)</f>
        <v>0</v>
      </c>
      <c r="BE1025" s="591"/>
      <c r="BF1025" s="578">
        <f>AT1025+AZ1025</f>
        <v>0</v>
      </c>
      <c r="BG1025" s="579"/>
      <c r="BH1025" s="574">
        <f>AV1025+BB1025</f>
        <v>0</v>
      </c>
      <c r="BI1025" s="575"/>
      <c r="BJ1025" s="590">
        <f>IF(BF1025=0,0,(BH1025/BF1025)*100)</f>
        <v>0</v>
      </c>
      <c r="BK1025" s="591"/>
      <c r="BL1025" s="650">
        <f>(AD1025*2)+(AJ1025*2)+(AP1025*3)+BB1025</f>
        <v>0</v>
      </c>
      <c r="BM1025" s="651"/>
      <c r="BN1025" s="652"/>
      <c r="BO1025" s="599" t="e">
        <f>(BL1025*BR$1019)+(N1025*BR$1020)+(X1025*BR$1021)+(R1025*BR$1022)+(V1025*BR$1023)+(Z1025*BR$1024)</f>
        <v>#REF!</v>
      </c>
      <c r="BP1025" s="599" t="e">
        <f>((AZ1025-BB1025)*BR$1026)+((AT1025-AV1025)*BR$1025)+(H1025*BR$1027)+(P1025*BR$1028)</f>
        <v>#REF!</v>
      </c>
      <c r="BQ1025" s="70" t="s">
        <v>78</v>
      </c>
      <c r="BR1025" s="71" t="e">
        <f>IF(#REF!="B",#REF!,IF(#REF!="C",#REF!,#REF!))</f>
        <v>#REF!</v>
      </c>
      <c r="BS1025" s="67"/>
    </row>
    <row r="1026" spans="1:71" ht="21.75" customHeight="1">
      <c r="A1026" s="54"/>
      <c r="B1026" s="566"/>
      <c r="C1026" s="560" t="str">
        <f>IF(ROSTER!D$14="","",ROSTER!D$14)</f>
        <v/>
      </c>
      <c r="D1026" s="561"/>
      <c r="E1026" s="547"/>
      <c r="F1026" s="502"/>
      <c r="G1026" s="507"/>
      <c r="H1026" s="544"/>
      <c r="I1026" s="545"/>
      <c r="J1026" s="540"/>
      <c r="K1026" s="541"/>
      <c r="L1026" s="553"/>
      <c r="M1026" s="559"/>
      <c r="N1026" s="556" t="s">
        <v>14</v>
      </c>
      <c r="O1026" s="557"/>
      <c r="P1026" s="540"/>
      <c r="Q1026" s="541"/>
      <c r="R1026" s="553"/>
      <c r="S1026" s="559"/>
      <c r="T1026" s="592"/>
      <c r="U1026" s="593"/>
      <c r="V1026" s="551"/>
      <c r="W1026" s="545"/>
      <c r="X1026" s="540"/>
      <c r="Y1026" s="545"/>
      <c r="Z1026" s="540"/>
      <c r="AA1026" s="545"/>
      <c r="AB1026" s="540"/>
      <c r="AC1026" s="541"/>
      <c r="AD1026" s="553"/>
      <c r="AE1026" s="559"/>
      <c r="AF1026" s="588"/>
      <c r="AG1026" s="589"/>
      <c r="AH1026" s="540"/>
      <c r="AI1026" s="541"/>
      <c r="AJ1026" s="553"/>
      <c r="AK1026" s="559"/>
      <c r="AL1026" s="592"/>
      <c r="AM1026" s="593"/>
      <c r="AN1026" s="540"/>
      <c r="AO1026" s="541"/>
      <c r="AP1026" s="553"/>
      <c r="AQ1026" s="559"/>
      <c r="AR1026" s="592"/>
      <c r="AS1026" s="593"/>
      <c r="AT1026" s="580"/>
      <c r="AU1026" s="581"/>
      <c r="AV1026" s="576"/>
      <c r="AW1026" s="577"/>
      <c r="AX1026" s="592"/>
      <c r="AY1026" s="593"/>
      <c r="AZ1026" s="540"/>
      <c r="BA1026" s="541"/>
      <c r="BB1026" s="553"/>
      <c r="BC1026" s="559"/>
      <c r="BD1026" s="592"/>
      <c r="BE1026" s="593"/>
      <c r="BF1026" s="580"/>
      <c r="BG1026" s="581"/>
      <c r="BH1026" s="576"/>
      <c r="BI1026" s="577"/>
      <c r="BJ1026" s="592"/>
      <c r="BK1026" s="593"/>
      <c r="BL1026" s="653"/>
      <c r="BM1026" s="654"/>
      <c r="BN1026" s="655"/>
      <c r="BO1026" s="600"/>
      <c r="BP1026" s="600"/>
      <c r="BQ1026" s="70" t="s">
        <v>79</v>
      </c>
      <c r="BR1026" s="71" t="e">
        <f>IF(#REF!="B",#REF!,IF(#REF!="C",#REF!,#REF!))</f>
        <v>#REF!</v>
      </c>
      <c r="BS1026" s="67"/>
    </row>
    <row r="1027" spans="1:71" ht="21.75" customHeight="1">
      <c r="A1027" s="54"/>
      <c r="B1027" s="565" t="str">
        <f>IF(ROSTER!B16="","",ROSTER!B16)</f>
        <v/>
      </c>
      <c r="C1027" s="536" t="str">
        <f>IF(ROSTER!C$16="","",ROSTER!C$16)</f>
        <v/>
      </c>
      <c r="D1027" s="537"/>
      <c r="E1027" s="546"/>
      <c r="F1027" s="501">
        <f>IF(E1027="y",1,IF(E1027="S",1,0))</f>
        <v>0</v>
      </c>
      <c r="G1027" s="506">
        <f>IF(E1027="S",1,0)</f>
        <v>0</v>
      </c>
      <c r="H1027" s="542"/>
      <c r="I1027" s="543"/>
      <c r="J1027" s="538"/>
      <c r="K1027" s="539"/>
      <c r="L1027" s="552"/>
      <c r="M1027" s="558"/>
      <c r="N1027" s="554">
        <f>L1027+J1027</f>
        <v>0</v>
      </c>
      <c r="O1027" s="555"/>
      <c r="P1027" s="538"/>
      <c r="Q1027" s="539"/>
      <c r="R1027" s="552"/>
      <c r="S1027" s="558"/>
      <c r="T1027" s="590">
        <f t="shared" ref="T1027:T1062" si="915">R1027-P1027</f>
        <v>0</v>
      </c>
      <c r="U1027" s="591"/>
      <c r="V1027" s="550"/>
      <c r="W1027" s="543"/>
      <c r="X1027" s="538"/>
      <c r="Y1027" s="543"/>
      <c r="Z1027" s="538"/>
      <c r="AA1027" s="543"/>
      <c r="AB1027" s="538"/>
      <c r="AC1027" s="539"/>
      <c r="AD1027" s="552"/>
      <c r="AE1027" s="558"/>
      <c r="AF1027" s="586">
        <f>IF(AB1027=0,0,(AD1027/AB1027)*100)</f>
        <v>0</v>
      </c>
      <c r="AG1027" s="587"/>
      <c r="AH1027" s="538"/>
      <c r="AI1027" s="539"/>
      <c r="AJ1027" s="552"/>
      <c r="AK1027" s="558"/>
      <c r="AL1027" s="590">
        <f>IF(AH1027=0,0,(AJ1027/AH1027)*100)</f>
        <v>0</v>
      </c>
      <c r="AM1027" s="591"/>
      <c r="AN1027" s="538"/>
      <c r="AO1027" s="539"/>
      <c r="AP1027" s="552"/>
      <c r="AQ1027" s="558"/>
      <c r="AR1027" s="590">
        <f>IF(AN1027=0,0,(AP1027/AN1027)*100)</f>
        <v>0</v>
      </c>
      <c r="AS1027" s="591"/>
      <c r="AT1027" s="578">
        <f>AB1027+AH1027+AN1027</f>
        <v>0</v>
      </c>
      <c r="AU1027" s="579"/>
      <c r="AV1027" s="574">
        <f>AD1027+AJ1027+AP1027</f>
        <v>0</v>
      </c>
      <c r="AW1027" s="575"/>
      <c r="AX1027" s="590">
        <f>IF(AT1027=0,0,(AV1027/AT1027)*100)</f>
        <v>0</v>
      </c>
      <c r="AY1027" s="591"/>
      <c r="AZ1027" s="538"/>
      <c r="BA1027" s="539"/>
      <c r="BB1027" s="552"/>
      <c r="BC1027" s="558"/>
      <c r="BD1027" s="590">
        <f>IF(AZ1027=0,0,(BB1027/AZ1027)*100)</f>
        <v>0</v>
      </c>
      <c r="BE1027" s="591"/>
      <c r="BF1027" s="578">
        <f>AT1027+AZ1027</f>
        <v>0</v>
      </c>
      <c r="BG1027" s="579"/>
      <c r="BH1027" s="574">
        <f>AV1027+BB1027</f>
        <v>0</v>
      </c>
      <c r="BI1027" s="575"/>
      <c r="BJ1027" s="590">
        <f>IF(BF1027=0,0,(BH1027/BF1027)*100)</f>
        <v>0</v>
      </c>
      <c r="BK1027" s="591"/>
      <c r="BL1027" s="650">
        <f>(AD1027*2)+(AJ1027*2)+(AP1027*3)+BB1027</f>
        <v>0</v>
      </c>
      <c r="BM1027" s="651"/>
      <c r="BN1027" s="652"/>
      <c r="BO1027" s="599" t="e">
        <f>(BL1027*BR$1019)+(N1027*BR$1020)+(X1027*BR$1021)+(R1027*BR$1022)+(V1027*BR$1023)+(Z1027*BR$1024)</f>
        <v>#REF!</v>
      </c>
      <c r="BP1027" s="599" t="e">
        <f>((AZ1027-BB1027)*BR$1026)+((AT1027-AV1027)*BR$1025)+(H1027*BR$1027)+(P1027*BR$1028)</f>
        <v>#REF!</v>
      </c>
      <c r="BQ1027" s="70" t="s">
        <v>80</v>
      </c>
      <c r="BR1027" s="71" t="e">
        <f>IF(#REF!="B",#REF!,IF(#REF!="C",#REF!,#REF!))</f>
        <v>#REF!</v>
      </c>
      <c r="BS1027" s="67"/>
    </row>
    <row r="1028" spans="1:71" ht="21.75" customHeight="1">
      <c r="A1028" s="54"/>
      <c r="B1028" s="566"/>
      <c r="C1028" s="560" t="str">
        <f>IF(ROSTER!D$16="","",ROSTER!D$16)</f>
        <v/>
      </c>
      <c r="D1028" s="561"/>
      <c r="E1028" s="547"/>
      <c r="F1028" s="502"/>
      <c r="G1028" s="507"/>
      <c r="H1028" s="544"/>
      <c r="I1028" s="545"/>
      <c r="J1028" s="540"/>
      <c r="K1028" s="541"/>
      <c r="L1028" s="553"/>
      <c r="M1028" s="559"/>
      <c r="N1028" s="556" t="s">
        <v>14</v>
      </c>
      <c r="O1028" s="557"/>
      <c r="P1028" s="540"/>
      <c r="Q1028" s="541"/>
      <c r="R1028" s="553"/>
      <c r="S1028" s="559"/>
      <c r="T1028" s="592"/>
      <c r="U1028" s="593"/>
      <c r="V1028" s="551"/>
      <c r="W1028" s="545"/>
      <c r="X1028" s="540"/>
      <c r="Y1028" s="545"/>
      <c r="Z1028" s="540"/>
      <c r="AA1028" s="545"/>
      <c r="AB1028" s="540"/>
      <c r="AC1028" s="541"/>
      <c r="AD1028" s="553"/>
      <c r="AE1028" s="559"/>
      <c r="AF1028" s="588"/>
      <c r="AG1028" s="589"/>
      <c r="AH1028" s="540"/>
      <c r="AI1028" s="541"/>
      <c r="AJ1028" s="553"/>
      <c r="AK1028" s="559"/>
      <c r="AL1028" s="592"/>
      <c r="AM1028" s="593"/>
      <c r="AN1028" s="540"/>
      <c r="AO1028" s="541"/>
      <c r="AP1028" s="553"/>
      <c r="AQ1028" s="559"/>
      <c r="AR1028" s="592"/>
      <c r="AS1028" s="593"/>
      <c r="AT1028" s="580"/>
      <c r="AU1028" s="581"/>
      <c r="AV1028" s="576"/>
      <c r="AW1028" s="577"/>
      <c r="AX1028" s="592"/>
      <c r="AY1028" s="593"/>
      <c r="AZ1028" s="540"/>
      <c r="BA1028" s="541"/>
      <c r="BB1028" s="553"/>
      <c r="BC1028" s="559"/>
      <c r="BD1028" s="592"/>
      <c r="BE1028" s="593"/>
      <c r="BF1028" s="580"/>
      <c r="BG1028" s="581"/>
      <c r="BH1028" s="576"/>
      <c r="BI1028" s="577"/>
      <c r="BJ1028" s="592"/>
      <c r="BK1028" s="593"/>
      <c r="BL1028" s="653"/>
      <c r="BM1028" s="654"/>
      <c r="BN1028" s="655"/>
      <c r="BO1028" s="600"/>
      <c r="BP1028" s="600"/>
      <c r="BQ1028" s="70" t="s">
        <v>81</v>
      </c>
      <c r="BR1028" s="71" t="e">
        <f>IF(#REF!="B",#REF!,IF(#REF!="C",#REF!,#REF!))</f>
        <v>#REF!</v>
      </c>
      <c r="BS1028" s="67"/>
    </row>
    <row r="1029" spans="1:71" ht="21.75" customHeight="1">
      <c r="A1029" s="54"/>
      <c r="B1029" s="565" t="str">
        <f>IF(ROSTER!B18="","",ROSTER!B18)</f>
        <v/>
      </c>
      <c r="C1029" s="536" t="str">
        <f>IF(ROSTER!C$18="","",ROSTER!C$18)</f>
        <v/>
      </c>
      <c r="D1029" s="537"/>
      <c r="E1029" s="546"/>
      <c r="F1029" s="501">
        <f>IF(E1029="y",1,IF(E1029="S",1,0))</f>
        <v>0</v>
      </c>
      <c r="G1029" s="506">
        <f>IF(E1029="S",1,0)</f>
        <v>0</v>
      </c>
      <c r="H1029" s="542"/>
      <c r="I1029" s="543"/>
      <c r="J1029" s="538"/>
      <c r="K1029" s="539"/>
      <c r="L1029" s="552"/>
      <c r="M1029" s="558"/>
      <c r="N1029" s="554">
        <f>L1029+J1029</f>
        <v>0</v>
      </c>
      <c r="O1029" s="555"/>
      <c r="P1029" s="538"/>
      <c r="Q1029" s="539"/>
      <c r="R1029" s="552"/>
      <c r="S1029" s="558"/>
      <c r="T1029" s="590">
        <f t="shared" ref="T1029:T1062" si="916">R1029-P1029</f>
        <v>0</v>
      </c>
      <c r="U1029" s="591"/>
      <c r="V1029" s="550"/>
      <c r="W1029" s="543"/>
      <c r="X1029" s="538"/>
      <c r="Y1029" s="543"/>
      <c r="Z1029" s="538"/>
      <c r="AA1029" s="543"/>
      <c r="AB1029" s="538"/>
      <c r="AC1029" s="539"/>
      <c r="AD1029" s="552"/>
      <c r="AE1029" s="558"/>
      <c r="AF1029" s="586">
        <f>IF(AB1029=0,0,(AD1029/AB1029)*100)</f>
        <v>0</v>
      </c>
      <c r="AG1029" s="587"/>
      <c r="AH1029" s="538"/>
      <c r="AI1029" s="539"/>
      <c r="AJ1029" s="552"/>
      <c r="AK1029" s="558"/>
      <c r="AL1029" s="590">
        <f>IF(AH1029=0,0,(AJ1029/AH1029)*100)</f>
        <v>0</v>
      </c>
      <c r="AM1029" s="591"/>
      <c r="AN1029" s="538"/>
      <c r="AO1029" s="539"/>
      <c r="AP1029" s="552"/>
      <c r="AQ1029" s="558"/>
      <c r="AR1029" s="590">
        <f>IF(AN1029=0,0,(AP1029/AN1029)*100)</f>
        <v>0</v>
      </c>
      <c r="AS1029" s="591"/>
      <c r="AT1029" s="578">
        <f>AB1029+AH1029+AN1029</f>
        <v>0</v>
      </c>
      <c r="AU1029" s="579"/>
      <c r="AV1029" s="574">
        <f>AD1029+AJ1029+AP1029</f>
        <v>0</v>
      </c>
      <c r="AW1029" s="575"/>
      <c r="AX1029" s="590">
        <f>IF(AT1029=0,0,(AV1029/AT1029)*100)</f>
        <v>0</v>
      </c>
      <c r="AY1029" s="591"/>
      <c r="AZ1029" s="538"/>
      <c r="BA1029" s="539"/>
      <c r="BB1029" s="552"/>
      <c r="BC1029" s="558"/>
      <c r="BD1029" s="590">
        <f>IF(AZ1029=0,0,(BB1029/AZ1029)*100)</f>
        <v>0</v>
      </c>
      <c r="BE1029" s="591"/>
      <c r="BF1029" s="578">
        <f>AT1029+AZ1029</f>
        <v>0</v>
      </c>
      <c r="BG1029" s="579"/>
      <c r="BH1029" s="574">
        <f>AV1029+BB1029</f>
        <v>0</v>
      </c>
      <c r="BI1029" s="575"/>
      <c r="BJ1029" s="590">
        <f>IF(BF1029=0,0,(BH1029/BF1029)*100)</f>
        <v>0</v>
      </c>
      <c r="BK1029" s="591"/>
      <c r="BL1029" s="650">
        <f>(AD1029*2)+(AJ1029*2)+(AP1029*3)+BB1029</f>
        <v>0</v>
      </c>
      <c r="BM1029" s="651"/>
      <c r="BN1029" s="652"/>
      <c r="BO1029" s="599" t="e">
        <f>(BL1029*BR$1019)+(N1029*BR$1020)+(X1029*BR$1021)+(R1029*BR$1022)+(V1029*BR$1023)+(Z1029*BR$1024)</f>
        <v>#REF!</v>
      </c>
      <c r="BP1029" s="599" t="e">
        <f>((AZ1029-BB1029)*BR$1026)+((AT1029-AV1029)*BR$1025)+(H1029*BR$1027)+(P1029*BR$1028)</f>
        <v>#REF!</v>
      </c>
      <c r="BQ1029" s="54"/>
      <c r="BR1029" s="54"/>
      <c r="BS1029" s="67"/>
    </row>
    <row r="1030" spans="1:71" ht="21.75" customHeight="1">
      <c r="A1030" s="54"/>
      <c r="B1030" s="566"/>
      <c r="C1030" s="560" t="str">
        <f>IF(ROSTER!D$18="","",ROSTER!D$18)</f>
        <v/>
      </c>
      <c r="D1030" s="561"/>
      <c r="E1030" s="547"/>
      <c r="F1030" s="502"/>
      <c r="G1030" s="507"/>
      <c r="H1030" s="544"/>
      <c r="I1030" s="545"/>
      <c r="J1030" s="540"/>
      <c r="K1030" s="541"/>
      <c r="L1030" s="553"/>
      <c r="M1030" s="559"/>
      <c r="N1030" s="556"/>
      <c r="O1030" s="557"/>
      <c r="P1030" s="540"/>
      <c r="Q1030" s="541"/>
      <c r="R1030" s="553"/>
      <c r="S1030" s="559"/>
      <c r="T1030" s="592"/>
      <c r="U1030" s="593"/>
      <c r="V1030" s="551"/>
      <c r="W1030" s="545"/>
      <c r="X1030" s="540"/>
      <c r="Y1030" s="545"/>
      <c r="Z1030" s="540"/>
      <c r="AA1030" s="545"/>
      <c r="AB1030" s="540"/>
      <c r="AC1030" s="541"/>
      <c r="AD1030" s="553"/>
      <c r="AE1030" s="559"/>
      <c r="AF1030" s="588"/>
      <c r="AG1030" s="589"/>
      <c r="AH1030" s="540"/>
      <c r="AI1030" s="541"/>
      <c r="AJ1030" s="553"/>
      <c r="AK1030" s="559"/>
      <c r="AL1030" s="592"/>
      <c r="AM1030" s="593"/>
      <c r="AN1030" s="540"/>
      <c r="AO1030" s="541"/>
      <c r="AP1030" s="553"/>
      <c r="AQ1030" s="559"/>
      <c r="AR1030" s="592"/>
      <c r="AS1030" s="593"/>
      <c r="AT1030" s="580"/>
      <c r="AU1030" s="581"/>
      <c r="AV1030" s="576"/>
      <c r="AW1030" s="577"/>
      <c r="AX1030" s="592"/>
      <c r="AY1030" s="593"/>
      <c r="AZ1030" s="540"/>
      <c r="BA1030" s="541"/>
      <c r="BB1030" s="553"/>
      <c r="BC1030" s="559"/>
      <c r="BD1030" s="592"/>
      <c r="BE1030" s="593"/>
      <c r="BF1030" s="580"/>
      <c r="BG1030" s="581"/>
      <c r="BH1030" s="576"/>
      <c r="BI1030" s="577"/>
      <c r="BJ1030" s="592"/>
      <c r="BK1030" s="593"/>
      <c r="BL1030" s="653"/>
      <c r="BM1030" s="654"/>
      <c r="BN1030" s="655"/>
      <c r="BO1030" s="600"/>
      <c r="BP1030" s="600"/>
      <c r="BQ1030" s="54"/>
      <c r="BR1030" s="54"/>
      <c r="BS1030" s="54"/>
    </row>
    <row r="1031" spans="1:71" ht="21.75" customHeight="1">
      <c r="A1031" s="54"/>
      <c r="B1031" s="565" t="str">
        <f>IF(ROSTER!B20="","",ROSTER!B20)</f>
        <v/>
      </c>
      <c r="C1031" s="536" t="str">
        <f>IF(ROSTER!C$20="","",ROSTER!C$20)</f>
        <v/>
      </c>
      <c r="D1031" s="537"/>
      <c r="E1031" s="546"/>
      <c r="F1031" s="501">
        <f>IF(E1031="y",1,IF(E1031="S",1,0))</f>
        <v>0</v>
      </c>
      <c r="G1031" s="506">
        <f>IF(E1031="S",1,0)</f>
        <v>0</v>
      </c>
      <c r="H1031" s="542"/>
      <c r="I1031" s="543"/>
      <c r="J1031" s="538"/>
      <c r="K1031" s="539"/>
      <c r="L1031" s="552"/>
      <c r="M1031" s="558"/>
      <c r="N1031" s="554">
        <f>L1031+J1031</f>
        <v>0</v>
      </c>
      <c r="O1031" s="555"/>
      <c r="P1031" s="538"/>
      <c r="Q1031" s="539"/>
      <c r="R1031" s="552"/>
      <c r="S1031" s="558"/>
      <c r="T1031" s="590">
        <f t="shared" ref="T1031:T1062" si="917">R1031-P1031</f>
        <v>0</v>
      </c>
      <c r="U1031" s="591"/>
      <c r="V1031" s="550"/>
      <c r="W1031" s="543"/>
      <c r="X1031" s="538"/>
      <c r="Y1031" s="543"/>
      <c r="Z1031" s="538"/>
      <c r="AA1031" s="543"/>
      <c r="AB1031" s="538"/>
      <c r="AC1031" s="539"/>
      <c r="AD1031" s="552"/>
      <c r="AE1031" s="558"/>
      <c r="AF1031" s="586">
        <f>IF(AB1031=0,0,(AD1031/AB1031)*100)</f>
        <v>0</v>
      </c>
      <c r="AG1031" s="587"/>
      <c r="AH1031" s="538"/>
      <c r="AI1031" s="539"/>
      <c r="AJ1031" s="552"/>
      <c r="AK1031" s="558"/>
      <c r="AL1031" s="590">
        <f>IF(AH1031=0,0,(AJ1031/AH1031)*100)</f>
        <v>0</v>
      </c>
      <c r="AM1031" s="591"/>
      <c r="AN1031" s="538"/>
      <c r="AO1031" s="539"/>
      <c r="AP1031" s="552"/>
      <c r="AQ1031" s="558"/>
      <c r="AR1031" s="590">
        <f>IF(AN1031=0,0,(AP1031/AN1031)*100)</f>
        <v>0</v>
      </c>
      <c r="AS1031" s="591"/>
      <c r="AT1031" s="578">
        <f>AB1031+AH1031+AN1031</f>
        <v>0</v>
      </c>
      <c r="AU1031" s="579"/>
      <c r="AV1031" s="574">
        <f>AD1031+AJ1031+AP1031</f>
        <v>0</v>
      </c>
      <c r="AW1031" s="575"/>
      <c r="AX1031" s="590">
        <f>IF(AT1031=0,0,(AV1031/AT1031)*100)</f>
        <v>0</v>
      </c>
      <c r="AY1031" s="591"/>
      <c r="AZ1031" s="538"/>
      <c r="BA1031" s="539"/>
      <c r="BB1031" s="552"/>
      <c r="BC1031" s="558"/>
      <c r="BD1031" s="590">
        <f>IF(AZ1031=0,0,(BB1031/AZ1031)*100)</f>
        <v>0</v>
      </c>
      <c r="BE1031" s="591"/>
      <c r="BF1031" s="578">
        <f>AT1031+AZ1031</f>
        <v>0</v>
      </c>
      <c r="BG1031" s="579"/>
      <c r="BH1031" s="574">
        <f>AV1031+BB1031</f>
        <v>0</v>
      </c>
      <c r="BI1031" s="575"/>
      <c r="BJ1031" s="590">
        <f>IF(BF1031=0,0,(BH1031/BF1031)*100)</f>
        <v>0</v>
      </c>
      <c r="BK1031" s="591"/>
      <c r="BL1031" s="650">
        <f>(AD1031*2)+(AJ1031*2)+(AP1031*3)+BB1031</f>
        <v>0</v>
      </c>
      <c r="BM1031" s="651"/>
      <c r="BN1031" s="652"/>
      <c r="BO1031" s="599" t="e">
        <f>(BL1031*BR$1019)+(N1031*BR$1020)+(X1031*BR$1021)+(R1031*BR$1022)+(V1031*BR$1023)+(Z1031*BR$1024)</f>
        <v>#REF!</v>
      </c>
      <c r="BP1031" s="599" t="e">
        <f>((AZ1031-BB1031)*BR$1026)+((AT1031-AV1031)*BR$1025)+(H1031*BR$1027)+(P1031*BR$1028)</f>
        <v>#REF!</v>
      </c>
      <c r="BQ1031" s="54"/>
      <c r="BR1031" s="54"/>
      <c r="BS1031" s="54"/>
    </row>
    <row r="1032" spans="1:71" ht="21.75" customHeight="1">
      <c r="A1032" s="54"/>
      <c r="B1032" s="566"/>
      <c r="C1032" s="560" t="str">
        <f>IF(ROSTER!D$20="","",ROSTER!D$20)</f>
        <v/>
      </c>
      <c r="D1032" s="561"/>
      <c r="E1032" s="547"/>
      <c r="F1032" s="502"/>
      <c r="G1032" s="507"/>
      <c r="H1032" s="544"/>
      <c r="I1032" s="545"/>
      <c r="J1032" s="540"/>
      <c r="K1032" s="541"/>
      <c r="L1032" s="553"/>
      <c r="M1032" s="559"/>
      <c r="N1032" s="556" t="s">
        <v>14</v>
      </c>
      <c r="O1032" s="557"/>
      <c r="P1032" s="540"/>
      <c r="Q1032" s="541"/>
      <c r="R1032" s="553"/>
      <c r="S1032" s="559"/>
      <c r="T1032" s="592"/>
      <c r="U1032" s="593"/>
      <c r="V1032" s="551"/>
      <c r="W1032" s="545"/>
      <c r="X1032" s="540"/>
      <c r="Y1032" s="545"/>
      <c r="Z1032" s="540"/>
      <c r="AA1032" s="545"/>
      <c r="AB1032" s="540"/>
      <c r="AC1032" s="541"/>
      <c r="AD1032" s="553"/>
      <c r="AE1032" s="559"/>
      <c r="AF1032" s="588"/>
      <c r="AG1032" s="589"/>
      <c r="AH1032" s="540"/>
      <c r="AI1032" s="541"/>
      <c r="AJ1032" s="553"/>
      <c r="AK1032" s="559"/>
      <c r="AL1032" s="592"/>
      <c r="AM1032" s="593"/>
      <c r="AN1032" s="540"/>
      <c r="AO1032" s="541"/>
      <c r="AP1032" s="553"/>
      <c r="AQ1032" s="559"/>
      <c r="AR1032" s="592"/>
      <c r="AS1032" s="593"/>
      <c r="AT1032" s="580"/>
      <c r="AU1032" s="581"/>
      <c r="AV1032" s="576"/>
      <c r="AW1032" s="577"/>
      <c r="AX1032" s="592"/>
      <c r="AY1032" s="593"/>
      <c r="AZ1032" s="540"/>
      <c r="BA1032" s="541"/>
      <c r="BB1032" s="553"/>
      <c r="BC1032" s="559"/>
      <c r="BD1032" s="592"/>
      <c r="BE1032" s="593"/>
      <c r="BF1032" s="580"/>
      <c r="BG1032" s="581"/>
      <c r="BH1032" s="576"/>
      <c r="BI1032" s="577"/>
      <c r="BJ1032" s="592"/>
      <c r="BK1032" s="593"/>
      <c r="BL1032" s="653"/>
      <c r="BM1032" s="654"/>
      <c r="BN1032" s="655"/>
      <c r="BO1032" s="600"/>
      <c r="BP1032" s="600"/>
      <c r="BQ1032" s="54"/>
      <c r="BR1032" s="54"/>
      <c r="BS1032" s="54"/>
    </row>
    <row r="1033" spans="1:71" ht="21.75" customHeight="1">
      <c r="A1033" s="54"/>
      <c r="B1033" s="565" t="str">
        <f>IF(ROSTER!B22="","",ROSTER!B22)</f>
        <v/>
      </c>
      <c r="C1033" s="536" t="str">
        <f>IF(ROSTER!C$22="","",ROSTER!C$22)</f>
        <v/>
      </c>
      <c r="D1033" s="537"/>
      <c r="E1033" s="546"/>
      <c r="F1033" s="501">
        <f>IF(E1033="y",1,IF(E1033="S",1,0))</f>
        <v>0</v>
      </c>
      <c r="G1033" s="506">
        <f>IF(E1033="S",1,0)</f>
        <v>0</v>
      </c>
      <c r="H1033" s="542"/>
      <c r="I1033" s="543"/>
      <c r="J1033" s="538"/>
      <c r="K1033" s="539"/>
      <c r="L1033" s="552"/>
      <c r="M1033" s="558"/>
      <c r="N1033" s="554">
        <f>L1033+J1033</f>
        <v>0</v>
      </c>
      <c r="O1033" s="555"/>
      <c r="P1033" s="538"/>
      <c r="Q1033" s="539"/>
      <c r="R1033" s="552"/>
      <c r="S1033" s="558"/>
      <c r="T1033" s="590">
        <f t="shared" ref="T1033:T1062" si="918">R1033-P1033</f>
        <v>0</v>
      </c>
      <c r="U1033" s="591"/>
      <c r="V1033" s="550"/>
      <c r="W1033" s="543"/>
      <c r="X1033" s="538"/>
      <c r="Y1033" s="543"/>
      <c r="Z1033" s="538"/>
      <c r="AA1033" s="543"/>
      <c r="AB1033" s="538"/>
      <c r="AC1033" s="539"/>
      <c r="AD1033" s="552"/>
      <c r="AE1033" s="558"/>
      <c r="AF1033" s="586">
        <f>IF(AB1033=0,0,(AD1033/AB1033)*100)</f>
        <v>0</v>
      </c>
      <c r="AG1033" s="587"/>
      <c r="AH1033" s="538"/>
      <c r="AI1033" s="539"/>
      <c r="AJ1033" s="552"/>
      <c r="AK1033" s="558"/>
      <c r="AL1033" s="590">
        <f>IF(AH1033=0,0,(AJ1033/AH1033)*100)</f>
        <v>0</v>
      </c>
      <c r="AM1033" s="591"/>
      <c r="AN1033" s="538"/>
      <c r="AO1033" s="539"/>
      <c r="AP1033" s="552"/>
      <c r="AQ1033" s="558"/>
      <c r="AR1033" s="590">
        <f>IF(AN1033=0,0,(AP1033/AN1033)*100)</f>
        <v>0</v>
      </c>
      <c r="AS1033" s="591"/>
      <c r="AT1033" s="578">
        <f>AB1033+AH1033+AN1033</f>
        <v>0</v>
      </c>
      <c r="AU1033" s="579"/>
      <c r="AV1033" s="574">
        <f>AD1033+AJ1033+AP1033</f>
        <v>0</v>
      </c>
      <c r="AW1033" s="575"/>
      <c r="AX1033" s="590">
        <f>IF(AT1033=0,0,(AV1033/AT1033)*100)</f>
        <v>0</v>
      </c>
      <c r="AY1033" s="591"/>
      <c r="AZ1033" s="538"/>
      <c r="BA1033" s="539"/>
      <c r="BB1033" s="552"/>
      <c r="BC1033" s="558"/>
      <c r="BD1033" s="590">
        <f>IF(AZ1033=0,0,(BB1033/AZ1033)*100)</f>
        <v>0</v>
      </c>
      <c r="BE1033" s="591"/>
      <c r="BF1033" s="578">
        <f>AT1033+AZ1033</f>
        <v>0</v>
      </c>
      <c r="BG1033" s="579"/>
      <c r="BH1033" s="574">
        <f>AV1033+BB1033</f>
        <v>0</v>
      </c>
      <c r="BI1033" s="575"/>
      <c r="BJ1033" s="590">
        <f>IF(BF1033=0,0,(BH1033/BF1033)*100)</f>
        <v>0</v>
      </c>
      <c r="BK1033" s="591"/>
      <c r="BL1033" s="650">
        <f>(AD1033*2)+(AJ1033*2)+(AP1033*3)+BB1033</f>
        <v>0</v>
      </c>
      <c r="BM1033" s="651"/>
      <c r="BN1033" s="652"/>
      <c r="BO1033" s="599" t="e">
        <f>(BL1033*BR$1019)+(N1033*BR$1020)+(X1033*BR$1021)+(R1033*BR$1022)+(V1033*BR$1023)+(Z1033*BR$1024)</f>
        <v>#REF!</v>
      </c>
      <c r="BP1033" s="599" t="e">
        <f>((AZ1033-BB1033)*BR$1026)+((AT1033-AV1033)*BR$1025)+(H1033*BR$1027)+(P1033*BR$1028)</f>
        <v>#REF!</v>
      </c>
      <c r="BQ1033" s="54"/>
      <c r="BR1033" s="54"/>
      <c r="BS1033" s="54"/>
    </row>
    <row r="1034" spans="1:71" ht="21.75" customHeight="1">
      <c r="A1034" s="54"/>
      <c r="B1034" s="566"/>
      <c r="C1034" s="560" t="str">
        <f>IF(ROSTER!D$22="","",ROSTER!D$22)</f>
        <v/>
      </c>
      <c r="D1034" s="561"/>
      <c r="E1034" s="547"/>
      <c r="F1034" s="502"/>
      <c r="G1034" s="507"/>
      <c r="H1034" s="544"/>
      <c r="I1034" s="545"/>
      <c r="J1034" s="540"/>
      <c r="K1034" s="541"/>
      <c r="L1034" s="553"/>
      <c r="M1034" s="559"/>
      <c r="N1034" s="556" t="s">
        <v>14</v>
      </c>
      <c r="O1034" s="557"/>
      <c r="P1034" s="540"/>
      <c r="Q1034" s="541"/>
      <c r="R1034" s="553"/>
      <c r="S1034" s="559"/>
      <c r="T1034" s="592"/>
      <c r="U1034" s="593"/>
      <c r="V1034" s="551"/>
      <c r="W1034" s="545"/>
      <c r="X1034" s="540"/>
      <c r="Y1034" s="545"/>
      <c r="Z1034" s="540"/>
      <c r="AA1034" s="545"/>
      <c r="AB1034" s="540"/>
      <c r="AC1034" s="541"/>
      <c r="AD1034" s="553"/>
      <c r="AE1034" s="559"/>
      <c r="AF1034" s="588"/>
      <c r="AG1034" s="589"/>
      <c r="AH1034" s="540"/>
      <c r="AI1034" s="541"/>
      <c r="AJ1034" s="553"/>
      <c r="AK1034" s="559"/>
      <c r="AL1034" s="592"/>
      <c r="AM1034" s="593"/>
      <c r="AN1034" s="540"/>
      <c r="AO1034" s="541"/>
      <c r="AP1034" s="553"/>
      <c r="AQ1034" s="559"/>
      <c r="AR1034" s="592"/>
      <c r="AS1034" s="593"/>
      <c r="AT1034" s="580"/>
      <c r="AU1034" s="581"/>
      <c r="AV1034" s="576"/>
      <c r="AW1034" s="577"/>
      <c r="AX1034" s="592"/>
      <c r="AY1034" s="593"/>
      <c r="AZ1034" s="540"/>
      <c r="BA1034" s="541"/>
      <c r="BB1034" s="553"/>
      <c r="BC1034" s="559"/>
      <c r="BD1034" s="592"/>
      <c r="BE1034" s="593"/>
      <c r="BF1034" s="580"/>
      <c r="BG1034" s="581"/>
      <c r="BH1034" s="576"/>
      <c r="BI1034" s="577"/>
      <c r="BJ1034" s="592"/>
      <c r="BK1034" s="593"/>
      <c r="BL1034" s="653"/>
      <c r="BM1034" s="654"/>
      <c r="BN1034" s="655"/>
      <c r="BO1034" s="600"/>
      <c r="BP1034" s="600"/>
      <c r="BQ1034" s="54"/>
      <c r="BR1034" s="54"/>
      <c r="BS1034" s="54"/>
    </row>
    <row r="1035" spans="1:71" ht="21.75" customHeight="1">
      <c r="A1035" s="54"/>
      <c r="B1035" s="565" t="str">
        <f>IF(ROSTER!B24="","",ROSTER!B24)</f>
        <v/>
      </c>
      <c r="C1035" s="536" t="str">
        <f>IF(ROSTER!C$24="","",ROSTER!C$24)</f>
        <v/>
      </c>
      <c r="D1035" s="537"/>
      <c r="E1035" s="546"/>
      <c r="F1035" s="501">
        <f>IF(E1035="y",1,IF(E1035="S",1,0))</f>
        <v>0</v>
      </c>
      <c r="G1035" s="506">
        <f>IF(E1035="S",1,0)</f>
        <v>0</v>
      </c>
      <c r="H1035" s="542"/>
      <c r="I1035" s="543"/>
      <c r="J1035" s="538"/>
      <c r="K1035" s="539"/>
      <c r="L1035" s="552"/>
      <c r="M1035" s="558"/>
      <c r="N1035" s="554">
        <f>L1035+J1035</f>
        <v>0</v>
      </c>
      <c r="O1035" s="555"/>
      <c r="P1035" s="538"/>
      <c r="Q1035" s="539"/>
      <c r="R1035" s="552"/>
      <c r="S1035" s="558"/>
      <c r="T1035" s="590">
        <f t="shared" ref="T1035:T1062" si="919">R1035-P1035</f>
        <v>0</v>
      </c>
      <c r="U1035" s="591"/>
      <c r="V1035" s="550"/>
      <c r="W1035" s="543"/>
      <c r="X1035" s="538"/>
      <c r="Y1035" s="543"/>
      <c r="Z1035" s="538"/>
      <c r="AA1035" s="543"/>
      <c r="AB1035" s="538"/>
      <c r="AC1035" s="539"/>
      <c r="AD1035" s="552"/>
      <c r="AE1035" s="558"/>
      <c r="AF1035" s="586">
        <f>IF(AB1035=0,0,(AD1035/AB1035)*100)</f>
        <v>0</v>
      </c>
      <c r="AG1035" s="587"/>
      <c r="AH1035" s="538"/>
      <c r="AI1035" s="539"/>
      <c r="AJ1035" s="552"/>
      <c r="AK1035" s="558"/>
      <c r="AL1035" s="590">
        <f>IF(AH1035=0,0,(AJ1035/AH1035)*100)</f>
        <v>0</v>
      </c>
      <c r="AM1035" s="591"/>
      <c r="AN1035" s="538"/>
      <c r="AO1035" s="539"/>
      <c r="AP1035" s="552"/>
      <c r="AQ1035" s="558"/>
      <c r="AR1035" s="590">
        <f>IF(AN1035=0,0,(AP1035/AN1035)*100)</f>
        <v>0</v>
      </c>
      <c r="AS1035" s="591"/>
      <c r="AT1035" s="578">
        <f>AB1035+AH1035+AN1035</f>
        <v>0</v>
      </c>
      <c r="AU1035" s="579"/>
      <c r="AV1035" s="574">
        <f>AD1035+AJ1035+AP1035</f>
        <v>0</v>
      </c>
      <c r="AW1035" s="575"/>
      <c r="AX1035" s="590">
        <f>IF(AT1035=0,0,(AV1035/AT1035)*100)</f>
        <v>0</v>
      </c>
      <c r="AY1035" s="591"/>
      <c r="AZ1035" s="538"/>
      <c r="BA1035" s="539"/>
      <c r="BB1035" s="552"/>
      <c r="BC1035" s="558"/>
      <c r="BD1035" s="590">
        <f>IF(AZ1035=0,0,(BB1035/AZ1035)*100)</f>
        <v>0</v>
      </c>
      <c r="BE1035" s="591"/>
      <c r="BF1035" s="578">
        <f>AT1035+AZ1035</f>
        <v>0</v>
      </c>
      <c r="BG1035" s="579"/>
      <c r="BH1035" s="574">
        <f>AV1035+BB1035</f>
        <v>0</v>
      </c>
      <c r="BI1035" s="575"/>
      <c r="BJ1035" s="590">
        <f>IF(BF1035=0,0,(BH1035/BF1035)*100)</f>
        <v>0</v>
      </c>
      <c r="BK1035" s="591"/>
      <c r="BL1035" s="650">
        <f>(AD1035*2)+(AJ1035*2)+(AP1035*3)+BB1035</f>
        <v>0</v>
      </c>
      <c r="BM1035" s="651"/>
      <c r="BN1035" s="652"/>
      <c r="BO1035" s="599" t="e">
        <f>(BL1035*BR$1019)+(N1035*BR$1020)+(X1035*BR$1021)+(R1035*BR$1022)+(V1035*BR$1023)+(Z1035*BR$1024)</f>
        <v>#REF!</v>
      </c>
      <c r="BP1035" s="599" t="e">
        <f>((AZ1035-BB1035)*BR$1026)+((AT1035-AV1035)*BR$1025)+(H1035*BR$1027)+(P1035*BR$1028)</f>
        <v>#REF!</v>
      </c>
      <c r="BQ1035" s="54"/>
      <c r="BR1035" s="54"/>
      <c r="BS1035" s="54"/>
    </row>
    <row r="1036" spans="1:71" ht="21.75" customHeight="1">
      <c r="A1036" s="54"/>
      <c r="B1036" s="566"/>
      <c r="C1036" s="560" t="str">
        <f>IF(ROSTER!D$24="","",ROSTER!D$24)</f>
        <v/>
      </c>
      <c r="D1036" s="561"/>
      <c r="E1036" s="547"/>
      <c r="F1036" s="502"/>
      <c r="G1036" s="507"/>
      <c r="H1036" s="544"/>
      <c r="I1036" s="545"/>
      <c r="J1036" s="540"/>
      <c r="K1036" s="541"/>
      <c r="L1036" s="553"/>
      <c r="M1036" s="559"/>
      <c r="N1036" s="556" t="s">
        <v>14</v>
      </c>
      <c r="O1036" s="557"/>
      <c r="P1036" s="540"/>
      <c r="Q1036" s="541"/>
      <c r="R1036" s="553"/>
      <c r="S1036" s="559"/>
      <c r="T1036" s="592"/>
      <c r="U1036" s="593"/>
      <c r="V1036" s="551"/>
      <c r="W1036" s="545"/>
      <c r="X1036" s="540"/>
      <c r="Y1036" s="545"/>
      <c r="Z1036" s="540"/>
      <c r="AA1036" s="545"/>
      <c r="AB1036" s="540"/>
      <c r="AC1036" s="541"/>
      <c r="AD1036" s="553"/>
      <c r="AE1036" s="559"/>
      <c r="AF1036" s="588"/>
      <c r="AG1036" s="589"/>
      <c r="AH1036" s="540"/>
      <c r="AI1036" s="541"/>
      <c r="AJ1036" s="553"/>
      <c r="AK1036" s="559"/>
      <c r="AL1036" s="592"/>
      <c r="AM1036" s="593"/>
      <c r="AN1036" s="540"/>
      <c r="AO1036" s="541"/>
      <c r="AP1036" s="553"/>
      <c r="AQ1036" s="559"/>
      <c r="AR1036" s="592"/>
      <c r="AS1036" s="593"/>
      <c r="AT1036" s="580"/>
      <c r="AU1036" s="581"/>
      <c r="AV1036" s="576"/>
      <c r="AW1036" s="577"/>
      <c r="AX1036" s="592"/>
      <c r="AY1036" s="593"/>
      <c r="AZ1036" s="540"/>
      <c r="BA1036" s="541"/>
      <c r="BB1036" s="553"/>
      <c r="BC1036" s="559"/>
      <c r="BD1036" s="592"/>
      <c r="BE1036" s="593"/>
      <c r="BF1036" s="580"/>
      <c r="BG1036" s="581"/>
      <c r="BH1036" s="576"/>
      <c r="BI1036" s="577"/>
      <c r="BJ1036" s="592"/>
      <c r="BK1036" s="593"/>
      <c r="BL1036" s="653"/>
      <c r="BM1036" s="654"/>
      <c r="BN1036" s="655"/>
      <c r="BO1036" s="600"/>
      <c r="BP1036" s="600"/>
      <c r="BQ1036" s="54"/>
      <c r="BR1036" s="54"/>
      <c r="BS1036" s="54"/>
    </row>
    <row r="1037" spans="1:71" ht="21.75" customHeight="1">
      <c r="A1037" s="54"/>
      <c r="B1037" s="565" t="str">
        <f>IF(ROSTER!B26="","",ROSTER!B26)</f>
        <v/>
      </c>
      <c r="C1037" s="536" t="str">
        <f>IF(ROSTER!C$26="","",ROSTER!C$26)</f>
        <v/>
      </c>
      <c r="D1037" s="537"/>
      <c r="E1037" s="546"/>
      <c r="F1037" s="501">
        <f>IF(E1037="y",1,IF(E1037="S",1,0))</f>
        <v>0</v>
      </c>
      <c r="G1037" s="506">
        <f>IF(E1037="S",1,0)</f>
        <v>0</v>
      </c>
      <c r="H1037" s="542"/>
      <c r="I1037" s="543"/>
      <c r="J1037" s="538"/>
      <c r="K1037" s="539"/>
      <c r="L1037" s="552"/>
      <c r="M1037" s="558"/>
      <c r="N1037" s="554">
        <f>L1037+J1037</f>
        <v>0</v>
      </c>
      <c r="O1037" s="555"/>
      <c r="P1037" s="538"/>
      <c r="Q1037" s="539"/>
      <c r="R1037" s="552"/>
      <c r="S1037" s="558"/>
      <c r="T1037" s="590">
        <f t="shared" ref="T1037:T1062" si="920">R1037-P1037</f>
        <v>0</v>
      </c>
      <c r="U1037" s="591"/>
      <c r="V1037" s="550"/>
      <c r="W1037" s="543"/>
      <c r="X1037" s="538"/>
      <c r="Y1037" s="543"/>
      <c r="Z1037" s="538"/>
      <c r="AA1037" s="543"/>
      <c r="AB1037" s="538"/>
      <c r="AC1037" s="539"/>
      <c r="AD1037" s="552"/>
      <c r="AE1037" s="558"/>
      <c r="AF1037" s="586">
        <f>IF(AB1037=0,0,(AD1037/AB1037)*100)</f>
        <v>0</v>
      </c>
      <c r="AG1037" s="587"/>
      <c r="AH1037" s="538"/>
      <c r="AI1037" s="539"/>
      <c r="AJ1037" s="552"/>
      <c r="AK1037" s="558"/>
      <c r="AL1037" s="590">
        <f>IF(AH1037=0,0,(AJ1037/AH1037)*100)</f>
        <v>0</v>
      </c>
      <c r="AM1037" s="591"/>
      <c r="AN1037" s="538"/>
      <c r="AO1037" s="539"/>
      <c r="AP1037" s="552"/>
      <c r="AQ1037" s="558"/>
      <c r="AR1037" s="590">
        <f>IF(AN1037=0,0,(AP1037/AN1037)*100)</f>
        <v>0</v>
      </c>
      <c r="AS1037" s="591"/>
      <c r="AT1037" s="578">
        <f>AB1037+AH1037+AN1037</f>
        <v>0</v>
      </c>
      <c r="AU1037" s="579"/>
      <c r="AV1037" s="574">
        <f>AD1037+AJ1037+AP1037</f>
        <v>0</v>
      </c>
      <c r="AW1037" s="575"/>
      <c r="AX1037" s="590">
        <f>IF(AT1037=0,0,(AV1037/AT1037)*100)</f>
        <v>0</v>
      </c>
      <c r="AY1037" s="591"/>
      <c r="AZ1037" s="538"/>
      <c r="BA1037" s="539"/>
      <c r="BB1037" s="552"/>
      <c r="BC1037" s="558"/>
      <c r="BD1037" s="590">
        <f>IF(AZ1037=0,0,(BB1037/AZ1037)*100)</f>
        <v>0</v>
      </c>
      <c r="BE1037" s="591"/>
      <c r="BF1037" s="578">
        <f>AT1037+AZ1037</f>
        <v>0</v>
      </c>
      <c r="BG1037" s="579"/>
      <c r="BH1037" s="574">
        <f>AV1037+BB1037</f>
        <v>0</v>
      </c>
      <c r="BI1037" s="575"/>
      <c r="BJ1037" s="590">
        <f>IF(BF1037=0,0,(BH1037/BF1037)*100)</f>
        <v>0</v>
      </c>
      <c r="BK1037" s="591"/>
      <c r="BL1037" s="650">
        <f>(AD1037*2)+(AJ1037*2)+(AP1037*3)+BB1037</f>
        <v>0</v>
      </c>
      <c r="BM1037" s="651"/>
      <c r="BN1037" s="652"/>
      <c r="BO1037" s="599" t="e">
        <f>(BL1037*BR$1019)+(N1037*BR$1020)+(X1037*BR$1021)+(R1037*BR$1022)+(V1037*BR$1023)+(Z1037*BR$1024)</f>
        <v>#REF!</v>
      </c>
      <c r="BP1037" s="599" t="e">
        <f>((AZ1037-BB1037)*BR$1026)+((AT1037-AV1037)*BR$1025)+(H1037*BR$1027)+(P1037*BR$1028)</f>
        <v>#REF!</v>
      </c>
      <c r="BQ1037" s="54"/>
      <c r="BR1037" s="54"/>
      <c r="BS1037" s="54"/>
    </row>
    <row r="1038" spans="1:71" ht="21.75" customHeight="1">
      <c r="A1038" s="54"/>
      <c r="B1038" s="566"/>
      <c r="C1038" s="560" t="str">
        <f>IF(ROSTER!D$26="","",ROSTER!D$26)</f>
        <v/>
      </c>
      <c r="D1038" s="561"/>
      <c r="E1038" s="547"/>
      <c r="F1038" s="502"/>
      <c r="G1038" s="507"/>
      <c r="H1038" s="544"/>
      <c r="I1038" s="545"/>
      <c r="J1038" s="540"/>
      <c r="K1038" s="541"/>
      <c r="L1038" s="553"/>
      <c r="M1038" s="559"/>
      <c r="N1038" s="556" t="s">
        <v>14</v>
      </c>
      <c r="O1038" s="557"/>
      <c r="P1038" s="540"/>
      <c r="Q1038" s="541"/>
      <c r="R1038" s="553"/>
      <c r="S1038" s="559"/>
      <c r="T1038" s="592"/>
      <c r="U1038" s="593"/>
      <c r="V1038" s="551"/>
      <c r="W1038" s="545"/>
      <c r="X1038" s="540"/>
      <c r="Y1038" s="545"/>
      <c r="Z1038" s="540"/>
      <c r="AA1038" s="545"/>
      <c r="AB1038" s="540"/>
      <c r="AC1038" s="541"/>
      <c r="AD1038" s="553"/>
      <c r="AE1038" s="559"/>
      <c r="AF1038" s="588"/>
      <c r="AG1038" s="589"/>
      <c r="AH1038" s="540"/>
      <c r="AI1038" s="541"/>
      <c r="AJ1038" s="553"/>
      <c r="AK1038" s="559"/>
      <c r="AL1038" s="592"/>
      <c r="AM1038" s="593"/>
      <c r="AN1038" s="540"/>
      <c r="AO1038" s="541"/>
      <c r="AP1038" s="553"/>
      <c r="AQ1038" s="559"/>
      <c r="AR1038" s="592"/>
      <c r="AS1038" s="593"/>
      <c r="AT1038" s="580"/>
      <c r="AU1038" s="581"/>
      <c r="AV1038" s="576"/>
      <c r="AW1038" s="577"/>
      <c r="AX1038" s="592"/>
      <c r="AY1038" s="593"/>
      <c r="AZ1038" s="540"/>
      <c r="BA1038" s="541"/>
      <c r="BB1038" s="553"/>
      <c r="BC1038" s="559"/>
      <c r="BD1038" s="592"/>
      <c r="BE1038" s="593"/>
      <c r="BF1038" s="580"/>
      <c r="BG1038" s="581"/>
      <c r="BH1038" s="576"/>
      <c r="BI1038" s="577"/>
      <c r="BJ1038" s="592"/>
      <c r="BK1038" s="593"/>
      <c r="BL1038" s="653"/>
      <c r="BM1038" s="654"/>
      <c r="BN1038" s="655"/>
      <c r="BO1038" s="600"/>
      <c r="BP1038" s="600"/>
      <c r="BQ1038" s="54"/>
      <c r="BR1038" s="54"/>
      <c r="BS1038" s="54"/>
    </row>
    <row r="1039" spans="1:71" ht="21.75" customHeight="1">
      <c r="A1039" s="54"/>
      <c r="B1039" s="565" t="str">
        <f>IF(ROSTER!B28="","",ROSTER!B28)</f>
        <v/>
      </c>
      <c r="C1039" s="536" t="str">
        <f>IF(ROSTER!C$28="","",ROSTER!C$28)</f>
        <v/>
      </c>
      <c r="D1039" s="537"/>
      <c r="E1039" s="546"/>
      <c r="F1039" s="501">
        <f>IF(E1039="y",1,IF(E1039="S",1,0))</f>
        <v>0</v>
      </c>
      <c r="G1039" s="506">
        <f>IF(E1039="S",1,0)</f>
        <v>0</v>
      </c>
      <c r="H1039" s="542"/>
      <c r="I1039" s="543"/>
      <c r="J1039" s="538"/>
      <c r="K1039" s="539"/>
      <c r="L1039" s="552"/>
      <c r="M1039" s="558"/>
      <c r="N1039" s="554">
        <f>L1039+J1039</f>
        <v>0</v>
      </c>
      <c r="O1039" s="555"/>
      <c r="P1039" s="538"/>
      <c r="Q1039" s="539"/>
      <c r="R1039" s="552"/>
      <c r="S1039" s="558"/>
      <c r="T1039" s="590">
        <f t="shared" ref="T1039:T1062" si="921">R1039-P1039</f>
        <v>0</v>
      </c>
      <c r="U1039" s="591"/>
      <c r="V1039" s="550"/>
      <c r="W1039" s="543"/>
      <c r="X1039" s="538"/>
      <c r="Y1039" s="543"/>
      <c r="Z1039" s="538"/>
      <c r="AA1039" s="543"/>
      <c r="AB1039" s="538"/>
      <c r="AC1039" s="539"/>
      <c r="AD1039" s="552"/>
      <c r="AE1039" s="558"/>
      <c r="AF1039" s="586">
        <f>IF(AB1039=0,0,(AD1039/AB1039)*100)</f>
        <v>0</v>
      </c>
      <c r="AG1039" s="587"/>
      <c r="AH1039" s="538"/>
      <c r="AI1039" s="539"/>
      <c r="AJ1039" s="552"/>
      <c r="AK1039" s="558"/>
      <c r="AL1039" s="590">
        <f>IF(AH1039=0,0,(AJ1039/AH1039)*100)</f>
        <v>0</v>
      </c>
      <c r="AM1039" s="591"/>
      <c r="AN1039" s="538"/>
      <c r="AO1039" s="539"/>
      <c r="AP1039" s="552"/>
      <c r="AQ1039" s="558"/>
      <c r="AR1039" s="590">
        <f>IF(AN1039=0,0,(AP1039/AN1039)*100)</f>
        <v>0</v>
      </c>
      <c r="AS1039" s="591"/>
      <c r="AT1039" s="578">
        <f>AB1039+AH1039+AN1039</f>
        <v>0</v>
      </c>
      <c r="AU1039" s="579"/>
      <c r="AV1039" s="574">
        <f>AD1039+AJ1039+AP1039</f>
        <v>0</v>
      </c>
      <c r="AW1039" s="575"/>
      <c r="AX1039" s="590">
        <f>IF(AT1039=0,0,(AV1039/AT1039)*100)</f>
        <v>0</v>
      </c>
      <c r="AY1039" s="591"/>
      <c r="AZ1039" s="538"/>
      <c r="BA1039" s="539"/>
      <c r="BB1039" s="552"/>
      <c r="BC1039" s="558"/>
      <c r="BD1039" s="590">
        <f>IF(AZ1039=0,0,(BB1039/AZ1039)*100)</f>
        <v>0</v>
      </c>
      <c r="BE1039" s="591"/>
      <c r="BF1039" s="578">
        <f>AT1039+AZ1039</f>
        <v>0</v>
      </c>
      <c r="BG1039" s="579"/>
      <c r="BH1039" s="574">
        <f>AV1039+BB1039</f>
        <v>0</v>
      </c>
      <c r="BI1039" s="575"/>
      <c r="BJ1039" s="590">
        <f>IF(BF1039=0,0,(BH1039/BF1039)*100)</f>
        <v>0</v>
      </c>
      <c r="BK1039" s="591"/>
      <c r="BL1039" s="650">
        <f>(AD1039*2)+(AJ1039*2)+(AP1039*3)+BB1039</f>
        <v>0</v>
      </c>
      <c r="BM1039" s="651"/>
      <c r="BN1039" s="652"/>
      <c r="BO1039" s="599" t="e">
        <f>(BL1039*BR$1019)+(N1039*BR$1020)+(X1039*BR$1021)+(R1039*BR$1022)+(V1039*BR$1023)+(Z1039*BR$1024)</f>
        <v>#REF!</v>
      </c>
      <c r="BP1039" s="599" t="e">
        <f>((AZ1039-BB1039)*BR$1026)+((AT1039-AV1039)*BR$1025)+(H1039*BR$1027)+(P1039*BR$1028)</f>
        <v>#REF!</v>
      </c>
      <c r="BQ1039" s="54"/>
      <c r="BR1039" s="54"/>
      <c r="BS1039" s="54"/>
    </row>
    <row r="1040" spans="1:71" ht="21.75" customHeight="1">
      <c r="A1040" s="54"/>
      <c r="B1040" s="566"/>
      <c r="C1040" s="560" t="str">
        <f>IF(ROSTER!D$28="","",ROSTER!D$28)</f>
        <v/>
      </c>
      <c r="D1040" s="561"/>
      <c r="E1040" s="547"/>
      <c r="F1040" s="502"/>
      <c r="G1040" s="507"/>
      <c r="H1040" s="544"/>
      <c r="I1040" s="545"/>
      <c r="J1040" s="540"/>
      <c r="K1040" s="541"/>
      <c r="L1040" s="553"/>
      <c r="M1040" s="559"/>
      <c r="N1040" s="556" t="s">
        <v>14</v>
      </c>
      <c r="O1040" s="557"/>
      <c r="P1040" s="540"/>
      <c r="Q1040" s="541"/>
      <c r="R1040" s="553"/>
      <c r="S1040" s="559"/>
      <c r="T1040" s="592"/>
      <c r="U1040" s="593"/>
      <c r="V1040" s="551"/>
      <c r="W1040" s="545"/>
      <c r="X1040" s="540"/>
      <c r="Y1040" s="545"/>
      <c r="Z1040" s="540"/>
      <c r="AA1040" s="545"/>
      <c r="AB1040" s="540"/>
      <c r="AC1040" s="541"/>
      <c r="AD1040" s="553"/>
      <c r="AE1040" s="559"/>
      <c r="AF1040" s="588"/>
      <c r="AG1040" s="589"/>
      <c r="AH1040" s="540"/>
      <c r="AI1040" s="541"/>
      <c r="AJ1040" s="553"/>
      <c r="AK1040" s="559"/>
      <c r="AL1040" s="592"/>
      <c r="AM1040" s="593"/>
      <c r="AN1040" s="540"/>
      <c r="AO1040" s="541"/>
      <c r="AP1040" s="553"/>
      <c r="AQ1040" s="559"/>
      <c r="AR1040" s="592"/>
      <c r="AS1040" s="593"/>
      <c r="AT1040" s="580"/>
      <c r="AU1040" s="581"/>
      <c r="AV1040" s="576"/>
      <c r="AW1040" s="577"/>
      <c r="AX1040" s="592"/>
      <c r="AY1040" s="593"/>
      <c r="AZ1040" s="540"/>
      <c r="BA1040" s="541"/>
      <c r="BB1040" s="553"/>
      <c r="BC1040" s="559"/>
      <c r="BD1040" s="592"/>
      <c r="BE1040" s="593"/>
      <c r="BF1040" s="580"/>
      <c r="BG1040" s="581"/>
      <c r="BH1040" s="576"/>
      <c r="BI1040" s="577"/>
      <c r="BJ1040" s="592"/>
      <c r="BK1040" s="593"/>
      <c r="BL1040" s="653"/>
      <c r="BM1040" s="654"/>
      <c r="BN1040" s="655"/>
      <c r="BO1040" s="600"/>
      <c r="BP1040" s="600"/>
      <c r="BQ1040" s="54"/>
      <c r="BR1040" s="54"/>
      <c r="BS1040" s="54"/>
    </row>
    <row r="1041" spans="1:71" ht="21.75" customHeight="1">
      <c r="A1041" s="54"/>
      <c r="B1041" s="565" t="str">
        <f>IF(ROSTER!B30="","",ROSTER!B30)</f>
        <v/>
      </c>
      <c r="C1041" s="536" t="str">
        <f>IF(ROSTER!C$30="","",ROSTER!C$30)</f>
        <v/>
      </c>
      <c r="D1041" s="537"/>
      <c r="E1041" s="546"/>
      <c r="F1041" s="501">
        <f>IF(E1041="y",1,IF(E1041="S",1,0))</f>
        <v>0</v>
      </c>
      <c r="G1041" s="506">
        <f>IF(E1041="S",1,0)</f>
        <v>0</v>
      </c>
      <c r="H1041" s="542"/>
      <c r="I1041" s="543"/>
      <c r="J1041" s="538"/>
      <c r="K1041" s="539"/>
      <c r="L1041" s="552"/>
      <c r="M1041" s="558"/>
      <c r="N1041" s="554">
        <f>L1041+J1041</f>
        <v>0</v>
      </c>
      <c r="O1041" s="555"/>
      <c r="P1041" s="538"/>
      <c r="Q1041" s="539"/>
      <c r="R1041" s="552"/>
      <c r="S1041" s="558"/>
      <c r="T1041" s="590">
        <f t="shared" ref="T1041:T1062" si="922">R1041-P1041</f>
        <v>0</v>
      </c>
      <c r="U1041" s="591"/>
      <c r="V1041" s="550"/>
      <c r="W1041" s="543"/>
      <c r="X1041" s="538"/>
      <c r="Y1041" s="543"/>
      <c r="Z1041" s="538"/>
      <c r="AA1041" s="543"/>
      <c r="AB1041" s="538"/>
      <c r="AC1041" s="539"/>
      <c r="AD1041" s="552"/>
      <c r="AE1041" s="558"/>
      <c r="AF1041" s="586">
        <f>IF(AB1041=0,0,(AD1041/AB1041)*100)</f>
        <v>0</v>
      </c>
      <c r="AG1041" s="587"/>
      <c r="AH1041" s="538"/>
      <c r="AI1041" s="539"/>
      <c r="AJ1041" s="552"/>
      <c r="AK1041" s="558"/>
      <c r="AL1041" s="590">
        <f>IF(AH1041=0,0,(AJ1041/AH1041)*100)</f>
        <v>0</v>
      </c>
      <c r="AM1041" s="591"/>
      <c r="AN1041" s="538"/>
      <c r="AO1041" s="539"/>
      <c r="AP1041" s="552"/>
      <c r="AQ1041" s="558"/>
      <c r="AR1041" s="590">
        <f>IF(AN1041=0,0,(AP1041/AN1041)*100)</f>
        <v>0</v>
      </c>
      <c r="AS1041" s="591"/>
      <c r="AT1041" s="578">
        <f>AB1041+AH1041+AN1041</f>
        <v>0</v>
      </c>
      <c r="AU1041" s="579"/>
      <c r="AV1041" s="574">
        <f>AD1041+AJ1041+AP1041</f>
        <v>0</v>
      </c>
      <c r="AW1041" s="575"/>
      <c r="AX1041" s="590">
        <f>IF(AT1041=0,0,(AV1041/AT1041)*100)</f>
        <v>0</v>
      </c>
      <c r="AY1041" s="591"/>
      <c r="AZ1041" s="538"/>
      <c r="BA1041" s="539"/>
      <c r="BB1041" s="552"/>
      <c r="BC1041" s="558"/>
      <c r="BD1041" s="590">
        <f>IF(AZ1041=0,0,(BB1041/AZ1041)*100)</f>
        <v>0</v>
      </c>
      <c r="BE1041" s="591"/>
      <c r="BF1041" s="578">
        <f>AT1041+AZ1041</f>
        <v>0</v>
      </c>
      <c r="BG1041" s="579"/>
      <c r="BH1041" s="574">
        <f>AV1041+BB1041</f>
        <v>0</v>
      </c>
      <c r="BI1041" s="575"/>
      <c r="BJ1041" s="590">
        <f>IF(BF1041=0,0,(BH1041/BF1041)*100)</f>
        <v>0</v>
      </c>
      <c r="BK1041" s="591"/>
      <c r="BL1041" s="650">
        <f>(AD1041*2)+(AJ1041*2)+(AP1041*3)+BB1041</f>
        <v>0</v>
      </c>
      <c r="BM1041" s="651"/>
      <c r="BN1041" s="652"/>
      <c r="BO1041" s="599" t="e">
        <f>(BL1041*BR$1019)+(N1041*BR$1020)+(X1041*BR$1021)+(R1041*BR$1022)+(V1041*BR$1023)+(Z1041*BR$1024)</f>
        <v>#REF!</v>
      </c>
      <c r="BP1041" s="599" t="e">
        <f>((AZ1041-BB1041)*BR$1026)+((AT1041-AV1041)*BR$1025)+(H1041*BR$1027)+(P1041*BR$1028)</f>
        <v>#REF!</v>
      </c>
      <c r="BQ1041" s="54"/>
      <c r="BR1041" s="54"/>
      <c r="BS1041" s="54"/>
    </row>
    <row r="1042" spans="1:71" ht="21.75" customHeight="1">
      <c r="A1042" s="54"/>
      <c r="B1042" s="566"/>
      <c r="C1042" s="560" t="str">
        <f>IF(ROSTER!D$30="","",ROSTER!D$30)</f>
        <v/>
      </c>
      <c r="D1042" s="561"/>
      <c r="E1042" s="547"/>
      <c r="F1042" s="502"/>
      <c r="G1042" s="507"/>
      <c r="H1042" s="544"/>
      <c r="I1042" s="545"/>
      <c r="J1042" s="540"/>
      <c r="K1042" s="541"/>
      <c r="L1042" s="553"/>
      <c r="M1042" s="559"/>
      <c r="N1042" s="556" t="s">
        <v>14</v>
      </c>
      <c r="O1042" s="557"/>
      <c r="P1042" s="540"/>
      <c r="Q1042" s="541"/>
      <c r="R1042" s="553"/>
      <c r="S1042" s="559"/>
      <c r="T1042" s="592"/>
      <c r="U1042" s="593"/>
      <c r="V1042" s="551"/>
      <c r="W1042" s="545"/>
      <c r="X1042" s="540"/>
      <c r="Y1042" s="545"/>
      <c r="Z1042" s="540"/>
      <c r="AA1042" s="545"/>
      <c r="AB1042" s="540"/>
      <c r="AC1042" s="541"/>
      <c r="AD1042" s="553"/>
      <c r="AE1042" s="559"/>
      <c r="AF1042" s="588"/>
      <c r="AG1042" s="589"/>
      <c r="AH1042" s="540"/>
      <c r="AI1042" s="541"/>
      <c r="AJ1042" s="553"/>
      <c r="AK1042" s="559"/>
      <c r="AL1042" s="592"/>
      <c r="AM1042" s="593"/>
      <c r="AN1042" s="540"/>
      <c r="AO1042" s="541"/>
      <c r="AP1042" s="553"/>
      <c r="AQ1042" s="559"/>
      <c r="AR1042" s="592"/>
      <c r="AS1042" s="593"/>
      <c r="AT1042" s="580"/>
      <c r="AU1042" s="581"/>
      <c r="AV1042" s="576"/>
      <c r="AW1042" s="577"/>
      <c r="AX1042" s="592"/>
      <c r="AY1042" s="593"/>
      <c r="AZ1042" s="540"/>
      <c r="BA1042" s="541"/>
      <c r="BB1042" s="553"/>
      <c r="BC1042" s="559"/>
      <c r="BD1042" s="592"/>
      <c r="BE1042" s="593"/>
      <c r="BF1042" s="580"/>
      <c r="BG1042" s="581"/>
      <c r="BH1042" s="576"/>
      <c r="BI1042" s="577"/>
      <c r="BJ1042" s="592"/>
      <c r="BK1042" s="593"/>
      <c r="BL1042" s="653"/>
      <c r="BM1042" s="654"/>
      <c r="BN1042" s="655"/>
      <c r="BO1042" s="600"/>
      <c r="BP1042" s="600"/>
      <c r="BQ1042" s="54"/>
      <c r="BR1042" s="54"/>
      <c r="BS1042" s="54"/>
    </row>
    <row r="1043" spans="1:71" ht="21.75" customHeight="1">
      <c r="A1043" s="54"/>
      <c r="B1043" s="565" t="str">
        <f>IF(ROSTER!B32="","",ROSTER!B32)</f>
        <v/>
      </c>
      <c r="C1043" s="536" t="str">
        <f>IF(ROSTER!C$32="","",ROSTER!C$32)</f>
        <v/>
      </c>
      <c r="D1043" s="537"/>
      <c r="E1043" s="546"/>
      <c r="F1043" s="501">
        <f>IF(E1043="y",1,IF(E1043="S",1,0))</f>
        <v>0</v>
      </c>
      <c r="G1043" s="506">
        <f>IF(E1043="S",1,0)</f>
        <v>0</v>
      </c>
      <c r="H1043" s="542"/>
      <c r="I1043" s="543"/>
      <c r="J1043" s="538"/>
      <c r="K1043" s="539"/>
      <c r="L1043" s="552"/>
      <c r="M1043" s="558"/>
      <c r="N1043" s="554">
        <f>L1043+J1043</f>
        <v>0</v>
      </c>
      <c r="O1043" s="555"/>
      <c r="P1043" s="538"/>
      <c r="Q1043" s="539"/>
      <c r="R1043" s="552"/>
      <c r="S1043" s="558"/>
      <c r="T1043" s="590">
        <f t="shared" ref="T1043:T1062" si="923">R1043-P1043</f>
        <v>0</v>
      </c>
      <c r="U1043" s="591"/>
      <c r="V1043" s="550"/>
      <c r="W1043" s="543"/>
      <c r="X1043" s="538"/>
      <c r="Y1043" s="543"/>
      <c r="Z1043" s="538"/>
      <c r="AA1043" s="543"/>
      <c r="AB1043" s="538"/>
      <c r="AC1043" s="539"/>
      <c r="AD1043" s="552"/>
      <c r="AE1043" s="558"/>
      <c r="AF1043" s="586">
        <f>IF(AB1043=0,0,(AD1043/AB1043)*100)</f>
        <v>0</v>
      </c>
      <c r="AG1043" s="587"/>
      <c r="AH1043" s="538"/>
      <c r="AI1043" s="539"/>
      <c r="AJ1043" s="552"/>
      <c r="AK1043" s="558"/>
      <c r="AL1043" s="590">
        <f>IF(AH1043=0,0,(AJ1043/AH1043)*100)</f>
        <v>0</v>
      </c>
      <c r="AM1043" s="591"/>
      <c r="AN1043" s="538"/>
      <c r="AO1043" s="539"/>
      <c r="AP1043" s="552"/>
      <c r="AQ1043" s="558"/>
      <c r="AR1043" s="590">
        <f>IF(AN1043=0,0,(AP1043/AN1043)*100)</f>
        <v>0</v>
      </c>
      <c r="AS1043" s="591"/>
      <c r="AT1043" s="578">
        <f>AB1043+AH1043+AN1043</f>
        <v>0</v>
      </c>
      <c r="AU1043" s="579"/>
      <c r="AV1043" s="574">
        <f>AD1043+AJ1043+AP1043</f>
        <v>0</v>
      </c>
      <c r="AW1043" s="575"/>
      <c r="AX1043" s="590">
        <f>IF(AT1043=0,0,(AV1043/AT1043)*100)</f>
        <v>0</v>
      </c>
      <c r="AY1043" s="591"/>
      <c r="AZ1043" s="538"/>
      <c r="BA1043" s="539"/>
      <c r="BB1043" s="552"/>
      <c r="BC1043" s="558"/>
      <c r="BD1043" s="590">
        <f>IF(AZ1043=0,0,(BB1043/AZ1043)*100)</f>
        <v>0</v>
      </c>
      <c r="BE1043" s="591"/>
      <c r="BF1043" s="578">
        <f>AT1043+AZ1043</f>
        <v>0</v>
      </c>
      <c r="BG1043" s="579"/>
      <c r="BH1043" s="574">
        <f>AV1043+BB1043</f>
        <v>0</v>
      </c>
      <c r="BI1043" s="575"/>
      <c r="BJ1043" s="590">
        <f>IF(BF1043=0,0,(BH1043/BF1043)*100)</f>
        <v>0</v>
      </c>
      <c r="BK1043" s="591"/>
      <c r="BL1043" s="650">
        <f>(AD1043*2)+(AJ1043*2)+(AP1043*3)+BB1043</f>
        <v>0</v>
      </c>
      <c r="BM1043" s="651"/>
      <c r="BN1043" s="652"/>
      <c r="BO1043" s="599" t="e">
        <f>(BL1043*BR$1019)+(N1043*BR$1020)+(X1043*BR$1021)+(R1043*BR$1022)+(V1043*BR$1023)+(Z1043*BR$1024)</f>
        <v>#REF!</v>
      </c>
      <c r="BP1043" s="599" t="e">
        <f>((AZ1043-BB1043)*BR$1026)+((AT1043-AV1043)*BR$1025)+(H1043*BR$1027)+(P1043*BR$1028)</f>
        <v>#REF!</v>
      </c>
      <c r="BQ1043" s="54"/>
      <c r="BR1043" s="54"/>
      <c r="BS1043" s="54"/>
    </row>
    <row r="1044" spans="1:71" ht="21.75" customHeight="1">
      <c r="A1044" s="54"/>
      <c r="B1044" s="566"/>
      <c r="C1044" s="560" t="str">
        <f>IF(ROSTER!D$32="","",ROSTER!D$32)</f>
        <v/>
      </c>
      <c r="D1044" s="561"/>
      <c r="E1044" s="547"/>
      <c r="F1044" s="502"/>
      <c r="G1044" s="507"/>
      <c r="H1044" s="544"/>
      <c r="I1044" s="545"/>
      <c r="J1044" s="540"/>
      <c r="K1044" s="541"/>
      <c r="L1044" s="553"/>
      <c r="M1044" s="559"/>
      <c r="N1044" s="556" t="s">
        <v>14</v>
      </c>
      <c r="O1044" s="557"/>
      <c r="P1044" s="540"/>
      <c r="Q1044" s="541"/>
      <c r="R1044" s="553"/>
      <c r="S1044" s="559"/>
      <c r="T1044" s="592"/>
      <c r="U1044" s="593"/>
      <c r="V1044" s="551"/>
      <c r="W1044" s="545"/>
      <c r="X1044" s="540"/>
      <c r="Y1044" s="545"/>
      <c r="Z1044" s="540"/>
      <c r="AA1044" s="545"/>
      <c r="AB1044" s="540"/>
      <c r="AC1044" s="541"/>
      <c r="AD1044" s="553"/>
      <c r="AE1044" s="559"/>
      <c r="AF1044" s="588"/>
      <c r="AG1044" s="589"/>
      <c r="AH1044" s="540"/>
      <c r="AI1044" s="541"/>
      <c r="AJ1044" s="553"/>
      <c r="AK1044" s="559"/>
      <c r="AL1044" s="592"/>
      <c r="AM1044" s="593"/>
      <c r="AN1044" s="540"/>
      <c r="AO1044" s="541"/>
      <c r="AP1044" s="553"/>
      <c r="AQ1044" s="559"/>
      <c r="AR1044" s="592"/>
      <c r="AS1044" s="593"/>
      <c r="AT1044" s="580"/>
      <c r="AU1044" s="581"/>
      <c r="AV1044" s="576"/>
      <c r="AW1044" s="577"/>
      <c r="AX1044" s="592"/>
      <c r="AY1044" s="593"/>
      <c r="AZ1044" s="540"/>
      <c r="BA1044" s="541"/>
      <c r="BB1044" s="553"/>
      <c r="BC1044" s="559"/>
      <c r="BD1044" s="592"/>
      <c r="BE1044" s="593"/>
      <c r="BF1044" s="580"/>
      <c r="BG1044" s="581"/>
      <c r="BH1044" s="576"/>
      <c r="BI1044" s="577"/>
      <c r="BJ1044" s="592"/>
      <c r="BK1044" s="593"/>
      <c r="BL1044" s="653"/>
      <c r="BM1044" s="654"/>
      <c r="BN1044" s="655"/>
      <c r="BO1044" s="600"/>
      <c r="BP1044" s="600"/>
      <c r="BQ1044" s="54"/>
      <c r="BR1044" s="54"/>
      <c r="BS1044" s="54"/>
    </row>
    <row r="1045" spans="1:71" ht="21.75" customHeight="1">
      <c r="A1045" s="54"/>
      <c r="B1045" s="565" t="str">
        <f>IF(ROSTER!B34="","",ROSTER!B34)</f>
        <v/>
      </c>
      <c r="C1045" s="536" t="str">
        <f>IF(ROSTER!C$34="","",ROSTER!C$34)</f>
        <v/>
      </c>
      <c r="D1045" s="537"/>
      <c r="E1045" s="546"/>
      <c r="F1045" s="501">
        <f>IF(E1045="y",1,IF(E1045="S",1,0))</f>
        <v>0</v>
      </c>
      <c r="G1045" s="506">
        <f>IF(E1045="S",1,0)</f>
        <v>0</v>
      </c>
      <c r="H1045" s="542"/>
      <c r="I1045" s="543"/>
      <c r="J1045" s="538"/>
      <c r="K1045" s="539"/>
      <c r="L1045" s="552"/>
      <c r="M1045" s="558"/>
      <c r="N1045" s="554">
        <f>L1045+J1045</f>
        <v>0</v>
      </c>
      <c r="O1045" s="555"/>
      <c r="P1045" s="538"/>
      <c r="Q1045" s="539"/>
      <c r="R1045" s="552"/>
      <c r="S1045" s="558"/>
      <c r="T1045" s="590">
        <f t="shared" ref="T1045:T1062" si="924">R1045-P1045</f>
        <v>0</v>
      </c>
      <c r="U1045" s="591"/>
      <c r="V1045" s="550"/>
      <c r="W1045" s="543"/>
      <c r="X1045" s="538"/>
      <c r="Y1045" s="543"/>
      <c r="Z1045" s="538"/>
      <c r="AA1045" s="543"/>
      <c r="AB1045" s="538"/>
      <c r="AC1045" s="539"/>
      <c r="AD1045" s="552"/>
      <c r="AE1045" s="558"/>
      <c r="AF1045" s="586">
        <f>IF(AB1045=0,0,(AD1045/AB1045)*100)</f>
        <v>0</v>
      </c>
      <c r="AG1045" s="587"/>
      <c r="AH1045" s="538"/>
      <c r="AI1045" s="539"/>
      <c r="AJ1045" s="552"/>
      <c r="AK1045" s="558"/>
      <c r="AL1045" s="590">
        <f>IF(AH1045=0,0,(AJ1045/AH1045)*100)</f>
        <v>0</v>
      </c>
      <c r="AM1045" s="591"/>
      <c r="AN1045" s="538"/>
      <c r="AO1045" s="539"/>
      <c r="AP1045" s="552"/>
      <c r="AQ1045" s="558"/>
      <c r="AR1045" s="590">
        <f>IF(AN1045=0,0,(AP1045/AN1045)*100)</f>
        <v>0</v>
      </c>
      <c r="AS1045" s="591"/>
      <c r="AT1045" s="578">
        <f>AB1045+AH1045+AN1045</f>
        <v>0</v>
      </c>
      <c r="AU1045" s="579"/>
      <c r="AV1045" s="574">
        <f>AD1045+AJ1045+AP1045</f>
        <v>0</v>
      </c>
      <c r="AW1045" s="575"/>
      <c r="AX1045" s="590">
        <f>IF(AT1045=0,0,(AV1045/AT1045)*100)</f>
        <v>0</v>
      </c>
      <c r="AY1045" s="591"/>
      <c r="AZ1045" s="538"/>
      <c r="BA1045" s="539"/>
      <c r="BB1045" s="552"/>
      <c r="BC1045" s="558"/>
      <c r="BD1045" s="590">
        <f>IF(AZ1045=0,0,(BB1045/AZ1045)*100)</f>
        <v>0</v>
      </c>
      <c r="BE1045" s="591"/>
      <c r="BF1045" s="578">
        <f>AT1045+AZ1045</f>
        <v>0</v>
      </c>
      <c r="BG1045" s="579"/>
      <c r="BH1045" s="574">
        <f>AV1045+BB1045</f>
        <v>0</v>
      </c>
      <c r="BI1045" s="575"/>
      <c r="BJ1045" s="590">
        <f>IF(BF1045=0,0,(BH1045/BF1045)*100)</f>
        <v>0</v>
      </c>
      <c r="BK1045" s="591"/>
      <c r="BL1045" s="650">
        <f>(AD1045*2)+(AJ1045*2)+(AP1045*3)+BB1045</f>
        <v>0</v>
      </c>
      <c r="BM1045" s="651"/>
      <c r="BN1045" s="652"/>
      <c r="BO1045" s="599" t="e">
        <f>(BL1045*BR$1019)+(N1045*BR$1020)+(X1045*BR$1021)+(R1045*BR$1022)+(V1045*BR$1023)+(Z1045*BR$1024)</f>
        <v>#REF!</v>
      </c>
      <c r="BP1045" s="599" t="e">
        <f>((AZ1045-BB1045)*BR$1026)+((AT1045-AV1045)*BR$1025)+(H1045*BR$1027)+(P1045*BR$1028)</f>
        <v>#REF!</v>
      </c>
      <c r="BQ1045" s="54"/>
      <c r="BR1045" s="54"/>
      <c r="BS1045" s="54"/>
    </row>
    <row r="1046" spans="1:71" ht="21.75" customHeight="1">
      <c r="A1046" s="54"/>
      <c r="B1046" s="566"/>
      <c r="C1046" s="560" t="str">
        <f>IF(ROSTER!D$34="","",ROSTER!D$34)</f>
        <v/>
      </c>
      <c r="D1046" s="561"/>
      <c r="E1046" s="547"/>
      <c r="F1046" s="502"/>
      <c r="G1046" s="507"/>
      <c r="H1046" s="544"/>
      <c r="I1046" s="545"/>
      <c r="J1046" s="540"/>
      <c r="K1046" s="541"/>
      <c r="L1046" s="553"/>
      <c r="M1046" s="559"/>
      <c r="N1046" s="556" t="s">
        <v>14</v>
      </c>
      <c r="O1046" s="557"/>
      <c r="P1046" s="540"/>
      <c r="Q1046" s="541"/>
      <c r="R1046" s="553"/>
      <c r="S1046" s="559"/>
      <c r="T1046" s="592"/>
      <c r="U1046" s="593"/>
      <c r="V1046" s="551"/>
      <c r="W1046" s="545"/>
      <c r="X1046" s="540"/>
      <c r="Y1046" s="545"/>
      <c r="Z1046" s="540"/>
      <c r="AA1046" s="545"/>
      <c r="AB1046" s="540"/>
      <c r="AC1046" s="541"/>
      <c r="AD1046" s="553"/>
      <c r="AE1046" s="559"/>
      <c r="AF1046" s="588"/>
      <c r="AG1046" s="589"/>
      <c r="AH1046" s="540"/>
      <c r="AI1046" s="541"/>
      <c r="AJ1046" s="553"/>
      <c r="AK1046" s="559"/>
      <c r="AL1046" s="592"/>
      <c r="AM1046" s="593"/>
      <c r="AN1046" s="540"/>
      <c r="AO1046" s="541"/>
      <c r="AP1046" s="553"/>
      <c r="AQ1046" s="559"/>
      <c r="AR1046" s="592"/>
      <c r="AS1046" s="593"/>
      <c r="AT1046" s="580"/>
      <c r="AU1046" s="581"/>
      <c r="AV1046" s="576"/>
      <c r="AW1046" s="577"/>
      <c r="AX1046" s="592"/>
      <c r="AY1046" s="593"/>
      <c r="AZ1046" s="540"/>
      <c r="BA1046" s="541"/>
      <c r="BB1046" s="553"/>
      <c r="BC1046" s="559"/>
      <c r="BD1046" s="592"/>
      <c r="BE1046" s="593"/>
      <c r="BF1046" s="580"/>
      <c r="BG1046" s="581"/>
      <c r="BH1046" s="576"/>
      <c r="BI1046" s="577"/>
      <c r="BJ1046" s="592"/>
      <c r="BK1046" s="593"/>
      <c r="BL1046" s="653"/>
      <c r="BM1046" s="654"/>
      <c r="BN1046" s="655"/>
      <c r="BO1046" s="600"/>
      <c r="BP1046" s="600"/>
      <c r="BQ1046" s="54"/>
      <c r="BR1046" s="54"/>
      <c r="BS1046" s="54"/>
    </row>
    <row r="1047" spans="1:71" ht="21.75" customHeight="1">
      <c r="A1047" s="54"/>
      <c r="B1047" s="565" t="str">
        <f>IF(ROSTER!B36="","",ROSTER!B36)</f>
        <v/>
      </c>
      <c r="C1047" s="536" t="str">
        <f>IF(ROSTER!C$36="","",ROSTER!C$36)</f>
        <v/>
      </c>
      <c r="D1047" s="537"/>
      <c r="E1047" s="546"/>
      <c r="F1047" s="501">
        <f>IF(E1047="y",1,IF(E1047="S",1,0))</f>
        <v>0</v>
      </c>
      <c r="G1047" s="506">
        <f>IF(E1047="S",1,0)</f>
        <v>0</v>
      </c>
      <c r="H1047" s="542"/>
      <c r="I1047" s="543"/>
      <c r="J1047" s="538"/>
      <c r="K1047" s="539"/>
      <c r="L1047" s="552"/>
      <c r="M1047" s="558"/>
      <c r="N1047" s="554">
        <f>L1047+J1047</f>
        <v>0</v>
      </c>
      <c r="O1047" s="555"/>
      <c r="P1047" s="538"/>
      <c r="Q1047" s="539"/>
      <c r="R1047" s="552"/>
      <c r="S1047" s="558"/>
      <c r="T1047" s="590">
        <f t="shared" ref="T1047:T1062" si="925">R1047-P1047</f>
        <v>0</v>
      </c>
      <c r="U1047" s="591"/>
      <c r="V1047" s="550"/>
      <c r="W1047" s="543"/>
      <c r="X1047" s="538"/>
      <c r="Y1047" s="543"/>
      <c r="Z1047" s="538"/>
      <c r="AA1047" s="543"/>
      <c r="AB1047" s="538"/>
      <c r="AC1047" s="539"/>
      <c r="AD1047" s="552"/>
      <c r="AE1047" s="558"/>
      <c r="AF1047" s="586">
        <f>IF(AB1047=0,0,(AD1047/AB1047)*100)</f>
        <v>0</v>
      </c>
      <c r="AG1047" s="587"/>
      <c r="AH1047" s="538"/>
      <c r="AI1047" s="539"/>
      <c r="AJ1047" s="552"/>
      <c r="AK1047" s="558"/>
      <c r="AL1047" s="590">
        <f>IF(AH1047=0,0,(AJ1047/AH1047)*100)</f>
        <v>0</v>
      </c>
      <c r="AM1047" s="591"/>
      <c r="AN1047" s="538"/>
      <c r="AO1047" s="539"/>
      <c r="AP1047" s="552"/>
      <c r="AQ1047" s="558"/>
      <c r="AR1047" s="590">
        <f>IF(AN1047=0,0,(AP1047/AN1047)*100)</f>
        <v>0</v>
      </c>
      <c r="AS1047" s="591"/>
      <c r="AT1047" s="578">
        <f>AB1047+AH1047+AN1047</f>
        <v>0</v>
      </c>
      <c r="AU1047" s="579"/>
      <c r="AV1047" s="574">
        <f>AD1047+AJ1047+AP1047</f>
        <v>0</v>
      </c>
      <c r="AW1047" s="575"/>
      <c r="AX1047" s="590">
        <f>IF(AT1047=0,0,(AV1047/AT1047)*100)</f>
        <v>0</v>
      </c>
      <c r="AY1047" s="591"/>
      <c r="AZ1047" s="538"/>
      <c r="BA1047" s="539"/>
      <c r="BB1047" s="552"/>
      <c r="BC1047" s="558"/>
      <c r="BD1047" s="590">
        <f>IF(AZ1047=0,0,(BB1047/AZ1047)*100)</f>
        <v>0</v>
      </c>
      <c r="BE1047" s="591"/>
      <c r="BF1047" s="578">
        <f>AT1047+AZ1047</f>
        <v>0</v>
      </c>
      <c r="BG1047" s="579"/>
      <c r="BH1047" s="574">
        <f>AV1047+BB1047</f>
        <v>0</v>
      </c>
      <c r="BI1047" s="575"/>
      <c r="BJ1047" s="590">
        <f>IF(BF1047=0,0,(BH1047/BF1047)*100)</f>
        <v>0</v>
      </c>
      <c r="BK1047" s="591"/>
      <c r="BL1047" s="650">
        <f>(AD1047*2)+(AJ1047*2)+(AP1047*3)+BB1047</f>
        <v>0</v>
      </c>
      <c r="BM1047" s="651"/>
      <c r="BN1047" s="652"/>
      <c r="BO1047" s="599" t="e">
        <f>(BL1047*BR$1019)+(N1047*BR$1020)+(X1047*BR$1021)+(R1047*BR$1022)+(V1047*BR$1023)+(Z1047*BR$1024)</f>
        <v>#REF!</v>
      </c>
      <c r="BP1047" s="599" t="e">
        <f>((AZ1047-BB1047)*BR$1026)+((AT1047-AV1047)*BR$1025)+(H1047*BR$1027)+(P1047*BR$1028)</f>
        <v>#REF!</v>
      </c>
      <c r="BQ1047" s="54"/>
      <c r="BR1047" s="54"/>
      <c r="BS1047" s="54"/>
    </row>
    <row r="1048" spans="1:71" ht="21.75" customHeight="1">
      <c r="A1048" s="54"/>
      <c r="B1048" s="566"/>
      <c r="C1048" s="560" t="str">
        <f>IF(ROSTER!D$36="","",ROSTER!D$36)</f>
        <v/>
      </c>
      <c r="D1048" s="561"/>
      <c r="E1048" s="547"/>
      <c r="F1048" s="502"/>
      <c r="G1048" s="507"/>
      <c r="H1048" s="544"/>
      <c r="I1048" s="545"/>
      <c r="J1048" s="540"/>
      <c r="K1048" s="541"/>
      <c r="L1048" s="553"/>
      <c r="M1048" s="559"/>
      <c r="N1048" s="556" t="s">
        <v>14</v>
      </c>
      <c r="O1048" s="557"/>
      <c r="P1048" s="540"/>
      <c r="Q1048" s="541"/>
      <c r="R1048" s="553"/>
      <c r="S1048" s="559"/>
      <c r="T1048" s="592"/>
      <c r="U1048" s="593"/>
      <c r="V1048" s="551"/>
      <c r="W1048" s="545"/>
      <c r="X1048" s="540"/>
      <c r="Y1048" s="545"/>
      <c r="Z1048" s="540"/>
      <c r="AA1048" s="545"/>
      <c r="AB1048" s="540"/>
      <c r="AC1048" s="541"/>
      <c r="AD1048" s="553"/>
      <c r="AE1048" s="559"/>
      <c r="AF1048" s="588"/>
      <c r="AG1048" s="589"/>
      <c r="AH1048" s="540"/>
      <c r="AI1048" s="541"/>
      <c r="AJ1048" s="553"/>
      <c r="AK1048" s="559"/>
      <c r="AL1048" s="592"/>
      <c r="AM1048" s="593"/>
      <c r="AN1048" s="540"/>
      <c r="AO1048" s="541"/>
      <c r="AP1048" s="553"/>
      <c r="AQ1048" s="559"/>
      <c r="AR1048" s="592"/>
      <c r="AS1048" s="593"/>
      <c r="AT1048" s="580"/>
      <c r="AU1048" s="581"/>
      <c r="AV1048" s="576"/>
      <c r="AW1048" s="577"/>
      <c r="AX1048" s="592"/>
      <c r="AY1048" s="593"/>
      <c r="AZ1048" s="540"/>
      <c r="BA1048" s="541"/>
      <c r="BB1048" s="553"/>
      <c r="BC1048" s="559"/>
      <c r="BD1048" s="592"/>
      <c r="BE1048" s="593"/>
      <c r="BF1048" s="580"/>
      <c r="BG1048" s="581"/>
      <c r="BH1048" s="576"/>
      <c r="BI1048" s="577"/>
      <c r="BJ1048" s="592"/>
      <c r="BK1048" s="593"/>
      <c r="BL1048" s="653"/>
      <c r="BM1048" s="654"/>
      <c r="BN1048" s="655"/>
      <c r="BO1048" s="600"/>
      <c r="BP1048" s="600"/>
      <c r="BQ1048" s="54"/>
      <c r="BR1048" s="54"/>
      <c r="BS1048" s="54"/>
    </row>
    <row r="1049" spans="1:71" ht="21.75" customHeight="1">
      <c r="A1049" s="54"/>
      <c r="B1049" s="565" t="str">
        <f>IF(ROSTER!B38="","",ROSTER!B38)</f>
        <v/>
      </c>
      <c r="C1049" s="536" t="str">
        <f>IF(ROSTER!C$38="","",ROSTER!C$38)</f>
        <v/>
      </c>
      <c r="D1049" s="537"/>
      <c r="E1049" s="546"/>
      <c r="F1049" s="501">
        <f>IF(E1049="y",1,IF(E1049="S",1,0))</f>
        <v>0</v>
      </c>
      <c r="G1049" s="506">
        <f>IF(E1049="S",1,0)</f>
        <v>0</v>
      </c>
      <c r="H1049" s="542"/>
      <c r="I1049" s="543"/>
      <c r="J1049" s="538"/>
      <c r="K1049" s="539"/>
      <c r="L1049" s="552"/>
      <c r="M1049" s="558"/>
      <c r="N1049" s="554">
        <f>L1049+J1049</f>
        <v>0</v>
      </c>
      <c r="O1049" s="555"/>
      <c r="P1049" s="538"/>
      <c r="Q1049" s="539"/>
      <c r="R1049" s="552"/>
      <c r="S1049" s="558"/>
      <c r="T1049" s="590">
        <f t="shared" ref="T1049:T1062" si="926">R1049-P1049</f>
        <v>0</v>
      </c>
      <c r="U1049" s="591"/>
      <c r="V1049" s="550"/>
      <c r="W1049" s="543"/>
      <c r="X1049" s="538"/>
      <c r="Y1049" s="543"/>
      <c r="Z1049" s="538"/>
      <c r="AA1049" s="543"/>
      <c r="AB1049" s="538"/>
      <c r="AC1049" s="539"/>
      <c r="AD1049" s="552"/>
      <c r="AE1049" s="558"/>
      <c r="AF1049" s="586">
        <f>IF(AB1049=0,0,(AD1049/AB1049)*100)</f>
        <v>0</v>
      </c>
      <c r="AG1049" s="587"/>
      <c r="AH1049" s="538"/>
      <c r="AI1049" s="539"/>
      <c r="AJ1049" s="552"/>
      <c r="AK1049" s="558"/>
      <c r="AL1049" s="590">
        <f>IF(AH1049=0,0,(AJ1049/AH1049)*100)</f>
        <v>0</v>
      </c>
      <c r="AM1049" s="591"/>
      <c r="AN1049" s="538"/>
      <c r="AO1049" s="539"/>
      <c r="AP1049" s="552"/>
      <c r="AQ1049" s="558"/>
      <c r="AR1049" s="590">
        <f>IF(AN1049=0,0,(AP1049/AN1049)*100)</f>
        <v>0</v>
      </c>
      <c r="AS1049" s="591"/>
      <c r="AT1049" s="578">
        <f>AB1049+AH1049+AN1049</f>
        <v>0</v>
      </c>
      <c r="AU1049" s="579"/>
      <c r="AV1049" s="574">
        <f>AD1049+AJ1049+AP1049</f>
        <v>0</v>
      </c>
      <c r="AW1049" s="575"/>
      <c r="AX1049" s="590">
        <f>IF(AT1049=0,0,(AV1049/AT1049)*100)</f>
        <v>0</v>
      </c>
      <c r="AY1049" s="591"/>
      <c r="AZ1049" s="538"/>
      <c r="BA1049" s="539"/>
      <c r="BB1049" s="552"/>
      <c r="BC1049" s="558"/>
      <c r="BD1049" s="590">
        <f>IF(AZ1049=0,0,(BB1049/AZ1049)*100)</f>
        <v>0</v>
      </c>
      <c r="BE1049" s="591"/>
      <c r="BF1049" s="578">
        <f>AT1049+AZ1049</f>
        <v>0</v>
      </c>
      <c r="BG1049" s="579"/>
      <c r="BH1049" s="574">
        <f>AV1049+BB1049</f>
        <v>0</v>
      </c>
      <c r="BI1049" s="575"/>
      <c r="BJ1049" s="590">
        <f>IF(BF1049=0,0,(BH1049/BF1049)*100)</f>
        <v>0</v>
      </c>
      <c r="BK1049" s="591"/>
      <c r="BL1049" s="650">
        <f>(AD1049*2)+(AJ1049*2)+(AP1049*3)+BB1049</f>
        <v>0</v>
      </c>
      <c r="BM1049" s="651"/>
      <c r="BN1049" s="652"/>
      <c r="BO1049" s="599" t="e">
        <f>(BL1049*BR$1019)+(N1049*BR$1020)+(X1049*BR$1021)+(R1049*BR$1022)+(V1049*BR$1023)+(Z1049*BR$1024)</f>
        <v>#REF!</v>
      </c>
      <c r="BP1049" s="599" t="e">
        <f>((AZ1049-BB1049)*BR$1026)+((AT1049-AV1049)*BR$1025)+(H1049*BR$1027)+(P1049*BR$1028)</f>
        <v>#REF!</v>
      </c>
      <c r="BQ1049" s="54"/>
      <c r="BR1049" s="54"/>
      <c r="BS1049" s="54"/>
    </row>
    <row r="1050" spans="1:71" ht="21.75" customHeight="1">
      <c r="A1050" s="54"/>
      <c r="B1050" s="566"/>
      <c r="C1050" s="560" t="str">
        <f>IF(ROSTER!D$38="","",ROSTER!D$38)</f>
        <v/>
      </c>
      <c r="D1050" s="561"/>
      <c r="E1050" s="547"/>
      <c r="F1050" s="502"/>
      <c r="G1050" s="507"/>
      <c r="H1050" s="544"/>
      <c r="I1050" s="545"/>
      <c r="J1050" s="540"/>
      <c r="K1050" s="541"/>
      <c r="L1050" s="553"/>
      <c r="M1050" s="559"/>
      <c r="N1050" s="556" t="s">
        <v>14</v>
      </c>
      <c r="O1050" s="557"/>
      <c r="P1050" s="540"/>
      <c r="Q1050" s="541"/>
      <c r="R1050" s="553"/>
      <c r="S1050" s="559"/>
      <c r="T1050" s="592"/>
      <c r="U1050" s="593"/>
      <c r="V1050" s="551"/>
      <c r="W1050" s="545"/>
      <c r="X1050" s="540"/>
      <c r="Y1050" s="545"/>
      <c r="Z1050" s="540"/>
      <c r="AA1050" s="545"/>
      <c r="AB1050" s="540"/>
      <c r="AC1050" s="541"/>
      <c r="AD1050" s="553"/>
      <c r="AE1050" s="559"/>
      <c r="AF1050" s="588"/>
      <c r="AG1050" s="589"/>
      <c r="AH1050" s="540"/>
      <c r="AI1050" s="541"/>
      <c r="AJ1050" s="553"/>
      <c r="AK1050" s="559"/>
      <c r="AL1050" s="592"/>
      <c r="AM1050" s="593"/>
      <c r="AN1050" s="540"/>
      <c r="AO1050" s="541"/>
      <c r="AP1050" s="553"/>
      <c r="AQ1050" s="559"/>
      <c r="AR1050" s="592"/>
      <c r="AS1050" s="593"/>
      <c r="AT1050" s="580"/>
      <c r="AU1050" s="581"/>
      <c r="AV1050" s="576"/>
      <c r="AW1050" s="577"/>
      <c r="AX1050" s="592"/>
      <c r="AY1050" s="593"/>
      <c r="AZ1050" s="540"/>
      <c r="BA1050" s="541"/>
      <c r="BB1050" s="553"/>
      <c r="BC1050" s="559"/>
      <c r="BD1050" s="592"/>
      <c r="BE1050" s="593"/>
      <c r="BF1050" s="580"/>
      <c r="BG1050" s="581"/>
      <c r="BH1050" s="576"/>
      <c r="BI1050" s="577"/>
      <c r="BJ1050" s="592"/>
      <c r="BK1050" s="593"/>
      <c r="BL1050" s="653"/>
      <c r="BM1050" s="654"/>
      <c r="BN1050" s="655"/>
      <c r="BO1050" s="600"/>
      <c r="BP1050" s="600"/>
      <c r="BQ1050" s="54"/>
      <c r="BR1050" s="54"/>
      <c r="BS1050" s="54"/>
    </row>
    <row r="1051" spans="1:71" ht="21.75" customHeight="1">
      <c r="A1051" s="54"/>
      <c r="B1051" s="565" t="str">
        <f>IF(ROSTER!B40="","",ROSTER!B40)</f>
        <v/>
      </c>
      <c r="C1051" s="536" t="str">
        <f>IF(ROSTER!C$40="","",ROSTER!C$40)</f>
        <v/>
      </c>
      <c r="D1051" s="537"/>
      <c r="E1051" s="546"/>
      <c r="F1051" s="501">
        <f>IF(E1051="y",1,IF(E1051="S",1,0))</f>
        <v>0</v>
      </c>
      <c r="G1051" s="506">
        <f>IF(E1051="S",1,0)</f>
        <v>0</v>
      </c>
      <c r="H1051" s="542"/>
      <c r="I1051" s="543"/>
      <c r="J1051" s="538"/>
      <c r="K1051" s="539"/>
      <c r="L1051" s="552"/>
      <c r="M1051" s="558"/>
      <c r="N1051" s="554">
        <f>L1051+J1051</f>
        <v>0</v>
      </c>
      <c r="O1051" s="555"/>
      <c r="P1051" s="538"/>
      <c r="Q1051" s="539"/>
      <c r="R1051" s="552"/>
      <c r="S1051" s="558"/>
      <c r="T1051" s="590">
        <f t="shared" ref="T1051:T1062" si="927">R1051-P1051</f>
        <v>0</v>
      </c>
      <c r="U1051" s="591"/>
      <c r="V1051" s="550"/>
      <c r="W1051" s="543"/>
      <c r="X1051" s="538"/>
      <c r="Y1051" s="543"/>
      <c r="Z1051" s="538"/>
      <c r="AA1051" s="543"/>
      <c r="AB1051" s="538"/>
      <c r="AC1051" s="539"/>
      <c r="AD1051" s="552"/>
      <c r="AE1051" s="558"/>
      <c r="AF1051" s="586">
        <f>IF(AB1051=0,0,(AD1051/AB1051)*100)</f>
        <v>0</v>
      </c>
      <c r="AG1051" s="587"/>
      <c r="AH1051" s="538"/>
      <c r="AI1051" s="539"/>
      <c r="AJ1051" s="552"/>
      <c r="AK1051" s="558"/>
      <c r="AL1051" s="590">
        <f>IF(AH1051=0,0,(AJ1051/AH1051)*100)</f>
        <v>0</v>
      </c>
      <c r="AM1051" s="591"/>
      <c r="AN1051" s="538"/>
      <c r="AO1051" s="539"/>
      <c r="AP1051" s="552"/>
      <c r="AQ1051" s="558"/>
      <c r="AR1051" s="590">
        <f>IF(AN1051=0,0,(AP1051/AN1051)*100)</f>
        <v>0</v>
      </c>
      <c r="AS1051" s="591"/>
      <c r="AT1051" s="578">
        <f>AB1051+AH1051+AN1051</f>
        <v>0</v>
      </c>
      <c r="AU1051" s="579"/>
      <c r="AV1051" s="574">
        <f>AD1051+AJ1051+AP1051</f>
        <v>0</v>
      </c>
      <c r="AW1051" s="575"/>
      <c r="AX1051" s="590">
        <f>IF(AT1051=0,0,(AV1051/AT1051)*100)</f>
        <v>0</v>
      </c>
      <c r="AY1051" s="591"/>
      <c r="AZ1051" s="538"/>
      <c r="BA1051" s="539"/>
      <c r="BB1051" s="552"/>
      <c r="BC1051" s="558"/>
      <c r="BD1051" s="590">
        <f>IF(AZ1051=0,0,(BB1051/AZ1051)*100)</f>
        <v>0</v>
      </c>
      <c r="BE1051" s="591"/>
      <c r="BF1051" s="578">
        <f>AT1051+AZ1051</f>
        <v>0</v>
      </c>
      <c r="BG1051" s="579"/>
      <c r="BH1051" s="574">
        <f>AV1051+BB1051</f>
        <v>0</v>
      </c>
      <c r="BI1051" s="575"/>
      <c r="BJ1051" s="590">
        <f>IF(BF1051=0,0,(BH1051/BF1051)*100)</f>
        <v>0</v>
      </c>
      <c r="BK1051" s="591"/>
      <c r="BL1051" s="650">
        <f>(AD1051*2)+(AJ1051*2)+(AP1051*3)+BB1051</f>
        <v>0</v>
      </c>
      <c r="BM1051" s="651"/>
      <c r="BN1051" s="652"/>
      <c r="BO1051" s="599" t="e">
        <f>(BL1051*BR$1019)+(N1051*BR$1020)+(X1051*BR$1021)+(R1051*BR$1022)+(V1051*BR$1023)+(Z1051*BR$1024)</f>
        <v>#REF!</v>
      </c>
      <c r="BP1051" s="599" t="e">
        <f>((AZ1051-BB1051)*BR$1026)+((AT1051-AV1051)*BR$1025)+(H1051*BR$1027)+(P1051*BR$1028)</f>
        <v>#REF!</v>
      </c>
      <c r="BQ1051" s="54"/>
      <c r="BR1051" s="54"/>
      <c r="BS1051" s="54"/>
    </row>
    <row r="1052" spans="1:71" ht="21.75" customHeight="1">
      <c r="A1052" s="54"/>
      <c r="B1052" s="566"/>
      <c r="C1052" s="560" t="str">
        <f>IF(ROSTER!D$40="","",ROSTER!D$40)</f>
        <v/>
      </c>
      <c r="D1052" s="561"/>
      <c r="E1052" s="547"/>
      <c r="F1052" s="502"/>
      <c r="G1052" s="507"/>
      <c r="H1052" s="544"/>
      <c r="I1052" s="545"/>
      <c r="J1052" s="540"/>
      <c r="K1052" s="541"/>
      <c r="L1052" s="553"/>
      <c r="M1052" s="559"/>
      <c r="N1052" s="556" t="s">
        <v>14</v>
      </c>
      <c r="O1052" s="557"/>
      <c r="P1052" s="540"/>
      <c r="Q1052" s="541"/>
      <c r="R1052" s="553"/>
      <c r="S1052" s="559"/>
      <c r="T1052" s="592"/>
      <c r="U1052" s="593"/>
      <c r="V1052" s="551"/>
      <c r="W1052" s="545"/>
      <c r="X1052" s="540"/>
      <c r="Y1052" s="545"/>
      <c r="Z1052" s="540"/>
      <c r="AA1052" s="545"/>
      <c r="AB1052" s="540"/>
      <c r="AC1052" s="541"/>
      <c r="AD1052" s="553"/>
      <c r="AE1052" s="559"/>
      <c r="AF1052" s="588"/>
      <c r="AG1052" s="589"/>
      <c r="AH1052" s="540"/>
      <c r="AI1052" s="541"/>
      <c r="AJ1052" s="553"/>
      <c r="AK1052" s="559"/>
      <c r="AL1052" s="592"/>
      <c r="AM1052" s="593"/>
      <c r="AN1052" s="540"/>
      <c r="AO1052" s="541"/>
      <c r="AP1052" s="553"/>
      <c r="AQ1052" s="559"/>
      <c r="AR1052" s="592"/>
      <c r="AS1052" s="593"/>
      <c r="AT1052" s="580"/>
      <c r="AU1052" s="581"/>
      <c r="AV1052" s="576"/>
      <c r="AW1052" s="577"/>
      <c r="AX1052" s="592"/>
      <c r="AY1052" s="593"/>
      <c r="AZ1052" s="540"/>
      <c r="BA1052" s="541"/>
      <c r="BB1052" s="553"/>
      <c r="BC1052" s="559"/>
      <c r="BD1052" s="592"/>
      <c r="BE1052" s="593"/>
      <c r="BF1052" s="580"/>
      <c r="BG1052" s="581"/>
      <c r="BH1052" s="576"/>
      <c r="BI1052" s="577"/>
      <c r="BJ1052" s="592"/>
      <c r="BK1052" s="593"/>
      <c r="BL1052" s="653"/>
      <c r="BM1052" s="654"/>
      <c r="BN1052" s="655"/>
      <c r="BO1052" s="600"/>
      <c r="BP1052" s="600"/>
      <c r="BQ1052" s="54"/>
      <c r="BR1052" s="54"/>
      <c r="BS1052" s="54"/>
    </row>
    <row r="1053" spans="1:71" ht="21.75" customHeight="1">
      <c r="A1053" s="54"/>
      <c r="B1053" s="565" t="str">
        <f>IF(ROSTER!B42="","",ROSTER!B42)</f>
        <v/>
      </c>
      <c r="C1053" s="536" t="str">
        <f>IF(ROSTER!C$42="","",ROSTER!C$42)</f>
        <v/>
      </c>
      <c r="D1053" s="537"/>
      <c r="E1053" s="546"/>
      <c r="F1053" s="501">
        <f>IF(E1053="y",1,IF(E1053="S",1,0))</f>
        <v>0</v>
      </c>
      <c r="G1053" s="506">
        <f>IF(E1053="S",1,0)</f>
        <v>0</v>
      </c>
      <c r="H1053" s="542"/>
      <c r="I1053" s="543"/>
      <c r="J1053" s="538"/>
      <c r="K1053" s="539"/>
      <c r="L1053" s="552"/>
      <c r="M1053" s="558"/>
      <c r="N1053" s="554">
        <f>L1053+J1053</f>
        <v>0</v>
      </c>
      <c r="O1053" s="555"/>
      <c r="P1053" s="538"/>
      <c r="Q1053" s="539"/>
      <c r="R1053" s="552"/>
      <c r="S1053" s="558"/>
      <c r="T1053" s="590">
        <f t="shared" ref="T1053:T1062" si="928">R1053-P1053</f>
        <v>0</v>
      </c>
      <c r="U1053" s="591"/>
      <c r="V1053" s="550"/>
      <c r="W1053" s="543"/>
      <c r="X1053" s="538"/>
      <c r="Y1053" s="543"/>
      <c r="Z1053" s="538"/>
      <c r="AA1053" s="543"/>
      <c r="AB1053" s="538"/>
      <c r="AC1053" s="539"/>
      <c r="AD1053" s="552"/>
      <c r="AE1053" s="558"/>
      <c r="AF1053" s="586">
        <f>IF(AB1053=0,0,(AD1053/AB1053)*100)</f>
        <v>0</v>
      </c>
      <c r="AG1053" s="587"/>
      <c r="AH1053" s="538"/>
      <c r="AI1053" s="539"/>
      <c r="AJ1053" s="552"/>
      <c r="AK1053" s="558"/>
      <c r="AL1053" s="590">
        <f>IF(AH1053=0,0,(AJ1053/AH1053)*100)</f>
        <v>0</v>
      </c>
      <c r="AM1053" s="591"/>
      <c r="AN1053" s="538"/>
      <c r="AO1053" s="539"/>
      <c r="AP1053" s="552"/>
      <c r="AQ1053" s="558"/>
      <c r="AR1053" s="590">
        <f>IF(AN1053=0,0,(AP1053/AN1053)*100)</f>
        <v>0</v>
      </c>
      <c r="AS1053" s="591"/>
      <c r="AT1053" s="578">
        <f>AB1053+AH1053+AN1053</f>
        <v>0</v>
      </c>
      <c r="AU1053" s="579"/>
      <c r="AV1053" s="574">
        <f>AD1053+AJ1053+AP1053</f>
        <v>0</v>
      </c>
      <c r="AW1053" s="575"/>
      <c r="AX1053" s="590">
        <f>IF(AT1053=0,0,(AV1053/AT1053)*100)</f>
        <v>0</v>
      </c>
      <c r="AY1053" s="591"/>
      <c r="AZ1053" s="538"/>
      <c r="BA1053" s="539"/>
      <c r="BB1053" s="552"/>
      <c r="BC1053" s="558"/>
      <c r="BD1053" s="590">
        <f>IF(AZ1053=0,0,(BB1053/AZ1053)*100)</f>
        <v>0</v>
      </c>
      <c r="BE1053" s="591"/>
      <c r="BF1053" s="578">
        <f>AT1053+AZ1053</f>
        <v>0</v>
      </c>
      <c r="BG1053" s="579"/>
      <c r="BH1053" s="574">
        <f>AV1053+BB1053</f>
        <v>0</v>
      </c>
      <c r="BI1053" s="575"/>
      <c r="BJ1053" s="590">
        <f>IF(BF1053=0,0,(BH1053/BF1053)*100)</f>
        <v>0</v>
      </c>
      <c r="BK1053" s="591"/>
      <c r="BL1053" s="650">
        <f>(AD1053*2)+(AJ1053*2)+(AP1053*3)+BB1053</f>
        <v>0</v>
      </c>
      <c r="BM1053" s="651"/>
      <c r="BN1053" s="652"/>
      <c r="BO1053" s="599" t="e">
        <f>(BL1053*BR$1019)+(N1053*BR$1020)+(X1053*BR$1021)+(R1053*BR$1022)+(V1053*BR$1023)+(Z1053*BR$1024)</f>
        <v>#REF!</v>
      </c>
      <c r="BP1053" s="599" t="e">
        <f>((AZ1053-BB1053)*BR$1026)+((AT1053-AV1053)*BR$1025)+(H1053*BR$1027)+(P1053*BR$1028)</f>
        <v>#REF!</v>
      </c>
      <c r="BQ1053" s="54"/>
      <c r="BR1053" s="54"/>
      <c r="BS1053" s="54"/>
    </row>
    <row r="1054" spans="1:71" ht="21.75" customHeight="1">
      <c r="A1054" s="54"/>
      <c r="B1054" s="566"/>
      <c r="C1054" s="560" t="str">
        <f>IF(ROSTER!D$42="","",ROSTER!D$42)</f>
        <v/>
      </c>
      <c r="D1054" s="561"/>
      <c r="E1054" s="547"/>
      <c r="F1054" s="502"/>
      <c r="G1054" s="507"/>
      <c r="H1054" s="544"/>
      <c r="I1054" s="545"/>
      <c r="J1054" s="540"/>
      <c r="K1054" s="541"/>
      <c r="L1054" s="553"/>
      <c r="M1054" s="559"/>
      <c r="N1054" s="556" t="s">
        <v>14</v>
      </c>
      <c r="O1054" s="557"/>
      <c r="P1054" s="540"/>
      <c r="Q1054" s="541"/>
      <c r="R1054" s="553"/>
      <c r="S1054" s="559"/>
      <c r="T1054" s="592"/>
      <c r="U1054" s="593"/>
      <c r="V1054" s="551"/>
      <c r="W1054" s="545"/>
      <c r="X1054" s="540"/>
      <c r="Y1054" s="545"/>
      <c r="Z1054" s="540"/>
      <c r="AA1054" s="545"/>
      <c r="AB1054" s="540"/>
      <c r="AC1054" s="541"/>
      <c r="AD1054" s="553"/>
      <c r="AE1054" s="559"/>
      <c r="AF1054" s="588"/>
      <c r="AG1054" s="589"/>
      <c r="AH1054" s="540"/>
      <c r="AI1054" s="541"/>
      <c r="AJ1054" s="553"/>
      <c r="AK1054" s="559"/>
      <c r="AL1054" s="592"/>
      <c r="AM1054" s="593"/>
      <c r="AN1054" s="540"/>
      <c r="AO1054" s="541"/>
      <c r="AP1054" s="553"/>
      <c r="AQ1054" s="559"/>
      <c r="AR1054" s="592"/>
      <c r="AS1054" s="593"/>
      <c r="AT1054" s="580"/>
      <c r="AU1054" s="581"/>
      <c r="AV1054" s="576"/>
      <c r="AW1054" s="577"/>
      <c r="AX1054" s="592"/>
      <c r="AY1054" s="593"/>
      <c r="AZ1054" s="540"/>
      <c r="BA1054" s="541"/>
      <c r="BB1054" s="553"/>
      <c r="BC1054" s="559"/>
      <c r="BD1054" s="592"/>
      <c r="BE1054" s="593"/>
      <c r="BF1054" s="580"/>
      <c r="BG1054" s="581"/>
      <c r="BH1054" s="576"/>
      <c r="BI1054" s="577"/>
      <c r="BJ1054" s="592"/>
      <c r="BK1054" s="593"/>
      <c r="BL1054" s="653"/>
      <c r="BM1054" s="654"/>
      <c r="BN1054" s="655"/>
      <c r="BO1054" s="600"/>
      <c r="BP1054" s="600"/>
      <c r="BQ1054" s="54"/>
      <c r="BR1054" s="54"/>
      <c r="BS1054" s="54"/>
    </row>
    <row r="1055" spans="1:71" ht="21.75" customHeight="1">
      <c r="A1055" s="54"/>
      <c r="B1055" s="565" t="str">
        <f>IF(ROSTER!B44="","",ROSTER!B44)</f>
        <v/>
      </c>
      <c r="C1055" s="536" t="str">
        <f>IF(ROSTER!C$44="","",ROSTER!C$44)</f>
        <v/>
      </c>
      <c r="D1055" s="537"/>
      <c r="E1055" s="546"/>
      <c r="F1055" s="501">
        <f>IF(E1055="y",1,IF(E1055="S",1,0))</f>
        <v>0</v>
      </c>
      <c r="G1055" s="506">
        <f>IF(E1055="S",1,0)</f>
        <v>0</v>
      </c>
      <c r="H1055" s="542"/>
      <c r="I1055" s="543"/>
      <c r="J1055" s="538"/>
      <c r="K1055" s="539"/>
      <c r="L1055" s="552"/>
      <c r="M1055" s="558"/>
      <c r="N1055" s="554">
        <f>L1055+J1055</f>
        <v>0</v>
      </c>
      <c r="O1055" s="555"/>
      <c r="P1055" s="538"/>
      <c r="Q1055" s="539"/>
      <c r="R1055" s="552"/>
      <c r="S1055" s="558"/>
      <c r="T1055" s="590">
        <f t="shared" ref="T1055:T1062" si="929">R1055-P1055</f>
        <v>0</v>
      </c>
      <c r="U1055" s="591"/>
      <c r="V1055" s="550"/>
      <c r="W1055" s="543"/>
      <c r="X1055" s="538"/>
      <c r="Y1055" s="543"/>
      <c r="Z1055" s="538"/>
      <c r="AA1055" s="543"/>
      <c r="AB1055" s="538"/>
      <c r="AC1055" s="539"/>
      <c r="AD1055" s="552"/>
      <c r="AE1055" s="558"/>
      <c r="AF1055" s="586">
        <f>IF(AB1055=0,0,(AD1055/AB1055)*100)</f>
        <v>0</v>
      </c>
      <c r="AG1055" s="587"/>
      <c r="AH1055" s="538"/>
      <c r="AI1055" s="539"/>
      <c r="AJ1055" s="552"/>
      <c r="AK1055" s="558"/>
      <c r="AL1055" s="590">
        <f>IF(AH1055=0,0,(AJ1055/AH1055)*100)</f>
        <v>0</v>
      </c>
      <c r="AM1055" s="591"/>
      <c r="AN1055" s="538"/>
      <c r="AO1055" s="539"/>
      <c r="AP1055" s="552"/>
      <c r="AQ1055" s="558"/>
      <c r="AR1055" s="590">
        <f>IF(AN1055=0,0,(AP1055/AN1055)*100)</f>
        <v>0</v>
      </c>
      <c r="AS1055" s="591"/>
      <c r="AT1055" s="578">
        <f>AB1055+AH1055+AN1055</f>
        <v>0</v>
      </c>
      <c r="AU1055" s="579"/>
      <c r="AV1055" s="574">
        <f>AD1055+AJ1055+AP1055</f>
        <v>0</v>
      </c>
      <c r="AW1055" s="575"/>
      <c r="AX1055" s="590">
        <f>IF(AT1055=0,0,(AV1055/AT1055)*100)</f>
        <v>0</v>
      </c>
      <c r="AY1055" s="591"/>
      <c r="AZ1055" s="538"/>
      <c r="BA1055" s="539"/>
      <c r="BB1055" s="552"/>
      <c r="BC1055" s="558"/>
      <c r="BD1055" s="590">
        <f>IF(AZ1055=0,0,(BB1055/AZ1055)*100)</f>
        <v>0</v>
      </c>
      <c r="BE1055" s="591"/>
      <c r="BF1055" s="578">
        <f>AT1055+AZ1055</f>
        <v>0</v>
      </c>
      <c r="BG1055" s="579"/>
      <c r="BH1055" s="574">
        <f>AV1055+BB1055</f>
        <v>0</v>
      </c>
      <c r="BI1055" s="575"/>
      <c r="BJ1055" s="590">
        <f>IF(BF1055=0,0,(BH1055/BF1055)*100)</f>
        <v>0</v>
      </c>
      <c r="BK1055" s="591"/>
      <c r="BL1055" s="650">
        <f>(AD1055*2)+(AJ1055*2)+(AP1055*3)+BB1055</f>
        <v>0</v>
      </c>
      <c r="BM1055" s="651"/>
      <c r="BN1055" s="652"/>
      <c r="BO1055" s="599" t="e">
        <f>(BL1055*BR$1019)+(N1055*BR$1020)+(X1055*BR$1021)+(R1055*BR$1022)+(V1055*BR$1023)+(Z1055*BR$1024)</f>
        <v>#REF!</v>
      </c>
      <c r="BP1055" s="599" t="e">
        <f>((AZ1055-BB1055)*BR$1026)+((AT1055-AV1055)*BR$1025)+(H1055*BR$1027)+(P1055*BR$1028)</f>
        <v>#REF!</v>
      </c>
      <c r="BQ1055" s="54"/>
      <c r="BR1055" s="54"/>
      <c r="BS1055" s="54"/>
    </row>
    <row r="1056" spans="1:71" ht="21.75" customHeight="1">
      <c r="A1056" s="54"/>
      <c r="B1056" s="566"/>
      <c r="C1056" s="560" t="str">
        <f>IF(ROSTER!D$44="","",ROSTER!D$44)</f>
        <v/>
      </c>
      <c r="D1056" s="561"/>
      <c r="E1056" s="547"/>
      <c r="F1056" s="502"/>
      <c r="G1056" s="507"/>
      <c r="H1056" s="544"/>
      <c r="I1056" s="545"/>
      <c r="J1056" s="540"/>
      <c r="K1056" s="541"/>
      <c r="L1056" s="553"/>
      <c r="M1056" s="559"/>
      <c r="N1056" s="556" t="s">
        <v>14</v>
      </c>
      <c r="O1056" s="557"/>
      <c r="P1056" s="540"/>
      <c r="Q1056" s="541"/>
      <c r="R1056" s="553"/>
      <c r="S1056" s="559"/>
      <c r="T1056" s="592"/>
      <c r="U1056" s="593"/>
      <c r="V1056" s="551"/>
      <c r="W1056" s="545"/>
      <c r="X1056" s="540"/>
      <c r="Y1056" s="545"/>
      <c r="Z1056" s="540"/>
      <c r="AA1056" s="545"/>
      <c r="AB1056" s="540"/>
      <c r="AC1056" s="541"/>
      <c r="AD1056" s="553"/>
      <c r="AE1056" s="559"/>
      <c r="AF1056" s="588"/>
      <c r="AG1056" s="589"/>
      <c r="AH1056" s="540"/>
      <c r="AI1056" s="541"/>
      <c r="AJ1056" s="553"/>
      <c r="AK1056" s="559"/>
      <c r="AL1056" s="592"/>
      <c r="AM1056" s="593"/>
      <c r="AN1056" s="540"/>
      <c r="AO1056" s="541"/>
      <c r="AP1056" s="553"/>
      <c r="AQ1056" s="559"/>
      <c r="AR1056" s="592"/>
      <c r="AS1056" s="593"/>
      <c r="AT1056" s="580"/>
      <c r="AU1056" s="581"/>
      <c r="AV1056" s="576"/>
      <c r="AW1056" s="577"/>
      <c r="AX1056" s="592"/>
      <c r="AY1056" s="593"/>
      <c r="AZ1056" s="540"/>
      <c r="BA1056" s="541"/>
      <c r="BB1056" s="553"/>
      <c r="BC1056" s="559"/>
      <c r="BD1056" s="592"/>
      <c r="BE1056" s="593"/>
      <c r="BF1056" s="580"/>
      <c r="BG1056" s="581"/>
      <c r="BH1056" s="576"/>
      <c r="BI1056" s="577"/>
      <c r="BJ1056" s="592"/>
      <c r="BK1056" s="593"/>
      <c r="BL1056" s="653"/>
      <c r="BM1056" s="654"/>
      <c r="BN1056" s="655"/>
      <c r="BO1056" s="600"/>
      <c r="BP1056" s="600"/>
      <c r="BQ1056" s="54"/>
      <c r="BR1056" s="54"/>
      <c r="BS1056" s="54"/>
    </row>
    <row r="1057" spans="1:71" ht="21.75" customHeight="1">
      <c r="A1057" s="54"/>
      <c r="B1057" s="565" t="str">
        <f>IF(ROSTER!B46="","",ROSTER!B46)</f>
        <v/>
      </c>
      <c r="C1057" s="536" t="str">
        <f>IF(ROSTER!C$46="","",ROSTER!C$46)</f>
        <v/>
      </c>
      <c r="D1057" s="537"/>
      <c r="E1057" s="546"/>
      <c r="F1057" s="501">
        <f>IF(E1057="y",1,IF(E1057="S",1,0))</f>
        <v>0</v>
      </c>
      <c r="G1057" s="506">
        <f>IF(E1057="S",1,0)</f>
        <v>0</v>
      </c>
      <c r="H1057" s="542"/>
      <c r="I1057" s="543"/>
      <c r="J1057" s="538"/>
      <c r="K1057" s="539"/>
      <c r="L1057" s="552"/>
      <c r="M1057" s="558"/>
      <c r="N1057" s="554">
        <f>L1057+J1057</f>
        <v>0</v>
      </c>
      <c r="O1057" s="555"/>
      <c r="P1057" s="538"/>
      <c r="Q1057" s="539"/>
      <c r="R1057" s="552"/>
      <c r="S1057" s="558"/>
      <c r="T1057" s="590">
        <f t="shared" ref="T1057:T1062" si="930">R1057-P1057</f>
        <v>0</v>
      </c>
      <c r="U1057" s="591"/>
      <c r="V1057" s="550"/>
      <c r="W1057" s="543"/>
      <c r="X1057" s="538"/>
      <c r="Y1057" s="543"/>
      <c r="Z1057" s="538"/>
      <c r="AA1057" s="543"/>
      <c r="AB1057" s="538"/>
      <c r="AC1057" s="539"/>
      <c r="AD1057" s="552"/>
      <c r="AE1057" s="558"/>
      <c r="AF1057" s="586">
        <f>IF(AB1057=0,0,(AD1057/AB1057)*100)</f>
        <v>0</v>
      </c>
      <c r="AG1057" s="587"/>
      <c r="AH1057" s="538"/>
      <c r="AI1057" s="539"/>
      <c r="AJ1057" s="552"/>
      <c r="AK1057" s="558"/>
      <c r="AL1057" s="590">
        <f>IF(AH1057=0,0,(AJ1057/AH1057)*100)</f>
        <v>0</v>
      </c>
      <c r="AM1057" s="591"/>
      <c r="AN1057" s="538"/>
      <c r="AO1057" s="539"/>
      <c r="AP1057" s="552"/>
      <c r="AQ1057" s="558"/>
      <c r="AR1057" s="590">
        <f>IF(AN1057=0,0,(AP1057/AN1057)*100)</f>
        <v>0</v>
      </c>
      <c r="AS1057" s="591"/>
      <c r="AT1057" s="578">
        <f>AB1057+AH1057+AN1057</f>
        <v>0</v>
      </c>
      <c r="AU1057" s="579"/>
      <c r="AV1057" s="574">
        <f>AD1057+AJ1057+AP1057</f>
        <v>0</v>
      </c>
      <c r="AW1057" s="575"/>
      <c r="AX1057" s="590">
        <f>IF(AT1057=0,0,(AV1057/AT1057)*100)</f>
        <v>0</v>
      </c>
      <c r="AY1057" s="591"/>
      <c r="AZ1057" s="538"/>
      <c r="BA1057" s="539"/>
      <c r="BB1057" s="552"/>
      <c r="BC1057" s="558"/>
      <c r="BD1057" s="590">
        <f>IF(AZ1057=0,0,(BB1057/AZ1057)*100)</f>
        <v>0</v>
      </c>
      <c r="BE1057" s="591"/>
      <c r="BF1057" s="578">
        <f>AT1057+AZ1057</f>
        <v>0</v>
      </c>
      <c r="BG1057" s="579"/>
      <c r="BH1057" s="574">
        <f>AV1057+BB1057</f>
        <v>0</v>
      </c>
      <c r="BI1057" s="575"/>
      <c r="BJ1057" s="590">
        <f>IF(BF1057=0,0,(BH1057/BF1057)*100)</f>
        <v>0</v>
      </c>
      <c r="BK1057" s="591"/>
      <c r="BL1057" s="650">
        <f>(AD1057*2)+(AJ1057*2)+(AP1057*3)+BB1057</f>
        <v>0</v>
      </c>
      <c r="BM1057" s="651"/>
      <c r="BN1057" s="652"/>
      <c r="BO1057" s="601" t="e">
        <f>(BL1057*BR$74)+(N1057*BR$75)+(X1057*BR$76)+(R1057*BR$77)+(V1057*BR$78)+(Z1057*BR$79)</f>
        <v>#REF!</v>
      </c>
      <c r="BP1057" s="599" t="e">
        <f>((AZ1057-BB1057)*BR$81)+((AT1057-AV1057)*BR$80)+(H1057*BR$82)+(P1057*BR$83)</f>
        <v>#REF!</v>
      </c>
      <c r="BQ1057" s="54"/>
      <c r="BR1057" s="54"/>
      <c r="BS1057" s="54"/>
    </row>
    <row r="1058" spans="1:71" ht="22.5" customHeight="1">
      <c r="A1058" s="54"/>
      <c r="B1058" s="566"/>
      <c r="C1058" s="560" t="str">
        <f>IF(ROSTER!D$46="","",ROSTER!D$46)</f>
        <v/>
      </c>
      <c r="D1058" s="561"/>
      <c r="E1058" s="547"/>
      <c r="F1058" s="502"/>
      <c r="G1058" s="507"/>
      <c r="H1058" s="544"/>
      <c r="I1058" s="545"/>
      <c r="J1058" s="540"/>
      <c r="K1058" s="541"/>
      <c r="L1058" s="553"/>
      <c r="M1058" s="559"/>
      <c r="N1058" s="556" t="s">
        <v>14</v>
      </c>
      <c r="O1058" s="557"/>
      <c r="P1058" s="540"/>
      <c r="Q1058" s="541"/>
      <c r="R1058" s="553"/>
      <c r="S1058" s="559"/>
      <c r="T1058" s="592"/>
      <c r="U1058" s="593"/>
      <c r="V1058" s="551"/>
      <c r="W1058" s="545"/>
      <c r="X1058" s="540"/>
      <c r="Y1058" s="545"/>
      <c r="Z1058" s="540"/>
      <c r="AA1058" s="545"/>
      <c r="AB1058" s="540"/>
      <c r="AC1058" s="541"/>
      <c r="AD1058" s="553"/>
      <c r="AE1058" s="559"/>
      <c r="AF1058" s="588"/>
      <c r="AG1058" s="589"/>
      <c r="AH1058" s="540"/>
      <c r="AI1058" s="541"/>
      <c r="AJ1058" s="553"/>
      <c r="AK1058" s="559"/>
      <c r="AL1058" s="592"/>
      <c r="AM1058" s="593"/>
      <c r="AN1058" s="540"/>
      <c r="AO1058" s="541"/>
      <c r="AP1058" s="553"/>
      <c r="AQ1058" s="559"/>
      <c r="AR1058" s="592"/>
      <c r="AS1058" s="593"/>
      <c r="AT1058" s="580"/>
      <c r="AU1058" s="581"/>
      <c r="AV1058" s="576"/>
      <c r="AW1058" s="577"/>
      <c r="AX1058" s="592"/>
      <c r="AY1058" s="593"/>
      <c r="AZ1058" s="540"/>
      <c r="BA1058" s="541"/>
      <c r="BB1058" s="553"/>
      <c r="BC1058" s="559"/>
      <c r="BD1058" s="592"/>
      <c r="BE1058" s="593"/>
      <c r="BF1058" s="580"/>
      <c r="BG1058" s="581"/>
      <c r="BH1058" s="576"/>
      <c r="BI1058" s="577"/>
      <c r="BJ1058" s="592"/>
      <c r="BK1058" s="593"/>
      <c r="BL1058" s="653"/>
      <c r="BM1058" s="654"/>
      <c r="BN1058" s="655"/>
      <c r="BO1058" s="602"/>
      <c r="BP1058" s="600"/>
      <c r="BQ1058" s="54"/>
      <c r="BR1058" s="54"/>
      <c r="BS1058" s="54"/>
    </row>
    <row r="1059" spans="1:71" ht="21.75" customHeight="1">
      <c r="A1059" s="54"/>
      <c r="B1059" s="565" t="str">
        <f>IF(ROSTER!B48="","",ROSTER!B48)</f>
        <v/>
      </c>
      <c r="C1059" s="536" t="str">
        <f>IF(ROSTER!C$48="","",ROSTER!C$48)</f>
        <v/>
      </c>
      <c r="D1059" s="537"/>
      <c r="E1059" s="546"/>
      <c r="F1059" s="501">
        <f t="shared" ref="F1059" si="931">IF(E1059="y",1,IF(E1059="S",1,0))</f>
        <v>0</v>
      </c>
      <c r="G1059" s="506">
        <f t="shared" ref="G1059" si="932">IF(E1059="S",1,0)</f>
        <v>0</v>
      </c>
      <c r="H1059" s="542"/>
      <c r="I1059" s="543"/>
      <c r="J1059" s="538"/>
      <c r="K1059" s="539"/>
      <c r="L1059" s="552"/>
      <c r="M1059" s="558"/>
      <c r="N1059" s="554">
        <f t="shared" ref="N1059" si="933">L1059+J1059</f>
        <v>0</v>
      </c>
      <c r="O1059" s="555"/>
      <c r="P1059" s="538"/>
      <c r="Q1059" s="539"/>
      <c r="R1059" s="552"/>
      <c r="S1059" s="558"/>
      <c r="T1059" s="590">
        <f t="shared" ref="T1059:T1062" si="934">R1059-P1059</f>
        <v>0</v>
      </c>
      <c r="U1059" s="591"/>
      <c r="V1059" s="550"/>
      <c r="W1059" s="543"/>
      <c r="X1059" s="538"/>
      <c r="Y1059" s="543"/>
      <c r="Z1059" s="538"/>
      <c r="AA1059" s="543"/>
      <c r="AB1059" s="538"/>
      <c r="AC1059" s="539"/>
      <c r="AD1059" s="552"/>
      <c r="AE1059" s="558"/>
      <c r="AF1059" s="586"/>
      <c r="AG1059" s="587"/>
      <c r="AH1059" s="538"/>
      <c r="AI1059" s="539"/>
      <c r="AJ1059" s="552"/>
      <c r="AK1059" s="558"/>
      <c r="AL1059" s="590">
        <f t="shared" ref="AL1059" si="935">IF(AH1059=0,0,(AJ1059/AH1059)*100)</f>
        <v>0</v>
      </c>
      <c r="AM1059" s="591"/>
      <c r="AN1059" s="538"/>
      <c r="AO1059" s="539"/>
      <c r="AP1059" s="552"/>
      <c r="AQ1059" s="558"/>
      <c r="AR1059" s="590">
        <f t="shared" ref="AR1059" si="936">IF(AN1059=0,0,(AP1059/AN1059)*100)</f>
        <v>0</v>
      </c>
      <c r="AS1059" s="591"/>
      <c r="AT1059" s="578">
        <f t="shared" ref="AT1059" si="937">AB1059+AH1059+AN1059</f>
        <v>0</v>
      </c>
      <c r="AU1059" s="579"/>
      <c r="AV1059" s="574">
        <f t="shared" ref="AV1059" si="938">AD1059+AJ1059+AP1059</f>
        <v>0</v>
      </c>
      <c r="AW1059" s="575"/>
      <c r="AX1059" s="590">
        <f t="shared" ref="AX1059" si="939">IF(AT1059=0,0,(AV1059/AT1059)*100)</f>
        <v>0</v>
      </c>
      <c r="AY1059" s="591"/>
      <c r="AZ1059" s="538"/>
      <c r="BA1059" s="539"/>
      <c r="BB1059" s="552"/>
      <c r="BC1059" s="558"/>
      <c r="BD1059" s="590">
        <f t="shared" ref="BD1059" si="940">IF(AZ1059=0,0,(BB1059/AZ1059)*100)</f>
        <v>0</v>
      </c>
      <c r="BE1059" s="591"/>
      <c r="BF1059" s="578">
        <f t="shared" ref="BF1059" si="941">AT1059+AZ1059</f>
        <v>0</v>
      </c>
      <c r="BG1059" s="579"/>
      <c r="BH1059" s="574">
        <f t="shared" ref="BH1059" si="942">AV1059+BB1059</f>
        <v>0</v>
      </c>
      <c r="BI1059" s="575"/>
      <c r="BJ1059" s="590">
        <f t="shared" ref="BJ1059" si="943">IF(BF1059=0,0,(BH1059/BF1059)*100)</f>
        <v>0</v>
      </c>
      <c r="BK1059" s="591"/>
      <c r="BL1059" s="650">
        <f t="shared" ref="BL1059" si="944">(AD1059*2)+(AJ1059*2)+(AP1059*3)+BB1059</f>
        <v>0</v>
      </c>
      <c r="BM1059" s="651"/>
      <c r="BN1059" s="652"/>
      <c r="BO1059" s="601" t="e">
        <f>(BL1059*BR$74)+(N1059*BR$75)+(X1059*BR$76)+(R1059*BR$77)+(V1059*BR$78)+(Z1059*BR$79)</f>
        <v>#REF!</v>
      </c>
      <c r="BP1059" s="599" t="e">
        <f>((AZ1059-BB1059)*BR$81)+((AT1059-AV1059)*BR$80)+(H1059*BR$82)+(P1059*BR$83)</f>
        <v>#REF!</v>
      </c>
      <c r="BQ1059" s="54"/>
      <c r="BR1059" s="54"/>
      <c r="BS1059" s="54"/>
    </row>
    <row r="1060" spans="1:71" ht="22.5" customHeight="1">
      <c r="A1060" s="54"/>
      <c r="B1060" s="566"/>
      <c r="C1060" s="560" t="str">
        <f>IF(ROSTER!D$48="","",ROSTER!D$48)</f>
        <v/>
      </c>
      <c r="D1060" s="561"/>
      <c r="E1060" s="547"/>
      <c r="F1060" s="502"/>
      <c r="G1060" s="507"/>
      <c r="H1060" s="544"/>
      <c r="I1060" s="545"/>
      <c r="J1060" s="540"/>
      <c r="K1060" s="541"/>
      <c r="L1060" s="553"/>
      <c r="M1060" s="559"/>
      <c r="N1060" s="556" t="s">
        <v>14</v>
      </c>
      <c r="O1060" s="557"/>
      <c r="P1060" s="540"/>
      <c r="Q1060" s="541"/>
      <c r="R1060" s="553"/>
      <c r="S1060" s="559"/>
      <c r="T1060" s="592"/>
      <c r="U1060" s="593"/>
      <c r="V1060" s="551"/>
      <c r="W1060" s="545"/>
      <c r="X1060" s="540"/>
      <c r="Y1060" s="545"/>
      <c r="Z1060" s="540"/>
      <c r="AA1060" s="545"/>
      <c r="AB1060" s="540"/>
      <c r="AC1060" s="541"/>
      <c r="AD1060" s="553"/>
      <c r="AE1060" s="559"/>
      <c r="AF1060" s="588"/>
      <c r="AG1060" s="589"/>
      <c r="AH1060" s="540"/>
      <c r="AI1060" s="541"/>
      <c r="AJ1060" s="553"/>
      <c r="AK1060" s="559"/>
      <c r="AL1060" s="592"/>
      <c r="AM1060" s="593"/>
      <c r="AN1060" s="540"/>
      <c r="AO1060" s="541"/>
      <c r="AP1060" s="553"/>
      <c r="AQ1060" s="559"/>
      <c r="AR1060" s="592"/>
      <c r="AS1060" s="593"/>
      <c r="AT1060" s="580"/>
      <c r="AU1060" s="581"/>
      <c r="AV1060" s="576"/>
      <c r="AW1060" s="577"/>
      <c r="AX1060" s="592"/>
      <c r="AY1060" s="593"/>
      <c r="AZ1060" s="540"/>
      <c r="BA1060" s="541"/>
      <c r="BB1060" s="553"/>
      <c r="BC1060" s="559"/>
      <c r="BD1060" s="592"/>
      <c r="BE1060" s="593"/>
      <c r="BF1060" s="580"/>
      <c r="BG1060" s="581"/>
      <c r="BH1060" s="576"/>
      <c r="BI1060" s="577"/>
      <c r="BJ1060" s="592"/>
      <c r="BK1060" s="593"/>
      <c r="BL1060" s="653"/>
      <c r="BM1060" s="654"/>
      <c r="BN1060" s="655"/>
      <c r="BO1060" s="602"/>
      <c r="BP1060" s="600"/>
      <c r="BQ1060" s="54"/>
      <c r="BR1060" s="54"/>
      <c r="BS1060" s="54"/>
    </row>
    <row r="1061" spans="1:71" ht="21.75" customHeight="1">
      <c r="A1061" s="54"/>
      <c r="B1061" s="565" t="str">
        <f>IF(ROSTER!B50="","",ROSTER!B50)</f>
        <v/>
      </c>
      <c r="C1061" s="536" t="str">
        <f>IF(ROSTER!C$50="","",ROSTER!C$50)</f>
        <v/>
      </c>
      <c r="D1061" s="537"/>
      <c r="E1061" s="546"/>
      <c r="F1061" s="501">
        <f t="shared" ref="F1061" si="945">IF(E1061="y",1,IF(E1061="S",1,0))</f>
        <v>0</v>
      </c>
      <c r="G1061" s="506">
        <f t="shared" ref="G1061" si="946">IF(E1061="S",1,0)</f>
        <v>0</v>
      </c>
      <c r="H1061" s="542"/>
      <c r="I1061" s="543"/>
      <c r="J1061" s="538"/>
      <c r="K1061" s="539"/>
      <c r="L1061" s="552"/>
      <c r="M1061" s="558"/>
      <c r="N1061" s="554">
        <f t="shared" ref="N1061" si="947">L1061+J1061</f>
        <v>0</v>
      </c>
      <c r="O1061" s="555"/>
      <c r="P1061" s="538"/>
      <c r="Q1061" s="539"/>
      <c r="R1061" s="552"/>
      <c r="S1061" s="558"/>
      <c r="T1061" s="590">
        <f t="shared" ref="T1061:T1062" si="948">R1061-P1061</f>
        <v>0</v>
      </c>
      <c r="U1061" s="591"/>
      <c r="V1061" s="550"/>
      <c r="W1061" s="543"/>
      <c r="X1061" s="538"/>
      <c r="Y1061" s="543"/>
      <c r="Z1061" s="538"/>
      <c r="AA1061" s="543"/>
      <c r="AB1061" s="538"/>
      <c r="AC1061" s="539"/>
      <c r="AD1061" s="552"/>
      <c r="AE1061" s="558"/>
      <c r="AF1061" s="586"/>
      <c r="AG1061" s="587"/>
      <c r="AH1061" s="538"/>
      <c r="AI1061" s="539"/>
      <c r="AJ1061" s="552"/>
      <c r="AK1061" s="558"/>
      <c r="AL1061" s="590">
        <f t="shared" ref="AL1061" si="949">IF(AH1061=0,0,(AJ1061/AH1061)*100)</f>
        <v>0</v>
      </c>
      <c r="AM1061" s="591"/>
      <c r="AN1061" s="538"/>
      <c r="AO1061" s="539"/>
      <c r="AP1061" s="552"/>
      <c r="AQ1061" s="558"/>
      <c r="AR1061" s="590">
        <f t="shared" ref="AR1061" si="950">IF(AN1061=0,0,(AP1061/AN1061)*100)</f>
        <v>0</v>
      </c>
      <c r="AS1061" s="591"/>
      <c r="AT1061" s="578">
        <f t="shared" ref="AT1061" si="951">AB1061+AH1061+AN1061</f>
        <v>0</v>
      </c>
      <c r="AU1061" s="579"/>
      <c r="AV1061" s="574">
        <f t="shared" ref="AV1061" si="952">AD1061+AJ1061+AP1061</f>
        <v>0</v>
      </c>
      <c r="AW1061" s="575"/>
      <c r="AX1061" s="590">
        <f t="shared" ref="AX1061" si="953">IF(AT1061=0,0,(AV1061/AT1061)*100)</f>
        <v>0</v>
      </c>
      <c r="AY1061" s="591"/>
      <c r="AZ1061" s="538"/>
      <c r="BA1061" s="539"/>
      <c r="BB1061" s="552"/>
      <c r="BC1061" s="558"/>
      <c r="BD1061" s="590">
        <f t="shared" ref="BD1061" si="954">IF(AZ1061=0,0,(BB1061/AZ1061)*100)</f>
        <v>0</v>
      </c>
      <c r="BE1061" s="591"/>
      <c r="BF1061" s="578">
        <f t="shared" ref="BF1061" si="955">AT1061+AZ1061</f>
        <v>0</v>
      </c>
      <c r="BG1061" s="579"/>
      <c r="BH1061" s="574">
        <f t="shared" ref="BH1061" si="956">AV1061+BB1061</f>
        <v>0</v>
      </c>
      <c r="BI1061" s="575"/>
      <c r="BJ1061" s="590">
        <f t="shared" ref="BJ1061" si="957">IF(BF1061=0,0,(BH1061/BF1061)*100)</f>
        <v>0</v>
      </c>
      <c r="BK1061" s="591"/>
      <c r="BL1061" s="650">
        <f t="shared" ref="BL1061" si="958">(AD1061*2)+(AJ1061*2)+(AP1061*3)+BB1061</f>
        <v>0</v>
      </c>
      <c r="BM1061" s="651"/>
      <c r="BN1061" s="652"/>
      <c r="BO1061" s="601" t="e">
        <f>(BL1061*BR$74)+(N1061*BR$75)+(X1061*BR$76)+(R1061*BR$77)+(V1061*BR$78)+(Z1061*BR$79)</f>
        <v>#REF!</v>
      </c>
      <c r="BP1061" s="599" t="e">
        <f>((AZ1061-BB1061)*BR$81)+((AT1061-AV1061)*BR$80)+(H1061*BR$82)+(P1061*BR$83)</f>
        <v>#REF!</v>
      </c>
      <c r="BQ1061" s="54"/>
      <c r="BR1061" s="54"/>
      <c r="BS1061" s="54"/>
    </row>
    <row r="1062" spans="1:71" ht="22.5" customHeight="1" thickBot="1">
      <c r="A1062" s="54"/>
      <c r="B1062" s="566"/>
      <c r="C1062" s="560" t="str">
        <f>IF(ROSTER!D$50="","",ROSTER!D$50)</f>
        <v/>
      </c>
      <c r="D1062" s="561"/>
      <c r="E1062" s="547"/>
      <c r="F1062" s="502"/>
      <c r="G1062" s="507"/>
      <c r="H1062" s="544"/>
      <c r="I1062" s="545"/>
      <c r="J1062" s="540"/>
      <c r="K1062" s="541"/>
      <c r="L1062" s="553"/>
      <c r="M1062" s="559"/>
      <c r="N1062" s="556" t="s">
        <v>14</v>
      </c>
      <c r="O1062" s="557"/>
      <c r="P1062" s="540"/>
      <c r="Q1062" s="541"/>
      <c r="R1062" s="553"/>
      <c r="S1062" s="559"/>
      <c r="T1062" s="592"/>
      <c r="U1062" s="593"/>
      <c r="V1062" s="551"/>
      <c r="W1062" s="545"/>
      <c r="X1062" s="540"/>
      <c r="Y1062" s="545"/>
      <c r="Z1062" s="540"/>
      <c r="AA1062" s="545"/>
      <c r="AB1062" s="540"/>
      <c r="AC1062" s="541"/>
      <c r="AD1062" s="553"/>
      <c r="AE1062" s="559"/>
      <c r="AF1062" s="588"/>
      <c r="AG1062" s="589"/>
      <c r="AH1062" s="540"/>
      <c r="AI1062" s="541"/>
      <c r="AJ1062" s="553"/>
      <c r="AK1062" s="559"/>
      <c r="AL1062" s="592"/>
      <c r="AM1062" s="593"/>
      <c r="AN1062" s="540"/>
      <c r="AO1062" s="541"/>
      <c r="AP1062" s="553"/>
      <c r="AQ1062" s="559"/>
      <c r="AR1062" s="592"/>
      <c r="AS1062" s="593"/>
      <c r="AT1062" s="580"/>
      <c r="AU1062" s="581"/>
      <c r="AV1062" s="576"/>
      <c r="AW1062" s="577"/>
      <c r="AX1062" s="592"/>
      <c r="AY1062" s="593"/>
      <c r="AZ1062" s="540"/>
      <c r="BA1062" s="541"/>
      <c r="BB1062" s="553"/>
      <c r="BC1062" s="559"/>
      <c r="BD1062" s="592"/>
      <c r="BE1062" s="593"/>
      <c r="BF1062" s="580"/>
      <c r="BG1062" s="581"/>
      <c r="BH1062" s="576"/>
      <c r="BI1062" s="577"/>
      <c r="BJ1062" s="592"/>
      <c r="BK1062" s="593"/>
      <c r="BL1062" s="653"/>
      <c r="BM1062" s="654"/>
      <c r="BN1062" s="655"/>
      <c r="BO1062" s="602"/>
      <c r="BP1062" s="600"/>
      <c r="BQ1062" s="54"/>
      <c r="BR1062" s="54"/>
      <c r="BS1062" s="54"/>
    </row>
    <row r="1063" spans="1:71" s="335" customFormat="1" ht="33.4" customHeight="1">
      <c r="A1063" s="333"/>
      <c r="B1063" s="689"/>
      <c r="C1063" s="685"/>
      <c r="D1063" s="685" t="s">
        <v>10</v>
      </c>
      <c r="E1063" s="686"/>
      <c r="F1063" s="334"/>
      <c r="G1063" s="334"/>
      <c r="H1063" s="642">
        <f>SUM(H1019:I1062)</f>
        <v>0</v>
      </c>
      <c r="I1063" s="631"/>
      <c r="J1063" s="642">
        <f>SUM(J1019:K1062)</f>
        <v>0</v>
      </c>
      <c r="K1063" s="631"/>
      <c r="L1063" s="630">
        <f>SUM(L1019:M1062)</f>
        <v>0</v>
      </c>
      <c r="M1063" s="640"/>
      <c r="N1063" s="626">
        <f>L1063+J1063</f>
        <v>0</v>
      </c>
      <c r="O1063" s="627"/>
      <c r="P1063" s="630">
        <f>SUM(P1019:Q1062)</f>
        <v>0</v>
      </c>
      <c r="Q1063" s="631"/>
      <c r="R1063" s="630">
        <f t="shared" ref="R1063" si="959">SUM(R1019:S1062)</f>
        <v>0</v>
      </c>
      <c r="S1063" s="640"/>
      <c r="T1063" s="630">
        <f t="shared" ref="T1063" si="960">SUM(T1019:U1062)</f>
        <v>0</v>
      </c>
      <c r="U1063" s="627"/>
      <c r="V1063" s="640">
        <f t="shared" ref="V1063" si="961">SUM(V1019:W1062)</f>
        <v>0</v>
      </c>
      <c r="W1063" s="640"/>
      <c r="X1063" s="642">
        <f t="shared" ref="X1063" si="962">SUM(X1019:Y1062)</f>
        <v>0</v>
      </c>
      <c r="Y1063" s="627"/>
      <c r="Z1063" s="642">
        <f t="shared" ref="Z1063" si="963">SUM(Z1019:AA1062)</f>
        <v>0</v>
      </c>
      <c r="AA1063" s="627"/>
      <c r="AB1063" s="640">
        <f t="shared" ref="AB1063" si="964">SUM(AB1019:AC1062)</f>
        <v>0</v>
      </c>
      <c r="AC1063" s="631"/>
      <c r="AD1063" s="630">
        <f t="shared" ref="AD1063" si="965">SUM(AD1019:AE1062)</f>
        <v>0</v>
      </c>
      <c r="AE1063" s="640"/>
      <c r="AF1063" s="626">
        <f t="shared" ref="AF1063" si="966">SUM(AF1019:AG1062)</f>
        <v>0</v>
      </c>
      <c r="AG1063" s="627"/>
      <c r="AH1063" s="630">
        <f t="shared" ref="AH1063" si="967">SUM(AH1019:AI1062)</f>
        <v>0</v>
      </c>
      <c r="AI1063" s="631"/>
      <c r="AJ1063" s="630">
        <f t="shared" ref="AJ1063" si="968">SUM(AJ1019:AK1062)</f>
        <v>0</v>
      </c>
      <c r="AK1063" s="640"/>
      <c r="AL1063" s="626">
        <f>IF(AH1063=0,0,(AJ1063/AH1063)*100)</f>
        <v>0</v>
      </c>
      <c r="AM1063" s="627"/>
      <c r="AN1063" s="630">
        <f>SUM(AN1019:AO1062)</f>
        <v>0</v>
      </c>
      <c r="AO1063" s="631"/>
      <c r="AP1063" s="630">
        <f>SUM(AP1019:AQ1062)</f>
        <v>0</v>
      </c>
      <c r="AQ1063" s="640"/>
      <c r="AR1063" s="626">
        <f>IF(AN1063=0,0,(AP1063/AN1063)*100)</f>
        <v>0</v>
      </c>
      <c r="AS1063" s="627"/>
      <c r="AT1063" s="642">
        <f>AB1063+AH1063+AN1063</f>
        <v>0</v>
      </c>
      <c r="AU1063" s="631"/>
      <c r="AV1063" s="630">
        <f>AD1063+AJ1063+AP1063</f>
        <v>0</v>
      </c>
      <c r="AW1063" s="670"/>
      <c r="AX1063" s="626">
        <f>IF(AT1063=0,0,(AV1063/AT1063)*100)</f>
        <v>0</v>
      </c>
      <c r="AY1063" s="627"/>
      <c r="AZ1063" s="630">
        <f>SUM(AZ1019:BA1062)</f>
        <v>0</v>
      </c>
      <c r="BA1063" s="631"/>
      <c r="BB1063" s="630">
        <f>SUM(BB1019:BC1062)</f>
        <v>0</v>
      </c>
      <c r="BC1063" s="640"/>
      <c r="BD1063" s="626">
        <f>IF(AZ1063=0,0,(BB1063/AZ1063)*100)</f>
        <v>0</v>
      </c>
      <c r="BE1063" s="627"/>
      <c r="BF1063" s="642">
        <f>AT1063+AZ1063</f>
        <v>0</v>
      </c>
      <c r="BG1063" s="631"/>
      <c r="BH1063" s="630">
        <f>AV1063+BB1063</f>
        <v>0</v>
      </c>
      <c r="BI1063" s="670"/>
      <c r="BJ1063" s="626">
        <f>IF(BF1063=0,0,(BH1063/BF1063)*100)</f>
        <v>0</v>
      </c>
      <c r="BK1063" s="668"/>
      <c r="BL1063" s="644">
        <f>SUM(BL1019:BN1062)</f>
        <v>0</v>
      </c>
      <c r="BM1063" s="645"/>
      <c r="BN1063" s="646"/>
      <c r="BO1063" s="601" t="e">
        <f>(BL1063*BR$74)+(N1063*BR$75)+(X1063*BR$76)+(R1063*BR$77)+(V1063*BR$78)+(Z1063*BR$79)</f>
        <v>#REF!</v>
      </c>
      <c r="BP1063" s="599" t="e">
        <f>((AZ1063-BB1063)*BR$81)+((AT1063-AV1063)*BR$80)+(H1063*BR$82)+(P1063*BR$83)</f>
        <v>#REF!</v>
      </c>
      <c r="BQ1063" s="333"/>
      <c r="BR1063" s="333"/>
      <c r="BS1063" s="333"/>
    </row>
    <row r="1064" spans="1:71" s="335" customFormat="1" ht="33.950000000000003" customHeight="1" thickBot="1">
      <c r="A1064" s="333"/>
      <c r="B1064" s="690"/>
      <c r="C1064" s="687"/>
      <c r="D1064" s="687"/>
      <c r="E1064" s="688"/>
      <c r="F1064" s="336"/>
      <c r="G1064" s="336"/>
      <c r="H1064" s="643"/>
      <c r="I1064" s="633"/>
      <c r="J1064" s="643"/>
      <c r="K1064" s="633"/>
      <c r="L1064" s="632"/>
      <c r="M1064" s="641"/>
      <c r="N1064" s="628" t="s">
        <v>14</v>
      </c>
      <c r="O1064" s="629"/>
      <c r="P1064" s="632"/>
      <c r="Q1064" s="633"/>
      <c r="R1064" s="632"/>
      <c r="S1064" s="641"/>
      <c r="T1064" s="632"/>
      <c r="U1064" s="629"/>
      <c r="V1064" s="641"/>
      <c r="W1064" s="641"/>
      <c r="X1064" s="643"/>
      <c r="Y1064" s="629"/>
      <c r="Z1064" s="643"/>
      <c r="AA1064" s="629"/>
      <c r="AB1064" s="641"/>
      <c r="AC1064" s="633"/>
      <c r="AD1064" s="632"/>
      <c r="AE1064" s="641"/>
      <c r="AF1064" s="628"/>
      <c r="AG1064" s="629"/>
      <c r="AH1064" s="632"/>
      <c r="AI1064" s="633"/>
      <c r="AJ1064" s="632"/>
      <c r="AK1064" s="641"/>
      <c r="AL1064" s="628"/>
      <c r="AM1064" s="629"/>
      <c r="AN1064" s="632"/>
      <c r="AO1064" s="633"/>
      <c r="AP1064" s="632"/>
      <c r="AQ1064" s="641"/>
      <c r="AR1064" s="628"/>
      <c r="AS1064" s="629"/>
      <c r="AT1064" s="643"/>
      <c r="AU1064" s="633"/>
      <c r="AV1064" s="632"/>
      <c r="AW1064" s="671"/>
      <c r="AX1064" s="628"/>
      <c r="AY1064" s="629"/>
      <c r="AZ1064" s="632"/>
      <c r="BA1064" s="633"/>
      <c r="BB1064" s="632"/>
      <c r="BC1064" s="641"/>
      <c r="BD1064" s="628"/>
      <c r="BE1064" s="629"/>
      <c r="BF1064" s="643"/>
      <c r="BG1064" s="633"/>
      <c r="BH1064" s="632"/>
      <c r="BI1064" s="671"/>
      <c r="BJ1064" s="628"/>
      <c r="BK1064" s="669"/>
      <c r="BL1064" s="647"/>
      <c r="BM1064" s="648"/>
      <c r="BN1064" s="649"/>
      <c r="BO1064" s="602"/>
      <c r="BP1064" s="600"/>
      <c r="BQ1064" s="333"/>
      <c r="BR1064" s="333"/>
      <c r="BS1064" s="333"/>
    </row>
    <row r="1065" spans="1:71" s="341" customFormat="1" ht="48.2" customHeight="1" thickBot="1">
      <c r="A1065" s="337"/>
      <c r="B1065" s="667"/>
      <c r="C1065" s="665"/>
      <c r="D1065" s="665" t="s">
        <v>13</v>
      </c>
      <c r="E1065" s="666"/>
      <c r="F1065" s="338"/>
      <c r="G1065" s="334"/>
      <c r="H1065" s="676"/>
      <c r="I1065" s="677"/>
      <c r="J1065" s="673"/>
      <c r="K1065" s="672"/>
      <c r="L1065" s="605"/>
      <c r="M1065" s="606"/>
      <c r="N1065" s="674">
        <f>J1065+L1065</f>
        <v>0</v>
      </c>
      <c r="O1065" s="675"/>
      <c r="P1065" s="673"/>
      <c r="Q1065" s="672"/>
      <c r="R1065" s="605"/>
      <c r="S1065" s="672"/>
      <c r="T1065" s="626">
        <f>R1065-P1065</f>
        <v>0</v>
      </c>
      <c r="U1065" s="627"/>
      <c r="V1065" s="673"/>
      <c r="W1065" s="678"/>
      <c r="X1065" s="679"/>
      <c r="Y1065" s="680"/>
      <c r="Z1065" s="673"/>
      <c r="AA1065" s="678"/>
      <c r="AB1065" s="673"/>
      <c r="AC1065" s="672"/>
      <c r="AD1065" s="605"/>
      <c r="AE1065" s="606"/>
      <c r="AF1065" s="634">
        <f>IF(AB1065=0,0,(AD1065/AB1065)*100)</f>
        <v>0</v>
      </c>
      <c r="AG1065" s="635"/>
      <c r="AH1065" s="673"/>
      <c r="AI1065" s="672"/>
      <c r="AJ1065" s="605"/>
      <c r="AK1065" s="606"/>
      <c r="AL1065" s="626">
        <f>IF(AH1065=0,0,(AJ1065/AH1065)*100)</f>
        <v>0</v>
      </c>
      <c r="AM1065" s="627"/>
      <c r="AN1065" s="673"/>
      <c r="AO1065" s="672"/>
      <c r="AP1065" s="605"/>
      <c r="AQ1065" s="606"/>
      <c r="AR1065" s="626">
        <f>IF(AN1065=0,0,(AP1065/AN1065)*100)</f>
        <v>0</v>
      </c>
      <c r="AS1065" s="627"/>
      <c r="AT1065" s="681">
        <f>AB1065+AH1065+AN1065</f>
        <v>0</v>
      </c>
      <c r="AU1065" s="682"/>
      <c r="AV1065" s="683">
        <f>AD1065+AJ1065+AP1065</f>
        <v>0</v>
      </c>
      <c r="AW1065" s="684"/>
      <c r="AX1065" s="626">
        <f>IF(AT1065=0,0,(AV1065/AT1065)*100)</f>
        <v>0</v>
      </c>
      <c r="AY1065" s="627"/>
      <c r="AZ1065" s="673"/>
      <c r="BA1065" s="672"/>
      <c r="BB1065" s="605"/>
      <c r="BC1065" s="606"/>
      <c r="BD1065" s="626">
        <f>IF(AZ1065=0,0,(BB1065/AZ1065)*100)</f>
        <v>0</v>
      </c>
      <c r="BE1065" s="627"/>
      <c r="BF1065" s="681">
        <f>AT1065+AZ1065</f>
        <v>0</v>
      </c>
      <c r="BG1065" s="682"/>
      <c r="BH1065" s="683">
        <f>AV1065+BB1065</f>
        <v>0</v>
      </c>
      <c r="BI1065" s="684"/>
      <c r="BJ1065" s="626">
        <f>IF(BF1065=0,0,(BH1065/BF1065)*100)</f>
        <v>0</v>
      </c>
      <c r="BK1065" s="627"/>
      <c r="BL1065" s="594"/>
      <c r="BM1065" s="595"/>
      <c r="BN1065" s="596"/>
      <c r="BO1065" s="339"/>
      <c r="BP1065" s="340"/>
      <c r="BQ1065" s="337"/>
      <c r="BR1065" s="337"/>
      <c r="BS1065" s="337"/>
    </row>
    <row r="1066" spans="1:71" s="341" customFormat="1" ht="48.95" customHeight="1" thickBot="1">
      <c r="A1066" s="337"/>
      <c r="B1066" s="342"/>
      <c r="C1066" s="343"/>
      <c r="D1066" s="570" t="s">
        <v>95</v>
      </c>
      <c r="E1066" s="571"/>
      <c r="F1066" s="344"/>
      <c r="G1066" s="344"/>
      <c r="H1066" s="343"/>
      <c r="I1066" s="343"/>
      <c r="J1066" s="567">
        <f>IF((J1063+L1065)=0,0,J1063/(J1063+L1065)*100)</f>
        <v>0</v>
      </c>
      <c r="K1066" s="569"/>
      <c r="L1066" s="567">
        <f>IF((L1063+J1065)=0,0,L1063/(L1063+J1065)*100)</f>
        <v>0</v>
      </c>
      <c r="M1066" s="569"/>
      <c r="N1066" s="567">
        <f>IF((N1063+N1065)=0,0,N1063/(N1063+N1065)*100)</f>
        <v>0</v>
      </c>
      <c r="O1066" s="568"/>
      <c r="P1066" s="572"/>
      <c r="Q1066" s="509"/>
      <c r="R1066" s="509"/>
      <c r="S1066" s="509"/>
      <c r="T1066" s="535"/>
      <c r="U1066" s="535"/>
      <c r="V1066" s="509"/>
      <c r="W1066" s="509"/>
      <c r="X1066" s="509"/>
      <c r="Y1066" s="509"/>
      <c r="Z1066" s="509"/>
      <c r="AA1066" s="509"/>
      <c r="AB1066" s="509"/>
      <c r="AC1066" s="509"/>
      <c r="AD1066" s="509"/>
      <c r="AE1066" s="509"/>
      <c r="AF1066" s="509"/>
      <c r="AG1066" s="509"/>
      <c r="AH1066" s="509"/>
      <c r="AI1066" s="509"/>
      <c r="AJ1066" s="509"/>
      <c r="AK1066" s="509"/>
      <c r="AL1066" s="509"/>
      <c r="AM1066" s="509"/>
      <c r="AN1066" s="509"/>
      <c r="AO1066" s="509"/>
      <c r="AP1066" s="509"/>
      <c r="AQ1066" s="509"/>
      <c r="AR1066" s="509"/>
      <c r="AS1066" s="509"/>
      <c r="AT1066" s="509"/>
      <c r="AU1066" s="509"/>
      <c r="AV1066" s="509"/>
      <c r="AW1066" s="509"/>
      <c r="AX1066" s="509"/>
      <c r="AY1066" s="509"/>
      <c r="AZ1066" s="509"/>
      <c r="BA1066" s="509"/>
      <c r="BB1066" s="509"/>
      <c r="BC1066" s="509"/>
      <c r="BD1066" s="509"/>
      <c r="BE1066" s="509"/>
      <c r="BF1066" s="509"/>
      <c r="BG1066" s="509"/>
      <c r="BH1066" s="509"/>
      <c r="BI1066" s="509"/>
      <c r="BJ1066" s="509"/>
      <c r="BK1066" s="509"/>
      <c r="BL1066" s="509"/>
      <c r="BM1066" s="509"/>
      <c r="BN1066" s="573"/>
      <c r="BO1066" s="345"/>
      <c r="BP1066" s="345"/>
      <c r="BQ1066" s="337"/>
      <c r="BR1066" s="337"/>
      <c r="BS1066" s="337"/>
    </row>
    <row r="1067" spans="1:71" ht="15.75" customHeight="1" thickTop="1" thickBot="1">
      <c r="A1067" s="54"/>
      <c r="B1067" s="214"/>
      <c r="C1067" s="215"/>
      <c r="D1067" s="215"/>
      <c r="E1067" s="215"/>
      <c r="F1067" s="74"/>
      <c r="G1067" s="74"/>
      <c r="H1067" s="215"/>
      <c r="I1067" s="215"/>
      <c r="J1067" s="215"/>
      <c r="K1067" s="215"/>
      <c r="L1067" s="215"/>
      <c r="M1067" s="215"/>
      <c r="N1067" s="215"/>
      <c r="O1067" s="215"/>
      <c r="P1067" s="215"/>
      <c r="Q1067" s="215"/>
      <c r="R1067" s="215"/>
      <c r="S1067" s="215"/>
      <c r="T1067" s="215"/>
      <c r="U1067" s="215"/>
      <c r="V1067" s="215"/>
      <c r="W1067" s="215"/>
      <c r="X1067" s="215"/>
      <c r="Y1067" s="215"/>
      <c r="Z1067" s="215"/>
      <c r="AA1067" s="215"/>
      <c r="AB1067" s="215"/>
      <c r="AC1067" s="215"/>
      <c r="AD1067" s="215"/>
      <c r="AE1067" s="215"/>
      <c r="AF1067" s="220"/>
      <c r="AG1067" s="220"/>
      <c r="AH1067" s="215"/>
      <c r="AI1067" s="215"/>
      <c r="AJ1067" s="215"/>
      <c r="AK1067" s="215"/>
      <c r="AL1067" s="215"/>
      <c r="AM1067" s="215"/>
      <c r="AN1067" s="215"/>
      <c r="AO1067" s="215"/>
      <c r="AP1067" s="215"/>
      <c r="AQ1067" s="215"/>
      <c r="AR1067" s="215"/>
      <c r="AS1067" s="215"/>
      <c r="AT1067" s="215"/>
      <c r="AU1067" s="215"/>
      <c r="AV1067" s="215"/>
      <c r="AW1067" s="215"/>
      <c r="AX1067" s="215"/>
      <c r="AY1067" s="215"/>
      <c r="AZ1067" s="215"/>
      <c r="BA1067" s="215"/>
      <c r="BB1067" s="215"/>
      <c r="BC1067" s="215"/>
      <c r="BD1067" s="215"/>
      <c r="BE1067" s="215"/>
      <c r="BF1067" s="215"/>
      <c r="BG1067" s="215"/>
      <c r="BH1067" s="215"/>
      <c r="BI1067" s="215"/>
      <c r="BJ1067" s="215"/>
      <c r="BK1067" s="215"/>
      <c r="BL1067" s="215"/>
      <c r="BM1067" s="215"/>
      <c r="BN1067" s="221"/>
      <c r="BO1067" s="75"/>
      <c r="BP1067" s="75"/>
      <c r="BQ1067" s="54"/>
      <c r="BR1067" s="54"/>
      <c r="BS1067" s="54"/>
    </row>
    <row r="1068" spans="1:71" s="73" customFormat="1" ht="80.25" customHeight="1" thickTop="1" thickBot="1">
      <c r="A1068" s="72"/>
      <c r="B1068" s="656" t="s">
        <v>62</v>
      </c>
      <c r="C1068" s="657"/>
      <c r="D1068" s="616" t="s">
        <v>54</v>
      </c>
      <c r="E1068" s="616"/>
      <c r="F1068" s="76"/>
      <c r="G1068" s="76"/>
      <c r="H1068" s="607"/>
      <c r="I1068" s="608"/>
      <c r="J1068" s="609"/>
      <c r="K1068" s="346"/>
      <c r="L1068" s="607"/>
      <c r="M1068" s="608"/>
      <c r="N1068" s="609"/>
      <c r="O1068" s="510" t="s">
        <v>49</v>
      </c>
      <c r="P1068" s="511"/>
      <c r="Q1068" s="511"/>
      <c r="R1068" s="511"/>
      <c r="S1068" s="607"/>
      <c r="T1068" s="608"/>
      <c r="U1068" s="609"/>
      <c r="V1068" s="346"/>
      <c r="W1068" s="607"/>
      <c r="X1068" s="608"/>
      <c r="Y1068" s="609"/>
      <c r="Z1068" s="510" t="s">
        <v>115</v>
      </c>
      <c r="AA1068" s="511"/>
      <c r="AB1068" s="511"/>
      <c r="AC1068" s="511"/>
      <c r="AD1068" s="511"/>
      <c r="AE1068" s="511"/>
      <c r="AF1068" s="511"/>
      <c r="AG1068" s="511"/>
      <c r="AH1068" s="511"/>
      <c r="AI1068" s="512"/>
      <c r="AJ1068" s="607"/>
      <c r="AK1068" s="608"/>
      <c r="AL1068" s="609"/>
      <c r="AM1068" s="346"/>
      <c r="AN1068" s="607"/>
      <c r="AO1068" s="608"/>
      <c r="AP1068" s="609"/>
      <c r="AQ1068" s="510" t="s">
        <v>53</v>
      </c>
      <c r="AR1068" s="511"/>
      <c r="AS1068" s="511"/>
      <c r="AT1068" s="512"/>
      <c r="AU1068" s="607"/>
      <c r="AV1068" s="608"/>
      <c r="AW1068" s="609"/>
      <c r="AX1068" s="346"/>
      <c r="AY1068" s="607"/>
      <c r="AZ1068" s="608"/>
      <c r="BA1068" s="609"/>
      <c r="BB1068" s="614" t="s">
        <v>117</v>
      </c>
      <c r="BC1068" s="615"/>
      <c r="BD1068" s="615"/>
      <c r="BE1068" s="658"/>
      <c r="BF1068" s="520">
        <f>BL1063</f>
        <v>0</v>
      </c>
      <c r="BG1068" s="521"/>
      <c r="BH1068" s="522"/>
      <c r="BI1068" s="346"/>
      <c r="BJ1068" s="520">
        <f>BL1065</f>
        <v>0</v>
      </c>
      <c r="BK1068" s="521"/>
      <c r="BL1068" s="522"/>
      <c r="BM1068" s="227"/>
      <c r="BN1068" s="228"/>
      <c r="BO1068" s="77"/>
      <c r="BP1068" s="77"/>
      <c r="BQ1068" s="72"/>
      <c r="BR1068" s="72"/>
      <c r="BS1068" s="72"/>
    </row>
    <row r="1069" spans="1:71" ht="15.6" customHeight="1" thickTop="1" thickBot="1">
      <c r="A1069" s="54"/>
      <c r="B1069" s="216"/>
      <c r="C1069" s="210"/>
      <c r="D1069" s="217"/>
      <c r="E1069" s="217"/>
      <c r="F1069" s="78"/>
      <c r="G1069" s="78"/>
      <c r="H1069" s="224"/>
      <c r="I1069" s="224"/>
      <c r="J1069" s="224"/>
      <c r="K1069" s="224"/>
      <c r="L1069" s="224"/>
      <c r="M1069" s="224"/>
      <c r="N1069" s="224"/>
      <c r="O1069" s="222"/>
      <c r="P1069" s="222"/>
      <c r="Q1069" s="222"/>
      <c r="R1069" s="222"/>
      <c r="S1069" s="224"/>
      <c r="T1069" s="224"/>
      <c r="U1069" s="224"/>
      <c r="V1069" s="223"/>
      <c r="W1069" s="224"/>
      <c r="X1069" s="224"/>
      <c r="Y1069" s="224"/>
      <c r="Z1069" s="222"/>
      <c r="AA1069" s="222"/>
      <c r="AB1069" s="222"/>
      <c r="AC1069" s="222"/>
      <c r="AD1069" s="224"/>
      <c r="AE1069" s="224"/>
      <c r="AF1069" s="224"/>
      <c r="AG1069" s="224"/>
      <c r="AH1069" s="223"/>
      <c r="AI1069" s="223"/>
      <c r="AJ1069" s="224"/>
      <c r="AK1069" s="222"/>
      <c r="AL1069" s="222"/>
      <c r="AM1069" s="222"/>
      <c r="AN1069" s="222"/>
      <c r="AO1069" s="224"/>
      <c r="AP1069" s="224"/>
      <c r="AQ1069" s="222"/>
      <c r="AR1069" s="222"/>
      <c r="AS1069" s="222"/>
      <c r="AT1069" s="222"/>
      <c r="AU1069" s="224"/>
      <c r="AV1069" s="224"/>
      <c r="AW1069" s="224"/>
      <c r="AX1069" s="224"/>
      <c r="AY1069" s="224"/>
      <c r="AZ1069" s="226"/>
      <c r="BA1069" s="226"/>
      <c r="BB1069" s="222"/>
      <c r="BC1069" s="230"/>
      <c r="BD1069" s="231"/>
      <c r="BE1069" s="231"/>
      <c r="BF1069" s="232"/>
      <c r="BG1069" s="232"/>
      <c r="BH1069" s="226"/>
      <c r="BI1069" s="224"/>
      <c r="BJ1069" s="233"/>
      <c r="BK1069" s="233"/>
      <c r="BL1069" s="226"/>
      <c r="BM1069" s="229"/>
      <c r="BN1069" s="234"/>
      <c r="BO1069" s="79"/>
      <c r="BP1069" s="79"/>
      <c r="BQ1069" s="54"/>
      <c r="BR1069" s="54"/>
      <c r="BS1069" s="54"/>
    </row>
    <row r="1070" spans="1:71" s="73" customFormat="1" ht="80.25" customHeight="1" thickTop="1" thickBot="1">
      <c r="A1070" s="72"/>
      <c r="B1070" s="614" t="s">
        <v>47</v>
      </c>
      <c r="C1070" s="615"/>
      <c r="D1070" s="616" t="s">
        <v>55</v>
      </c>
      <c r="E1070" s="616"/>
      <c r="F1070" s="76"/>
      <c r="G1070" s="76"/>
      <c r="H1070" s="520">
        <f>H1068</f>
        <v>0</v>
      </c>
      <c r="I1070" s="521"/>
      <c r="J1070" s="522"/>
      <c r="K1070" s="346"/>
      <c r="L1070" s="520">
        <f>L1068</f>
        <v>0</v>
      </c>
      <c r="M1070" s="521"/>
      <c r="N1070" s="522"/>
      <c r="O1070" s="510" t="s">
        <v>51</v>
      </c>
      <c r="P1070" s="511"/>
      <c r="Q1070" s="511"/>
      <c r="R1070" s="511"/>
      <c r="S1070" s="520">
        <f>S1068-H1068</f>
        <v>0</v>
      </c>
      <c r="T1070" s="521"/>
      <c r="U1070" s="522"/>
      <c r="V1070" s="346"/>
      <c r="W1070" s="520">
        <f>W1068-L1068</f>
        <v>0</v>
      </c>
      <c r="X1070" s="521"/>
      <c r="Y1070" s="522"/>
      <c r="Z1070" s="510" t="s">
        <v>116</v>
      </c>
      <c r="AA1070" s="511"/>
      <c r="AB1070" s="511"/>
      <c r="AC1070" s="511"/>
      <c r="AD1070" s="511"/>
      <c r="AE1070" s="511"/>
      <c r="AF1070" s="511"/>
      <c r="AG1070" s="511"/>
      <c r="AH1070" s="511"/>
      <c r="AI1070" s="512"/>
      <c r="AJ1070" s="520">
        <f>AJ1068-S1068</f>
        <v>0</v>
      </c>
      <c r="AK1070" s="521"/>
      <c r="AL1070" s="522"/>
      <c r="AM1070" s="346"/>
      <c r="AN1070" s="520">
        <f>AN1068-W1068</f>
        <v>0</v>
      </c>
      <c r="AO1070" s="521"/>
      <c r="AP1070" s="522"/>
      <c r="AQ1070" s="510" t="s">
        <v>52</v>
      </c>
      <c r="AR1070" s="511"/>
      <c r="AS1070" s="511"/>
      <c r="AT1070" s="512"/>
      <c r="AU1070" s="520">
        <f>AU1068-AJ1068</f>
        <v>0</v>
      </c>
      <c r="AV1070" s="521"/>
      <c r="AW1070" s="522"/>
      <c r="AX1070" s="346"/>
      <c r="AY1070" s="520">
        <f>AY1068-AN1068</f>
        <v>0</v>
      </c>
      <c r="AZ1070" s="521"/>
      <c r="BA1070" s="522"/>
      <c r="BB1070" s="614" t="s">
        <v>118</v>
      </c>
      <c r="BC1070" s="615"/>
      <c r="BD1070" s="615"/>
      <c r="BE1070" s="658"/>
      <c r="BF1070" s="520">
        <f>BF1068-AU1068</f>
        <v>0</v>
      </c>
      <c r="BG1070" s="521"/>
      <c r="BH1070" s="522"/>
      <c r="BI1070" s="346"/>
      <c r="BJ1070" s="520">
        <f>BJ1068-AY1068</f>
        <v>0</v>
      </c>
      <c r="BK1070" s="521"/>
      <c r="BL1070" s="522"/>
      <c r="BM1070" s="227"/>
      <c r="BN1070" s="228"/>
      <c r="BO1070" s="77"/>
      <c r="BP1070" s="77"/>
      <c r="BQ1070" s="72"/>
      <c r="BR1070" s="72"/>
      <c r="BS1070" s="72"/>
    </row>
    <row r="1071" spans="1:71" ht="15.75" customHeight="1" thickTop="1" thickBot="1">
      <c r="A1071" s="54"/>
      <c r="B1071" s="218"/>
      <c r="C1071" s="219"/>
      <c r="D1071" s="219"/>
      <c r="E1071" s="219"/>
      <c r="F1071" s="80"/>
      <c r="G1071" s="80"/>
      <c r="H1071" s="219"/>
      <c r="I1071" s="219"/>
      <c r="J1071" s="219"/>
      <c r="K1071" s="219"/>
      <c r="L1071" s="219"/>
      <c r="M1071" s="219"/>
      <c r="N1071" s="219"/>
      <c r="O1071" s="219"/>
      <c r="P1071" s="219"/>
      <c r="Q1071" s="219"/>
      <c r="R1071" s="219"/>
      <c r="S1071" s="219"/>
      <c r="T1071" s="219"/>
      <c r="U1071" s="219"/>
      <c r="V1071" s="219"/>
      <c r="W1071" s="219"/>
      <c r="X1071" s="219"/>
      <c r="Y1071" s="219"/>
      <c r="Z1071" s="219"/>
      <c r="AA1071" s="219"/>
      <c r="AB1071" s="219"/>
      <c r="AC1071" s="219"/>
      <c r="AD1071" s="219"/>
      <c r="AE1071" s="219"/>
      <c r="AF1071" s="225"/>
      <c r="AG1071" s="225"/>
      <c r="AH1071" s="219"/>
      <c r="AI1071" s="219"/>
      <c r="AJ1071" s="219"/>
      <c r="AK1071" s="219"/>
      <c r="AL1071" s="219"/>
      <c r="AM1071" s="219"/>
      <c r="AN1071" s="219"/>
      <c r="AO1071" s="219"/>
      <c r="AP1071" s="219"/>
      <c r="AQ1071" s="219"/>
      <c r="AR1071" s="219"/>
      <c r="AS1071" s="219"/>
      <c r="AT1071" s="219"/>
      <c r="AU1071" s="219"/>
      <c r="AV1071" s="219"/>
      <c r="AW1071" s="219"/>
      <c r="AX1071" s="219"/>
      <c r="AY1071" s="219"/>
      <c r="AZ1071" s="219"/>
      <c r="BA1071" s="617" t="s">
        <v>135</v>
      </c>
      <c r="BB1071" s="617"/>
      <c r="BC1071" s="617"/>
      <c r="BD1071" s="617"/>
      <c r="BE1071" s="617"/>
      <c r="BF1071" s="617"/>
      <c r="BG1071" s="617"/>
      <c r="BH1071" s="617"/>
      <c r="BI1071" s="617"/>
      <c r="BJ1071" s="617"/>
      <c r="BK1071" s="617"/>
      <c r="BL1071" s="617"/>
      <c r="BM1071" s="617"/>
      <c r="BN1071" s="618"/>
      <c r="BO1071" s="81"/>
      <c r="BP1071" s="81"/>
      <c r="BQ1071" s="54"/>
      <c r="BR1071" s="54"/>
      <c r="BS1071" s="54"/>
    </row>
    <row r="1072" spans="1:71" ht="12" customHeight="1" thickTop="1">
      <c r="A1072" s="54"/>
      <c r="B1072" s="55"/>
      <c r="C1072" s="54"/>
      <c r="D1072" s="54"/>
      <c r="E1072" s="54"/>
      <c r="F1072" s="56"/>
      <c r="G1072" s="56"/>
      <c r="H1072" s="54"/>
      <c r="I1072" s="54"/>
      <c r="J1072" s="54"/>
      <c r="K1072" s="54"/>
      <c r="L1072" s="54"/>
      <c r="M1072" s="54"/>
      <c r="N1072" s="54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7"/>
      <c r="AG1072" s="57"/>
      <c r="AH1072" s="54"/>
      <c r="AI1072" s="54"/>
      <c r="AJ1072" s="54"/>
      <c r="AK1072" s="54"/>
      <c r="AL1072" s="54"/>
      <c r="AM1072" s="54"/>
      <c r="AN1072" s="54"/>
      <c r="AO1072" s="54"/>
      <c r="AP1072" s="54"/>
      <c r="AQ1072" s="54"/>
      <c r="AR1072" s="54"/>
      <c r="AS1072" s="54"/>
      <c r="AT1072" s="54"/>
      <c r="AU1072" s="54"/>
      <c r="AV1072" s="54"/>
      <c r="AW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4"/>
      <c r="BI1072" s="54"/>
      <c r="BJ1072" s="54"/>
      <c r="BK1072" s="54"/>
      <c r="BL1072" s="54"/>
      <c r="BM1072" s="54"/>
      <c r="BN1072" s="54"/>
      <c r="BO1072" s="58"/>
      <c r="BP1072" s="58"/>
      <c r="BQ1072" s="54"/>
      <c r="BR1072" s="54"/>
      <c r="BS1072" s="54"/>
    </row>
    <row r="1073" spans="1:71" s="61" customFormat="1" ht="33.75">
      <c r="A1073" s="60"/>
      <c r="B1073" s="503" t="s">
        <v>9</v>
      </c>
      <c r="C1073" s="503"/>
      <c r="D1073" s="503"/>
      <c r="E1073" s="503"/>
      <c r="F1073" s="503"/>
      <c r="G1073" s="503"/>
      <c r="H1073" s="503"/>
      <c r="I1073" s="503"/>
      <c r="J1073" s="503"/>
      <c r="K1073" s="503"/>
      <c r="L1073" s="503"/>
      <c r="M1073" s="503"/>
      <c r="N1073" s="503"/>
      <c r="O1073" s="503"/>
      <c r="P1073" s="503"/>
      <c r="Q1073" s="503"/>
      <c r="R1073" s="503"/>
      <c r="S1073" s="503"/>
      <c r="T1073" s="503"/>
      <c r="U1073" s="503"/>
      <c r="V1073" s="503"/>
      <c r="W1073" s="503"/>
      <c r="X1073" s="503"/>
      <c r="Y1073" s="503"/>
      <c r="Z1073" s="503"/>
      <c r="AA1073" s="503"/>
      <c r="AB1073" s="503"/>
      <c r="AC1073" s="503"/>
      <c r="AD1073" s="503"/>
      <c r="AE1073" s="503"/>
      <c r="AF1073" s="503"/>
      <c r="AG1073" s="503"/>
      <c r="AH1073" s="503"/>
      <c r="AI1073" s="503"/>
      <c r="AJ1073" s="503"/>
      <c r="AK1073" s="503"/>
      <c r="AL1073" s="503"/>
      <c r="AM1073" s="503"/>
      <c r="AN1073" s="503"/>
      <c r="AO1073" s="503"/>
      <c r="AP1073" s="503"/>
      <c r="AQ1073" s="503"/>
      <c r="AR1073" s="503"/>
      <c r="AS1073" s="503"/>
      <c r="AT1073" s="503"/>
      <c r="AU1073" s="503"/>
      <c r="AV1073" s="503"/>
      <c r="AW1073" s="503"/>
      <c r="AX1073" s="503"/>
      <c r="AY1073" s="503"/>
      <c r="AZ1073" s="503"/>
      <c r="BA1073" s="503"/>
      <c r="BB1073" s="503"/>
      <c r="BC1073" s="503"/>
      <c r="BD1073" s="503"/>
      <c r="BE1073" s="503"/>
      <c r="BF1073" s="503"/>
      <c r="BG1073" s="503"/>
      <c r="BH1073" s="503"/>
      <c r="BI1073" s="503"/>
      <c r="BJ1073" s="503"/>
      <c r="BK1073" s="503"/>
      <c r="BL1073" s="503"/>
      <c r="BM1073" s="503"/>
      <c r="BN1073" s="503"/>
      <c r="BO1073" s="192"/>
      <c r="BP1073" s="192"/>
      <c r="BQ1073" s="60"/>
      <c r="BR1073" s="60"/>
      <c r="BS1073" s="60"/>
    </row>
    <row r="1074" spans="1:71" ht="10.9" customHeight="1">
      <c r="A1074" s="54"/>
      <c r="B1074" s="193"/>
      <c r="C1074" s="194"/>
      <c r="D1074" s="194"/>
      <c r="E1074" s="194"/>
      <c r="F1074" s="195"/>
      <c r="G1074" s="195"/>
      <c r="H1074" s="194"/>
      <c r="I1074" s="194"/>
      <c r="J1074" s="194"/>
      <c r="K1074" s="194"/>
      <c r="L1074" s="194"/>
      <c r="M1074" s="194"/>
      <c r="N1074" s="194"/>
      <c r="O1074" s="194"/>
      <c r="P1074" s="194"/>
      <c r="Q1074" s="194"/>
      <c r="R1074" s="194"/>
      <c r="S1074" s="194"/>
      <c r="T1074" s="194"/>
      <c r="U1074" s="194"/>
      <c r="V1074" s="194"/>
      <c r="W1074" s="194"/>
      <c r="X1074" s="194"/>
      <c r="Y1074" s="194"/>
      <c r="Z1074" s="194"/>
      <c r="AA1074" s="194"/>
      <c r="AB1074" s="194"/>
      <c r="AC1074" s="194"/>
      <c r="AD1074" s="194"/>
      <c r="AE1074" s="194"/>
      <c r="AF1074" s="196"/>
      <c r="AG1074" s="196"/>
      <c r="AH1074" s="194"/>
      <c r="AI1074" s="194"/>
      <c r="AJ1074" s="194"/>
      <c r="AK1074" s="194"/>
      <c r="AL1074" s="194"/>
      <c r="AM1074" s="194"/>
      <c r="AN1074" s="194"/>
      <c r="AO1074" s="194"/>
      <c r="AP1074" s="194"/>
      <c r="AQ1074" s="194"/>
      <c r="AR1074" s="194"/>
      <c r="AS1074" s="194"/>
      <c r="AT1074" s="194"/>
      <c r="AU1074" s="194"/>
      <c r="AV1074" s="194"/>
      <c r="AW1074" s="194"/>
      <c r="AX1074" s="194"/>
      <c r="AY1074" s="194"/>
      <c r="AZ1074" s="194"/>
      <c r="BA1074" s="194"/>
      <c r="BB1074" s="194"/>
      <c r="BC1074" s="194"/>
      <c r="BD1074" s="194"/>
      <c r="BE1074" s="194"/>
      <c r="BF1074" s="194"/>
      <c r="BG1074" s="194"/>
      <c r="BH1074" s="194"/>
      <c r="BI1074" s="194"/>
      <c r="BJ1074" s="194"/>
      <c r="BK1074" s="194"/>
      <c r="BL1074" s="194"/>
      <c r="BM1074" s="194"/>
      <c r="BN1074" s="508"/>
      <c r="BO1074" s="508"/>
      <c r="BP1074" s="508"/>
      <c r="BQ1074" s="54"/>
      <c r="BR1074" s="54"/>
      <c r="BS1074" s="54"/>
    </row>
    <row r="1075" spans="1:71" s="62" customFormat="1" ht="36.75" customHeight="1">
      <c r="A1075" s="55"/>
      <c r="B1075" s="193"/>
      <c r="C1075" s="193"/>
      <c r="D1075" s="197" t="s">
        <v>10</v>
      </c>
      <c r="E1075" s="514" t="str">
        <f>IF(ROSTER!D$3="","",ROSTER!D$3)</f>
        <v/>
      </c>
      <c r="F1075" s="514"/>
      <c r="G1075" s="514"/>
      <c r="H1075" s="514"/>
      <c r="I1075" s="514"/>
      <c r="J1075" s="514"/>
      <c r="K1075" s="514"/>
      <c r="L1075" s="514"/>
      <c r="M1075" s="514"/>
      <c r="N1075" s="514"/>
      <c r="O1075" s="514"/>
      <c r="P1075" s="514"/>
      <c r="Q1075" s="514"/>
      <c r="R1075" s="514"/>
      <c r="S1075" s="514"/>
      <c r="T1075" s="514"/>
      <c r="U1075" s="514"/>
      <c r="V1075" s="514"/>
      <c r="W1075" s="514"/>
      <c r="X1075" s="514"/>
      <c r="Y1075" s="514"/>
      <c r="Z1075" s="514"/>
      <c r="AA1075" s="514"/>
      <c r="AB1075" s="514"/>
      <c r="AC1075" s="514"/>
      <c r="AD1075" s="198"/>
      <c r="AE1075" s="505" t="s">
        <v>11</v>
      </c>
      <c r="AF1075" s="505"/>
      <c r="AG1075" s="505"/>
      <c r="AH1075" s="505"/>
      <c r="AI1075" s="505"/>
      <c r="AJ1075" s="505"/>
      <c r="AK1075" s="505"/>
      <c r="AL1075" s="505"/>
      <c r="AM1075" s="505"/>
      <c r="AN1075" s="513"/>
      <c r="AO1075" s="513"/>
      <c r="AP1075" s="513"/>
      <c r="AQ1075" s="513"/>
      <c r="AR1075" s="513"/>
      <c r="AS1075" s="513"/>
      <c r="AT1075" s="513"/>
      <c r="AU1075" s="513"/>
      <c r="AV1075" s="513"/>
      <c r="AW1075" s="513"/>
      <c r="AX1075" s="513"/>
      <c r="AY1075" s="513"/>
      <c r="AZ1075" s="513"/>
      <c r="BA1075" s="513"/>
      <c r="BB1075" s="513"/>
      <c r="BC1075" s="513"/>
      <c r="BD1075" s="513"/>
      <c r="BE1075" s="513"/>
      <c r="BF1075" s="513"/>
      <c r="BG1075" s="513"/>
      <c r="BH1075" s="513"/>
      <c r="BI1075" s="513"/>
      <c r="BJ1075" s="513"/>
      <c r="BK1075" s="513"/>
      <c r="BL1075" s="513"/>
      <c r="BM1075" s="513"/>
      <c r="BN1075" s="508"/>
      <c r="BO1075" s="508"/>
      <c r="BP1075" s="508"/>
      <c r="BQ1075" s="55"/>
      <c r="BR1075" s="55"/>
      <c r="BS1075" s="55"/>
    </row>
    <row r="1076" spans="1:71" ht="8.85" customHeight="1">
      <c r="A1076" s="63"/>
      <c r="B1076" s="193"/>
      <c r="C1076" s="196" t="s">
        <v>36</v>
      </c>
      <c r="D1076" s="196"/>
      <c r="E1076" s="196"/>
      <c r="F1076" s="199"/>
      <c r="G1076" s="199"/>
      <c r="H1076" s="196"/>
      <c r="I1076" s="196"/>
      <c r="J1076" s="200"/>
      <c r="K1076" s="200"/>
      <c r="L1076" s="200"/>
      <c r="M1076" s="200"/>
      <c r="N1076" s="200"/>
      <c r="O1076" s="200"/>
      <c r="P1076" s="200"/>
      <c r="Q1076" s="200"/>
      <c r="R1076" s="200"/>
      <c r="S1076" s="200"/>
      <c r="T1076" s="200"/>
      <c r="U1076" s="200"/>
      <c r="V1076" s="200"/>
      <c r="W1076" s="200"/>
      <c r="X1076" s="200"/>
      <c r="Y1076" s="200"/>
      <c r="Z1076" s="200"/>
      <c r="AA1076" s="200"/>
      <c r="AB1076" s="200"/>
      <c r="AC1076" s="200"/>
      <c r="AD1076" s="200"/>
      <c r="AE1076" s="200"/>
      <c r="AF1076" s="200"/>
      <c r="AG1076" s="196"/>
      <c r="AH1076" s="201"/>
      <c r="AI1076" s="202"/>
      <c r="AJ1076" s="202"/>
      <c r="AK1076" s="202"/>
      <c r="AL1076" s="202"/>
      <c r="AM1076" s="202"/>
      <c r="AN1076" s="202"/>
      <c r="AO1076" s="203"/>
      <c r="AP1076" s="204"/>
      <c r="AQ1076" s="204"/>
      <c r="AR1076" s="204"/>
      <c r="AS1076" s="204"/>
      <c r="AT1076" s="204"/>
      <c r="AU1076" s="204"/>
      <c r="AV1076" s="204"/>
      <c r="AW1076" s="204"/>
      <c r="AX1076" s="204"/>
      <c r="AY1076" s="204"/>
      <c r="AZ1076" s="204"/>
      <c r="BA1076" s="204"/>
      <c r="BB1076" s="204"/>
      <c r="BC1076" s="204"/>
      <c r="BD1076" s="204"/>
      <c r="BE1076" s="204"/>
      <c r="BF1076" s="204"/>
      <c r="BG1076" s="204"/>
      <c r="BH1076" s="204"/>
      <c r="BI1076" s="204"/>
      <c r="BJ1076" s="204"/>
      <c r="BK1076" s="204"/>
      <c r="BL1076" s="204"/>
      <c r="BM1076" s="204"/>
      <c r="BN1076" s="204"/>
      <c r="BO1076" s="205"/>
      <c r="BP1076" s="205"/>
      <c r="BQ1076" s="63"/>
      <c r="BR1076" s="63"/>
      <c r="BS1076" s="63"/>
    </row>
    <row r="1077" spans="1:71" s="62" customFormat="1" ht="42.75">
      <c r="A1077" s="55"/>
      <c r="B1077" s="193"/>
      <c r="C1077" s="519" t="s">
        <v>35</v>
      </c>
      <c r="D1077" s="519"/>
      <c r="E1077" s="513"/>
      <c r="F1077" s="513"/>
      <c r="G1077" s="513"/>
      <c r="H1077" s="513"/>
      <c r="I1077" s="513"/>
      <c r="J1077" s="513"/>
      <c r="K1077" s="513"/>
      <c r="L1077" s="513"/>
      <c r="M1077" s="513"/>
      <c r="N1077" s="513"/>
      <c r="O1077" s="513"/>
      <c r="P1077" s="513"/>
      <c r="Q1077" s="513"/>
      <c r="R1077" s="513"/>
      <c r="S1077" s="513"/>
      <c r="T1077" s="513"/>
      <c r="U1077" s="513"/>
      <c r="V1077" s="513"/>
      <c r="W1077" s="513"/>
      <c r="X1077" s="513"/>
      <c r="Y1077" s="513"/>
      <c r="Z1077" s="513"/>
      <c r="AA1077" s="513"/>
      <c r="AB1077" s="513"/>
      <c r="AC1077" s="513"/>
      <c r="AD1077" s="198"/>
      <c r="AE1077" s="239" t="s">
        <v>19</v>
      </c>
      <c r="AF1077" s="239"/>
      <c r="AG1077" s="239"/>
      <c r="AH1077" s="505" t="s">
        <v>19</v>
      </c>
      <c r="AI1077" s="505"/>
      <c r="AJ1077" s="505"/>
      <c r="AK1077" s="505"/>
      <c r="AL1077" s="505"/>
      <c r="AM1077" s="505"/>
      <c r="AN1077" s="513"/>
      <c r="AO1077" s="513"/>
      <c r="AP1077" s="513"/>
      <c r="AQ1077" s="513"/>
      <c r="AR1077" s="513"/>
      <c r="AS1077" s="513"/>
      <c r="AT1077" s="513"/>
      <c r="AU1077" s="513"/>
      <c r="AV1077" s="513"/>
      <c r="AW1077" s="513"/>
      <c r="AX1077" s="513"/>
      <c r="AY1077" s="513"/>
      <c r="AZ1077" s="513"/>
      <c r="BA1077" s="505" t="s">
        <v>12</v>
      </c>
      <c r="BB1077" s="505"/>
      <c r="BC1077" s="505"/>
      <c r="BD1077" s="504"/>
      <c r="BE1077" s="504"/>
      <c r="BF1077" s="504"/>
      <c r="BG1077" s="504"/>
      <c r="BH1077" s="504"/>
      <c r="BI1077" s="504"/>
      <c r="BJ1077" s="504"/>
      <c r="BK1077" s="504"/>
      <c r="BL1077" s="504"/>
      <c r="BM1077" s="504"/>
      <c r="BN1077" s="206"/>
      <c r="BO1077" s="207"/>
      <c r="BP1077" s="207"/>
      <c r="BQ1077" s="64">
        <f>IF(BD1077=0,0,1)</f>
        <v>0</v>
      </c>
      <c r="BR1077" s="65">
        <f>IF((BE1131+BI1131)&gt;(AO1131+AS1131),1,0)</f>
        <v>0</v>
      </c>
      <c r="BS1077" s="66"/>
    </row>
    <row r="1078" spans="1:71" ht="9.6" customHeight="1">
      <c r="A1078" s="54"/>
      <c r="B1078" s="193"/>
      <c r="C1078" s="194"/>
      <c r="D1078" s="194"/>
      <c r="E1078" s="194"/>
      <c r="F1078" s="195"/>
      <c r="G1078" s="195"/>
      <c r="H1078" s="194"/>
      <c r="I1078" s="194"/>
      <c r="J1078" s="194"/>
      <c r="K1078" s="194"/>
      <c r="L1078" s="194"/>
      <c r="M1078" s="194"/>
      <c r="N1078" s="194"/>
      <c r="O1078" s="194"/>
      <c r="P1078" s="194"/>
      <c r="Q1078" s="194"/>
      <c r="R1078" s="194"/>
      <c r="S1078" s="194"/>
      <c r="T1078" s="194"/>
      <c r="U1078" s="194"/>
      <c r="V1078" s="194"/>
      <c r="W1078" s="194"/>
      <c r="X1078" s="194"/>
      <c r="Y1078" s="194"/>
      <c r="Z1078" s="194"/>
      <c r="AA1078" s="194"/>
      <c r="AB1078" s="194"/>
      <c r="AC1078" s="194"/>
      <c r="AD1078" s="194"/>
      <c r="AE1078" s="194"/>
      <c r="AF1078" s="196"/>
      <c r="AG1078" s="196"/>
      <c r="AH1078" s="194"/>
      <c r="AI1078" s="194"/>
      <c r="AJ1078" s="194"/>
      <c r="AK1078" s="194"/>
      <c r="AL1078" s="194"/>
      <c r="AM1078" s="194"/>
      <c r="AN1078" s="194"/>
      <c r="AO1078" s="194"/>
      <c r="AP1078" s="194"/>
      <c r="AQ1078" s="194"/>
      <c r="AR1078" s="194"/>
      <c r="AS1078" s="194"/>
      <c r="AT1078" s="194"/>
      <c r="AU1078" s="194"/>
      <c r="AV1078" s="194"/>
      <c r="AW1078" s="194"/>
      <c r="AX1078" s="194"/>
      <c r="AY1078" s="194"/>
      <c r="AZ1078" s="194"/>
      <c r="BA1078" s="194"/>
      <c r="BB1078" s="194"/>
      <c r="BC1078" s="194"/>
      <c r="BD1078" s="194"/>
      <c r="BE1078" s="194"/>
      <c r="BF1078" s="194"/>
      <c r="BG1078" s="194"/>
      <c r="BH1078" s="194"/>
      <c r="BI1078" s="194"/>
      <c r="BJ1078" s="194"/>
      <c r="BK1078" s="194"/>
      <c r="BL1078" s="194"/>
      <c r="BM1078" s="194"/>
      <c r="BN1078" s="194"/>
      <c r="BO1078" s="208"/>
      <c r="BP1078" s="208"/>
      <c r="BQ1078" s="54"/>
      <c r="BR1078" s="54"/>
      <c r="BS1078" s="54"/>
    </row>
    <row r="1079" spans="1:71" ht="8.85" customHeight="1" thickBot="1">
      <c r="A1079" s="54"/>
      <c r="B1079" s="209"/>
      <c r="C1079" s="210"/>
      <c r="D1079" s="210"/>
      <c r="E1079" s="210"/>
      <c r="F1079" s="211"/>
      <c r="G1079" s="211"/>
      <c r="H1079" s="210"/>
      <c r="I1079" s="210"/>
      <c r="J1079" s="210"/>
      <c r="K1079" s="210"/>
      <c r="L1079" s="210"/>
      <c r="M1079" s="210"/>
      <c r="N1079" s="210"/>
      <c r="O1079" s="210"/>
      <c r="P1079" s="210"/>
      <c r="Q1079" s="210"/>
      <c r="R1079" s="210"/>
      <c r="S1079" s="210"/>
      <c r="T1079" s="210"/>
      <c r="U1079" s="210"/>
      <c r="V1079" s="210"/>
      <c r="W1079" s="210"/>
      <c r="X1079" s="210"/>
      <c r="Y1079" s="210"/>
      <c r="Z1079" s="210"/>
      <c r="AA1079" s="210"/>
      <c r="AB1079" s="210"/>
      <c r="AC1079" s="210"/>
      <c r="AD1079" s="210"/>
      <c r="AE1079" s="210"/>
      <c r="AF1079" s="212"/>
      <c r="AG1079" s="212"/>
      <c r="AH1079" s="210"/>
      <c r="AI1079" s="210"/>
      <c r="AJ1079" s="210"/>
      <c r="AK1079" s="210"/>
      <c r="AL1079" s="210"/>
      <c r="AM1079" s="210"/>
      <c r="AN1079" s="210"/>
      <c r="AO1079" s="210"/>
      <c r="AP1079" s="210"/>
      <c r="AQ1079" s="210"/>
      <c r="AR1079" s="210"/>
      <c r="AS1079" s="210"/>
      <c r="AT1079" s="210"/>
      <c r="AU1079" s="210"/>
      <c r="AV1079" s="210"/>
      <c r="AW1079" s="210"/>
      <c r="AX1079" s="210"/>
      <c r="AY1079" s="210"/>
      <c r="AZ1079" s="210"/>
      <c r="BA1079" s="210"/>
      <c r="BB1079" s="210"/>
      <c r="BC1079" s="210"/>
      <c r="BD1079" s="210"/>
      <c r="BE1079" s="210"/>
      <c r="BF1079" s="210"/>
      <c r="BG1079" s="210"/>
      <c r="BH1079" s="210"/>
      <c r="BI1079" s="210"/>
      <c r="BJ1079" s="210"/>
      <c r="BK1079" s="210"/>
      <c r="BL1079" s="210"/>
      <c r="BM1079" s="210"/>
      <c r="BN1079" s="210"/>
      <c r="BO1079" s="213"/>
      <c r="BP1079" s="213"/>
      <c r="BQ1079" s="54"/>
      <c r="BR1079" s="54"/>
      <c r="BS1079" s="54"/>
    </row>
    <row r="1080" spans="1:71" s="62" customFormat="1" ht="33.4" customHeight="1" thickTop="1">
      <c r="A1080" s="66"/>
      <c r="B1080" s="515" t="s">
        <v>0</v>
      </c>
      <c r="C1080" s="531" t="s">
        <v>1</v>
      </c>
      <c r="D1080" s="532"/>
      <c r="E1080" s="332" t="s">
        <v>26</v>
      </c>
      <c r="F1080" s="499" t="s">
        <v>104</v>
      </c>
      <c r="G1080" s="499" t="s">
        <v>105</v>
      </c>
      <c r="H1080" s="527" t="s">
        <v>38</v>
      </c>
      <c r="I1080" s="528"/>
      <c r="J1080" s="564" t="s">
        <v>7</v>
      </c>
      <c r="K1080" s="564"/>
      <c r="L1080" s="564"/>
      <c r="M1080" s="564"/>
      <c r="N1080" s="564"/>
      <c r="O1080" s="564"/>
      <c r="P1080" s="564" t="s">
        <v>2</v>
      </c>
      <c r="Q1080" s="564"/>
      <c r="R1080" s="564"/>
      <c r="S1080" s="564"/>
      <c r="T1080" s="564"/>
      <c r="U1080" s="564"/>
      <c r="V1080" s="610" t="s">
        <v>32</v>
      </c>
      <c r="W1080" s="611"/>
      <c r="X1080" s="610" t="s">
        <v>33</v>
      </c>
      <c r="Y1080" s="611"/>
      <c r="Z1080" s="619" t="s">
        <v>41</v>
      </c>
      <c r="AA1080" s="620"/>
      <c r="AB1080" s="623" t="s">
        <v>6</v>
      </c>
      <c r="AC1080" s="623"/>
      <c r="AD1080" s="623"/>
      <c r="AE1080" s="623"/>
      <c r="AF1080" s="623"/>
      <c r="AG1080" s="623"/>
      <c r="AH1080" s="564" t="s">
        <v>66</v>
      </c>
      <c r="AI1080" s="564"/>
      <c r="AJ1080" s="564"/>
      <c r="AK1080" s="564"/>
      <c r="AL1080" s="564"/>
      <c r="AM1080" s="564"/>
      <c r="AN1080" s="564" t="s">
        <v>67</v>
      </c>
      <c r="AO1080" s="564"/>
      <c r="AP1080" s="564"/>
      <c r="AQ1080" s="564"/>
      <c r="AR1080" s="564"/>
      <c r="AS1080" s="564"/>
      <c r="AT1080" s="564" t="s">
        <v>68</v>
      </c>
      <c r="AU1080" s="564"/>
      <c r="AV1080" s="564"/>
      <c r="AW1080" s="564"/>
      <c r="AX1080" s="564"/>
      <c r="AY1080" s="583"/>
      <c r="AZ1080" s="564" t="s">
        <v>4</v>
      </c>
      <c r="BA1080" s="564"/>
      <c r="BB1080" s="564"/>
      <c r="BC1080" s="564"/>
      <c r="BD1080" s="564"/>
      <c r="BE1080" s="564"/>
      <c r="BF1080" s="564" t="s">
        <v>69</v>
      </c>
      <c r="BG1080" s="564"/>
      <c r="BH1080" s="564"/>
      <c r="BI1080" s="564"/>
      <c r="BJ1080" s="564"/>
      <c r="BK1080" s="582"/>
      <c r="BL1080" s="659" t="s">
        <v>119</v>
      </c>
      <c r="BM1080" s="660"/>
      <c r="BN1080" s="661"/>
      <c r="BO1080" s="603" t="s">
        <v>83</v>
      </c>
      <c r="BP1080" s="603" t="s">
        <v>84</v>
      </c>
      <c r="BQ1080" s="66"/>
      <c r="BR1080" s="66"/>
      <c r="BS1080" s="66"/>
    </row>
    <row r="1081" spans="1:71" s="68" customFormat="1" ht="45" customHeight="1">
      <c r="A1081" s="67"/>
      <c r="B1081" s="516"/>
      <c r="C1081" s="533"/>
      <c r="D1081" s="534"/>
      <c r="E1081" s="331" t="s">
        <v>106</v>
      </c>
      <c r="F1081" s="500"/>
      <c r="G1081" s="500"/>
      <c r="H1081" s="529"/>
      <c r="I1081" s="530"/>
      <c r="J1081" s="562" t="s">
        <v>15</v>
      </c>
      <c r="K1081" s="563"/>
      <c r="L1081" s="525" t="s">
        <v>16</v>
      </c>
      <c r="M1081" s="526"/>
      <c r="N1081" s="517" t="s">
        <v>17</v>
      </c>
      <c r="O1081" s="518" t="s">
        <v>8</v>
      </c>
      <c r="P1081" s="562" t="s">
        <v>24</v>
      </c>
      <c r="Q1081" s="563"/>
      <c r="R1081" s="525" t="s">
        <v>22</v>
      </c>
      <c r="S1081" s="526"/>
      <c r="T1081" s="517" t="s">
        <v>17</v>
      </c>
      <c r="U1081" s="518"/>
      <c r="V1081" s="612"/>
      <c r="W1081" s="613"/>
      <c r="X1081" s="612"/>
      <c r="Y1081" s="613"/>
      <c r="Z1081" s="621"/>
      <c r="AA1081" s="622"/>
      <c r="AB1081" s="638" t="s">
        <v>50</v>
      </c>
      <c r="AC1081" s="639"/>
      <c r="AD1081" s="636" t="s">
        <v>21</v>
      </c>
      <c r="AE1081" s="637" t="s">
        <v>3</v>
      </c>
      <c r="AF1081" s="624" t="s">
        <v>5</v>
      </c>
      <c r="AG1081" s="625"/>
      <c r="AH1081" s="562" t="s">
        <v>50</v>
      </c>
      <c r="AI1081" s="563"/>
      <c r="AJ1081" s="525" t="s">
        <v>21</v>
      </c>
      <c r="AK1081" s="526" t="s">
        <v>3</v>
      </c>
      <c r="AL1081" s="523" t="s">
        <v>5</v>
      </c>
      <c r="AM1081" s="524"/>
      <c r="AN1081" s="562" t="s">
        <v>50</v>
      </c>
      <c r="AO1081" s="563"/>
      <c r="AP1081" s="525" t="s">
        <v>21</v>
      </c>
      <c r="AQ1081" s="526" t="s">
        <v>3</v>
      </c>
      <c r="AR1081" s="523" t="s">
        <v>5</v>
      </c>
      <c r="AS1081" s="524"/>
      <c r="AT1081" s="533" t="s">
        <v>50</v>
      </c>
      <c r="AU1081" s="584"/>
      <c r="AV1081" s="597" t="s">
        <v>21</v>
      </c>
      <c r="AW1081" s="598" t="s">
        <v>3</v>
      </c>
      <c r="AX1081" s="523" t="s">
        <v>5</v>
      </c>
      <c r="AY1081" s="585"/>
      <c r="AZ1081" s="562" t="s">
        <v>50</v>
      </c>
      <c r="BA1081" s="563"/>
      <c r="BB1081" s="525" t="s">
        <v>21</v>
      </c>
      <c r="BC1081" s="526" t="s">
        <v>3</v>
      </c>
      <c r="BD1081" s="523" t="s">
        <v>5</v>
      </c>
      <c r="BE1081" s="524"/>
      <c r="BF1081" s="533" t="s">
        <v>50</v>
      </c>
      <c r="BG1081" s="584"/>
      <c r="BH1081" s="597" t="s">
        <v>21</v>
      </c>
      <c r="BI1081" s="598" t="s">
        <v>3</v>
      </c>
      <c r="BJ1081" s="523" t="s">
        <v>5</v>
      </c>
      <c r="BK1081" s="524"/>
      <c r="BL1081" s="662"/>
      <c r="BM1081" s="663"/>
      <c r="BN1081" s="664"/>
      <c r="BO1081" s="604"/>
      <c r="BP1081" s="604"/>
      <c r="BQ1081" s="67"/>
      <c r="BR1081" s="67"/>
      <c r="BS1081" s="67"/>
    </row>
    <row r="1082" spans="1:71" ht="23.85" customHeight="1">
      <c r="A1082" s="69"/>
      <c r="B1082" s="548" t="str">
        <f>IF(ROSTER!B8="","",ROSTER!B8)</f>
        <v/>
      </c>
      <c r="C1082" s="536" t="str">
        <f>IF(ROSTER!C$8="","",ROSTER!C$8)</f>
        <v/>
      </c>
      <c r="D1082" s="537"/>
      <c r="E1082" s="546"/>
      <c r="F1082" s="501">
        <f>IF(E1082="y",1,IF(E1082="S",1,0))</f>
        <v>0</v>
      </c>
      <c r="G1082" s="506">
        <f>IF(E1082="S",1,0)</f>
        <v>0</v>
      </c>
      <c r="H1082" s="542"/>
      <c r="I1082" s="543"/>
      <c r="J1082" s="538"/>
      <c r="K1082" s="539"/>
      <c r="L1082" s="552"/>
      <c r="M1082" s="558"/>
      <c r="N1082" s="554">
        <f>L1082+J1082</f>
        <v>0</v>
      </c>
      <c r="O1082" s="555"/>
      <c r="P1082" s="538"/>
      <c r="Q1082" s="539"/>
      <c r="R1082" s="552"/>
      <c r="S1082" s="558"/>
      <c r="T1082" s="590">
        <f>R1082-P1082</f>
        <v>0</v>
      </c>
      <c r="U1082" s="591"/>
      <c r="V1082" s="550"/>
      <c r="W1082" s="543"/>
      <c r="X1082" s="538"/>
      <c r="Y1082" s="543"/>
      <c r="Z1082" s="538"/>
      <c r="AA1082" s="543"/>
      <c r="AB1082" s="538"/>
      <c r="AC1082" s="539"/>
      <c r="AD1082" s="552"/>
      <c r="AE1082" s="558"/>
      <c r="AF1082" s="586">
        <f>IF(AB1082=0,0,(AD1082/AB1082)*100)</f>
        <v>0</v>
      </c>
      <c r="AG1082" s="587"/>
      <c r="AH1082" s="538"/>
      <c r="AI1082" s="539"/>
      <c r="AJ1082" s="552"/>
      <c r="AK1082" s="558"/>
      <c r="AL1082" s="590">
        <f>IF(AH1082=0,0,(AJ1082/AH1082)*100)</f>
        <v>0</v>
      </c>
      <c r="AM1082" s="591"/>
      <c r="AN1082" s="538"/>
      <c r="AO1082" s="539"/>
      <c r="AP1082" s="552"/>
      <c r="AQ1082" s="558"/>
      <c r="AR1082" s="590">
        <f>IF(AN1082=0,0,(AP1082/AN1082)*100)</f>
        <v>0</v>
      </c>
      <c r="AS1082" s="591"/>
      <c r="AT1082" s="578">
        <f>AB1082+AH1082+AN1082</f>
        <v>0</v>
      </c>
      <c r="AU1082" s="579"/>
      <c r="AV1082" s="574">
        <f>AD1082+AJ1082+AP1082</f>
        <v>0</v>
      </c>
      <c r="AW1082" s="575"/>
      <c r="AX1082" s="590">
        <f>IF(AT1082=0,0,(AV1082/AT1082)*100)</f>
        <v>0</v>
      </c>
      <c r="AY1082" s="591"/>
      <c r="AZ1082" s="538"/>
      <c r="BA1082" s="539"/>
      <c r="BB1082" s="552"/>
      <c r="BC1082" s="558"/>
      <c r="BD1082" s="590">
        <f>IF(AZ1082=0,0,(BB1082/AZ1082)*100)</f>
        <v>0</v>
      </c>
      <c r="BE1082" s="591"/>
      <c r="BF1082" s="578">
        <f>AT1082+AZ1082</f>
        <v>0</v>
      </c>
      <c r="BG1082" s="579"/>
      <c r="BH1082" s="574">
        <f>AV1082+BB1082</f>
        <v>0</v>
      </c>
      <c r="BI1082" s="575"/>
      <c r="BJ1082" s="590">
        <f>IF(BF1082=0,0,(BH1082/BF1082)*100)</f>
        <v>0</v>
      </c>
      <c r="BK1082" s="591"/>
      <c r="BL1082" s="650">
        <f>(AD1082*2)+(AJ1082*2)+(AP1082*3)+BB1082</f>
        <v>0</v>
      </c>
      <c r="BM1082" s="651"/>
      <c r="BN1082" s="652"/>
      <c r="BO1082" s="599" t="e">
        <f>(BL1082*BR$1082)+(N1082*BR$1083)+(X1082*BR$1084)+(R1082*BR$1085)+(V1082*BR$1086)+(Z1082*BR$1087)</f>
        <v>#REF!</v>
      </c>
      <c r="BP1082" s="599" t="e">
        <f>((AZ1082-BB1082)*BR$1089)+((AT1082-AV1082)*BR$1088)+(H1082*BR$1090)+(P1082*BR$1091)</f>
        <v>#REF!</v>
      </c>
      <c r="BQ1082" s="70" t="s">
        <v>72</v>
      </c>
      <c r="BR1082" s="71" t="e">
        <f>IF(#REF!="B",#REF!,IF(#REF!="C",#REF!,#REF!))</f>
        <v>#REF!</v>
      </c>
      <c r="BS1082" s="67"/>
    </row>
    <row r="1083" spans="1:71" ht="23.85" customHeight="1">
      <c r="A1083" s="69"/>
      <c r="B1083" s="549"/>
      <c r="C1083" s="560" t="str">
        <f>IF(ROSTER!D$8="","",ROSTER!D$8)</f>
        <v/>
      </c>
      <c r="D1083" s="561"/>
      <c r="E1083" s="547"/>
      <c r="F1083" s="502"/>
      <c r="G1083" s="507"/>
      <c r="H1083" s="544"/>
      <c r="I1083" s="545"/>
      <c r="J1083" s="540"/>
      <c r="K1083" s="541"/>
      <c r="L1083" s="553"/>
      <c r="M1083" s="559"/>
      <c r="N1083" s="556" t="s">
        <v>14</v>
      </c>
      <c r="O1083" s="557"/>
      <c r="P1083" s="540"/>
      <c r="Q1083" s="541"/>
      <c r="R1083" s="553"/>
      <c r="S1083" s="559"/>
      <c r="T1083" s="592"/>
      <c r="U1083" s="593"/>
      <c r="V1083" s="551"/>
      <c r="W1083" s="545"/>
      <c r="X1083" s="540"/>
      <c r="Y1083" s="545"/>
      <c r="Z1083" s="540"/>
      <c r="AA1083" s="545"/>
      <c r="AB1083" s="540"/>
      <c r="AC1083" s="541"/>
      <c r="AD1083" s="553"/>
      <c r="AE1083" s="559"/>
      <c r="AF1083" s="588"/>
      <c r="AG1083" s="589"/>
      <c r="AH1083" s="540"/>
      <c r="AI1083" s="541"/>
      <c r="AJ1083" s="553"/>
      <c r="AK1083" s="559"/>
      <c r="AL1083" s="592"/>
      <c r="AM1083" s="593"/>
      <c r="AN1083" s="540"/>
      <c r="AO1083" s="541"/>
      <c r="AP1083" s="553"/>
      <c r="AQ1083" s="559"/>
      <c r="AR1083" s="592"/>
      <c r="AS1083" s="593"/>
      <c r="AT1083" s="580"/>
      <c r="AU1083" s="581"/>
      <c r="AV1083" s="576"/>
      <c r="AW1083" s="577"/>
      <c r="AX1083" s="592"/>
      <c r="AY1083" s="593"/>
      <c r="AZ1083" s="540"/>
      <c r="BA1083" s="541"/>
      <c r="BB1083" s="553"/>
      <c r="BC1083" s="559"/>
      <c r="BD1083" s="592"/>
      <c r="BE1083" s="593"/>
      <c r="BF1083" s="580"/>
      <c r="BG1083" s="581"/>
      <c r="BH1083" s="576"/>
      <c r="BI1083" s="577"/>
      <c r="BJ1083" s="592"/>
      <c r="BK1083" s="593"/>
      <c r="BL1083" s="653"/>
      <c r="BM1083" s="654"/>
      <c r="BN1083" s="655"/>
      <c r="BO1083" s="600"/>
      <c r="BP1083" s="600"/>
      <c r="BQ1083" s="70" t="s">
        <v>73</v>
      </c>
      <c r="BR1083" s="71" t="e">
        <f>IF(#REF!="B",#REF!,IF(#REF!="C",#REF!,#REF!))</f>
        <v>#REF!</v>
      </c>
      <c r="BS1083" s="67"/>
    </row>
    <row r="1084" spans="1:71" ht="21.75" customHeight="1">
      <c r="A1084" s="54"/>
      <c r="B1084" s="548" t="str">
        <f>IF(ROSTER!B10="","",ROSTER!B10)</f>
        <v/>
      </c>
      <c r="C1084" s="536" t="str">
        <f>IF(ROSTER!C$10="","",ROSTER!C$10)</f>
        <v/>
      </c>
      <c r="D1084" s="537"/>
      <c r="E1084" s="546"/>
      <c r="F1084" s="501">
        <f>IF(E1084="y",1,IF(E1084="S",1,0))</f>
        <v>0</v>
      </c>
      <c r="G1084" s="506">
        <f>IF(E1084="S",1,0)</f>
        <v>0</v>
      </c>
      <c r="H1084" s="542"/>
      <c r="I1084" s="543"/>
      <c r="J1084" s="538"/>
      <c r="K1084" s="539"/>
      <c r="L1084" s="552"/>
      <c r="M1084" s="558"/>
      <c r="N1084" s="554">
        <f>L1084+J1084</f>
        <v>0</v>
      </c>
      <c r="O1084" s="555"/>
      <c r="P1084" s="538"/>
      <c r="Q1084" s="539"/>
      <c r="R1084" s="552"/>
      <c r="S1084" s="558"/>
      <c r="T1084" s="590">
        <f t="shared" ref="T1084:T1125" si="969">R1084-P1084</f>
        <v>0</v>
      </c>
      <c r="U1084" s="591"/>
      <c r="V1084" s="550"/>
      <c r="W1084" s="543"/>
      <c r="X1084" s="538"/>
      <c r="Y1084" s="543"/>
      <c r="Z1084" s="538"/>
      <c r="AA1084" s="543"/>
      <c r="AB1084" s="538"/>
      <c r="AC1084" s="539"/>
      <c r="AD1084" s="552"/>
      <c r="AE1084" s="558"/>
      <c r="AF1084" s="586">
        <f>IF(AB1084=0,0,(AD1084/AB1084)*100)</f>
        <v>0</v>
      </c>
      <c r="AG1084" s="587"/>
      <c r="AH1084" s="538"/>
      <c r="AI1084" s="539"/>
      <c r="AJ1084" s="552"/>
      <c r="AK1084" s="558"/>
      <c r="AL1084" s="590">
        <f>IF(AH1084=0,0,(AJ1084/AH1084)*100)</f>
        <v>0</v>
      </c>
      <c r="AM1084" s="591"/>
      <c r="AN1084" s="538"/>
      <c r="AO1084" s="539"/>
      <c r="AP1084" s="552"/>
      <c r="AQ1084" s="558"/>
      <c r="AR1084" s="590">
        <f>IF(AN1084=0,0,(AP1084/AN1084)*100)</f>
        <v>0</v>
      </c>
      <c r="AS1084" s="591"/>
      <c r="AT1084" s="578">
        <f>AB1084+AH1084+AN1084</f>
        <v>0</v>
      </c>
      <c r="AU1084" s="579"/>
      <c r="AV1084" s="574">
        <f>AD1084+AJ1084+AP1084</f>
        <v>0</v>
      </c>
      <c r="AW1084" s="575"/>
      <c r="AX1084" s="590">
        <f>IF(AT1084=0,0,(AV1084/AT1084)*100)</f>
        <v>0</v>
      </c>
      <c r="AY1084" s="591"/>
      <c r="AZ1084" s="538"/>
      <c r="BA1084" s="539"/>
      <c r="BB1084" s="552"/>
      <c r="BC1084" s="558"/>
      <c r="BD1084" s="590">
        <f>IF(AZ1084=0,0,(BB1084/AZ1084)*100)</f>
        <v>0</v>
      </c>
      <c r="BE1084" s="591"/>
      <c r="BF1084" s="578">
        <f>AT1084+AZ1084</f>
        <v>0</v>
      </c>
      <c r="BG1084" s="579"/>
      <c r="BH1084" s="574">
        <f>AV1084+BB1084</f>
        <v>0</v>
      </c>
      <c r="BI1084" s="575"/>
      <c r="BJ1084" s="590">
        <f>IF(BF1084=0,0,(BH1084/BF1084)*100)</f>
        <v>0</v>
      </c>
      <c r="BK1084" s="591"/>
      <c r="BL1084" s="650">
        <f>(AD1084*2)+(AJ1084*2)+(AP1084*3)+BB1084</f>
        <v>0</v>
      </c>
      <c r="BM1084" s="651"/>
      <c r="BN1084" s="652"/>
      <c r="BO1084" s="599" t="e">
        <f>(BL1084*BR$1082)+(N1084*BR$1083)+(X1084*BR$1084)+(R1084*BR$1085)+(V1084*BR$1086)+(Z1084*BR$1087)</f>
        <v>#REF!</v>
      </c>
      <c r="BP1084" s="599" t="e">
        <f>((AZ1084-BB1084)*BR$1089)+((AT1084-AV1084)*BR$1088)+(H1084*BR$1090)+(P1084*BR$1091)</f>
        <v>#REF!</v>
      </c>
      <c r="BQ1084" s="70" t="s">
        <v>74</v>
      </c>
      <c r="BR1084" s="71" t="e">
        <f>IF(#REF!="B",#REF!,IF(#REF!="C",#REF!,#REF!))</f>
        <v>#REF!</v>
      </c>
      <c r="BS1084" s="67"/>
    </row>
    <row r="1085" spans="1:71" ht="21.75" customHeight="1">
      <c r="A1085" s="54"/>
      <c r="B1085" s="549"/>
      <c r="C1085" s="560" t="str">
        <f>IF(ROSTER!D$10="","",ROSTER!D$10)</f>
        <v/>
      </c>
      <c r="D1085" s="561"/>
      <c r="E1085" s="547"/>
      <c r="F1085" s="502"/>
      <c r="G1085" s="507"/>
      <c r="H1085" s="544"/>
      <c r="I1085" s="545"/>
      <c r="J1085" s="540"/>
      <c r="K1085" s="541"/>
      <c r="L1085" s="553"/>
      <c r="M1085" s="559"/>
      <c r="N1085" s="556" t="s">
        <v>14</v>
      </c>
      <c r="O1085" s="557"/>
      <c r="P1085" s="540"/>
      <c r="Q1085" s="541"/>
      <c r="R1085" s="553"/>
      <c r="S1085" s="559"/>
      <c r="T1085" s="592"/>
      <c r="U1085" s="593"/>
      <c r="V1085" s="551"/>
      <c r="W1085" s="545"/>
      <c r="X1085" s="540"/>
      <c r="Y1085" s="545"/>
      <c r="Z1085" s="540"/>
      <c r="AA1085" s="545"/>
      <c r="AB1085" s="540"/>
      <c r="AC1085" s="541"/>
      <c r="AD1085" s="553"/>
      <c r="AE1085" s="559"/>
      <c r="AF1085" s="588"/>
      <c r="AG1085" s="589"/>
      <c r="AH1085" s="540"/>
      <c r="AI1085" s="541"/>
      <c r="AJ1085" s="553"/>
      <c r="AK1085" s="559"/>
      <c r="AL1085" s="592"/>
      <c r="AM1085" s="593"/>
      <c r="AN1085" s="540"/>
      <c r="AO1085" s="541"/>
      <c r="AP1085" s="553"/>
      <c r="AQ1085" s="559"/>
      <c r="AR1085" s="592"/>
      <c r="AS1085" s="593"/>
      <c r="AT1085" s="580"/>
      <c r="AU1085" s="581"/>
      <c r="AV1085" s="576"/>
      <c r="AW1085" s="577"/>
      <c r="AX1085" s="592"/>
      <c r="AY1085" s="593"/>
      <c r="AZ1085" s="540"/>
      <c r="BA1085" s="541"/>
      <c r="BB1085" s="553"/>
      <c r="BC1085" s="559"/>
      <c r="BD1085" s="592"/>
      <c r="BE1085" s="593"/>
      <c r="BF1085" s="580"/>
      <c r="BG1085" s="581"/>
      <c r="BH1085" s="576"/>
      <c r="BI1085" s="577"/>
      <c r="BJ1085" s="592"/>
      <c r="BK1085" s="593"/>
      <c r="BL1085" s="653"/>
      <c r="BM1085" s="654"/>
      <c r="BN1085" s="655"/>
      <c r="BO1085" s="600"/>
      <c r="BP1085" s="600"/>
      <c r="BQ1085" s="70" t="s">
        <v>75</v>
      </c>
      <c r="BR1085" s="71" t="e">
        <f>IF(#REF!="B",#REF!,IF(#REF!="C",#REF!,#REF!))</f>
        <v>#REF!</v>
      </c>
      <c r="BS1085" s="67"/>
    </row>
    <row r="1086" spans="1:71" ht="21.75" customHeight="1">
      <c r="A1086" s="54"/>
      <c r="B1086" s="565" t="str">
        <f>IF(ROSTER!B12="","",ROSTER!B12)</f>
        <v/>
      </c>
      <c r="C1086" s="536" t="str">
        <f>IF(ROSTER!C$12="","",ROSTER!C$12)</f>
        <v/>
      </c>
      <c r="D1086" s="537"/>
      <c r="E1086" s="546"/>
      <c r="F1086" s="501">
        <f>IF(E1086="y",1,IF(E1086="S",1,0))</f>
        <v>0</v>
      </c>
      <c r="G1086" s="506">
        <f>IF(E1086="S",1,0)</f>
        <v>0</v>
      </c>
      <c r="H1086" s="542"/>
      <c r="I1086" s="543"/>
      <c r="J1086" s="538"/>
      <c r="K1086" s="539"/>
      <c r="L1086" s="552"/>
      <c r="M1086" s="558"/>
      <c r="N1086" s="554">
        <f>L1086+J1086</f>
        <v>0</v>
      </c>
      <c r="O1086" s="555"/>
      <c r="P1086" s="538"/>
      <c r="Q1086" s="539"/>
      <c r="R1086" s="552"/>
      <c r="S1086" s="558"/>
      <c r="T1086" s="590">
        <f t="shared" ref="T1086:T1125" si="970">R1086-P1086</f>
        <v>0</v>
      </c>
      <c r="U1086" s="591"/>
      <c r="V1086" s="550"/>
      <c r="W1086" s="543"/>
      <c r="X1086" s="538"/>
      <c r="Y1086" s="543"/>
      <c r="Z1086" s="538"/>
      <c r="AA1086" s="543"/>
      <c r="AB1086" s="538"/>
      <c r="AC1086" s="539"/>
      <c r="AD1086" s="552"/>
      <c r="AE1086" s="558"/>
      <c r="AF1086" s="586">
        <f>IF(AB1086=0,0,(AD1086/AB1086)*100)</f>
        <v>0</v>
      </c>
      <c r="AG1086" s="587"/>
      <c r="AH1086" s="538"/>
      <c r="AI1086" s="539"/>
      <c r="AJ1086" s="552"/>
      <c r="AK1086" s="558"/>
      <c r="AL1086" s="590">
        <f>IF(AH1086=0,0,(AJ1086/AH1086)*100)</f>
        <v>0</v>
      </c>
      <c r="AM1086" s="591"/>
      <c r="AN1086" s="538"/>
      <c r="AO1086" s="539"/>
      <c r="AP1086" s="552"/>
      <c r="AQ1086" s="558"/>
      <c r="AR1086" s="590">
        <f>IF(AN1086=0,0,(AP1086/AN1086)*100)</f>
        <v>0</v>
      </c>
      <c r="AS1086" s="591"/>
      <c r="AT1086" s="578">
        <f>AB1086+AH1086+AN1086</f>
        <v>0</v>
      </c>
      <c r="AU1086" s="579"/>
      <c r="AV1086" s="574">
        <f>AD1086+AJ1086+AP1086</f>
        <v>0</v>
      </c>
      <c r="AW1086" s="575"/>
      <c r="AX1086" s="590">
        <f>IF(AT1086=0,0,(AV1086/AT1086)*100)</f>
        <v>0</v>
      </c>
      <c r="AY1086" s="591"/>
      <c r="AZ1086" s="538"/>
      <c r="BA1086" s="539"/>
      <c r="BB1086" s="552"/>
      <c r="BC1086" s="558"/>
      <c r="BD1086" s="590">
        <f>IF(AZ1086=0,0,(BB1086/AZ1086)*100)</f>
        <v>0</v>
      </c>
      <c r="BE1086" s="591"/>
      <c r="BF1086" s="578">
        <f>AT1086+AZ1086</f>
        <v>0</v>
      </c>
      <c r="BG1086" s="579"/>
      <c r="BH1086" s="574">
        <f>AV1086+BB1086</f>
        <v>0</v>
      </c>
      <c r="BI1086" s="575"/>
      <c r="BJ1086" s="590">
        <f>IF(BF1086=0,0,(BH1086/BF1086)*100)</f>
        <v>0</v>
      </c>
      <c r="BK1086" s="591"/>
      <c r="BL1086" s="650">
        <f>(AD1086*2)+(AJ1086*2)+(AP1086*3)+BB1086</f>
        <v>0</v>
      </c>
      <c r="BM1086" s="651"/>
      <c r="BN1086" s="652"/>
      <c r="BO1086" s="599" t="e">
        <f>(BL1086*BR$1082)+(N1086*BR$1083)+(X1086*BR$1084)+(R1086*BR$1085)+(V1086*BR$1086)+(Z1086*BR$1087)</f>
        <v>#REF!</v>
      </c>
      <c r="BP1086" s="599" t="e">
        <f>((AZ1086-BB1086)*BR$1089)+((AT1086-AV1086)*BR$1088)+(H1086*BR$1090)+(P1086*BR$1091)</f>
        <v>#REF!</v>
      </c>
      <c r="BQ1086" s="70" t="s">
        <v>76</v>
      </c>
      <c r="BR1086" s="71" t="e">
        <f>IF(#REF!="B",#REF!,IF(#REF!="C",#REF!,#REF!))</f>
        <v>#REF!</v>
      </c>
      <c r="BS1086" s="67"/>
    </row>
    <row r="1087" spans="1:71" ht="21.75" customHeight="1">
      <c r="A1087" s="54"/>
      <c r="B1087" s="566"/>
      <c r="C1087" s="560" t="str">
        <f>IF(ROSTER!D$12="","",ROSTER!D$12)</f>
        <v/>
      </c>
      <c r="D1087" s="561"/>
      <c r="E1087" s="547"/>
      <c r="F1087" s="502"/>
      <c r="G1087" s="507"/>
      <c r="H1087" s="544"/>
      <c r="I1087" s="545"/>
      <c r="J1087" s="540"/>
      <c r="K1087" s="541"/>
      <c r="L1087" s="553"/>
      <c r="M1087" s="559"/>
      <c r="N1087" s="556" t="s">
        <v>14</v>
      </c>
      <c r="O1087" s="557"/>
      <c r="P1087" s="540"/>
      <c r="Q1087" s="541"/>
      <c r="R1087" s="553"/>
      <c r="S1087" s="559"/>
      <c r="T1087" s="592"/>
      <c r="U1087" s="593"/>
      <c r="V1087" s="551"/>
      <c r="W1087" s="545"/>
      <c r="X1087" s="540"/>
      <c r="Y1087" s="545"/>
      <c r="Z1087" s="540"/>
      <c r="AA1087" s="545"/>
      <c r="AB1087" s="540"/>
      <c r="AC1087" s="541"/>
      <c r="AD1087" s="553"/>
      <c r="AE1087" s="559"/>
      <c r="AF1087" s="588"/>
      <c r="AG1087" s="589"/>
      <c r="AH1087" s="540"/>
      <c r="AI1087" s="541"/>
      <c r="AJ1087" s="553"/>
      <c r="AK1087" s="559"/>
      <c r="AL1087" s="592"/>
      <c r="AM1087" s="593"/>
      <c r="AN1087" s="540"/>
      <c r="AO1087" s="541"/>
      <c r="AP1087" s="553"/>
      <c r="AQ1087" s="559"/>
      <c r="AR1087" s="592"/>
      <c r="AS1087" s="593"/>
      <c r="AT1087" s="580"/>
      <c r="AU1087" s="581"/>
      <c r="AV1087" s="576"/>
      <c r="AW1087" s="577"/>
      <c r="AX1087" s="592"/>
      <c r="AY1087" s="593"/>
      <c r="AZ1087" s="540"/>
      <c r="BA1087" s="541"/>
      <c r="BB1087" s="553"/>
      <c r="BC1087" s="559"/>
      <c r="BD1087" s="592"/>
      <c r="BE1087" s="593"/>
      <c r="BF1087" s="580"/>
      <c r="BG1087" s="581"/>
      <c r="BH1087" s="576"/>
      <c r="BI1087" s="577"/>
      <c r="BJ1087" s="592"/>
      <c r="BK1087" s="593"/>
      <c r="BL1087" s="653"/>
      <c r="BM1087" s="654"/>
      <c r="BN1087" s="655"/>
      <c r="BO1087" s="600"/>
      <c r="BP1087" s="600"/>
      <c r="BQ1087" s="70" t="s">
        <v>77</v>
      </c>
      <c r="BR1087" s="71" t="e">
        <f>IF(#REF!="B",#REF!,IF(#REF!="C",#REF!,#REF!))</f>
        <v>#REF!</v>
      </c>
      <c r="BS1087" s="67"/>
    </row>
    <row r="1088" spans="1:71" ht="21.75" customHeight="1">
      <c r="A1088" s="54"/>
      <c r="B1088" s="565" t="str">
        <f>IF(ROSTER!B14="","",ROSTER!B14)</f>
        <v/>
      </c>
      <c r="C1088" s="536" t="str">
        <f>IF(ROSTER!C$14="","",ROSTER!C$14)</f>
        <v/>
      </c>
      <c r="D1088" s="537"/>
      <c r="E1088" s="546"/>
      <c r="F1088" s="501">
        <f>IF(E1088="y",1,IF(E1088="S",1,0))</f>
        <v>0</v>
      </c>
      <c r="G1088" s="506">
        <f>IF(E1088="S",1,0)</f>
        <v>0</v>
      </c>
      <c r="H1088" s="542"/>
      <c r="I1088" s="543"/>
      <c r="J1088" s="538"/>
      <c r="K1088" s="539"/>
      <c r="L1088" s="552"/>
      <c r="M1088" s="558"/>
      <c r="N1088" s="554">
        <f>L1088+J1088</f>
        <v>0</v>
      </c>
      <c r="O1088" s="555"/>
      <c r="P1088" s="538"/>
      <c r="Q1088" s="539"/>
      <c r="R1088" s="552"/>
      <c r="S1088" s="558"/>
      <c r="T1088" s="590">
        <f t="shared" ref="T1088:T1125" si="971">R1088-P1088</f>
        <v>0</v>
      </c>
      <c r="U1088" s="591"/>
      <c r="V1088" s="550"/>
      <c r="W1088" s="543"/>
      <c r="X1088" s="538"/>
      <c r="Y1088" s="543"/>
      <c r="Z1088" s="538"/>
      <c r="AA1088" s="543"/>
      <c r="AB1088" s="538"/>
      <c r="AC1088" s="539"/>
      <c r="AD1088" s="552"/>
      <c r="AE1088" s="558"/>
      <c r="AF1088" s="586">
        <f>IF(AB1088=0,0,(AD1088/AB1088)*100)</f>
        <v>0</v>
      </c>
      <c r="AG1088" s="587"/>
      <c r="AH1088" s="538"/>
      <c r="AI1088" s="539"/>
      <c r="AJ1088" s="552"/>
      <c r="AK1088" s="558"/>
      <c r="AL1088" s="590">
        <f>IF(AH1088=0,0,(AJ1088/AH1088)*100)</f>
        <v>0</v>
      </c>
      <c r="AM1088" s="591"/>
      <c r="AN1088" s="538"/>
      <c r="AO1088" s="539"/>
      <c r="AP1088" s="552"/>
      <c r="AQ1088" s="558"/>
      <c r="AR1088" s="590">
        <f>IF(AN1088=0,0,(AP1088/AN1088)*100)</f>
        <v>0</v>
      </c>
      <c r="AS1088" s="591"/>
      <c r="AT1088" s="578">
        <f>AB1088+AH1088+AN1088</f>
        <v>0</v>
      </c>
      <c r="AU1088" s="579"/>
      <c r="AV1088" s="574">
        <f>AD1088+AJ1088+AP1088</f>
        <v>0</v>
      </c>
      <c r="AW1088" s="575"/>
      <c r="AX1088" s="590">
        <f>IF(AT1088=0,0,(AV1088/AT1088)*100)</f>
        <v>0</v>
      </c>
      <c r="AY1088" s="591"/>
      <c r="AZ1088" s="538"/>
      <c r="BA1088" s="539"/>
      <c r="BB1088" s="552"/>
      <c r="BC1088" s="558"/>
      <c r="BD1088" s="590">
        <f>IF(AZ1088=0,0,(BB1088/AZ1088)*100)</f>
        <v>0</v>
      </c>
      <c r="BE1088" s="591"/>
      <c r="BF1088" s="578">
        <f>AT1088+AZ1088</f>
        <v>0</v>
      </c>
      <c r="BG1088" s="579"/>
      <c r="BH1088" s="574">
        <f>AV1088+BB1088</f>
        <v>0</v>
      </c>
      <c r="BI1088" s="575"/>
      <c r="BJ1088" s="590">
        <f>IF(BF1088=0,0,(BH1088/BF1088)*100)</f>
        <v>0</v>
      </c>
      <c r="BK1088" s="591"/>
      <c r="BL1088" s="650">
        <f>(AD1088*2)+(AJ1088*2)+(AP1088*3)+BB1088</f>
        <v>0</v>
      </c>
      <c r="BM1088" s="651"/>
      <c r="BN1088" s="652"/>
      <c r="BO1088" s="599" t="e">
        <f>(BL1088*BR$1082)+(N1088*BR$1083)+(X1088*BR$1084)+(R1088*BR$1085)+(V1088*BR$1086)+(Z1088*BR$1087)</f>
        <v>#REF!</v>
      </c>
      <c r="BP1088" s="599" t="e">
        <f>((AZ1088-BB1088)*BR$1089)+((AT1088-AV1088)*BR$1088)+(H1088*BR$1090)+(P1088*BR$1091)</f>
        <v>#REF!</v>
      </c>
      <c r="BQ1088" s="70" t="s">
        <v>78</v>
      </c>
      <c r="BR1088" s="71" t="e">
        <f>IF(#REF!="B",#REF!,IF(#REF!="C",#REF!,#REF!))</f>
        <v>#REF!</v>
      </c>
      <c r="BS1088" s="67"/>
    </row>
    <row r="1089" spans="1:71" ht="21.75" customHeight="1">
      <c r="A1089" s="54"/>
      <c r="B1089" s="566"/>
      <c r="C1089" s="560" t="str">
        <f>IF(ROSTER!D$14="","",ROSTER!D$14)</f>
        <v/>
      </c>
      <c r="D1089" s="561"/>
      <c r="E1089" s="547"/>
      <c r="F1089" s="502"/>
      <c r="G1089" s="507"/>
      <c r="H1089" s="544"/>
      <c r="I1089" s="545"/>
      <c r="J1089" s="540"/>
      <c r="K1089" s="541"/>
      <c r="L1089" s="553"/>
      <c r="M1089" s="559"/>
      <c r="N1089" s="556" t="s">
        <v>14</v>
      </c>
      <c r="O1089" s="557"/>
      <c r="P1089" s="540"/>
      <c r="Q1089" s="541"/>
      <c r="R1089" s="553"/>
      <c r="S1089" s="559"/>
      <c r="T1089" s="592"/>
      <c r="U1089" s="593"/>
      <c r="V1089" s="551"/>
      <c r="W1089" s="545"/>
      <c r="X1089" s="540"/>
      <c r="Y1089" s="545"/>
      <c r="Z1089" s="540"/>
      <c r="AA1089" s="545"/>
      <c r="AB1089" s="540"/>
      <c r="AC1089" s="541"/>
      <c r="AD1089" s="553"/>
      <c r="AE1089" s="559"/>
      <c r="AF1089" s="588"/>
      <c r="AG1089" s="589"/>
      <c r="AH1089" s="540"/>
      <c r="AI1089" s="541"/>
      <c r="AJ1089" s="553"/>
      <c r="AK1089" s="559"/>
      <c r="AL1089" s="592"/>
      <c r="AM1089" s="593"/>
      <c r="AN1089" s="540"/>
      <c r="AO1089" s="541"/>
      <c r="AP1089" s="553"/>
      <c r="AQ1089" s="559"/>
      <c r="AR1089" s="592"/>
      <c r="AS1089" s="593"/>
      <c r="AT1089" s="580"/>
      <c r="AU1089" s="581"/>
      <c r="AV1089" s="576"/>
      <c r="AW1089" s="577"/>
      <c r="AX1089" s="592"/>
      <c r="AY1089" s="593"/>
      <c r="AZ1089" s="540"/>
      <c r="BA1089" s="541"/>
      <c r="BB1089" s="553"/>
      <c r="BC1089" s="559"/>
      <c r="BD1089" s="592"/>
      <c r="BE1089" s="593"/>
      <c r="BF1089" s="580"/>
      <c r="BG1089" s="581"/>
      <c r="BH1089" s="576"/>
      <c r="BI1089" s="577"/>
      <c r="BJ1089" s="592"/>
      <c r="BK1089" s="593"/>
      <c r="BL1089" s="653"/>
      <c r="BM1089" s="654"/>
      <c r="BN1089" s="655"/>
      <c r="BO1089" s="600"/>
      <c r="BP1089" s="600"/>
      <c r="BQ1089" s="70" t="s">
        <v>79</v>
      </c>
      <c r="BR1089" s="71" t="e">
        <f>IF(#REF!="B",#REF!,IF(#REF!="C",#REF!,#REF!))</f>
        <v>#REF!</v>
      </c>
      <c r="BS1089" s="67"/>
    </row>
    <row r="1090" spans="1:71" ht="21.75" customHeight="1">
      <c r="A1090" s="54"/>
      <c r="B1090" s="565" t="str">
        <f>IF(ROSTER!B16="","",ROSTER!B16)</f>
        <v/>
      </c>
      <c r="C1090" s="536" t="str">
        <f>IF(ROSTER!C$16="","",ROSTER!C$16)</f>
        <v/>
      </c>
      <c r="D1090" s="537"/>
      <c r="E1090" s="546"/>
      <c r="F1090" s="501">
        <f>IF(E1090="y",1,IF(E1090="S",1,0))</f>
        <v>0</v>
      </c>
      <c r="G1090" s="506">
        <f>IF(E1090="S",1,0)</f>
        <v>0</v>
      </c>
      <c r="H1090" s="542"/>
      <c r="I1090" s="543"/>
      <c r="J1090" s="538"/>
      <c r="K1090" s="539"/>
      <c r="L1090" s="552"/>
      <c r="M1090" s="558"/>
      <c r="N1090" s="554">
        <f>L1090+J1090</f>
        <v>0</v>
      </c>
      <c r="O1090" s="555"/>
      <c r="P1090" s="538"/>
      <c r="Q1090" s="539"/>
      <c r="R1090" s="552"/>
      <c r="S1090" s="558"/>
      <c r="T1090" s="590">
        <f t="shared" ref="T1090:T1125" si="972">R1090-P1090</f>
        <v>0</v>
      </c>
      <c r="U1090" s="591"/>
      <c r="V1090" s="550"/>
      <c r="W1090" s="543"/>
      <c r="X1090" s="538"/>
      <c r="Y1090" s="543"/>
      <c r="Z1090" s="538"/>
      <c r="AA1090" s="543"/>
      <c r="AB1090" s="538"/>
      <c r="AC1090" s="539"/>
      <c r="AD1090" s="552"/>
      <c r="AE1090" s="558"/>
      <c r="AF1090" s="586">
        <f>IF(AB1090=0,0,(AD1090/AB1090)*100)</f>
        <v>0</v>
      </c>
      <c r="AG1090" s="587"/>
      <c r="AH1090" s="538"/>
      <c r="AI1090" s="539"/>
      <c r="AJ1090" s="552"/>
      <c r="AK1090" s="558"/>
      <c r="AL1090" s="590">
        <f>IF(AH1090=0,0,(AJ1090/AH1090)*100)</f>
        <v>0</v>
      </c>
      <c r="AM1090" s="591"/>
      <c r="AN1090" s="538"/>
      <c r="AO1090" s="539"/>
      <c r="AP1090" s="552"/>
      <c r="AQ1090" s="558"/>
      <c r="AR1090" s="590">
        <f>IF(AN1090=0,0,(AP1090/AN1090)*100)</f>
        <v>0</v>
      </c>
      <c r="AS1090" s="591"/>
      <c r="AT1090" s="578">
        <f>AB1090+AH1090+AN1090</f>
        <v>0</v>
      </c>
      <c r="AU1090" s="579"/>
      <c r="AV1090" s="574">
        <f>AD1090+AJ1090+AP1090</f>
        <v>0</v>
      </c>
      <c r="AW1090" s="575"/>
      <c r="AX1090" s="590">
        <f>IF(AT1090=0,0,(AV1090/AT1090)*100)</f>
        <v>0</v>
      </c>
      <c r="AY1090" s="591"/>
      <c r="AZ1090" s="538"/>
      <c r="BA1090" s="539"/>
      <c r="BB1090" s="552"/>
      <c r="BC1090" s="558"/>
      <c r="BD1090" s="590">
        <f>IF(AZ1090=0,0,(BB1090/AZ1090)*100)</f>
        <v>0</v>
      </c>
      <c r="BE1090" s="591"/>
      <c r="BF1090" s="578">
        <f>AT1090+AZ1090</f>
        <v>0</v>
      </c>
      <c r="BG1090" s="579"/>
      <c r="BH1090" s="574">
        <f>AV1090+BB1090</f>
        <v>0</v>
      </c>
      <c r="BI1090" s="575"/>
      <c r="BJ1090" s="590">
        <f>IF(BF1090=0,0,(BH1090/BF1090)*100)</f>
        <v>0</v>
      </c>
      <c r="BK1090" s="591"/>
      <c r="BL1090" s="650">
        <f>(AD1090*2)+(AJ1090*2)+(AP1090*3)+BB1090</f>
        <v>0</v>
      </c>
      <c r="BM1090" s="651"/>
      <c r="BN1090" s="652"/>
      <c r="BO1090" s="599" t="e">
        <f>(BL1090*BR$1082)+(N1090*BR$1083)+(X1090*BR$1084)+(R1090*BR$1085)+(V1090*BR$1086)+(Z1090*BR$1087)</f>
        <v>#REF!</v>
      </c>
      <c r="BP1090" s="599" t="e">
        <f>((AZ1090-BB1090)*BR$1089)+((AT1090-AV1090)*BR$1088)+(H1090*BR$1090)+(P1090*BR$1091)</f>
        <v>#REF!</v>
      </c>
      <c r="BQ1090" s="70" t="s">
        <v>80</v>
      </c>
      <c r="BR1090" s="71" t="e">
        <f>IF(#REF!="B",#REF!,IF(#REF!="C",#REF!,#REF!))</f>
        <v>#REF!</v>
      </c>
      <c r="BS1090" s="67"/>
    </row>
    <row r="1091" spans="1:71" ht="21.75" customHeight="1">
      <c r="A1091" s="54"/>
      <c r="B1091" s="566"/>
      <c r="C1091" s="560" t="str">
        <f>IF(ROSTER!D$16="","",ROSTER!D$16)</f>
        <v/>
      </c>
      <c r="D1091" s="561"/>
      <c r="E1091" s="547"/>
      <c r="F1091" s="502"/>
      <c r="G1091" s="507"/>
      <c r="H1091" s="544"/>
      <c r="I1091" s="545"/>
      <c r="J1091" s="540"/>
      <c r="K1091" s="541"/>
      <c r="L1091" s="553"/>
      <c r="M1091" s="559"/>
      <c r="N1091" s="556" t="s">
        <v>14</v>
      </c>
      <c r="O1091" s="557"/>
      <c r="P1091" s="540"/>
      <c r="Q1091" s="541"/>
      <c r="R1091" s="553"/>
      <c r="S1091" s="559"/>
      <c r="T1091" s="592"/>
      <c r="U1091" s="593"/>
      <c r="V1091" s="551"/>
      <c r="W1091" s="545"/>
      <c r="X1091" s="540"/>
      <c r="Y1091" s="545"/>
      <c r="Z1091" s="540"/>
      <c r="AA1091" s="545"/>
      <c r="AB1091" s="540"/>
      <c r="AC1091" s="541"/>
      <c r="AD1091" s="553"/>
      <c r="AE1091" s="559"/>
      <c r="AF1091" s="588"/>
      <c r="AG1091" s="589"/>
      <c r="AH1091" s="540"/>
      <c r="AI1091" s="541"/>
      <c r="AJ1091" s="553"/>
      <c r="AK1091" s="559"/>
      <c r="AL1091" s="592"/>
      <c r="AM1091" s="593"/>
      <c r="AN1091" s="540"/>
      <c r="AO1091" s="541"/>
      <c r="AP1091" s="553"/>
      <c r="AQ1091" s="559"/>
      <c r="AR1091" s="592"/>
      <c r="AS1091" s="593"/>
      <c r="AT1091" s="580"/>
      <c r="AU1091" s="581"/>
      <c r="AV1091" s="576"/>
      <c r="AW1091" s="577"/>
      <c r="AX1091" s="592"/>
      <c r="AY1091" s="593"/>
      <c r="AZ1091" s="540"/>
      <c r="BA1091" s="541"/>
      <c r="BB1091" s="553"/>
      <c r="BC1091" s="559"/>
      <c r="BD1091" s="592"/>
      <c r="BE1091" s="593"/>
      <c r="BF1091" s="580"/>
      <c r="BG1091" s="581"/>
      <c r="BH1091" s="576"/>
      <c r="BI1091" s="577"/>
      <c r="BJ1091" s="592"/>
      <c r="BK1091" s="593"/>
      <c r="BL1091" s="653"/>
      <c r="BM1091" s="654"/>
      <c r="BN1091" s="655"/>
      <c r="BO1091" s="600"/>
      <c r="BP1091" s="600"/>
      <c r="BQ1091" s="70" t="s">
        <v>81</v>
      </c>
      <c r="BR1091" s="71" t="e">
        <f>IF(#REF!="B",#REF!,IF(#REF!="C",#REF!,#REF!))</f>
        <v>#REF!</v>
      </c>
      <c r="BS1091" s="67"/>
    </row>
    <row r="1092" spans="1:71" ht="21.75" customHeight="1">
      <c r="A1092" s="54"/>
      <c r="B1092" s="565" t="str">
        <f>IF(ROSTER!B18="","",ROSTER!B18)</f>
        <v/>
      </c>
      <c r="C1092" s="536" t="str">
        <f>IF(ROSTER!C$18="","",ROSTER!C$18)</f>
        <v/>
      </c>
      <c r="D1092" s="537"/>
      <c r="E1092" s="546"/>
      <c r="F1092" s="501">
        <f>IF(E1092="y",1,IF(E1092="S",1,0))</f>
        <v>0</v>
      </c>
      <c r="G1092" s="506">
        <f>IF(E1092="S",1,0)</f>
        <v>0</v>
      </c>
      <c r="H1092" s="542"/>
      <c r="I1092" s="543"/>
      <c r="J1092" s="538"/>
      <c r="K1092" s="539"/>
      <c r="L1092" s="552"/>
      <c r="M1092" s="558"/>
      <c r="N1092" s="554">
        <f>L1092+J1092</f>
        <v>0</v>
      </c>
      <c r="O1092" s="555"/>
      <c r="P1092" s="538"/>
      <c r="Q1092" s="539"/>
      <c r="R1092" s="552"/>
      <c r="S1092" s="558"/>
      <c r="T1092" s="590">
        <f t="shared" ref="T1092:T1125" si="973">R1092-P1092</f>
        <v>0</v>
      </c>
      <c r="U1092" s="591"/>
      <c r="V1092" s="550"/>
      <c r="W1092" s="543"/>
      <c r="X1092" s="538"/>
      <c r="Y1092" s="543"/>
      <c r="Z1092" s="538"/>
      <c r="AA1092" s="543"/>
      <c r="AB1092" s="538"/>
      <c r="AC1092" s="539"/>
      <c r="AD1092" s="552"/>
      <c r="AE1092" s="558"/>
      <c r="AF1092" s="586">
        <f>IF(AB1092=0,0,(AD1092/AB1092)*100)</f>
        <v>0</v>
      </c>
      <c r="AG1092" s="587"/>
      <c r="AH1092" s="538"/>
      <c r="AI1092" s="539"/>
      <c r="AJ1092" s="552"/>
      <c r="AK1092" s="558"/>
      <c r="AL1092" s="590">
        <f>IF(AH1092=0,0,(AJ1092/AH1092)*100)</f>
        <v>0</v>
      </c>
      <c r="AM1092" s="591"/>
      <c r="AN1092" s="538"/>
      <c r="AO1092" s="539"/>
      <c r="AP1092" s="552"/>
      <c r="AQ1092" s="558"/>
      <c r="AR1092" s="590">
        <f>IF(AN1092=0,0,(AP1092/AN1092)*100)</f>
        <v>0</v>
      </c>
      <c r="AS1092" s="591"/>
      <c r="AT1092" s="578">
        <f>AB1092+AH1092+AN1092</f>
        <v>0</v>
      </c>
      <c r="AU1092" s="579"/>
      <c r="AV1092" s="574">
        <f>AD1092+AJ1092+AP1092</f>
        <v>0</v>
      </c>
      <c r="AW1092" s="575"/>
      <c r="AX1092" s="590">
        <f>IF(AT1092=0,0,(AV1092/AT1092)*100)</f>
        <v>0</v>
      </c>
      <c r="AY1092" s="591"/>
      <c r="AZ1092" s="538"/>
      <c r="BA1092" s="539"/>
      <c r="BB1092" s="552"/>
      <c r="BC1092" s="558"/>
      <c r="BD1092" s="590">
        <f>IF(AZ1092=0,0,(BB1092/AZ1092)*100)</f>
        <v>0</v>
      </c>
      <c r="BE1092" s="591"/>
      <c r="BF1092" s="578">
        <f>AT1092+AZ1092</f>
        <v>0</v>
      </c>
      <c r="BG1092" s="579"/>
      <c r="BH1092" s="574">
        <f>AV1092+BB1092</f>
        <v>0</v>
      </c>
      <c r="BI1092" s="575"/>
      <c r="BJ1092" s="590">
        <f>IF(BF1092=0,0,(BH1092/BF1092)*100)</f>
        <v>0</v>
      </c>
      <c r="BK1092" s="591"/>
      <c r="BL1092" s="650">
        <f>(AD1092*2)+(AJ1092*2)+(AP1092*3)+BB1092</f>
        <v>0</v>
      </c>
      <c r="BM1092" s="651"/>
      <c r="BN1092" s="652"/>
      <c r="BO1092" s="599" t="e">
        <f>(BL1092*BR$1082)+(N1092*BR$1083)+(X1092*BR$1084)+(R1092*BR$1085)+(V1092*BR$1086)+(Z1092*BR$1087)</f>
        <v>#REF!</v>
      </c>
      <c r="BP1092" s="599" t="e">
        <f>((AZ1092-BB1092)*BR$1089)+((AT1092-AV1092)*BR$1088)+(H1092*BR$1090)+(P1092*BR$1091)</f>
        <v>#REF!</v>
      </c>
      <c r="BQ1092" s="54"/>
      <c r="BR1092" s="54"/>
      <c r="BS1092" s="67"/>
    </row>
    <row r="1093" spans="1:71" ht="21.75" customHeight="1">
      <c r="A1093" s="54"/>
      <c r="B1093" s="566"/>
      <c r="C1093" s="560" t="str">
        <f>IF(ROSTER!D$18="","",ROSTER!D$18)</f>
        <v/>
      </c>
      <c r="D1093" s="561"/>
      <c r="E1093" s="547"/>
      <c r="F1093" s="502"/>
      <c r="G1093" s="507"/>
      <c r="H1093" s="544"/>
      <c r="I1093" s="545"/>
      <c r="J1093" s="540"/>
      <c r="K1093" s="541"/>
      <c r="L1093" s="553"/>
      <c r="M1093" s="559"/>
      <c r="N1093" s="556"/>
      <c r="O1093" s="557"/>
      <c r="P1093" s="540"/>
      <c r="Q1093" s="541"/>
      <c r="R1093" s="553"/>
      <c r="S1093" s="559"/>
      <c r="T1093" s="592"/>
      <c r="U1093" s="593"/>
      <c r="V1093" s="551"/>
      <c r="W1093" s="545"/>
      <c r="X1093" s="540"/>
      <c r="Y1093" s="545"/>
      <c r="Z1093" s="540"/>
      <c r="AA1093" s="545"/>
      <c r="AB1093" s="540"/>
      <c r="AC1093" s="541"/>
      <c r="AD1093" s="553"/>
      <c r="AE1093" s="559"/>
      <c r="AF1093" s="588"/>
      <c r="AG1093" s="589"/>
      <c r="AH1093" s="540"/>
      <c r="AI1093" s="541"/>
      <c r="AJ1093" s="553"/>
      <c r="AK1093" s="559"/>
      <c r="AL1093" s="592"/>
      <c r="AM1093" s="593"/>
      <c r="AN1093" s="540"/>
      <c r="AO1093" s="541"/>
      <c r="AP1093" s="553"/>
      <c r="AQ1093" s="559"/>
      <c r="AR1093" s="592"/>
      <c r="AS1093" s="593"/>
      <c r="AT1093" s="580"/>
      <c r="AU1093" s="581"/>
      <c r="AV1093" s="576"/>
      <c r="AW1093" s="577"/>
      <c r="AX1093" s="592"/>
      <c r="AY1093" s="593"/>
      <c r="AZ1093" s="540"/>
      <c r="BA1093" s="541"/>
      <c r="BB1093" s="553"/>
      <c r="BC1093" s="559"/>
      <c r="BD1093" s="592"/>
      <c r="BE1093" s="593"/>
      <c r="BF1093" s="580"/>
      <c r="BG1093" s="581"/>
      <c r="BH1093" s="576"/>
      <c r="BI1093" s="577"/>
      <c r="BJ1093" s="592"/>
      <c r="BK1093" s="593"/>
      <c r="BL1093" s="653"/>
      <c r="BM1093" s="654"/>
      <c r="BN1093" s="655"/>
      <c r="BO1093" s="600"/>
      <c r="BP1093" s="600"/>
      <c r="BQ1093" s="54"/>
      <c r="BR1093" s="54"/>
      <c r="BS1093" s="54"/>
    </row>
    <row r="1094" spans="1:71" ht="21.75" customHeight="1">
      <c r="A1094" s="54"/>
      <c r="B1094" s="565" t="str">
        <f>IF(ROSTER!B20="","",ROSTER!B20)</f>
        <v/>
      </c>
      <c r="C1094" s="536" t="str">
        <f>IF(ROSTER!C$20="","",ROSTER!C$20)</f>
        <v/>
      </c>
      <c r="D1094" s="537"/>
      <c r="E1094" s="546"/>
      <c r="F1094" s="501">
        <f>IF(E1094="y",1,IF(E1094="S",1,0))</f>
        <v>0</v>
      </c>
      <c r="G1094" s="506">
        <f>IF(E1094="S",1,0)</f>
        <v>0</v>
      </c>
      <c r="H1094" s="542"/>
      <c r="I1094" s="543"/>
      <c r="J1094" s="538"/>
      <c r="K1094" s="539"/>
      <c r="L1094" s="552"/>
      <c r="M1094" s="558"/>
      <c r="N1094" s="554">
        <f>L1094+J1094</f>
        <v>0</v>
      </c>
      <c r="O1094" s="555"/>
      <c r="P1094" s="538"/>
      <c r="Q1094" s="539"/>
      <c r="R1094" s="552"/>
      <c r="S1094" s="558"/>
      <c r="T1094" s="590">
        <f t="shared" ref="T1094:T1125" si="974">R1094-P1094</f>
        <v>0</v>
      </c>
      <c r="U1094" s="591"/>
      <c r="V1094" s="550"/>
      <c r="W1094" s="543"/>
      <c r="X1094" s="538"/>
      <c r="Y1094" s="543"/>
      <c r="Z1094" s="538"/>
      <c r="AA1094" s="543"/>
      <c r="AB1094" s="538"/>
      <c r="AC1094" s="539"/>
      <c r="AD1094" s="552"/>
      <c r="AE1094" s="558"/>
      <c r="AF1094" s="586">
        <f>IF(AB1094=0,0,(AD1094/AB1094)*100)</f>
        <v>0</v>
      </c>
      <c r="AG1094" s="587"/>
      <c r="AH1094" s="538"/>
      <c r="AI1094" s="539"/>
      <c r="AJ1094" s="552"/>
      <c r="AK1094" s="558"/>
      <c r="AL1094" s="590">
        <f>IF(AH1094=0,0,(AJ1094/AH1094)*100)</f>
        <v>0</v>
      </c>
      <c r="AM1094" s="591"/>
      <c r="AN1094" s="538"/>
      <c r="AO1094" s="539"/>
      <c r="AP1094" s="552"/>
      <c r="AQ1094" s="558"/>
      <c r="AR1094" s="590">
        <f>IF(AN1094=0,0,(AP1094/AN1094)*100)</f>
        <v>0</v>
      </c>
      <c r="AS1094" s="591"/>
      <c r="AT1094" s="578">
        <f>AB1094+AH1094+AN1094</f>
        <v>0</v>
      </c>
      <c r="AU1094" s="579"/>
      <c r="AV1094" s="574">
        <f>AD1094+AJ1094+AP1094</f>
        <v>0</v>
      </c>
      <c r="AW1094" s="575"/>
      <c r="AX1094" s="590">
        <f>IF(AT1094=0,0,(AV1094/AT1094)*100)</f>
        <v>0</v>
      </c>
      <c r="AY1094" s="591"/>
      <c r="AZ1094" s="538"/>
      <c r="BA1094" s="539"/>
      <c r="BB1094" s="552"/>
      <c r="BC1094" s="558"/>
      <c r="BD1094" s="590">
        <f>IF(AZ1094=0,0,(BB1094/AZ1094)*100)</f>
        <v>0</v>
      </c>
      <c r="BE1094" s="591"/>
      <c r="BF1094" s="578">
        <f>AT1094+AZ1094</f>
        <v>0</v>
      </c>
      <c r="BG1094" s="579"/>
      <c r="BH1094" s="574">
        <f>AV1094+BB1094</f>
        <v>0</v>
      </c>
      <c r="BI1094" s="575"/>
      <c r="BJ1094" s="590">
        <f>IF(BF1094=0,0,(BH1094/BF1094)*100)</f>
        <v>0</v>
      </c>
      <c r="BK1094" s="591"/>
      <c r="BL1094" s="650">
        <f>(AD1094*2)+(AJ1094*2)+(AP1094*3)+BB1094</f>
        <v>0</v>
      </c>
      <c r="BM1094" s="651"/>
      <c r="BN1094" s="652"/>
      <c r="BO1094" s="599" t="e">
        <f>(BL1094*BR$1082)+(N1094*BR$1083)+(X1094*BR$1084)+(R1094*BR$1085)+(V1094*BR$1086)+(Z1094*BR$1087)</f>
        <v>#REF!</v>
      </c>
      <c r="BP1094" s="599" t="e">
        <f>((AZ1094-BB1094)*BR$1089)+((AT1094-AV1094)*BR$1088)+(H1094*BR$1090)+(P1094*BR$1091)</f>
        <v>#REF!</v>
      </c>
      <c r="BQ1094" s="54"/>
      <c r="BR1094" s="54"/>
      <c r="BS1094" s="54"/>
    </row>
    <row r="1095" spans="1:71" ht="21.75" customHeight="1">
      <c r="A1095" s="54"/>
      <c r="B1095" s="566"/>
      <c r="C1095" s="560" t="str">
        <f>IF(ROSTER!D$20="","",ROSTER!D$20)</f>
        <v/>
      </c>
      <c r="D1095" s="561"/>
      <c r="E1095" s="547"/>
      <c r="F1095" s="502"/>
      <c r="G1095" s="507"/>
      <c r="H1095" s="544"/>
      <c r="I1095" s="545"/>
      <c r="J1095" s="540"/>
      <c r="K1095" s="541"/>
      <c r="L1095" s="553"/>
      <c r="M1095" s="559"/>
      <c r="N1095" s="556" t="s">
        <v>14</v>
      </c>
      <c r="O1095" s="557"/>
      <c r="P1095" s="540"/>
      <c r="Q1095" s="541"/>
      <c r="R1095" s="553"/>
      <c r="S1095" s="559"/>
      <c r="T1095" s="592"/>
      <c r="U1095" s="593"/>
      <c r="V1095" s="551"/>
      <c r="W1095" s="545"/>
      <c r="X1095" s="540"/>
      <c r="Y1095" s="545"/>
      <c r="Z1095" s="540"/>
      <c r="AA1095" s="545"/>
      <c r="AB1095" s="540"/>
      <c r="AC1095" s="541"/>
      <c r="AD1095" s="553"/>
      <c r="AE1095" s="559"/>
      <c r="AF1095" s="588"/>
      <c r="AG1095" s="589"/>
      <c r="AH1095" s="540"/>
      <c r="AI1095" s="541"/>
      <c r="AJ1095" s="553"/>
      <c r="AK1095" s="559"/>
      <c r="AL1095" s="592"/>
      <c r="AM1095" s="593"/>
      <c r="AN1095" s="540"/>
      <c r="AO1095" s="541"/>
      <c r="AP1095" s="553"/>
      <c r="AQ1095" s="559"/>
      <c r="AR1095" s="592"/>
      <c r="AS1095" s="593"/>
      <c r="AT1095" s="580"/>
      <c r="AU1095" s="581"/>
      <c r="AV1095" s="576"/>
      <c r="AW1095" s="577"/>
      <c r="AX1095" s="592"/>
      <c r="AY1095" s="593"/>
      <c r="AZ1095" s="540"/>
      <c r="BA1095" s="541"/>
      <c r="BB1095" s="553"/>
      <c r="BC1095" s="559"/>
      <c r="BD1095" s="592"/>
      <c r="BE1095" s="593"/>
      <c r="BF1095" s="580"/>
      <c r="BG1095" s="581"/>
      <c r="BH1095" s="576"/>
      <c r="BI1095" s="577"/>
      <c r="BJ1095" s="592"/>
      <c r="BK1095" s="593"/>
      <c r="BL1095" s="653"/>
      <c r="BM1095" s="654"/>
      <c r="BN1095" s="655"/>
      <c r="BO1095" s="600"/>
      <c r="BP1095" s="600"/>
      <c r="BQ1095" s="54"/>
      <c r="BR1095" s="54"/>
      <c r="BS1095" s="54"/>
    </row>
    <row r="1096" spans="1:71" ht="21.75" customHeight="1">
      <c r="A1096" s="54"/>
      <c r="B1096" s="565" t="str">
        <f>IF(ROSTER!B22="","",ROSTER!B22)</f>
        <v/>
      </c>
      <c r="C1096" s="536" t="str">
        <f>IF(ROSTER!C$22="","",ROSTER!C$22)</f>
        <v/>
      </c>
      <c r="D1096" s="537"/>
      <c r="E1096" s="546"/>
      <c r="F1096" s="501">
        <f>IF(E1096="y",1,IF(E1096="S",1,0))</f>
        <v>0</v>
      </c>
      <c r="G1096" s="506">
        <f>IF(E1096="S",1,0)</f>
        <v>0</v>
      </c>
      <c r="H1096" s="542"/>
      <c r="I1096" s="543"/>
      <c r="J1096" s="538"/>
      <c r="K1096" s="539"/>
      <c r="L1096" s="552"/>
      <c r="M1096" s="558"/>
      <c r="N1096" s="554">
        <f>L1096+J1096</f>
        <v>0</v>
      </c>
      <c r="O1096" s="555"/>
      <c r="P1096" s="538"/>
      <c r="Q1096" s="539"/>
      <c r="R1096" s="552"/>
      <c r="S1096" s="558"/>
      <c r="T1096" s="590">
        <f t="shared" ref="T1096:T1125" si="975">R1096-P1096</f>
        <v>0</v>
      </c>
      <c r="U1096" s="591"/>
      <c r="V1096" s="550"/>
      <c r="W1096" s="543"/>
      <c r="X1096" s="538"/>
      <c r="Y1096" s="543"/>
      <c r="Z1096" s="538"/>
      <c r="AA1096" s="543"/>
      <c r="AB1096" s="538"/>
      <c r="AC1096" s="539"/>
      <c r="AD1096" s="552"/>
      <c r="AE1096" s="558"/>
      <c r="AF1096" s="586">
        <f>IF(AB1096=0,0,(AD1096/AB1096)*100)</f>
        <v>0</v>
      </c>
      <c r="AG1096" s="587"/>
      <c r="AH1096" s="538"/>
      <c r="AI1096" s="539"/>
      <c r="AJ1096" s="552"/>
      <c r="AK1096" s="558"/>
      <c r="AL1096" s="590">
        <f>IF(AH1096=0,0,(AJ1096/AH1096)*100)</f>
        <v>0</v>
      </c>
      <c r="AM1096" s="591"/>
      <c r="AN1096" s="538"/>
      <c r="AO1096" s="539"/>
      <c r="AP1096" s="552"/>
      <c r="AQ1096" s="558"/>
      <c r="AR1096" s="590">
        <f>IF(AN1096=0,0,(AP1096/AN1096)*100)</f>
        <v>0</v>
      </c>
      <c r="AS1096" s="591"/>
      <c r="AT1096" s="578">
        <f>AB1096+AH1096+AN1096</f>
        <v>0</v>
      </c>
      <c r="AU1096" s="579"/>
      <c r="AV1096" s="574">
        <f>AD1096+AJ1096+AP1096</f>
        <v>0</v>
      </c>
      <c r="AW1096" s="575"/>
      <c r="AX1096" s="590">
        <f>IF(AT1096=0,0,(AV1096/AT1096)*100)</f>
        <v>0</v>
      </c>
      <c r="AY1096" s="591"/>
      <c r="AZ1096" s="538"/>
      <c r="BA1096" s="539"/>
      <c r="BB1096" s="552"/>
      <c r="BC1096" s="558"/>
      <c r="BD1096" s="590">
        <f>IF(AZ1096=0,0,(BB1096/AZ1096)*100)</f>
        <v>0</v>
      </c>
      <c r="BE1096" s="591"/>
      <c r="BF1096" s="578">
        <f>AT1096+AZ1096</f>
        <v>0</v>
      </c>
      <c r="BG1096" s="579"/>
      <c r="BH1096" s="574">
        <f>AV1096+BB1096</f>
        <v>0</v>
      </c>
      <c r="BI1096" s="575"/>
      <c r="BJ1096" s="590">
        <f>IF(BF1096=0,0,(BH1096/BF1096)*100)</f>
        <v>0</v>
      </c>
      <c r="BK1096" s="591"/>
      <c r="BL1096" s="650">
        <f>(AD1096*2)+(AJ1096*2)+(AP1096*3)+BB1096</f>
        <v>0</v>
      </c>
      <c r="BM1096" s="651"/>
      <c r="BN1096" s="652"/>
      <c r="BO1096" s="599" t="e">
        <f>(BL1096*BR$1082)+(N1096*BR$1083)+(X1096*BR$1084)+(R1096*BR$1085)+(V1096*BR$1086)+(Z1096*BR$1087)</f>
        <v>#REF!</v>
      </c>
      <c r="BP1096" s="599" t="e">
        <f>((AZ1096-BB1096)*BR$1089)+((AT1096-AV1096)*BR$1088)+(H1096*BR$1090)+(P1096*BR$1091)</f>
        <v>#REF!</v>
      </c>
      <c r="BQ1096" s="54"/>
      <c r="BR1096" s="54"/>
      <c r="BS1096" s="54"/>
    </row>
    <row r="1097" spans="1:71" ht="21.75" customHeight="1">
      <c r="A1097" s="54"/>
      <c r="B1097" s="566"/>
      <c r="C1097" s="560" t="str">
        <f>IF(ROSTER!D$22="","",ROSTER!D$22)</f>
        <v/>
      </c>
      <c r="D1097" s="561"/>
      <c r="E1097" s="547"/>
      <c r="F1097" s="502"/>
      <c r="G1097" s="507"/>
      <c r="H1097" s="544"/>
      <c r="I1097" s="545"/>
      <c r="J1097" s="540"/>
      <c r="K1097" s="541"/>
      <c r="L1097" s="553"/>
      <c r="M1097" s="559"/>
      <c r="N1097" s="556" t="s">
        <v>14</v>
      </c>
      <c r="O1097" s="557"/>
      <c r="P1097" s="540"/>
      <c r="Q1097" s="541"/>
      <c r="R1097" s="553"/>
      <c r="S1097" s="559"/>
      <c r="T1097" s="592"/>
      <c r="U1097" s="593"/>
      <c r="V1097" s="551"/>
      <c r="W1097" s="545"/>
      <c r="X1097" s="540"/>
      <c r="Y1097" s="545"/>
      <c r="Z1097" s="540"/>
      <c r="AA1097" s="545"/>
      <c r="AB1097" s="540"/>
      <c r="AC1097" s="541"/>
      <c r="AD1097" s="553"/>
      <c r="AE1097" s="559"/>
      <c r="AF1097" s="588"/>
      <c r="AG1097" s="589"/>
      <c r="AH1097" s="540"/>
      <c r="AI1097" s="541"/>
      <c r="AJ1097" s="553"/>
      <c r="AK1097" s="559"/>
      <c r="AL1097" s="592"/>
      <c r="AM1097" s="593"/>
      <c r="AN1097" s="540"/>
      <c r="AO1097" s="541"/>
      <c r="AP1097" s="553"/>
      <c r="AQ1097" s="559"/>
      <c r="AR1097" s="592"/>
      <c r="AS1097" s="593"/>
      <c r="AT1097" s="580"/>
      <c r="AU1097" s="581"/>
      <c r="AV1097" s="576"/>
      <c r="AW1097" s="577"/>
      <c r="AX1097" s="592"/>
      <c r="AY1097" s="593"/>
      <c r="AZ1097" s="540"/>
      <c r="BA1097" s="541"/>
      <c r="BB1097" s="553"/>
      <c r="BC1097" s="559"/>
      <c r="BD1097" s="592"/>
      <c r="BE1097" s="593"/>
      <c r="BF1097" s="580"/>
      <c r="BG1097" s="581"/>
      <c r="BH1097" s="576"/>
      <c r="BI1097" s="577"/>
      <c r="BJ1097" s="592"/>
      <c r="BK1097" s="593"/>
      <c r="BL1097" s="653"/>
      <c r="BM1097" s="654"/>
      <c r="BN1097" s="655"/>
      <c r="BO1097" s="600"/>
      <c r="BP1097" s="600"/>
      <c r="BQ1097" s="54"/>
      <c r="BR1097" s="54"/>
      <c r="BS1097" s="54"/>
    </row>
    <row r="1098" spans="1:71" ht="21.75" customHeight="1">
      <c r="A1098" s="54"/>
      <c r="B1098" s="565" t="str">
        <f>IF(ROSTER!B24="","",ROSTER!B24)</f>
        <v/>
      </c>
      <c r="C1098" s="536" t="str">
        <f>IF(ROSTER!C$24="","",ROSTER!C$24)</f>
        <v/>
      </c>
      <c r="D1098" s="537"/>
      <c r="E1098" s="546"/>
      <c r="F1098" s="501">
        <f>IF(E1098="y",1,IF(E1098="S",1,0))</f>
        <v>0</v>
      </c>
      <c r="G1098" s="506">
        <f>IF(E1098="S",1,0)</f>
        <v>0</v>
      </c>
      <c r="H1098" s="542"/>
      <c r="I1098" s="543"/>
      <c r="J1098" s="538"/>
      <c r="K1098" s="539"/>
      <c r="L1098" s="552"/>
      <c r="M1098" s="558"/>
      <c r="N1098" s="554">
        <f>L1098+J1098</f>
        <v>0</v>
      </c>
      <c r="O1098" s="555"/>
      <c r="P1098" s="538"/>
      <c r="Q1098" s="539"/>
      <c r="R1098" s="552"/>
      <c r="S1098" s="558"/>
      <c r="T1098" s="590">
        <f t="shared" ref="T1098:T1125" si="976">R1098-P1098</f>
        <v>0</v>
      </c>
      <c r="U1098" s="591"/>
      <c r="V1098" s="550"/>
      <c r="W1098" s="543"/>
      <c r="X1098" s="538"/>
      <c r="Y1098" s="543"/>
      <c r="Z1098" s="538"/>
      <c r="AA1098" s="543"/>
      <c r="AB1098" s="538"/>
      <c r="AC1098" s="539"/>
      <c r="AD1098" s="552"/>
      <c r="AE1098" s="558"/>
      <c r="AF1098" s="586">
        <f>IF(AB1098=0,0,(AD1098/AB1098)*100)</f>
        <v>0</v>
      </c>
      <c r="AG1098" s="587"/>
      <c r="AH1098" s="538"/>
      <c r="AI1098" s="539"/>
      <c r="AJ1098" s="552"/>
      <c r="AK1098" s="558"/>
      <c r="AL1098" s="590">
        <f>IF(AH1098=0,0,(AJ1098/AH1098)*100)</f>
        <v>0</v>
      </c>
      <c r="AM1098" s="591"/>
      <c r="AN1098" s="538"/>
      <c r="AO1098" s="539"/>
      <c r="AP1098" s="552"/>
      <c r="AQ1098" s="558"/>
      <c r="AR1098" s="590">
        <f>IF(AN1098=0,0,(AP1098/AN1098)*100)</f>
        <v>0</v>
      </c>
      <c r="AS1098" s="591"/>
      <c r="AT1098" s="578">
        <f>AB1098+AH1098+AN1098</f>
        <v>0</v>
      </c>
      <c r="AU1098" s="579"/>
      <c r="AV1098" s="574">
        <f>AD1098+AJ1098+AP1098</f>
        <v>0</v>
      </c>
      <c r="AW1098" s="575"/>
      <c r="AX1098" s="590">
        <f>IF(AT1098=0,0,(AV1098/AT1098)*100)</f>
        <v>0</v>
      </c>
      <c r="AY1098" s="591"/>
      <c r="AZ1098" s="538"/>
      <c r="BA1098" s="539"/>
      <c r="BB1098" s="552"/>
      <c r="BC1098" s="558"/>
      <c r="BD1098" s="590">
        <f>IF(AZ1098=0,0,(BB1098/AZ1098)*100)</f>
        <v>0</v>
      </c>
      <c r="BE1098" s="591"/>
      <c r="BF1098" s="578">
        <f>AT1098+AZ1098</f>
        <v>0</v>
      </c>
      <c r="BG1098" s="579"/>
      <c r="BH1098" s="574">
        <f>AV1098+BB1098</f>
        <v>0</v>
      </c>
      <c r="BI1098" s="575"/>
      <c r="BJ1098" s="590">
        <f>IF(BF1098=0,0,(BH1098/BF1098)*100)</f>
        <v>0</v>
      </c>
      <c r="BK1098" s="591"/>
      <c r="BL1098" s="650">
        <f>(AD1098*2)+(AJ1098*2)+(AP1098*3)+BB1098</f>
        <v>0</v>
      </c>
      <c r="BM1098" s="651"/>
      <c r="BN1098" s="652"/>
      <c r="BO1098" s="599" t="e">
        <f>(BL1098*BR$1082)+(N1098*BR$1083)+(X1098*BR$1084)+(R1098*BR$1085)+(V1098*BR$1086)+(Z1098*BR$1087)</f>
        <v>#REF!</v>
      </c>
      <c r="BP1098" s="599" t="e">
        <f>((AZ1098-BB1098)*BR$1089)+((AT1098-AV1098)*BR$1088)+(H1098*BR$1090)+(P1098*BR$1091)</f>
        <v>#REF!</v>
      </c>
      <c r="BQ1098" s="54"/>
      <c r="BR1098" s="54"/>
      <c r="BS1098" s="54"/>
    </row>
    <row r="1099" spans="1:71" ht="21.75" customHeight="1">
      <c r="A1099" s="54"/>
      <c r="B1099" s="566"/>
      <c r="C1099" s="560" t="str">
        <f>IF(ROSTER!D$24="","",ROSTER!D$24)</f>
        <v/>
      </c>
      <c r="D1099" s="561"/>
      <c r="E1099" s="547"/>
      <c r="F1099" s="502"/>
      <c r="G1099" s="507"/>
      <c r="H1099" s="544"/>
      <c r="I1099" s="545"/>
      <c r="J1099" s="540"/>
      <c r="K1099" s="541"/>
      <c r="L1099" s="553"/>
      <c r="M1099" s="559"/>
      <c r="N1099" s="556" t="s">
        <v>14</v>
      </c>
      <c r="O1099" s="557"/>
      <c r="P1099" s="540"/>
      <c r="Q1099" s="541"/>
      <c r="R1099" s="553"/>
      <c r="S1099" s="559"/>
      <c r="T1099" s="592"/>
      <c r="U1099" s="593"/>
      <c r="V1099" s="551"/>
      <c r="W1099" s="545"/>
      <c r="X1099" s="540"/>
      <c r="Y1099" s="545"/>
      <c r="Z1099" s="540"/>
      <c r="AA1099" s="545"/>
      <c r="AB1099" s="540"/>
      <c r="AC1099" s="541"/>
      <c r="AD1099" s="553"/>
      <c r="AE1099" s="559"/>
      <c r="AF1099" s="588"/>
      <c r="AG1099" s="589"/>
      <c r="AH1099" s="540"/>
      <c r="AI1099" s="541"/>
      <c r="AJ1099" s="553"/>
      <c r="AK1099" s="559"/>
      <c r="AL1099" s="592"/>
      <c r="AM1099" s="593"/>
      <c r="AN1099" s="540"/>
      <c r="AO1099" s="541"/>
      <c r="AP1099" s="553"/>
      <c r="AQ1099" s="559"/>
      <c r="AR1099" s="592"/>
      <c r="AS1099" s="593"/>
      <c r="AT1099" s="580"/>
      <c r="AU1099" s="581"/>
      <c r="AV1099" s="576"/>
      <c r="AW1099" s="577"/>
      <c r="AX1099" s="592"/>
      <c r="AY1099" s="593"/>
      <c r="AZ1099" s="540"/>
      <c r="BA1099" s="541"/>
      <c r="BB1099" s="553"/>
      <c r="BC1099" s="559"/>
      <c r="BD1099" s="592"/>
      <c r="BE1099" s="593"/>
      <c r="BF1099" s="580"/>
      <c r="BG1099" s="581"/>
      <c r="BH1099" s="576"/>
      <c r="BI1099" s="577"/>
      <c r="BJ1099" s="592"/>
      <c r="BK1099" s="593"/>
      <c r="BL1099" s="653"/>
      <c r="BM1099" s="654"/>
      <c r="BN1099" s="655"/>
      <c r="BO1099" s="600"/>
      <c r="BP1099" s="600"/>
      <c r="BQ1099" s="54"/>
      <c r="BR1099" s="54"/>
      <c r="BS1099" s="54"/>
    </row>
    <row r="1100" spans="1:71" ht="21.75" customHeight="1">
      <c r="A1100" s="54"/>
      <c r="B1100" s="565" t="str">
        <f>IF(ROSTER!B26="","",ROSTER!B26)</f>
        <v/>
      </c>
      <c r="C1100" s="536" t="str">
        <f>IF(ROSTER!C$26="","",ROSTER!C$26)</f>
        <v/>
      </c>
      <c r="D1100" s="537"/>
      <c r="E1100" s="546"/>
      <c r="F1100" s="501">
        <f>IF(E1100="y",1,IF(E1100="S",1,0))</f>
        <v>0</v>
      </c>
      <c r="G1100" s="506">
        <f>IF(E1100="S",1,0)</f>
        <v>0</v>
      </c>
      <c r="H1100" s="542"/>
      <c r="I1100" s="543"/>
      <c r="J1100" s="538"/>
      <c r="K1100" s="539"/>
      <c r="L1100" s="552"/>
      <c r="M1100" s="558"/>
      <c r="N1100" s="554">
        <f>L1100+J1100</f>
        <v>0</v>
      </c>
      <c r="O1100" s="555"/>
      <c r="P1100" s="538"/>
      <c r="Q1100" s="539"/>
      <c r="R1100" s="552"/>
      <c r="S1100" s="558"/>
      <c r="T1100" s="590">
        <f t="shared" ref="T1100:T1125" si="977">R1100-P1100</f>
        <v>0</v>
      </c>
      <c r="U1100" s="591"/>
      <c r="V1100" s="550"/>
      <c r="W1100" s="543"/>
      <c r="X1100" s="538"/>
      <c r="Y1100" s="543"/>
      <c r="Z1100" s="538"/>
      <c r="AA1100" s="543"/>
      <c r="AB1100" s="538"/>
      <c r="AC1100" s="539"/>
      <c r="AD1100" s="552"/>
      <c r="AE1100" s="558"/>
      <c r="AF1100" s="586">
        <f>IF(AB1100=0,0,(AD1100/AB1100)*100)</f>
        <v>0</v>
      </c>
      <c r="AG1100" s="587"/>
      <c r="AH1100" s="538"/>
      <c r="AI1100" s="539"/>
      <c r="AJ1100" s="552"/>
      <c r="AK1100" s="558"/>
      <c r="AL1100" s="590">
        <f>IF(AH1100=0,0,(AJ1100/AH1100)*100)</f>
        <v>0</v>
      </c>
      <c r="AM1100" s="591"/>
      <c r="AN1100" s="538"/>
      <c r="AO1100" s="539"/>
      <c r="AP1100" s="552"/>
      <c r="AQ1100" s="558"/>
      <c r="AR1100" s="590">
        <f>IF(AN1100=0,0,(AP1100/AN1100)*100)</f>
        <v>0</v>
      </c>
      <c r="AS1100" s="591"/>
      <c r="AT1100" s="578">
        <f>AB1100+AH1100+AN1100</f>
        <v>0</v>
      </c>
      <c r="AU1100" s="579"/>
      <c r="AV1100" s="574">
        <f>AD1100+AJ1100+AP1100</f>
        <v>0</v>
      </c>
      <c r="AW1100" s="575"/>
      <c r="AX1100" s="590">
        <f>IF(AT1100=0,0,(AV1100/AT1100)*100)</f>
        <v>0</v>
      </c>
      <c r="AY1100" s="591"/>
      <c r="AZ1100" s="538"/>
      <c r="BA1100" s="539"/>
      <c r="BB1100" s="552"/>
      <c r="BC1100" s="558"/>
      <c r="BD1100" s="590">
        <f>IF(AZ1100=0,0,(BB1100/AZ1100)*100)</f>
        <v>0</v>
      </c>
      <c r="BE1100" s="591"/>
      <c r="BF1100" s="578">
        <f>AT1100+AZ1100</f>
        <v>0</v>
      </c>
      <c r="BG1100" s="579"/>
      <c r="BH1100" s="574">
        <f>AV1100+BB1100</f>
        <v>0</v>
      </c>
      <c r="BI1100" s="575"/>
      <c r="BJ1100" s="590">
        <f>IF(BF1100=0,0,(BH1100/BF1100)*100)</f>
        <v>0</v>
      </c>
      <c r="BK1100" s="591"/>
      <c r="BL1100" s="650">
        <f>(AD1100*2)+(AJ1100*2)+(AP1100*3)+BB1100</f>
        <v>0</v>
      </c>
      <c r="BM1100" s="651"/>
      <c r="BN1100" s="652"/>
      <c r="BO1100" s="599" t="e">
        <f>(BL1100*BR$1082)+(N1100*BR$1083)+(X1100*BR$1084)+(R1100*BR$1085)+(V1100*BR$1086)+(Z1100*BR$1087)</f>
        <v>#REF!</v>
      </c>
      <c r="BP1100" s="599" t="e">
        <f>((AZ1100-BB1100)*BR$1089)+((AT1100-AV1100)*BR$1088)+(H1100*BR$1090)+(P1100*BR$1091)</f>
        <v>#REF!</v>
      </c>
      <c r="BQ1100" s="54"/>
      <c r="BR1100" s="54"/>
      <c r="BS1100" s="54"/>
    </row>
    <row r="1101" spans="1:71" ht="21.75" customHeight="1">
      <c r="A1101" s="54"/>
      <c r="B1101" s="566"/>
      <c r="C1101" s="560" t="str">
        <f>IF(ROSTER!D$26="","",ROSTER!D$26)</f>
        <v/>
      </c>
      <c r="D1101" s="561"/>
      <c r="E1101" s="547"/>
      <c r="F1101" s="502"/>
      <c r="G1101" s="507"/>
      <c r="H1101" s="544"/>
      <c r="I1101" s="545"/>
      <c r="J1101" s="540"/>
      <c r="K1101" s="541"/>
      <c r="L1101" s="553"/>
      <c r="M1101" s="559"/>
      <c r="N1101" s="556" t="s">
        <v>14</v>
      </c>
      <c r="O1101" s="557"/>
      <c r="P1101" s="540"/>
      <c r="Q1101" s="541"/>
      <c r="R1101" s="553"/>
      <c r="S1101" s="559"/>
      <c r="T1101" s="592"/>
      <c r="U1101" s="593"/>
      <c r="V1101" s="551"/>
      <c r="W1101" s="545"/>
      <c r="X1101" s="540"/>
      <c r="Y1101" s="545"/>
      <c r="Z1101" s="540"/>
      <c r="AA1101" s="545"/>
      <c r="AB1101" s="540"/>
      <c r="AC1101" s="541"/>
      <c r="AD1101" s="553"/>
      <c r="AE1101" s="559"/>
      <c r="AF1101" s="588"/>
      <c r="AG1101" s="589"/>
      <c r="AH1101" s="540"/>
      <c r="AI1101" s="541"/>
      <c r="AJ1101" s="553"/>
      <c r="AK1101" s="559"/>
      <c r="AL1101" s="592"/>
      <c r="AM1101" s="593"/>
      <c r="AN1101" s="540"/>
      <c r="AO1101" s="541"/>
      <c r="AP1101" s="553"/>
      <c r="AQ1101" s="559"/>
      <c r="AR1101" s="592"/>
      <c r="AS1101" s="593"/>
      <c r="AT1101" s="580"/>
      <c r="AU1101" s="581"/>
      <c r="AV1101" s="576"/>
      <c r="AW1101" s="577"/>
      <c r="AX1101" s="592"/>
      <c r="AY1101" s="593"/>
      <c r="AZ1101" s="540"/>
      <c r="BA1101" s="541"/>
      <c r="BB1101" s="553"/>
      <c r="BC1101" s="559"/>
      <c r="BD1101" s="592"/>
      <c r="BE1101" s="593"/>
      <c r="BF1101" s="580"/>
      <c r="BG1101" s="581"/>
      <c r="BH1101" s="576"/>
      <c r="BI1101" s="577"/>
      <c r="BJ1101" s="592"/>
      <c r="BK1101" s="593"/>
      <c r="BL1101" s="653"/>
      <c r="BM1101" s="654"/>
      <c r="BN1101" s="655"/>
      <c r="BO1101" s="600"/>
      <c r="BP1101" s="600"/>
      <c r="BQ1101" s="54"/>
      <c r="BR1101" s="54"/>
      <c r="BS1101" s="54"/>
    </row>
    <row r="1102" spans="1:71" ht="21.75" customHeight="1">
      <c r="A1102" s="54"/>
      <c r="B1102" s="565" t="str">
        <f>IF(ROSTER!B28="","",ROSTER!B28)</f>
        <v/>
      </c>
      <c r="C1102" s="536" t="str">
        <f>IF(ROSTER!C$28="","",ROSTER!C$28)</f>
        <v/>
      </c>
      <c r="D1102" s="537"/>
      <c r="E1102" s="546"/>
      <c r="F1102" s="501">
        <f>IF(E1102="y",1,IF(E1102="S",1,0))</f>
        <v>0</v>
      </c>
      <c r="G1102" s="506">
        <f>IF(E1102="S",1,0)</f>
        <v>0</v>
      </c>
      <c r="H1102" s="542"/>
      <c r="I1102" s="543"/>
      <c r="J1102" s="538"/>
      <c r="K1102" s="539"/>
      <c r="L1102" s="552"/>
      <c r="M1102" s="558"/>
      <c r="N1102" s="554">
        <f>L1102+J1102</f>
        <v>0</v>
      </c>
      <c r="O1102" s="555"/>
      <c r="P1102" s="538"/>
      <c r="Q1102" s="539"/>
      <c r="R1102" s="552"/>
      <c r="S1102" s="558"/>
      <c r="T1102" s="590">
        <f t="shared" ref="T1102:T1125" si="978">R1102-P1102</f>
        <v>0</v>
      </c>
      <c r="U1102" s="591"/>
      <c r="V1102" s="550"/>
      <c r="W1102" s="543"/>
      <c r="X1102" s="538"/>
      <c r="Y1102" s="543"/>
      <c r="Z1102" s="538"/>
      <c r="AA1102" s="543"/>
      <c r="AB1102" s="538"/>
      <c r="AC1102" s="539"/>
      <c r="AD1102" s="552"/>
      <c r="AE1102" s="558"/>
      <c r="AF1102" s="586">
        <f>IF(AB1102=0,0,(AD1102/AB1102)*100)</f>
        <v>0</v>
      </c>
      <c r="AG1102" s="587"/>
      <c r="AH1102" s="538"/>
      <c r="AI1102" s="539"/>
      <c r="AJ1102" s="552"/>
      <c r="AK1102" s="558"/>
      <c r="AL1102" s="590">
        <f>IF(AH1102=0,0,(AJ1102/AH1102)*100)</f>
        <v>0</v>
      </c>
      <c r="AM1102" s="591"/>
      <c r="AN1102" s="538"/>
      <c r="AO1102" s="539"/>
      <c r="AP1102" s="552"/>
      <c r="AQ1102" s="558"/>
      <c r="AR1102" s="590">
        <f>IF(AN1102=0,0,(AP1102/AN1102)*100)</f>
        <v>0</v>
      </c>
      <c r="AS1102" s="591"/>
      <c r="AT1102" s="578">
        <f>AB1102+AH1102+AN1102</f>
        <v>0</v>
      </c>
      <c r="AU1102" s="579"/>
      <c r="AV1102" s="574">
        <f>AD1102+AJ1102+AP1102</f>
        <v>0</v>
      </c>
      <c r="AW1102" s="575"/>
      <c r="AX1102" s="590">
        <f>IF(AT1102=0,0,(AV1102/AT1102)*100)</f>
        <v>0</v>
      </c>
      <c r="AY1102" s="591"/>
      <c r="AZ1102" s="538"/>
      <c r="BA1102" s="539"/>
      <c r="BB1102" s="552"/>
      <c r="BC1102" s="558"/>
      <c r="BD1102" s="590">
        <f>IF(AZ1102=0,0,(BB1102/AZ1102)*100)</f>
        <v>0</v>
      </c>
      <c r="BE1102" s="591"/>
      <c r="BF1102" s="578">
        <f>AT1102+AZ1102</f>
        <v>0</v>
      </c>
      <c r="BG1102" s="579"/>
      <c r="BH1102" s="574">
        <f>AV1102+BB1102</f>
        <v>0</v>
      </c>
      <c r="BI1102" s="575"/>
      <c r="BJ1102" s="590">
        <f>IF(BF1102=0,0,(BH1102/BF1102)*100)</f>
        <v>0</v>
      </c>
      <c r="BK1102" s="591"/>
      <c r="BL1102" s="650">
        <f>(AD1102*2)+(AJ1102*2)+(AP1102*3)+BB1102</f>
        <v>0</v>
      </c>
      <c r="BM1102" s="651"/>
      <c r="BN1102" s="652"/>
      <c r="BO1102" s="599" t="e">
        <f>(BL1102*BR$1082)+(N1102*BR$1083)+(X1102*BR$1084)+(R1102*BR$1085)+(V1102*BR$1086)+(Z1102*BR$1087)</f>
        <v>#REF!</v>
      </c>
      <c r="BP1102" s="599" t="e">
        <f>((AZ1102-BB1102)*BR$1089)+((AT1102-AV1102)*BR$1088)+(H1102*BR$1090)+(P1102*BR$1091)</f>
        <v>#REF!</v>
      </c>
      <c r="BQ1102" s="54"/>
      <c r="BR1102" s="54"/>
      <c r="BS1102" s="54"/>
    </row>
    <row r="1103" spans="1:71" ht="21.75" customHeight="1">
      <c r="A1103" s="54"/>
      <c r="B1103" s="566"/>
      <c r="C1103" s="560" t="str">
        <f>IF(ROSTER!D$28="","",ROSTER!D$28)</f>
        <v/>
      </c>
      <c r="D1103" s="561"/>
      <c r="E1103" s="547"/>
      <c r="F1103" s="502"/>
      <c r="G1103" s="507"/>
      <c r="H1103" s="544"/>
      <c r="I1103" s="545"/>
      <c r="J1103" s="540"/>
      <c r="K1103" s="541"/>
      <c r="L1103" s="553"/>
      <c r="M1103" s="559"/>
      <c r="N1103" s="556" t="s">
        <v>14</v>
      </c>
      <c r="O1103" s="557"/>
      <c r="P1103" s="540"/>
      <c r="Q1103" s="541"/>
      <c r="R1103" s="553"/>
      <c r="S1103" s="559"/>
      <c r="T1103" s="592"/>
      <c r="U1103" s="593"/>
      <c r="V1103" s="551"/>
      <c r="W1103" s="545"/>
      <c r="X1103" s="540"/>
      <c r="Y1103" s="545"/>
      <c r="Z1103" s="540"/>
      <c r="AA1103" s="545"/>
      <c r="AB1103" s="540"/>
      <c r="AC1103" s="541"/>
      <c r="AD1103" s="553"/>
      <c r="AE1103" s="559"/>
      <c r="AF1103" s="588"/>
      <c r="AG1103" s="589"/>
      <c r="AH1103" s="540"/>
      <c r="AI1103" s="541"/>
      <c r="AJ1103" s="553"/>
      <c r="AK1103" s="559"/>
      <c r="AL1103" s="592"/>
      <c r="AM1103" s="593"/>
      <c r="AN1103" s="540"/>
      <c r="AO1103" s="541"/>
      <c r="AP1103" s="553"/>
      <c r="AQ1103" s="559"/>
      <c r="AR1103" s="592"/>
      <c r="AS1103" s="593"/>
      <c r="AT1103" s="580"/>
      <c r="AU1103" s="581"/>
      <c r="AV1103" s="576"/>
      <c r="AW1103" s="577"/>
      <c r="AX1103" s="592"/>
      <c r="AY1103" s="593"/>
      <c r="AZ1103" s="540"/>
      <c r="BA1103" s="541"/>
      <c r="BB1103" s="553"/>
      <c r="BC1103" s="559"/>
      <c r="BD1103" s="592"/>
      <c r="BE1103" s="593"/>
      <c r="BF1103" s="580"/>
      <c r="BG1103" s="581"/>
      <c r="BH1103" s="576"/>
      <c r="BI1103" s="577"/>
      <c r="BJ1103" s="592"/>
      <c r="BK1103" s="593"/>
      <c r="BL1103" s="653"/>
      <c r="BM1103" s="654"/>
      <c r="BN1103" s="655"/>
      <c r="BO1103" s="600"/>
      <c r="BP1103" s="600"/>
      <c r="BQ1103" s="54"/>
      <c r="BR1103" s="54"/>
      <c r="BS1103" s="54"/>
    </row>
    <row r="1104" spans="1:71" ht="21.75" customHeight="1">
      <c r="A1104" s="54"/>
      <c r="B1104" s="565" t="str">
        <f>IF(ROSTER!B30="","",ROSTER!B30)</f>
        <v/>
      </c>
      <c r="C1104" s="536" t="str">
        <f>IF(ROSTER!C$30="","",ROSTER!C$30)</f>
        <v/>
      </c>
      <c r="D1104" s="537"/>
      <c r="E1104" s="546"/>
      <c r="F1104" s="501">
        <f>IF(E1104="y",1,IF(E1104="S",1,0))</f>
        <v>0</v>
      </c>
      <c r="G1104" s="506">
        <f>IF(E1104="S",1,0)</f>
        <v>0</v>
      </c>
      <c r="H1104" s="542"/>
      <c r="I1104" s="543"/>
      <c r="J1104" s="538"/>
      <c r="K1104" s="539"/>
      <c r="L1104" s="552"/>
      <c r="M1104" s="558"/>
      <c r="N1104" s="554">
        <f>L1104+J1104</f>
        <v>0</v>
      </c>
      <c r="O1104" s="555"/>
      <c r="P1104" s="538"/>
      <c r="Q1104" s="539"/>
      <c r="R1104" s="552"/>
      <c r="S1104" s="558"/>
      <c r="T1104" s="590">
        <f t="shared" ref="T1104:T1125" si="979">R1104-P1104</f>
        <v>0</v>
      </c>
      <c r="U1104" s="591"/>
      <c r="V1104" s="550"/>
      <c r="W1104" s="543"/>
      <c r="X1104" s="538"/>
      <c r="Y1104" s="543"/>
      <c r="Z1104" s="538"/>
      <c r="AA1104" s="543"/>
      <c r="AB1104" s="538"/>
      <c r="AC1104" s="539"/>
      <c r="AD1104" s="552"/>
      <c r="AE1104" s="558"/>
      <c r="AF1104" s="586">
        <f>IF(AB1104=0,0,(AD1104/AB1104)*100)</f>
        <v>0</v>
      </c>
      <c r="AG1104" s="587"/>
      <c r="AH1104" s="538"/>
      <c r="AI1104" s="539"/>
      <c r="AJ1104" s="552"/>
      <c r="AK1104" s="558"/>
      <c r="AL1104" s="590">
        <f>IF(AH1104=0,0,(AJ1104/AH1104)*100)</f>
        <v>0</v>
      </c>
      <c r="AM1104" s="591"/>
      <c r="AN1104" s="538"/>
      <c r="AO1104" s="539"/>
      <c r="AP1104" s="552"/>
      <c r="AQ1104" s="558"/>
      <c r="AR1104" s="590">
        <f>IF(AN1104=0,0,(AP1104/AN1104)*100)</f>
        <v>0</v>
      </c>
      <c r="AS1104" s="591"/>
      <c r="AT1104" s="578">
        <f>AB1104+AH1104+AN1104</f>
        <v>0</v>
      </c>
      <c r="AU1104" s="579"/>
      <c r="AV1104" s="574">
        <f>AD1104+AJ1104+AP1104</f>
        <v>0</v>
      </c>
      <c r="AW1104" s="575"/>
      <c r="AX1104" s="590">
        <f>IF(AT1104=0,0,(AV1104/AT1104)*100)</f>
        <v>0</v>
      </c>
      <c r="AY1104" s="591"/>
      <c r="AZ1104" s="538"/>
      <c r="BA1104" s="539"/>
      <c r="BB1104" s="552"/>
      <c r="BC1104" s="558"/>
      <c r="BD1104" s="590">
        <f>IF(AZ1104=0,0,(BB1104/AZ1104)*100)</f>
        <v>0</v>
      </c>
      <c r="BE1104" s="591"/>
      <c r="BF1104" s="578">
        <f>AT1104+AZ1104</f>
        <v>0</v>
      </c>
      <c r="BG1104" s="579"/>
      <c r="BH1104" s="574">
        <f>AV1104+BB1104</f>
        <v>0</v>
      </c>
      <c r="BI1104" s="575"/>
      <c r="BJ1104" s="590">
        <f>IF(BF1104=0,0,(BH1104/BF1104)*100)</f>
        <v>0</v>
      </c>
      <c r="BK1104" s="591"/>
      <c r="BL1104" s="650">
        <f>(AD1104*2)+(AJ1104*2)+(AP1104*3)+BB1104</f>
        <v>0</v>
      </c>
      <c r="BM1104" s="651"/>
      <c r="BN1104" s="652"/>
      <c r="BO1104" s="599" t="e">
        <f>(BL1104*BR$1082)+(N1104*BR$1083)+(X1104*BR$1084)+(R1104*BR$1085)+(V1104*BR$1086)+(Z1104*BR$1087)</f>
        <v>#REF!</v>
      </c>
      <c r="BP1104" s="599" t="e">
        <f>((AZ1104-BB1104)*BR$1089)+((AT1104-AV1104)*BR$1088)+(H1104*BR$1090)+(P1104*BR$1091)</f>
        <v>#REF!</v>
      </c>
      <c r="BQ1104" s="54"/>
      <c r="BR1104" s="54"/>
      <c r="BS1104" s="54"/>
    </row>
    <row r="1105" spans="1:71" ht="21.75" customHeight="1">
      <c r="A1105" s="54"/>
      <c r="B1105" s="566"/>
      <c r="C1105" s="560" t="str">
        <f>IF(ROSTER!D$30="","",ROSTER!D$30)</f>
        <v/>
      </c>
      <c r="D1105" s="561"/>
      <c r="E1105" s="547"/>
      <c r="F1105" s="502"/>
      <c r="G1105" s="507"/>
      <c r="H1105" s="544"/>
      <c r="I1105" s="545"/>
      <c r="J1105" s="540"/>
      <c r="K1105" s="541"/>
      <c r="L1105" s="553"/>
      <c r="M1105" s="559"/>
      <c r="N1105" s="556" t="s">
        <v>14</v>
      </c>
      <c r="O1105" s="557"/>
      <c r="P1105" s="540"/>
      <c r="Q1105" s="541"/>
      <c r="R1105" s="553"/>
      <c r="S1105" s="559"/>
      <c r="T1105" s="592"/>
      <c r="U1105" s="593"/>
      <c r="V1105" s="551"/>
      <c r="W1105" s="545"/>
      <c r="X1105" s="540"/>
      <c r="Y1105" s="545"/>
      <c r="Z1105" s="540"/>
      <c r="AA1105" s="545"/>
      <c r="AB1105" s="540"/>
      <c r="AC1105" s="541"/>
      <c r="AD1105" s="553"/>
      <c r="AE1105" s="559"/>
      <c r="AF1105" s="588"/>
      <c r="AG1105" s="589"/>
      <c r="AH1105" s="540"/>
      <c r="AI1105" s="541"/>
      <c r="AJ1105" s="553"/>
      <c r="AK1105" s="559"/>
      <c r="AL1105" s="592"/>
      <c r="AM1105" s="593"/>
      <c r="AN1105" s="540"/>
      <c r="AO1105" s="541"/>
      <c r="AP1105" s="553"/>
      <c r="AQ1105" s="559"/>
      <c r="AR1105" s="592"/>
      <c r="AS1105" s="593"/>
      <c r="AT1105" s="580"/>
      <c r="AU1105" s="581"/>
      <c r="AV1105" s="576"/>
      <c r="AW1105" s="577"/>
      <c r="AX1105" s="592"/>
      <c r="AY1105" s="593"/>
      <c r="AZ1105" s="540"/>
      <c r="BA1105" s="541"/>
      <c r="BB1105" s="553"/>
      <c r="BC1105" s="559"/>
      <c r="BD1105" s="592"/>
      <c r="BE1105" s="593"/>
      <c r="BF1105" s="580"/>
      <c r="BG1105" s="581"/>
      <c r="BH1105" s="576"/>
      <c r="BI1105" s="577"/>
      <c r="BJ1105" s="592"/>
      <c r="BK1105" s="593"/>
      <c r="BL1105" s="653"/>
      <c r="BM1105" s="654"/>
      <c r="BN1105" s="655"/>
      <c r="BO1105" s="600"/>
      <c r="BP1105" s="600"/>
      <c r="BQ1105" s="54"/>
      <c r="BR1105" s="54"/>
      <c r="BS1105" s="54"/>
    </row>
    <row r="1106" spans="1:71" ht="21.75" customHeight="1">
      <c r="A1106" s="54"/>
      <c r="B1106" s="565" t="str">
        <f>IF(ROSTER!B32="","",ROSTER!B32)</f>
        <v/>
      </c>
      <c r="C1106" s="536" t="str">
        <f>IF(ROSTER!C$32="","",ROSTER!C$32)</f>
        <v/>
      </c>
      <c r="D1106" s="537"/>
      <c r="E1106" s="546"/>
      <c r="F1106" s="501">
        <f>IF(E1106="y",1,IF(E1106="S",1,0))</f>
        <v>0</v>
      </c>
      <c r="G1106" s="506">
        <f>IF(E1106="S",1,0)</f>
        <v>0</v>
      </c>
      <c r="H1106" s="542"/>
      <c r="I1106" s="543"/>
      <c r="J1106" s="538"/>
      <c r="K1106" s="539"/>
      <c r="L1106" s="552"/>
      <c r="M1106" s="558"/>
      <c r="N1106" s="554">
        <f>L1106+J1106</f>
        <v>0</v>
      </c>
      <c r="O1106" s="555"/>
      <c r="P1106" s="538"/>
      <c r="Q1106" s="539"/>
      <c r="R1106" s="552"/>
      <c r="S1106" s="558"/>
      <c r="T1106" s="590">
        <f t="shared" ref="T1106:T1125" si="980">R1106-P1106</f>
        <v>0</v>
      </c>
      <c r="U1106" s="591"/>
      <c r="V1106" s="550"/>
      <c r="W1106" s="543"/>
      <c r="X1106" s="538"/>
      <c r="Y1106" s="543"/>
      <c r="Z1106" s="538"/>
      <c r="AA1106" s="543"/>
      <c r="AB1106" s="538"/>
      <c r="AC1106" s="539"/>
      <c r="AD1106" s="552"/>
      <c r="AE1106" s="558"/>
      <c r="AF1106" s="586">
        <f>IF(AB1106=0,0,(AD1106/AB1106)*100)</f>
        <v>0</v>
      </c>
      <c r="AG1106" s="587"/>
      <c r="AH1106" s="538"/>
      <c r="AI1106" s="539"/>
      <c r="AJ1106" s="552"/>
      <c r="AK1106" s="558"/>
      <c r="AL1106" s="590">
        <f>IF(AH1106=0,0,(AJ1106/AH1106)*100)</f>
        <v>0</v>
      </c>
      <c r="AM1106" s="591"/>
      <c r="AN1106" s="538"/>
      <c r="AO1106" s="539"/>
      <c r="AP1106" s="552"/>
      <c r="AQ1106" s="558"/>
      <c r="AR1106" s="590">
        <f>IF(AN1106=0,0,(AP1106/AN1106)*100)</f>
        <v>0</v>
      </c>
      <c r="AS1106" s="591"/>
      <c r="AT1106" s="578">
        <f>AB1106+AH1106+AN1106</f>
        <v>0</v>
      </c>
      <c r="AU1106" s="579"/>
      <c r="AV1106" s="574">
        <f>AD1106+AJ1106+AP1106</f>
        <v>0</v>
      </c>
      <c r="AW1106" s="575"/>
      <c r="AX1106" s="590">
        <f>IF(AT1106=0,0,(AV1106/AT1106)*100)</f>
        <v>0</v>
      </c>
      <c r="AY1106" s="591"/>
      <c r="AZ1106" s="538"/>
      <c r="BA1106" s="539"/>
      <c r="BB1106" s="552"/>
      <c r="BC1106" s="558"/>
      <c r="BD1106" s="590">
        <f>IF(AZ1106=0,0,(BB1106/AZ1106)*100)</f>
        <v>0</v>
      </c>
      <c r="BE1106" s="591"/>
      <c r="BF1106" s="578">
        <f>AT1106+AZ1106</f>
        <v>0</v>
      </c>
      <c r="BG1106" s="579"/>
      <c r="BH1106" s="574">
        <f>AV1106+BB1106</f>
        <v>0</v>
      </c>
      <c r="BI1106" s="575"/>
      <c r="BJ1106" s="590">
        <f>IF(BF1106=0,0,(BH1106/BF1106)*100)</f>
        <v>0</v>
      </c>
      <c r="BK1106" s="591"/>
      <c r="BL1106" s="650">
        <f>(AD1106*2)+(AJ1106*2)+(AP1106*3)+BB1106</f>
        <v>0</v>
      </c>
      <c r="BM1106" s="651"/>
      <c r="BN1106" s="652"/>
      <c r="BO1106" s="599" t="e">
        <f>(BL1106*BR$1082)+(N1106*BR$1083)+(X1106*BR$1084)+(R1106*BR$1085)+(V1106*BR$1086)+(Z1106*BR$1087)</f>
        <v>#REF!</v>
      </c>
      <c r="BP1106" s="599" t="e">
        <f>((AZ1106-BB1106)*BR$1089)+((AT1106-AV1106)*BR$1088)+(H1106*BR$1090)+(P1106*BR$1091)</f>
        <v>#REF!</v>
      </c>
      <c r="BQ1106" s="54"/>
      <c r="BR1106" s="54"/>
      <c r="BS1106" s="54"/>
    </row>
    <row r="1107" spans="1:71" ht="21.75" customHeight="1">
      <c r="A1107" s="54"/>
      <c r="B1107" s="566"/>
      <c r="C1107" s="560" t="str">
        <f>IF(ROSTER!D$32="","",ROSTER!D$32)</f>
        <v/>
      </c>
      <c r="D1107" s="561"/>
      <c r="E1107" s="547"/>
      <c r="F1107" s="502"/>
      <c r="G1107" s="507"/>
      <c r="H1107" s="544"/>
      <c r="I1107" s="545"/>
      <c r="J1107" s="540"/>
      <c r="K1107" s="541"/>
      <c r="L1107" s="553"/>
      <c r="M1107" s="559"/>
      <c r="N1107" s="556" t="s">
        <v>14</v>
      </c>
      <c r="O1107" s="557"/>
      <c r="P1107" s="540"/>
      <c r="Q1107" s="541"/>
      <c r="R1107" s="553"/>
      <c r="S1107" s="559"/>
      <c r="T1107" s="592"/>
      <c r="U1107" s="593"/>
      <c r="V1107" s="551"/>
      <c r="W1107" s="545"/>
      <c r="X1107" s="540"/>
      <c r="Y1107" s="545"/>
      <c r="Z1107" s="540"/>
      <c r="AA1107" s="545"/>
      <c r="AB1107" s="540"/>
      <c r="AC1107" s="541"/>
      <c r="AD1107" s="553"/>
      <c r="AE1107" s="559"/>
      <c r="AF1107" s="588"/>
      <c r="AG1107" s="589"/>
      <c r="AH1107" s="540"/>
      <c r="AI1107" s="541"/>
      <c r="AJ1107" s="553"/>
      <c r="AK1107" s="559"/>
      <c r="AL1107" s="592"/>
      <c r="AM1107" s="593"/>
      <c r="AN1107" s="540"/>
      <c r="AO1107" s="541"/>
      <c r="AP1107" s="553"/>
      <c r="AQ1107" s="559"/>
      <c r="AR1107" s="592"/>
      <c r="AS1107" s="593"/>
      <c r="AT1107" s="580"/>
      <c r="AU1107" s="581"/>
      <c r="AV1107" s="576"/>
      <c r="AW1107" s="577"/>
      <c r="AX1107" s="592"/>
      <c r="AY1107" s="593"/>
      <c r="AZ1107" s="540"/>
      <c r="BA1107" s="541"/>
      <c r="BB1107" s="553"/>
      <c r="BC1107" s="559"/>
      <c r="BD1107" s="592"/>
      <c r="BE1107" s="593"/>
      <c r="BF1107" s="580"/>
      <c r="BG1107" s="581"/>
      <c r="BH1107" s="576"/>
      <c r="BI1107" s="577"/>
      <c r="BJ1107" s="592"/>
      <c r="BK1107" s="593"/>
      <c r="BL1107" s="653"/>
      <c r="BM1107" s="654"/>
      <c r="BN1107" s="655"/>
      <c r="BO1107" s="600"/>
      <c r="BP1107" s="600"/>
      <c r="BQ1107" s="54"/>
      <c r="BR1107" s="54"/>
      <c r="BS1107" s="54"/>
    </row>
    <row r="1108" spans="1:71" ht="21.75" customHeight="1">
      <c r="A1108" s="54"/>
      <c r="B1108" s="565" t="str">
        <f>IF(ROSTER!B34="","",ROSTER!B34)</f>
        <v/>
      </c>
      <c r="C1108" s="536" t="str">
        <f>IF(ROSTER!C$34="","",ROSTER!C$34)</f>
        <v/>
      </c>
      <c r="D1108" s="537"/>
      <c r="E1108" s="546"/>
      <c r="F1108" s="501">
        <f>IF(E1108="y",1,IF(E1108="S",1,0))</f>
        <v>0</v>
      </c>
      <c r="G1108" s="506">
        <f>IF(E1108="S",1,0)</f>
        <v>0</v>
      </c>
      <c r="H1108" s="542"/>
      <c r="I1108" s="543"/>
      <c r="J1108" s="538"/>
      <c r="K1108" s="539"/>
      <c r="L1108" s="552"/>
      <c r="M1108" s="558"/>
      <c r="N1108" s="554">
        <f>L1108+J1108</f>
        <v>0</v>
      </c>
      <c r="O1108" s="555"/>
      <c r="P1108" s="538"/>
      <c r="Q1108" s="539"/>
      <c r="R1108" s="552"/>
      <c r="S1108" s="558"/>
      <c r="T1108" s="590">
        <f t="shared" ref="T1108:T1125" si="981">R1108-P1108</f>
        <v>0</v>
      </c>
      <c r="U1108" s="591"/>
      <c r="V1108" s="550"/>
      <c r="W1108" s="543"/>
      <c r="X1108" s="538"/>
      <c r="Y1108" s="543"/>
      <c r="Z1108" s="538"/>
      <c r="AA1108" s="543"/>
      <c r="AB1108" s="538"/>
      <c r="AC1108" s="539"/>
      <c r="AD1108" s="552"/>
      <c r="AE1108" s="558"/>
      <c r="AF1108" s="586">
        <f>IF(AB1108=0,0,(AD1108/AB1108)*100)</f>
        <v>0</v>
      </c>
      <c r="AG1108" s="587"/>
      <c r="AH1108" s="538"/>
      <c r="AI1108" s="539"/>
      <c r="AJ1108" s="552"/>
      <c r="AK1108" s="558"/>
      <c r="AL1108" s="590">
        <f>IF(AH1108=0,0,(AJ1108/AH1108)*100)</f>
        <v>0</v>
      </c>
      <c r="AM1108" s="591"/>
      <c r="AN1108" s="538"/>
      <c r="AO1108" s="539"/>
      <c r="AP1108" s="552"/>
      <c r="AQ1108" s="558"/>
      <c r="AR1108" s="590">
        <f>IF(AN1108=0,0,(AP1108/AN1108)*100)</f>
        <v>0</v>
      </c>
      <c r="AS1108" s="591"/>
      <c r="AT1108" s="578">
        <f>AB1108+AH1108+AN1108</f>
        <v>0</v>
      </c>
      <c r="AU1108" s="579"/>
      <c r="AV1108" s="574">
        <f>AD1108+AJ1108+AP1108</f>
        <v>0</v>
      </c>
      <c r="AW1108" s="575"/>
      <c r="AX1108" s="590">
        <f>IF(AT1108=0,0,(AV1108/AT1108)*100)</f>
        <v>0</v>
      </c>
      <c r="AY1108" s="591"/>
      <c r="AZ1108" s="538"/>
      <c r="BA1108" s="539"/>
      <c r="BB1108" s="552"/>
      <c r="BC1108" s="558"/>
      <c r="BD1108" s="590">
        <f>IF(AZ1108=0,0,(BB1108/AZ1108)*100)</f>
        <v>0</v>
      </c>
      <c r="BE1108" s="591"/>
      <c r="BF1108" s="578">
        <f>AT1108+AZ1108</f>
        <v>0</v>
      </c>
      <c r="BG1108" s="579"/>
      <c r="BH1108" s="574">
        <f>AV1108+BB1108</f>
        <v>0</v>
      </c>
      <c r="BI1108" s="575"/>
      <c r="BJ1108" s="590">
        <f>IF(BF1108=0,0,(BH1108/BF1108)*100)</f>
        <v>0</v>
      </c>
      <c r="BK1108" s="591"/>
      <c r="BL1108" s="650">
        <f>(AD1108*2)+(AJ1108*2)+(AP1108*3)+BB1108</f>
        <v>0</v>
      </c>
      <c r="BM1108" s="651"/>
      <c r="BN1108" s="652"/>
      <c r="BO1108" s="599" t="e">
        <f>(BL1108*BR$1082)+(N1108*BR$1083)+(X1108*BR$1084)+(R1108*BR$1085)+(V1108*BR$1086)+(Z1108*BR$1087)</f>
        <v>#REF!</v>
      </c>
      <c r="BP1108" s="599" t="e">
        <f>((AZ1108-BB1108)*BR$1089)+((AT1108-AV1108)*BR$1088)+(H1108*BR$1090)+(P1108*BR$1091)</f>
        <v>#REF!</v>
      </c>
      <c r="BQ1108" s="54"/>
      <c r="BR1108" s="54"/>
      <c r="BS1108" s="54"/>
    </row>
    <row r="1109" spans="1:71" ht="21.75" customHeight="1">
      <c r="A1109" s="54"/>
      <c r="B1109" s="566"/>
      <c r="C1109" s="560" t="str">
        <f>IF(ROSTER!D$34="","",ROSTER!D$34)</f>
        <v/>
      </c>
      <c r="D1109" s="561"/>
      <c r="E1109" s="547"/>
      <c r="F1109" s="502"/>
      <c r="G1109" s="507"/>
      <c r="H1109" s="544"/>
      <c r="I1109" s="545"/>
      <c r="J1109" s="540"/>
      <c r="K1109" s="541"/>
      <c r="L1109" s="553"/>
      <c r="M1109" s="559"/>
      <c r="N1109" s="556" t="s">
        <v>14</v>
      </c>
      <c r="O1109" s="557"/>
      <c r="P1109" s="540"/>
      <c r="Q1109" s="541"/>
      <c r="R1109" s="553"/>
      <c r="S1109" s="559"/>
      <c r="T1109" s="592"/>
      <c r="U1109" s="593"/>
      <c r="V1109" s="551"/>
      <c r="W1109" s="545"/>
      <c r="X1109" s="540"/>
      <c r="Y1109" s="545"/>
      <c r="Z1109" s="540"/>
      <c r="AA1109" s="545"/>
      <c r="AB1109" s="540"/>
      <c r="AC1109" s="541"/>
      <c r="AD1109" s="553"/>
      <c r="AE1109" s="559"/>
      <c r="AF1109" s="588"/>
      <c r="AG1109" s="589"/>
      <c r="AH1109" s="540"/>
      <c r="AI1109" s="541"/>
      <c r="AJ1109" s="553"/>
      <c r="AK1109" s="559"/>
      <c r="AL1109" s="592"/>
      <c r="AM1109" s="593"/>
      <c r="AN1109" s="540"/>
      <c r="AO1109" s="541"/>
      <c r="AP1109" s="553"/>
      <c r="AQ1109" s="559"/>
      <c r="AR1109" s="592"/>
      <c r="AS1109" s="593"/>
      <c r="AT1109" s="580"/>
      <c r="AU1109" s="581"/>
      <c r="AV1109" s="576"/>
      <c r="AW1109" s="577"/>
      <c r="AX1109" s="592"/>
      <c r="AY1109" s="593"/>
      <c r="AZ1109" s="540"/>
      <c r="BA1109" s="541"/>
      <c r="BB1109" s="553"/>
      <c r="BC1109" s="559"/>
      <c r="BD1109" s="592"/>
      <c r="BE1109" s="593"/>
      <c r="BF1109" s="580"/>
      <c r="BG1109" s="581"/>
      <c r="BH1109" s="576"/>
      <c r="BI1109" s="577"/>
      <c r="BJ1109" s="592"/>
      <c r="BK1109" s="593"/>
      <c r="BL1109" s="653"/>
      <c r="BM1109" s="654"/>
      <c r="BN1109" s="655"/>
      <c r="BO1109" s="600"/>
      <c r="BP1109" s="600"/>
      <c r="BQ1109" s="54"/>
      <c r="BR1109" s="54"/>
      <c r="BS1109" s="54"/>
    </row>
    <row r="1110" spans="1:71" ht="21.75" customHeight="1">
      <c r="A1110" s="54"/>
      <c r="B1110" s="565" t="str">
        <f>IF(ROSTER!B36="","",ROSTER!B36)</f>
        <v/>
      </c>
      <c r="C1110" s="536" t="str">
        <f>IF(ROSTER!C$36="","",ROSTER!C$36)</f>
        <v/>
      </c>
      <c r="D1110" s="537"/>
      <c r="E1110" s="546"/>
      <c r="F1110" s="501">
        <f>IF(E1110="y",1,IF(E1110="S",1,0))</f>
        <v>0</v>
      </c>
      <c r="G1110" s="506">
        <f>IF(E1110="S",1,0)</f>
        <v>0</v>
      </c>
      <c r="H1110" s="542"/>
      <c r="I1110" s="543"/>
      <c r="J1110" s="538"/>
      <c r="K1110" s="539"/>
      <c r="L1110" s="552"/>
      <c r="M1110" s="558"/>
      <c r="N1110" s="554">
        <f>L1110+J1110</f>
        <v>0</v>
      </c>
      <c r="O1110" s="555"/>
      <c r="P1110" s="538"/>
      <c r="Q1110" s="539"/>
      <c r="R1110" s="552"/>
      <c r="S1110" s="558"/>
      <c r="T1110" s="590">
        <f t="shared" ref="T1110:T1125" si="982">R1110-P1110</f>
        <v>0</v>
      </c>
      <c r="U1110" s="591"/>
      <c r="V1110" s="550"/>
      <c r="W1110" s="543"/>
      <c r="X1110" s="538"/>
      <c r="Y1110" s="543"/>
      <c r="Z1110" s="538"/>
      <c r="AA1110" s="543"/>
      <c r="AB1110" s="538"/>
      <c r="AC1110" s="539"/>
      <c r="AD1110" s="552"/>
      <c r="AE1110" s="558"/>
      <c r="AF1110" s="586">
        <f>IF(AB1110=0,0,(AD1110/AB1110)*100)</f>
        <v>0</v>
      </c>
      <c r="AG1110" s="587"/>
      <c r="AH1110" s="538"/>
      <c r="AI1110" s="539"/>
      <c r="AJ1110" s="552"/>
      <c r="AK1110" s="558"/>
      <c r="AL1110" s="590">
        <f>IF(AH1110=0,0,(AJ1110/AH1110)*100)</f>
        <v>0</v>
      </c>
      <c r="AM1110" s="591"/>
      <c r="AN1110" s="538"/>
      <c r="AO1110" s="539"/>
      <c r="AP1110" s="552"/>
      <c r="AQ1110" s="558"/>
      <c r="AR1110" s="590">
        <f>IF(AN1110=0,0,(AP1110/AN1110)*100)</f>
        <v>0</v>
      </c>
      <c r="AS1110" s="591"/>
      <c r="AT1110" s="578">
        <f>AB1110+AH1110+AN1110</f>
        <v>0</v>
      </c>
      <c r="AU1110" s="579"/>
      <c r="AV1110" s="574">
        <f>AD1110+AJ1110+AP1110</f>
        <v>0</v>
      </c>
      <c r="AW1110" s="575"/>
      <c r="AX1110" s="590">
        <f>IF(AT1110=0,0,(AV1110/AT1110)*100)</f>
        <v>0</v>
      </c>
      <c r="AY1110" s="591"/>
      <c r="AZ1110" s="538"/>
      <c r="BA1110" s="539"/>
      <c r="BB1110" s="552"/>
      <c r="BC1110" s="558"/>
      <c r="BD1110" s="590">
        <f>IF(AZ1110=0,0,(BB1110/AZ1110)*100)</f>
        <v>0</v>
      </c>
      <c r="BE1110" s="591"/>
      <c r="BF1110" s="578">
        <f>AT1110+AZ1110</f>
        <v>0</v>
      </c>
      <c r="BG1110" s="579"/>
      <c r="BH1110" s="574">
        <f>AV1110+BB1110</f>
        <v>0</v>
      </c>
      <c r="BI1110" s="575"/>
      <c r="BJ1110" s="590">
        <f>IF(BF1110=0,0,(BH1110/BF1110)*100)</f>
        <v>0</v>
      </c>
      <c r="BK1110" s="591"/>
      <c r="BL1110" s="650">
        <f>(AD1110*2)+(AJ1110*2)+(AP1110*3)+BB1110</f>
        <v>0</v>
      </c>
      <c r="BM1110" s="651"/>
      <c r="BN1110" s="652"/>
      <c r="BO1110" s="599" t="e">
        <f>(BL1110*BR$1082)+(N1110*BR$1083)+(X1110*BR$1084)+(R1110*BR$1085)+(V1110*BR$1086)+(Z1110*BR$1087)</f>
        <v>#REF!</v>
      </c>
      <c r="BP1110" s="599" t="e">
        <f>((AZ1110-BB1110)*BR$1089)+((AT1110-AV1110)*BR$1088)+(H1110*BR$1090)+(P1110*BR$1091)</f>
        <v>#REF!</v>
      </c>
      <c r="BQ1110" s="54"/>
      <c r="BR1110" s="54"/>
      <c r="BS1110" s="54"/>
    </row>
    <row r="1111" spans="1:71" ht="21.75" customHeight="1">
      <c r="A1111" s="54"/>
      <c r="B1111" s="566"/>
      <c r="C1111" s="560" t="str">
        <f>IF(ROSTER!D$36="","",ROSTER!D$36)</f>
        <v/>
      </c>
      <c r="D1111" s="561"/>
      <c r="E1111" s="547"/>
      <c r="F1111" s="502"/>
      <c r="G1111" s="507"/>
      <c r="H1111" s="544"/>
      <c r="I1111" s="545"/>
      <c r="J1111" s="540"/>
      <c r="K1111" s="541"/>
      <c r="L1111" s="553"/>
      <c r="M1111" s="559"/>
      <c r="N1111" s="556" t="s">
        <v>14</v>
      </c>
      <c r="O1111" s="557"/>
      <c r="P1111" s="540"/>
      <c r="Q1111" s="541"/>
      <c r="R1111" s="553"/>
      <c r="S1111" s="559"/>
      <c r="T1111" s="592"/>
      <c r="U1111" s="593"/>
      <c r="V1111" s="551"/>
      <c r="W1111" s="545"/>
      <c r="X1111" s="540"/>
      <c r="Y1111" s="545"/>
      <c r="Z1111" s="540"/>
      <c r="AA1111" s="545"/>
      <c r="AB1111" s="540"/>
      <c r="AC1111" s="541"/>
      <c r="AD1111" s="553"/>
      <c r="AE1111" s="559"/>
      <c r="AF1111" s="588"/>
      <c r="AG1111" s="589"/>
      <c r="AH1111" s="540"/>
      <c r="AI1111" s="541"/>
      <c r="AJ1111" s="553"/>
      <c r="AK1111" s="559"/>
      <c r="AL1111" s="592"/>
      <c r="AM1111" s="593"/>
      <c r="AN1111" s="540"/>
      <c r="AO1111" s="541"/>
      <c r="AP1111" s="553"/>
      <c r="AQ1111" s="559"/>
      <c r="AR1111" s="592"/>
      <c r="AS1111" s="593"/>
      <c r="AT1111" s="580"/>
      <c r="AU1111" s="581"/>
      <c r="AV1111" s="576"/>
      <c r="AW1111" s="577"/>
      <c r="AX1111" s="592"/>
      <c r="AY1111" s="593"/>
      <c r="AZ1111" s="540"/>
      <c r="BA1111" s="541"/>
      <c r="BB1111" s="553"/>
      <c r="BC1111" s="559"/>
      <c r="BD1111" s="592"/>
      <c r="BE1111" s="593"/>
      <c r="BF1111" s="580"/>
      <c r="BG1111" s="581"/>
      <c r="BH1111" s="576"/>
      <c r="BI1111" s="577"/>
      <c r="BJ1111" s="592"/>
      <c r="BK1111" s="593"/>
      <c r="BL1111" s="653"/>
      <c r="BM1111" s="654"/>
      <c r="BN1111" s="655"/>
      <c r="BO1111" s="600"/>
      <c r="BP1111" s="600"/>
      <c r="BQ1111" s="54"/>
      <c r="BR1111" s="54"/>
      <c r="BS1111" s="54"/>
    </row>
    <row r="1112" spans="1:71" ht="21.75" customHeight="1">
      <c r="A1112" s="54"/>
      <c r="B1112" s="565" t="str">
        <f>IF(ROSTER!B38="","",ROSTER!B38)</f>
        <v/>
      </c>
      <c r="C1112" s="536" t="str">
        <f>IF(ROSTER!C$38="","",ROSTER!C$38)</f>
        <v/>
      </c>
      <c r="D1112" s="537"/>
      <c r="E1112" s="546"/>
      <c r="F1112" s="501">
        <f>IF(E1112="y",1,IF(E1112="S",1,0))</f>
        <v>0</v>
      </c>
      <c r="G1112" s="506">
        <f>IF(E1112="S",1,0)</f>
        <v>0</v>
      </c>
      <c r="H1112" s="542"/>
      <c r="I1112" s="543"/>
      <c r="J1112" s="538"/>
      <c r="K1112" s="539"/>
      <c r="L1112" s="552"/>
      <c r="M1112" s="558"/>
      <c r="N1112" s="554">
        <f>L1112+J1112</f>
        <v>0</v>
      </c>
      <c r="O1112" s="555"/>
      <c r="P1112" s="538"/>
      <c r="Q1112" s="539"/>
      <c r="R1112" s="552"/>
      <c r="S1112" s="558"/>
      <c r="T1112" s="590">
        <f t="shared" ref="T1112:T1125" si="983">R1112-P1112</f>
        <v>0</v>
      </c>
      <c r="U1112" s="591"/>
      <c r="V1112" s="550"/>
      <c r="W1112" s="543"/>
      <c r="X1112" s="538"/>
      <c r="Y1112" s="543"/>
      <c r="Z1112" s="538"/>
      <c r="AA1112" s="543"/>
      <c r="AB1112" s="538"/>
      <c r="AC1112" s="539"/>
      <c r="AD1112" s="552"/>
      <c r="AE1112" s="558"/>
      <c r="AF1112" s="586">
        <f>IF(AB1112=0,0,(AD1112/AB1112)*100)</f>
        <v>0</v>
      </c>
      <c r="AG1112" s="587"/>
      <c r="AH1112" s="538"/>
      <c r="AI1112" s="539"/>
      <c r="AJ1112" s="552"/>
      <c r="AK1112" s="558"/>
      <c r="AL1112" s="590">
        <f>IF(AH1112=0,0,(AJ1112/AH1112)*100)</f>
        <v>0</v>
      </c>
      <c r="AM1112" s="591"/>
      <c r="AN1112" s="538"/>
      <c r="AO1112" s="539"/>
      <c r="AP1112" s="552"/>
      <c r="AQ1112" s="558"/>
      <c r="AR1112" s="590">
        <f>IF(AN1112=0,0,(AP1112/AN1112)*100)</f>
        <v>0</v>
      </c>
      <c r="AS1112" s="591"/>
      <c r="AT1112" s="578">
        <f>AB1112+AH1112+AN1112</f>
        <v>0</v>
      </c>
      <c r="AU1112" s="579"/>
      <c r="AV1112" s="574">
        <f>AD1112+AJ1112+AP1112</f>
        <v>0</v>
      </c>
      <c r="AW1112" s="575"/>
      <c r="AX1112" s="590">
        <f>IF(AT1112=0,0,(AV1112/AT1112)*100)</f>
        <v>0</v>
      </c>
      <c r="AY1112" s="591"/>
      <c r="AZ1112" s="538"/>
      <c r="BA1112" s="539"/>
      <c r="BB1112" s="552"/>
      <c r="BC1112" s="558"/>
      <c r="BD1112" s="590">
        <f>IF(AZ1112=0,0,(BB1112/AZ1112)*100)</f>
        <v>0</v>
      </c>
      <c r="BE1112" s="591"/>
      <c r="BF1112" s="578">
        <f>AT1112+AZ1112</f>
        <v>0</v>
      </c>
      <c r="BG1112" s="579"/>
      <c r="BH1112" s="574">
        <f>AV1112+BB1112</f>
        <v>0</v>
      </c>
      <c r="BI1112" s="575"/>
      <c r="BJ1112" s="590">
        <f>IF(BF1112=0,0,(BH1112/BF1112)*100)</f>
        <v>0</v>
      </c>
      <c r="BK1112" s="591"/>
      <c r="BL1112" s="650">
        <f>(AD1112*2)+(AJ1112*2)+(AP1112*3)+BB1112</f>
        <v>0</v>
      </c>
      <c r="BM1112" s="651"/>
      <c r="BN1112" s="652"/>
      <c r="BO1112" s="599" t="e">
        <f>(BL1112*BR$1082)+(N1112*BR$1083)+(X1112*BR$1084)+(R1112*BR$1085)+(V1112*BR$1086)+(Z1112*BR$1087)</f>
        <v>#REF!</v>
      </c>
      <c r="BP1112" s="599" t="e">
        <f>((AZ1112-BB1112)*BR$1089)+((AT1112-AV1112)*BR$1088)+(H1112*BR$1090)+(P1112*BR$1091)</f>
        <v>#REF!</v>
      </c>
      <c r="BQ1112" s="54"/>
      <c r="BR1112" s="54"/>
      <c r="BS1112" s="54"/>
    </row>
    <row r="1113" spans="1:71" ht="21.75" customHeight="1">
      <c r="A1113" s="54"/>
      <c r="B1113" s="566"/>
      <c r="C1113" s="560" t="str">
        <f>IF(ROSTER!D$38="","",ROSTER!D$38)</f>
        <v/>
      </c>
      <c r="D1113" s="561"/>
      <c r="E1113" s="547"/>
      <c r="F1113" s="502"/>
      <c r="G1113" s="507"/>
      <c r="H1113" s="544"/>
      <c r="I1113" s="545"/>
      <c r="J1113" s="540"/>
      <c r="K1113" s="541"/>
      <c r="L1113" s="553"/>
      <c r="M1113" s="559"/>
      <c r="N1113" s="556" t="s">
        <v>14</v>
      </c>
      <c r="O1113" s="557"/>
      <c r="P1113" s="540"/>
      <c r="Q1113" s="541"/>
      <c r="R1113" s="553"/>
      <c r="S1113" s="559"/>
      <c r="T1113" s="592"/>
      <c r="U1113" s="593"/>
      <c r="V1113" s="551"/>
      <c r="W1113" s="545"/>
      <c r="X1113" s="540"/>
      <c r="Y1113" s="545"/>
      <c r="Z1113" s="540"/>
      <c r="AA1113" s="545"/>
      <c r="AB1113" s="540"/>
      <c r="AC1113" s="541"/>
      <c r="AD1113" s="553"/>
      <c r="AE1113" s="559"/>
      <c r="AF1113" s="588"/>
      <c r="AG1113" s="589"/>
      <c r="AH1113" s="540"/>
      <c r="AI1113" s="541"/>
      <c r="AJ1113" s="553"/>
      <c r="AK1113" s="559"/>
      <c r="AL1113" s="592"/>
      <c r="AM1113" s="593"/>
      <c r="AN1113" s="540"/>
      <c r="AO1113" s="541"/>
      <c r="AP1113" s="553"/>
      <c r="AQ1113" s="559"/>
      <c r="AR1113" s="592"/>
      <c r="AS1113" s="593"/>
      <c r="AT1113" s="580"/>
      <c r="AU1113" s="581"/>
      <c r="AV1113" s="576"/>
      <c r="AW1113" s="577"/>
      <c r="AX1113" s="592"/>
      <c r="AY1113" s="593"/>
      <c r="AZ1113" s="540"/>
      <c r="BA1113" s="541"/>
      <c r="BB1113" s="553"/>
      <c r="BC1113" s="559"/>
      <c r="BD1113" s="592"/>
      <c r="BE1113" s="593"/>
      <c r="BF1113" s="580"/>
      <c r="BG1113" s="581"/>
      <c r="BH1113" s="576"/>
      <c r="BI1113" s="577"/>
      <c r="BJ1113" s="592"/>
      <c r="BK1113" s="593"/>
      <c r="BL1113" s="653"/>
      <c r="BM1113" s="654"/>
      <c r="BN1113" s="655"/>
      <c r="BO1113" s="600"/>
      <c r="BP1113" s="600"/>
      <c r="BQ1113" s="54"/>
      <c r="BR1113" s="54"/>
      <c r="BS1113" s="54"/>
    </row>
    <row r="1114" spans="1:71" ht="21.75" customHeight="1">
      <c r="A1114" s="54"/>
      <c r="B1114" s="565" t="str">
        <f>IF(ROSTER!B40="","",ROSTER!B40)</f>
        <v/>
      </c>
      <c r="C1114" s="536" t="str">
        <f>IF(ROSTER!C$40="","",ROSTER!C$40)</f>
        <v/>
      </c>
      <c r="D1114" s="537"/>
      <c r="E1114" s="546"/>
      <c r="F1114" s="501">
        <f>IF(E1114="y",1,IF(E1114="S",1,0))</f>
        <v>0</v>
      </c>
      <c r="G1114" s="506">
        <f>IF(E1114="S",1,0)</f>
        <v>0</v>
      </c>
      <c r="H1114" s="542"/>
      <c r="I1114" s="543"/>
      <c r="J1114" s="538"/>
      <c r="K1114" s="539"/>
      <c r="L1114" s="552"/>
      <c r="M1114" s="558"/>
      <c r="N1114" s="554">
        <f>L1114+J1114</f>
        <v>0</v>
      </c>
      <c r="O1114" s="555"/>
      <c r="P1114" s="538"/>
      <c r="Q1114" s="539"/>
      <c r="R1114" s="552"/>
      <c r="S1114" s="558"/>
      <c r="T1114" s="590">
        <f t="shared" ref="T1114:T1125" si="984">R1114-P1114</f>
        <v>0</v>
      </c>
      <c r="U1114" s="591"/>
      <c r="V1114" s="550"/>
      <c r="W1114" s="543"/>
      <c r="X1114" s="538"/>
      <c r="Y1114" s="543"/>
      <c r="Z1114" s="538"/>
      <c r="AA1114" s="543"/>
      <c r="AB1114" s="538"/>
      <c r="AC1114" s="539"/>
      <c r="AD1114" s="552"/>
      <c r="AE1114" s="558"/>
      <c r="AF1114" s="586">
        <f>IF(AB1114=0,0,(AD1114/AB1114)*100)</f>
        <v>0</v>
      </c>
      <c r="AG1114" s="587"/>
      <c r="AH1114" s="538"/>
      <c r="AI1114" s="539"/>
      <c r="AJ1114" s="552"/>
      <c r="AK1114" s="558"/>
      <c r="AL1114" s="590">
        <f>IF(AH1114=0,0,(AJ1114/AH1114)*100)</f>
        <v>0</v>
      </c>
      <c r="AM1114" s="591"/>
      <c r="AN1114" s="538"/>
      <c r="AO1114" s="539"/>
      <c r="AP1114" s="552"/>
      <c r="AQ1114" s="558"/>
      <c r="AR1114" s="590">
        <f>IF(AN1114=0,0,(AP1114/AN1114)*100)</f>
        <v>0</v>
      </c>
      <c r="AS1114" s="591"/>
      <c r="AT1114" s="578">
        <f>AB1114+AH1114+AN1114</f>
        <v>0</v>
      </c>
      <c r="AU1114" s="579"/>
      <c r="AV1114" s="574">
        <f>AD1114+AJ1114+AP1114</f>
        <v>0</v>
      </c>
      <c r="AW1114" s="575"/>
      <c r="AX1114" s="590">
        <f>IF(AT1114=0,0,(AV1114/AT1114)*100)</f>
        <v>0</v>
      </c>
      <c r="AY1114" s="591"/>
      <c r="AZ1114" s="538"/>
      <c r="BA1114" s="539"/>
      <c r="BB1114" s="552"/>
      <c r="BC1114" s="558"/>
      <c r="BD1114" s="590">
        <f>IF(AZ1114=0,0,(BB1114/AZ1114)*100)</f>
        <v>0</v>
      </c>
      <c r="BE1114" s="591"/>
      <c r="BF1114" s="578">
        <f>AT1114+AZ1114</f>
        <v>0</v>
      </c>
      <c r="BG1114" s="579"/>
      <c r="BH1114" s="574">
        <f>AV1114+BB1114</f>
        <v>0</v>
      </c>
      <c r="BI1114" s="575"/>
      <c r="BJ1114" s="590">
        <f>IF(BF1114=0,0,(BH1114/BF1114)*100)</f>
        <v>0</v>
      </c>
      <c r="BK1114" s="591"/>
      <c r="BL1114" s="650">
        <f>(AD1114*2)+(AJ1114*2)+(AP1114*3)+BB1114</f>
        <v>0</v>
      </c>
      <c r="BM1114" s="651"/>
      <c r="BN1114" s="652"/>
      <c r="BO1114" s="599" t="e">
        <f>(BL1114*BR$1082)+(N1114*BR$1083)+(X1114*BR$1084)+(R1114*BR$1085)+(V1114*BR$1086)+(Z1114*BR$1087)</f>
        <v>#REF!</v>
      </c>
      <c r="BP1114" s="599" t="e">
        <f>((AZ1114-BB1114)*BR$1089)+((AT1114-AV1114)*BR$1088)+(H1114*BR$1090)+(P1114*BR$1091)</f>
        <v>#REF!</v>
      </c>
      <c r="BQ1114" s="54"/>
      <c r="BR1114" s="54"/>
      <c r="BS1114" s="54"/>
    </row>
    <row r="1115" spans="1:71" ht="21.75" customHeight="1">
      <c r="A1115" s="54"/>
      <c r="B1115" s="566"/>
      <c r="C1115" s="560" t="str">
        <f>IF(ROSTER!D$40="","",ROSTER!D$40)</f>
        <v/>
      </c>
      <c r="D1115" s="561"/>
      <c r="E1115" s="547"/>
      <c r="F1115" s="502"/>
      <c r="G1115" s="507"/>
      <c r="H1115" s="544"/>
      <c r="I1115" s="545"/>
      <c r="J1115" s="540"/>
      <c r="K1115" s="541"/>
      <c r="L1115" s="553"/>
      <c r="M1115" s="559"/>
      <c r="N1115" s="556" t="s">
        <v>14</v>
      </c>
      <c r="O1115" s="557"/>
      <c r="P1115" s="540"/>
      <c r="Q1115" s="541"/>
      <c r="R1115" s="553"/>
      <c r="S1115" s="559"/>
      <c r="T1115" s="592"/>
      <c r="U1115" s="593"/>
      <c r="V1115" s="551"/>
      <c r="W1115" s="545"/>
      <c r="X1115" s="540"/>
      <c r="Y1115" s="545"/>
      <c r="Z1115" s="540"/>
      <c r="AA1115" s="545"/>
      <c r="AB1115" s="540"/>
      <c r="AC1115" s="541"/>
      <c r="AD1115" s="553"/>
      <c r="AE1115" s="559"/>
      <c r="AF1115" s="588"/>
      <c r="AG1115" s="589"/>
      <c r="AH1115" s="540"/>
      <c r="AI1115" s="541"/>
      <c r="AJ1115" s="553"/>
      <c r="AK1115" s="559"/>
      <c r="AL1115" s="592"/>
      <c r="AM1115" s="593"/>
      <c r="AN1115" s="540"/>
      <c r="AO1115" s="541"/>
      <c r="AP1115" s="553"/>
      <c r="AQ1115" s="559"/>
      <c r="AR1115" s="592"/>
      <c r="AS1115" s="593"/>
      <c r="AT1115" s="580"/>
      <c r="AU1115" s="581"/>
      <c r="AV1115" s="576"/>
      <c r="AW1115" s="577"/>
      <c r="AX1115" s="592"/>
      <c r="AY1115" s="593"/>
      <c r="AZ1115" s="540"/>
      <c r="BA1115" s="541"/>
      <c r="BB1115" s="553"/>
      <c r="BC1115" s="559"/>
      <c r="BD1115" s="592"/>
      <c r="BE1115" s="593"/>
      <c r="BF1115" s="580"/>
      <c r="BG1115" s="581"/>
      <c r="BH1115" s="576"/>
      <c r="BI1115" s="577"/>
      <c r="BJ1115" s="592"/>
      <c r="BK1115" s="593"/>
      <c r="BL1115" s="653"/>
      <c r="BM1115" s="654"/>
      <c r="BN1115" s="655"/>
      <c r="BO1115" s="600"/>
      <c r="BP1115" s="600"/>
      <c r="BQ1115" s="54"/>
      <c r="BR1115" s="54"/>
      <c r="BS1115" s="54"/>
    </row>
    <row r="1116" spans="1:71" ht="21.75" customHeight="1">
      <c r="A1116" s="54"/>
      <c r="B1116" s="565" t="str">
        <f>IF(ROSTER!B42="","",ROSTER!B42)</f>
        <v/>
      </c>
      <c r="C1116" s="536" t="str">
        <f>IF(ROSTER!C$42="","",ROSTER!C$42)</f>
        <v/>
      </c>
      <c r="D1116" s="537"/>
      <c r="E1116" s="546"/>
      <c r="F1116" s="501">
        <f>IF(E1116="y",1,IF(E1116="S",1,0))</f>
        <v>0</v>
      </c>
      <c r="G1116" s="506">
        <f>IF(E1116="S",1,0)</f>
        <v>0</v>
      </c>
      <c r="H1116" s="542"/>
      <c r="I1116" s="543"/>
      <c r="J1116" s="538"/>
      <c r="K1116" s="539"/>
      <c r="L1116" s="552"/>
      <c r="M1116" s="558"/>
      <c r="N1116" s="554">
        <f>L1116+J1116</f>
        <v>0</v>
      </c>
      <c r="O1116" s="555"/>
      <c r="P1116" s="538"/>
      <c r="Q1116" s="539"/>
      <c r="R1116" s="552"/>
      <c r="S1116" s="558"/>
      <c r="T1116" s="590">
        <f t="shared" ref="T1116:T1125" si="985">R1116-P1116</f>
        <v>0</v>
      </c>
      <c r="U1116" s="591"/>
      <c r="V1116" s="550"/>
      <c r="W1116" s="543"/>
      <c r="X1116" s="538"/>
      <c r="Y1116" s="543"/>
      <c r="Z1116" s="538"/>
      <c r="AA1116" s="543"/>
      <c r="AB1116" s="538"/>
      <c r="AC1116" s="539"/>
      <c r="AD1116" s="552"/>
      <c r="AE1116" s="558"/>
      <c r="AF1116" s="586">
        <f>IF(AB1116=0,0,(AD1116/AB1116)*100)</f>
        <v>0</v>
      </c>
      <c r="AG1116" s="587"/>
      <c r="AH1116" s="538"/>
      <c r="AI1116" s="539"/>
      <c r="AJ1116" s="552"/>
      <c r="AK1116" s="558"/>
      <c r="AL1116" s="590">
        <f>IF(AH1116=0,0,(AJ1116/AH1116)*100)</f>
        <v>0</v>
      </c>
      <c r="AM1116" s="591"/>
      <c r="AN1116" s="538"/>
      <c r="AO1116" s="539"/>
      <c r="AP1116" s="552"/>
      <c r="AQ1116" s="558"/>
      <c r="AR1116" s="590">
        <f>IF(AN1116=0,0,(AP1116/AN1116)*100)</f>
        <v>0</v>
      </c>
      <c r="AS1116" s="591"/>
      <c r="AT1116" s="578">
        <f>AB1116+AH1116+AN1116</f>
        <v>0</v>
      </c>
      <c r="AU1116" s="579"/>
      <c r="AV1116" s="574">
        <f>AD1116+AJ1116+AP1116</f>
        <v>0</v>
      </c>
      <c r="AW1116" s="575"/>
      <c r="AX1116" s="590">
        <f>IF(AT1116=0,0,(AV1116/AT1116)*100)</f>
        <v>0</v>
      </c>
      <c r="AY1116" s="591"/>
      <c r="AZ1116" s="538"/>
      <c r="BA1116" s="539"/>
      <c r="BB1116" s="552"/>
      <c r="BC1116" s="558"/>
      <c r="BD1116" s="590">
        <f>IF(AZ1116=0,0,(BB1116/AZ1116)*100)</f>
        <v>0</v>
      </c>
      <c r="BE1116" s="591"/>
      <c r="BF1116" s="578">
        <f>AT1116+AZ1116</f>
        <v>0</v>
      </c>
      <c r="BG1116" s="579"/>
      <c r="BH1116" s="574">
        <f>AV1116+BB1116</f>
        <v>0</v>
      </c>
      <c r="BI1116" s="575"/>
      <c r="BJ1116" s="590">
        <f>IF(BF1116=0,0,(BH1116/BF1116)*100)</f>
        <v>0</v>
      </c>
      <c r="BK1116" s="591"/>
      <c r="BL1116" s="650">
        <f>(AD1116*2)+(AJ1116*2)+(AP1116*3)+BB1116</f>
        <v>0</v>
      </c>
      <c r="BM1116" s="651"/>
      <c r="BN1116" s="652"/>
      <c r="BO1116" s="599" t="e">
        <f>(BL1116*BR$1082)+(N1116*BR$1083)+(X1116*BR$1084)+(R1116*BR$1085)+(V1116*BR$1086)+(Z1116*BR$1087)</f>
        <v>#REF!</v>
      </c>
      <c r="BP1116" s="599" t="e">
        <f>((AZ1116-BB1116)*BR$1089)+((AT1116-AV1116)*BR$1088)+(H1116*BR$1090)+(P1116*BR$1091)</f>
        <v>#REF!</v>
      </c>
      <c r="BQ1116" s="54"/>
      <c r="BR1116" s="54"/>
      <c r="BS1116" s="54"/>
    </row>
    <row r="1117" spans="1:71" ht="21.75" customHeight="1">
      <c r="A1117" s="54"/>
      <c r="B1117" s="566"/>
      <c r="C1117" s="560" t="str">
        <f>IF(ROSTER!D$42="","",ROSTER!D$42)</f>
        <v/>
      </c>
      <c r="D1117" s="561"/>
      <c r="E1117" s="547"/>
      <c r="F1117" s="502"/>
      <c r="G1117" s="507"/>
      <c r="H1117" s="544"/>
      <c r="I1117" s="545"/>
      <c r="J1117" s="540"/>
      <c r="K1117" s="541"/>
      <c r="L1117" s="553"/>
      <c r="M1117" s="559"/>
      <c r="N1117" s="556" t="s">
        <v>14</v>
      </c>
      <c r="O1117" s="557"/>
      <c r="P1117" s="540"/>
      <c r="Q1117" s="541"/>
      <c r="R1117" s="553"/>
      <c r="S1117" s="559"/>
      <c r="T1117" s="592"/>
      <c r="U1117" s="593"/>
      <c r="V1117" s="551"/>
      <c r="W1117" s="545"/>
      <c r="X1117" s="540"/>
      <c r="Y1117" s="545"/>
      <c r="Z1117" s="540"/>
      <c r="AA1117" s="545"/>
      <c r="AB1117" s="540"/>
      <c r="AC1117" s="541"/>
      <c r="AD1117" s="553"/>
      <c r="AE1117" s="559"/>
      <c r="AF1117" s="588"/>
      <c r="AG1117" s="589"/>
      <c r="AH1117" s="540"/>
      <c r="AI1117" s="541"/>
      <c r="AJ1117" s="553"/>
      <c r="AK1117" s="559"/>
      <c r="AL1117" s="592"/>
      <c r="AM1117" s="593"/>
      <c r="AN1117" s="540"/>
      <c r="AO1117" s="541"/>
      <c r="AP1117" s="553"/>
      <c r="AQ1117" s="559"/>
      <c r="AR1117" s="592"/>
      <c r="AS1117" s="593"/>
      <c r="AT1117" s="580"/>
      <c r="AU1117" s="581"/>
      <c r="AV1117" s="576"/>
      <c r="AW1117" s="577"/>
      <c r="AX1117" s="592"/>
      <c r="AY1117" s="593"/>
      <c r="AZ1117" s="540"/>
      <c r="BA1117" s="541"/>
      <c r="BB1117" s="553"/>
      <c r="BC1117" s="559"/>
      <c r="BD1117" s="592"/>
      <c r="BE1117" s="593"/>
      <c r="BF1117" s="580"/>
      <c r="BG1117" s="581"/>
      <c r="BH1117" s="576"/>
      <c r="BI1117" s="577"/>
      <c r="BJ1117" s="592"/>
      <c r="BK1117" s="593"/>
      <c r="BL1117" s="653"/>
      <c r="BM1117" s="654"/>
      <c r="BN1117" s="655"/>
      <c r="BO1117" s="600"/>
      <c r="BP1117" s="600"/>
      <c r="BQ1117" s="54"/>
      <c r="BR1117" s="54"/>
      <c r="BS1117" s="54"/>
    </row>
    <row r="1118" spans="1:71" ht="21.75" customHeight="1">
      <c r="A1118" s="54"/>
      <c r="B1118" s="565" t="str">
        <f>IF(ROSTER!B44="","",ROSTER!B44)</f>
        <v/>
      </c>
      <c r="C1118" s="536" t="str">
        <f>IF(ROSTER!C$44="","",ROSTER!C$44)</f>
        <v/>
      </c>
      <c r="D1118" s="537"/>
      <c r="E1118" s="546"/>
      <c r="F1118" s="501">
        <f>IF(E1118="y",1,IF(E1118="S",1,0))</f>
        <v>0</v>
      </c>
      <c r="G1118" s="506">
        <f>IF(E1118="S",1,0)</f>
        <v>0</v>
      </c>
      <c r="H1118" s="542"/>
      <c r="I1118" s="543"/>
      <c r="J1118" s="538"/>
      <c r="K1118" s="539"/>
      <c r="L1118" s="552"/>
      <c r="M1118" s="558"/>
      <c r="N1118" s="554">
        <f>L1118+J1118</f>
        <v>0</v>
      </c>
      <c r="O1118" s="555"/>
      <c r="P1118" s="538"/>
      <c r="Q1118" s="539"/>
      <c r="R1118" s="552"/>
      <c r="S1118" s="558"/>
      <c r="T1118" s="590">
        <f t="shared" ref="T1118:T1125" si="986">R1118-P1118</f>
        <v>0</v>
      </c>
      <c r="U1118" s="591"/>
      <c r="V1118" s="550"/>
      <c r="W1118" s="543"/>
      <c r="X1118" s="538"/>
      <c r="Y1118" s="543"/>
      <c r="Z1118" s="538"/>
      <c r="AA1118" s="543"/>
      <c r="AB1118" s="538"/>
      <c r="AC1118" s="539"/>
      <c r="AD1118" s="552"/>
      <c r="AE1118" s="558"/>
      <c r="AF1118" s="586">
        <f>IF(AB1118=0,0,(AD1118/AB1118)*100)</f>
        <v>0</v>
      </c>
      <c r="AG1118" s="587"/>
      <c r="AH1118" s="538"/>
      <c r="AI1118" s="539"/>
      <c r="AJ1118" s="552"/>
      <c r="AK1118" s="558"/>
      <c r="AL1118" s="590">
        <f>IF(AH1118=0,0,(AJ1118/AH1118)*100)</f>
        <v>0</v>
      </c>
      <c r="AM1118" s="591"/>
      <c r="AN1118" s="538"/>
      <c r="AO1118" s="539"/>
      <c r="AP1118" s="552"/>
      <c r="AQ1118" s="558"/>
      <c r="AR1118" s="590">
        <f>IF(AN1118=0,0,(AP1118/AN1118)*100)</f>
        <v>0</v>
      </c>
      <c r="AS1118" s="591"/>
      <c r="AT1118" s="578">
        <f>AB1118+AH1118+AN1118</f>
        <v>0</v>
      </c>
      <c r="AU1118" s="579"/>
      <c r="AV1118" s="574">
        <f>AD1118+AJ1118+AP1118</f>
        <v>0</v>
      </c>
      <c r="AW1118" s="575"/>
      <c r="AX1118" s="590">
        <f>IF(AT1118=0,0,(AV1118/AT1118)*100)</f>
        <v>0</v>
      </c>
      <c r="AY1118" s="591"/>
      <c r="AZ1118" s="538"/>
      <c r="BA1118" s="539"/>
      <c r="BB1118" s="552"/>
      <c r="BC1118" s="558"/>
      <c r="BD1118" s="590">
        <f>IF(AZ1118=0,0,(BB1118/AZ1118)*100)</f>
        <v>0</v>
      </c>
      <c r="BE1118" s="591"/>
      <c r="BF1118" s="578">
        <f>AT1118+AZ1118</f>
        <v>0</v>
      </c>
      <c r="BG1118" s="579"/>
      <c r="BH1118" s="574">
        <f>AV1118+BB1118</f>
        <v>0</v>
      </c>
      <c r="BI1118" s="575"/>
      <c r="BJ1118" s="590">
        <f>IF(BF1118=0,0,(BH1118/BF1118)*100)</f>
        <v>0</v>
      </c>
      <c r="BK1118" s="591"/>
      <c r="BL1118" s="650">
        <f>(AD1118*2)+(AJ1118*2)+(AP1118*3)+BB1118</f>
        <v>0</v>
      </c>
      <c r="BM1118" s="651"/>
      <c r="BN1118" s="652"/>
      <c r="BO1118" s="599" t="e">
        <f>(BL1118*BR$1082)+(N1118*BR$1083)+(X1118*BR$1084)+(R1118*BR$1085)+(V1118*BR$1086)+(Z1118*BR$1087)</f>
        <v>#REF!</v>
      </c>
      <c r="BP1118" s="599" t="e">
        <f>((AZ1118-BB1118)*BR$1089)+((AT1118-AV1118)*BR$1088)+(H1118*BR$1090)+(P1118*BR$1091)</f>
        <v>#REF!</v>
      </c>
      <c r="BQ1118" s="54"/>
      <c r="BR1118" s="54"/>
      <c r="BS1118" s="54"/>
    </row>
    <row r="1119" spans="1:71" ht="21.75" customHeight="1">
      <c r="A1119" s="54"/>
      <c r="B1119" s="566"/>
      <c r="C1119" s="560" t="str">
        <f>IF(ROSTER!D$44="","",ROSTER!D$44)</f>
        <v/>
      </c>
      <c r="D1119" s="561"/>
      <c r="E1119" s="547"/>
      <c r="F1119" s="502"/>
      <c r="G1119" s="507"/>
      <c r="H1119" s="544"/>
      <c r="I1119" s="545"/>
      <c r="J1119" s="540"/>
      <c r="K1119" s="541"/>
      <c r="L1119" s="553"/>
      <c r="M1119" s="559"/>
      <c r="N1119" s="556" t="s">
        <v>14</v>
      </c>
      <c r="O1119" s="557"/>
      <c r="P1119" s="540"/>
      <c r="Q1119" s="541"/>
      <c r="R1119" s="553"/>
      <c r="S1119" s="559"/>
      <c r="T1119" s="592"/>
      <c r="U1119" s="593"/>
      <c r="V1119" s="551"/>
      <c r="W1119" s="545"/>
      <c r="X1119" s="540"/>
      <c r="Y1119" s="545"/>
      <c r="Z1119" s="540"/>
      <c r="AA1119" s="545"/>
      <c r="AB1119" s="540"/>
      <c r="AC1119" s="541"/>
      <c r="AD1119" s="553"/>
      <c r="AE1119" s="559"/>
      <c r="AF1119" s="588"/>
      <c r="AG1119" s="589"/>
      <c r="AH1119" s="540"/>
      <c r="AI1119" s="541"/>
      <c r="AJ1119" s="553"/>
      <c r="AK1119" s="559"/>
      <c r="AL1119" s="592"/>
      <c r="AM1119" s="593"/>
      <c r="AN1119" s="540"/>
      <c r="AO1119" s="541"/>
      <c r="AP1119" s="553"/>
      <c r="AQ1119" s="559"/>
      <c r="AR1119" s="592"/>
      <c r="AS1119" s="593"/>
      <c r="AT1119" s="580"/>
      <c r="AU1119" s="581"/>
      <c r="AV1119" s="576"/>
      <c r="AW1119" s="577"/>
      <c r="AX1119" s="592"/>
      <c r="AY1119" s="593"/>
      <c r="AZ1119" s="540"/>
      <c r="BA1119" s="541"/>
      <c r="BB1119" s="553"/>
      <c r="BC1119" s="559"/>
      <c r="BD1119" s="592"/>
      <c r="BE1119" s="593"/>
      <c r="BF1119" s="580"/>
      <c r="BG1119" s="581"/>
      <c r="BH1119" s="576"/>
      <c r="BI1119" s="577"/>
      <c r="BJ1119" s="592"/>
      <c r="BK1119" s="593"/>
      <c r="BL1119" s="653"/>
      <c r="BM1119" s="654"/>
      <c r="BN1119" s="655"/>
      <c r="BO1119" s="600"/>
      <c r="BP1119" s="600"/>
      <c r="BQ1119" s="54"/>
      <c r="BR1119" s="54"/>
      <c r="BS1119" s="54"/>
    </row>
    <row r="1120" spans="1:71" ht="21.75" customHeight="1">
      <c r="A1120" s="54"/>
      <c r="B1120" s="565" t="str">
        <f>IF(ROSTER!B46="","",ROSTER!B46)</f>
        <v/>
      </c>
      <c r="C1120" s="536" t="str">
        <f>IF(ROSTER!C$46="","",ROSTER!C$46)</f>
        <v/>
      </c>
      <c r="D1120" s="537"/>
      <c r="E1120" s="546"/>
      <c r="F1120" s="501">
        <f>IF(E1120="y",1,IF(E1120="S",1,0))</f>
        <v>0</v>
      </c>
      <c r="G1120" s="506">
        <f>IF(E1120="S",1,0)</f>
        <v>0</v>
      </c>
      <c r="H1120" s="542"/>
      <c r="I1120" s="543"/>
      <c r="J1120" s="538"/>
      <c r="K1120" s="539"/>
      <c r="L1120" s="552"/>
      <c r="M1120" s="558"/>
      <c r="N1120" s="554">
        <f>L1120+J1120</f>
        <v>0</v>
      </c>
      <c r="O1120" s="555"/>
      <c r="P1120" s="538"/>
      <c r="Q1120" s="539"/>
      <c r="R1120" s="552"/>
      <c r="S1120" s="558"/>
      <c r="T1120" s="590">
        <f t="shared" ref="T1120:T1125" si="987">R1120-P1120</f>
        <v>0</v>
      </c>
      <c r="U1120" s="591"/>
      <c r="V1120" s="550"/>
      <c r="W1120" s="543"/>
      <c r="X1120" s="538"/>
      <c r="Y1120" s="543"/>
      <c r="Z1120" s="538"/>
      <c r="AA1120" s="543"/>
      <c r="AB1120" s="538"/>
      <c r="AC1120" s="539"/>
      <c r="AD1120" s="552"/>
      <c r="AE1120" s="558"/>
      <c r="AF1120" s="586">
        <f>IF(AB1120=0,0,(AD1120/AB1120)*100)</f>
        <v>0</v>
      </c>
      <c r="AG1120" s="587"/>
      <c r="AH1120" s="538"/>
      <c r="AI1120" s="539"/>
      <c r="AJ1120" s="552"/>
      <c r="AK1120" s="558"/>
      <c r="AL1120" s="590">
        <f>IF(AH1120=0,0,(AJ1120/AH1120)*100)</f>
        <v>0</v>
      </c>
      <c r="AM1120" s="591"/>
      <c r="AN1120" s="538"/>
      <c r="AO1120" s="539"/>
      <c r="AP1120" s="552"/>
      <c r="AQ1120" s="558"/>
      <c r="AR1120" s="590">
        <f>IF(AN1120=0,0,(AP1120/AN1120)*100)</f>
        <v>0</v>
      </c>
      <c r="AS1120" s="591"/>
      <c r="AT1120" s="578">
        <f>AB1120+AH1120+AN1120</f>
        <v>0</v>
      </c>
      <c r="AU1120" s="579"/>
      <c r="AV1120" s="574">
        <f>AD1120+AJ1120+AP1120</f>
        <v>0</v>
      </c>
      <c r="AW1120" s="575"/>
      <c r="AX1120" s="590">
        <f>IF(AT1120=0,0,(AV1120/AT1120)*100)</f>
        <v>0</v>
      </c>
      <c r="AY1120" s="591"/>
      <c r="AZ1120" s="538"/>
      <c r="BA1120" s="539"/>
      <c r="BB1120" s="552"/>
      <c r="BC1120" s="558"/>
      <c r="BD1120" s="590">
        <f>IF(AZ1120=0,0,(BB1120/AZ1120)*100)</f>
        <v>0</v>
      </c>
      <c r="BE1120" s="591"/>
      <c r="BF1120" s="578">
        <f>AT1120+AZ1120</f>
        <v>0</v>
      </c>
      <c r="BG1120" s="579"/>
      <c r="BH1120" s="574">
        <f>AV1120+BB1120</f>
        <v>0</v>
      </c>
      <c r="BI1120" s="575"/>
      <c r="BJ1120" s="590">
        <f>IF(BF1120=0,0,(BH1120/BF1120)*100)</f>
        <v>0</v>
      </c>
      <c r="BK1120" s="591"/>
      <c r="BL1120" s="650">
        <f>(AD1120*2)+(AJ1120*2)+(AP1120*3)+BB1120</f>
        <v>0</v>
      </c>
      <c r="BM1120" s="651"/>
      <c r="BN1120" s="652"/>
      <c r="BO1120" s="601" t="e">
        <f>(BL1120*BR$74)+(N1120*BR$75)+(X1120*BR$76)+(R1120*BR$77)+(V1120*BR$78)+(Z1120*BR$79)</f>
        <v>#REF!</v>
      </c>
      <c r="BP1120" s="599" t="e">
        <f>((AZ1120-BB1120)*BR$81)+((AT1120-AV1120)*BR$80)+(H1120*BR$82)+(P1120*BR$83)</f>
        <v>#REF!</v>
      </c>
      <c r="BQ1120" s="54"/>
      <c r="BR1120" s="54"/>
      <c r="BS1120" s="54"/>
    </row>
    <row r="1121" spans="1:71" ht="22.5" customHeight="1">
      <c r="A1121" s="54"/>
      <c r="B1121" s="566"/>
      <c r="C1121" s="560" t="str">
        <f>IF(ROSTER!D$46="","",ROSTER!D$46)</f>
        <v/>
      </c>
      <c r="D1121" s="561"/>
      <c r="E1121" s="547"/>
      <c r="F1121" s="502"/>
      <c r="G1121" s="507"/>
      <c r="H1121" s="544"/>
      <c r="I1121" s="545"/>
      <c r="J1121" s="540"/>
      <c r="K1121" s="541"/>
      <c r="L1121" s="553"/>
      <c r="M1121" s="559"/>
      <c r="N1121" s="556" t="s">
        <v>14</v>
      </c>
      <c r="O1121" s="557"/>
      <c r="P1121" s="540"/>
      <c r="Q1121" s="541"/>
      <c r="R1121" s="553"/>
      <c r="S1121" s="559"/>
      <c r="T1121" s="592"/>
      <c r="U1121" s="593"/>
      <c r="V1121" s="551"/>
      <c r="W1121" s="545"/>
      <c r="X1121" s="540"/>
      <c r="Y1121" s="545"/>
      <c r="Z1121" s="540"/>
      <c r="AA1121" s="545"/>
      <c r="AB1121" s="540"/>
      <c r="AC1121" s="541"/>
      <c r="AD1121" s="553"/>
      <c r="AE1121" s="559"/>
      <c r="AF1121" s="588"/>
      <c r="AG1121" s="589"/>
      <c r="AH1121" s="540"/>
      <c r="AI1121" s="541"/>
      <c r="AJ1121" s="553"/>
      <c r="AK1121" s="559"/>
      <c r="AL1121" s="592"/>
      <c r="AM1121" s="593"/>
      <c r="AN1121" s="540"/>
      <c r="AO1121" s="541"/>
      <c r="AP1121" s="553"/>
      <c r="AQ1121" s="559"/>
      <c r="AR1121" s="592"/>
      <c r="AS1121" s="593"/>
      <c r="AT1121" s="580"/>
      <c r="AU1121" s="581"/>
      <c r="AV1121" s="576"/>
      <c r="AW1121" s="577"/>
      <c r="AX1121" s="592"/>
      <c r="AY1121" s="593"/>
      <c r="AZ1121" s="540"/>
      <c r="BA1121" s="541"/>
      <c r="BB1121" s="553"/>
      <c r="BC1121" s="559"/>
      <c r="BD1121" s="592"/>
      <c r="BE1121" s="593"/>
      <c r="BF1121" s="580"/>
      <c r="BG1121" s="581"/>
      <c r="BH1121" s="576"/>
      <c r="BI1121" s="577"/>
      <c r="BJ1121" s="592"/>
      <c r="BK1121" s="593"/>
      <c r="BL1121" s="653"/>
      <c r="BM1121" s="654"/>
      <c r="BN1121" s="655"/>
      <c r="BO1121" s="602"/>
      <c r="BP1121" s="600"/>
      <c r="BQ1121" s="54"/>
      <c r="BR1121" s="54"/>
      <c r="BS1121" s="54"/>
    </row>
    <row r="1122" spans="1:71" ht="21.75" customHeight="1">
      <c r="A1122" s="54"/>
      <c r="B1122" s="565" t="str">
        <f>IF(ROSTER!B48="","",ROSTER!B48)</f>
        <v/>
      </c>
      <c r="C1122" s="536" t="str">
        <f>IF(ROSTER!C$48="","",ROSTER!C$48)</f>
        <v/>
      </c>
      <c r="D1122" s="537"/>
      <c r="E1122" s="546"/>
      <c r="F1122" s="501">
        <f t="shared" ref="F1122" si="988">IF(E1122="y",1,IF(E1122="S",1,0))</f>
        <v>0</v>
      </c>
      <c r="G1122" s="506">
        <f t="shared" ref="G1122" si="989">IF(E1122="S",1,0)</f>
        <v>0</v>
      </c>
      <c r="H1122" s="542"/>
      <c r="I1122" s="543"/>
      <c r="J1122" s="538"/>
      <c r="K1122" s="539"/>
      <c r="L1122" s="552"/>
      <c r="M1122" s="558"/>
      <c r="N1122" s="554">
        <f t="shared" ref="N1122" si="990">L1122+J1122</f>
        <v>0</v>
      </c>
      <c r="O1122" s="555"/>
      <c r="P1122" s="538"/>
      <c r="Q1122" s="539"/>
      <c r="R1122" s="552"/>
      <c r="S1122" s="558"/>
      <c r="T1122" s="590">
        <f t="shared" ref="T1122:T1125" si="991">R1122-P1122</f>
        <v>0</v>
      </c>
      <c r="U1122" s="591"/>
      <c r="V1122" s="550"/>
      <c r="W1122" s="543"/>
      <c r="X1122" s="538"/>
      <c r="Y1122" s="543"/>
      <c r="Z1122" s="538"/>
      <c r="AA1122" s="543"/>
      <c r="AB1122" s="538"/>
      <c r="AC1122" s="539"/>
      <c r="AD1122" s="552"/>
      <c r="AE1122" s="558"/>
      <c r="AF1122" s="586"/>
      <c r="AG1122" s="587"/>
      <c r="AH1122" s="538"/>
      <c r="AI1122" s="539"/>
      <c r="AJ1122" s="552"/>
      <c r="AK1122" s="558"/>
      <c r="AL1122" s="590">
        <f t="shared" ref="AL1122" si="992">IF(AH1122=0,0,(AJ1122/AH1122)*100)</f>
        <v>0</v>
      </c>
      <c r="AM1122" s="591"/>
      <c r="AN1122" s="538"/>
      <c r="AO1122" s="539"/>
      <c r="AP1122" s="552"/>
      <c r="AQ1122" s="558"/>
      <c r="AR1122" s="590">
        <f t="shared" ref="AR1122" si="993">IF(AN1122=0,0,(AP1122/AN1122)*100)</f>
        <v>0</v>
      </c>
      <c r="AS1122" s="591"/>
      <c r="AT1122" s="578">
        <f t="shared" ref="AT1122" si="994">AB1122+AH1122+AN1122</f>
        <v>0</v>
      </c>
      <c r="AU1122" s="579"/>
      <c r="AV1122" s="574">
        <f t="shared" ref="AV1122" si="995">AD1122+AJ1122+AP1122</f>
        <v>0</v>
      </c>
      <c r="AW1122" s="575"/>
      <c r="AX1122" s="590">
        <f t="shared" ref="AX1122" si="996">IF(AT1122=0,0,(AV1122/AT1122)*100)</f>
        <v>0</v>
      </c>
      <c r="AY1122" s="591"/>
      <c r="AZ1122" s="538"/>
      <c r="BA1122" s="539"/>
      <c r="BB1122" s="552"/>
      <c r="BC1122" s="558"/>
      <c r="BD1122" s="590">
        <f t="shared" ref="BD1122" si="997">IF(AZ1122=0,0,(BB1122/AZ1122)*100)</f>
        <v>0</v>
      </c>
      <c r="BE1122" s="591"/>
      <c r="BF1122" s="578">
        <f t="shared" ref="BF1122" si="998">AT1122+AZ1122</f>
        <v>0</v>
      </c>
      <c r="BG1122" s="579"/>
      <c r="BH1122" s="574">
        <f t="shared" ref="BH1122" si="999">AV1122+BB1122</f>
        <v>0</v>
      </c>
      <c r="BI1122" s="575"/>
      <c r="BJ1122" s="590">
        <f t="shared" ref="BJ1122" si="1000">IF(BF1122=0,0,(BH1122/BF1122)*100)</f>
        <v>0</v>
      </c>
      <c r="BK1122" s="591"/>
      <c r="BL1122" s="650">
        <f t="shared" ref="BL1122" si="1001">(AD1122*2)+(AJ1122*2)+(AP1122*3)+BB1122</f>
        <v>0</v>
      </c>
      <c r="BM1122" s="651"/>
      <c r="BN1122" s="652"/>
      <c r="BO1122" s="601" t="e">
        <f>(BL1122*BR$74)+(N1122*BR$75)+(X1122*BR$76)+(R1122*BR$77)+(V1122*BR$78)+(Z1122*BR$79)</f>
        <v>#REF!</v>
      </c>
      <c r="BP1122" s="599" t="e">
        <f>((AZ1122-BB1122)*BR$81)+((AT1122-AV1122)*BR$80)+(H1122*BR$82)+(P1122*BR$83)</f>
        <v>#REF!</v>
      </c>
      <c r="BQ1122" s="54"/>
      <c r="BR1122" s="54"/>
      <c r="BS1122" s="54"/>
    </row>
    <row r="1123" spans="1:71" ht="22.5" customHeight="1">
      <c r="A1123" s="54"/>
      <c r="B1123" s="566"/>
      <c r="C1123" s="560" t="str">
        <f>IF(ROSTER!D$48="","",ROSTER!D$48)</f>
        <v/>
      </c>
      <c r="D1123" s="561"/>
      <c r="E1123" s="547"/>
      <c r="F1123" s="502"/>
      <c r="G1123" s="507"/>
      <c r="H1123" s="544"/>
      <c r="I1123" s="545"/>
      <c r="J1123" s="540"/>
      <c r="K1123" s="541"/>
      <c r="L1123" s="553"/>
      <c r="M1123" s="559"/>
      <c r="N1123" s="556" t="s">
        <v>14</v>
      </c>
      <c r="O1123" s="557"/>
      <c r="P1123" s="540"/>
      <c r="Q1123" s="541"/>
      <c r="R1123" s="553"/>
      <c r="S1123" s="559"/>
      <c r="T1123" s="592"/>
      <c r="U1123" s="593"/>
      <c r="V1123" s="551"/>
      <c r="W1123" s="545"/>
      <c r="X1123" s="540"/>
      <c r="Y1123" s="545"/>
      <c r="Z1123" s="540"/>
      <c r="AA1123" s="545"/>
      <c r="AB1123" s="540"/>
      <c r="AC1123" s="541"/>
      <c r="AD1123" s="553"/>
      <c r="AE1123" s="559"/>
      <c r="AF1123" s="588"/>
      <c r="AG1123" s="589"/>
      <c r="AH1123" s="540"/>
      <c r="AI1123" s="541"/>
      <c r="AJ1123" s="553"/>
      <c r="AK1123" s="559"/>
      <c r="AL1123" s="592"/>
      <c r="AM1123" s="593"/>
      <c r="AN1123" s="540"/>
      <c r="AO1123" s="541"/>
      <c r="AP1123" s="553"/>
      <c r="AQ1123" s="559"/>
      <c r="AR1123" s="592"/>
      <c r="AS1123" s="593"/>
      <c r="AT1123" s="580"/>
      <c r="AU1123" s="581"/>
      <c r="AV1123" s="576"/>
      <c r="AW1123" s="577"/>
      <c r="AX1123" s="592"/>
      <c r="AY1123" s="593"/>
      <c r="AZ1123" s="540"/>
      <c r="BA1123" s="541"/>
      <c r="BB1123" s="553"/>
      <c r="BC1123" s="559"/>
      <c r="BD1123" s="592"/>
      <c r="BE1123" s="593"/>
      <c r="BF1123" s="580"/>
      <c r="BG1123" s="581"/>
      <c r="BH1123" s="576"/>
      <c r="BI1123" s="577"/>
      <c r="BJ1123" s="592"/>
      <c r="BK1123" s="593"/>
      <c r="BL1123" s="653"/>
      <c r="BM1123" s="654"/>
      <c r="BN1123" s="655"/>
      <c r="BO1123" s="602"/>
      <c r="BP1123" s="600"/>
      <c r="BQ1123" s="54"/>
      <c r="BR1123" s="54"/>
      <c r="BS1123" s="54"/>
    </row>
    <row r="1124" spans="1:71" ht="21.75" customHeight="1">
      <c r="A1124" s="54"/>
      <c r="B1124" s="565" t="str">
        <f>IF(ROSTER!B50="","",ROSTER!B50)</f>
        <v/>
      </c>
      <c r="C1124" s="536" t="str">
        <f>IF(ROSTER!C$50="","",ROSTER!C$50)</f>
        <v/>
      </c>
      <c r="D1124" s="537"/>
      <c r="E1124" s="546"/>
      <c r="F1124" s="501">
        <f t="shared" ref="F1124" si="1002">IF(E1124="y",1,IF(E1124="S",1,0))</f>
        <v>0</v>
      </c>
      <c r="G1124" s="506">
        <f t="shared" ref="G1124" si="1003">IF(E1124="S",1,0)</f>
        <v>0</v>
      </c>
      <c r="H1124" s="542"/>
      <c r="I1124" s="543"/>
      <c r="J1124" s="538"/>
      <c r="K1124" s="539"/>
      <c r="L1124" s="552"/>
      <c r="M1124" s="558"/>
      <c r="N1124" s="554">
        <f t="shared" ref="N1124" si="1004">L1124+J1124</f>
        <v>0</v>
      </c>
      <c r="O1124" s="555"/>
      <c r="P1124" s="538"/>
      <c r="Q1124" s="539"/>
      <c r="R1124" s="552"/>
      <c r="S1124" s="558"/>
      <c r="T1124" s="590">
        <f t="shared" ref="T1124:T1125" si="1005">R1124-P1124</f>
        <v>0</v>
      </c>
      <c r="U1124" s="591"/>
      <c r="V1124" s="550"/>
      <c r="W1124" s="543"/>
      <c r="X1124" s="538"/>
      <c r="Y1124" s="543"/>
      <c r="Z1124" s="538"/>
      <c r="AA1124" s="543"/>
      <c r="AB1124" s="538"/>
      <c r="AC1124" s="539"/>
      <c r="AD1124" s="552"/>
      <c r="AE1124" s="558"/>
      <c r="AF1124" s="586"/>
      <c r="AG1124" s="587"/>
      <c r="AH1124" s="538"/>
      <c r="AI1124" s="539"/>
      <c r="AJ1124" s="552"/>
      <c r="AK1124" s="558"/>
      <c r="AL1124" s="590">
        <f t="shared" ref="AL1124" si="1006">IF(AH1124=0,0,(AJ1124/AH1124)*100)</f>
        <v>0</v>
      </c>
      <c r="AM1124" s="591"/>
      <c r="AN1124" s="538"/>
      <c r="AO1124" s="539"/>
      <c r="AP1124" s="552"/>
      <c r="AQ1124" s="558"/>
      <c r="AR1124" s="590">
        <f t="shared" ref="AR1124" si="1007">IF(AN1124=0,0,(AP1124/AN1124)*100)</f>
        <v>0</v>
      </c>
      <c r="AS1124" s="591"/>
      <c r="AT1124" s="578">
        <f t="shared" ref="AT1124" si="1008">AB1124+AH1124+AN1124</f>
        <v>0</v>
      </c>
      <c r="AU1124" s="579"/>
      <c r="AV1124" s="574">
        <f t="shared" ref="AV1124" si="1009">AD1124+AJ1124+AP1124</f>
        <v>0</v>
      </c>
      <c r="AW1124" s="575"/>
      <c r="AX1124" s="590">
        <f t="shared" ref="AX1124" si="1010">IF(AT1124=0,0,(AV1124/AT1124)*100)</f>
        <v>0</v>
      </c>
      <c r="AY1124" s="591"/>
      <c r="AZ1124" s="538"/>
      <c r="BA1124" s="539"/>
      <c r="BB1124" s="552"/>
      <c r="BC1124" s="558"/>
      <c r="BD1124" s="590">
        <f t="shared" ref="BD1124" si="1011">IF(AZ1124=0,0,(BB1124/AZ1124)*100)</f>
        <v>0</v>
      </c>
      <c r="BE1124" s="591"/>
      <c r="BF1124" s="578">
        <f t="shared" ref="BF1124" si="1012">AT1124+AZ1124</f>
        <v>0</v>
      </c>
      <c r="BG1124" s="579"/>
      <c r="BH1124" s="574">
        <f t="shared" ref="BH1124" si="1013">AV1124+BB1124</f>
        <v>0</v>
      </c>
      <c r="BI1124" s="575"/>
      <c r="BJ1124" s="590">
        <f t="shared" ref="BJ1124" si="1014">IF(BF1124=0,0,(BH1124/BF1124)*100)</f>
        <v>0</v>
      </c>
      <c r="BK1124" s="591"/>
      <c r="BL1124" s="650">
        <f t="shared" ref="BL1124" si="1015">(AD1124*2)+(AJ1124*2)+(AP1124*3)+BB1124</f>
        <v>0</v>
      </c>
      <c r="BM1124" s="651"/>
      <c r="BN1124" s="652"/>
      <c r="BO1124" s="601" t="e">
        <f>(BL1124*BR$74)+(N1124*BR$75)+(X1124*BR$76)+(R1124*BR$77)+(V1124*BR$78)+(Z1124*BR$79)</f>
        <v>#REF!</v>
      </c>
      <c r="BP1124" s="599" t="e">
        <f>((AZ1124-BB1124)*BR$81)+((AT1124-AV1124)*BR$80)+(H1124*BR$82)+(P1124*BR$83)</f>
        <v>#REF!</v>
      </c>
      <c r="BQ1124" s="54"/>
      <c r="BR1124" s="54"/>
      <c r="BS1124" s="54"/>
    </row>
    <row r="1125" spans="1:71" ht="22.5" customHeight="1" thickBot="1">
      <c r="A1125" s="54"/>
      <c r="B1125" s="566"/>
      <c r="C1125" s="560" t="str">
        <f>IF(ROSTER!D$50="","",ROSTER!D$50)</f>
        <v/>
      </c>
      <c r="D1125" s="561"/>
      <c r="E1125" s="547"/>
      <c r="F1125" s="502"/>
      <c r="G1125" s="507"/>
      <c r="H1125" s="544"/>
      <c r="I1125" s="545"/>
      <c r="J1125" s="540"/>
      <c r="K1125" s="541"/>
      <c r="L1125" s="553"/>
      <c r="M1125" s="559"/>
      <c r="N1125" s="556" t="s">
        <v>14</v>
      </c>
      <c r="O1125" s="557"/>
      <c r="P1125" s="540"/>
      <c r="Q1125" s="541"/>
      <c r="R1125" s="553"/>
      <c r="S1125" s="559"/>
      <c r="T1125" s="592"/>
      <c r="U1125" s="593"/>
      <c r="V1125" s="551"/>
      <c r="W1125" s="545"/>
      <c r="X1125" s="540"/>
      <c r="Y1125" s="545"/>
      <c r="Z1125" s="540"/>
      <c r="AA1125" s="545"/>
      <c r="AB1125" s="540"/>
      <c r="AC1125" s="541"/>
      <c r="AD1125" s="553"/>
      <c r="AE1125" s="559"/>
      <c r="AF1125" s="588"/>
      <c r="AG1125" s="589"/>
      <c r="AH1125" s="540"/>
      <c r="AI1125" s="541"/>
      <c r="AJ1125" s="553"/>
      <c r="AK1125" s="559"/>
      <c r="AL1125" s="592"/>
      <c r="AM1125" s="593"/>
      <c r="AN1125" s="540"/>
      <c r="AO1125" s="541"/>
      <c r="AP1125" s="553"/>
      <c r="AQ1125" s="559"/>
      <c r="AR1125" s="592"/>
      <c r="AS1125" s="593"/>
      <c r="AT1125" s="580"/>
      <c r="AU1125" s="581"/>
      <c r="AV1125" s="576"/>
      <c r="AW1125" s="577"/>
      <c r="AX1125" s="592"/>
      <c r="AY1125" s="593"/>
      <c r="AZ1125" s="540"/>
      <c r="BA1125" s="541"/>
      <c r="BB1125" s="553"/>
      <c r="BC1125" s="559"/>
      <c r="BD1125" s="592"/>
      <c r="BE1125" s="593"/>
      <c r="BF1125" s="580"/>
      <c r="BG1125" s="581"/>
      <c r="BH1125" s="576"/>
      <c r="BI1125" s="577"/>
      <c r="BJ1125" s="592"/>
      <c r="BK1125" s="593"/>
      <c r="BL1125" s="653"/>
      <c r="BM1125" s="654"/>
      <c r="BN1125" s="655"/>
      <c r="BO1125" s="602"/>
      <c r="BP1125" s="600"/>
      <c r="BQ1125" s="54"/>
      <c r="BR1125" s="54"/>
      <c r="BS1125" s="54"/>
    </row>
    <row r="1126" spans="1:71" s="335" customFormat="1" ht="33.4" customHeight="1">
      <c r="A1126" s="333"/>
      <c r="B1126" s="689"/>
      <c r="C1126" s="685"/>
      <c r="D1126" s="685" t="s">
        <v>10</v>
      </c>
      <c r="E1126" s="686"/>
      <c r="F1126" s="334"/>
      <c r="G1126" s="334"/>
      <c r="H1126" s="642">
        <f>SUM(H1082:I1125)</f>
        <v>0</v>
      </c>
      <c r="I1126" s="631"/>
      <c r="J1126" s="642">
        <f>SUM(J1082:K1125)</f>
        <v>0</v>
      </c>
      <c r="K1126" s="631"/>
      <c r="L1126" s="630">
        <f>SUM(L1082:M1125)</f>
        <v>0</v>
      </c>
      <c r="M1126" s="640"/>
      <c r="N1126" s="626">
        <f>L1126+J1126</f>
        <v>0</v>
      </c>
      <c r="O1126" s="627"/>
      <c r="P1126" s="630">
        <f>SUM(P1082:Q1125)</f>
        <v>0</v>
      </c>
      <c r="Q1126" s="631"/>
      <c r="R1126" s="630">
        <f t="shared" ref="R1126" si="1016">SUM(R1082:S1125)</f>
        <v>0</v>
      </c>
      <c r="S1126" s="640"/>
      <c r="T1126" s="630">
        <f t="shared" ref="T1126" si="1017">SUM(T1082:U1125)</f>
        <v>0</v>
      </c>
      <c r="U1126" s="627"/>
      <c r="V1126" s="640">
        <f t="shared" ref="V1126" si="1018">SUM(V1082:W1125)</f>
        <v>0</v>
      </c>
      <c r="W1126" s="640"/>
      <c r="X1126" s="642">
        <f t="shared" ref="X1126" si="1019">SUM(X1082:Y1125)</f>
        <v>0</v>
      </c>
      <c r="Y1126" s="627"/>
      <c r="Z1126" s="642">
        <f t="shared" ref="Z1126" si="1020">SUM(Z1082:AA1125)</f>
        <v>0</v>
      </c>
      <c r="AA1126" s="627"/>
      <c r="AB1126" s="640">
        <f t="shared" ref="AB1126" si="1021">SUM(AB1082:AC1125)</f>
        <v>0</v>
      </c>
      <c r="AC1126" s="631"/>
      <c r="AD1126" s="630">
        <f t="shared" ref="AD1126" si="1022">SUM(AD1082:AE1125)</f>
        <v>0</v>
      </c>
      <c r="AE1126" s="640"/>
      <c r="AF1126" s="626">
        <f t="shared" ref="AF1126" si="1023">SUM(AF1082:AG1125)</f>
        <v>0</v>
      </c>
      <c r="AG1126" s="627"/>
      <c r="AH1126" s="630">
        <f t="shared" ref="AH1126" si="1024">SUM(AH1082:AI1125)</f>
        <v>0</v>
      </c>
      <c r="AI1126" s="631"/>
      <c r="AJ1126" s="630">
        <f t="shared" ref="AJ1126" si="1025">SUM(AJ1082:AK1125)</f>
        <v>0</v>
      </c>
      <c r="AK1126" s="640"/>
      <c r="AL1126" s="626">
        <f>IF(AH1126=0,0,(AJ1126/AH1126)*100)</f>
        <v>0</v>
      </c>
      <c r="AM1126" s="627"/>
      <c r="AN1126" s="630">
        <f>SUM(AN1082:AO1125)</f>
        <v>0</v>
      </c>
      <c r="AO1126" s="631"/>
      <c r="AP1126" s="630">
        <f>SUM(AP1082:AQ1125)</f>
        <v>0</v>
      </c>
      <c r="AQ1126" s="640"/>
      <c r="AR1126" s="626">
        <f>IF(AN1126=0,0,(AP1126/AN1126)*100)</f>
        <v>0</v>
      </c>
      <c r="AS1126" s="627"/>
      <c r="AT1126" s="642">
        <f>AB1126+AH1126+AN1126</f>
        <v>0</v>
      </c>
      <c r="AU1126" s="631"/>
      <c r="AV1126" s="630">
        <f>AD1126+AJ1126+AP1126</f>
        <v>0</v>
      </c>
      <c r="AW1126" s="670"/>
      <c r="AX1126" s="626">
        <f>IF(AT1126=0,0,(AV1126/AT1126)*100)</f>
        <v>0</v>
      </c>
      <c r="AY1126" s="627"/>
      <c r="AZ1126" s="630">
        <f>SUM(AZ1082:BA1125)</f>
        <v>0</v>
      </c>
      <c r="BA1126" s="631"/>
      <c r="BB1126" s="630">
        <f>SUM(BB1082:BC1125)</f>
        <v>0</v>
      </c>
      <c r="BC1126" s="640"/>
      <c r="BD1126" s="626">
        <f>IF(AZ1126=0,0,(BB1126/AZ1126)*100)</f>
        <v>0</v>
      </c>
      <c r="BE1126" s="627"/>
      <c r="BF1126" s="642">
        <f>AT1126+AZ1126</f>
        <v>0</v>
      </c>
      <c r="BG1126" s="631"/>
      <c r="BH1126" s="630">
        <f>AV1126+BB1126</f>
        <v>0</v>
      </c>
      <c r="BI1126" s="670"/>
      <c r="BJ1126" s="626">
        <f>IF(BF1126=0,0,(BH1126/BF1126)*100)</f>
        <v>0</v>
      </c>
      <c r="BK1126" s="668"/>
      <c r="BL1126" s="644">
        <f>SUM(BL1082:BN1125)</f>
        <v>0</v>
      </c>
      <c r="BM1126" s="645"/>
      <c r="BN1126" s="646"/>
      <c r="BO1126" s="601" t="e">
        <f>(BL1126*BR$74)+(N1126*BR$75)+(X1126*BR$76)+(R1126*BR$77)+(V1126*BR$78)+(Z1126*BR$79)</f>
        <v>#REF!</v>
      </c>
      <c r="BP1126" s="599" t="e">
        <f>((AZ1126-BB1126)*BR$81)+((AT1126-AV1126)*BR$80)+(H1126*BR$82)+(P1126*BR$83)</f>
        <v>#REF!</v>
      </c>
      <c r="BQ1126" s="333"/>
      <c r="BR1126" s="333"/>
      <c r="BS1126" s="333"/>
    </row>
    <row r="1127" spans="1:71" s="335" customFormat="1" ht="33.950000000000003" customHeight="1" thickBot="1">
      <c r="A1127" s="333"/>
      <c r="B1127" s="690"/>
      <c r="C1127" s="687"/>
      <c r="D1127" s="687"/>
      <c r="E1127" s="688"/>
      <c r="F1127" s="336"/>
      <c r="G1127" s="336"/>
      <c r="H1127" s="643"/>
      <c r="I1127" s="633"/>
      <c r="J1127" s="643"/>
      <c r="K1127" s="633"/>
      <c r="L1127" s="632"/>
      <c r="M1127" s="641"/>
      <c r="N1127" s="628" t="s">
        <v>14</v>
      </c>
      <c r="O1127" s="629"/>
      <c r="P1127" s="632"/>
      <c r="Q1127" s="633"/>
      <c r="R1127" s="632"/>
      <c r="S1127" s="641"/>
      <c r="T1127" s="632"/>
      <c r="U1127" s="629"/>
      <c r="V1127" s="641"/>
      <c r="W1127" s="641"/>
      <c r="X1127" s="643"/>
      <c r="Y1127" s="629"/>
      <c r="Z1127" s="643"/>
      <c r="AA1127" s="629"/>
      <c r="AB1127" s="641"/>
      <c r="AC1127" s="633"/>
      <c r="AD1127" s="632"/>
      <c r="AE1127" s="641"/>
      <c r="AF1127" s="628"/>
      <c r="AG1127" s="629"/>
      <c r="AH1127" s="632"/>
      <c r="AI1127" s="633"/>
      <c r="AJ1127" s="632"/>
      <c r="AK1127" s="641"/>
      <c r="AL1127" s="628"/>
      <c r="AM1127" s="629"/>
      <c r="AN1127" s="632"/>
      <c r="AO1127" s="633"/>
      <c r="AP1127" s="632"/>
      <c r="AQ1127" s="641"/>
      <c r="AR1127" s="628"/>
      <c r="AS1127" s="629"/>
      <c r="AT1127" s="643"/>
      <c r="AU1127" s="633"/>
      <c r="AV1127" s="632"/>
      <c r="AW1127" s="671"/>
      <c r="AX1127" s="628"/>
      <c r="AY1127" s="629"/>
      <c r="AZ1127" s="632"/>
      <c r="BA1127" s="633"/>
      <c r="BB1127" s="632"/>
      <c r="BC1127" s="641"/>
      <c r="BD1127" s="628"/>
      <c r="BE1127" s="629"/>
      <c r="BF1127" s="643"/>
      <c r="BG1127" s="633"/>
      <c r="BH1127" s="632"/>
      <c r="BI1127" s="671"/>
      <c r="BJ1127" s="628"/>
      <c r="BK1127" s="669"/>
      <c r="BL1127" s="647"/>
      <c r="BM1127" s="648"/>
      <c r="BN1127" s="649"/>
      <c r="BO1127" s="602"/>
      <c r="BP1127" s="600"/>
      <c r="BQ1127" s="333"/>
      <c r="BR1127" s="333"/>
      <c r="BS1127" s="333"/>
    </row>
    <row r="1128" spans="1:71" s="341" customFormat="1" ht="48.2" customHeight="1" thickBot="1">
      <c r="A1128" s="337"/>
      <c r="B1128" s="667"/>
      <c r="C1128" s="665"/>
      <c r="D1128" s="665" t="s">
        <v>13</v>
      </c>
      <c r="E1128" s="666"/>
      <c r="F1128" s="338"/>
      <c r="G1128" s="334"/>
      <c r="H1128" s="676"/>
      <c r="I1128" s="677"/>
      <c r="J1128" s="673"/>
      <c r="K1128" s="672"/>
      <c r="L1128" s="605"/>
      <c r="M1128" s="606"/>
      <c r="N1128" s="674">
        <f>J1128+L1128</f>
        <v>0</v>
      </c>
      <c r="O1128" s="675"/>
      <c r="P1128" s="673"/>
      <c r="Q1128" s="672"/>
      <c r="R1128" s="605"/>
      <c r="S1128" s="672"/>
      <c r="T1128" s="626">
        <f>R1128-P1128</f>
        <v>0</v>
      </c>
      <c r="U1128" s="627"/>
      <c r="V1128" s="673"/>
      <c r="W1128" s="678"/>
      <c r="X1128" s="679"/>
      <c r="Y1128" s="680"/>
      <c r="Z1128" s="673"/>
      <c r="AA1128" s="678"/>
      <c r="AB1128" s="673"/>
      <c r="AC1128" s="672"/>
      <c r="AD1128" s="605"/>
      <c r="AE1128" s="606"/>
      <c r="AF1128" s="634">
        <f>IF(AB1128=0,0,(AD1128/AB1128)*100)</f>
        <v>0</v>
      </c>
      <c r="AG1128" s="635"/>
      <c r="AH1128" s="673"/>
      <c r="AI1128" s="672"/>
      <c r="AJ1128" s="605"/>
      <c r="AK1128" s="606"/>
      <c r="AL1128" s="626">
        <f>IF(AH1128=0,0,(AJ1128/AH1128)*100)</f>
        <v>0</v>
      </c>
      <c r="AM1128" s="627"/>
      <c r="AN1128" s="673"/>
      <c r="AO1128" s="672"/>
      <c r="AP1128" s="605"/>
      <c r="AQ1128" s="606"/>
      <c r="AR1128" s="626">
        <f>IF(AN1128=0,0,(AP1128/AN1128)*100)</f>
        <v>0</v>
      </c>
      <c r="AS1128" s="627"/>
      <c r="AT1128" s="681">
        <f>AB1128+AH1128+AN1128</f>
        <v>0</v>
      </c>
      <c r="AU1128" s="682"/>
      <c r="AV1128" s="683">
        <f>AD1128+AJ1128+AP1128</f>
        <v>0</v>
      </c>
      <c r="AW1128" s="684"/>
      <c r="AX1128" s="626">
        <f>IF(AT1128=0,0,(AV1128/AT1128)*100)</f>
        <v>0</v>
      </c>
      <c r="AY1128" s="627"/>
      <c r="AZ1128" s="673"/>
      <c r="BA1128" s="672"/>
      <c r="BB1128" s="605"/>
      <c r="BC1128" s="606"/>
      <c r="BD1128" s="626">
        <f>IF(AZ1128=0,0,(BB1128/AZ1128)*100)</f>
        <v>0</v>
      </c>
      <c r="BE1128" s="627"/>
      <c r="BF1128" s="681">
        <f>AT1128+AZ1128</f>
        <v>0</v>
      </c>
      <c r="BG1128" s="682"/>
      <c r="BH1128" s="683">
        <f>AV1128+BB1128</f>
        <v>0</v>
      </c>
      <c r="BI1128" s="684"/>
      <c r="BJ1128" s="626">
        <f>IF(BF1128=0,0,(BH1128/BF1128)*100)</f>
        <v>0</v>
      </c>
      <c r="BK1128" s="627"/>
      <c r="BL1128" s="594"/>
      <c r="BM1128" s="595"/>
      <c r="BN1128" s="596"/>
      <c r="BO1128" s="339"/>
      <c r="BP1128" s="340"/>
      <c r="BQ1128" s="337"/>
      <c r="BR1128" s="337"/>
      <c r="BS1128" s="337"/>
    </row>
    <row r="1129" spans="1:71" s="341" customFormat="1" ht="48.95" customHeight="1" thickBot="1">
      <c r="A1129" s="337"/>
      <c r="B1129" s="342"/>
      <c r="C1129" s="343"/>
      <c r="D1129" s="570" t="s">
        <v>95</v>
      </c>
      <c r="E1129" s="571"/>
      <c r="F1129" s="344"/>
      <c r="G1129" s="344"/>
      <c r="H1129" s="343"/>
      <c r="I1129" s="343"/>
      <c r="J1129" s="567">
        <f>IF((J1126+L1128)=0,0,J1126/(J1126+L1128)*100)</f>
        <v>0</v>
      </c>
      <c r="K1129" s="569"/>
      <c r="L1129" s="567">
        <f>IF((L1126+J1128)=0,0,L1126/(L1126+J1128)*100)</f>
        <v>0</v>
      </c>
      <c r="M1129" s="569"/>
      <c r="N1129" s="567">
        <f>IF((N1126+N1128)=0,0,N1126/(N1126+N1128)*100)</f>
        <v>0</v>
      </c>
      <c r="O1129" s="568"/>
      <c r="P1129" s="572"/>
      <c r="Q1129" s="509"/>
      <c r="R1129" s="509"/>
      <c r="S1129" s="509"/>
      <c r="T1129" s="535"/>
      <c r="U1129" s="535"/>
      <c r="V1129" s="509"/>
      <c r="W1129" s="509"/>
      <c r="X1129" s="509"/>
      <c r="Y1129" s="509"/>
      <c r="Z1129" s="509"/>
      <c r="AA1129" s="509"/>
      <c r="AB1129" s="509"/>
      <c r="AC1129" s="509"/>
      <c r="AD1129" s="509"/>
      <c r="AE1129" s="509"/>
      <c r="AF1129" s="509"/>
      <c r="AG1129" s="509"/>
      <c r="AH1129" s="509"/>
      <c r="AI1129" s="509"/>
      <c r="AJ1129" s="509"/>
      <c r="AK1129" s="509"/>
      <c r="AL1129" s="509"/>
      <c r="AM1129" s="509"/>
      <c r="AN1129" s="509"/>
      <c r="AO1129" s="509"/>
      <c r="AP1129" s="509"/>
      <c r="AQ1129" s="509"/>
      <c r="AR1129" s="509"/>
      <c r="AS1129" s="509"/>
      <c r="AT1129" s="509"/>
      <c r="AU1129" s="509"/>
      <c r="AV1129" s="509"/>
      <c r="AW1129" s="509"/>
      <c r="AX1129" s="509"/>
      <c r="AY1129" s="509"/>
      <c r="AZ1129" s="509"/>
      <c r="BA1129" s="509"/>
      <c r="BB1129" s="509"/>
      <c r="BC1129" s="509"/>
      <c r="BD1129" s="509"/>
      <c r="BE1129" s="509"/>
      <c r="BF1129" s="509"/>
      <c r="BG1129" s="509"/>
      <c r="BH1129" s="509"/>
      <c r="BI1129" s="509"/>
      <c r="BJ1129" s="509"/>
      <c r="BK1129" s="509"/>
      <c r="BL1129" s="509"/>
      <c r="BM1129" s="509"/>
      <c r="BN1129" s="573"/>
      <c r="BO1129" s="345"/>
      <c r="BP1129" s="345"/>
      <c r="BQ1129" s="337"/>
      <c r="BR1129" s="337"/>
      <c r="BS1129" s="337"/>
    </row>
    <row r="1130" spans="1:71" ht="15.75" customHeight="1" thickTop="1" thickBot="1">
      <c r="A1130" s="54"/>
      <c r="B1130" s="214"/>
      <c r="C1130" s="215"/>
      <c r="D1130" s="215"/>
      <c r="E1130" s="215"/>
      <c r="F1130" s="74"/>
      <c r="G1130" s="74"/>
      <c r="H1130" s="215"/>
      <c r="I1130" s="215"/>
      <c r="J1130" s="215"/>
      <c r="K1130" s="215"/>
      <c r="L1130" s="215"/>
      <c r="M1130" s="215"/>
      <c r="N1130" s="215"/>
      <c r="O1130" s="215"/>
      <c r="P1130" s="215"/>
      <c r="Q1130" s="215"/>
      <c r="R1130" s="215"/>
      <c r="S1130" s="215"/>
      <c r="T1130" s="215"/>
      <c r="U1130" s="215"/>
      <c r="V1130" s="215"/>
      <c r="W1130" s="215"/>
      <c r="X1130" s="215"/>
      <c r="Y1130" s="215"/>
      <c r="Z1130" s="215"/>
      <c r="AA1130" s="215"/>
      <c r="AB1130" s="215"/>
      <c r="AC1130" s="215"/>
      <c r="AD1130" s="215"/>
      <c r="AE1130" s="215"/>
      <c r="AF1130" s="220"/>
      <c r="AG1130" s="220"/>
      <c r="AH1130" s="215"/>
      <c r="AI1130" s="215"/>
      <c r="AJ1130" s="215"/>
      <c r="AK1130" s="215"/>
      <c r="AL1130" s="215"/>
      <c r="AM1130" s="215"/>
      <c r="AN1130" s="215"/>
      <c r="AO1130" s="215"/>
      <c r="AP1130" s="215"/>
      <c r="AQ1130" s="215"/>
      <c r="AR1130" s="215"/>
      <c r="AS1130" s="215"/>
      <c r="AT1130" s="215"/>
      <c r="AU1130" s="215"/>
      <c r="AV1130" s="215"/>
      <c r="AW1130" s="215"/>
      <c r="AX1130" s="215"/>
      <c r="AY1130" s="215"/>
      <c r="AZ1130" s="215"/>
      <c r="BA1130" s="215"/>
      <c r="BB1130" s="215"/>
      <c r="BC1130" s="215"/>
      <c r="BD1130" s="215"/>
      <c r="BE1130" s="215"/>
      <c r="BF1130" s="215"/>
      <c r="BG1130" s="215"/>
      <c r="BH1130" s="215"/>
      <c r="BI1130" s="215"/>
      <c r="BJ1130" s="215"/>
      <c r="BK1130" s="215"/>
      <c r="BL1130" s="215"/>
      <c r="BM1130" s="215"/>
      <c r="BN1130" s="221"/>
      <c r="BO1130" s="75"/>
      <c r="BP1130" s="75"/>
      <c r="BQ1130" s="54"/>
      <c r="BR1130" s="54"/>
      <c r="BS1130" s="54"/>
    </row>
    <row r="1131" spans="1:71" s="73" customFormat="1" ht="80.25" customHeight="1" thickTop="1" thickBot="1">
      <c r="A1131" s="72"/>
      <c r="B1131" s="656" t="s">
        <v>62</v>
      </c>
      <c r="C1131" s="657"/>
      <c r="D1131" s="616" t="s">
        <v>54</v>
      </c>
      <c r="E1131" s="616"/>
      <c r="F1131" s="76"/>
      <c r="G1131" s="76"/>
      <c r="H1131" s="607"/>
      <c r="I1131" s="608"/>
      <c r="J1131" s="609"/>
      <c r="K1131" s="346"/>
      <c r="L1131" s="607"/>
      <c r="M1131" s="608"/>
      <c r="N1131" s="609"/>
      <c r="O1131" s="510" t="s">
        <v>49</v>
      </c>
      <c r="P1131" s="511"/>
      <c r="Q1131" s="511"/>
      <c r="R1131" s="511"/>
      <c r="S1131" s="607"/>
      <c r="T1131" s="608"/>
      <c r="U1131" s="609"/>
      <c r="V1131" s="346"/>
      <c r="W1131" s="607"/>
      <c r="X1131" s="608"/>
      <c r="Y1131" s="609"/>
      <c r="Z1131" s="510" t="s">
        <v>115</v>
      </c>
      <c r="AA1131" s="511"/>
      <c r="AB1131" s="511"/>
      <c r="AC1131" s="511"/>
      <c r="AD1131" s="511"/>
      <c r="AE1131" s="511"/>
      <c r="AF1131" s="511"/>
      <c r="AG1131" s="511"/>
      <c r="AH1131" s="511"/>
      <c r="AI1131" s="512"/>
      <c r="AJ1131" s="607"/>
      <c r="AK1131" s="608"/>
      <c r="AL1131" s="609"/>
      <c r="AM1131" s="346"/>
      <c r="AN1131" s="607"/>
      <c r="AO1131" s="608"/>
      <c r="AP1131" s="609"/>
      <c r="AQ1131" s="510" t="s">
        <v>53</v>
      </c>
      <c r="AR1131" s="511"/>
      <c r="AS1131" s="511"/>
      <c r="AT1131" s="512"/>
      <c r="AU1131" s="607"/>
      <c r="AV1131" s="608"/>
      <c r="AW1131" s="609"/>
      <c r="AX1131" s="346"/>
      <c r="AY1131" s="607"/>
      <c r="AZ1131" s="608"/>
      <c r="BA1131" s="609"/>
      <c r="BB1131" s="614" t="s">
        <v>117</v>
      </c>
      <c r="BC1131" s="615"/>
      <c r="BD1131" s="615"/>
      <c r="BE1131" s="658"/>
      <c r="BF1131" s="520">
        <f>BL1126</f>
        <v>0</v>
      </c>
      <c r="BG1131" s="521"/>
      <c r="BH1131" s="522"/>
      <c r="BI1131" s="346"/>
      <c r="BJ1131" s="520">
        <f>BL1128</f>
        <v>0</v>
      </c>
      <c r="BK1131" s="521"/>
      <c r="BL1131" s="522"/>
      <c r="BM1131" s="227"/>
      <c r="BN1131" s="228"/>
      <c r="BO1131" s="77"/>
      <c r="BP1131" s="77"/>
      <c r="BQ1131" s="72"/>
      <c r="BR1131" s="72"/>
      <c r="BS1131" s="72"/>
    </row>
    <row r="1132" spans="1:71" ht="15.6" customHeight="1" thickTop="1" thickBot="1">
      <c r="A1132" s="54"/>
      <c r="B1132" s="216"/>
      <c r="C1132" s="210"/>
      <c r="D1132" s="217"/>
      <c r="E1132" s="217"/>
      <c r="F1132" s="78"/>
      <c r="G1132" s="78"/>
      <c r="H1132" s="224"/>
      <c r="I1132" s="224"/>
      <c r="J1132" s="224"/>
      <c r="K1132" s="224"/>
      <c r="L1132" s="224"/>
      <c r="M1132" s="224"/>
      <c r="N1132" s="224"/>
      <c r="O1132" s="222"/>
      <c r="P1132" s="222"/>
      <c r="Q1132" s="222"/>
      <c r="R1132" s="222"/>
      <c r="S1132" s="224"/>
      <c r="T1132" s="224"/>
      <c r="U1132" s="224"/>
      <c r="V1132" s="223"/>
      <c r="W1132" s="224"/>
      <c r="X1132" s="224"/>
      <c r="Y1132" s="224"/>
      <c r="Z1132" s="222"/>
      <c r="AA1132" s="222"/>
      <c r="AB1132" s="222"/>
      <c r="AC1132" s="222"/>
      <c r="AD1132" s="224"/>
      <c r="AE1132" s="224"/>
      <c r="AF1132" s="224"/>
      <c r="AG1132" s="224"/>
      <c r="AH1132" s="223"/>
      <c r="AI1132" s="223"/>
      <c r="AJ1132" s="224"/>
      <c r="AK1132" s="222"/>
      <c r="AL1132" s="222"/>
      <c r="AM1132" s="222"/>
      <c r="AN1132" s="222"/>
      <c r="AO1132" s="224"/>
      <c r="AP1132" s="224"/>
      <c r="AQ1132" s="222"/>
      <c r="AR1132" s="222"/>
      <c r="AS1132" s="222"/>
      <c r="AT1132" s="222"/>
      <c r="AU1132" s="224"/>
      <c r="AV1132" s="224"/>
      <c r="AW1132" s="224"/>
      <c r="AX1132" s="224"/>
      <c r="AY1132" s="224"/>
      <c r="AZ1132" s="226"/>
      <c r="BA1132" s="226"/>
      <c r="BB1132" s="222"/>
      <c r="BC1132" s="230"/>
      <c r="BD1132" s="231"/>
      <c r="BE1132" s="231"/>
      <c r="BF1132" s="232"/>
      <c r="BG1132" s="232"/>
      <c r="BH1132" s="226"/>
      <c r="BI1132" s="224"/>
      <c r="BJ1132" s="233"/>
      <c r="BK1132" s="233"/>
      <c r="BL1132" s="226"/>
      <c r="BM1132" s="229"/>
      <c r="BN1132" s="234"/>
      <c r="BO1132" s="79"/>
      <c r="BP1132" s="79"/>
      <c r="BQ1132" s="54"/>
      <c r="BR1132" s="54"/>
      <c r="BS1132" s="54"/>
    </row>
    <row r="1133" spans="1:71" s="73" customFormat="1" ht="80.25" customHeight="1" thickTop="1" thickBot="1">
      <c r="A1133" s="72"/>
      <c r="B1133" s="614" t="s">
        <v>47</v>
      </c>
      <c r="C1133" s="615"/>
      <c r="D1133" s="616" t="s">
        <v>55</v>
      </c>
      <c r="E1133" s="616"/>
      <c r="F1133" s="76"/>
      <c r="G1133" s="76"/>
      <c r="H1133" s="520">
        <f>H1131</f>
        <v>0</v>
      </c>
      <c r="I1133" s="521"/>
      <c r="J1133" s="522"/>
      <c r="K1133" s="346"/>
      <c r="L1133" s="520">
        <f>L1131</f>
        <v>0</v>
      </c>
      <c r="M1133" s="521"/>
      <c r="N1133" s="522"/>
      <c r="O1133" s="510" t="s">
        <v>51</v>
      </c>
      <c r="P1133" s="511"/>
      <c r="Q1133" s="511"/>
      <c r="R1133" s="511"/>
      <c r="S1133" s="520">
        <f>S1131-H1131</f>
        <v>0</v>
      </c>
      <c r="T1133" s="521"/>
      <c r="U1133" s="522"/>
      <c r="V1133" s="346"/>
      <c r="W1133" s="520">
        <f>W1131-L1131</f>
        <v>0</v>
      </c>
      <c r="X1133" s="521"/>
      <c r="Y1133" s="522"/>
      <c r="Z1133" s="510" t="s">
        <v>116</v>
      </c>
      <c r="AA1133" s="511"/>
      <c r="AB1133" s="511"/>
      <c r="AC1133" s="511"/>
      <c r="AD1133" s="511"/>
      <c r="AE1133" s="511"/>
      <c r="AF1133" s="511"/>
      <c r="AG1133" s="511"/>
      <c r="AH1133" s="511"/>
      <c r="AI1133" s="512"/>
      <c r="AJ1133" s="520">
        <f>AJ1131-S1131</f>
        <v>0</v>
      </c>
      <c r="AK1133" s="521"/>
      <c r="AL1133" s="522"/>
      <c r="AM1133" s="346"/>
      <c r="AN1133" s="520">
        <f>AN1131-W1131</f>
        <v>0</v>
      </c>
      <c r="AO1133" s="521"/>
      <c r="AP1133" s="522"/>
      <c r="AQ1133" s="510" t="s">
        <v>52</v>
      </c>
      <c r="AR1133" s="511"/>
      <c r="AS1133" s="511"/>
      <c r="AT1133" s="512"/>
      <c r="AU1133" s="520">
        <f>AU1131-AJ1131</f>
        <v>0</v>
      </c>
      <c r="AV1133" s="521"/>
      <c r="AW1133" s="522"/>
      <c r="AX1133" s="346"/>
      <c r="AY1133" s="520">
        <f>AY1131-AN1131</f>
        <v>0</v>
      </c>
      <c r="AZ1133" s="521"/>
      <c r="BA1133" s="522"/>
      <c r="BB1133" s="614" t="s">
        <v>118</v>
      </c>
      <c r="BC1133" s="615"/>
      <c r="BD1133" s="615"/>
      <c r="BE1133" s="658"/>
      <c r="BF1133" s="520">
        <f>BF1131-AU1131</f>
        <v>0</v>
      </c>
      <c r="BG1133" s="521"/>
      <c r="BH1133" s="522"/>
      <c r="BI1133" s="346"/>
      <c r="BJ1133" s="520">
        <f>BJ1131-AY1131</f>
        <v>0</v>
      </c>
      <c r="BK1133" s="521"/>
      <c r="BL1133" s="522"/>
      <c r="BM1133" s="227"/>
      <c r="BN1133" s="228"/>
      <c r="BO1133" s="77"/>
      <c r="BP1133" s="77"/>
      <c r="BQ1133" s="72"/>
      <c r="BR1133" s="72"/>
      <c r="BS1133" s="72"/>
    </row>
    <row r="1134" spans="1:71" ht="15.75" customHeight="1" thickTop="1" thickBot="1">
      <c r="A1134" s="54"/>
      <c r="B1134" s="218"/>
      <c r="C1134" s="219"/>
      <c r="D1134" s="219"/>
      <c r="E1134" s="219"/>
      <c r="F1134" s="80"/>
      <c r="G1134" s="80"/>
      <c r="H1134" s="219"/>
      <c r="I1134" s="219"/>
      <c r="J1134" s="219"/>
      <c r="K1134" s="219"/>
      <c r="L1134" s="219"/>
      <c r="M1134" s="219"/>
      <c r="N1134" s="219"/>
      <c r="O1134" s="219"/>
      <c r="P1134" s="219"/>
      <c r="Q1134" s="219"/>
      <c r="R1134" s="219"/>
      <c r="S1134" s="219"/>
      <c r="T1134" s="219"/>
      <c r="U1134" s="219"/>
      <c r="V1134" s="219"/>
      <c r="W1134" s="219"/>
      <c r="X1134" s="219"/>
      <c r="Y1134" s="219"/>
      <c r="Z1134" s="219"/>
      <c r="AA1134" s="219"/>
      <c r="AB1134" s="219"/>
      <c r="AC1134" s="219"/>
      <c r="AD1134" s="219"/>
      <c r="AE1134" s="219"/>
      <c r="AF1134" s="225"/>
      <c r="AG1134" s="225"/>
      <c r="AH1134" s="219"/>
      <c r="AI1134" s="219"/>
      <c r="AJ1134" s="219"/>
      <c r="AK1134" s="219"/>
      <c r="AL1134" s="219"/>
      <c r="AM1134" s="219"/>
      <c r="AN1134" s="219"/>
      <c r="AO1134" s="219"/>
      <c r="AP1134" s="219"/>
      <c r="AQ1134" s="219"/>
      <c r="AR1134" s="219"/>
      <c r="AS1134" s="219"/>
      <c r="AT1134" s="219"/>
      <c r="AU1134" s="219"/>
      <c r="AV1134" s="219"/>
      <c r="AW1134" s="219"/>
      <c r="AX1134" s="219"/>
      <c r="AY1134" s="219"/>
      <c r="AZ1134" s="219"/>
      <c r="BA1134" s="617" t="s">
        <v>135</v>
      </c>
      <c r="BB1134" s="617"/>
      <c r="BC1134" s="617"/>
      <c r="BD1134" s="617"/>
      <c r="BE1134" s="617"/>
      <c r="BF1134" s="617"/>
      <c r="BG1134" s="617"/>
      <c r="BH1134" s="617"/>
      <c r="BI1134" s="617"/>
      <c r="BJ1134" s="617"/>
      <c r="BK1134" s="617"/>
      <c r="BL1134" s="617"/>
      <c r="BM1134" s="617"/>
      <c r="BN1134" s="618"/>
      <c r="BO1134" s="81"/>
      <c r="BP1134" s="81"/>
      <c r="BQ1134" s="54"/>
      <c r="BR1134" s="54"/>
      <c r="BS1134" s="54"/>
    </row>
    <row r="1135" spans="1:71" ht="12" customHeight="1" thickTop="1">
      <c r="A1135" s="54"/>
      <c r="B1135" s="55"/>
      <c r="C1135" s="54"/>
      <c r="D1135" s="54"/>
      <c r="E1135" s="54"/>
      <c r="F1135" s="56"/>
      <c r="G1135" s="56"/>
      <c r="H1135" s="54"/>
      <c r="I1135" s="54"/>
      <c r="J1135" s="54"/>
      <c r="K1135" s="54"/>
      <c r="L1135" s="54"/>
      <c r="M1135" s="54"/>
      <c r="N1135" s="54"/>
      <c r="O1135" s="54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7"/>
      <c r="AG1135" s="57"/>
      <c r="AH1135" s="54"/>
      <c r="AI1135" s="54"/>
      <c r="AJ1135" s="54"/>
      <c r="AK1135" s="54"/>
      <c r="AL1135" s="54"/>
      <c r="AM1135" s="54"/>
      <c r="AN1135" s="54"/>
      <c r="AO1135" s="54"/>
      <c r="AP1135" s="54"/>
      <c r="AQ1135" s="54"/>
      <c r="AR1135" s="54"/>
      <c r="AS1135" s="54"/>
      <c r="AT1135" s="54"/>
      <c r="AU1135" s="54"/>
      <c r="AV1135" s="54"/>
      <c r="AW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4"/>
      <c r="BI1135" s="54"/>
      <c r="BJ1135" s="54"/>
      <c r="BK1135" s="54"/>
      <c r="BL1135" s="54"/>
      <c r="BM1135" s="54"/>
      <c r="BN1135" s="54"/>
      <c r="BO1135" s="58"/>
      <c r="BP1135" s="58"/>
      <c r="BQ1135" s="54"/>
      <c r="BR1135" s="54"/>
      <c r="BS1135" s="54"/>
    </row>
    <row r="1136" spans="1:71" s="61" customFormat="1" ht="33.75">
      <c r="A1136" s="60"/>
      <c r="B1136" s="503" t="s">
        <v>9</v>
      </c>
      <c r="C1136" s="503"/>
      <c r="D1136" s="503"/>
      <c r="E1136" s="503"/>
      <c r="F1136" s="503"/>
      <c r="G1136" s="503"/>
      <c r="H1136" s="503"/>
      <c r="I1136" s="503"/>
      <c r="J1136" s="503"/>
      <c r="K1136" s="503"/>
      <c r="L1136" s="503"/>
      <c r="M1136" s="503"/>
      <c r="N1136" s="503"/>
      <c r="O1136" s="503"/>
      <c r="P1136" s="503"/>
      <c r="Q1136" s="503"/>
      <c r="R1136" s="503"/>
      <c r="S1136" s="503"/>
      <c r="T1136" s="503"/>
      <c r="U1136" s="503"/>
      <c r="V1136" s="503"/>
      <c r="W1136" s="503"/>
      <c r="X1136" s="503"/>
      <c r="Y1136" s="503"/>
      <c r="Z1136" s="503"/>
      <c r="AA1136" s="503"/>
      <c r="AB1136" s="503"/>
      <c r="AC1136" s="503"/>
      <c r="AD1136" s="503"/>
      <c r="AE1136" s="503"/>
      <c r="AF1136" s="503"/>
      <c r="AG1136" s="503"/>
      <c r="AH1136" s="503"/>
      <c r="AI1136" s="503"/>
      <c r="AJ1136" s="503"/>
      <c r="AK1136" s="503"/>
      <c r="AL1136" s="503"/>
      <c r="AM1136" s="503"/>
      <c r="AN1136" s="503"/>
      <c r="AO1136" s="503"/>
      <c r="AP1136" s="503"/>
      <c r="AQ1136" s="503"/>
      <c r="AR1136" s="503"/>
      <c r="AS1136" s="503"/>
      <c r="AT1136" s="503"/>
      <c r="AU1136" s="503"/>
      <c r="AV1136" s="503"/>
      <c r="AW1136" s="503"/>
      <c r="AX1136" s="503"/>
      <c r="AY1136" s="503"/>
      <c r="AZ1136" s="503"/>
      <c r="BA1136" s="503"/>
      <c r="BB1136" s="503"/>
      <c r="BC1136" s="503"/>
      <c r="BD1136" s="503"/>
      <c r="BE1136" s="503"/>
      <c r="BF1136" s="503"/>
      <c r="BG1136" s="503"/>
      <c r="BH1136" s="503"/>
      <c r="BI1136" s="503"/>
      <c r="BJ1136" s="503"/>
      <c r="BK1136" s="503"/>
      <c r="BL1136" s="503"/>
      <c r="BM1136" s="503"/>
      <c r="BN1136" s="503"/>
      <c r="BO1136" s="192"/>
      <c r="BP1136" s="192"/>
      <c r="BQ1136" s="60"/>
      <c r="BR1136" s="60"/>
      <c r="BS1136" s="60"/>
    </row>
    <row r="1137" spans="1:71" ht="10.9" customHeight="1">
      <c r="A1137" s="54"/>
      <c r="B1137" s="193"/>
      <c r="C1137" s="194"/>
      <c r="D1137" s="194"/>
      <c r="E1137" s="194"/>
      <c r="F1137" s="195"/>
      <c r="G1137" s="195"/>
      <c r="H1137" s="194"/>
      <c r="I1137" s="194"/>
      <c r="J1137" s="194"/>
      <c r="K1137" s="194"/>
      <c r="L1137" s="194"/>
      <c r="M1137" s="194"/>
      <c r="N1137" s="194"/>
      <c r="O1137" s="194"/>
      <c r="P1137" s="194"/>
      <c r="Q1137" s="194"/>
      <c r="R1137" s="194"/>
      <c r="S1137" s="194"/>
      <c r="T1137" s="194"/>
      <c r="U1137" s="194"/>
      <c r="V1137" s="194"/>
      <c r="W1137" s="194"/>
      <c r="X1137" s="194"/>
      <c r="Y1137" s="194"/>
      <c r="Z1137" s="194"/>
      <c r="AA1137" s="194"/>
      <c r="AB1137" s="194"/>
      <c r="AC1137" s="194"/>
      <c r="AD1137" s="194"/>
      <c r="AE1137" s="194"/>
      <c r="AF1137" s="196"/>
      <c r="AG1137" s="196"/>
      <c r="AH1137" s="194"/>
      <c r="AI1137" s="194"/>
      <c r="AJ1137" s="194"/>
      <c r="AK1137" s="194"/>
      <c r="AL1137" s="194"/>
      <c r="AM1137" s="194"/>
      <c r="AN1137" s="194"/>
      <c r="AO1137" s="194"/>
      <c r="AP1137" s="194"/>
      <c r="AQ1137" s="194"/>
      <c r="AR1137" s="194"/>
      <c r="AS1137" s="194"/>
      <c r="AT1137" s="194"/>
      <c r="AU1137" s="194"/>
      <c r="AV1137" s="194"/>
      <c r="AW1137" s="194"/>
      <c r="AX1137" s="194"/>
      <c r="AY1137" s="194"/>
      <c r="AZ1137" s="194"/>
      <c r="BA1137" s="194"/>
      <c r="BB1137" s="194"/>
      <c r="BC1137" s="194"/>
      <c r="BD1137" s="194"/>
      <c r="BE1137" s="194"/>
      <c r="BF1137" s="194"/>
      <c r="BG1137" s="194"/>
      <c r="BH1137" s="194"/>
      <c r="BI1137" s="194"/>
      <c r="BJ1137" s="194"/>
      <c r="BK1137" s="194"/>
      <c r="BL1137" s="194"/>
      <c r="BM1137" s="194"/>
      <c r="BN1137" s="508"/>
      <c r="BO1137" s="508"/>
      <c r="BP1137" s="508"/>
      <c r="BQ1137" s="54"/>
      <c r="BR1137" s="54"/>
      <c r="BS1137" s="54"/>
    </row>
    <row r="1138" spans="1:71" s="62" customFormat="1" ht="36.75" customHeight="1">
      <c r="A1138" s="55"/>
      <c r="B1138" s="193"/>
      <c r="C1138" s="193"/>
      <c r="D1138" s="197" t="s">
        <v>10</v>
      </c>
      <c r="E1138" s="514" t="str">
        <f>IF(ROSTER!D$3="","",ROSTER!D$3)</f>
        <v/>
      </c>
      <c r="F1138" s="514"/>
      <c r="G1138" s="514"/>
      <c r="H1138" s="514"/>
      <c r="I1138" s="514"/>
      <c r="J1138" s="514"/>
      <c r="K1138" s="514"/>
      <c r="L1138" s="514"/>
      <c r="M1138" s="514"/>
      <c r="N1138" s="514"/>
      <c r="O1138" s="514"/>
      <c r="P1138" s="514"/>
      <c r="Q1138" s="514"/>
      <c r="R1138" s="514"/>
      <c r="S1138" s="514"/>
      <c r="T1138" s="514"/>
      <c r="U1138" s="514"/>
      <c r="V1138" s="514"/>
      <c r="W1138" s="514"/>
      <c r="X1138" s="514"/>
      <c r="Y1138" s="514"/>
      <c r="Z1138" s="514"/>
      <c r="AA1138" s="514"/>
      <c r="AB1138" s="514"/>
      <c r="AC1138" s="514"/>
      <c r="AD1138" s="198"/>
      <c r="AE1138" s="505" t="s">
        <v>11</v>
      </c>
      <c r="AF1138" s="505"/>
      <c r="AG1138" s="505"/>
      <c r="AH1138" s="505"/>
      <c r="AI1138" s="505"/>
      <c r="AJ1138" s="505"/>
      <c r="AK1138" s="505"/>
      <c r="AL1138" s="505"/>
      <c r="AM1138" s="505"/>
      <c r="AN1138" s="513"/>
      <c r="AO1138" s="513"/>
      <c r="AP1138" s="513"/>
      <c r="AQ1138" s="513"/>
      <c r="AR1138" s="513"/>
      <c r="AS1138" s="513"/>
      <c r="AT1138" s="513"/>
      <c r="AU1138" s="513"/>
      <c r="AV1138" s="513"/>
      <c r="AW1138" s="513"/>
      <c r="AX1138" s="513"/>
      <c r="AY1138" s="513"/>
      <c r="AZ1138" s="513"/>
      <c r="BA1138" s="513"/>
      <c r="BB1138" s="513"/>
      <c r="BC1138" s="513"/>
      <c r="BD1138" s="513"/>
      <c r="BE1138" s="513"/>
      <c r="BF1138" s="513"/>
      <c r="BG1138" s="513"/>
      <c r="BH1138" s="513"/>
      <c r="BI1138" s="513"/>
      <c r="BJ1138" s="513"/>
      <c r="BK1138" s="513"/>
      <c r="BL1138" s="513"/>
      <c r="BM1138" s="513"/>
      <c r="BN1138" s="508"/>
      <c r="BO1138" s="508"/>
      <c r="BP1138" s="508"/>
      <c r="BQ1138" s="55"/>
      <c r="BR1138" s="55"/>
      <c r="BS1138" s="55"/>
    </row>
    <row r="1139" spans="1:71" ht="8.85" customHeight="1">
      <c r="A1139" s="63"/>
      <c r="B1139" s="193"/>
      <c r="C1139" s="196" t="s">
        <v>36</v>
      </c>
      <c r="D1139" s="196"/>
      <c r="E1139" s="196"/>
      <c r="F1139" s="199"/>
      <c r="G1139" s="199"/>
      <c r="H1139" s="196"/>
      <c r="I1139" s="196"/>
      <c r="J1139" s="200"/>
      <c r="K1139" s="200"/>
      <c r="L1139" s="200"/>
      <c r="M1139" s="200"/>
      <c r="N1139" s="200"/>
      <c r="O1139" s="200"/>
      <c r="P1139" s="200"/>
      <c r="Q1139" s="200"/>
      <c r="R1139" s="200"/>
      <c r="S1139" s="200"/>
      <c r="T1139" s="200"/>
      <c r="U1139" s="200"/>
      <c r="V1139" s="200"/>
      <c r="W1139" s="200"/>
      <c r="X1139" s="200"/>
      <c r="Y1139" s="200"/>
      <c r="Z1139" s="200"/>
      <c r="AA1139" s="200"/>
      <c r="AB1139" s="200"/>
      <c r="AC1139" s="200"/>
      <c r="AD1139" s="200"/>
      <c r="AE1139" s="200"/>
      <c r="AF1139" s="200"/>
      <c r="AG1139" s="196"/>
      <c r="AH1139" s="201"/>
      <c r="AI1139" s="202"/>
      <c r="AJ1139" s="202"/>
      <c r="AK1139" s="202"/>
      <c r="AL1139" s="202"/>
      <c r="AM1139" s="202"/>
      <c r="AN1139" s="202"/>
      <c r="AO1139" s="203"/>
      <c r="AP1139" s="204"/>
      <c r="AQ1139" s="204"/>
      <c r="AR1139" s="204"/>
      <c r="AS1139" s="204"/>
      <c r="AT1139" s="204"/>
      <c r="AU1139" s="204"/>
      <c r="AV1139" s="204"/>
      <c r="AW1139" s="204"/>
      <c r="AX1139" s="204"/>
      <c r="AY1139" s="204"/>
      <c r="AZ1139" s="204"/>
      <c r="BA1139" s="204"/>
      <c r="BB1139" s="204"/>
      <c r="BC1139" s="204"/>
      <c r="BD1139" s="204"/>
      <c r="BE1139" s="204"/>
      <c r="BF1139" s="204"/>
      <c r="BG1139" s="204"/>
      <c r="BH1139" s="204"/>
      <c r="BI1139" s="204"/>
      <c r="BJ1139" s="204"/>
      <c r="BK1139" s="204"/>
      <c r="BL1139" s="204"/>
      <c r="BM1139" s="204"/>
      <c r="BN1139" s="204"/>
      <c r="BO1139" s="205"/>
      <c r="BP1139" s="205"/>
      <c r="BQ1139" s="63"/>
      <c r="BR1139" s="63"/>
      <c r="BS1139" s="63"/>
    </row>
    <row r="1140" spans="1:71" s="62" customFormat="1" ht="42.75">
      <c r="A1140" s="55"/>
      <c r="B1140" s="193"/>
      <c r="C1140" s="519" t="s">
        <v>35</v>
      </c>
      <c r="D1140" s="519"/>
      <c r="E1140" s="513"/>
      <c r="F1140" s="513"/>
      <c r="G1140" s="513"/>
      <c r="H1140" s="513"/>
      <c r="I1140" s="513"/>
      <c r="J1140" s="513"/>
      <c r="K1140" s="513"/>
      <c r="L1140" s="513"/>
      <c r="M1140" s="513"/>
      <c r="N1140" s="513"/>
      <c r="O1140" s="513"/>
      <c r="P1140" s="513"/>
      <c r="Q1140" s="513"/>
      <c r="R1140" s="513"/>
      <c r="S1140" s="513"/>
      <c r="T1140" s="513"/>
      <c r="U1140" s="513"/>
      <c r="V1140" s="513"/>
      <c r="W1140" s="513"/>
      <c r="X1140" s="513"/>
      <c r="Y1140" s="513"/>
      <c r="Z1140" s="513"/>
      <c r="AA1140" s="513"/>
      <c r="AB1140" s="513"/>
      <c r="AC1140" s="513"/>
      <c r="AD1140" s="198"/>
      <c r="AE1140" s="239" t="s">
        <v>19</v>
      </c>
      <c r="AF1140" s="239"/>
      <c r="AG1140" s="239"/>
      <c r="AH1140" s="505" t="s">
        <v>19</v>
      </c>
      <c r="AI1140" s="505"/>
      <c r="AJ1140" s="505"/>
      <c r="AK1140" s="505"/>
      <c r="AL1140" s="505"/>
      <c r="AM1140" s="505"/>
      <c r="AN1140" s="513"/>
      <c r="AO1140" s="513"/>
      <c r="AP1140" s="513"/>
      <c r="AQ1140" s="513"/>
      <c r="AR1140" s="513"/>
      <c r="AS1140" s="513"/>
      <c r="AT1140" s="513"/>
      <c r="AU1140" s="513"/>
      <c r="AV1140" s="513"/>
      <c r="AW1140" s="513"/>
      <c r="AX1140" s="513"/>
      <c r="AY1140" s="513"/>
      <c r="AZ1140" s="513"/>
      <c r="BA1140" s="505" t="s">
        <v>12</v>
      </c>
      <c r="BB1140" s="505"/>
      <c r="BC1140" s="505"/>
      <c r="BD1140" s="504"/>
      <c r="BE1140" s="504"/>
      <c r="BF1140" s="504"/>
      <c r="BG1140" s="504"/>
      <c r="BH1140" s="504"/>
      <c r="BI1140" s="504"/>
      <c r="BJ1140" s="504"/>
      <c r="BK1140" s="504"/>
      <c r="BL1140" s="504"/>
      <c r="BM1140" s="504"/>
      <c r="BN1140" s="206"/>
      <c r="BO1140" s="207"/>
      <c r="BP1140" s="207"/>
      <c r="BQ1140" s="64">
        <f>IF(BD1140=0,0,1)</f>
        <v>0</v>
      </c>
      <c r="BR1140" s="65">
        <f>IF((BE1194+BI1194)&gt;(AO1194+AS1194),1,0)</f>
        <v>0</v>
      </c>
      <c r="BS1140" s="66"/>
    </row>
    <row r="1141" spans="1:71" ht="9.6" customHeight="1">
      <c r="A1141" s="54"/>
      <c r="B1141" s="193"/>
      <c r="C1141" s="194"/>
      <c r="D1141" s="194"/>
      <c r="E1141" s="194"/>
      <c r="F1141" s="195"/>
      <c r="G1141" s="195"/>
      <c r="H1141" s="194"/>
      <c r="I1141" s="194"/>
      <c r="J1141" s="194"/>
      <c r="K1141" s="194"/>
      <c r="L1141" s="194"/>
      <c r="M1141" s="194"/>
      <c r="N1141" s="194"/>
      <c r="O1141" s="194"/>
      <c r="P1141" s="194"/>
      <c r="Q1141" s="194"/>
      <c r="R1141" s="194"/>
      <c r="S1141" s="194"/>
      <c r="T1141" s="194"/>
      <c r="U1141" s="194"/>
      <c r="V1141" s="194"/>
      <c r="W1141" s="194"/>
      <c r="X1141" s="194"/>
      <c r="Y1141" s="194"/>
      <c r="Z1141" s="194"/>
      <c r="AA1141" s="194"/>
      <c r="AB1141" s="194"/>
      <c r="AC1141" s="194"/>
      <c r="AD1141" s="194"/>
      <c r="AE1141" s="194"/>
      <c r="AF1141" s="196"/>
      <c r="AG1141" s="196"/>
      <c r="AH1141" s="194"/>
      <c r="AI1141" s="194"/>
      <c r="AJ1141" s="194"/>
      <c r="AK1141" s="194"/>
      <c r="AL1141" s="194"/>
      <c r="AM1141" s="194"/>
      <c r="AN1141" s="194"/>
      <c r="AO1141" s="194"/>
      <c r="AP1141" s="194"/>
      <c r="AQ1141" s="194"/>
      <c r="AR1141" s="194"/>
      <c r="AS1141" s="194"/>
      <c r="AT1141" s="194"/>
      <c r="AU1141" s="194"/>
      <c r="AV1141" s="194"/>
      <c r="AW1141" s="194"/>
      <c r="AX1141" s="194"/>
      <c r="AY1141" s="194"/>
      <c r="AZ1141" s="194"/>
      <c r="BA1141" s="194"/>
      <c r="BB1141" s="194"/>
      <c r="BC1141" s="194"/>
      <c r="BD1141" s="194"/>
      <c r="BE1141" s="194"/>
      <c r="BF1141" s="194"/>
      <c r="BG1141" s="194"/>
      <c r="BH1141" s="194"/>
      <c r="BI1141" s="194"/>
      <c r="BJ1141" s="194"/>
      <c r="BK1141" s="194"/>
      <c r="BL1141" s="194"/>
      <c r="BM1141" s="194"/>
      <c r="BN1141" s="194"/>
      <c r="BO1141" s="208"/>
      <c r="BP1141" s="208"/>
      <c r="BQ1141" s="54"/>
      <c r="BR1141" s="54"/>
      <c r="BS1141" s="54"/>
    </row>
    <row r="1142" spans="1:71" ht="8.85" customHeight="1" thickBot="1">
      <c r="A1142" s="54"/>
      <c r="B1142" s="209"/>
      <c r="C1142" s="210"/>
      <c r="D1142" s="210"/>
      <c r="E1142" s="210"/>
      <c r="F1142" s="211"/>
      <c r="G1142" s="211"/>
      <c r="H1142" s="210"/>
      <c r="I1142" s="210"/>
      <c r="J1142" s="210"/>
      <c r="K1142" s="210"/>
      <c r="L1142" s="210"/>
      <c r="M1142" s="210"/>
      <c r="N1142" s="210"/>
      <c r="O1142" s="210"/>
      <c r="P1142" s="210"/>
      <c r="Q1142" s="210"/>
      <c r="R1142" s="210"/>
      <c r="S1142" s="210"/>
      <c r="T1142" s="210"/>
      <c r="U1142" s="210"/>
      <c r="V1142" s="210"/>
      <c r="W1142" s="210"/>
      <c r="X1142" s="210"/>
      <c r="Y1142" s="210"/>
      <c r="Z1142" s="210"/>
      <c r="AA1142" s="210"/>
      <c r="AB1142" s="210"/>
      <c r="AC1142" s="210"/>
      <c r="AD1142" s="210"/>
      <c r="AE1142" s="210"/>
      <c r="AF1142" s="212"/>
      <c r="AG1142" s="212"/>
      <c r="AH1142" s="210"/>
      <c r="AI1142" s="210"/>
      <c r="AJ1142" s="210"/>
      <c r="AK1142" s="210"/>
      <c r="AL1142" s="210"/>
      <c r="AM1142" s="210"/>
      <c r="AN1142" s="210"/>
      <c r="AO1142" s="210"/>
      <c r="AP1142" s="210"/>
      <c r="AQ1142" s="210"/>
      <c r="AR1142" s="210"/>
      <c r="AS1142" s="210"/>
      <c r="AT1142" s="210"/>
      <c r="AU1142" s="210"/>
      <c r="AV1142" s="210"/>
      <c r="AW1142" s="210"/>
      <c r="AX1142" s="210"/>
      <c r="AY1142" s="210"/>
      <c r="AZ1142" s="210"/>
      <c r="BA1142" s="210"/>
      <c r="BB1142" s="210"/>
      <c r="BC1142" s="210"/>
      <c r="BD1142" s="210"/>
      <c r="BE1142" s="210"/>
      <c r="BF1142" s="210"/>
      <c r="BG1142" s="210"/>
      <c r="BH1142" s="210"/>
      <c r="BI1142" s="210"/>
      <c r="BJ1142" s="210"/>
      <c r="BK1142" s="210"/>
      <c r="BL1142" s="210"/>
      <c r="BM1142" s="210"/>
      <c r="BN1142" s="210"/>
      <c r="BO1142" s="213"/>
      <c r="BP1142" s="213"/>
      <c r="BQ1142" s="54"/>
      <c r="BR1142" s="54"/>
      <c r="BS1142" s="54"/>
    </row>
    <row r="1143" spans="1:71" s="62" customFormat="1" ht="33.4" customHeight="1" thickTop="1">
      <c r="A1143" s="66"/>
      <c r="B1143" s="515" t="s">
        <v>0</v>
      </c>
      <c r="C1143" s="531" t="s">
        <v>1</v>
      </c>
      <c r="D1143" s="532"/>
      <c r="E1143" s="332" t="s">
        <v>26</v>
      </c>
      <c r="F1143" s="499" t="s">
        <v>104</v>
      </c>
      <c r="G1143" s="499" t="s">
        <v>105</v>
      </c>
      <c r="H1143" s="527" t="s">
        <v>38</v>
      </c>
      <c r="I1143" s="528"/>
      <c r="J1143" s="564" t="s">
        <v>7</v>
      </c>
      <c r="K1143" s="564"/>
      <c r="L1143" s="564"/>
      <c r="M1143" s="564"/>
      <c r="N1143" s="564"/>
      <c r="O1143" s="564"/>
      <c r="P1143" s="564" t="s">
        <v>2</v>
      </c>
      <c r="Q1143" s="564"/>
      <c r="R1143" s="564"/>
      <c r="S1143" s="564"/>
      <c r="T1143" s="564"/>
      <c r="U1143" s="564"/>
      <c r="V1143" s="610" t="s">
        <v>32</v>
      </c>
      <c r="W1143" s="611"/>
      <c r="X1143" s="610" t="s">
        <v>33</v>
      </c>
      <c r="Y1143" s="611"/>
      <c r="Z1143" s="619" t="s">
        <v>41</v>
      </c>
      <c r="AA1143" s="620"/>
      <c r="AB1143" s="623" t="s">
        <v>6</v>
      </c>
      <c r="AC1143" s="623"/>
      <c r="AD1143" s="623"/>
      <c r="AE1143" s="623"/>
      <c r="AF1143" s="623"/>
      <c r="AG1143" s="623"/>
      <c r="AH1143" s="564" t="s">
        <v>66</v>
      </c>
      <c r="AI1143" s="564"/>
      <c r="AJ1143" s="564"/>
      <c r="AK1143" s="564"/>
      <c r="AL1143" s="564"/>
      <c r="AM1143" s="564"/>
      <c r="AN1143" s="564" t="s">
        <v>67</v>
      </c>
      <c r="AO1143" s="564"/>
      <c r="AP1143" s="564"/>
      <c r="AQ1143" s="564"/>
      <c r="AR1143" s="564"/>
      <c r="AS1143" s="564"/>
      <c r="AT1143" s="564" t="s">
        <v>68</v>
      </c>
      <c r="AU1143" s="564"/>
      <c r="AV1143" s="564"/>
      <c r="AW1143" s="564"/>
      <c r="AX1143" s="564"/>
      <c r="AY1143" s="583"/>
      <c r="AZ1143" s="564" t="s">
        <v>4</v>
      </c>
      <c r="BA1143" s="564"/>
      <c r="BB1143" s="564"/>
      <c r="BC1143" s="564"/>
      <c r="BD1143" s="564"/>
      <c r="BE1143" s="564"/>
      <c r="BF1143" s="564" t="s">
        <v>69</v>
      </c>
      <c r="BG1143" s="564"/>
      <c r="BH1143" s="564"/>
      <c r="BI1143" s="564"/>
      <c r="BJ1143" s="564"/>
      <c r="BK1143" s="582"/>
      <c r="BL1143" s="659" t="s">
        <v>119</v>
      </c>
      <c r="BM1143" s="660"/>
      <c r="BN1143" s="661"/>
      <c r="BO1143" s="603" t="s">
        <v>83</v>
      </c>
      <c r="BP1143" s="603" t="s">
        <v>84</v>
      </c>
      <c r="BQ1143" s="66"/>
      <c r="BR1143" s="66"/>
      <c r="BS1143" s="66"/>
    </row>
    <row r="1144" spans="1:71" s="68" customFormat="1" ht="45" customHeight="1">
      <c r="A1144" s="67"/>
      <c r="B1144" s="516"/>
      <c r="C1144" s="533"/>
      <c r="D1144" s="534"/>
      <c r="E1144" s="331" t="s">
        <v>106</v>
      </c>
      <c r="F1144" s="500"/>
      <c r="G1144" s="500"/>
      <c r="H1144" s="529"/>
      <c r="I1144" s="530"/>
      <c r="J1144" s="562" t="s">
        <v>15</v>
      </c>
      <c r="K1144" s="563"/>
      <c r="L1144" s="525" t="s">
        <v>16</v>
      </c>
      <c r="M1144" s="526"/>
      <c r="N1144" s="517" t="s">
        <v>17</v>
      </c>
      <c r="O1144" s="518" t="s">
        <v>8</v>
      </c>
      <c r="P1144" s="562" t="s">
        <v>24</v>
      </c>
      <c r="Q1144" s="563"/>
      <c r="R1144" s="525" t="s">
        <v>22</v>
      </c>
      <c r="S1144" s="526"/>
      <c r="T1144" s="517" t="s">
        <v>17</v>
      </c>
      <c r="U1144" s="518"/>
      <c r="V1144" s="612"/>
      <c r="W1144" s="613"/>
      <c r="X1144" s="612"/>
      <c r="Y1144" s="613"/>
      <c r="Z1144" s="621"/>
      <c r="AA1144" s="622"/>
      <c r="AB1144" s="638" t="s">
        <v>50</v>
      </c>
      <c r="AC1144" s="639"/>
      <c r="AD1144" s="636" t="s">
        <v>21</v>
      </c>
      <c r="AE1144" s="637" t="s">
        <v>3</v>
      </c>
      <c r="AF1144" s="624" t="s">
        <v>5</v>
      </c>
      <c r="AG1144" s="625"/>
      <c r="AH1144" s="562" t="s">
        <v>50</v>
      </c>
      <c r="AI1144" s="563"/>
      <c r="AJ1144" s="525" t="s">
        <v>21</v>
      </c>
      <c r="AK1144" s="526" t="s">
        <v>3</v>
      </c>
      <c r="AL1144" s="523" t="s">
        <v>5</v>
      </c>
      <c r="AM1144" s="524"/>
      <c r="AN1144" s="562" t="s">
        <v>50</v>
      </c>
      <c r="AO1144" s="563"/>
      <c r="AP1144" s="525" t="s">
        <v>21</v>
      </c>
      <c r="AQ1144" s="526" t="s">
        <v>3</v>
      </c>
      <c r="AR1144" s="523" t="s">
        <v>5</v>
      </c>
      <c r="AS1144" s="524"/>
      <c r="AT1144" s="533" t="s">
        <v>50</v>
      </c>
      <c r="AU1144" s="584"/>
      <c r="AV1144" s="597" t="s">
        <v>21</v>
      </c>
      <c r="AW1144" s="598" t="s">
        <v>3</v>
      </c>
      <c r="AX1144" s="523" t="s">
        <v>5</v>
      </c>
      <c r="AY1144" s="585"/>
      <c r="AZ1144" s="562" t="s">
        <v>50</v>
      </c>
      <c r="BA1144" s="563"/>
      <c r="BB1144" s="525" t="s">
        <v>21</v>
      </c>
      <c r="BC1144" s="526" t="s">
        <v>3</v>
      </c>
      <c r="BD1144" s="523" t="s">
        <v>5</v>
      </c>
      <c r="BE1144" s="524"/>
      <c r="BF1144" s="533" t="s">
        <v>50</v>
      </c>
      <c r="BG1144" s="584"/>
      <c r="BH1144" s="597" t="s">
        <v>21</v>
      </c>
      <c r="BI1144" s="598" t="s">
        <v>3</v>
      </c>
      <c r="BJ1144" s="523" t="s">
        <v>5</v>
      </c>
      <c r="BK1144" s="524"/>
      <c r="BL1144" s="662"/>
      <c r="BM1144" s="663"/>
      <c r="BN1144" s="664"/>
      <c r="BO1144" s="604"/>
      <c r="BP1144" s="604"/>
      <c r="BQ1144" s="67"/>
      <c r="BR1144" s="67"/>
      <c r="BS1144" s="67"/>
    </row>
    <row r="1145" spans="1:71" ht="23.85" customHeight="1">
      <c r="A1145" s="69"/>
      <c r="B1145" s="548" t="str">
        <f>IF(ROSTER!B8="","",ROSTER!B8)</f>
        <v/>
      </c>
      <c r="C1145" s="536" t="str">
        <f>IF(ROSTER!C$8="","",ROSTER!C$8)</f>
        <v/>
      </c>
      <c r="D1145" s="537"/>
      <c r="E1145" s="546"/>
      <c r="F1145" s="501">
        <f>IF(E1145="y",1,IF(E1145="S",1,0))</f>
        <v>0</v>
      </c>
      <c r="G1145" s="506">
        <f>IF(E1145="S",1,0)</f>
        <v>0</v>
      </c>
      <c r="H1145" s="542"/>
      <c r="I1145" s="543"/>
      <c r="J1145" s="538"/>
      <c r="K1145" s="539"/>
      <c r="L1145" s="552"/>
      <c r="M1145" s="558"/>
      <c r="N1145" s="554">
        <f>L1145+J1145</f>
        <v>0</v>
      </c>
      <c r="O1145" s="555"/>
      <c r="P1145" s="538"/>
      <c r="Q1145" s="539"/>
      <c r="R1145" s="552"/>
      <c r="S1145" s="558"/>
      <c r="T1145" s="590">
        <f>R1145-P1145</f>
        <v>0</v>
      </c>
      <c r="U1145" s="591"/>
      <c r="V1145" s="550"/>
      <c r="W1145" s="543"/>
      <c r="X1145" s="538"/>
      <c r="Y1145" s="543"/>
      <c r="Z1145" s="538"/>
      <c r="AA1145" s="543"/>
      <c r="AB1145" s="538"/>
      <c r="AC1145" s="539"/>
      <c r="AD1145" s="552"/>
      <c r="AE1145" s="558"/>
      <c r="AF1145" s="586">
        <f>IF(AB1145=0,0,(AD1145/AB1145)*100)</f>
        <v>0</v>
      </c>
      <c r="AG1145" s="587"/>
      <c r="AH1145" s="538"/>
      <c r="AI1145" s="539"/>
      <c r="AJ1145" s="552"/>
      <c r="AK1145" s="558"/>
      <c r="AL1145" s="590">
        <f>IF(AH1145=0,0,(AJ1145/AH1145)*100)</f>
        <v>0</v>
      </c>
      <c r="AM1145" s="591"/>
      <c r="AN1145" s="538"/>
      <c r="AO1145" s="539"/>
      <c r="AP1145" s="552"/>
      <c r="AQ1145" s="558"/>
      <c r="AR1145" s="590">
        <f>IF(AN1145=0,0,(AP1145/AN1145)*100)</f>
        <v>0</v>
      </c>
      <c r="AS1145" s="591"/>
      <c r="AT1145" s="578">
        <f>AB1145+AH1145+AN1145</f>
        <v>0</v>
      </c>
      <c r="AU1145" s="579"/>
      <c r="AV1145" s="574">
        <f>AD1145+AJ1145+AP1145</f>
        <v>0</v>
      </c>
      <c r="AW1145" s="575"/>
      <c r="AX1145" s="590">
        <f>IF(AT1145=0,0,(AV1145/AT1145)*100)</f>
        <v>0</v>
      </c>
      <c r="AY1145" s="591"/>
      <c r="AZ1145" s="538"/>
      <c r="BA1145" s="539"/>
      <c r="BB1145" s="552"/>
      <c r="BC1145" s="558"/>
      <c r="BD1145" s="590">
        <f>IF(AZ1145=0,0,(BB1145/AZ1145)*100)</f>
        <v>0</v>
      </c>
      <c r="BE1145" s="591"/>
      <c r="BF1145" s="578">
        <f>AT1145+AZ1145</f>
        <v>0</v>
      </c>
      <c r="BG1145" s="579"/>
      <c r="BH1145" s="574">
        <f>AV1145+BB1145</f>
        <v>0</v>
      </c>
      <c r="BI1145" s="575"/>
      <c r="BJ1145" s="590">
        <f>IF(BF1145=0,0,(BH1145/BF1145)*100)</f>
        <v>0</v>
      </c>
      <c r="BK1145" s="591"/>
      <c r="BL1145" s="650">
        <f>(AD1145*2)+(AJ1145*2)+(AP1145*3)+BB1145</f>
        <v>0</v>
      </c>
      <c r="BM1145" s="651"/>
      <c r="BN1145" s="652"/>
      <c r="BO1145" s="599" t="e">
        <f>(BL1145*BR$1145)+(N1145*BR$1146)+(X1145*BR$1147)+(R1145*BR$1148)+(V1145*BR$1149)+(Z1145*BR$1150)</f>
        <v>#REF!</v>
      </c>
      <c r="BP1145" s="599" t="e">
        <f>((AZ1145-BB1145)*BR$1152)+((AT1145-AV1145)*BR$1151)+(H1145*BR$1153)+(P1145*BR$1154)</f>
        <v>#REF!</v>
      </c>
      <c r="BQ1145" s="70" t="s">
        <v>72</v>
      </c>
      <c r="BR1145" s="71" t="e">
        <f>IF(#REF!="B",#REF!,IF(#REF!="C",#REF!,#REF!))</f>
        <v>#REF!</v>
      </c>
      <c r="BS1145" s="67"/>
    </row>
    <row r="1146" spans="1:71" ht="23.85" customHeight="1">
      <c r="A1146" s="69"/>
      <c r="B1146" s="549"/>
      <c r="C1146" s="560" t="str">
        <f>IF(ROSTER!D$8="","",ROSTER!D$8)</f>
        <v/>
      </c>
      <c r="D1146" s="561"/>
      <c r="E1146" s="547"/>
      <c r="F1146" s="502"/>
      <c r="G1146" s="507"/>
      <c r="H1146" s="544"/>
      <c r="I1146" s="545"/>
      <c r="J1146" s="540"/>
      <c r="K1146" s="541"/>
      <c r="L1146" s="553"/>
      <c r="M1146" s="559"/>
      <c r="N1146" s="556" t="s">
        <v>14</v>
      </c>
      <c r="O1146" s="557"/>
      <c r="P1146" s="540"/>
      <c r="Q1146" s="541"/>
      <c r="R1146" s="553"/>
      <c r="S1146" s="559"/>
      <c r="T1146" s="592"/>
      <c r="U1146" s="593"/>
      <c r="V1146" s="551"/>
      <c r="W1146" s="545"/>
      <c r="X1146" s="540"/>
      <c r="Y1146" s="545"/>
      <c r="Z1146" s="540"/>
      <c r="AA1146" s="545"/>
      <c r="AB1146" s="540"/>
      <c r="AC1146" s="541"/>
      <c r="AD1146" s="553"/>
      <c r="AE1146" s="559"/>
      <c r="AF1146" s="588"/>
      <c r="AG1146" s="589"/>
      <c r="AH1146" s="540"/>
      <c r="AI1146" s="541"/>
      <c r="AJ1146" s="553"/>
      <c r="AK1146" s="559"/>
      <c r="AL1146" s="592"/>
      <c r="AM1146" s="593"/>
      <c r="AN1146" s="540"/>
      <c r="AO1146" s="541"/>
      <c r="AP1146" s="553"/>
      <c r="AQ1146" s="559"/>
      <c r="AR1146" s="592"/>
      <c r="AS1146" s="593"/>
      <c r="AT1146" s="580"/>
      <c r="AU1146" s="581"/>
      <c r="AV1146" s="576"/>
      <c r="AW1146" s="577"/>
      <c r="AX1146" s="592"/>
      <c r="AY1146" s="593"/>
      <c r="AZ1146" s="540"/>
      <c r="BA1146" s="541"/>
      <c r="BB1146" s="553"/>
      <c r="BC1146" s="559"/>
      <c r="BD1146" s="592"/>
      <c r="BE1146" s="593"/>
      <c r="BF1146" s="580"/>
      <c r="BG1146" s="581"/>
      <c r="BH1146" s="576"/>
      <c r="BI1146" s="577"/>
      <c r="BJ1146" s="592"/>
      <c r="BK1146" s="593"/>
      <c r="BL1146" s="653"/>
      <c r="BM1146" s="654"/>
      <c r="BN1146" s="655"/>
      <c r="BO1146" s="600"/>
      <c r="BP1146" s="600"/>
      <c r="BQ1146" s="70" t="s">
        <v>73</v>
      </c>
      <c r="BR1146" s="71" t="e">
        <f>IF(#REF!="B",#REF!,IF(#REF!="C",#REF!,#REF!))</f>
        <v>#REF!</v>
      </c>
      <c r="BS1146" s="67"/>
    </row>
    <row r="1147" spans="1:71" ht="21.75" customHeight="1">
      <c r="A1147" s="54"/>
      <c r="B1147" s="548" t="str">
        <f>IF(ROSTER!B10="","",ROSTER!B10)</f>
        <v/>
      </c>
      <c r="C1147" s="536" t="str">
        <f>IF(ROSTER!C$10="","",ROSTER!C$10)</f>
        <v/>
      </c>
      <c r="D1147" s="537"/>
      <c r="E1147" s="546"/>
      <c r="F1147" s="501">
        <f>IF(E1147="y",1,IF(E1147="S",1,0))</f>
        <v>0</v>
      </c>
      <c r="G1147" s="506">
        <f>IF(E1147="S",1,0)</f>
        <v>0</v>
      </c>
      <c r="H1147" s="542"/>
      <c r="I1147" s="543"/>
      <c r="J1147" s="538"/>
      <c r="K1147" s="539"/>
      <c r="L1147" s="552"/>
      <c r="M1147" s="558"/>
      <c r="N1147" s="554">
        <f>L1147+J1147</f>
        <v>0</v>
      </c>
      <c r="O1147" s="555"/>
      <c r="P1147" s="538"/>
      <c r="Q1147" s="539"/>
      <c r="R1147" s="552"/>
      <c r="S1147" s="558"/>
      <c r="T1147" s="590">
        <f t="shared" ref="T1147:T1188" si="1026">R1147-P1147</f>
        <v>0</v>
      </c>
      <c r="U1147" s="591"/>
      <c r="V1147" s="550"/>
      <c r="W1147" s="543"/>
      <c r="X1147" s="538"/>
      <c r="Y1147" s="543"/>
      <c r="Z1147" s="538"/>
      <c r="AA1147" s="543"/>
      <c r="AB1147" s="538"/>
      <c r="AC1147" s="539"/>
      <c r="AD1147" s="552"/>
      <c r="AE1147" s="558"/>
      <c r="AF1147" s="586">
        <f>IF(AB1147=0,0,(AD1147/AB1147)*100)</f>
        <v>0</v>
      </c>
      <c r="AG1147" s="587"/>
      <c r="AH1147" s="538"/>
      <c r="AI1147" s="539"/>
      <c r="AJ1147" s="552"/>
      <c r="AK1147" s="558"/>
      <c r="AL1147" s="590">
        <f>IF(AH1147=0,0,(AJ1147/AH1147)*100)</f>
        <v>0</v>
      </c>
      <c r="AM1147" s="591"/>
      <c r="AN1147" s="538"/>
      <c r="AO1147" s="539"/>
      <c r="AP1147" s="552"/>
      <c r="AQ1147" s="558"/>
      <c r="AR1147" s="590">
        <f>IF(AN1147=0,0,(AP1147/AN1147)*100)</f>
        <v>0</v>
      </c>
      <c r="AS1147" s="591"/>
      <c r="AT1147" s="578">
        <f>AB1147+AH1147+AN1147</f>
        <v>0</v>
      </c>
      <c r="AU1147" s="579"/>
      <c r="AV1147" s="574">
        <f>AD1147+AJ1147+AP1147</f>
        <v>0</v>
      </c>
      <c r="AW1147" s="575"/>
      <c r="AX1147" s="590">
        <f>IF(AT1147=0,0,(AV1147/AT1147)*100)</f>
        <v>0</v>
      </c>
      <c r="AY1147" s="591"/>
      <c r="AZ1147" s="538"/>
      <c r="BA1147" s="539"/>
      <c r="BB1147" s="552"/>
      <c r="BC1147" s="558"/>
      <c r="BD1147" s="590">
        <f>IF(AZ1147=0,0,(BB1147/AZ1147)*100)</f>
        <v>0</v>
      </c>
      <c r="BE1147" s="591"/>
      <c r="BF1147" s="578">
        <f>AT1147+AZ1147</f>
        <v>0</v>
      </c>
      <c r="BG1147" s="579"/>
      <c r="BH1147" s="574">
        <f>AV1147+BB1147</f>
        <v>0</v>
      </c>
      <c r="BI1147" s="575"/>
      <c r="BJ1147" s="590">
        <f>IF(BF1147=0,0,(BH1147/BF1147)*100)</f>
        <v>0</v>
      </c>
      <c r="BK1147" s="591"/>
      <c r="BL1147" s="650">
        <f>(AD1147*2)+(AJ1147*2)+(AP1147*3)+BB1147</f>
        <v>0</v>
      </c>
      <c r="BM1147" s="651"/>
      <c r="BN1147" s="652"/>
      <c r="BO1147" s="599" t="e">
        <f>(BL1147*BR$1145)+(N1147*BR$1146)+(X1147*BR$1147)+(R1147*BR$1148)+(V1147*BR$1149)+(Z1147*BR$1150)</f>
        <v>#REF!</v>
      </c>
      <c r="BP1147" s="599" t="e">
        <f>((AZ1147-BB1147)*BR$1152)+((AT1147-AV1147)*BR$1151)+(H1147*BR$1153)+(P1147*BR$1154)</f>
        <v>#REF!</v>
      </c>
      <c r="BQ1147" s="70" t="s">
        <v>74</v>
      </c>
      <c r="BR1147" s="71" t="e">
        <f>IF(#REF!="B",#REF!,IF(#REF!="C",#REF!,#REF!))</f>
        <v>#REF!</v>
      </c>
      <c r="BS1147" s="67"/>
    </row>
    <row r="1148" spans="1:71" ht="21.75" customHeight="1">
      <c r="A1148" s="54"/>
      <c r="B1148" s="549"/>
      <c r="C1148" s="560" t="str">
        <f>IF(ROSTER!D$10="","",ROSTER!D$10)</f>
        <v/>
      </c>
      <c r="D1148" s="561"/>
      <c r="E1148" s="547"/>
      <c r="F1148" s="502"/>
      <c r="G1148" s="507"/>
      <c r="H1148" s="544"/>
      <c r="I1148" s="545"/>
      <c r="J1148" s="540"/>
      <c r="K1148" s="541"/>
      <c r="L1148" s="553"/>
      <c r="M1148" s="559"/>
      <c r="N1148" s="556" t="s">
        <v>14</v>
      </c>
      <c r="O1148" s="557"/>
      <c r="P1148" s="540"/>
      <c r="Q1148" s="541"/>
      <c r="R1148" s="553"/>
      <c r="S1148" s="559"/>
      <c r="T1148" s="592"/>
      <c r="U1148" s="593"/>
      <c r="V1148" s="551"/>
      <c r="W1148" s="545"/>
      <c r="X1148" s="540"/>
      <c r="Y1148" s="545"/>
      <c r="Z1148" s="540"/>
      <c r="AA1148" s="545"/>
      <c r="AB1148" s="540"/>
      <c r="AC1148" s="541"/>
      <c r="AD1148" s="553"/>
      <c r="AE1148" s="559"/>
      <c r="AF1148" s="588"/>
      <c r="AG1148" s="589"/>
      <c r="AH1148" s="540"/>
      <c r="AI1148" s="541"/>
      <c r="AJ1148" s="553"/>
      <c r="AK1148" s="559"/>
      <c r="AL1148" s="592"/>
      <c r="AM1148" s="593"/>
      <c r="AN1148" s="540"/>
      <c r="AO1148" s="541"/>
      <c r="AP1148" s="553"/>
      <c r="AQ1148" s="559"/>
      <c r="AR1148" s="592"/>
      <c r="AS1148" s="593"/>
      <c r="AT1148" s="580"/>
      <c r="AU1148" s="581"/>
      <c r="AV1148" s="576"/>
      <c r="AW1148" s="577"/>
      <c r="AX1148" s="592"/>
      <c r="AY1148" s="593"/>
      <c r="AZ1148" s="540"/>
      <c r="BA1148" s="541"/>
      <c r="BB1148" s="553"/>
      <c r="BC1148" s="559"/>
      <c r="BD1148" s="592"/>
      <c r="BE1148" s="593"/>
      <c r="BF1148" s="580"/>
      <c r="BG1148" s="581"/>
      <c r="BH1148" s="576"/>
      <c r="BI1148" s="577"/>
      <c r="BJ1148" s="592"/>
      <c r="BK1148" s="593"/>
      <c r="BL1148" s="653"/>
      <c r="BM1148" s="654"/>
      <c r="BN1148" s="655"/>
      <c r="BO1148" s="600"/>
      <c r="BP1148" s="600"/>
      <c r="BQ1148" s="70" t="s">
        <v>75</v>
      </c>
      <c r="BR1148" s="71" t="e">
        <f>IF(#REF!="B",#REF!,IF(#REF!="C",#REF!,#REF!))</f>
        <v>#REF!</v>
      </c>
      <c r="BS1148" s="67"/>
    </row>
    <row r="1149" spans="1:71" ht="21.75" customHeight="1">
      <c r="A1149" s="54"/>
      <c r="B1149" s="565" t="str">
        <f>IF(ROSTER!B12="","",ROSTER!B12)</f>
        <v/>
      </c>
      <c r="C1149" s="536" t="str">
        <f>IF(ROSTER!C$12="","",ROSTER!C$12)</f>
        <v/>
      </c>
      <c r="D1149" s="537"/>
      <c r="E1149" s="546"/>
      <c r="F1149" s="501">
        <f>IF(E1149="y",1,IF(E1149="S",1,0))</f>
        <v>0</v>
      </c>
      <c r="G1149" s="506">
        <f>IF(E1149="S",1,0)</f>
        <v>0</v>
      </c>
      <c r="H1149" s="542"/>
      <c r="I1149" s="543"/>
      <c r="J1149" s="538"/>
      <c r="K1149" s="539"/>
      <c r="L1149" s="552"/>
      <c r="M1149" s="558"/>
      <c r="N1149" s="554">
        <f>L1149+J1149</f>
        <v>0</v>
      </c>
      <c r="O1149" s="555"/>
      <c r="P1149" s="538"/>
      <c r="Q1149" s="539"/>
      <c r="R1149" s="552"/>
      <c r="S1149" s="558"/>
      <c r="T1149" s="590">
        <f t="shared" ref="T1149:T1188" si="1027">R1149-P1149</f>
        <v>0</v>
      </c>
      <c r="U1149" s="591"/>
      <c r="V1149" s="550"/>
      <c r="W1149" s="543"/>
      <c r="X1149" s="538"/>
      <c r="Y1149" s="543"/>
      <c r="Z1149" s="538"/>
      <c r="AA1149" s="543"/>
      <c r="AB1149" s="538"/>
      <c r="AC1149" s="539"/>
      <c r="AD1149" s="552"/>
      <c r="AE1149" s="558"/>
      <c r="AF1149" s="586">
        <f>IF(AB1149=0,0,(AD1149/AB1149)*100)</f>
        <v>0</v>
      </c>
      <c r="AG1149" s="587"/>
      <c r="AH1149" s="538"/>
      <c r="AI1149" s="539"/>
      <c r="AJ1149" s="552"/>
      <c r="AK1149" s="558"/>
      <c r="AL1149" s="590">
        <f>IF(AH1149=0,0,(AJ1149/AH1149)*100)</f>
        <v>0</v>
      </c>
      <c r="AM1149" s="591"/>
      <c r="AN1149" s="538"/>
      <c r="AO1149" s="539"/>
      <c r="AP1149" s="552"/>
      <c r="AQ1149" s="558"/>
      <c r="AR1149" s="590">
        <f>IF(AN1149=0,0,(AP1149/AN1149)*100)</f>
        <v>0</v>
      </c>
      <c r="AS1149" s="591"/>
      <c r="AT1149" s="578">
        <f>AB1149+AH1149+AN1149</f>
        <v>0</v>
      </c>
      <c r="AU1149" s="579"/>
      <c r="AV1149" s="574">
        <f>AD1149+AJ1149+AP1149</f>
        <v>0</v>
      </c>
      <c r="AW1149" s="575"/>
      <c r="AX1149" s="590">
        <f>IF(AT1149=0,0,(AV1149/AT1149)*100)</f>
        <v>0</v>
      </c>
      <c r="AY1149" s="591"/>
      <c r="AZ1149" s="538"/>
      <c r="BA1149" s="539"/>
      <c r="BB1149" s="552"/>
      <c r="BC1149" s="558"/>
      <c r="BD1149" s="590">
        <f>IF(AZ1149=0,0,(BB1149/AZ1149)*100)</f>
        <v>0</v>
      </c>
      <c r="BE1149" s="591"/>
      <c r="BF1149" s="578">
        <f>AT1149+AZ1149</f>
        <v>0</v>
      </c>
      <c r="BG1149" s="579"/>
      <c r="BH1149" s="574">
        <f>AV1149+BB1149</f>
        <v>0</v>
      </c>
      <c r="BI1149" s="575"/>
      <c r="BJ1149" s="590">
        <f>IF(BF1149=0,0,(BH1149/BF1149)*100)</f>
        <v>0</v>
      </c>
      <c r="BK1149" s="591"/>
      <c r="BL1149" s="650">
        <f>(AD1149*2)+(AJ1149*2)+(AP1149*3)+BB1149</f>
        <v>0</v>
      </c>
      <c r="BM1149" s="651"/>
      <c r="BN1149" s="652"/>
      <c r="BO1149" s="599" t="e">
        <f>(BL1149*BR$1145)+(N1149*BR$1146)+(X1149*BR$1147)+(R1149*BR$1148)+(V1149*BR$1149)+(Z1149*BR$1150)</f>
        <v>#REF!</v>
      </c>
      <c r="BP1149" s="599" t="e">
        <f>((AZ1149-BB1149)*BR$1152)+((AT1149-AV1149)*BR$1151)+(H1149*BR$1153)+(P1149*BR$1154)</f>
        <v>#REF!</v>
      </c>
      <c r="BQ1149" s="70" t="s">
        <v>76</v>
      </c>
      <c r="BR1149" s="71" t="e">
        <f>IF(#REF!="B",#REF!,IF(#REF!="C",#REF!,#REF!))</f>
        <v>#REF!</v>
      </c>
      <c r="BS1149" s="67"/>
    </row>
    <row r="1150" spans="1:71" ht="21.75" customHeight="1">
      <c r="A1150" s="54"/>
      <c r="B1150" s="566"/>
      <c r="C1150" s="560" t="str">
        <f>IF(ROSTER!D$12="","",ROSTER!D$12)</f>
        <v/>
      </c>
      <c r="D1150" s="561"/>
      <c r="E1150" s="547"/>
      <c r="F1150" s="502"/>
      <c r="G1150" s="507"/>
      <c r="H1150" s="544"/>
      <c r="I1150" s="545"/>
      <c r="J1150" s="540"/>
      <c r="K1150" s="541"/>
      <c r="L1150" s="553"/>
      <c r="M1150" s="559"/>
      <c r="N1150" s="556" t="s">
        <v>14</v>
      </c>
      <c r="O1150" s="557"/>
      <c r="P1150" s="540"/>
      <c r="Q1150" s="541"/>
      <c r="R1150" s="553"/>
      <c r="S1150" s="559"/>
      <c r="T1150" s="592"/>
      <c r="U1150" s="593"/>
      <c r="V1150" s="551"/>
      <c r="W1150" s="545"/>
      <c r="X1150" s="540"/>
      <c r="Y1150" s="545"/>
      <c r="Z1150" s="540"/>
      <c r="AA1150" s="545"/>
      <c r="AB1150" s="540"/>
      <c r="AC1150" s="541"/>
      <c r="AD1150" s="553"/>
      <c r="AE1150" s="559"/>
      <c r="AF1150" s="588"/>
      <c r="AG1150" s="589"/>
      <c r="AH1150" s="540"/>
      <c r="AI1150" s="541"/>
      <c r="AJ1150" s="553"/>
      <c r="AK1150" s="559"/>
      <c r="AL1150" s="592"/>
      <c r="AM1150" s="593"/>
      <c r="AN1150" s="540"/>
      <c r="AO1150" s="541"/>
      <c r="AP1150" s="553"/>
      <c r="AQ1150" s="559"/>
      <c r="AR1150" s="592"/>
      <c r="AS1150" s="593"/>
      <c r="AT1150" s="580"/>
      <c r="AU1150" s="581"/>
      <c r="AV1150" s="576"/>
      <c r="AW1150" s="577"/>
      <c r="AX1150" s="592"/>
      <c r="AY1150" s="593"/>
      <c r="AZ1150" s="540"/>
      <c r="BA1150" s="541"/>
      <c r="BB1150" s="553"/>
      <c r="BC1150" s="559"/>
      <c r="BD1150" s="592"/>
      <c r="BE1150" s="593"/>
      <c r="BF1150" s="580"/>
      <c r="BG1150" s="581"/>
      <c r="BH1150" s="576"/>
      <c r="BI1150" s="577"/>
      <c r="BJ1150" s="592"/>
      <c r="BK1150" s="593"/>
      <c r="BL1150" s="653"/>
      <c r="BM1150" s="654"/>
      <c r="BN1150" s="655"/>
      <c r="BO1150" s="600"/>
      <c r="BP1150" s="600"/>
      <c r="BQ1150" s="70" t="s">
        <v>77</v>
      </c>
      <c r="BR1150" s="71" t="e">
        <f>IF(#REF!="B",#REF!,IF(#REF!="C",#REF!,#REF!))</f>
        <v>#REF!</v>
      </c>
      <c r="BS1150" s="67"/>
    </row>
    <row r="1151" spans="1:71" ht="21.75" customHeight="1">
      <c r="A1151" s="54"/>
      <c r="B1151" s="565" t="str">
        <f>IF(ROSTER!B14="","",ROSTER!B14)</f>
        <v/>
      </c>
      <c r="C1151" s="536" t="str">
        <f>IF(ROSTER!C$14="","",ROSTER!C$14)</f>
        <v/>
      </c>
      <c r="D1151" s="537"/>
      <c r="E1151" s="546"/>
      <c r="F1151" s="501">
        <f>IF(E1151="y",1,IF(E1151="S",1,0))</f>
        <v>0</v>
      </c>
      <c r="G1151" s="506">
        <f>IF(E1151="S",1,0)</f>
        <v>0</v>
      </c>
      <c r="H1151" s="542"/>
      <c r="I1151" s="543"/>
      <c r="J1151" s="538"/>
      <c r="K1151" s="539"/>
      <c r="L1151" s="552"/>
      <c r="M1151" s="558"/>
      <c r="N1151" s="554">
        <f>L1151+J1151</f>
        <v>0</v>
      </c>
      <c r="O1151" s="555"/>
      <c r="P1151" s="538"/>
      <c r="Q1151" s="539"/>
      <c r="R1151" s="552"/>
      <c r="S1151" s="558"/>
      <c r="T1151" s="590">
        <f t="shared" ref="T1151:T1188" si="1028">R1151-P1151</f>
        <v>0</v>
      </c>
      <c r="U1151" s="591"/>
      <c r="V1151" s="550"/>
      <c r="W1151" s="543"/>
      <c r="X1151" s="538"/>
      <c r="Y1151" s="543"/>
      <c r="Z1151" s="538"/>
      <c r="AA1151" s="543"/>
      <c r="AB1151" s="538"/>
      <c r="AC1151" s="539"/>
      <c r="AD1151" s="552"/>
      <c r="AE1151" s="558"/>
      <c r="AF1151" s="586">
        <f>IF(AB1151=0,0,(AD1151/AB1151)*100)</f>
        <v>0</v>
      </c>
      <c r="AG1151" s="587"/>
      <c r="AH1151" s="538"/>
      <c r="AI1151" s="539"/>
      <c r="AJ1151" s="552"/>
      <c r="AK1151" s="558"/>
      <c r="AL1151" s="590">
        <f>IF(AH1151=0,0,(AJ1151/AH1151)*100)</f>
        <v>0</v>
      </c>
      <c r="AM1151" s="591"/>
      <c r="AN1151" s="538"/>
      <c r="AO1151" s="539"/>
      <c r="AP1151" s="552"/>
      <c r="AQ1151" s="558"/>
      <c r="AR1151" s="590">
        <f>IF(AN1151=0,0,(AP1151/AN1151)*100)</f>
        <v>0</v>
      </c>
      <c r="AS1151" s="591"/>
      <c r="AT1151" s="578">
        <f>AB1151+AH1151+AN1151</f>
        <v>0</v>
      </c>
      <c r="AU1151" s="579"/>
      <c r="AV1151" s="574">
        <f>AD1151+AJ1151+AP1151</f>
        <v>0</v>
      </c>
      <c r="AW1151" s="575"/>
      <c r="AX1151" s="590">
        <f>IF(AT1151=0,0,(AV1151/AT1151)*100)</f>
        <v>0</v>
      </c>
      <c r="AY1151" s="591"/>
      <c r="AZ1151" s="538"/>
      <c r="BA1151" s="539"/>
      <c r="BB1151" s="552"/>
      <c r="BC1151" s="558"/>
      <c r="BD1151" s="590">
        <f>IF(AZ1151=0,0,(BB1151/AZ1151)*100)</f>
        <v>0</v>
      </c>
      <c r="BE1151" s="591"/>
      <c r="BF1151" s="578">
        <f>AT1151+AZ1151</f>
        <v>0</v>
      </c>
      <c r="BG1151" s="579"/>
      <c r="BH1151" s="574">
        <f>AV1151+BB1151</f>
        <v>0</v>
      </c>
      <c r="BI1151" s="575"/>
      <c r="BJ1151" s="590">
        <f>IF(BF1151=0,0,(BH1151/BF1151)*100)</f>
        <v>0</v>
      </c>
      <c r="BK1151" s="591"/>
      <c r="BL1151" s="650">
        <f>(AD1151*2)+(AJ1151*2)+(AP1151*3)+BB1151</f>
        <v>0</v>
      </c>
      <c r="BM1151" s="651"/>
      <c r="BN1151" s="652"/>
      <c r="BO1151" s="599" t="e">
        <f>(BL1151*BR$1145)+(N1151*BR$1146)+(X1151*BR$1147)+(R1151*BR$1148)+(V1151*BR$1149)+(Z1151*BR$1150)</f>
        <v>#REF!</v>
      </c>
      <c r="BP1151" s="599" t="e">
        <f>((AZ1151-BB1151)*BR$1152)+((AT1151-AV1151)*BR$1151)+(H1151*BR$1153)+(P1151*BR$1154)</f>
        <v>#REF!</v>
      </c>
      <c r="BQ1151" s="70" t="s">
        <v>78</v>
      </c>
      <c r="BR1151" s="71" t="e">
        <f>IF(#REF!="B",#REF!,IF(#REF!="C",#REF!,#REF!))</f>
        <v>#REF!</v>
      </c>
      <c r="BS1151" s="67"/>
    </row>
    <row r="1152" spans="1:71" ht="21.75" customHeight="1">
      <c r="A1152" s="54"/>
      <c r="B1152" s="566"/>
      <c r="C1152" s="560" t="str">
        <f>IF(ROSTER!D$14="","",ROSTER!D$14)</f>
        <v/>
      </c>
      <c r="D1152" s="561"/>
      <c r="E1152" s="547"/>
      <c r="F1152" s="502"/>
      <c r="G1152" s="507"/>
      <c r="H1152" s="544"/>
      <c r="I1152" s="545"/>
      <c r="J1152" s="540"/>
      <c r="K1152" s="541"/>
      <c r="L1152" s="553"/>
      <c r="M1152" s="559"/>
      <c r="N1152" s="556" t="s">
        <v>14</v>
      </c>
      <c r="O1152" s="557"/>
      <c r="P1152" s="540"/>
      <c r="Q1152" s="541"/>
      <c r="R1152" s="553"/>
      <c r="S1152" s="559"/>
      <c r="T1152" s="592"/>
      <c r="U1152" s="593"/>
      <c r="V1152" s="551"/>
      <c r="W1152" s="545"/>
      <c r="X1152" s="540"/>
      <c r="Y1152" s="545"/>
      <c r="Z1152" s="540"/>
      <c r="AA1152" s="545"/>
      <c r="AB1152" s="540"/>
      <c r="AC1152" s="541"/>
      <c r="AD1152" s="553"/>
      <c r="AE1152" s="559"/>
      <c r="AF1152" s="588"/>
      <c r="AG1152" s="589"/>
      <c r="AH1152" s="540"/>
      <c r="AI1152" s="541"/>
      <c r="AJ1152" s="553"/>
      <c r="AK1152" s="559"/>
      <c r="AL1152" s="592"/>
      <c r="AM1152" s="593"/>
      <c r="AN1152" s="540"/>
      <c r="AO1152" s="541"/>
      <c r="AP1152" s="553"/>
      <c r="AQ1152" s="559"/>
      <c r="AR1152" s="592"/>
      <c r="AS1152" s="593"/>
      <c r="AT1152" s="580"/>
      <c r="AU1152" s="581"/>
      <c r="AV1152" s="576"/>
      <c r="AW1152" s="577"/>
      <c r="AX1152" s="592"/>
      <c r="AY1152" s="593"/>
      <c r="AZ1152" s="540"/>
      <c r="BA1152" s="541"/>
      <c r="BB1152" s="553"/>
      <c r="BC1152" s="559"/>
      <c r="BD1152" s="592"/>
      <c r="BE1152" s="593"/>
      <c r="BF1152" s="580"/>
      <c r="BG1152" s="581"/>
      <c r="BH1152" s="576"/>
      <c r="BI1152" s="577"/>
      <c r="BJ1152" s="592"/>
      <c r="BK1152" s="593"/>
      <c r="BL1152" s="653"/>
      <c r="BM1152" s="654"/>
      <c r="BN1152" s="655"/>
      <c r="BO1152" s="600"/>
      <c r="BP1152" s="600"/>
      <c r="BQ1152" s="70" t="s">
        <v>79</v>
      </c>
      <c r="BR1152" s="71" t="e">
        <f>IF(#REF!="B",#REF!,IF(#REF!="C",#REF!,#REF!))</f>
        <v>#REF!</v>
      </c>
      <c r="BS1152" s="67"/>
    </row>
    <row r="1153" spans="1:71" ht="21.75" customHeight="1">
      <c r="A1153" s="54"/>
      <c r="B1153" s="565" t="str">
        <f>IF(ROSTER!B16="","",ROSTER!B16)</f>
        <v/>
      </c>
      <c r="C1153" s="536" t="str">
        <f>IF(ROSTER!C$16="","",ROSTER!C$16)</f>
        <v/>
      </c>
      <c r="D1153" s="537"/>
      <c r="E1153" s="546"/>
      <c r="F1153" s="501">
        <f>IF(E1153="y",1,IF(E1153="S",1,0))</f>
        <v>0</v>
      </c>
      <c r="G1153" s="506">
        <f>IF(E1153="S",1,0)</f>
        <v>0</v>
      </c>
      <c r="H1153" s="542"/>
      <c r="I1153" s="543"/>
      <c r="J1153" s="538"/>
      <c r="K1153" s="539"/>
      <c r="L1153" s="552"/>
      <c r="M1153" s="558"/>
      <c r="N1153" s="554">
        <f>L1153+J1153</f>
        <v>0</v>
      </c>
      <c r="O1153" s="555"/>
      <c r="P1153" s="538"/>
      <c r="Q1153" s="539"/>
      <c r="R1153" s="552"/>
      <c r="S1153" s="558"/>
      <c r="T1153" s="590">
        <f t="shared" ref="T1153:T1188" si="1029">R1153-P1153</f>
        <v>0</v>
      </c>
      <c r="U1153" s="591"/>
      <c r="V1153" s="550"/>
      <c r="W1153" s="543"/>
      <c r="X1153" s="538"/>
      <c r="Y1153" s="543"/>
      <c r="Z1153" s="538"/>
      <c r="AA1153" s="543"/>
      <c r="AB1153" s="538"/>
      <c r="AC1153" s="539"/>
      <c r="AD1153" s="552"/>
      <c r="AE1153" s="558"/>
      <c r="AF1153" s="586">
        <f>IF(AB1153=0,0,(AD1153/AB1153)*100)</f>
        <v>0</v>
      </c>
      <c r="AG1153" s="587"/>
      <c r="AH1153" s="538"/>
      <c r="AI1153" s="539"/>
      <c r="AJ1153" s="552"/>
      <c r="AK1153" s="558"/>
      <c r="AL1153" s="590">
        <f>IF(AH1153=0,0,(AJ1153/AH1153)*100)</f>
        <v>0</v>
      </c>
      <c r="AM1153" s="591"/>
      <c r="AN1153" s="538"/>
      <c r="AO1153" s="539"/>
      <c r="AP1153" s="552"/>
      <c r="AQ1153" s="558"/>
      <c r="AR1153" s="590">
        <f>IF(AN1153=0,0,(AP1153/AN1153)*100)</f>
        <v>0</v>
      </c>
      <c r="AS1153" s="591"/>
      <c r="AT1153" s="578">
        <f>AB1153+AH1153+AN1153</f>
        <v>0</v>
      </c>
      <c r="AU1153" s="579"/>
      <c r="AV1153" s="574">
        <f>AD1153+AJ1153+AP1153</f>
        <v>0</v>
      </c>
      <c r="AW1153" s="575"/>
      <c r="AX1153" s="590">
        <f>IF(AT1153=0,0,(AV1153/AT1153)*100)</f>
        <v>0</v>
      </c>
      <c r="AY1153" s="591"/>
      <c r="AZ1153" s="538"/>
      <c r="BA1153" s="539"/>
      <c r="BB1153" s="552"/>
      <c r="BC1153" s="558"/>
      <c r="BD1153" s="590">
        <f>IF(AZ1153=0,0,(BB1153/AZ1153)*100)</f>
        <v>0</v>
      </c>
      <c r="BE1153" s="591"/>
      <c r="BF1153" s="578">
        <f>AT1153+AZ1153</f>
        <v>0</v>
      </c>
      <c r="BG1153" s="579"/>
      <c r="BH1153" s="574">
        <f>AV1153+BB1153</f>
        <v>0</v>
      </c>
      <c r="BI1153" s="575"/>
      <c r="BJ1153" s="590">
        <f>IF(BF1153=0,0,(BH1153/BF1153)*100)</f>
        <v>0</v>
      </c>
      <c r="BK1153" s="591"/>
      <c r="BL1153" s="650">
        <f>(AD1153*2)+(AJ1153*2)+(AP1153*3)+BB1153</f>
        <v>0</v>
      </c>
      <c r="BM1153" s="651"/>
      <c r="BN1153" s="652"/>
      <c r="BO1153" s="599" t="e">
        <f>(BL1153*BR$1145)+(N1153*BR$1146)+(X1153*BR$1147)+(R1153*BR$1148)+(V1153*BR$1149)+(Z1153*BR$1150)</f>
        <v>#REF!</v>
      </c>
      <c r="BP1153" s="599" t="e">
        <f>((AZ1153-BB1153)*BR$1152)+((AT1153-AV1153)*BR$1151)+(H1153*BR$1153)+(P1153*BR$1154)</f>
        <v>#REF!</v>
      </c>
      <c r="BQ1153" s="70" t="s">
        <v>80</v>
      </c>
      <c r="BR1153" s="71" t="e">
        <f>IF(#REF!="B",#REF!,IF(#REF!="C",#REF!,#REF!))</f>
        <v>#REF!</v>
      </c>
      <c r="BS1153" s="67"/>
    </row>
    <row r="1154" spans="1:71" ht="21.75" customHeight="1">
      <c r="A1154" s="54"/>
      <c r="B1154" s="566"/>
      <c r="C1154" s="560" t="str">
        <f>IF(ROSTER!D$16="","",ROSTER!D$16)</f>
        <v/>
      </c>
      <c r="D1154" s="561"/>
      <c r="E1154" s="547"/>
      <c r="F1154" s="502"/>
      <c r="G1154" s="507"/>
      <c r="H1154" s="544"/>
      <c r="I1154" s="545"/>
      <c r="J1154" s="540"/>
      <c r="K1154" s="541"/>
      <c r="L1154" s="553"/>
      <c r="M1154" s="559"/>
      <c r="N1154" s="556" t="s">
        <v>14</v>
      </c>
      <c r="O1154" s="557"/>
      <c r="P1154" s="540"/>
      <c r="Q1154" s="541"/>
      <c r="R1154" s="553"/>
      <c r="S1154" s="559"/>
      <c r="T1154" s="592"/>
      <c r="U1154" s="593"/>
      <c r="V1154" s="551"/>
      <c r="W1154" s="545"/>
      <c r="X1154" s="540"/>
      <c r="Y1154" s="545"/>
      <c r="Z1154" s="540"/>
      <c r="AA1154" s="545"/>
      <c r="AB1154" s="540"/>
      <c r="AC1154" s="541"/>
      <c r="AD1154" s="553"/>
      <c r="AE1154" s="559"/>
      <c r="AF1154" s="588"/>
      <c r="AG1154" s="589"/>
      <c r="AH1154" s="540"/>
      <c r="AI1154" s="541"/>
      <c r="AJ1154" s="553"/>
      <c r="AK1154" s="559"/>
      <c r="AL1154" s="592"/>
      <c r="AM1154" s="593"/>
      <c r="AN1154" s="540"/>
      <c r="AO1154" s="541"/>
      <c r="AP1154" s="553"/>
      <c r="AQ1154" s="559"/>
      <c r="AR1154" s="592"/>
      <c r="AS1154" s="593"/>
      <c r="AT1154" s="580"/>
      <c r="AU1154" s="581"/>
      <c r="AV1154" s="576"/>
      <c r="AW1154" s="577"/>
      <c r="AX1154" s="592"/>
      <c r="AY1154" s="593"/>
      <c r="AZ1154" s="540"/>
      <c r="BA1154" s="541"/>
      <c r="BB1154" s="553"/>
      <c r="BC1154" s="559"/>
      <c r="BD1154" s="592"/>
      <c r="BE1154" s="593"/>
      <c r="BF1154" s="580"/>
      <c r="BG1154" s="581"/>
      <c r="BH1154" s="576"/>
      <c r="BI1154" s="577"/>
      <c r="BJ1154" s="592"/>
      <c r="BK1154" s="593"/>
      <c r="BL1154" s="653"/>
      <c r="BM1154" s="654"/>
      <c r="BN1154" s="655"/>
      <c r="BO1154" s="600"/>
      <c r="BP1154" s="600"/>
      <c r="BQ1154" s="70" t="s">
        <v>81</v>
      </c>
      <c r="BR1154" s="71" t="e">
        <f>IF(#REF!="B",#REF!,IF(#REF!="C",#REF!,#REF!))</f>
        <v>#REF!</v>
      </c>
      <c r="BS1154" s="67"/>
    </row>
    <row r="1155" spans="1:71" ht="21.75" customHeight="1">
      <c r="A1155" s="54"/>
      <c r="B1155" s="565" t="str">
        <f>IF(ROSTER!B18="","",ROSTER!B18)</f>
        <v/>
      </c>
      <c r="C1155" s="536" t="str">
        <f>IF(ROSTER!C$18="","",ROSTER!C$18)</f>
        <v/>
      </c>
      <c r="D1155" s="537"/>
      <c r="E1155" s="546"/>
      <c r="F1155" s="501">
        <f>IF(E1155="y",1,IF(E1155="S",1,0))</f>
        <v>0</v>
      </c>
      <c r="G1155" s="506">
        <f>IF(E1155="S",1,0)</f>
        <v>0</v>
      </c>
      <c r="H1155" s="542"/>
      <c r="I1155" s="543"/>
      <c r="J1155" s="538"/>
      <c r="K1155" s="539"/>
      <c r="L1155" s="552"/>
      <c r="M1155" s="558"/>
      <c r="N1155" s="554">
        <f>L1155+J1155</f>
        <v>0</v>
      </c>
      <c r="O1155" s="555"/>
      <c r="P1155" s="538"/>
      <c r="Q1155" s="539"/>
      <c r="R1155" s="552"/>
      <c r="S1155" s="558"/>
      <c r="T1155" s="590">
        <f t="shared" ref="T1155:T1188" si="1030">R1155-P1155</f>
        <v>0</v>
      </c>
      <c r="U1155" s="591"/>
      <c r="V1155" s="550"/>
      <c r="W1155" s="543"/>
      <c r="X1155" s="538"/>
      <c r="Y1155" s="543"/>
      <c r="Z1155" s="538"/>
      <c r="AA1155" s="543"/>
      <c r="AB1155" s="538"/>
      <c r="AC1155" s="539"/>
      <c r="AD1155" s="552"/>
      <c r="AE1155" s="558"/>
      <c r="AF1155" s="586">
        <f>IF(AB1155=0,0,(AD1155/AB1155)*100)</f>
        <v>0</v>
      </c>
      <c r="AG1155" s="587"/>
      <c r="AH1155" s="538"/>
      <c r="AI1155" s="539"/>
      <c r="AJ1155" s="552"/>
      <c r="AK1155" s="558"/>
      <c r="AL1155" s="590">
        <f>IF(AH1155=0,0,(AJ1155/AH1155)*100)</f>
        <v>0</v>
      </c>
      <c r="AM1155" s="591"/>
      <c r="AN1155" s="538"/>
      <c r="AO1155" s="539"/>
      <c r="AP1155" s="552"/>
      <c r="AQ1155" s="558"/>
      <c r="AR1155" s="590">
        <f>IF(AN1155=0,0,(AP1155/AN1155)*100)</f>
        <v>0</v>
      </c>
      <c r="AS1155" s="591"/>
      <c r="AT1155" s="578">
        <f>AB1155+AH1155+AN1155</f>
        <v>0</v>
      </c>
      <c r="AU1155" s="579"/>
      <c r="AV1155" s="574">
        <f>AD1155+AJ1155+AP1155</f>
        <v>0</v>
      </c>
      <c r="AW1155" s="575"/>
      <c r="AX1155" s="590">
        <f>IF(AT1155=0,0,(AV1155/AT1155)*100)</f>
        <v>0</v>
      </c>
      <c r="AY1155" s="591"/>
      <c r="AZ1155" s="538"/>
      <c r="BA1155" s="539"/>
      <c r="BB1155" s="552"/>
      <c r="BC1155" s="558"/>
      <c r="BD1155" s="590">
        <f>IF(AZ1155=0,0,(BB1155/AZ1155)*100)</f>
        <v>0</v>
      </c>
      <c r="BE1155" s="591"/>
      <c r="BF1155" s="578">
        <f>AT1155+AZ1155</f>
        <v>0</v>
      </c>
      <c r="BG1155" s="579"/>
      <c r="BH1155" s="574">
        <f>AV1155+BB1155</f>
        <v>0</v>
      </c>
      <c r="BI1155" s="575"/>
      <c r="BJ1155" s="590">
        <f>IF(BF1155=0,0,(BH1155/BF1155)*100)</f>
        <v>0</v>
      </c>
      <c r="BK1155" s="591"/>
      <c r="BL1155" s="650">
        <f>(AD1155*2)+(AJ1155*2)+(AP1155*3)+BB1155</f>
        <v>0</v>
      </c>
      <c r="BM1155" s="651"/>
      <c r="BN1155" s="652"/>
      <c r="BO1155" s="599" t="e">
        <f>(BL1155*BR$1145)+(N1155*BR$1146)+(X1155*BR$1147)+(R1155*BR$1148)+(V1155*BR$1149)+(Z1155*BR$1150)</f>
        <v>#REF!</v>
      </c>
      <c r="BP1155" s="599" t="e">
        <f>((AZ1155-BB1155)*BR$1152)+((AT1155-AV1155)*BR$1151)+(H1155*BR$1153)+(P1155*BR$1154)</f>
        <v>#REF!</v>
      </c>
      <c r="BQ1155" s="54"/>
      <c r="BR1155" s="54"/>
      <c r="BS1155" s="67"/>
    </row>
    <row r="1156" spans="1:71" ht="21.75" customHeight="1">
      <c r="A1156" s="54"/>
      <c r="B1156" s="566"/>
      <c r="C1156" s="560" t="str">
        <f>IF(ROSTER!D$18="","",ROSTER!D$18)</f>
        <v/>
      </c>
      <c r="D1156" s="561"/>
      <c r="E1156" s="547"/>
      <c r="F1156" s="502"/>
      <c r="G1156" s="507"/>
      <c r="H1156" s="544"/>
      <c r="I1156" s="545"/>
      <c r="J1156" s="540"/>
      <c r="K1156" s="541"/>
      <c r="L1156" s="553"/>
      <c r="M1156" s="559"/>
      <c r="N1156" s="556"/>
      <c r="O1156" s="557"/>
      <c r="P1156" s="540"/>
      <c r="Q1156" s="541"/>
      <c r="R1156" s="553"/>
      <c r="S1156" s="559"/>
      <c r="T1156" s="592"/>
      <c r="U1156" s="593"/>
      <c r="V1156" s="551"/>
      <c r="W1156" s="545"/>
      <c r="X1156" s="540"/>
      <c r="Y1156" s="545"/>
      <c r="Z1156" s="540"/>
      <c r="AA1156" s="545"/>
      <c r="AB1156" s="540"/>
      <c r="AC1156" s="541"/>
      <c r="AD1156" s="553"/>
      <c r="AE1156" s="559"/>
      <c r="AF1156" s="588"/>
      <c r="AG1156" s="589"/>
      <c r="AH1156" s="540"/>
      <c r="AI1156" s="541"/>
      <c r="AJ1156" s="553"/>
      <c r="AK1156" s="559"/>
      <c r="AL1156" s="592"/>
      <c r="AM1156" s="593"/>
      <c r="AN1156" s="540"/>
      <c r="AO1156" s="541"/>
      <c r="AP1156" s="553"/>
      <c r="AQ1156" s="559"/>
      <c r="AR1156" s="592"/>
      <c r="AS1156" s="593"/>
      <c r="AT1156" s="580"/>
      <c r="AU1156" s="581"/>
      <c r="AV1156" s="576"/>
      <c r="AW1156" s="577"/>
      <c r="AX1156" s="592"/>
      <c r="AY1156" s="593"/>
      <c r="AZ1156" s="540"/>
      <c r="BA1156" s="541"/>
      <c r="BB1156" s="553"/>
      <c r="BC1156" s="559"/>
      <c r="BD1156" s="592"/>
      <c r="BE1156" s="593"/>
      <c r="BF1156" s="580"/>
      <c r="BG1156" s="581"/>
      <c r="BH1156" s="576"/>
      <c r="BI1156" s="577"/>
      <c r="BJ1156" s="592"/>
      <c r="BK1156" s="593"/>
      <c r="BL1156" s="653"/>
      <c r="BM1156" s="654"/>
      <c r="BN1156" s="655"/>
      <c r="BO1156" s="600"/>
      <c r="BP1156" s="600"/>
      <c r="BQ1156" s="54"/>
      <c r="BR1156" s="54"/>
      <c r="BS1156" s="54"/>
    </row>
    <row r="1157" spans="1:71" ht="21.75" customHeight="1">
      <c r="A1157" s="54"/>
      <c r="B1157" s="565" t="str">
        <f>IF(ROSTER!B20="","",ROSTER!B20)</f>
        <v/>
      </c>
      <c r="C1157" s="536" t="str">
        <f>IF(ROSTER!C$20="","",ROSTER!C$20)</f>
        <v/>
      </c>
      <c r="D1157" s="537"/>
      <c r="E1157" s="546"/>
      <c r="F1157" s="501">
        <f>IF(E1157="y",1,IF(E1157="S",1,0))</f>
        <v>0</v>
      </c>
      <c r="G1157" s="506">
        <f>IF(E1157="S",1,0)</f>
        <v>0</v>
      </c>
      <c r="H1157" s="542"/>
      <c r="I1157" s="543"/>
      <c r="J1157" s="538"/>
      <c r="K1157" s="539"/>
      <c r="L1157" s="552"/>
      <c r="M1157" s="558"/>
      <c r="N1157" s="554">
        <f>L1157+J1157</f>
        <v>0</v>
      </c>
      <c r="O1157" s="555"/>
      <c r="P1157" s="538"/>
      <c r="Q1157" s="539"/>
      <c r="R1157" s="552"/>
      <c r="S1157" s="558"/>
      <c r="T1157" s="590">
        <f t="shared" ref="T1157:T1188" si="1031">R1157-P1157</f>
        <v>0</v>
      </c>
      <c r="U1157" s="591"/>
      <c r="V1157" s="550"/>
      <c r="W1157" s="543"/>
      <c r="X1157" s="538"/>
      <c r="Y1157" s="543"/>
      <c r="Z1157" s="538"/>
      <c r="AA1157" s="543"/>
      <c r="AB1157" s="538"/>
      <c r="AC1157" s="539"/>
      <c r="AD1157" s="552"/>
      <c r="AE1157" s="558"/>
      <c r="AF1157" s="586">
        <f>IF(AB1157=0,0,(AD1157/AB1157)*100)</f>
        <v>0</v>
      </c>
      <c r="AG1157" s="587"/>
      <c r="AH1157" s="538"/>
      <c r="AI1157" s="539"/>
      <c r="AJ1157" s="552"/>
      <c r="AK1157" s="558"/>
      <c r="AL1157" s="590">
        <f>IF(AH1157=0,0,(AJ1157/AH1157)*100)</f>
        <v>0</v>
      </c>
      <c r="AM1157" s="591"/>
      <c r="AN1157" s="538"/>
      <c r="AO1157" s="539"/>
      <c r="AP1157" s="552"/>
      <c r="AQ1157" s="558"/>
      <c r="AR1157" s="590">
        <f>IF(AN1157=0,0,(AP1157/AN1157)*100)</f>
        <v>0</v>
      </c>
      <c r="AS1157" s="591"/>
      <c r="AT1157" s="578">
        <f>AB1157+AH1157+AN1157</f>
        <v>0</v>
      </c>
      <c r="AU1157" s="579"/>
      <c r="AV1157" s="574">
        <f>AD1157+AJ1157+AP1157</f>
        <v>0</v>
      </c>
      <c r="AW1157" s="575"/>
      <c r="AX1157" s="590">
        <f>IF(AT1157=0,0,(AV1157/AT1157)*100)</f>
        <v>0</v>
      </c>
      <c r="AY1157" s="591"/>
      <c r="AZ1157" s="538"/>
      <c r="BA1157" s="539"/>
      <c r="BB1157" s="552"/>
      <c r="BC1157" s="558"/>
      <c r="BD1157" s="590">
        <f>IF(AZ1157=0,0,(BB1157/AZ1157)*100)</f>
        <v>0</v>
      </c>
      <c r="BE1157" s="591"/>
      <c r="BF1157" s="578">
        <f>AT1157+AZ1157</f>
        <v>0</v>
      </c>
      <c r="BG1157" s="579"/>
      <c r="BH1157" s="574">
        <f>AV1157+BB1157</f>
        <v>0</v>
      </c>
      <c r="BI1157" s="575"/>
      <c r="BJ1157" s="590">
        <f>IF(BF1157=0,0,(BH1157/BF1157)*100)</f>
        <v>0</v>
      </c>
      <c r="BK1157" s="591"/>
      <c r="BL1157" s="650">
        <f>(AD1157*2)+(AJ1157*2)+(AP1157*3)+BB1157</f>
        <v>0</v>
      </c>
      <c r="BM1157" s="651"/>
      <c r="BN1157" s="652"/>
      <c r="BO1157" s="599" t="e">
        <f>(BL1157*BR$1145)+(N1157*BR$1146)+(X1157*BR$1147)+(R1157*BR$1148)+(V1157*BR$1149)+(Z1157*BR$1150)</f>
        <v>#REF!</v>
      </c>
      <c r="BP1157" s="599" t="e">
        <f>((AZ1157-BB1157)*BR$1152)+((AT1157-AV1157)*BR$1151)+(H1157*BR$1153)+(P1157*BR$1154)</f>
        <v>#REF!</v>
      </c>
      <c r="BQ1157" s="54"/>
      <c r="BR1157" s="54"/>
      <c r="BS1157" s="54"/>
    </row>
    <row r="1158" spans="1:71" ht="21.75" customHeight="1">
      <c r="A1158" s="54"/>
      <c r="B1158" s="566"/>
      <c r="C1158" s="560" t="str">
        <f>IF(ROSTER!D$20="","",ROSTER!D$20)</f>
        <v/>
      </c>
      <c r="D1158" s="561"/>
      <c r="E1158" s="547"/>
      <c r="F1158" s="502"/>
      <c r="G1158" s="507"/>
      <c r="H1158" s="544"/>
      <c r="I1158" s="545"/>
      <c r="J1158" s="540"/>
      <c r="K1158" s="541"/>
      <c r="L1158" s="553"/>
      <c r="M1158" s="559"/>
      <c r="N1158" s="556" t="s">
        <v>14</v>
      </c>
      <c r="O1158" s="557"/>
      <c r="P1158" s="540"/>
      <c r="Q1158" s="541"/>
      <c r="R1158" s="553"/>
      <c r="S1158" s="559"/>
      <c r="T1158" s="592"/>
      <c r="U1158" s="593"/>
      <c r="V1158" s="551"/>
      <c r="W1158" s="545"/>
      <c r="X1158" s="540"/>
      <c r="Y1158" s="545"/>
      <c r="Z1158" s="540"/>
      <c r="AA1158" s="545"/>
      <c r="AB1158" s="540"/>
      <c r="AC1158" s="541"/>
      <c r="AD1158" s="553"/>
      <c r="AE1158" s="559"/>
      <c r="AF1158" s="588"/>
      <c r="AG1158" s="589"/>
      <c r="AH1158" s="540"/>
      <c r="AI1158" s="541"/>
      <c r="AJ1158" s="553"/>
      <c r="AK1158" s="559"/>
      <c r="AL1158" s="592"/>
      <c r="AM1158" s="593"/>
      <c r="AN1158" s="540"/>
      <c r="AO1158" s="541"/>
      <c r="AP1158" s="553"/>
      <c r="AQ1158" s="559"/>
      <c r="AR1158" s="592"/>
      <c r="AS1158" s="593"/>
      <c r="AT1158" s="580"/>
      <c r="AU1158" s="581"/>
      <c r="AV1158" s="576"/>
      <c r="AW1158" s="577"/>
      <c r="AX1158" s="592"/>
      <c r="AY1158" s="593"/>
      <c r="AZ1158" s="540"/>
      <c r="BA1158" s="541"/>
      <c r="BB1158" s="553"/>
      <c r="BC1158" s="559"/>
      <c r="BD1158" s="592"/>
      <c r="BE1158" s="593"/>
      <c r="BF1158" s="580"/>
      <c r="BG1158" s="581"/>
      <c r="BH1158" s="576"/>
      <c r="BI1158" s="577"/>
      <c r="BJ1158" s="592"/>
      <c r="BK1158" s="593"/>
      <c r="BL1158" s="653"/>
      <c r="BM1158" s="654"/>
      <c r="BN1158" s="655"/>
      <c r="BO1158" s="600"/>
      <c r="BP1158" s="600"/>
      <c r="BQ1158" s="54"/>
      <c r="BR1158" s="54"/>
      <c r="BS1158" s="54"/>
    </row>
    <row r="1159" spans="1:71" ht="21.75" customHeight="1">
      <c r="A1159" s="54"/>
      <c r="B1159" s="565" t="str">
        <f>IF(ROSTER!B22="","",ROSTER!B22)</f>
        <v/>
      </c>
      <c r="C1159" s="536" t="str">
        <f>IF(ROSTER!C$22="","",ROSTER!C$22)</f>
        <v/>
      </c>
      <c r="D1159" s="537"/>
      <c r="E1159" s="546"/>
      <c r="F1159" s="501">
        <f>IF(E1159="y",1,IF(E1159="S",1,0))</f>
        <v>0</v>
      </c>
      <c r="G1159" s="506">
        <f>IF(E1159="S",1,0)</f>
        <v>0</v>
      </c>
      <c r="H1159" s="542"/>
      <c r="I1159" s="543"/>
      <c r="J1159" s="538"/>
      <c r="K1159" s="539"/>
      <c r="L1159" s="552"/>
      <c r="M1159" s="558"/>
      <c r="N1159" s="554">
        <f>L1159+J1159</f>
        <v>0</v>
      </c>
      <c r="O1159" s="555"/>
      <c r="P1159" s="538"/>
      <c r="Q1159" s="539"/>
      <c r="R1159" s="552"/>
      <c r="S1159" s="558"/>
      <c r="T1159" s="590">
        <f t="shared" ref="T1159:T1188" si="1032">R1159-P1159</f>
        <v>0</v>
      </c>
      <c r="U1159" s="591"/>
      <c r="V1159" s="550"/>
      <c r="W1159" s="543"/>
      <c r="X1159" s="538"/>
      <c r="Y1159" s="543"/>
      <c r="Z1159" s="538"/>
      <c r="AA1159" s="543"/>
      <c r="AB1159" s="538"/>
      <c r="AC1159" s="539"/>
      <c r="AD1159" s="552"/>
      <c r="AE1159" s="558"/>
      <c r="AF1159" s="586">
        <f>IF(AB1159=0,0,(AD1159/AB1159)*100)</f>
        <v>0</v>
      </c>
      <c r="AG1159" s="587"/>
      <c r="AH1159" s="538"/>
      <c r="AI1159" s="539"/>
      <c r="AJ1159" s="552"/>
      <c r="AK1159" s="558"/>
      <c r="AL1159" s="590">
        <f>IF(AH1159=0,0,(AJ1159/AH1159)*100)</f>
        <v>0</v>
      </c>
      <c r="AM1159" s="591"/>
      <c r="AN1159" s="538"/>
      <c r="AO1159" s="539"/>
      <c r="AP1159" s="552"/>
      <c r="AQ1159" s="558"/>
      <c r="AR1159" s="590">
        <f>IF(AN1159=0,0,(AP1159/AN1159)*100)</f>
        <v>0</v>
      </c>
      <c r="AS1159" s="591"/>
      <c r="AT1159" s="578">
        <f>AB1159+AH1159+AN1159</f>
        <v>0</v>
      </c>
      <c r="AU1159" s="579"/>
      <c r="AV1159" s="574">
        <f>AD1159+AJ1159+AP1159</f>
        <v>0</v>
      </c>
      <c r="AW1159" s="575"/>
      <c r="AX1159" s="590">
        <f>IF(AT1159=0,0,(AV1159/AT1159)*100)</f>
        <v>0</v>
      </c>
      <c r="AY1159" s="591"/>
      <c r="AZ1159" s="538"/>
      <c r="BA1159" s="539"/>
      <c r="BB1159" s="552"/>
      <c r="BC1159" s="558"/>
      <c r="BD1159" s="590">
        <f>IF(AZ1159=0,0,(BB1159/AZ1159)*100)</f>
        <v>0</v>
      </c>
      <c r="BE1159" s="591"/>
      <c r="BF1159" s="578">
        <f>AT1159+AZ1159</f>
        <v>0</v>
      </c>
      <c r="BG1159" s="579"/>
      <c r="BH1159" s="574">
        <f>AV1159+BB1159</f>
        <v>0</v>
      </c>
      <c r="BI1159" s="575"/>
      <c r="BJ1159" s="590">
        <f>IF(BF1159=0,0,(BH1159/BF1159)*100)</f>
        <v>0</v>
      </c>
      <c r="BK1159" s="591"/>
      <c r="BL1159" s="650">
        <f>(AD1159*2)+(AJ1159*2)+(AP1159*3)+BB1159</f>
        <v>0</v>
      </c>
      <c r="BM1159" s="651"/>
      <c r="BN1159" s="652"/>
      <c r="BO1159" s="599" t="e">
        <f>(BL1159*BR$1145)+(N1159*BR$1146)+(X1159*BR$1147)+(R1159*BR$1148)+(V1159*BR$1149)+(Z1159*BR$1150)</f>
        <v>#REF!</v>
      </c>
      <c r="BP1159" s="599" t="e">
        <f>((AZ1159-BB1159)*BR$1152)+((AT1159-AV1159)*BR$1151)+(H1159*BR$1153)+(P1159*BR$1154)</f>
        <v>#REF!</v>
      </c>
      <c r="BQ1159" s="54"/>
      <c r="BR1159" s="54"/>
      <c r="BS1159" s="54"/>
    </row>
    <row r="1160" spans="1:71" ht="21.75" customHeight="1">
      <c r="A1160" s="54"/>
      <c r="B1160" s="566"/>
      <c r="C1160" s="560" t="str">
        <f>IF(ROSTER!D$22="","",ROSTER!D$22)</f>
        <v/>
      </c>
      <c r="D1160" s="561"/>
      <c r="E1160" s="547"/>
      <c r="F1160" s="502"/>
      <c r="G1160" s="507"/>
      <c r="H1160" s="544"/>
      <c r="I1160" s="545"/>
      <c r="J1160" s="540"/>
      <c r="K1160" s="541"/>
      <c r="L1160" s="553"/>
      <c r="M1160" s="559"/>
      <c r="N1160" s="556" t="s">
        <v>14</v>
      </c>
      <c r="O1160" s="557"/>
      <c r="P1160" s="540"/>
      <c r="Q1160" s="541"/>
      <c r="R1160" s="553"/>
      <c r="S1160" s="559"/>
      <c r="T1160" s="592"/>
      <c r="U1160" s="593"/>
      <c r="V1160" s="551"/>
      <c r="W1160" s="545"/>
      <c r="X1160" s="540"/>
      <c r="Y1160" s="545"/>
      <c r="Z1160" s="540"/>
      <c r="AA1160" s="545"/>
      <c r="AB1160" s="540"/>
      <c r="AC1160" s="541"/>
      <c r="AD1160" s="553"/>
      <c r="AE1160" s="559"/>
      <c r="AF1160" s="588"/>
      <c r="AG1160" s="589"/>
      <c r="AH1160" s="540"/>
      <c r="AI1160" s="541"/>
      <c r="AJ1160" s="553"/>
      <c r="AK1160" s="559"/>
      <c r="AL1160" s="592"/>
      <c r="AM1160" s="593"/>
      <c r="AN1160" s="540"/>
      <c r="AO1160" s="541"/>
      <c r="AP1160" s="553"/>
      <c r="AQ1160" s="559"/>
      <c r="AR1160" s="592"/>
      <c r="AS1160" s="593"/>
      <c r="AT1160" s="580"/>
      <c r="AU1160" s="581"/>
      <c r="AV1160" s="576"/>
      <c r="AW1160" s="577"/>
      <c r="AX1160" s="592"/>
      <c r="AY1160" s="593"/>
      <c r="AZ1160" s="540"/>
      <c r="BA1160" s="541"/>
      <c r="BB1160" s="553"/>
      <c r="BC1160" s="559"/>
      <c r="BD1160" s="592"/>
      <c r="BE1160" s="593"/>
      <c r="BF1160" s="580"/>
      <c r="BG1160" s="581"/>
      <c r="BH1160" s="576"/>
      <c r="BI1160" s="577"/>
      <c r="BJ1160" s="592"/>
      <c r="BK1160" s="593"/>
      <c r="BL1160" s="653"/>
      <c r="BM1160" s="654"/>
      <c r="BN1160" s="655"/>
      <c r="BO1160" s="600"/>
      <c r="BP1160" s="600"/>
      <c r="BQ1160" s="54"/>
      <c r="BR1160" s="54"/>
      <c r="BS1160" s="54"/>
    </row>
    <row r="1161" spans="1:71" ht="21.75" customHeight="1">
      <c r="A1161" s="54"/>
      <c r="B1161" s="565" t="str">
        <f>IF(ROSTER!B24="","",ROSTER!B24)</f>
        <v/>
      </c>
      <c r="C1161" s="536" t="str">
        <f>IF(ROSTER!C$24="","",ROSTER!C$24)</f>
        <v/>
      </c>
      <c r="D1161" s="537"/>
      <c r="E1161" s="546"/>
      <c r="F1161" s="501">
        <f>IF(E1161="y",1,IF(E1161="S",1,0))</f>
        <v>0</v>
      </c>
      <c r="G1161" s="506">
        <f>IF(E1161="S",1,0)</f>
        <v>0</v>
      </c>
      <c r="H1161" s="542"/>
      <c r="I1161" s="543"/>
      <c r="J1161" s="538"/>
      <c r="K1161" s="539"/>
      <c r="L1161" s="552"/>
      <c r="M1161" s="558"/>
      <c r="N1161" s="554">
        <f>L1161+J1161</f>
        <v>0</v>
      </c>
      <c r="O1161" s="555"/>
      <c r="P1161" s="538"/>
      <c r="Q1161" s="539"/>
      <c r="R1161" s="552"/>
      <c r="S1161" s="558"/>
      <c r="T1161" s="590">
        <f t="shared" ref="T1161:T1188" si="1033">R1161-P1161</f>
        <v>0</v>
      </c>
      <c r="U1161" s="591"/>
      <c r="V1161" s="550"/>
      <c r="W1161" s="543"/>
      <c r="X1161" s="538"/>
      <c r="Y1161" s="543"/>
      <c r="Z1161" s="538"/>
      <c r="AA1161" s="543"/>
      <c r="AB1161" s="538"/>
      <c r="AC1161" s="539"/>
      <c r="AD1161" s="552"/>
      <c r="AE1161" s="558"/>
      <c r="AF1161" s="586">
        <f>IF(AB1161=0,0,(AD1161/AB1161)*100)</f>
        <v>0</v>
      </c>
      <c r="AG1161" s="587"/>
      <c r="AH1161" s="538"/>
      <c r="AI1161" s="539"/>
      <c r="AJ1161" s="552"/>
      <c r="AK1161" s="558"/>
      <c r="AL1161" s="590">
        <f>IF(AH1161=0,0,(AJ1161/AH1161)*100)</f>
        <v>0</v>
      </c>
      <c r="AM1161" s="591"/>
      <c r="AN1161" s="538"/>
      <c r="AO1161" s="539"/>
      <c r="AP1161" s="552"/>
      <c r="AQ1161" s="558"/>
      <c r="AR1161" s="590">
        <f>IF(AN1161=0,0,(AP1161/AN1161)*100)</f>
        <v>0</v>
      </c>
      <c r="AS1161" s="591"/>
      <c r="AT1161" s="578">
        <f>AB1161+AH1161+AN1161</f>
        <v>0</v>
      </c>
      <c r="AU1161" s="579"/>
      <c r="AV1161" s="574">
        <f>AD1161+AJ1161+AP1161</f>
        <v>0</v>
      </c>
      <c r="AW1161" s="575"/>
      <c r="AX1161" s="590">
        <f>IF(AT1161=0,0,(AV1161/AT1161)*100)</f>
        <v>0</v>
      </c>
      <c r="AY1161" s="591"/>
      <c r="AZ1161" s="538"/>
      <c r="BA1161" s="539"/>
      <c r="BB1161" s="552"/>
      <c r="BC1161" s="558"/>
      <c r="BD1161" s="590">
        <f>IF(AZ1161=0,0,(BB1161/AZ1161)*100)</f>
        <v>0</v>
      </c>
      <c r="BE1161" s="591"/>
      <c r="BF1161" s="578">
        <f>AT1161+AZ1161</f>
        <v>0</v>
      </c>
      <c r="BG1161" s="579"/>
      <c r="BH1161" s="574">
        <f>AV1161+BB1161</f>
        <v>0</v>
      </c>
      <c r="BI1161" s="575"/>
      <c r="BJ1161" s="590">
        <f>IF(BF1161=0,0,(BH1161/BF1161)*100)</f>
        <v>0</v>
      </c>
      <c r="BK1161" s="591"/>
      <c r="BL1161" s="650">
        <f>(AD1161*2)+(AJ1161*2)+(AP1161*3)+BB1161</f>
        <v>0</v>
      </c>
      <c r="BM1161" s="651"/>
      <c r="BN1161" s="652"/>
      <c r="BO1161" s="599" t="e">
        <f>(BL1161*BR$1145)+(N1161*BR$1146)+(X1161*BR$1147)+(R1161*BR$1148)+(V1161*BR$1149)+(Z1161*BR$1150)</f>
        <v>#REF!</v>
      </c>
      <c r="BP1161" s="599" t="e">
        <f>((AZ1161-BB1161)*BR$1152)+((AT1161-AV1161)*BR$1151)+(H1161*BR$1153)+(P1161*BR$1154)</f>
        <v>#REF!</v>
      </c>
      <c r="BQ1161" s="54"/>
      <c r="BR1161" s="54"/>
      <c r="BS1161" s="54"/>
    </row>
    <row r="1162" spans="1:71" ht="21.75" customHeight="1">
      <c r="A1162" s="54"/>
      <c r="B1162" s="566"/>
      <c r="C1162" s="560" t="str">
        <f>IF(ROSTER!D$24="","",ROSTER!D$24)</f>
        <v/>
      </c>
      <c r="D1162" s="561"/>
      <c r="E1162" s="547"/>
      <c r="F1162" s="502"/>
      <c r="G1162" s="507"/>
      <c r="H1162" s="544"/>
      <c r="I1162" s="545"/>
      <c r="J1162" s="540"/>
      <c r="K1162" s="541"/>
      <c r="L1162" s="553"/>
      <c r="M1162" s="559"/>
      <c r="N1162" s="556" t="s">
        <v>14</v>
      </c>
      <c r="O1162" s="557"/>
      <c r="P1162" s="540"/>
      <c r="Q1162" s="541"/>
      <c r="R1162" s="553"/>
      <c r="S1162" s="559"/>
      <c r="T1162" s="592"/>
      <c r="U1162" s="593"/>
      <c r="V1162" s="551"/>
      <c r="W1162" s="545"/>
      <c r="X1162" s="540"/>
      <c r="Y1162" s="545"/>
      <c r="Z1162" s="540"/>
      <c r="AA1162" s="545"/>
      <c r="AB1162" s="540"/>
      <c r="AC1162" s="541"/>
      <c r="AD1162" s="553"/>
      <c r="AE1162" s="559"/>
      <c r="AF1162" s="588"/>
      <c r="AG1162" s="589"/>
      <c r="AH1162" s="540"/>
      <c r="AI1162" s="541"/>
      <c r="AJ1162" s="553"/>
      <c r="AK1162" s="559"/>
      <c r="AL1162" s="592"/>
      <c r="AM1162" s="593"/>
      <c r="AN1162" s="540"/>
      <c r="AO1162" s="541"/>
      <c r="AP1162" s="553"/>
      <c r="AQ1162" s="559"/>
      <c r="AR1162" s="592"/>
      <c r="AS1162" s="593"/>
      <c r="AT1162" s="580"/>
      <c r="AU1162" s="581"/>
      <c r="AV1162" s="576"/>
      <c r="AW1162" s="577"/>
      <c r="AX1162" s="592"/>
      <c r="AY1162" s="593"/>
      <c r="AZ1162" s="540"/>
      <c r="BA1162" s="541"/>
      <c r="BB1162" s="553"/>
      <c r="BC1162" s="559"/>
      <c r="BD1162" s="592"/>
      <c r="BE1162" s="593"/>
      <c r="BF1162" s="580"/>
      <c r="BG1162" s="581"/>
      <c r="BH1162" s="576"/>
      <c r="BI1162" s="577"/>
      <c r="BJ1162" s="592"/>
      <c r="BK1162" s="593"/>
      <c r="BL1162" s="653"/>
      <c r="BM1162" s="654"/>
      <c r="BN1162" s="655"/>
      <c r="BO1162" s="600"/>
      <c r="BP1162" s="600"/>
      <c r="BQ1162" s="54"/>
      <c r="BR1162" s="54"/>
      <c r="BS1162" s="54"/>
    </row>
    <row r="1163" spans="1:71" ht="21.75" customHeight="1">
      <c r="A1163" s="54"/>
      <c r="B1163" s="565" t="str">
        <f>IF(ROSTER!B26="","",ROSTER!B26)</f>
        <v/>
      </c>
      <c r="C1163" s="536" t="str">
        <f>IF(ROSTER!C$26="","",ROSTER!C$26)</f>
        <v/>
      </c>
      <c r="D1163" s="537"/>
      <c r="E1163" s="546"/>
      <c r="F1163" s="501">
        <f>IF(E1163="y",1,IF(E1163="S",1,0))</f>
        <v>0</v>
      </c>
      <c r="G1163" s="506">
        <f>IF(E1163="S",1,0)</f>
        <v>0</v>
      </c>
      <c r="H1163" s="542"/>
      <c r="I1163" s="543"/>
      <c r="J1163" s="538"/>
      <c r="K1163" s="539"/>
      <c r="L1163" s="552"/>
      <c r="M1163" s="558"/>
      <c r="N1163" s="554">
        <f>L1163+J1163</f>
        <v>0</v>
      </c>
      <c r="O1163" s="555"/>
      <c r="P1163" s="538"/>
      <c r="Q1163" s="539"/>
      <c r="R1163" s="552"/>
      <c r="S1163" s="558"/>
      <c r="T1163" s="590">
        <f t="shared" ref="T1163:T1188" si="1034">R1163-P1163</f>
        <v>0</v>
      </c>
      <c r="U1163" s="591"/>
      <c r="V1163" s="550"/>
      <c r="W1163" s="543"/>
      <c r="X1163" s="538"/>
      <c r="Y1163" s="543"/>
      <c r="Z1163" s="538"/>
      <c r="AA1163" s="543"/>
      <c r="AB1163" s="538"/>
      <c r="AC1163" s="539"/>
      <c r="AD1163" s="552"/>
      <c r="AE1163" s="558"/>
      <c r="AF1163" s="586">
        <f>IF(AB1163=0,0,(AD1163/AB1163)*100)</f>
        <v>0</v>
      </c>
      <c r="AG1163" s="587"/>
      <c r="AH1163" s="538"/>
      <c r="AI1163" s="539"/>
      <c r="AJ1163" s="552"/>
      <c r="AK1163" s="558"/>
      <c r="AL1163" s="590">
        <f>IF(AH1163=0,0,(AJ1163/AH1163)*100)</f>
        <v>0</v>
      </c>
      <c r="AM1163" s="591"/>
      <c r="AN1163" s="538"/>
      <c r="AO1163" s="539"/>
      <c r="AP1163" s="552"/>
      <c r="AQ1163" s="558"/>
      <c r="AR1163" s="590">
        <f>IF(AN1163=0,0,(AP1163/AN1163)*100)</f>
        <v>0</v>
      </c>
      <c r="AS1163" s="591"/>
      <c r="AT1163" s="578">
        <f>AB1163+AH1163+AN1163</f>
        <v>0</v>
      </c>
      <c r="AU1163" s="579"/>
      <c r="AV1163" s="574">
        <f>AD1163+AJ1163+AP1163</f>
        <v>0</v>
      </c>
      <c r="AW1163" s="575"/>
      <c r="AX1163" s="590">
        <f>IF(AT1163=0,0,(AV1163/AT1163)*100)</f>
        <v>0</v>
      </c>
      <c r="AY1163" s="591"/>
      <c r="AZ1163" s="538"/>
      <c r="BA1163" s="539"/>
      <c r="BB1163" s="552"/>
      <c r="BC1163" s="558"/>
      <c r="BD1163" s="590">
        <f>IF(AZ1163=0,0,(BB1163/AZ1163)*100)</f>
        <v>0</v>
      </c>
      <c r="BE1163" s="591"/>
      <c r="BF1163" s="578">
        <f>AT1163+AZ1163</f>
        <v>0</v>
      </c>
      <c r="BG1163" s="579"/>
      <c r="BH1163" s="574">
        <f>AV1163+BB1163</f>
        <v>0</v>
      </c>
      <c r="BI1163" s="575"/>
      <c r="BJ1163" s="590">
        <f>IF(BF1163=0,0,(BH1163/BF1163)*100)</f>
        <v>0</v>
      </c>
      <c r="BK1163" s="591"/>
      <c r="BL1163" s="650">
        <f>(AD1163*2)+(AJ1163*2)+(AP1163*3)+BB1163</f>
        <v>0</v>
      </c>
      <c r="BM1163" s="651"/>
      <c r="BN1163" s="652"/>
      <c r="BO1163" s="599" t="e">
        <f>(BL1163*BR$1145)+(N1163*BR$1146)+(X1163*BR$1147)+(R1163*BR$1148)+(V1163*BR$1149)+(Z1163*BR$1150)</f>
        <v>#REF!</v>
      </c>
      <c r="BP1163" s="599" t="e">
        <f>((AZ1163-BB1163)*BR$1152)+((AT1163-AV1163)*BR$1151)+(H1163*BR$1153)+(P1163*BR$1154)</f>
        <v>#REF!</v>
      </c>
      <c r="BQ1163" s="54"/>
      <c r="BR1163" s="54"/>
      <c r="BS1163" s="54"/>
    </row>
    <row r="1164" spans="1:71" ht="21.75" customHeight="1">
      <c r="A1164" s="54"/>
      <c r="B1164" s="566"/>
      <c r="C1164" s="560" t="str">
        <f>IF(ROSTER!D$26="","",ROSTER!D$26)</f>
        <v/>
      </c>
      <c r="D1164" s="561"/>
      <c r="E1164" s="547"/>
      <c r="F1164" s="502"/>
      <c r="G1164" s="507"/>
      <c r="H1164" s="544"/>
      <c r="I1164" s="545"/>
      <c r="J1164" s="540"/>
      <c r="K1164" s="541"/>
      <c r="L1164" s="553"/>
      <c r="M1164" s="559"/>
      <c r="N1164" s="556" t="s">
        <v>14</v>
      </c>
      <c r="O1164" s="557"/>
      <c r="P1164" s="540"/>
      <c r="Q1164" s="541"/>
      <c r="R1164" s="553"/>
      <c r="S1164" s="559"/>
      <c r="T1164" s="592"/>
      <c r="U1164" s="593"/>
      <c r="V1164" s="551"/>
      <c r="W1164" s="545"/>
      <c r="X1164" s="540"/>
      <c r="Y1164" s="545"/>
      <c r="Z1164" s="540"/>
      <c r="AA1164" s="545"/>
      <c r="AB1164" s="540"/>
      <c r="AC1164" s="541"/>
      <c r="AD1164" s="553"/>
      <c r="AE1164" s="559"/>
      <c r="AF1164" s="588"/>
      <c r="AG1164" s="589"/>
      <c r="AH1164" s="540"/>
      <c r="AI1164" s="541"/>
      <c r="AJ1164" s="553"/>
      <c r="AK1164" s="559"/>
      <c r="AL1164" s="592"/>
      <c r="AM1164" s="593"/>
      <c r="AN1164" s="540"/>
      <c r="AO1164" s="541"/>
      <c r="AP1164" s="553"/>
      <c r="AQ1164" s="559"/>
      <c r="AR1164" s="592"/>
      <c r="AS1164" s="593"/>
      <c r="AT1164" s="580"/>
      <c r="AU1164" s="581"/>
      <c r="AV1164" s="576"/>
      <c r="AW1164" s="577"/>
      <c r="AX1164" s="592"/>
      <c r="AY1164" s="593"/>
      <c r="AZ1164" s="540"/>
      <c r="BA1164" s="541"/>
      <c r="BB1164" s="553"/>
      <c r="BC1164" s="559"/>
      <c r="BD1164" s="592"/>
      <c r="BE1164" s="593"/>
      <c r="BF1164" s="580"/>
      <c r="BG1164" s="581"/>
      <c r="BH1164" s="576"/>
      <c r="BI1164" s="577"/>
      <c r="BJ1164" s="592"/>
      <c r="BK1164" s="593"/>
      <c r="BL1164" s="653"/>
      <c r="BM1164" s="654"/>
      <c r="BN1164" s="655"/>
      <c r="BO1164" s="600"/>
      <c r="BP1164" s="600"/>
      <c r="BQ1164" s="54"/>
      <c r="BR1164" s="54"/>
      <c r="BS1164" s="54"/>
    </row>
    <row r="1165" spans="1:71" ht="21.75" customHeight="1">
      <c r="A1165" s="54"/>
      <c r="B1165" s="565" t="str">
        <f>IF(ROSTER!B28="","",ROSTER!B28)</f>
        <v/>
      </c>
      <c r="C1165" s="536" t="str">
        <f>IF(ROSTER!C$28="","",ROSTER!C$28)</f>
        <v/>
      </c>
      <c r="D1165" s="537"/>
      <c r="E1165" s="546"/>
      <c r="F1165" s="501">
        <f>IF(E1165="y",1,IF(E1165="S",1,0))</f>
        <v>0</v>
      </c>
      <c r="G1165" s="506">
        <f>IF(E1165="S",1,0)</f>
        <v>0</v>
      </c>
      <c r="H1165" s="542"/>
      <c r="I1165" s="543"/>
      <c r="J1165" s="538"/>
      <c r="K1165" s="539"/>
      <c r="L1165" s="552"/>
      <c r="M1165" s="558"/>
      <c r="N1165" s="554">
        <f>L1165+J1165</f>
        <v>0</v>
      </c>
      <c r="O1165" s="555"/>
      <c r="P1165" s="538"/>
      <c r="Q1165" s="539"/>
      <c r="R1165" s="552"/>
      <c r="S1165" s="558"/>
      <c r="T1165" s="590">
        <f t="shared" ref="T1165:T1188" si="1035">R1165-P1165</f>
        <v>0</v>
      </c>
      <c r="U1165" s="591"/>
      <c r="V1165" s="550"/>
      <c r="W1165" s="543"/>
      <c r="X1165" s="538"/>
      <c r="Y1165" s="543"/>
      <c r="Z1165" s="538"/>
      <c r="AA1165" s="543"/>
      <c r="AB1165" s="538"/>
      <c r="AC1165" s="539"/>
      <c r="AD1165" s="552"/>
      <c r="AE1165" s="558"/>
      <c r="AF1165" s="586">
        <f>IF(AB1165=0,0,(AD1165/AB1165)*100)</f>
        <v>0</v>
      </c>
      <c r="AG1165" s="587"/>
      <c r="AH1165" s="538"/>
      <c r="AI1165" s="539"/>
      <c r="AJ1165" s="552"/>
      <c r="AK1165" s="558"/>
      <c r="AL1165" s="590">
        <f>IF(AH1165=0,0,(AJ1165/AH1165)*100)</f>
        <v>0</v>
      </c>
      <c r="AM1165" s="591"/>
      <c r="AN1165" s="538"/>
      <c r="AO1165" s="539"/>
      <c r="AP1165" s="552"/>
      <c r="AQ1165" s="558"/>
      <c r="AR1165" s="590">
        <f>IF(AN1165=0,0,(AP1165/AN1165)*100)</f>
        <v>0</v>
      </c>
      <c r="AS1165" s="591"/>
      <c r="AT1165" s="578">
        <f>AB1165+AH1165+AN1165</f>
        <v>0</v>
      </c>
      <c r="AU1165" s="579"/>
      <c r="AV1165" s="574">
        <f>AD1165+AJ1165+AP1165</f>
        <v>0</v>
      </c>
      <c r="AW1165" s="575"/>
      <c r="AX1165" s="590">
        <f>IF(AT1165=0,0,(AV1165/AT1165)*100)</f>
        <v>0</v>
      </c>
      <c r="AY1165" s="591"/>
      <c r="AZ1165" s="538"/>
      <c r="BA1165" s="539"/>
      <c r="BB1165" s="552"/>
      <c r="BC1165" s="558"/>
      <c r="BD1165" s="590">
        <f>IF(AZ1165=0,0,(BB1165/AZ1165)*100)</f>
        <v>0</v>
      </c>
      <c r="BE1165" s="591"/>
      <c r="BF1165" s="578">
        <f>AT1165+AZ1165</f>
        <v>0</v>
      </c>
      <c r="BG1165" s="579"/>
      <c r="BH1165" s="574">
        <f>AV1165+BB1165</f>
        <v>0</v>
      </c>
      <c r="BI1165" s="575"/>
      <c r="BJ1165" s="590">
        <f>IF(BF1165=0,0,(BH1165/BF1165)*100)</f>
        <v>0</v>
      </c>
      <c r="BK1165" s="591"/>
      <c r="BL1165" s="650">
        <f>(AD1165*2)+(AJ1165*2)+(AP1165*3)+BB1165</f>
        <v>0</v>
      </c>
      <c r="BM1165" s="651"/>
      <c r="BN1165" s="652"/>
      <c r="BO1165" s="599" t="e">
        <f>(BL1165*BR$1145)+(N1165*BR$1146)+(X1165*BR$1147)+(R1165*BR$1148)+(V1165*BR$1149)+(Z1165*BR$1150)</f>
        <v>#REF!</v>
      </c>
      <c r="BP1165" s="599" t="e">
        <f>((AZ1165-BB1165)*BR$1152)+((AT1165-AV1165)*BR$1151)+(H1165*BR$1153)+(P1165*BR$1154)</f>
        <v>#REF!</v>
      </c>
      <c r="BQ1165" s="54"/>
      <c r="BR1165" s="54"/>
      <c r="BS1165" s="54"/>
    </row>
    <row r="1166" spans="1:71" ht="21.75" customHeight="1">
      <c r="A1166" s="54"/>
      <c r="B1166" s="566"/>
      <c r="C1166" s="560" t="str">
        <f>IF(ROSTER!D$28="","",ROSTER!D$28)</f>
        <v/>
      </c>
      <c r="D1166" s="561"/>
      <c r="E1166" s="547"/>
      <c r="F1166" s="502"/>
      <c r="G1166" s="507"/>
      <c r="H1166" s="544"/>
      <c r="I1166" s="545"/>
      <c r="J1166" s="540"/>
      <c r="K1166" s="541"/>
      <c r="L1166" s="553"/>
      <c r="M1166" s="559"/>
      <c r="N1166" s="556" t="s">
        <v>14</v>
      </c>
      <c r="O1166" s="557"/>
      <c r="P1166" s="540"/>
      <c r="Q1166" s="541"/>
      <c r="R1166" s="553"/>
      <c r="S1166" s="559"/>
      <c r="T1166" s="592"/>
      <c r="U1166" s="593"/>
      <c r="V1166" s="551"/>
      <c r="W1166" s="545"/>
      <c r="X1166" s="540"/>
      <c r="Y1166" s="545"/>
      <c r="Z1166" s="540"/>
      <c r="AA1166" s="545"/>
      <c r="AB1166" s="540"/>
      <c r="AC1166" s="541"/>
      <c r="AD1166" s="553"/>
      <c r="AE1166" s="559"/>
      <c r="AF1166" s="588"/>
      <c r="AG1166" s="589"/>
      <c r="AH1166" s="540"/>
      <c r="AI1166" s="541"/>
      <c r="AJ1166" s="553"/>
      <c r="AK1166" s="559"/>
      <c r="AL1166" s="592"/>
      <c r="AM1166" s="593"/>
      <c r="AN1166" s="540"/>
      <c r="AO1166" s="541"/>
      <c r="AP1166" s="553"/>
      <c r="AQ1166" s="559"/>
      <c r="AR1166" s="592"/>
      <c r="AS1166" s="593"/>
      <c r="AT1166" s="580"/>
      <c r="AU1166" s="581"/>
      <c r="AV1166" s="576"/>
      <c r="AW1166" s="577"/>
      <c r="AX1166" s="592"/>
      <c r="AY1166" s="593"/>
      <c r="AZ1166" s="540"/>
      <c r="BA1166" s="541"/>
      <c r="BB1166" s="553"/>
      <c r="BC1166" s="559"/>
      <c r="BD1166" s="592"/>
      <c r="BE1166" s="593"/>
      <c r="BF1166" s="580"/>
      <c r="BG1166" s="581"/>
      <c r="BH1166" s="576"/>
      <c r="BI1166" s="577"/>
      <c r="BJ1166" s="592"/>
      <c r="BK1166" s="593"/>
      <c r="BL1166" s="653"/>
      <c r="BM1166" s="654"/>
      <c r="BN1166" s="655"/>
      <c r="BO1166" s="600"/>
      <c r="BP1166" s="600"/>
      <c r="BQ1166" s="54"/>
      <c r="BR1166" s="54"/>
      <c r="BS1166" s="54"/>
    </row>
    <row r="1167" spans="1:71" ht="21.75" customHeight="1">
      <c r="A1167" s="54"/>
      <c r="B1167" s="565" t="str">
        <f>IF(ROSTER!B30="","",ROSTER!B30)</f>
        <v/>
      </c>
      <c r="C1167" s="536" t="str">
        <f>IF(ROSTER!C$30="","",ROSTER!C$30)</f>
        <v/>
      </c>
      <c r="D1167" s="537"/>
      <c r="E1167" s="546"/>
      <c r="F1167" s="501">
        <f>IF(E1167="y",1,IF(E1167="S",1,0))</f>
        <v>0</v>
      </c>
      <c r="G1167" s="506">
        <f>IF(E1167="S",1,0)</f>
        <v>0</v>
      </c>
      <c r="H1167" s="542"/>
      <c r="I1167" s="543"/>
      <c r="J1167" s="538"/>
      <c r="K1167" s="539"/>
      <c r="L1167" s="552"/>
      <c r="M1167" s="558"/>
      <c r="N1167" s="554">
        <f>L1167+J1167</f>
        <v>0</v>
      </c>
      <c r="O1167" s="555"/>
      <c r="P1167" s="538"/>
      <c r="Q1167" s="539"/>
      <c r="R1167" s="552"/>
      <c r="S1167" s="558"/>
      <c r="T1167" s="590">
        <f t="shared" ref="T1167:T1188" si="1036">R1167-P1167</f>
        <v>0</v>
      </c>
      <c r="U1167" s="591"/>
      <c r="V1167" s="550"/>
      <c r="W1167" s="543"/>
      <c r="X1167" s="538"/>
      <c r="Y1167" s="543"/>
      <c r="Z1167" s="538"/>
      <c r="AA1167" s="543"/>
      <c r="AB1167" s="538"/>
      <c r="AC1167" s="539"/>
      <c r="AD1167" s="552"/>
      <c r="AE1167" s="558"/>
      <c r="AF1167" s="586">
        <f>IF(AB1167=0,0,(AD1167/AB1167)*100)</f>
        <v>0</v>
      </c>
      <c r="AG1167" s="587"/>
      <c r="AH1167" s="538"/>
      <c r="AI1167" s="539"/>
      <c r="AJ1167" s="552"/>
      <c r="AK1167" s="558"/>
      <c r="AL1167" s="590">
        <f>IF(AH1167=0,0,(AJ1167/AH1167)*100)</f>
        <v>0</v>
      </c>
      <c r="AM1167" s="591"/>
      <c r="AN1167" s="538"/>
      <c r="AO1167" s="539"/>
      <c r="AP1167" s="552"/>
      <c r="AQ1167" s="558"/>
      <c r="AR1167" s="590">
        <f>IF(AN1167=0,0,(AP1167/AN1167)*100)</f>
        <v>0</v>
      </c>
      <c r="AS1167" s="591"/>
      <c r="AT1167" s="578">
        <f>AB1167+AH1167+AN1167</f>
        <v>0</v>
      </c>
      <c r="AU1167" s="579"/>
      <c r="AV1167" s="574">
        <f>AD1167+AJ1167+AP1167</f>
        <v>0</v>
      </c>
      <c r="AW1167" s="575"/>
      <c r="AX1167" s="590">
        <f>IF(AT1167=0,0,(AV1167/AT1167)*100)</f>
        <v>0</v>
      </c>
      <c r="AY1167" s="591"/>
      <c r="AZ1167" s="538"/>
      <c r="BA1167" s="539"/>
      <c r="BB1167" s="552"/>
      <c r="BC1167" s="558"/>
      <c r="BD1167" s="590">
        <f>IF(AZ1167=0,0,(BB1167/AZ1167)*100)</f>
        <v>0</v>
      </c>
      <c r="BE1167" s="591"/>
      <c r="BF1167" s="578">
        <f>AT1167+AZ1167</f>
        <v>0</v>
      </c>
      <c r="BG1167" s="579"/>
      <c r="BH1167" s="574">
        <f>AV1167+BB1167</f>
        <v>0</v>
      </c>
      <c r="BI1167" s="575"/>
      <c r="BJ1167" s="590">
        <f>IF(BF1167=0,0,(BH1167/BF1167)*100)</f>
        <v>0</v>
      </c>
      <c r="BK1167" s="591"/>
      <c r="BL1167" s="650">
        <f>(AD1167*2)+(AJ1167*2)+(AP1167*3)+BB1167</f>
        <v>0</v>
      </c>
      <c r="BM1167" s="651"/>
      <c r="BN1167" s="652"/>
      <c r="BO1167" s="599" t="e">
        <f>(BL1167*BR$1145)+(N1167*BR$1146)+(X1167*BR$1147)+(R1167*BR$1148)+(V1167*BR$1149)+(Z1167*BR$1150)</f>
        <v>#REF!</v>
      </c>
      <c r="BP1167" s="599" t="e">
        <f>((AZ1167-BB1167)*BR$1152)+((AT1167-AV1167)*BR$1151)+(H1167*BR$1153)+(P1167*BR$1154)</f>
        <v>#REF!</v>
      </c>
      <c r="BQ1167" s="54"/>
      <c r="BR1167" s="54"/>
      <c r="BS1167" s="54"/>
    </row>
    <row r="1168" spans="1:71" ht="21.75" customHeight="1">
      <c r="A1168" s="54"/>
      <c r="B1168" s="566"/>
      <c r="C1168" s="560" t="str">
        <f>IF(ROSTER!D$30="","",ROSTER!D$30)</f>
        <v/>
      </c>
      <c r="D1168" s="561"/>
      <c r="E1168" s="547"/>
      <c r="F1168" s="502"/>
      <c r="G1168" s="507"/>
      <c r="H1168" s="544"/>
      <c r="I1168" s="545"/>
      <c r="J1168" s="540"/>
      <c r="K1168" s="541"/>
      <c r="L1168" s="553"/>
      <c r="M1168" s="559"/>
      <c r="N1168" s="556" t="s">
        <v>14</v>
      </c>
      <c r="O1168" s="557"/>
      <c r="P1168" s="540"/>
      <c r="Q1168" s="541"/>
      <c r="R1168" s="553"/>
      <c r="S1168" s="559"/>
      <c r="T1168" s="592"/>
      <c r="U1168" s="593"/>
      <c r="V1168" s="551"/>
      <c r="W1168" s="545"/>
      <c r="X1168" s="540"/>
      <c r="Y1168" s="545"/>
      <c r="Z1168" s="540"/>
      <c r="AA1168" s="545"/>
      <c r="AB1168" s="540"/>
      <c r="AC1168" s="541"/>
      <c r="AD1168" s="553"/>
      <c r="AE1168" s="559"/>
      <c r="AF1168" s="588"/>
      <c r="AG1168" s="589"/>
      <c r="AH1168" s="540"/>
      <c r="AI1168" s="541"/>
      <c r="AJ1168" s="553"/>
      <c r="AK1168" s="559"/>
      <c r="AL1168" s="592"/>
      <c r="AM1168" s="593"/>
      <c r="AN1168" s="540"/>
      <c r="AO1168" s="541"/>
      <c r="AP1168" s="553"/>
      <c r="AQ1168" s="559"/>
      <c r="AR1168" s="592"/>
      <c r="AS1168" s="593"/>
      <c r="AT1168" s="580"/>
      <c r="AU1168" s="581"/>
      <c r="AV1168" s="576"/>
      <c r="AW1168" s="577"/>
      <c r="AX1168" s="592"/>
      <c r="AY1168" s="593"/>
      <c r="AZ1168" s="540"/>
      <c r="BA1168" s="541"/>
      <c r="BB1168" s="553"/>
      <c r="BC1168" s="559"/>
      <c r="BD1168" s="592"/>
      <c r="BE1168" s="593"/>
      <c r="BF1168" s="580"/>
      <c r="BG1168" s="581"/>
      <c r="BH1168" s="576"/>
      <c r="BI1168" s="577"/>
      <c r="BJ1168" s="592"/>
      <c r="BK1168" s="593"/>
      <c r="BL1168" s="653"/>
      <c r="BM1168" s="654"/>
      <c r="BN1168" s="655"/>
      <c r="BO1168" s="600"/>
      <c r="BP1168" s="600"/>
      <c r="BQ1168" s="54"/>
      <c r="BR1168" s="54"/>
      <c r="BS1168" s="54"/>
    </row>
    <row r="1169" spans="1:71" ht="21.75" customHeight="1">
      <c r="A1169" s="54"/>
      <c r="B1169" s="565" t="str">
        <f>IF(ROSTER!B32="","",ROSTER!B32)</f>
        <v/>
      </c>
      <c r="C1169" s="536" t="str">
        <f>IF(ROSTER!C$32="","",ROSTER!C$32)</f>
        <v/>
      </c>
      <c r="D1169" s="537"/>
      <c r="E1169" s="546"/>
      <c r="F1169" s="501">
        <f>IF(E1169="y",1,IF(E1169="S",1,0))</f>
        <v>0</v>
      </c>
      <c r="G1169" s="506">
        <f>IF(E1169="S",1,0)</f>
        <v>0</v>
      </c>
      <c r="H1169" s="542"/>
      <c r="I1169" s="543"/>
      <c r="J1169" s="538"/>
      <c r="K1169" s="539"/>
      <c r="L1169" s="552"/>
      <c r="M1169" s="558"/>
      <c r="N1169" s="554">
        <f>L1169+J1169</f>
        <v>0</v>
      </c>
      <c r="O1169" s="555"/>
      <c r="P1169" s="538"/>
      <c r="Q1169" s="539"/>
      <c r="R1169" s="552"/>
      <c r="S1169" s="558"/>
      <c r="T1169" s="590">
        <f t="shared" ref="T1169:T1188" si="1037">R1169-P1169</f>
        <v>0</v>
      </c>
      <c r="U1169" s="591"/>
      <c r="V1169" s="550"/>
      <c r="W1169" s="543"/>
      <c r="X1169" s="538"/>
      <c r="Y1169" s="543"/>
      <c r="Z1169" s="538"/>
      <c r="AA1169" s="543"/>
      <c r="AB1169" s="538"/>
      <c r="AC1169" s="539"/>
      <c r="AD1169" s="552"/>
      <c r="AE1169" s="558"/>
      <c r="AF1169" s="586">
        <f>IF(AB1169=0,0,(AD1169/AB1169)*100)</f>
        <v>0</v>
      </c>
      <c r="AG1169" s="587"/>
      <c r="AH1169" s="538"/>
      <c r="AI1169" s="539"/>
      <c r="AJ1169" s="552"/>
      <c r="AK1169" s="558"/>
      <c r="AL1169" s="590">
        <f>IF(AH1169=0,0,(AJ1169/AH1169)*100)</f>
        <v>0</v>
      </c>
      <c r="AM1169" s="591"/>
      <c r="AN1169" s="538"/>
      <c r="AO1169" s="539"/>
      <c r="AP1169" s="552"/>
      <c r="AQ1169" s="558"/>
      <c r="AR1169" s="590">
        <f>IF(AN1169=0,0,(AP1169/AN1169)*100)</f>
        <v>0</v>
      </c>
      <c r="AS1169" s="591"/>
      <c r="AT1169" s="578">
        <f>AB1169+AH1169+AN1169</f>
        <v>0</v>
      </c>
      <c r="AU1169" s="579"/>
      <c r="AV1169" s="574">
        <f>AD1169+AJ1169+AP1169</f>
        <v>0</v>
      </c>
      <c r="AW1169" s="575"/>
      <c r="AX1169" s="590">
        <f>IF(AT1169=0,0,(AV1169/AT1169)*100)</f>
        <v>0</v>
      </c>
      <c r="AY1169" s="591"/>
      <c r="AZ1169" s="538"/>
      <c r="BA1169" s="539"/>
      <c r="BB1169" s="552"/>
      <c r="BC1169" s="558"/>
      <c r="BD1169" s="590">
        <f>IF(AZ1169=0,0,(BB1169/AZ1169)*100)</f>
        <v>0</v>
      </c>
      <c r="BE1169" s="591"/>
      <c r="BF1169" s="578">
        <f>AT1169+AZ1169</f>
        <v>0</v>
      </c>
      <c r="BG1169" s="579"/>
      <c r="BH1169" s="574">
        <f>AV1169+BB1169</f>
        <v>0</v>
      </c>
      <c r="BI1169" s="575"/>
      <c r="BJ1169" s="590">
        <f>IF(BF1169=0,0,(BH1169/BF1169)*100)</f>
        <v>0</v>
      </c>
      <c r="BK1169" s="591"/>
      <c r="BL1169" s="650">
        <f>(AD1169*2)+(AJ1169*2)+(AP1169*3)+BB1169</f>
        <v>0</v>
      </c>
      <c r="BM1169" s="651"/>
      <c r="BN1169" s="652"/>
      <c r="BO1169" s="599" t="e">
        <f>(BL1169*BR$1145)+(N1169*BR$1146)+(X1169*BR$1147)+(R1169*BR$1148)+(V1169*BR$1149)+(Z1169*BR$1150)</f>
        <v>#REF!</v>
      </c>
      <c r="BP1169" s="599" t="e">
        <f>((AZ1169-BB1169)*BR$1152)+((AT1169-AV1169)*BR$1151)+(H1169*BR$1153)+(P1169*BR$1154)</f>
        <v>#REF!</v>
      </c>
      <c r="BQ1169" s="54"/>
      <c r="BR1169" s="54"/>
      <c r="BS1169" s="54"/>
    </row>
    <row r="1170" spans="1:71" ht="21.75" customHeight="1">
      <c r="A1170" s="54"/>
      <c r="B1170" s="566"/>
      <c r="C1170" s="560" t="str">
        <f>IF(ROSTER!D$32="","",ROSTER!D$32)</f>
        <v/>
      </c>
      <c r="D1170" s="561"/>
      <c r="E1170" s="547"/>
      <c r="F1170" s="502"/>
      <c r="G1170" s="507"/>
      <c r="H1170" s="544"/>
      <c r="I1170" s="545"/>
      <c r="J1170" s="540"/>
      <c r="K1170" s="541"/>
      <c r="L1170" s="553"/>
      <c r="M1170" s="559"/>
      <c r="N1170" s="556" t="s">
        <v>14</v>
      </c>
      <c r="O1170" s="557"/>
      <c r="P1170" s="540"/>
      <c r="Q1170" s="541"/>
      <c r="R1170" s="553"/>
      <c r="S1170" s="559"/>
      <c r="T1170" s="592"/>
      <c r="U1170" s="593"/>
      <c r="V1170" s="551"/>
      <c r="W1170" s="545"/>
      <c r="X1170" s="540"/>
      <c r="Y1170" s="545"/>
      <c r="Z1170" s="540"/>
      <c r="AA1170" s="545"/>
      <c r="AB1170" s="540"/>
      <c r="AC1170" s="541"/>
      <c r="AD1170" s="553"/>
      <c r="AE1170" s="559"/>
      <c r="AF1170" s="588"/>
      <c r="AG1170" s="589"/>
      <c r="AH1170" s="540"/>
      <c r="AI1170" s="541"/>
      <c r="AJ1170" s="553"/>
      <c r="AK1170" s="559"/>
      <c r="AL1170" s="592"/>
      <c r="AM1170" s="593"/>
      <c r="AN1170" s="540"/>
      <c r="AO1170" s="541"/>
      <c r="AP1170" s="553"/>
      <c r="AQ1170" s="559"/>
      <c r="AR1170" s="592"/>
      <c r="AS1170" s="593"/>
      <c r="AT1170" s="580"/>
      <c r="AU1170" s="581"/>
      <c r="AV1170" s="576"/>
      <c r="AW1170" s="577"/>
      <c r="AX1170" s="592"/>
      <c r="AY1170" s="593"/>
      <c r="AZ1170" s="540"/>
      <c r="BA1170" s="541"/>
      <c r="BB1170" s="553"/>
      <c r="BC1170" s="559"/>
      <c r="BD1170" s="592"/>
      <c r="BE1170" s="593"/>
      <c r="BF1170" s="580"/>
      <c r="BG1170" s="581"/>
      <c r="BH1170" s="576"/>
      <c r="BI1170" s="577"/>
      <c r="BJ1170" s="592"/>
      <c r="BK1170" s="593"/>
      <c r="BL1170" s="653"/>
      <c r="BM1170" s="654"/>
      <c r="BN1170" s="655"/>
      <c r="BO1170" s="600"/>
      <c r="BP1170" s="600"/>
      <c r="BQ1170" s="54"/>
      <c r="BR1170" s="54"/>
      <c r="BS1170" s="54"/>
    </row>
    <row r="1171" spans="1:71" ht="21.75" customHeight="1">
      <c r="A1171" s="54"/>
      <c r="B1171" s="565" t="str">
        <f>IF(ROSTER!B34="","",ROSTER!B34)</f>
        <v/>
      </c>
      <c r="C1171" s="536" t="str">
        <f>IF(ROSTER!C$34="","",ROSTER!C$34)</f>
        <v/>
      </c>
      <c r="D1171" s="537"/>
      <c r="E1171" s="546"/>
      <c r="F1171" s="501">
        <f>IF(E1171="y",1,IF(E1171="S",1,0))</f>
        <v>0</v>
      </c>
      <c r="G1171" s="506">
        <f>IF(E1171="S",1,0)</f>
        <v>0</v>
      </c>
      <c r="H1171" s="542"/>
      <c r="I1171" s="543"/>
      <c r="J1171" s="538"/>
      <c r="K1171" s="539"/>
      <c r="L1171" s="552"/>
      <c r="M1171" s="558"/>
      <c r="N1171" s="554">
        <f>L1171+J1171</f>
        <v>0</v>
      </c>
      <c r="O1171" s="555"/>
      <c r="P1171" s="538"/>
      <c r="Q1171" s="539"/>
      <c r="R1171" s="552"/>
      <c r="S1171" s="558"/>
      <c r="T1171" s="590">
        <f t="shared" ref="T1171:T1188" si="1038">R1171-P1171</f>
        <v>0</v>
      </c>
      <c r="U1171" s="591"/>
      <c r="V1171" s="550"/>
      <c r="W1171" s="543"/>
      <c r="X1171" s="538"/>
      <c r="Y1171" s="543"/>
      <c r="Z1171" s="538"/>
      <c r="AA1171" s="543"/>
      <c r="AB1171" s="538"/>
      <c r="AC1171" s="539"/>
      <c r="AD1171" s="552"/>
      <c r="AE1171" s="558"/>
      <c r="AF1171" s="586">
        <f>IF(AB1171=0,0,(AD1171/AB1171)*100)</f>
        <v>0</v>
      </c>
      <c r="AG1171" s="587"/>
      <c r="AH1171" s="538"/>
      <c r="AI1171" s="539"/>
      <c r="AJ1171" s="552"/>
      <c r="AK1171" s="558"/>
      <c r="AL1171" s="590">
        <f>IF(AH1171=0,0,(AJ1171/AH1171)*100)</f>
        <v>0</v>
      </c>
      <c r="AM1171" s="591"/>
      <c r="AN1171" s="538"/>
      <c r="AO1171" s="539"/>
      <c r="AP1171" s="552"/>
      <c r="AQ1171" s="558"/>
      <c r="AR1171" s="590">
        <f>IF(AN1171=0,0,(AP1171/AN1171)*100)</f>
        <v>0</v>
      </c>
      <c r="AS1171" s="591"/>
      <c r="AT1171" s="578">
        <f>AB1171+AH1171+AN1171</f>
        <v>0</v>
      </c>
      <c r="AU1171" s="579"/>
      <c r="AV1171" s="574">
        <f>AD1171+AJ1171+AP1171</f>
        <v>0</v>
      </c>
      <c r="AW1171" s="575"/>
      <c r="AX1171" s="590">
        <f>IF(AT1171=0,0,(AV1171/AT1171)*100)</f>
        <v>0</v>
      </c>
      <c r="AY1171" s="591"/>
      <c r="AZ1171" s="538"/>
      <c r="BA1171" s="539"/>
      <c r="BB1171" s="552"/>
      <c r="BC1171" s="558"/>
      <c r="BD1171" s="590">
        <f>IF(AZ1171=0,0,(BB1171/AZ1171)*100)</f>
        <v>0</v>
      </c>
      <c r="BE1171" s="591"/>
      <c r="BF1171" s="578">
        <f>AT1171+AZ1171</f>
        <v>0</v>
      </c>
      <c r="BG1171" s="579"/>
      <c r="BH1171" s="574">
        <f>AV1171+BB1171</f>
        <v>0</v>
      </c>
      <c r="BI1171" s="575"/>
      <c r="BJ1171" s="590">
        <f>IF(BF1171=0,0,(BH1171/BF1171)*100)</f>
        <v>0</v>
      </c>
      <c r="BK1171" s="591"/>
      <c r="BL1171" s="650">
        <f>(AD1171*2)+(AJ1171*2)+(AP1171*3)+BB1171</f>
        <v>0</v>
      </c>
      <c r="BM1171" s="651"/>
      <c r="BN1171" s="652"/>
      <c r="BO1171" s="599" t="e">
        <f>(BL1171*BR$1145)+(N1171*BR$1146)+(X1171*BR$1147)+(R1171*BR$1148)+(V1171*BR$1149)+(Z1171*BR$1150)</f>
        <v>#REF!</v>
      </c>
      <c r="BP1171" s="599" t="e">
        <f>((AZ1171-BB1171)*BR$1152)+((AT1171-AV1171)*BR$1151)+(H1171*BR$1153)+(P1171*BR$1154)</f>
        <v>#REF!</v>
      </c>
      <c r="BQ1171" s="54"/>
      <c r="BR1171" s="54"/>
      <c r="BS1171" s="54"/>
    </row>
    <row r="1172" spans="1:71" ht="21.75" customHeight="1">
      <c r="A1172" s="54"/>
      <c r="B1172" s="566"/>
      <c r="C1172" s="560" t="str">
        <f>IF(ROSTER!D$34="","",ROSTER!D$34)</f>
        <v/>
      </c>
      <c r="D1172" s="561"/>
      <c r="E1172" s="547"/>
      <c r="F1172" s="502"/>
      <c r="G1172" s="507"/>
      <c r="H1172" s="544"/>
      <c r="I1172" s="545"/>
      <c r="J1172" s="540"/>
      <c r="K1172" s="541"/>
      <c r="L1172" s="553"/>
      <c r="M1172" s="559"/>
      <c r="N1172" s="556" t="s">
        <v>14</v>
      </c>
      <c r="O1172" s="557"/>
      <c r="P1172" s="540"/>
      <c r="Q1172" s="541"/>
      <c r="R1172" s="553"/>
      <c r="S1172" s="559"/>
      <c r="T1172" s="592"/>
      <c r="U1172" s="593"/>
      <c r="V1172" s="551"/>
      <c r="W1172" s="545"/>
      <c r="X1172" s="540"/>
      <c r="Y1172" s="545"/>
      <c r="Z1172" s="540"/>
      <c r="AA1172" s="545"/>
      <c r="AB1172" s="540"/>
      <c r="AC1172" s="541"/>
      <c r="AD1172" s="553"/>
      <c r="AE1172" s="559"/>
      <c r="AF1172" s="588"/>
      <c r="AG1172" s="589"/>
      <c r="AH1172" s="540"/>
      <c r="AI1172" s="541"/>
      <c r="AJ1172" s="553"/>
      <c r="AK1172" s="559"/>
      <c r="AL1172" s="592"/>
      <c r="AM1172" s="593"/>
      <c r="AN1172" s="540"/>
      <c r="AO1172" s="541"/>
      <c r="AP1172" s="553"/>
      <c r="AQ1172" s="559"/>
      <c r="AR1172" s="592"/>
      <c r="AS1172" s="593"/>
      <c r="AT1172" s="580"/>
      <c r="AU1172" s="581"/>
      <c r="AV1172" s="576"/>
      <c r="AW1172" s="577"/>
      <c r="AX1172" s="592"/>
      <c r="AY1172" s="593"/>
      <c r="AZ1172" s="540"/>
      <c r="BA1172" s="541"/>
      <c r="BB1172" s="553"/>
      <c r="BC1172" s="559"/>
      <c r="BD1172" s="592"/>
      <c r="BE1172" s="593"/>
      <c r="BF1172" s="580"/>
      <c r="BG1172" s="581"/>
      <c r="BH1172" s="576"/>
      <c r="BI1172" s="577"/>
      <c r="BJ1172" s="592"/>
      <c r="BK1172" s="593"/>
      <c r="BL1172" s="653"/>
      <c r="BM1172" s="654"/>
      <c r="BN1172" s="655"/>
      <c r="BO1172" s="600"/>
      <c r="BP1172" s="600"/>
      <c r="BQ1172" s="54"/>
      <c r="BR1172" s="54"/>
      <c r="BS1172" s="54"/>
    </row>
    <row r="1173" spans="1:71" ht="21.75" customHeight="1">
      <c r="A1173" s="54"/>
      <c r="B1173" s="565" t="str">
        <f>IF(ROSTER!B36="","",ROSTER!B36)</f>
        <v/>
      </c>
      <c r="C1173" s="536" t="str">
        <f>IF(ROSTER!C$36="","",ROSTER!C$36)</f>
        <v/>
      </c>
      <c r="D1173" s="537"/>
      <c r="E1173" s="546"/>
      <c r="F1173" s="501">
        <f>IF(E1173="y",1,IF(E1173="S",1,0))</f>
        <v>0</v>
      </c>
      <c r="G1173" s="506">
        <f>IF(E1173="S",1,0)</f>
        <v>0</v>
      </c>
      <c r="H1173" s="542"/>
      <c r="I1173" s="543"/>
      <c r="J1173" s="538"/>
      <c r="K1173" s="539"/>
      <c r="L1173" s="552"/>
      <c r="M1173" s="558"/>
      <c r="N1173" s="554">
        <f>L1173+J1173</f>
        <v>0</v>
      </c>
      <c r="O1173" s="555"/>
      <c r="P1173" s="538"/>
      <c r="Q1173" s="539"/>
      <c r="R1173" s="552"/>
      <c r="S1173" s="558"/>
      <c r="T1173" s="590">
        <f t="shared" ref="T1173:T1188" si="1039">R1173-P1173</f>
        <v>0</v>
      </c>
      <c r="U1173" s="591"/>
      <c r="V1173" s="550"/>
      <c r="W1173" s="543"/>
      <c r="X1173" s="538"/>
      <c r="Y1173" s="543"/>
      <c r="Z1173" s="538"/>
      <c r="AA1173" s="543"/>
      <c r="AB1173" s="538"/>
      <c r="AC1173" s="539"/>
      <c r="AD1173" s="552"/>
      <c r="AE1173" s="558"/>
      <c r="AF1173" s="586">
        <f>IF(AB1173=0,0,(AD1173/AB1173)*100)</f>
        <v>0</v>
      </c>
      <c r="AG1173" s="587"/>
      <c r="AH1173" s="538"/>
      <c r="AI1173" s="539"/>
      <c r="AJ1173" s="552"/>
      <c r="AK1173" s="558"/>
      <c r="AL1173" s="590">
        <f>IF(AH1173=0,0,(AJ1173/AH1173)*100)</f>
        <v>0</v>
      </c>
      <c r="AM1173" s="591"/>
      <c r="AN1173" s="538"/>
      <c r="AO1173" s="539"/>
      <c r="AP1173" s="552"/>
      <c r="AQ1173" s="558"/>
      <c r="AR1173" s="590">
        <f>IF(AN1173=0,0,(AP1173/AN1173)*100)</f>
        <v>0</v>
      </c>
      <c r="AS1173" s="591"/>
      <c r="AT1173" s="578">
        <f>AB1173+AH1173+AN1173</f>
        <v>0</v>
      </c>
      <c r="AU1173" s="579"/>
      <c r="AV1173" s="574">
        <f>AD1173+AJ1173+AP1173</f>
        <v>0</v>
      </c>
      <c r="AW1173" s="575"/>
      <c r="AX1173" s="590">
        <f>IF(AT1173=0,0,(AV1173/AT1173)*100)</f>
        <v>0</v>
      </c>
      <c r="AY1173" s="591"/>
      <c r="AZ1173" s="538"/>
      <c r="BA1173" s="539"/>
      <c r="BB1173" s="552"/>
      <c r="BC1173" s="558"/>
      <c r="BD1173" s="590">
        <f>IF(AZ1173=0,0,(BB1173/AZ1173)*100)</f>
        <v>0</v>
      </c>
      <c r="BE1173" s="591"/>
      <c r="BF1173" s="578">
        <f>AT1173+AZ1173</f>
        <v>0</v>
      </c>
      <c r="BG1173" s="579"/>
      <c r="BH1173" s="574">
        <f>AV1173+BB1173</f>
        <v>0</v>
      </c>
      <c r="BI1173" s="575"/>
      <c r="BJ1173" s="590">
        <f>IF(BF1173=0,0,(BH1173/BF1173)*100)</f>
        <v>0</v>
      </c>
      <c r="BK1173" s="591"/>
      <c r="BL1173" s="650">
        <f>(AD1173*2)+(AJ1173*2)+(AP1173*3)+BB1173</f>
        <v>0</v>
      </c>
      <c r="BM1173" s="651"/>
      <c r="BN1173" s="652"/>
      <c r="BO1173" s="599" t="e">
        <f>(BL1173*BR$1145)+(N1173*BR$1146)+(X1173*BR$1147)+(R1173*BR$1148)+(V1173*BR$1149)+(Z1173*BR$1150)</f>
        <v>#REF!</v>
      </c>
      <c r="BP1173" s="599" t="e">
        <f>((AZ1173-BB1173)*BR$1152)+((AT1173-AV1173)*BR$1151)+(H1173*BR$1153)+(P1173*BR$1154)</f>
        <v>#REF!</v>
      </c>
      <c r="BQ1173" s="54"/>
      <c r="BR1173" s="54"/>
      <c r="BS1173" s="54"/>
    </row>
    <row r="1174" spans="1:71" ht="21.75" customHeight="1">
      <c r="A1174" s="54"/>
      <c r="B1174" s="566"/>
      <c r="C1174" s="560" t="str">
        <f>IF(ROSTER!D$36="","",ROSTER!D$36)</f>
        <v/>
      </c>
      <c r="D1174" s="561"/>
      <c r="E1174" s="547"/>
      <c r="F1174" s="502"/>
      <c r="G1174" s="507"/>
      <c r="H1174" s="544"/>
      <c r="I1174" s="545"/>
      <c r="J1174" s="540"/>
      <c r="K1174" s="541"/>
      <c r="L1174" s="553"/>
      <c r="M1174" s="559"/>
      <c r="N1174" s="556" t="s">
        <v>14</v>
      </c>
      <c r="O1174" s="557"/>
      <c r="P1174" s="540"/>
      <c r="Q1174" s="541"/>
      <c r="R1174" s="553"/>
      <c r="S1174" s="559"/>
      <c r="T1174" s="592"/>
      <c r="U1174" s="593"/>
      <c r="V1174" s="551"/>
      <c r="W1174" s="545"/>
      <c r="X1174" s="540"/>
      <c r="Y1174" s="545"/>
      <c r="Z1174" s="540"/>
      <c r="AA1174" s="545"/>
      <c r="AB1174" s="540"/>
      <c r="AC1174" s="541"/>
      <c r="AD1174" s="553"/>
      <c r="AE1174" s="559"/>
      <c r="AF1174" s="588"/>
      <c r="AG1174" s="589"/>
      <c r="AH1174" s="540"/>
      <c r="AI1174" s="541"/>
      <c r="AJ1174" s="553"/>
      <c r="AK1174" s="559"/>
      <c r="AL1174" s="592"/>
      <c r="AM1174" s="593"/>
      <c r="AN1174" s="540"/>
      <c r="AO1174" s="541"/>
      <c r="AP1174" s="553"/>
      <c r="AQ1174" s="559"/>
      <c r="AR1174" s="592"/>
      <c r="AS1174" s="593"/>
      <c r="AT1174" s="580"/>
      <c r="AU1174" s="581"/>
      <c r="AV1174" s="576"/>
      <c r="AW1174" s="577"/>
      <c r="AX1174" s="592"/>
      <c r="AY1174" s="593"/>
      <c r="AZ1174" s="540"/>
      <c r="BA1174" s="541"/>
      <c r="BB1174" s="553"/>
      <c r="BC1174" s="559"/>
      <c r="BD1174" s="592"/>
      <c r="BE1174" s="593"/>
      <c r="BF1174" s="580"/>
      <c r="BG1174" s="581"/>
      <c r="BH1174" s="576"/>
      <c r="BI1174" s="577"/>
      <c r="BJ1174" s="592"/>
      <c r="BK1174" s="593"/>
      <c r="BL1174" s="653"/>
      <c r="BM1174" s="654"/>
      <c r="BN1174" s="655"/>
      <c r="BO1174" s="600"/>
      <c r="BP1174" s="600"/>
      <c r="BQ1174" s="54"/>
      <c r="BR1174" s="54"/>
      <c r="BS1174" s="54"/>
    </row>
    <row r="1175" spans="1:71" ht="21.75" customHeight="1">
      <c r="A1175" s="54"/>
      <c r="B1175" s="565" t="str">
        <f>IF(ROSTER!B38="","",ROSTER!B38)</f>
        <v/>
      </c>
      <c r="C1175" s="536" t="str">
        <f>IF(ROSTER!C$38="","",ROSTER!C$38)</f>
        <v/>
      </c>
      <c r="D1175" s="537"/>
      <c r="E1175" s="546"/>
      <c r="F1175" s="501">
        <f>IF(E1175="y",1,IF(E1175="S",1,0))</f>
        <v>0</v>
      </c>
      <c r="G1175" s="506">
        <f>IF(E1175="S",1,0)</f>
        <v>0</v>
      </c>
      <c r="H1175" s="542"/>
      <c r="I1175" s="543"/>
      <c r="J1175" s="538"/>
      <c r="K1175" s="539"/>
      <c r="L1175" s="552"/>
      <c r="M1175" s="558"/>
      <c r="N1175" s="554">
        <f>L1175+J1175</f>
        <v>0</v>
      </c>
      <c r="O1175" s="555"/>
      <c r="P1175" s="538"/>
      <c r="Q1175" s="539"/>
      <c r="R1175" s="552"/>
      <c r="S1175" s="558"/>
      <c r="T1175" s="590">
        <f t="shared" ref="T1175:T1188" si="1040">R1175-P1175</f>
        <v>0</v>
      </c>
      <c r="U1175" s="591"/>
      <c r="V1175" s="550"/>
      <c r="W1175" s="543"/>
      <c r="X1175" s="538"/>
      <c r="Y1175" s="543"/>
      <c r="Z1175" s="538"/>
      <c r="AA1175" s="543"/>
      <c r="AB1175" s="538"/>
      <c r="AC1175" s="539"/>
      <c r="AD1175" s="552"/>
      <c r="AE1175" s="558"/>
      <c r="AF1175" s="586">
        <f>IF(AB1175=0,0,(AD1175/AB1175)*100)</f>
        <v>0</v>
      </c>
      <c r="AG1175" s="587"/>
      <c r="AH1175" s="538"/>
      <c r="AI1175" s="539"/>
      <c r="AJ1175" s="552"/>
      <c r="AK1175" s="558"/>
      <c r="AL1175" s="590">
        <f>IF(AH1175=0,0,(AJ1175/AH1175)*100)</f>
        <v>0</v>
      </c>
      <c r="AM1175" s="591"/>
      <c r="AN1175" s="538"/>
      <c r="AO1175" s="539"/>
      <c r="AP1175" s="552"/>
      <c r="AQ1175" s="558"/>
      <c r="AR1175" s="590">
        <f>IF(AN1175=0,0,(AP1175/AN1175)*100)</f>
        <v>0</v>
      </c>
      <c r="AS1175" s="591"/>
      <c r="AT1175" s="578">
        <f>AB1175+AH1175+AN1175</f>
        <v>0</v>
      </c>
      <c r="AU1175" s="579"/>
      <c r="AV1175" s="574">
        <f>AD1175+AJ1175+AP1175</f>
        <v>0</v>
      </c>
      <c r="AW1175" s="575"/>
      <c r="AX1175" s="590">
        <f>IF(AT1175=0,0,(AV1175/AT1175)*100)</f>
        <v>0</v>
      </c>
      <c r="AY1175" s="591"/>
      <c r="AZ1175" s="538"/>
      <c r="BA1175" s="539"/>
      <c r="BB1175" s="552"/>
      <c r="BC1175" s="558"/>
      <c r="BD1175" s="590">
        <f>IF(AZ1175=0,0,(BB1175/AZ1175)*100)</f>
        <v>0</v>
      </c>
      <c r="BE1175" s="591"/>
      <c r="BF1175" s="578">
        <f>AT1175+AZ1175</f>
        <v>0</v>
      </c>
      <c r="BG1175" s="579"/>
      <c r="BH1175" s="574">
        <f>AV1175+BB1175</f>
        <v>0</v>
      </c>
      <c r="BI1175" s="575"/>
      <c r="BJ1175" s="590">
        <f>IF(BF1175=0,0,(BH1175/BF1175)*100)</f>
        <v>0</v>
      </c>
      <c r="BK1175" s="591"/>
      <c r="BL1175" s="650">
        <f>(AD1175*2)+(AJ1175*2)+(AP1175*3)+BB1175</f>
        <v>0</v>
      </c>
      <c r="BM1175" s="651"/>
      <c r="BN1175" s="652"/>
      <c r="BO1175" s="599" t="e">
        <f>(BL1175*BR$1145)+(N1175*BR$1146)+(X1175*BR$1147)+(R1175*BR$1148)+(V1175*BR$1149)+(Z1175*BR$1150)</f>
        <v>#REF!</v>
      </c>
      <c r="BP1175" s="599" t="e">
        <f>((AZ1175-BB1175)*BR$1152)+((AT1175-AV1175)*BR$1151)+(H1175*BR$1153)+(P1175*BR$1154)</f>
        <v>#REF!</v>
      </c>
      <c r="BQ1175" s="54"/>
      <c r="BR1175" s="54"/>
      <c r="BS1175" s="54"/>
    </row>
    <row r="1176" spans="1:71" ht="21.75" customHeight="1">
      <c r="A1176" s="54"/>
      <c r="B1176" s="566"/>
      <c r="C1176" s="560" t="str">
        <f>IF(ROSTER!D$38="","",ROSTER!D$38)</f>
        <v/>
      </c>
      <c r="D1176" s="561"/>
      <c r="E1176" s="547"/>
      <c r="F1176" s="502"/>
      <c r="G1176" s="507"/>
      <c r="H1176" s="544"/>
      <c r="I1176" s="545"/>
      <c r="J1176" s="540"/>
      <c r="K1176" s="541"/>
      <c r="L1176" s="553"/>
      <c r="M1176" s="559"/>
      <c r="N1176" s="556" t="s">
        <v>14</v>
      </c>
      <c r="O1176" s="557"/>
      <c r="P1176" s="540"/>
      <c r="Q1176" s="541"/>
      <c r="R1176" s="553"/>
      <c r="S1176" s="559"/>
      <c r="T1176" s="592"/>
      <c r="U1176" s="593"/>
      <c r="V1176" s="551"/>
      <c r="W1176" s="545"/>
      <c r="X1176" s="540"/>
      <c r="Y1176" s="545"/>
      <c r="Z1176" s="540"/>
      <c r="AA1176" s="545"/>
      <c r="AB1176" s="540"/>
      <c r="AC1176" s="541"/>
      <c r="AD1176" s="553"/>
      <c r="AE1176" s="559"/>
      <c r="AF1176" s="588"/>
      <c r="AG1176" s="589"/>
      <c r="AH1176" s="540"/>
      <c r="AI1176" s="541"/>
      <c r="AJ1176" s="553"/>
      <c r="AK1176" s="559"/>
      <c r="AL1176" s="592"/>
      <c r="AM1176" s="593"/>
      <c r="AN1176" s="540"/>
      <c r="AO1176" s="541"/>
      <c r="AP1176" s="553"/>
      <c r="AQ1176" s="559"/>
      <c r="AR1176" s="592"/>
      <c r="AS1176" s="593"/>
      <c r="AT1176" s="580"/>
      <c r="AU1176" s="581"/>
      <c r="AV1176" s="576"/>
      <c r="AW1176" s="577"/>
      <c r="AX1176" s="592"/>
      <c r="AY1176" s="593"/>
      <c r="AZ1176" s="540"/>
      <c r="BA1176" s="541"/>
      <c r="BB1176" s="553"/>
      <c r="BC1176" s="559"/>
      <c r="BD1176" s="592"/>
      <c r="BE1176" s="593"/>
      <c r="BF1176" s="580"/>
      <c r="BG1176" s="581"/>
      <c r="BH1176" s="576"/>
      <c r="BI1176" s="577"/>
      <c r="BJ1176" s="592"/>
      <c r="BK1176" s="593"/>
      <c r="BL1176" s="653"/>
      <c r="BM1176" s="654"/>
      <c r="BN1176" s="655"/>
      <c r="BO1176" s="600"/>
      <c r="BP1176" s="600"/>
      <c r="BQ1176" s="54"/>
      <c r="BR1176" s="54"/>
      <c r="BS1176" s="54"/>
    </row>
    <row r="1177" spans="1:71" ht="21.75" customHeight="1">
      <c r="A1177" s="54"/>
      <c r="B1177" s="565" t="str">
        <f>IF(ROSTER!B40="","",ROSTER!B40)</f>
        <v/>
      </c>
      <c r="C1177" s="536" t="str">
        <f>IF(ROSTER!C$40="","",ROSTER!C$40)</f>
        <v/>
      </c>
      <c r="D1177" s="537"/>
      <c r="E1177" s="546"/>
      <c r="F1177" s="501">
        <f>IF(E1177="y",1,IF(E1177="S",1,0))</f>
        <v>0</v>
      </c>
      <c r="G1177" s="506">
        <f>IF(E1177="S",1,0)</f>
        <v>0</v>
      </c>
      <c r="H1177" s="542"/>
      <c r="I1177" s="543"/>
      <c r="J1177" s="538"/>
      <c r="K1177" s="539"/>
      <c r="L1177" s="552"/>
      <c r="M1177" s="558"/>
      <c r="N1177" s="554">
        <f>L1177+J1177</f>
        <v>0</v>
      </c>
      <c r="O1177" s="555"/>
      <c r="P1177" s="538"/>
      <c r="Q1177" s="539"/>
      <c r="R1177" s="552"/>
      <c r="S1177" s="558"/>
      <c r="T1177" s="590">
        <f t="shared" ref="T1177:T1188" si="1041">R1177-P1177</f>
        <v>0</v>
      </c>
      <c r="U1177" s="591"/>
      <c r="V1177" s="550"/>
      <c r="W1177" s="543"/>
      <c r="X1177" s="538"/>
      <c r="Y1177" s="543"/>
      <c r="Z1177" s="538"/>
      <c r="AA1177" s="543"/>
      <c r="AB1177" s="538"/>
      <c r="AC1177" s="539"/>
      <c r="AD1177" s="552"/>
      <c r="AE1177" s="558"/>
      <c r="AF1177" s="586">
        <f>IF(AB1177=0,0,(AD1177/AB1177)*100)</f>
        <v>0</v>
      </c>
      <c r="AG1177" s="587"/>
      <c r="AH1177" s="538"/>
      <c r="AI1177" s="539"/>
      <c r="AJ1177" s="552"/>
      <c r="AK1177" s="558"/>
      <c r="AL1177" s="590">
        <f>IF(AH1177=0,0,(AJ1177/AH1177)*100)</f>
        <v>0</v>
      </c>
      <c r="AM1177" s="591"/>
      <c r="AN1177" s="538"/>
      <c r="AO1177" s="539"/>
      <c r="AP1177" s="552"/>
      <c r="AQ1177" s="558"/>
      <c r="AR1177" s="590">
        <f>IF(AN1177=0,0,(AP1177/AN1177)*100)</f>
        <v>0</v>
      </c>
      <c r="AS1177" s="591"/>
      <c r="AT1177" s="578">
        <f>AB1177+AH1177+AN1177</f>
        <v>0</v>
      </c>
      <c r="AU1177" s="579"/>
      <c r="AV1177" s="574">
        <f>AD1177+AJ1177+AP1177</f>
        <v>0</v>
      </c>
      <c r="AW1177" s="575"/>
      <c r="AX1177" s="590">
        <f>IF(AT1177=0,0,(AV1177/AT1177)*100)</f>
        <v>0</v>
      </c>
      <c r="AY1177" s="591"/>
      <c r="AZ1177" s="538"/>
      <c r="BA1177" s="539"/>
      <c r="BB1177" s="552"/>
      <c r="BC1177" s="558"/>
      <c r="BD1177" s="590">
        <f>IF(AZ1177=0,0,(BB1177/AZ1177)*100)</f>
        <v>0</v>
      </c>
      <c r="BE1177" s="591"/>
      <c r="BF1177" s="578">
        <f>AT1177+AZ1177</f>
        <v>0</v>
      </c>
      <c r="BG1177" s="579"/>
      <c r="BH1177" s="574">
        <f>AV1177+BB1177</f>
        <v>0</v>
      </c>
      <c r="BI1177" s="575"/>
      <c r="BJ1177" s="590">
        <f>IF(BF1177=0,0,(BH1177/BF1177)*100)</f>
        <v>0</v>
      </c>
      <c r="BK1177" s="591"/>
      <c r="BL1177" s="650">
        <f>(AD1177*2)+(AJ1177*2)+(AP1177*3)+BB1177</f>
        <v>0</v>
      </c>
      <c r="BM1177" s="651"/>
      <c r="BN1177" s="652"/>
      <c r="BO1177" s="599" t="e">
        <f>(BL1177*BR$1145)+(N1177*BR$1146)+(X1177*BR$1147)+(R1177*BR$1148)+(V1177*BR$1149)+(Z1177*BR$1150)</f>
        <v>#REF!</v>
      </c>
      <c r="BP1177" s="599" t="e">
        <f>((AZ1177-BB1177)*BR$1152)+((AT1177-AV1177)*BR$1151)+(H1177*BR$1153)+(P1177*BR$1154)</f>
        <v>#REF!</v>
      </c>
      <c r="BQ1177" s="54"/>
      <c r="BR1177" s="54"/>
      <c r="BS1177" s="54"/>
    </row>
    <row r="1178" spans="1:71" ht="21.75" customHeight="1">
      <c r="A1178" s="54"/>
      <c r="B1178" s="566"/>
      <c r="C1178" s="560" t="str">
        <f>IF(ROSTER!D$40="","",ROSTER!D$40)</f>
        <v/>
      </c>
      <c r="D1178" s="561"/>
      <c r="E1178" s="547"/>
      <c r="F1178" s="502"/>
      <c r="G1178" s="507"/>
      <c r="H1178" s="544"/>
      <c r="I1178" s="545"/>
      <c r="J1178" s="540"/>
      <c r="K1178" s="541"/>
      <c r="L1178" s="553"/>
      <c r="M1178" s="559"/>
      <c r="N1178" s="556" t="s">
        <v>14</v>
      </c>
      <c r="O1178" s="557"/>
      <c r="P1178" s="540"/>
      <c r="Q1178" s="541"/>
      <c r="R1178" s="553"/>
      <c r="S1178" s="559"/>
      <c r="T1178" s="592"/>
      <c r="U1178" s="593"/>
      <c r="V1178" s="551"/>
      <c r="W1178" s="545"/>
      <c r="X1178" s="540"/>
      <c r="Y1178" s="545"/>
      <c r="Z1178" s="540"/>
      <c r="AA1178" s="545"/>
      <c r="AB1178" s="540"/>
      <c r="AC1178" s="541"/>
      <c r="AD1178" s="553"/>
      <c r="AE1178" s="559"/>
      <c r="AF1178" s="588"/>
      <c r="AG1178" s="589"/>
      <c r="AH1178" s="540"/>
      <c r="AI1178" s="541"/>
      <c r="AJ1178" s="553"/>
      <c r="AK1178" s="559"/>
      <c r="AL1178" s="592"/>
      <c r="AM1178" s="593"/>
      <c r="AN1178" s="540"/>
      <c r="AO1178" s="541"/>
      <c r="AP1178" s="553"/>
      <c r="AQ1178" s="559"/>
      <c r="AR1178" s="592"/>
      <c r="AS1178" s="593"/>
      <c r="AT1178" s="580"/>
      <c r="AU1178" s="581"/>
      <c r="AV1178" s="576"/>
      <c r="AW1178" s="577"/>
      <c r="AX1178" s="592"/>
      <c r="AY1178" s="593"/>
      <c r="AZ1178" s="540"/>
      <c r="BA1178" s="541"/>
      <c r="BB1178" s="553"/>
      <c r="BC1178" s="559"/>
      <c r="BD1178" s="592"/>
      <c r="BE1178" s="593"/>
      <c r="BF1178" s="580"/>
      <c r="BG1178" s="581"/>
      <c r="BH1178" s="576"/>
      <c r="BI1178" s="577"/>
      <c r="BJ1178" s="592"/>
      <c r="BK1178" s="593"/>
      <c r="BL1178" s="653"/>
      <c r="BM1178" s="654"/>
      <c r="BN1178" s="655"/>
      <c r="BO1178" s="600"/>
      <c r="BP1178" s="600"/>
      <c r="BQ1178" s="54"/>
      <c r="BR1178" s="54"/>
      <c r="BS1178" s="54"/>
    </row>
    <row r="1179" spans="1:71" ht="21.75" customHeight="1">
      <c r="A1179" s="54"/>
      <c r="B1179" s="565" t="str">
        <f>IF(ROSTER!B42="","",ROSTER!B42)</f>
        <v/>
      </c>
      <c r="C1179" s="536" t="str">
        <f>IF(ROSTER!C$42="","",ROSTER!C$42)</f>
        <v/>
      </c>
      <c r="D1179" s="537"/>
      <c r="E1179" s="546"/>
      <c r="F1179" s="501">
        <f>IF(E1179="y",1,IF(E1179="S",1,0))</f>
        <v>0</v>
      </c>
      <c r="G1179" s="506">
        <f>IF(E1179="S",1,0)</f>
        <v>0</v>
      </c>
      <c r="H1179" s="542"/>
      <c r="I1179" s="543"/>
      <c r="J1179" s="538"/>
      <c r="K1179" s="539"/>
      <c r="L1179" s="552"/>
      <c r="M1179" s="558"/>
      <c r="N1179" s="554">
        <f>L1179+J1179</f>
        <v>0</v>
      </c>
      <c r="O1179" s="555"/>
      <c r="P1179" s="538"/>
      <c r="Q1179" s="539"/>
      <c r="R1179" s="552"/>
      <c r="S1179" s="558"/>
      <c r="T1179" s="590">
        <f t="shared" ref="T1179:T1188" si="1042">R1179-P1179</f>
        <v>0</v>
      </c>
      <c r="U1179" s="591"/>
      <c r="V1179" s="550"/>
      <c r="W1179" s="543"/>
      <c r="X1179" s="538"/>
      <c r="Y1179" s="543"/>
      <c r="Z1179" s="538"/>
      <c r="AA1179" s="543"/>
      <c r="AB1179" s="538"/>
      <c r="AC1179" s="539"/>
      <c r="AD1179" s="552"/>
      <c r="AE1179" s="558"/>
      <c r="AF1179" s="586">
        <f>IF(AB1179=0,0,(AD1179/AB1179)*100)</f>
        <v>0</v>
      </c>
      <c r="AG1179" s="587"/>
      <c r="AH1179" s="538"/>
      <c r="AI1179" s="539"/>
      <c r="AJ1179" s="552"/>
      <c r="AK1179" s="558"/>
      <c r="AL1179" s="590">
        <f>IF(AH1179=0,0,(AJ1179/AH1179)*100)</f>
        <v>0</v>
      </c>
      <c r="AM1179" s="591"/>
      <c r="AN1179" s="538"/>
      <c r="AO1179" s="539"/>
      <c r="AP1179" s="552"/>
      <c r="AQ1179" s="558"/>
      <c r="AR1179" s="590">
        <f>IF(AN1179=0,0,(AP1179/AN1179)*100)</f>
        <v>0</v>
      </c>
      <c r="AS1179" s="591"/>
      <c r="AT1179" s="578">
        <f>AB1179+AH1179+AN1179</f>
        <v>0</v>
      </c>
      <c r="AU1179" s="579"/>
      <c r="AV1179" s="574">
        <f>AD1179+AJ1179+AP1179</f>
        <v>0</v>
      </c>
      <c r="AW1179" s="575"/>
      <c r="AX1179" s="590">
        <f>IF(AT1179=0,0,(AV1179/AT1179)*100)</f>
        <v>0</v>
      </c>
      <c r="AY1179" s="591"/>
      <c r="AZ1179" s="538"/>
      <c r="BA1179" s="539"/>
      <c r="BB1179" s="552"/>
      <c r="BC1179" s="558"/>
      <c r="BD1179" s="590">
        <f>IF(AZ1179=0,0,(BB1179/AZ1179)*100)</f>
        <v>0</v>
      </c>
      <c r="BE1179" s="591"/>
      <c r="BF1179" s="578">
        <f>AT1179+AZ1179</f>
        <v>0</v>
      </c>
      <c r="BG1179" s="579"/>
      <c r="BH1179" s="574">
        <f>AV1179+BB1179</f>
        <v>0</v>
      </c>
      <c r="BI1179" s="575"/>
      <c r="BJ1179" s="590">
        <f>IF(BF1179=0,0,(BH1179/BF1179)*100)</f>
        <v>0</v>
      </c>
      <c r="BK1179" s="591"/>
      <c r="BL1179" s="650">
        <f>(AD1179*2)+(AJ1179*2)+(AP1179*3)+BB1179</f>
        <v>0</v>
      </c>
      <c r="BM1179" s="651"/>
      <c r="BN1179" s="652"/>
      <c r="BO1179" s="599" t="e">
        <f>(BL1179*BR$1145)+(N1179*BR$1146)+(X1179*BR$1147)+(R1179*BR$1148)+(V1179*BR$1149)+(Z1179*BR$1150)</f>
        <v>#REF!</v>
      </c>
      <c r="BP1179" s="599" t="e">
        <f>((AZ1179-BB1179)*BR$1152)+((AT1179-AV1179)*BR$1151)+(H1179*BR$1153)+(P1179*BR$1154)</f>
        <v>#REF!</v>
      </c>
      <c r="BQ1179" s="54"/>
      <c r="BR1179" s="54"/>
      <c r="BS1179" s="54"/>
    </row>
    <row r="1180" spans="1:71" ht="21.75" customHeight="1">
      <c r="A1180" s="54"/>
      <c r="B1180" s="566"/>
      <c r="C1180" s="560" t="str">
        <f>IF(ROSTER!D$42="","",ROSTER!D$42)</f>
        <v/>
      </c>
      <c r="D1180" s="561"/>
      <c r="E1180" s="547"/>
      <c r="F1180" s="502"/>
      <c r="G1180" s="507"/>
      <c r="H1180" s="544"/>
      <c r="I1180" s="545"/>
      <c r="J1180" s="540"/>
      <c r="K1180" s="541"/>
      <c r="L1180" s="553"/>
      <c r="M1180" s="559"/>
      <c r="N1180" s="556" t="s">
        <v>14</v>
      </c>
      <c r="O1180" s="557"/>
      <c r="P1180" s="540"/>
      <c r="Q1180" s="541"/>
      <c r="R1180" s="553"/>
      <c r="S1180" s="559"/>
      <c r="T1180" s="592"/>
      <c r="U1180" s="593"/>
      <c r="V1180" s="551"/>
      <c r="W1180" s="545"/>
      <c r="X1180" s="540"/>
      <c r="Y1180" s="545"/>
      <c r="Z1180" s="540"/>
      <c r="AA1180" s="545"/>
      <c r="AB1180" s="540"/>
      <c r="AC1180" s="541"/>
      <c r="AD1180" s="553"/>
      <c r="AE1180" s="559"/>
      <c r="AF1180" s="588"/>
      <c r="AG1180" s="589"/>
      <c r="AH1180" s="540"/>
      <c r="AI1180" s="541"/>
      <c r="AJ1180" s="553"/>
      <c r="AK1180" s="559"/>
      <c r="AL1180" s="592"/>
      <c r="AM1180" s="593"/>
      <c r="AN1180" s="540"/>
      <c r="AO1180" s="541"/>
      <c r="AP1180" s="553"/>
      <c r="AQ1180" s="559"/>
      <c r="AR1180" s="592"/>
      <c r="AS1180" s="593"/>
      <c r="AT1180" s="580"/>
      <c r="AU1180" s="581"/>
      <c r="AV1180" s="576"/>
      <c r="AW1180" s="577"/>
      <c r="AX1180" s="592"/>
      <c r="AY1180" s="593"/>
      <c r="AZ1180" s="540"/>
      <c r="BA1180" s="541"/>
      <c r="BB1180" s="553"/>
      <c r="BC1180" s="559"/>
      <c r="BD1180" s="592"/>
      <c r="BE1180" s="593"/>
      <c r="BF1180" s="580"/>
      <c r="BG1180" s="581"/>
      <c r="BH1180" s="576"/>
      <c r="BI1180" s="577"/>
      <c r="BJ1180" s="592"/>
      <c r="BK1180" s="593"/>
      <c r="BL1180" s="653"/>
      <c r="BM1180" s="654"/>
      <c r="BN1180" s="655"/>
      <c r="BO1180" s="600"/>
      <c r="BP1180" s="600"/>
      <c r="BQ1180" s="54"/>
      <c r="BR1180" s="54"/>
      <c r="BS1180" s="54"/>
    </row>
    <row r="1181" spans="1:71" ht="21.75" customHeight="1">
      <c r="A1181" s="54"/>
      <c r="B1181" s="565" t="str">
        <f>IF(ROSTER!B44="","",ROSTER!B44)</f>
        <v/>
      </c>
      <c r="C1181" s="536" t="str">
        <f>IF(ROSTER!C$44="","",ROSTER!C$44)</f>
        <v/>
      </c>
      <c r="D1181" s="537"/>
      <c r="E1181" s="546"/>
      <c r="F1181" s="501">
        <f>IF(E1181="y",1,IF(E1181="S",1,0))</f>
        <v>0</v>
      </c>
      <c r="G1181" s="506">
        <f>IF(E1181="S",1,0)</f>
        <v>0</v>
      </c>
      <c r="H1181" s="542"/>
      <c r="I1181" s="543"/>
      <c r="J1181" s="538"/>
      <c r="K1181" s="539"/>
      <c r="L1181" s="552"/>
      <c r="M1181" s="558"/>
      <c r="N1181" s="554">
        <f>L1181+J1181</f>
        <v>0</v>
      </c>
      <c r="O1181" s="555"/>
      <c r="P1181" s="538"/>
      <c r="Q1181" s="539"/>
      <c r="R1181" s="552"/>
      <c r="S1181" s="558"/>
      <c r="T1181" s="590">
        <f t="shared" ref="T1181:T1188" si="1043">R1181-P1181</f>
        <v>0</v>
      </c>
      <c r="U1181" s="591"/>
      <c r="V1181" s="550"/>
      <c r="W1181" s="543"/>
      <c r="X1181" s="538"/>
      <c r="Y1181" s="543"/>
      <c r="Z1181" s="538"/>
      <c r="AA1181" s="543"/>
      <c r="AB1181" s="538"/>
      <c r="AC1181" s="539"/>
      <c r="AD1181" s="552"/>
      <c r="AE1181" s="558"/>
      <c r="AF1181" s="586">
        <f>IF(AB1181=0,0,(AD1181/AB1181)*100)</f>
        <v>0</v>
      </c>
      <c r="AG1181" s="587"/>
      <c r="AH1181" s="538"/>
      <c r="AI1181" s="539"/>
      <c r="AJ1181" s="552"/>
      <c r="AK1181" s="558"/>
      <c r="AL1181" s="590">
        <f>IF(AH1181=0,0,(AJ1181/AH1181)*100)</f>
        <v>0</v>
      </c>
      <c r="AM1181" s="591"/>
      <c r="AN1181" s="538"/>
      <c r="AO1181" s="539"/>
      <c r="AP1181" s="552"/>
      <c r="AQ1181" s="558"/>
      <c r="AR1181" s="590">
        <f>IF(AN1181=0,0,(AP1181/AN1181)*100)</f>
        <v>0</v>
      </c>
      <c r="AS1181" s="591"/>
      <c r="AT1181" s="578">
        <f>AB1181+AH1181+AN1181</f>
        <v>0</v>
      </c>
      <c r="AU1181" s="579"/>
      <c r="AV1181" s="574">
        <f>AD1181+AJ1181+AP1181</f>
        <v>0</v>
      </c>
      <c r="AW1181" s="575"/>
      <c r="AX1181" s="590">
        <f>IF(AT1181=0,0,(AV1181/AT1181)*100)</f>
        <v>0</v>
      </c>
      <c r="AY1181" s="591"/>
      <c r="AZ1181" s="538"/>
      <c r="BA1181" s="539"/>
      <c r="BB1181" s="552"/>
      <c r="BC1181" s="558"/>
      <c r="BD1181" s="590">
        <f>IF(AZ1181=0,0,(BB1181/AZ1181)*100)</f>
        <v>0</v>
      </c>
      <c r="BE1181" s="591"/>
      <c r="BF1181" s="578">
        <f>AT1181+AZ1181</f>
        <v>0</v>
      </c>
      <c r="BG1181" s="579"/>
      <c r="BH1181" s="574">
        <f>AV1181+BB1181</f>
        <v>0</v>
      </c>
      <c r="BI1181" s="575"/>
      <c r="BJ1181" s="590">
        <f>IF(BF1181=0,0,(BH1181/BF1181)*100)</f>
        <v>0</v>
      </c>
      <c r="BK1181" s="591"/>
      <c r="BL1181" s="650">
        <f>(AD1181*2)+(AJ1181*2)+(AP1181*3)+BB1181</f>
        <v>0</v>
      </c>
      <c r="BM1181" s="651"/>
      <c r="BN1181" s="652"/>
      <c r="BO1181" s="599" t="e">
        <f>(BL1181*BR$1145)+(N1181*BR$1146)+(X1181*BR$1147)+(R1181*BR$1148)+(V1181*BR$1149)+(Z1181*BR$1150)</f>
        <v>#REF!</v>
      </c>
      <c r="BP1181" s="599" t="e">
        <f>((AZ1181-BB1181)*BR$1152)+((AT1181-AV1181)*BR$1151)+(H1181*BR$1153)+(P1181*BR$1154)</f>
        <v>#REF!</v>
      </c>
      <c r="BQ1181" s="54"/>
      <c r="BR1181" s="54"/>
      <c r="BS1181" s="54"/>
    </row>
    <row r="1182" spans="1:71" ht="21.75" customHeight="1">
      <c r="A1182" s="54"/>
      <c r="B1182" s="566"/>
      <c r="C1182" s="560" t="str">
        <f>IF(ROSTER!D$44="","",ROSTER!D$44)</f>
        <v/>
      </c>
      <c r="D1182" s="561"/>
      <c r="E1182" s="547"/>
      <c r="F1182" s="502"/>
      <c r="G1182" s="507"/>
      <c r="H1182" s="544"/>
      <c r="I1182" s="545"/>
      <c r="J1182" s="540"/>
      <c r="K1182" s="541"/>
      <c r="L1182" s="553"/>
      <c r="M1182" s="559"/>
      <c r="N1182" s="556" t="s">
        <v>14</v>
      </c>
      <c r="O1182" s="557"/>
      <c r="P1182" s="540"/>
      <c r="Q1182" s="541"/>
      <c r="R1182" s="553"/>
      <c r="S1182" s="559"/>
      <c r="T1182" s="592"/>
      <c r="U1182" s="593"/>
      <c r="V1182" s="551"/>
      <c r="W1182" s="545"/>
      <c r="X1182" s="540"/>
      <c r="Y1182" s="545"/>
      <c r="Z1182" s="540"/>
      <c r="AA1182" s="545"/>
      <c r="AB1182" s="540"/>
      <c r="AC1182" s="541"/>
      <c r="AD1182" s="553"/>
      <c r="AE1182" s="559"/>
      <c r="AF1182" s="588"/>
      <c r="AG1182" s="589"/>
      <c r="AH1182" s="540"/>
      <c r="AI1182" s="541"/>
      <c r="AJ1182" s="553"/>
      <c r="AK1182" s="559"/>
      <c r="AL1182" s="592"/>
      <c r="AM1182" s="593"/>
      <c r="AN1182" s="540"/>
      <c r="AO1182" s="541"/>
      <c r="AP1182" s="553"/>
      <c r="AQ1182" s="559"/>
      <c r="AR1182" s="592"/>
      <c r="AS1182" s="593"/>
      <c r="AT1182" s="580"/>
      <c r="AU1182" s="581"/>
      <c r="AV1182" s="576"/>
      <c r="AW1182" s="577"/>
      <c r="AX1182" s="592"/>
      <c r="AY1182" s="593"/>
      <c r="AZ1182" s="540"/>
      <c r="BA1182" s="541"/>
      <c r="BB1182" s="553"/>
      <c r="BC1182" s="559"/>
      <c r="BD1182" s="592"/>
      <c r="BE1182" s="593"/>
      <c r="BF1182" s="580"/>
      <c r="BG1182" s="581"/>
      <c r="BH1182" s="576"/>
      <c r="BI1182" s="577"/>
      <c r="BJ1182" s="592"/>
      <c r="BK1182" s="593"/>
      <c r="BL1182" s="653"/>
      <c r="BM1182" s="654"/>
      <c r="BN1182" s="655"/>
      <c r="BO1182" s="600"/>
      <c r="BP1182" s="600"/>
      <c r="BQ1182" s="54"/>
      <c r="BR1182" s="54"/>
      <c r="BS1182" s="54"/>
    </row>
    <row r="1183" spans="1:71" ht="21.75" customHeight="1">
      <c r="A1183" s="54"/>
      <c r="B1183" s="565" t="str">
        <f>IF(ROSTER!B46="","",ROSTER!B46)</f>
        <v/>
      </c>
      <c r="C1183" s="536" t="str">
        <f>IF(ROSTER!C$46="","",ROSTER!C$46)</f>
        <v/>
      </c>
      <c r="D1183" s="537"/>
      <c r="E1183" s="546"/>
      <c r="F1183" s="501">
        <f>IF(E1183="y",1,IF(E1183="S",1,0))</f>
        <v>0</v>
      </c>
      <c r="G1183" s="506">
        <f>IF(E1183="S",1,0)</f>
        <v>0</v>
      </c>
      <c r="H1183" s="542"/>
      <c r="I1183" s="543"/>
      <c r="J1183" s="538"/>
      <c r="K1183" s="539"/>
      <c r="L1183" s="552"/>
      <c r="M1183" s="558"/>
      <c r="N1183" s="554">
        <f>L1183+J1183</f>
        <v>0</v>
      </c>
      <c r="O1183" s="555"/>
      <c r="P1183" s="538"/>
      <c r="Q1183" s="539"/>
      <c r="R1183" s="552"/>
      <c r="S1183" s="558"/>
      <c r="T1183" s="590">
        <f t="shared" ref="T1183:T1188" si="1044">R1183-P1183</f>
        <v>0</v>
      </c>
      <c r="U1183" s="591"/>
      <c r="V1183" s="550"/>
      <c r="W1183" s="543"/>
      <c r="X1183" s="538"/>
      <c r="Y1183" s="543"/>
      <c r="Z1183" s="538"/>
      <c r="AA1183" s="543"/>
      <c r="AB1183" s="538"/>
      <c r="AC1183" s="539"/>
      <c r="AD1183" s="552"/>
      <c r="AE1183" s="558"/>
      <c r="AF1183" s="586">
        <f>IF(AB1183=0,0,(AD1183/AB1183)*100)</f>
        <v>0</v>
      </c>
      <c r="AG1183" s="587"/>
      <c r="AH1183" s="538"/>
      <c r="AI1183" s="539"/>
      <c r="AJ1183" s="552"/>
      <c r="AK1183" s="558"/>
      <c r="AL1183" s="590">
        <f>IF(AH1183=0,0,(AJ1183/AH1183)*100)</f>
        <v>0</v>
      </c>
      <c r="AM1183" s="591"/>
      <c r="AN1183" s="538"/>
      <c r="AO1183" s="539"/>
      <c r="AP1183" s="552"/>
      <c r="AQ1183" s="558"/>
      <c r="AR1183" s="590">
        <f>IF(AN1183=0,0,(AP1183/AN1183)*100)</f>
        <v>0</v>
      </c>
      <c r="AS1183" s="591"/>
      <c r="AT1183" s="578">
        <f>AB1183+AH1183+AN1183</f>
        <v>0</v>
      </c>
      <c r="AU1183" s="579"/>
      <c r="AV1183" s="574">
        <f>AD1183+AJ1183+AP1183</f>
        <v>0</v>
      </c>
      <c r="AW1183" s="575"/>
      <c r="AX1183" s="590">
        <f>IF(AT1183=0,0,(AV1183/AT1183)*100)</f>
        <v>0</v>
      </c>
      <c r="AY1183" s="591"/>
      <c r="AZ1183" s="538"/>
      <c r="BA1183" s="539"/>
      <c r="BB1183" s="552"/>
      <c r="BC1183" s="558"/>
      <c r="BD1183" s="590">
        <f>IF(AZ1183=0,0,(BB1183/AZ1183)*100)</f>
        <v>0</v>
      </c>
      <c r="BE1183" s="591"/>
      <c r="BF1183" s="578">
        <f>AT1183+AZ1183</f>
        <v>0</v>
      </c>
      <c r="BG1183" s="579"/>
      <c r="BH1183" s="574">
        <f>AV1183+BB1183</f>
        <v>0</v>
      </c>
      <c r="BI1183" s="575"/>
      <c r="BJ1183" s="590">
        <f>IF(BF1183=0,0,(BH1183/BF1183)*100)</f>
        <v>0</v>
      </c>
      <c r="BK1183" s="591"/>
      <c r="BL1183" s="650">
        <f>(AD1183*2)+(AJ1183*2)+(AP1183*3)+BB1183</f>
        <v>0</v>
      </c>
      <c r="BM1183" s="651"/>
      <c r="BN1183" s="652"/>
      <c r="BO1183" s="601" t="e">
        <f>(BL1183*BR$74)+(N1183*BR$75)+(X1183*BR$76)+(R1183*BR$77)+(V1183*BR$78)+(Z1183*BR$79)</f>
        <v>#REF!</v>
      </c>
      <c r="BP1183" s="599" t="e">
        <f>((AZ1183-BB1183)*BR$81)+((AT1183-AV1183)*BR$80)+(H1183*BR$82)+(P1183*BR$83)</f>
        <v>#REF!</v>
      </c>
      <c r="BQ1183" s="54"/>
      <c r="BR1183" s="54"/>
      <c r="BS1183" s="54"/>
    </row>
    <row r="1184" spans="1:71" ht="22.5" customHeight="1">
      <c r="A1184" s="54"/>
      <c r="B1184" s="566"/>
      <c r="C1184" s="560" t="str">
        <f>IF(ROSTER!D$46="","",ROSTER!D$46)</f>
        <v/>
      </c>
      <c r="D1184" s="561"/>
      <c r="E1184" s="547"/>
      <c r="F1184" s="502"/>
      <c r="G1184" s="507"/>
      <c r="H1184" s="544"/>
      <c r="I1184" s="545"/>
      <c r="J1184" s="540"/>
      <c r="K1184" s="541"/>
      <c r="L1184" s="553"/>
      <c r="M1184" s="559"/>
      <c r="N1184" s="556" t="s">
        <v>14</v>
      </c>
      <c r="O1184" s="557"/>
      <c r="P1184" s="540"/>
      <c r="Q1184" s="541"/>
      <c r="R1184" s="553"/>
      <c r="S1184" s="559"/>
      <c r="T1184" s="592"/>
      <c r="U1184" s="593"/>
      <c r="V1184" s="551"/>
      <c r="W1184" s="545"/>
      <c r="X1184" s="540"/>
      <c r="Y1184" s="545"/>
      <c r="Z1184" s="540"/>
      <c r="AA1184" s="545"/>
      <c r="AB1184" s="540"/>
      <c r="AC1184" s="541"/>
      <c r="AD1184" s="553"/>
      <c r="AE1184" s="559"/>
      <c r="AF1184" s="588"/>
      <c r="AG1184" s="589"/>
      <c r="AH1184" s="540"/>
      <c r="AI1184" s="541"/>
      <c r="AJ1184" s="553"/>
      <c r="AK1184" s="559"/>
      <c r="AL1184" s="592"/>
      <c r="AM1184" s="593"/>
      <c r="AN1184" s="540"/>
      <c r="AO1184" s="541"/>
      <c r="AP1184" s="553"/>
      <c r="AQ1184" s="559"/>
      <c r="AR1184" s="592"/>
      <c r="AS1184" s="593"/>
      <c r="AT1184" s="580"/>
      <c r="AU1184" s="581"/>
      <c r="AV1184" s="576"/>
      <c r="AW1184" s="577"/>
      <c r="AX1184" s="592"/>
      <c r="AY1184" s="593"/>
      <c r="AZ1184" s="540"/>
      <c r="BA1184" s="541"/>
      <c r="BB1184" s="553"/>
      <c r="BC1184" s="559"/>
      <c r="BD1184" s="592"/>
      <c r="BE1184" s="593"/>
      <c r="BF1184" s="580"/>
      <c r="BG1184" s="581"/>
      <c r="BH1184" s="576"/>
      <c r="BI1184" s="577"/>
      <c r="BJ1184" s="592"/>
      <c r="BK1184" s="593"/>
      <c r="BL1184" s="653"/>
      <c r="BM1184" s="654"/>
      <c r="BN1184" s="655"/>
      <c r="BO1184" s="602"/>
      <c r="BP1184" s="600"/>
      <c r="BQ1184" s="54"/>
      <c r="BR1184" s="54"/>
      <c r="BS1184" s="54"/>
    </row>
    <row r="1185" spans="1:71" ht="21.75" customHeight="1">
      <c r="A1185" s="54"/>
      <c r="B1185" s="565" t="str">
        <f>IF(ROSTER!B48="","",ROSTER!B48)</f>
        <v/>
      </c>
      <c r="C1185" s="536" t="str">
        <f>IF(ROSTER!C$48="","",ROSTER!C$48)</f>
        <v/>
      </c>
      <c r="D1185" s="537"/>
      <c r="E1185" s="546"/>
      <c r="F1185" s="501">
        <f t="shared" ref="F1185" si="1045">IF(E1185="y",1,IF(E1185="S",1,0))</f>
        <v>0</v>
      </c>
      <c r="G1185" s="506">
        <f t="shared" ref="G1185" si="1046">IF(E1185="S",1,0)</f>
        <v>0</v>
      </c>
      <c r="H1185" s="542"/>
      <c r="I1185" s="543"/>
      <c r="J1185" s="538"/>
      <c r="K1185" s="539"/>
      <c r="L1185" s="552"/>
      <c r="M1185" s="558"/>
      <c r="N1185" s="554">
        <f t="shared" ref="N1185" si="1047">L1185+J1185</f>
        <v>0</v>
      </c>
      <c r="O1185" s="555"/>
      <c r="P1185" s="538"/>
      <c r="Q1185" s="539"/>
      <c r="R1185" s="552"/>
      <c r="S1185" s="558"/>
      <c r="T1185" s="590">
        <f t="shared" ref="T1185:T1188" si="1048">R1185-P1185</f>
        <v>0</v>
      </c>
      <c r="U1185" s="591"/>
      <c r="V1185" s="550"/>
      <c r="W1185" s="543"/>
      <c r="X1185" s="538"/>
      <c r="Y1185" s="543"/>
      <c r="Z1185" s="538"/>
      <c r="AA1185" s="543"/>
      <c r="AB1185" s="538"/>
      <c r="AC1185" s="539"/>
      <c r="AD1185" s="552"/>
      <c r="AE1185" s="558"/>
      <c r="AF1185" s="586"/>
      <c r="AG1185" s="587"/>
      <c r="AH1185" s="538"/>
      <c r="AI1185" s="539"/>
      <c r="AJ1185" s="552"/>
      <c r="AK1185" s="558"/>
      <c r="AL1185" s="590">
        <f t="shared" ref="AL1185" si="1049">IF(AH1185=0,0,(AJ1185/AH1185)*100)</f>
        <v>0</v>
      </c>
      <c r="AM1185" s="591"/>
      <c r="AN1185" s="538"/>
      <c r="AO1185" s="539"/>
      <c r="AP1185" s="552"/>
      <c r="AQ1185" s="558"/>
      <c r="AR1185" s="590">
        <f t="shared" ref="AR1185" si="1050">IF(AN1185=0,0,(AP1185/AN1185)*100)</f>
        <v>0</v>
      </c>
      <c r="AS1185" s="591"/>
      <c r="AT1185" s="578">
        <f t="shared" ref="AT1185" si="1051">AB1185+AH1185+AN1185</f>
        <v>0</v>
      </c>
      <c r="AU1185" s="579"/>
      <c r="AV1185" s="574">
        <f t="shared" ref="AV1185" si="1052">AD1185+AJ1185+AP1185</f>
        <v>0</v>
      </c>
      <c r="AW1185" s="575"/>
      <c r="AX1185" s="590">
        <f t="shared" ref="AX1185" si="1053">IF(AT1185=0,0,(AV1185/AT1185)*100)</f>
        <v>0</v>
      </c>
      <c r="AY1185" s="591"/>
      <c r="AZ1185" s="538"/>
      <c r="BA1185" s="539"/>
      <c r="BB1185" s="552"/>
      <c r="BC1185" s="558"/>
      <c r="BD1185" s="590">
        <f t="shared" ref="BD1185" si="1054">IF(AZ1185=0,0,(BB1185/AZ1185)*100)</f>
        <v>0</v>
      </c>
      <c r="BE1185" s="591"/>
      <c r="BF1185" s="578">
        <f t="shared" ref="BF1185" si="1055">AT1185+AZ1185</f>
        <v>0</v>
      </c>
      <c r="BG1185" s="579"/>
      <c r="BH1185" s="574">
        <f t="shared" ref="BH1185" si="1056">AV1185+BB1185</f>
        <v>0</v>
      </c>
      <c r="BI1185" s="575"/>
      <c r="BJ1185" s="590">
        <f t="shared" ref="BJ1185" si="1057">IF(BF1185=0,0,(BH1185/BF1185)*100)</f>
        <v>0</v>
      </c>
      <c r="BK1185" s="591"/>
      <c r="BL1185" s="650">
        <f t="shared" ref="BL1185" si="1058">(AD1185*2)+(AJ1185*2)+(AP1185*3)+BB1185</f>
        <v>0</v>
      </c>
      <c r="BM1185" s="651"/>
      <c r="BN1185" s="652"/>
      <c r="BO1185" s="601" t="e">
        <f>(BL1185*BR$74)+(N1185*BR$75)+(X1185*BR$76)+(R1185*BR$77)+(V1185*BR$78)+(Z1185*BR$79)</f>
        <v>#REF!</v>
      </c>
      <c r="BP1185" s="599" t="e">
        <f>((AZ1185-BB1185)*BR$81)+((AT1185-AV1185)*BR$80)+(H1185*BR$82)+(P1185*BR$83)</f>
        <v>#REF!</v>
      </c>
      <c r="BQ1185" s="54"/>
      <c r="BR1185" s="54"/>
      <c r="BS1185" s="54"/>
    </row>
    <row r="1186" spans="1:71" ht="22.5" customHeight="1">
      <c r="A1186" s="54"/>
      <c r="B1186" s="566"/>
      <c r="C1186" s="560" t="str">
        <f>IF(ROSTER!D$48="","",ROSTER!D$48)</f>
        <v/>
      </c>
      <c r="D1186" s="561"/>
      <c r="E1186" s="547"/>
      <c r="F1186" s="502"/>
      <c r="G1186" s="507"/>
      <c r="H1186" s="544"/>
      <c r="I1186" s="545"/>
      <c r="J1186" s="540"/>
      <c r="K1186" s="541"/>
      <c r="L1186" s="553"/>
      <c r="M1186" s="559"/>
      <c r="N1186" s="556" t="s">
        <v>14</v>
      </c>
      <c r="O1186" s="557"/>
      <c r="P1186" s="540"/>
      <c r="Q1186" s="541"/>
      <c r="R1186" s="553"/>
      <c r="S1186" s="559"/>
      <c r="T1186" s="592"/>
      <c r="U1186" s="593"/>
      <c r="V1186" s="551"/>
      <c r="W1186" s="545"/>
      <c r="X1186" s="540"/>
      <c r="Y1186" s="545"/>
      <c r="Z1186" s="540"/>
      <c r="AA1186" s="545"/>
      <c r="AB1186" s="540"/>
      <c r="AC1186" s="541"/>
      <c r="AD1186" s="553"/>
      <c r="AE1186" s="559"/>
      <c r="AF1186" s="588"/>
      <c r="AG1186" s="589"/>
      <c r="AH1186" s="540"/>
      <c r="AI1186" s="541"/>
      <c r="AJ1186" s="553"/>
      <c r="AK1186" s="559"/>
      <c r="AL1186" s="592"/>
      <c r="AM1186" s="593"/>
      <c r="AN1186" s="540"/>
      <c r="AO1186" s="541"/>
      <c r="AP1186" s="553"/>
      <c r="AQ1186" s="559"/>
      <c r="AR1186" s="592"/>
      <c r="AS1186" s="593"/>
      <c r="AT1186" s="580"/>
      <c r="AU1186" s="581"/>
      <c r="AV1186" s="576"/>
      <c r="AW1186" s="577"/>
      <c r="AX1186" s="592"/>
      <c r="AY1186" s="593"/>
      <c r="AZ1186" s="540"/>
      <c r="BA1186" s="541"/>
      <c r="BB1186" s="553"/>
      <c r="BC1186" s="559"/>
      <c r="BD1186" s="592"/>
      <c r="BE1186" s="593"/>
      <c r="BF1186" s="580"/>
      <c r="BG1186" s="581"/>
      <c r="BH1186" s="576"/>
      <c r="BI1186" s="577"/>
      <c r="BJ1186" s="592"/>
      <c r="BK1186" s="593"/>
      <c r="BL1186" s="653"/>
      <c r="BM1186" s="654"/>
      <c r="BN1186" s="655"/>
      <c r="BO1186" s="602"/>
      <c r="BP1186" s="600"/>
      <c r="BQ1186" s="54"/>
      <c r="BR1186" s="54"/>
      <c r="BS1186" s="54"/>
    </row>
    <row r="1187" spans="1:71" ht="21.75" customHeight="1">
      <c r="A1187" s="54"/>
      <c r="B1187" s="565" t="str">
        <f>IF(ROSTER!B50="","",ROSTER!B50)</f>
        <v/>
      </c>
      <c r="C1187" s="536" t="str">
        <f>IF(ROSTER!C$50="","",ROSTER!C$50)</f>
        <v/>
      </c>
      <c r="D1187" s="537"/>
      <c r="E1187" s="546"/>
      <c r="F1187" s="501">
        <f t="shared" ref="F1187" si="1059">IF(E1187="y",1,IF(E1187="S",1,0))</f>
        <v>0</v>
      </c>
      <c r="G1187" s="506">
        <f t="shared" ref="G1187" si="1060">IF(E1187="S",1,0)</f>
        <v>0</v>
      </c>
      <c r="H1187" s="542"/>
      <c r="I1187" s="543"/>
      <c r="J1187" s="538"/>
      <c r="K1187" s="539"/>
      <c r="L1187" s="552"/>
      <c r="M1187" s="558"/>
      <c r="N1187" s="554">
        <f t="shared" ref="N1187" si="1061">L1187+J1187</f>
        <v>0</v>
      </c>
      <c r="O1187" s="555"/>
      <c r="P1187" s="538"/>
      <c r="Q1187" s="539"/>
      <c r="R1187" s="552"/>
      <c r="S1187" s="558"/>
      <c r="T1187" s="590">
        <f t="shared" ref="T1187:T1188" si="1062">R1187-P1187</f>
        <v>0</v>
      </c>
      <c r="U1187" s="591"/>
      <c r="V1187" s="550"/>
      <c r="W1187" s="543"/>
      <c r="X1187" s="538"/>
      <c r="Y1187" s="543"/>
      <c r="Z1187" s="538"/>
      <c r="AA1187" s="543"/>
      <c r="AB1187" s="538"/>
      <c r="AC1187" s="539"/>
      <c r="AD1187" s="552"/>
      <c r="AE1187" s="558"/>
      <c r="AF1187" s="586"/>
      <c r="AG1187" s="587"/>
      <c r="AH1187" s="538"/>
      <c r="AI1187" s="539"/>
      <c r="AJ1187" s="552"/>
      <c r="AK1187" s="558"/>
      <c r="AL1187" s="590">
        <f t="shared" ref="AL1187" si="1063">IF(AH1187=0,0,(AJ1187/AH1187)*100)</f>
        <v>0</v>
      </c>
      <c r="AM1187" s="591"/>
      <c r="AN1187" s="538"/>
      <c r="AO1187" s="539"/>
      <c r="AP1187" s="552"/>
      <c r="AQ1187" s="558"/>
      <c r="AR1187" s="590">
        <f t="shared" ref="AR1187" si="1064">IF(AN1187=0,0,(AP1187/AN1187)*100)</f>
        <v>0</v>
      </c>
      <c r="AS1187" s="591"/>
      <c r="AT1187" s="578">
        <f t="shared" ref="AT1187" si="1065">AB1187+AH1187+AN1187</f>
        <v>0</v>
      </c>
      <c r="AU1187" s="579"/>
      <c r="AV1187" s="574">
        <f t="shared" ref="AV1187" si="1066">AD1187+AJ1187+AP1187</f>
        <v>0</v>
      </c>
      <c r="AW1187" s="575"/>
      <c r="AX1187" s="590">
        <f t="shared" ref="AX1187" si="1067">IF(AT1187=0,0,(AV1187/AT1187)*100)</f>
        <v>0</v>
      </c>
      <c r="AY1187" s="591"/>
      <c r="AZ1187" s="538"/>
      <c r="BA1187" s="539"/>
      <c r="BB1187" s="552"/>
      <c r="BC1187" s="558"/>
      <c r="BD1187" s="590">
        <f t="shared" ref="BD1187" si="1068">IF(AZ1187=0,0,(BB1187/AZ1187)*100)</f>
        <v>0</v>
      </c>
      <c r="BE1187" s="591"/>
      <c r="BF1187" s="578">
        <f t="shared" ref="BF1187" si="1069">AT1187+AZ1187</f>
        <v>0</v>
      </c>
      <c r="BG1187" s="579"/>
      <c r="BH1187" s="574">
        <f t="shared" ref="BH1187" si="1070">AV1187+BB1187</f>
        <v>0</v>
      </c>
      <c r="BI1187" s="575"/>
      <c r="BJ1187" s="590">
        <f t="shared" ref="BJ1187" si="1071">IF(BF1187=0,0,(BH1187/BF1187)*100)</f>
        <v>0</v>
      </c>
      <c r="BK1187" s="591"/>
      <c r="BL1187" s="650">
        <f t="shared" ref="BL1187" si="1072">(AD1187*2)+(AJ1187*2)+(AP1187*3)+BB1187</f>
        <v>0</v>
      </c>
      <c r="BM1187" s="651"/>
      <c r="BN1187" s="652"/>
      <c r="BO1187" s="601" t="e">
        <f>(BL1187*BR$74)+(N1187*BR$75)+(X1187*BR$76)+(R1187*BR$77)+(V1187*BR$78)+(Z1187*BR$79)</f>
        <v>#REF!</v>
      </c>
      <c r="BP1187" s="599" t="e">
        <f>((AZ1187-BB1187)*BR$81)+((AT1187-AV1187)*BR$80)+(H1187*BR$82)+(P1187*BR$83)</f>
        <v>#REF!</v>
      </c>
      <c r="BQ1187" s="54"/>
      <c r="BR1187" s="54"/>
      <c r="BS1187" s="54"/>
    </row>
    <row r="1188" spans="1:71" ht="22.5" customHeight="1" thickBot="1">
      <c r="A1188" s="54"/>
      <c r="B1188" s="566"/>
      <c r="C1188" s="560" t="str">
        <f>IF(ROSTER!D$50="","",ROSTER!D$50)</f>
        <v/>
      </c>
      <c r="D1188" s="561"/>
      <c r="E1188" s="547"/>
      <c r="F1188" s="502"/>
      <c r="G1188" s="507"/>
      <c r="H1188" s="544"/>
      <c r="I1188" s="545"/>
      <c r="J1188" s="540"/>
      <c r="K1188" s="541"/>
      <c r="L1188" s="553"/>
      <c r="M1188" s="559"/>
      <c r="N1188" s="556" t="s">
        <v>14</v>
      </c>
      <c r="O1188" s="557"/>
      <c r="P1188" s="540"/>
      <c r="Q1188" s="541"/>
      <c r="R1188" s="553"/>
      <c r="S1188" s="559"/>
      <c r="T1188" s="592"/>
      <c r="U1188" s="593"/>
      <c r="V1188" s="551"/>
      <c r="W1188" s="545"/>
      <c r="X1188" s="540"/>
      <c r="Y1188" s="545"/>
      <c r="Z1188" s="540"/>
      <c r="AA1188" s="545"/>
      <c r="AB1188" s="540"/>
      <c r="AC1188" s="541"/>
      <c r="AD1188" s="553"/>
      <c r="AE1188" s="559"/>
      <c r="AF1188" s="588"/>
      <c r="AG1188" s="589"/>
      <c r="AH1188" s="540"/>
      <c r="AI1188" s="541"/>
      <c r="AJ1188" s="553"/>
      <c r="AK1188" s="559"/>
      <c r="AL1188" s="592"/>
      <c r="AM1188" s="593"/>
      <c r="AN1188" s="540"/>
      <c r="AO1188" s="541"/>
      <c r="AP1188" s="553"/>
      <c r="AQ1188" s="559"/>
      <c r="AR1188" s="592"/>
      <c r="AS1188" s="593"/>
      <c r="AT1188" s="580"/>
      <c r="AU1188" s="581"/>
      <c r="AV1188" s="576"/>
      <c r="AW1188" s="577"/>
      <c r="AX1188" s="592"/>
      <c r="AY1188" s="593"/>
      <c r="AZ1188" s="540"/>
      <c r="BA1188" s="541"/>
      <c r="BB1188" s="553"/>
      <c r="BC1188" s="559"/>
      <c r="BD1188" s="592"/>
      <c r="BE1188" s="593"/>
      <c r="BF1188" s="580"/>
      <c r="BG1188" s="581"/>
      <c r="BH1188" s="576"/>
      <c r="BI1188" s="577"/>
      <c r="BJ1188" s="592"/>
      <c r="BK1188" s="593"/>
      <c r="BL1188" s="653"/>
      <c r="BM1188" s="654"/>
      <c r="BN1188" s="655"/>
      <c r="BO1188" s="602"/>
      <c r="BP1188" s="600"/>
      <c r="BQ1188" s="54"/>
      <c r="BR1188" s="54"/>
      <c r="BS1188" s="54"/>
    </row>
    <row r="1189" spans="1:71" s="335" customFormat="1" ht="33.4" customHeight="1">
      <c r="A1189" s="333"/>
      <c r="B1189" s="689"/>
      <c r="C1189" s="685"/>
      <c r="D1189" s="685" t="s">
        <v>10</v>
      </c>
      <c r="E1189" s="686"/>
      <c r="F1189" s="334"/>
      <c r="G1189" s="334"/>
      <c r="H1189" s="642">
        <f>SUM(H1145:I1188)</f>
        <v>0</v>
      </c>
      <c r="I1189" s="631"/>
      <c r="J1189" s="642">
        <f>SUM(J1145:K1188)</f>
        <v>0</v>
      </c>
      <c r="K1189" s="631"/>
      <c r="L1189" s="630">
        <f>SUM(L1145:M1188)</f>
        <v>0</v>
      </c>
      <c r="M1189" s="640"/>
      <c r="N1189" s="626">
        <f>L1189+J1189</f>
        <v>0</v>
      </c>
      <c r="O1189" s="627"/>
      <c r="P1189" s="630">
        <f>SUM(P1145:Q1188)</f>
        <v>0</v>
      </c>
      <c r="Q1189" s="631"/>
      <c r="R1189" s="630">
        <f t="shared" ref="R1189" si="1073">SUM(R1145:S1188)</f>
        <v>0</v>
      </c>
      <c r="S1189" s="640"/>
      <c r="T1189" s="630">
        <f t="shared" ref="T1189" si="1074">SUM(T1145:U1188)</f>
        <v>0</v>
      </c>
      <c r="U1189" s="627"/>
      <c r="V1189" s="640">
        <f t="shared" ref="V1189" si="1075">SUM(V1145:W1188)</f>
        <v>0</v>
      </c>
      <c r="W1189" s="640"/>
      <c r="X1189" s="642">
        <f t="shared" ref="X1189" si="1076">SUM(X1145:Y1188)</f>
        <v>0</v>
      </c>
      <c r="Y1189" s="627"/>
      <c r="Z1189" s="642">
        <f t="shared" ref="Z1189" si="1077">SUM(Z1145:AA1188)</f>
        <v>0</v>
      </c>
      <c r="AA1189" s="627"/>
      <c r="AB1189" s="640">
        <f t="shared" ref="AB1189" si="1078">SUM(AB1145:AC1188)</f>
        <v>0</v>
      </c>
      <c r="AC1189" s="631"/>
      <c r="AD1189" s="630">
        <f t="shared" ref="AD1189" si="1079">SUM(AD1145:AE1188)</f>
        <v>0</v>
      </c>
      <c r="AE1189" s="640"/>
      <c r="AF1189" s="626">
        <f t="shared" ref="AF1189" si="1080">SUM(AF1145:AG1188)</f>
        <v>0</v>
      </c>
      <c r="AG1189" s="627"/>
      <c r="AH1189" s="630">
        <f t="shared" ref="AH1189" si="1081">SUM(AH1145:AI1188)</f>
        <v>0</v>
      </c>
      <c r="AI1189" s="631"/>
      <c r="AJ1189" s="630">
        <f t="shared" ref="AJ1189" si="1082">SUM(AJ1145:AK1188)</f>
        <v>0</v>
      </c>
      <c r="AK1189" s="640"/>
      <c r="AL1189" s="626">
        <f>IF(AH1189=0,0,(AJ1189/AH1189)*100)</f>
        <v>0</v>
      </c>
      <c r="AM1189" s="627"/>
      <c r="AN1189" s="630">
        <f>SUM(AN1145:AO1188)</f>
        <v>0</v>
      </c>
      <c r="AO1189" s="631"/>
      <c r="AP1189" s="630">
        <f>SUM(AP1145:AQ1188)</f>
        <v>0</v>
      </c>
      <c r="AQ1189" s="640"/>
      <c r="AR1189" s="626">
        <f>IF(AN1189=0,0,(AP1189/AN1189)*100)</f>
        <v>0</v>
      </c>
      <c r="AS1189" s="627"/>
      <c r="AT1189" s="642">
        <f>AB1189+AH1189+AN1189</f>
        <v>0</v>
      </c>
      <c r="AU1189" s="631"/>
      <c r="AV1189" s="630">
        <f>AD1189+AJ1189+AP1189</f>
        <v>0</v>
      </c>
      <c r="AW1189" s="670"/>
      <c r="AX1189" s="626">
        <f>IF(AT1189=0,0,(AV1189/AT1189)*100)</f>
        <v>0</v>
      </c>
      <c r="AY1189" s="627"/>
      <c r="AZ1189" s="630">
        <f>SUM(AZ1145:BA1188)</f>
        <v>0</v>
      </c>
      <c r="BA1189" s="631"/>
      <c r="BB1189" s="630">
        <f>SUM(BB1145:BC1188)</f>
        <v>0</v>
      </c>
      <c r="BC1189" s="640"/>
      <c r="BD1189" s="626">
        <f>IF(AZ1189=0,0,(BB1189/AZ1189)*100)</f>
        <v>0</v>
      </c>
      <c r="BE1189" s="627"/>
      <c r="BF1189" s="642">
        <f>AT1189+AZ1189</f>
        <v>0</v>
      </c>
      <c r="BG1189" s="631"/>
      <c r="BH1189" s="630">
        <f>AV1189+BB1189</f>
        <v>0</v>
      </c>
      <c r="BI1189" s="670"/>
      <c r="BJ1189" s="626">
        <f>IF(BF1189=0,0,(BH1189/BF1189)*100)</f>
        <v>0</v>
      </c>
      <c r="BK1189" s="668"/>
      <c r="BL1189" s="644">
        <f>SUM(BL1145:BN1188)</f>
        <v>0</v>
      </c>
      <c r="BM1189" s="645"/>
      <c r="BN1189" s="646"/>
      <c r="BO1189" s="601" t="e">
        <f>(BL1189*BR$74)+(N1189*BR$75)+(X1189*BR$76)+(R1189*BR$77)+(V1189*BR$78)+(Z1189*BR$79)</f>
        <v>#REF!</v>
      </c>
      <c r="BP1189" s="599" t="e">
        <f>((AZ1189-BB1189)*BR$81)+((AT1189-AV1189)*BR$80)+(H1189*BR$82)+(P1189*BR$83)</f>
        <v>#REF!</v>
      </c>
      <c r="BQ1189" s="333"/>
      <c r="BR1189" s="333"/>
      <c r="BS1189" s="333"/>
    </row>
    <row r="1190" spans="1:71" s="335" customFormat="1" ht="33.950000000000003" customHeight="1" thickBot="1">
      <c r="A1190" s="333"/>
      <c r="B1190" s="690"/>
      <c r="C1190" s="687"/>
      <c r="D1190" s="687"/>
      <c r="E1190" s="688"/>
      <c r="F1190" s="336"/>
      <c r="G1190" s="336"/>
      <c r="H1190" s="643"/>
      <c r="I1190" s="633"/>
      <c r="J1190" s="643"/>
      <c r="K1190" s="633"/>
      <c r="L1190" s="632"/>
      <c r="M1190" s="641"/>
      <c r="N1190" s="628" t="s">
        <v>14</v>
      </c>
      <c r="O1190" s="629"/>
      <c r="P1190" s="632"/>
      <c r="Q1190" s="633"/>
      <c r="R1190" s="632"/>
      <c r="S1190" s="641"/>
      <c r="T1190" s="632"/>
      <c r="U1190" s="629"/>
      <c r="V1190" s="641"/>
      <c r="W1190" s="641"/>
      <c r="X1190" s="643"/>
      <c r="Y1190" s="629"/>
      <c r="Z1190" s="643"/>
      <c r="AA1190" s="629"/>
      <c r="AB1190" s="641"/>
      <c r="AC1190" s="633"/>
      <c r="AD1190" s="632"/>
      <c r="AE1190" s="641"/>
      <c r="AF1190" s="628"/>
      <c r="AG1190" s="629"/>
      <c r="AH1190" s="632"/>
      <c r="AI1190" s="633"/>
      <c r="AJ1190" s="632"/>
      <c r="AK1190" s="641"/>
      <c r="AL1190" s="628"/>
      <c r="AM1190" s="629"/>
      <c r="AN1190" s="632"/>
      <c r="AO1190" s="633"/>
      <c r="AP1190" s="632"/>
      <c r="AQ1190" s="641"/>
      <c r="AR1190" s="628"/>
      <c r="AS1190" s="629"/>
      <c r="AT1190" s="643"/>
      <c r="AU1190" s="633"/>
      <c r="AV1190" s="632"/>
      <c r="AW1190" s="671"/>
      <c r="AX1190" s="628"/>
      <c r="AY1190" s="629"/>
      <c r="AZ1190" s="632"/>
      <c r="BA1190" s="633"/>
      <c r="BB1190" s="632"/>
      <c r="BC1190" s="641"/>
      <c r="BD1190" s="628"/>
      <c r="BE1190" s="629"/>
      <c r="BF1190" s="643"/>
      <c r="BG1190" s="633"/>
      <c r="BH1190" s="632"/>
      <c r="BI1190" s="671"/>
      <c r="BJ1190" s="628"/>
      <c r="BK1190" s="669"/>
      <c r="BL1190" s="647"/>
      <c r="BM1190" s="648"/>
      <c r="BN1190" s="649"/>
      <c r="BO1190" s="602"/>
      <c r="BP1190" s="600"/>
      <c r="BQ1190" s="333"/>
      <c r="BR1190" s="333"/>
      <c r="BS1190" s="333"/>
    </row>
    <row r="1191" spans="1:71" s="341" customFormat="1" ht="48.2" customHeight="1" thickBot="1">
      <c r="A1191" s="337"/>
      <c r="B1191" s="667"/>
      <c r="C1191" s="665"/>
      <c r="D1191" s="665" t="s">
        <v>13</v>
      </c>
      <c r="E1191" s="666"/>
      <c r="F1191" s="338"/>
      <c r="G1191" s="334"/>
      <c r="H1191" s="676"/>
      <c r="I1191" s="677"/>
      <c r="J1191" s="673"/>
      <c r="K1191" s="672"/>
      <c r="L1191" s="605"/>
      <c r="M1191" s="606"/>
      <c r="N1191" s="674">
        <f>J1191+L1191</f>
        <v>0</v>
      </c>
      <c r="O1191" s="675"/>
      <c r="P1191" s="673"/>
      <c r="Q1191" s="672"/>
      <c r="R1191" s="605"/>
      <c r="S1191" s="672"/>
      <c r="T1191" s="626">
        <f>R1191-P1191</f>
        <v>0</v>
      </c>
      <c r="U1191" s="627"/>
      <c r="V1191" s="673"/>
      <c r="W1191" s="678"/>
      <c r="X1191" s="679"/>
      <c r="Y1191" s="680"/>
      <c r="Z1191" s="673"/>
      <c r="AA1191" s="678"/>
      <c r="AB1191" s="673"/>
      <c r="AC1191" s="672"/>
      <c r="AD1191" s="605"/>
      <c r="AE1191" s="606"/>
      <c r="AF1191" s="634">
        <f>IF(AB1191=0,0,(AD1191/AB1191)*100)</f>
        <v>0</v>
      </c>
      <c r="AG1191" s="635"/>
      <c r="AH1191" s="673"/>
      <c r="AI1191" s="672"/>
      <c r="AJ1191" s="605"/>
      <c r="AK1191" s="606"/>
      <c r="AL1191" s="626">
        <f>IF(AH1191=0,0,(AJ1191/AH1191)*100)</f>
        <v>0</v>
      </c>
      <c r="AM1191" s="627"/>
      <c r="AN1191" s="673"/>
      <c r="AO1191" s="672"/>
      <c r="AP1191" s="605"/>
      <c r="AQ1191" s="606"/>
      <c r="AR1191" s="626">
        <f>IF(AN1191=0,0,(AP1191/AN1191)*100)</f>
        <v>0</v>
      </c>
      <c r="AS1191" s="627"/>
      <c r="AT1191" s="681">
        <f>AB1191+AH1191+AN1191</f>
        <v>0</v>
      </c>
      <c r="AU1191" s="682"/>
      <c r="AV1191" s="683">
        <f>AD1191+AJ1191+AP1191</f>
        <v>0</v>
      </c>
      <c r="AW1191" s="684"/>
      <c r="AX1191" s="626">
        <f>IF(AT1191=0,0,(AV1191/AT1191)*100)</f>
        <v>0</v>
      </c>
      <c r="AY1191" s="627"/>
      <c r="AZ1191" s="673"/>
      <c r="BA1191" s="672"/>
      <c r="BB1191" s="605"/>
      <c r="BC1191" s="606"/>
      <c r="BD1191" s="626">
        <f>IF(AZ1191=0,0,(BB1191/AZ1191)*100)</f>
        <v>0</v>
      </c>
      <c r="BE1191" s="627"/>
      <c r="BF1191" s="681">
        <f>AT1191+AZ1191</f>
        <v>0</v>
      </c>
      <c r="BG1191" s="682"/>
      <c r="BH1191" s="683">
        <f>AV1191+BB1191</f>
        <v>0</v>
      </c>
      <c r="BI1191" s="684"/>
      <c r="BJ1191" s="626">
        <f>IF(BF1191=0,0,(BH1191/BF1191)*100)</f>
        <v>0</v>
      </c>
      <c r="BK1191" s="627"/>
      <c r="BL1191" s="594"/>
      <c r="BM1191" s="595"/>
      <c r="BN1191" s="596"/>
      <c r="BO1191" s="339"/>
      <c r="BP1191" s="340"/>
      <c r="BQ1191" s="337"/>
      <c r="BR1191" s="337"/>
      <c r="BS1191" s="337"/>
    </row>
    <row r="1192" spans="1:71" s="341" customFormat="1" ht="48.95" customHeight="1" thickBot="1">
      <c r="A1192" s="337"/>
      <c r="B1192" s="342"/>
      <c r="C1192" s="343"/>
      <c r="D1192" s="570" t="s">
        <v>95</v>
      </c>
      <c r="E1192" s="571"/>
      <c r="F1192" s="344"/>
      <c r="G1192" s="344"/>
      <c r="H1192" s="343"/>
      <c r="I1192" s="343"/>
      <c r="J1192" s="567">
        <f>IF((J1189+L1191)=0,0,J1189/(J1189+L1191)*100)</f>
        <v>0</v>
      </c>
      <c r="K1192" s="569"/>
      <c r="L1192" s="567">
        <f>IF((L1189+J1191)=0,0,L1189/(L1189+J1191)*100)</f>
        <v>0</v>
      </c>
      <c r="M1192" s="569"/>
      <c r="N1192" s="567">
        <f>IF((N1189+N1191)=0,0,N1189/(N1189+N1191)*100)</f>
        <v>0</v>
      </c>
      <c r="O1192" s="568"/>
      <c r="P1192" s="572"/>
      <c r="Q1192" s="509"/>
      <c r="R1192" s="509"/>
      <c r="S1192" s="509"/>
      <c r="T1192" s="535"/>
      <c r="U1192" s="535"/>
      <c r="V1192" s="509"/>
      <c r="W1192" s="509"/>
      <c r="X1192" s="509"/>
      <c r="Y1192" s="509"/>
      <c r="Z1192" s="509"/>
      <c r="AA1192" s="509"/>
      <c r="AB1192" s="509"/>
      <c r="AC1192" s="509"/>
      <c r="AD1192" s="509"/>
      <c r="AE1192" s="509"/>
      <c r="AF1192" s="509"/>
      <c r="AG1192" s="509"/>
      <c r="AH1192" s="509"/>
      <c r="AI1192" s="509"/>
      <c r="AJ1192" s="509"/>
      <c r="AK1192" s="509"/>
      <c r="AL1192" s="509"/>
      <c r="AM1192" s="509"/>
      <c r="AN1192" s="509"/>
      <c r="AO1192" s="509"/>
      <c r="AP1192" s="509"/>
      <c r="AQ1192" s="509"/>
      <c r="AR1192" s="509"/>
      <c r="AS1192" s="509"/>
      <c r="AT1192" s="509"/>
      <c r="AU1192" s="509"/>
      <c r="AV1192" s="509"/>
      <c r="AW1192" s="509"/>
      <c r="AX1192" s="509"/>
      <c r="AY1192" s="509"/>
      <c r="AZ1192" s="509"/>
      <c r="BA1192" s="509"/>
      <c r="BB1192" s="509"/>
      <c r="BC1192" s="509"/>
      <c r="BD1192" s="509"/>
      <c r="BE1192" s="509"/>
      <c r="BF1192" s="509"/>
      <c r="BG1192" s="509"/>
      <c r="BH1192" s="509"/>
      <c r="BI1192" s="509"/>
      <c r="BJ1192" s="509"/>
      <c r="BK1192" s="509"/>
      <c r="BL1192" s="509"/>
      <c r="BM1192" s="509"/>
      <c r="BN1192" s="573"/>
      <c r="BO1192" s="345"/>
      <c r="BP1192" s="345"/>
      <c r="BQ1192" s="337"/>
      <c r="BR1192" s="337"/>
      <c r="BS1192" s="337"/>
    </row>
    <row r="1193" spans="1:71" ht="15.75" customHeight="1" thickTop="1" thickBot="1">
      <c r="A1193" s="54"/>
      <c r="B1193" s="214"/>
      <c r="C1193" s="215"/>
      <c r="D1193" s="215"/>
      <c r="E1193" s="215"/>
      <c r="F1193" s="74"/>
      <c r="G1193" s="74"/>
      <c r="H1193" s="215"/>
      <c r="I1193" s="215"/>
      <c r="J1193" s="215"/>
      <c r="K1193" s="215"/>
      <c r="L1193" s="215"/>
      <c r="M1193" s="215"/>
      <c r="N1193" s="215"/>
      <c r="O1193" s="215"/>
      <c r="P1193" s="215"/>
      <c r="Q1193" s="215"/>
      <c r="R1193" s="215"/>
      <c r="S1193" s="215"/>
      <c r="T1193" s="215"/>
      <c r="U1193" s="215"/>
      <c r="V1193" s="215"/>
      <c r="W1193" s="215"/>
      <c r="X1193" s="215"/>
      <c r="Y1193" s="215"/>
      <c r="Z1193" s="215"/>
      <c r="AA1193" s="215"/>
      <c r="AB1193" s="215"/>
      <c r="AC1193" s="215"/>
      <c r="AD1193" s="215"/>
      <c r="AE1193" s="215"/>
      <c r="AF1193" s="220"/>
      <c r="AG1193" s="220"/>
      <c r="AH1193" s="215"/>
      <c r="AI1193" s="215"/>
      <c r="AJ1193" s="215"/>
      <c r="AK1193" s="215"/>
      <c r="AL1193" s="215"/>
      <c r="AM1193" s="215"/>
      <c r="AN1193" s="215"/>
      <c r="AO1193" s="215"/>
      <c r="AP1193" s="215"/>
      <c r="AQ1193" s="215"/>
      <c r="AR1193" s="215"/>
      <c r="AS1193" s="215"/>
      <c r="AT1193" s="215"/>
      <c r="AU1193" s="215"/>
      <c r="AV1193" s="215"/>
      <c r="AW1193" s="215"/>
      <c r="AX1193" s="215"/>
      <c r="AY1193" s="215"/>
      <c r="AZ1193" s="215"/>
      <c r="BA1193" s="215"/>
      <c r="BB1193" s="215"/>
      <c r="BC1193" s="215"/>
      <c r="BD1193" s="215"/>
      <c r="BE1193" s="215"/>
      <c r="BF1193" s="215"/>
      <c r="BG1193" s="215"/>
      <c r="BH1193" s="215"/>
      <c r="BI1193" s="215"/>
      <c r="BJ1193" s="215"/>
      <c r="BK1193" s="215"/>
      <c r="BL1193" s="215"/>
      <c r="BM1193" s="215"/>
      <c r="BN1193" s="221"/>
      <c r="BO1193" s="75"/>
      <c r="BP1193" s="75"/>
      <c r="BQ1193" s="54"/>
      <c r="BR1193" s="54"/>
      <c r="BS1193" s="54"/>
    </row>
    <row r="1194" spans="1:71" s="73" customFormat="1" ht="80.25" customHeight="1" thickTop="1" thickBot="1">
      <c r="A1194" s="72"/>
      <c r="B1194" s="656" t="s">
        <v>62</v>
      </c>
      <c r="C1194" s="657"/>
      <c r="D1194" s="616" t="s">
        <v>54</v>
      </c>
      <c r="E1194" s="616"/>
      <c r="F1194" s="76"/>
      <c r="G1194" s="76"/>
      <c r="H1194" s="607"/>
      <c r="I1194" s="608"/>
      <c r="J1194" s="609"/>
      <c r="K1194" s="346"/>
      <c r="L1194" s="607"/>
      <c r="M1194" s="608"/>
      <c r="N1194" s="609"/>
      <c r="O1194" s="510" t="s">
        <v>49</v>
      </c>
      <c r="P1194" s="511"/>
      <c r="Q1194" s="511"/>
      <c r="R1194" s="511"/>
      <c r="S1194" s="607"/>
      <c r="T1194" s="608"/>
      <c r="U1194" s="609"/>
      <c r="V1194" s="346"/>
      <c r="W1194" s="607"/>
      <c r="X1194" s="608"/>
      <c r="Y1194" s="609"/>
      <c r="Z1194" s="510" t="s">
        <v>115</v>
      </c>
      <c r="AA1194" s="511"/>
      <c r="AB1194" s="511"/>
      <c r="AC1194" s="511"/>
      <c r="AD1194" s="511"/>
      <c r="AE1194" s="511"/>
      <c r="AF1194" s="511"/>
      <c r="AG1194" s="511"/>
      <c r="AH1194" s="511"/>
      <c r="AI1194" s="512"/>
      <c r="AJ1194" s="607"/>
      <c r="AK1194" s="608"/>
      <c r="AL1194" s="609"/>
      <c r="AM1194" s="346"/>
      <c r="AN1194" s="607"/>
      <c r="AO1194" s="608"/>
      <c r="AP1194" s="609"/>
      <c r="AQ1194" s="510" t="s">
        <v>53</v>
      </c>
      <c r="AR1194" s="511"/>
      <c r="AS1194" s="511"/>
      <c r="AT1194" s="512"/>
      <c r="AU1194" s="607"/>
      <c r="AV1194" s="608"/>
      <c r="AW1194" s="609"/>
      <c r="AX1194" s="346"/>
      <c r="AY1194" s="607"/>
      <c r="AZ1194" s="608"/>
      <c r="BA1194" s="609"/>
      <c r="BB1194" s="614" t="s">
        <v>117</v>
      </c>
      <c r="BC1194" s="615"/>
      <c r="BD1194" s="615"/>
      <c r="BE1194" s="658"/>
      <c r="BF1194" s="520">
        <f>BL1189</f>
        <v>0</v>
      </c>
      <c r="BG1194" s="521"/>
      <c r="BH1194" s="522"/>
      <c r="BI1194" s="346"/>
      <c r="BJ1194" s="520">
        <f>BL1191</f>
        <v>0</v>
      </c>
      <c r="BK1194" s="521"/>
      <c r="BL1194" s="522"/>
      <c r="BM1194" s="227"/>
      <c r="BN1194" s="228"/>
      <c r="BO1194" s="77"/>
      <c r="BP1194" s="77"/>
      <c r="BQ1194" s="72"/>
      <c r="BR1194" s="72"/>
      <c r="BS1194" s="72"/>
    </row>
    <row r="1195" spans="1:71" ht="15.6" customHeight="1" thickTop="1" thickBot="1">
      <c r="A1195" s="54"/>
      <c r="B1195" s="216"/>
      <c r="C1195" s="210"/>
      <c r="D1195" s="217"/>
      <c r="E1195" s="217"/>
      <c r="F1195" s="78"/>
      <c r="G1195" s="78"/>
      <c r="H1195" s="224"/>
      <c r="I1195" s="224"/>
      <c r="J1195" s="224"/>
      <c r="K1195" s="224"/>
      <c r="L1195" s="224"/>
      <c r="M1195" s="224"/>
      <c r="N1195" s="224"/>
      <c r="O1195" s="222"/>
      <c r="P1195" s="222"/>
      <c r="Q1195" s="222"/>
      <c r="R1195" s="222"/>
      <c r="S1195" s="224"/>
      <c r="T1195" s="224"/>
      <c r="U1195" s="224"/>
      <c r="V1195" s="223"/>
      <c r="W1195" s="224"/>
      <c r="X1195" s="224"/>
      <c r="Y1195" s="224"/>
      <c r="Z1195" s="222"/>
      <c r="AA1195" s="222"/>
      <c r="AB1195" s="222"/>
      <c r="AC1195" s="222"/>
      <c r="AD1195" s="224"/>
      <c r="AE1195" s="224"/>
      <c r="AF1195" s="224"/>
      <c r="AG1195" s="224"/>
      <c r="AH1195" s="223"/>
      <c r="AI1195" s="223"/>
      <c r="AJ1195" s="224"/>
      <c r="AK1195" s="222"/>
      <c r="AL1195" s="222"/>
      <c r="AM1195" s="222"/>
      <c r="AN1195" s="222"/>
      <c r="AO1195" s="224"/>
      <c r="AP1195" s="224"/>
      <c r="AQ1195" s="222"/>
      <c r="AR1195" s="222"/>
      <c r="AS1195" s="222"/>
      <c r="AT1195" s="222"/>
      <c r="AU1195" s="224"/>
      <c r="AV1195" s="224"/>
      <c r="AW1195" s="224"/>
      <c r="AX1195" s="224"/>
      <c r="AY1195" s="224"/>
      <c r="AZ1195" s="226"/>
      <c r="BA1195" s="226"/>
      <c r="BB1195" s="222"/>
      <c r="BC1195" s="230"/>
      <c r="BD1195" s="231"/>
      <c r="BE1195" s="231"/>
      <c r="BF1195" s="232"/>
      <c r="BG1195" s="232"/>
      <c r="BH1195" s="226"/>
      <c r="BI1195" s="224"/>
      <c r="BJ1195" s="233"/>
      <c r="BK1195" s="233"/>
      <c r="BL1195" s="226"/>
      <c r="BM1195" s="229"/>
      <c r="BN1195" s="234"/>
      <c r="BO1195" s="79"/>
      <c r="BP1195" s="79"/>
      <c r="BQ1195" s="54"/>
      <c r="BR1195" s="54"/>
      <c r="BS1195" s="54"/>
    </row>
    <row r="1196" spans="1:71" s="73" customFormat="1" ht="80.25" customHeight="1" thickTop="1" thickBot="1">
      <c r="A1196" s="72"/>
      <c r="B1196" s="614" t="s">
        <v>47</v>
      </c>
      <c r="C1196" s="615"/>
      <c r="D1196" s="616" t="s">
        <v>55</v>
      </c>
      <c r="E1196" s="616"/>
      <c r="F1196" s="76"/>
      <c r="G1196" s="76"/>
      <c r="H1196" s="520">
        <f>H1194</f>
        <v>0</v>
      </c>
      <c r="I1196" s="521"/>
      <c r="J1196" s="522"/>
      <c r="K1196" s="346"/>
      <c r="L1196" s="520">
        <f>L1194</f>
        <v>0</v>
      </c>
      <c r="M1196" s="521"/>
      <c r="N1196" s="522"/>
      <c r="O1196" s="510" t="s">
        <v>51</v>
      </c>
      <c r="P1196" s="511"/>
      <c r="Q1196" s="511"/>
      <c r="R1196" s="511"/>
      <c r="S1196" s="520">
        <f>S1194-H1194</f>
        <v>0</v>
      </c>
      <c r="T1196" s="521"/>
      <c r="U1196" s="522"/>
      <c r="V1196" s="346"/>
      <c r="W1196" s="520">
        <f>W1194-L1194</f>
        <v>0</v>
      </c>
      <c r="X1196" s="521"/>
      <c r="Y1196" s="522"/>
      <c r="Z1196" s="510" t="s">
        <v>116</v>
      </c>
      <c r="AA1196" s="511"/>
      <c r="AB1196" s="511"/>
      <c r="AC1196" s="511"/>
      <c r="AD1196" s="511"/>
      <c r="AE1196" s="511"/>
      <c r="AF1196" s="511"/>
      <c r="AG1196" s="511"/>
      <c r="AH1196" s="511"/>
      <c r="AI1196" s="512"/>
      <c r="AJ1196" s="520">
        <f>AJ1194-S1194</f>
        <v>0</v>
      </c>
      <c r="AK1196" s="521"/>
      <c r="AL1196" s="522"/>
      <c r="AM1196" s="346"/>
      <c r="AN1196" s="520">
        <f>AN1194-W1194</f>
        <v>0</v>
      </c>
      <c r="AO1196" s="521"/>
      <c r="AP1196" s="522"/>
      <c r="AQ1196" s="510" t="s">
        <v>52</v>
      </c>
      <c r="AR1196" s="511"/>
      <c r="AS1196" s="511"/>
      <c r="AT1196" s="512"/>
      <c r="AU1196" s="520">
        <f>AU1194-AJ1194</f>
        <v>0</v>
      </c>
      <c r="AV1196" s="521"/>
      <c r="AW1196" s="522"/>
      <c r="AX1196" s="346"/>
      <c r="AY1196" s="520">
        <f>AY1194-AN1194</f>
        <v>0</v>
      </c>
      <c r="AZ1196" s="521"/>
      <c r="BA1196" s="522"/>
      <c r="BB1196" s="614" t="s">
        <v>118</v>
      </c>
      <c r="BC1196" s="615"/>
      <c r="BD1196" s="615"/>
      <c r="BE1196" s="658"/>
      <c r="BF1196" s="520">
        <f>BF1194-AU1194</f>
        <v>0</v>
      </c>
      <c r="BG1196" s="521"/>
      <c r="BH1196" s="522"/>
      <c r="BI1196" s="346"/>
      <c r="BJ1196" s="520">
        <f>BJ1194-AY1194</f>
        <v>0</v>
      </c>
      <c r="BK1196" s="521"/>
      <c r="BL1196" s="522"/>
      <c r="BM1196" s="227"/>
      <c r="BN1196" s="228"/>
      <c r="BO1196" s="77"/>
      <c r="BP1196" s="77"/>
      <c r="BQ1196" s="72"/>
      <c r="BR1196" s="72"/>
      <c r="BS1196" s="72"/>
    </row>
    <row r="1197" spans="1:71" ht="15.75" customHeight="1" thickTop="1" thickBot="1">
      <c r="A1197" s="54"/>
      <c r="B1197" s="218"/>
      <c r="C1197" s="219"/>
      <c r="D1197" s="219"/>
      <c r="E1197" s="219"/>
      <c r="F1197" s="80"/>
      <c r="G1197" s="80"/>
      <c r="H1197" s="219"/>
      <c r="I1197" s="219"/>
      <c r="J1197" s="219"/>
      <c r="K1197" s="219"/>
      <c r="L1197" s="219"/>
      <c r="M1197" s="219"/>
      <c r="N1197" s="219"/>
      <c r="O1197" s="219"/>
      <c r="P1197" s="219"/>
      <c r="Q1197" s="219"/>
      <c r="R1197" s="219"/>
      <c r="S1197" s="219"/>
      <c r="T1197" s="219"/>
      <c r="U1197" s="219"/>
      <c r="V1197" s="219"/>
      <c r="W1197" s="219"/>
      <c r="X1197" s="219"/>
      <c r="Y1197" s="219"/>
      <c r="Z1197" s="219"/>
      <c r="AA1197" s="219"/>
      <c r="AB1197" s="219"/>
      <c r="AC1197" s="219"/>
      <c r="AD1197" s="219"/>
      <c r="AE1197" s="219"/>
      <c r="AF1197" s="225"/>
      <c r="AG1197" s="225"/>
      <c r="AH1197" s="219"/>
      <c r="AI1197" s="219"/>
      <c r="AJ1197" s="219"/>
      <c r="AK1197" s="219"/>
      <c r="AL1197" s="219"/>
      <c r="AM1197" s="219"/>
      <c r="AN1197" s="219"/>
      <c r="AO1197" s="219"/>
      <c r="AP1197" s="219"/>
      <c r="AQ1197" s="219"/>
      <c r="AR1197" s="219"/>
      <c r="AS1197" s="219"/>
      <c r="AT1197" s="219"/>
      <c r="AU1197" s="219"/>
      <c r="AV1197" s="219"/>
      <c r="AW1197" s="219"/>
      <c r="AX1197" s="219"/>
      <c r="AY1197" s="219"/>
      <c r="AZ1197" s="219"/>
      <c r="BA1197" s="617" t="s">
        <v>135</v>
      </c>
      <c r="BB1197" s="617"/>
      <c r="BC1197" s="617"/>
      <c r="BD1197" s="617"/>
      <c r="BE1197" s="617"/>
      <c r="BF1197" s="617"/>
      <c r="BG1197" s="617"/>
      <c r="BH1197" s="617"/>
      <c r="BI1197" s="617"/>
      <c r="BJ1197" s="617"/>
      <c r="BK1197" s="617"/>
      <c r="BL1197" s="617"/>
      <c r="BM1197" s="617"/>
      <c r="BN1197" s="618"/>
      <c r="BO1197" s="81"/>
      <c r="BP1197" s="81"/>
      <c r="BQ1197" s="54"/>
      <c r="BR1197" s="54"/>
      <c r="BS1197" s="54"/>
    </row>
    <row r="1198" spans="1:71" ht="12" customHeight="1" thickTop="1">
      <c r="A1198" s="54"/>
      <c r="B1198" s="55"/>
      <c r="C1198" s="54"/>
      <c r="D1198" s="54"/>
      <c r="E1198" s="54"/>
      <c r="F1198" s="56"/>
      <c r="G1198" s="56"/>
      <c r="H1198" s="54"/>
      <c r="I1198" s="54"/>
      <c r="J1198" s="54"/>
      <c r="K1198" s="54"/>
      <c r="L1198" s="54"/>
      <c r="M1198" s="54"/>
      <c r="N1198" s="54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54"/>
      <c r="AA1198" s="54"/>
      <c r="AB1198" s="54"/>
      <c r="AC1198" s="54"/>
      <c r="AD1198" s="54"/>
      <c r="AE1198" s="54"/>
      <c r="AF1198" s="57"/>
      <c r="AG1198" s="57"/>
      <c r="AH1198" s="54"/>
      <c r="AI1198" s="54"/>
      <c r="AJ1198" s="54"/>
      <c r="AK1198" s="54"/>
      <c r="AL1198" s="54"/>
      <c r="AM1198" s="54"/>
      <c r="AN1198" s="54"/>
      <c r="AO1198" s="54"/>
      <c r="AP1198" s="54"/>
      <c r="AQ1198" s="54"/>
      <c r="AR1198" s="54"/>
      <c r="AS1198" s="54"/>
      <c r="AT1198" s="54"/>
      <c r="AU1198" s="54"/>
      <c r="AV1198" s="54"/>
      <c r="AW1198" s="54"/>
      <c r="AX1198" s="54"/>
      <c r="AY1198" s="54"/>
      <c r="AZ1198" s="54"/>
      <c r="BA1198" s="54"/>
      <c r="BB1198" s="54"/>
      <c r="BC1198" s="54"/>
      <c r="BD1198" s="54"/>
      <c r="BE1198" s="54"/>
      <c r="BF1198" s="54"/>
      <c r="BG1198" s="54"/>
      <c r="BH1198" s="54"/>
      <c r="BI1198" s="54"/>
      <c r="BJ1198" s="54"/>
      <c r="BK1198" s="54"/>
      <c r="BL1198" s="54"/>
      <c r="BM1198" s="54"/>
      <c r="BN1198" s="54"/>
      <c r="BO1198" s="58"/>
      <c r="BP1198" s="58"/>
      <c r="BQ1198" s="54"/>
      <c r="BR1198" s="54"/>
      <c r="BS1198" s="54"/>
    </row>
    <row r="1199" spans="1:71" s="61" customFormat="1" ht="33.75">
      <c r="A1199" s="60"/>
      <c r="B1199" s="503" t="s">
        <v>9</v>
      </c>
      <c r="C1199" s="503"/>
      <c r="D1199" s="503"/>
      <c r="E1199" s="503"/>
      <c r="F1199" s="503"/>
      <c r="G1199" s="503"/>
      <c r="H1199" s="503"/>
      <c r="I1199" s="503"/>
      <c r="J1199" s="503"/>
      <c r="K1199" s="503"/>
      <c r="L1199" s="503"/>
      <c r="M1199" s="503"/>
      <c r="N1199" s="503"/>
      <c r="O1199" s="503"/>
      <c r="P1199" s="503"/>
      <c r="Q1199" s="503"/>
      <c r="R1199" s="503"/>
      <c r="S1199" s="503"/>
      <c r="T1199" s="503"/>
      <c r="U1199" s="503"/>
      <c r="V1199" s="503"/>
      <c r="W1199" s="503"/>
      <c r="X1199" s="503"/>
      <c r="Y1199" s="503"/>
      <c r="Z1199" s="503"/>
      <c r="AA1199" s="503"/>
      <c r="AB1199" s="503"/>
      <c r="AC1199" s="503"/>
      <c r="AD1199" s="503"/>
      <c r="AE1199" s="503"/>
      <c r="AF1199" s="503"/>
      <c r="AG1199" s="503"/>
      <c r="AH1199" s="503"/>
      <c r="AI1199" s="503"/>
      <c r="AJ1199" s="503"/>
      <c r="AK1199" s="503"/>
      <c r="AL1199" s="503"/>
      <c r="AM1199" s="503"/>
      <c r="AN1199" s="503"/>
      <c r="AO1199" s="503"/>
      <c r="AP1199" s="503"/>
      <c r="AQ1199" s="503"/>
      <c r="AR1199" s="503"/>
      <c r="AS1199" s="503"/>
      <c r="AT1199" s="503"/>
      <c r="AU1199" s="503"/>
      <c r="AV1199" s="503"/>
      <c r="AW1199" s="503"/>
      <c r="AX1199" s="503"/>
      <c r="AY1199" s="503"/>
      <c r="AZ1199" s="503"/>
      <c r="BA1199" s="503"/>
      <c r="BB1199" s="503"/>
      <c r="BC1199" s="503"/>
      <c r="BD1199" s="503"/>
      <c r="BE1199" s="503"/>
      <c r="BF1199" s="503"/>
      <c r="BG1199" s="503"/>
      <c r="BH1199" s="503"/>
      <c r="BI1199" s="503"/>
      <c r="BJ1199" s="503"/>
      <c r="BK1199" s="503"/>
      <c r="BL1199" s="503"/>
      <c r="BM1199" s="503"/>
      <c r="BN1199" s="503"/>
      <c r="BO1199" s="192"/>
      <c r="BP1199" s="192"/>
      <c r="BQ1199" s="60"/>
      <c r="BR1199" s="60"/>
      <c r="BS1199" s="60"/>
    </row>
    <row r="1200" spans="1:71" ht="10.9" customHeight="1">
      <c r="A1200" s="54"/>
      <c r="B1200" s="193"/>
      <c r="C1200" s="194"/>
      <c r="D1200" s="194"/>
      <c r="E1200" s="194"/>
      <c r="F1200" s="195"/>
      <c r="G1200" s="195"/>
      <c r="H1200" s="194"/>
      <c r="I1200" s="194"/>
      <c r="J1200" s="194"/>
      <c r="K1200" s="194"/>
      <c r="L1200" s="194"/>
      <c r="M1200" s="194"/>
      <c r="N1200" s="194"/>
      <c r="O1200" s="194"/>
      <c r="P1200" s="194"/>
      <c r="Q1200" s="194"/>
      <c r="R1200" s="194"/>
      <c r="S1200" s="194"/>
      <c r="T1200" s="194"/>
      <c r="U1200" s="194"/>
      <c r="V1200" s="194"/>
      <c r="W1200" s="194"/>
      <c r="X1200" s="194"/>
      <c r="Y1200" s="194"/>
      <c r="Z1200" s="194"/>
      <c r="AA1200" s="194"/>
      <c r="AB1200" s="194"/>
      <c r="AC1200" s="194"/>
      <c r="AD1200" s="194"/>
      <c r="AE1200" s="194"/>
      <c r="AF1200" s="196"/>
      <c r="AG1200" s="196"/>
      <c r="AH1200" s="194"/>
      <c r="AI1200" s="194"/>
      <c r="AJ1200" s="194"/>
      <c r="AK1200" s="194"/>
      <c r="AL1200" s="194"/>
      <c r="AM1200" s="194"/>
      <c r="AN1200" s="194"/>
      <c r="AO1200" s="194"/>
      <c r="AP1200" s="194"/>
      <c r="AQ1200" s="194"/>
      <c r="AR1200" s="194"/>
      <c r="AS1200" s="194"/>
      <c r="AT1200" s="194"/>
      <c r="AU1200" s="194"/>
      <c r="AV1200" s="194"/>
      <c r="AW1200" s="194"/>
      <c r="AX1200" s="194"/>
      <c r="AY1200" s="194"/>
      <c r="AZ1200" s="194"/>
      <c r="BA1200" s="194"/>
      <c r="BB1200" s="194"/>
      <c r="BC1200" s="194"/>
      <c r="BD1200" s="194"/>
      <c r="BE1200" s="194"/>
      <c r="BF1200" s="194"/>
      <c r="BG1200" s="194"/>
      <c r="BH1200" s="194"/>
      <c r="BI1200" s="194"/>
      <c r="BJ1200" s="194"/>
      <c r="BK1200" s="194"/>
      <c r="BL1200" s="194"/>
      <c r="BM1200" s="194"/>
      <c r="BN1200" s="508"/>
      <c r="BO1200" s="508"/>
      <c r="BP1200" s="508"/>
      <c r="BQ1200" s="54"/>
      <c r="BR1200" s="54"/>
      <c r="BS1200" s="54"/>
    </row>
    <row r="1201" spans="1:71" s="62" customFormat="1" ht="36.75" customHeight="1">
      <c r="A1201" s="55"/>
      <c r="B1201" s="193"/>
      <c r="C1201" s="193"/>
      <c r="D1201" s="197" t="s">
        <v>10</v>
      </c>
      <c r="E1201" s="514" t="str">
        <f>IF(ROSTER!D$3="","",ROSTER!D$3)</f>
        <v/>
      </c>
      <c r="F1201" s="514"/>
      <c r="G1201" s="514"/>
      <c r="H1201" s="514"/>
      <c r="I1201" s="514"/>
      <c r="J1201" s="514"/>
      <c r="K1201" s="514"/>
      <c r="L1201" s="514"/>
      <c r="M1201" s="514"/>
      <c r="N1201" s="514"/>
      <c r="O1201" s="514"/>
      <c r="P1201" s="514"/>
      <c r="Q1201" s="514"/>
      <c r="R1201" s="514"/>
      <c r="S1201" s="514"/>
      <c r="T1201" s="514"/>
      <c r="U1201" s="514"/>
      <c r="V1201" s="514"/>
      <c r="W1201" s="514"/>
      <c r="X1201" s="514"/>
      <c r="Y1201" s="514"/>
      <c r="Z1201" s="514"/>
      <c r="AA1201" s="514"/>
      <c r="AB1201" s="514"/>
      <c r="AC1201" s="514"/>
      <c r="AD1201" s="198"/>
      <c r="AE1201" s="505" t="s">
        <v>11</v>
      </c>
      <c r="AF1201" s="505"/>
      <c r="AG1201" s="505"/>
      <c r="AH1201" s="505"/>
      <c r="AI1201" s="505"/>
      <c r="AJ1201" s="505"/>
      <c r="AK1201" s="505"/>
      <c r="AL1201" s="505"/>
      <c r="AM1201" s="505"/>
      <c r="AN1201" s="513"/>
      <c r="AO1201" s="513"/>
      <c r="AP1201" s="513"/>
      <c r="AQ1201" s="513"/>
      <c r="AR1201" s="513"/>
      <c r="AS1201" s="513"/>
      <c r="AT1201" s="513"/>
      <c r="AU1201" s="513"/>
      <c r="AV1201" s="513"/>
      <c r="AW1201" s="513"/>
      <c r="AX1201" s="513"/>
      <c r="AY1201" s="513"/>
      <c r="AZ1201" s="513"/>
      <c r="BA1201" s="513"/>
      <c r="BB1201" s="513"/>
      <c r="BC1201" s="513"/>
      <c r="BD1201" s="513"/>
      <c r="BE1201" s="513"/>
      <c r="BF1201" s="513"/>
      <c r="BG1201" s="513"/>
      <c r="BH1201" s="513"/>
      <c r="BI1201" s="513"/>
      <c r="BJ1201" s="513"/>
      <c r="BK1201" s="513"/>
      <c r="BL1201" s="513"/>
      <c r="BM1201" s="513"/>
      <c r="BN1201" s="508"/>
      <c r="BO1201" s="508"/>
      <c r="BP1201" s="508"/>
      <c r="BQ1201" s="55"/>
      <c r="BR1201" s="55"/>
      <c r="BS1201" s="55"/>
    </row>
    <row r="1202" spans="1:71" ht="8.85" customHeight="1">
      <c r="A1202" s="63"/>
      <c r="B1202" s="193"/>
      <c r="C1202" s="196" t="s">
        <v>36</v>
      </c>
      <c r="D1202" s="196"/>
      <c r="E1202" s="196"/>
      <c r="F1202" s="199"/>
      <c r="G1202" s="199"/>
      <c r="H1202" s="196"/>
      <c r="I1202" s="196"/>
      <c r="J1202" s="200"/>
      <c r="K1202" s="200"/>
      <c r="L1202" s="200"/>
      <c r="M1202" s="200"/>
      <c r="N1202" s="200"/>
      <c r="O1202" s="200"/>
      <c r="P1202" s="200"/>
      <c r="Q1202" s="200"/>
      <c r="R1202" s="200"/>
      <c r="S1202" s="200"/>
      <c r="T1202" s="200"/>
      <c r="U1202" s="200"/>
      <c r="V1202" s="200"/>
      <c r="W1202" s="200"/>
      <c r="X1202" s="200"/>
      <c r="Y1202" s="200"/>
      <c r="Z1202" s="200"/>
      <c r="AA1202" s="200"/>
      <c r="AB1202" s="200"/>
      <c r="AC1202" s="200"/>
      <c r="AD1202" s="200"/>
      <c r="AE1202" s="200"/>
      <c r="AF1202" s="200"/>
      <c r="AG1202" s="196"/>
      <c r="AH1202" s="201"/>
      <c r="AI1202" s="202"/>
      <c r="AJ1202" s="202"/>
      <c r="AK1202" s="202"/>
      <c r="AL1202" s="202"/>
      <c r="AM1202" s="202"/>
      <c r="AN1202" s="202"/>
      <c r="AO1202" s="203"/>
      <c r="AP1202" s="204"/>
      <c r="AQ1202" s="204"/>
      <c r="AR1202" s="204"/>
      <c r="AS1202" s="204"/>
      <c r="AT1202" s="204"/>
      <c r="AU1202" s="204"/>
      <c r="AV1202" s="204"/>
      <c r="AW1202" s="204"/>
      <c r="AX1202" s="204"/>
      <c r="AY1202" s="204"/>
      <c r="AZ1202" s="204"/>
      <c r="BA1202" s="204"/>
      <c r="BB1202" s="204"/>
      <c r="BC1202" s="204"/>
      <c r="BD1202" s="204"/>
      <c r="BE1202" s="204"/>
      <c r="BF1202" s="204"/>
      <c r="BG1202" s="204"/>
      <c r="BH1202" s="204"/>
      <c r="BI1202" s="204"/>
      <c r="BJ1202" s="204"/>
      <c r="BK1202" s="204"/>
      <c r="BL1202" s="204"/>
      <c r="BM1202" s="204"/>
      <c r="BN1202" s="204"/>
      <c r="BO1202" s="205"/>
      <c r="BP1202" s="205"/>
      <c r="BQ1202" s="63"/>
      <c r="BR1202" s="63"/>
      <c r="BS1202" s="63"/>
    </row>
    <row r="1203" spans="1:71" s="62" customFormat="1" ht="42.75">
      <c r="A1203" s="55"/>
      <c r="B1203" s="193"/>
      <c r="C1203" s="519" t="s">
        <v>35</v>
      </c>
      <c r="D1203" s="519"/>
      <c r="E1203" s="513"/>
      <c r="F1203" s="513"/>
      <c r="G1203" s="513"/>
      <c r="H1203" s="513"/>
      <c r="I1203" s="513"/>
      <c r="J1203" s="513"/>
      <c r="K1203" s="513"/>
      <c r="L1203" s="513"/>
      <c r="M1203" s="513"/>
      <c r="N1203" s="513"/>
      <c r="O1203" s="513"/>
      <c r="P1203" s="513"/>
      <c r="Q1203" s="513"/>
      <c r="R1203" s="513"/>
      <c r="S1203" s="513"/>
      <c r="T1203" s="513"/>
      <c r="U1203" s="513"/>
      <c r="V1203" s="513"/>
      <c r="W1203" s="513"/>
      <c r="X1203" s="513"/>
      <c r="Y1203" s="513"/>
      <c r="Z1203" s="513"/>
      <c r="AA1203" s="513"/>
      <c r="AB1203" s="513"/>
      <c r="AC1203" s="513"/>
      <c r="AD1203" s="198"/>
      <c r="AE1203" s="239" t="s">
        <v>19</v>
      </c>
      <c r="AF1203" s="239"/>
      <c r="AG1203" s="239"/>
      <c r="AH1203" s="505" t="s">
        <v>19</v>
      </c>
      <c r="AI1203" s="505"/>
      <c r="AJ1203" s="505"/>
      <c r="AK1203" s="505"/>
      <c r="AL1203" s="505"/>
      <c r="AM1203" s="505"/>
      <c r="AN1203" s="513"/>
      <c r="AO1203" s="513"/>
      <c r="AP1203" s="513"/>
      <c r="AQ1203" s="513"/>
      <c r="AR1203" s="513"/>
      <c r="AS1203" s="513"/>
      <c r="AT1203" s="513"/>
      <c r="AU1203" s="513"/>
      <c r="AV1203" s="513"/>
      <c r="AW1203" s="513"/>
      <c r="AX1203" s="513"/>
      <c r="AY1203" s="513"/>
      <c r="AZ1203" s="513"/>
      <c r="BA1203" s="505" t="s">
        <v>12</v>
      </c>
      <c r="BB1203" s="505"/>
      <c r="BC1203" s="505"/>
      <c r="BD1203" s="504"/>
      <c r="BE1203" s="504"/>
      <c r="BF1203" s="504"/>
      <c r="BG1203" s="504"/>
      <c r="BH1203" s="504"/>
      <c r="BI1203" s="504"/>
      <c r="BJ1203" s="504"/>
      <c r="BK1203" s="504"/>
      <c r="BL1203" s="504"/>
      <c r="BM1203" s="504"/>
      <c r="BN1203" s="206"/>
      <c r="BO1203" s="207"/>
      <c r="BP1203" s="207"/>
      <c r="BQ1203" s="64">
        <f>IF(BD1203=0,0,1)</f>
        <v>0</v>
      </c>
      <c r="BR1203" s="65">
        <f>IF((BE1257+BI1257)&gt;(AO1257+AS1257),1,0)</f>
        <v>0</v>
      </c>
      <c r="BS1203" s="66"/>
    </row>
    <row r="1204" spans="1:71" ht="9.6" customHeight="1">
      <c r="A1204" s="54"/>
      <c r="B1204" s="193"/>
      <c r="C1204" s="194"/>
      <c r="D1204" s="194"/>
      <c r="E1204" s="194"/>
      <c r="F1204" s="195"/>
      <c r="G1204" s="195"/>
      <c r="H1204" s="194"/>
      <c r="I1204" s="194"/>
      <c r="J1204" s="194"/>
      <c r="K1204" s="194"/>
      <c r="L1204" s="194"/>
      <c r="M1204" s="194"/>
      <c r="N1204" s="194"/>
      <c r="O1204" s="194"/>
      <c r="P1204" s="194"/>
      <c r="Q1204" s="194"/>
      <c r="R1204" s="194"/>
      <c r="S1204" s="194"/>
      <c r="T1204" s="194"/>
      <c r="U1204" s="194"/>
      <c r="V1204" s="194"/>
      <c r="W1204" s="194"/>
      <c r="X1204" s="194"/>
      <c r="Y1204" s="194"/>
      <c r="Z1204" s="194"/>
      <c r="AA1204" s="194"/>
      <c r="AB1204" s="194"/>
      <c r="AC1204" s="194"/>
      <c r="AD1204" s="194"/>
      <c r="AE1204" s="194"/>
      <c r="AF1204" s="196"/>
      <c r="AG1204" s="196"/>
      <c r="AH1204" s="194"/>
      <c r="AI1204" s="194"/>
      <c r="AJ1204" s="194"/>
      <c r="AK1204" s="194"/>
      <c r="AL1204" s="194"/>
      <c r="AM1204" s="194"/>
      <c r="AN1204" s="194"/>
      <c r="AO1204" s="194"/>
      <c r="AP1204" s="194"/>
      <c r="AQ1204" s="194"/>
      <c r="AR1204" s="194"/>
      <c r="AS1204" s="194"/>
      <c r="AT1204" s="194"/>
      <c r="AU1204" s="194"/>
      <c r="AV1204" s="194"/>
      <c r="AW1204" s="194"/>
      <c r="AX1204" s="194"/>
      <c r="AY1204" s="194"/>
      <c r="AZ1204" s="194"/>
      <c r="BA1204" s="194"/>
      <c r="BB1204" s="194"/>
      <c r="BC1204" s="194"/>
      <c r="BD1204" s="194"/>
      <c r="BE1204" s="194"/>
      <c r="BF1204" s="194"/>
      <c r="BG1204" s="194"/>
      <c r="BH1204" s="194"/>
      <c r="BI1204" s="194"/>
      <c r="BJ1204" s="194"/>
      <c r="BK1204" s="194"/>
      <c r="BL1204" s="194"/>
      <c r="BM1204" s="194"/>
      <c r="BN1204" s="194"/>
      <c r="BO1204" s="208"/>
      <c r="BP1204" s="208"/>
      <c r="BQ1204" s="54"/>
      <c r="BR1204" s="54"/>
      <c r="BS1204" s="54"/>
    </row>
    <row r="1205" spans="1:71" ht="8.85" customHeight="1" thickBot="1">
      <c r="A1205" s="54"/>
      <c r="B1205" s="209"/>
      <c r="C1205" s="210"/>
      <c r="D1205" s="210"/>
      <c r="E1205" s="210"/>
      <c r="F1205" s="211"/>
      <c r="G1205" s="211"/>
      <c r="H1205" s="210"/>
      <c r="I1205" s="210"/>
      <c r="J1205" s="210"/>
      <c r="K1205" s="210"/>
      <c r="L1205" s="210"/>
      <c r="M1205" s="210"/>
      <c r="N1205" s="210"/>
      <c r="O1205" s="210"/>
      <c r="P1205" s="210"/>
      <c r="Q1205" s="210"/>
      <c r="R1205" s="210"/>
      <c r="S1205" s="210"/>
      <c r="T1205" s="210"/>
      <c r="U1205" s="210"/>
      <c r="V1205" s="210"/>
      <c r="W1205" s="210"/>
      <c r="X1205" s="210"/>
      <c r="Y1205" s="210"/>
      <c r="Z1205" s="210"/>
      <c r="AA1205" s="210"/>
      <c r="AB1205" s="210"/>
      <c r="AC1205" s="210"/>
      <c r="AD1205" s="210"/>
      <c r="AE1205" s="210"/>
      <c r="AF1205" s="212"/>
      <c r="AG1205" s="212"/>
      <c r="AH1205" s="210"/>
      <c r="AI1205" s="210"/>
      <c r="AJ1205" s="210"/>
      <c r="AK1205" s="210"/>
      <c r="AL1205" s="210"/>
      <c r="AM1205" s="210"/>
      <c r="AN1205" s="210"/>
      <c r="AO1205" s="210"/>
      <c r="AP1205" s="210"/>
      <c r="AQ1205" s="210"/>
      <c r="AR1205" s="210"/>
      <c r="AS1205" s="210"/>
      <c r="AT1205" s="210"/>
      <c r="AU1205" s="210"/>
      <c r="AV1205" s="210"/>
      <c r="AW1205" s="210"/>
      <c r="AX1205" s="210"/>
      <c r="AY1205" s="210"/>
      <c r="AZ1205" s="210"/>
      <c r="BA1205" s="210"/>
      <c r="BB1205" s="210"/>
      <c r="BC1205" s="210"/>
      <c r="BD1205" s="210"/>
      <c r="BE1205" s="210"/>
      <c r="BF1205" s="210"/>
      <c r="BG1205" s="210"/>
      <c r="BH1205" s="210"/>
      <c r="BI1205" s="210"/>
      <c r="BJ1205" s="210"/>
      <c r="BK1205" s="210"/>
      <c r="BL1205" s="210"/>
      <c r="BM1205" s="210"/>
      <c r="BN1205" s="210"/>
      <c r="BO1205" s="213"/>
      <c r="BP1205" s="213"/>
      <c r="BQ1205" s="54"/>
      <c r="BR1205" s="54"/>
      <c r="BS1205" s="54"/>
    </row>
    <row r="1206" spans="1:71" s="62" customFormat="1" ht="33.4" customHeight="1" thickTop="1">
      <c r="A1206" s="66"/>
      <c r="B1206" s="515" t="s">
        <v>0</v>
      </c>
      <c r="C1206" s="531" t="s">
        <v>1</v>
      </c>
      <c r="D1206" s="532"/>
      <c r="E1206" s="332" t="s">
        <v>26</v>
      </c>
      <c r="F1206" s="499" t="s">
        <v>104</v>
      </c>
      <c r="G1206" s="499" t="s">
        <v>105</v>
      </c>
      <c r="H1206" s="527" t="s">
        <v>38</v>
      </c>
      <c r="I1206" s="528"/>
      <c r="J1206" s="564" t="s">
        <v>7</v>
      </c>
      <c r="K1206" s="564"/>
      <c r="L1206" s="564"/>
      <c r="M1206" s="564"/>
      <c r="N1206" s="564"/>
      <c r="O1206" s="564"/>
      <c r="P1206" s="564" t="s">
        <v>2</v>
      </c>
      <c r="Q1206" s="564"/>
      <c r="R1206" s="564"/>
      <c r="S1206" s="564"/>
      <c r="T1206" s="564"/>
      <c r="U1206" s="564"/>
      <c r="V1206" s="610" t="s">
        <v>32</v>
      </c>
      <c r="W1206" s="611"/>
      <c r="X1206" s="610" t="s">
        <v>33</v>
      </c>
      <c r="Y1206" s="611"/>
      <c r="Z1206" s="619" t="s">
        <v>41</v>
      </c>
      <c r="AA1206" s="620"/>
      <c r="AB1206" s="623" t="s">
        <v>6</v>
      </c>
      <c r="AC1206" s="623"/>
      <c r="AD1206" s="623"/>
      <c r="AE1206" s="623"/>
      <c r="AF1206" s="623"/>
      <c r="AG1206" s="623"/>
      <c r="AH1206" s="564" t="s">
        <v>66</v>
      </c>
      <c r="AI1206" s="564"/>
      <c r="AJ1206" s="564"/>
      <c r="AK1206" s="564"/>
      <c r="AL1206" s="564"/>
      <c r="AM1206" s="564"/>
      <c r="AN1206" s="564" t="s">
        <v>67</v>
      </c>
      <c r="AO1206" s="564"/>
      <c r="AP1206" s="564"/>
      <c r="AQ1206" s="564"/>
      <c r="AR1206" s="564"/>
      <c r="AS1206" s="564"/>
      <c r="AT1206" s="564" t="s">
        <v>68</v>
      </c>
      <c r="AU1206" s="564"/>
      <c r="AV1206" s="564"/>
      <c r="AW1206" s="564"/>
      <c r="AX1206" s="564"/>
      <c r="AY1206" s="583"/>
      <c r="AZ1206" s="564" t="s">
        <v>4</v>
      </c>
      <c r="BA1206" s="564"/>
      <c r="BB1206" s="564"/>
      <c r="BC1206" s="564"/>
      <c r="BD1206" s="564"/>
      <c r="BE1206" s="564"/>
      <c r="BF1206" s="564" t="s">
        <v>69</v>
      </c>
      <c r="BG1206" s="564"/>
      <c r="BH1206" s="564"/>
      <c r="BI1206" s="564"/>
      <c r="BJ1206" s="564"/>
      <c r="BK1206" s="582"/>
      <c r="BL1206" s="659" t="s">
        <v>119</v>
      </c>
      <c r="BM1206" s="660"/>
      <c r="BN1206" s="661"/>
      <c r="BO1206" s="603" t="s">
        <v>83</v>
      </c>
      <c r="BP1206" s="603" t="s">
        <v>84</v>
      </c>
      <c r="BQ1206" s="66"/>
      <c r="BR1206" s="66"/>
      <c r="BS1206" s="66"/>
    </row>
    <row r="1207" spans="1:71" s="68" customFormat="1" ht="45" customHeight="1">
      <c r="A1207" s="67"/>
      <c r="B1207" s="516"/>
      <c r="C1207" s="533"/>
      <c r="D1207" s="534"/>
      <c r="E1207" s="331" t="s">
        <v>106</v>
      </c>
      <c r="F1207" s="500"/>
      <c r="G1207" s="500"/>
      <c r="H1207" s="529"/>
      <c r="I1207" s="530"/>
      <c r="J1207" s="562" t="s">
        <v>15</v>
      </c>
      <c r="K1207" s="563"/>
      <c r="L1207" s="525" t="s">
        <v>16</v>
      </c>
      <c r="M1207" s="526"/>
      <c r="N1207" s="517" t="s">
        <v>17</v>
      </c>
      <c r="O1207" s="518" t="s">
        <v>8</v>
      </c>
      <c r="P1207" s="562" t="s">
        <v>24</v>
      </c>
      <c r="Q1207" s="563"/>
      <c r="R1207" s="525" t="s">
        <v>22</v>
      </c>
      <c r="S1207" s="526"/>
      <c r="T1207" s="517" t="s">
        <v>17</v>
      </c>
      <c r="U1207" s="518"/>
      <c r="V1207" s="612"/>
      <c r="W1207" s="613"/>
      <c r="X1207" s="612"/>
      <c r="Y1207" s="613"/>
      <c r="Z1207" s="621"/>
      <c r="AA1207" s="622"/>
      <c r="AB1207" s="638" t="s">
        <v>50</v>
      </c>
      <c r="AC1207" s="639"/>
      <c r="AD1207" s="636" t="s">
        <v>21</v>
      </c>
      <c r="AE1207" s="637" t="s">
        <v>3</v>
      </c>
      <c r="AF1207" s="624" t="s">
        <v>5</v>
      </c>
      <c r="AG1207" s="625"/>
      <c r="AH1207" s="562" t="s">
        <v>50</v>
      </c>
      <c r="AI1207" s="563"/>
      <c r="AJ1207" s="525" t="s">
        <v>21</v>
      </c>
      <c r="AK1207" s="526" t="s">
        <v>3</v>
      </c>
      <c r="AL1207" s="523" t="s">
        <v>5</v>
      </c>
      <c r="AM1207" s="524"/>
      <c r="AN1207" s="562" t="s">
        <v>50</v>
      </c>
      <c r="AO1207" s="563"/>
      <c r="AP1207" s="525" t="s">
        <v>21</v>
      </c>
      <c r="AQ1207" s="526" t="s">
        <v>3</v>
      </c>
      <c r="AR1207" s="523" t="s">
        <v>5</v>
      </c>
      <c r="AS1207" s="524"/>
      <c r="AT1207" s="533" t="s">
        <v>50</v>
      </c>
      <c r="AU1207" s="584"/>
      <c r="AV1207" s="597" t="s">
        <v>21</v>
      </c>
      <c r="AW1207" s="598" t="s">
        <v>3</v>
      </c>
      <c r="AX1207" s="523" t="s">
        <v>5</v>
      </c>
      <c r="AY1207" s="585"/>
      <c r="AZ1207" s="562" t="s">
        <v>50</v>
      </c>
      <c r="BA1207" s="563"/>
      <c r="BB1207" s="525" t="s">
        <v>21</v>
      </c>
      <c r="BC1207" s="526" t="s">
        <v>3</v>
      </c>
      <c r="BD1207" s="523" t="s">
        <v>5</v>
      </c>
      <c r="BE1207" s="524"/>
      <c r="BF1207" s="533" t="s">
        <v>50</v>
      </c>
      <c r="BG1207" s="584"/>
      <c r="BH1207" s="597" t="s">
        <v>21</v>
      </c>
      <c r="BI1207" s="598" t="s">
        <v>3</v>
      </c>
      <c r="BJ1207" s="523" t="s">
        <v>5</v>
      </c>
      <c r="BK1207" s="524"/>
      <c r="BL1207" s="662"/>
      <c r="BM1207" s="663"/>
      <c r="BN1207" s="664"/>
      <c r="BO1207" s="604"/>
      <c r="BP1207" s="604"/>
      <c r="BQ1207" s="67"/>
      <c r="BR1207" s="67"/>
      <c r="BS1207" s="67"/>
    </row>
    <row r="1208" spans="1:71" ht="23.85" customHeight="1">
      <c r="A1208" s="69"/>
      <c r="B1208" s="548" t="str">
        <f>IF(ROSTER!B8="","",ROSTER!B8)</f>
        <v/>
      </c>
      <c r="C1208" s="536" t="str">
        <f>IF(ROSTER!C$8="","",ROSTER!C$8)</f>
        <v/>
      </c>
      <c r="D1208" s="537"/>
      <c r="E1208" s="546"/>
      <c r="F1208" s="501">
        <f>IF(E1208="y",1,IF(E1208="S",1,0))</f>
        <v>0</v>
      </c>
      <c r="G1208" s="506">
        <f>IF(E1208="S",1,0)</f>
        <v>0</v>
      </c>
      <c r="H1208" s="542"/>
      <c r="I1208" s="543"/>
      <c r="J1208" s="538"/>
      <c r="K1208" s="539"/>
      <c r="L1208" s="552"/>
      <c r="M1208" s="558"/>
      <c r="N1208" s="554">
        <f>L1208+J1208</f>
        <v>0</v>
      </c>
      <c r="O1208" s="555"/>
      <c r="P1208" s="538"/>
      <c r="Q1208" s="539"/>
      <c r="R1208" s="552"/>
      <c r="S1208" s="558"/>
      <c r="T1208" s="590">
        <f>R1208-P1208</f>
        <v>0</v>
      </c>
      <c r="U1208" s="591"/>
      <c r="V1208" s="550"/>
      <c r="W1208" s="543"/>
      <c r="X1208" s="538"/>
      <c r="Y1208" s="543"/>
      <c r="Z1208" s="538"/>
      <c r="AA1208" s="543"/>
      <c r="AB1208" s="538"/>
      <c r="AC1208" s="539"/>
      <c r="AD1208" s="552"/>
      <c r="AE1208" s="558"/>
      <c r="AF1208" s="586">
        <f>IF(AB1208=0,0,(AD1208/AB1208)*100)</f>
        <v>0</v>
      </c>
      <c r="AG1208" s="587"/>
      <c r="AH1208" s="538"/>
      <c r="AI1208" s="539"/>
      <c r="AJ1208" s="552"/>
      <c r="AK1208" s="558"/>
      <c r="AL1208" s="590">
        <f>IF(AH1208=0,0,(AJ1208/AH1208)*100)</f>
        <v>0</v>
      </c>
      <c r="AM1208" s="591"/>
      <c r="AN1208" s="538"/>
      <c r="AO1208" s="539"/>
      <c r="AP1208" s="552"/>
      <c r="AQ1208" s="558"/>
      <c r="AR1208" s="590">
        <f>IF(AN1208=0,0,(AP1208/AN1208)*100)</f>
        <v>0</v>
      </c>
      <c r="AS1208" s="591"/>
      <c r="AT1208" s="578">
        <f>AB1208+AH1208+AN1208</f>
        <v>0</v>
      </c>
      <c r="AU1208" s="579"/>
      <c r="AV1208" s="574">
        <f>AD1208+AJ1208+AP1208</f>
        <v>0</v>
      </c>
      <c r="AW1208" s="575"/>
      <c r="AX1208" s="590">
        <f>IF(AT1208=0,0,(AV1208/AT1208)*100)</f>
        <v>0</v>
      </c>
      <c r="AY1208" s="591"/>
      <c r="AZ1208" s="538"/>
      <c r="BA1208" s="539"/>
      <c r="BB1208" s="552"/>
      <c r="BC1208" s="558"/>
      <c r="BD1208" s="590">
        <f>IF(AZ1208=0,0,(BB1208/AZ1208)*100)</f>
        <v>0</v>
      </c>
      <c r="BE1208" s="591"/>
      <c r="BF1208" s="578">
        <f>AT1208+AZ1208</f>
        <v>0</v>
      </c>
      <c r="BG1208" s="579"/>
      <c r="BH1208" s="574">
        <f>AV1208+BB1208</f>
        <v>0</v>
      </c>
      <c r="BI1208" s="575"/>
      <c r="BJ1208" s="590">
        <f>IF(BF1208=0,0,(BH1208/BF1208)*100)</f>
        <v>0</v>
      </c>
      <c r="BK1208" s="591"/>
      <c r="BL1208" s="650">
        <f>(AD1208*2)+(AJ1208*2)+(AP1208*3)+BB1208</f>
        <v>0</v>
      </c>
      <c r="BM1208" s="651"/>
      <c r="BN1208" s="652"/>
      <c r="BO1208" s="599" t="e">
        <f>(BL1208*BR$1208)+(N1208*BR$1209)+(X1208*BR$1210)+(R1208*BR$1211)+(V1208*BR$1212)+(Z1208*BR$1213)</f>
        <v>#REF!</v>
      </c>
      <c r="BP1208" s="599" t="e">
        <f>((AZ1208-BB1208)*BR$1215)+((AT1208-AV1208)*BR$1214)+(H1208*BR$1216)+(P1208*BR$1217)</f>
        <v>#REF!</v>
      </c>
      <c r="BQ1208" s="70" t="s">
        <v>72</v>
      </c>
      <c r="BR1208" s="71" t="e">
        <f>IF(#REF!="B",#REF!,IF(#REF!="C",#REF!,#REF!))</f>
        <v>#REF!</v>
      </c>
      <c r="BS1208" s="67"/>
    </row>
    <row r="1209" spans="1:71" ht="23.85" customHeight="1">
      <c r="A1209" s="69"/>
      <c r="B1209" s="549"/>
      <c r="C1209" s="560" t="str">
        <f>IF(ROSTER!D$8="","",ROSTER!D$8)</f>
        <v/>
      </c>
      <c r="D1209" s="561"/>
      <c r="E1209" s="547"/>
      <c r="F1209" s="502"/>
      <c r="G1209" s="507"/>
      <c r="H1209" s="544"/>
      <c r="I1209" s="545"/>
      <c r="J1209" s="540"/>
      <c r="K1209" s="541"/>
      <c r="L1209" s="553"/>
      <c r="M1209" s="559"/>
      <c r="N1209" s="556" t="s">
        <v>14</v>
      </c>
      <c r="O1209" s="557"/>
      <c r="P1209" s="540"/>
      <c r="Q1209" s="541"/>
      <c r="R1209" s="553"/>
      <c r="S1209" s="559"/>
      <c r="T1209" s="592"/>
      <c r="U1209" s="593"/>
      <c r="V1209" s="551"/>
      <c r="W1209" s="545"/>
      <c r="X1209" s="540"/>
      <c r="Y1209" s="545"/>
      <c r="Z1209" s="540"/>
      <c r="AA1209" s="545"/>
      <c r="AB1209" s="540"/>
      <c r="AC1209" s="541"/>
      <c r="AD1209" s="553"/>
      <c r="AE1209" s="559"/>
      <c r="AF1209" s="588"/>
      <c r="AG1209" s="589"/>
      <c r="AH1209" s="540"/>
      <c r="AI1209" s="541"/>
      <c r="AJ1209" s="553"/>
      <c r="AK1209" s="559"/>
      <c r="AL1209" s="592"/>
      <c r="AM1209" s="593"/>
      <c r="AN1209" s="540"/>
      <c r="AO1209" s="541"/>
      <c r="AP1209" s="553"/>
      <c r="AQ1209" s="559"/>
      <c r="AR1209" s="592"/>
      <c r="AS1209" s="593"/>
      <c r="AT1209" s="580"/>
      <c r="AU1209" s="581"/>
      <c r="AV1209" s="576"/>
      <c r="AW1209" s="577"/>
      <c r="AX1209" s="592"/>
      <c r="AY1209" s="593"/>
      <c r="AZ1209" s="540"/>
      <c r="BA1209" s="541"/>
      <c r="BB1209" s="553"/>
      <c r="BC1209" s="559"/>
      <c r="BD1209" s="592"/>
      <c r="BE1209" s="593"/>
      <c r="BF1209" s="580"/>
      <c r="BG1209" s="581"/>
      <c r="BH1209" s="576"/>
      <c r="BI1209" s="577"/>
      <c r="BJ1209" s="592"/>
      <c r="BK1209" s="593"/>
      <c r="BL1209" s="653"/>
      <c r="BM1209" s="654"/>
      <c r="BN1209" s="655"/>
      <c r="BO1209" s="600"/>
      <c r="BP1209" s="600"/>
      <c r="BQ1209" s="70" t="s">
        <v>73</v>
      </c>
      <c r="BR1209" s="71" t="e">
        <f>IF(#REF!="B",#REF!,IF(#REF!="C",#REF!,#REF!))</f>
        <v>#REF!</v>
      </c>
      <c r="BS1209" s="67"/>
    </row>
    <row r="1210" spans="1:71" ht="21.75" customHeight="1">
      <c r="A1210" s="54"/>
      <c r="B1210" s="548" t="str">
        <f>IF(ROSTER!B10="","",ROSTER!B10)</f>
        <v/>
      </c>
      <c r="C1210" s="536" t="str">
        <f>IF(ROSTER!C$10="","",ROSTER!C$10)</f>
        <v/>
      </c>
      <c r="D1210" s="537"/>
      <c r="E1210" s="546"/>
      <c r="F1210" s="501">
        <f>IF(E1210="y",1,IF(E1210="S",1,0))</f>
        <v>0</v>
      </c>
      <c r="G1210" s="506">
        <f>IF(E1210="S",1,0)</f>
        <v>0</v>
      </c>
      <c r="H1210" s="542"/>
      <c r="I1210" s="543"/>
      <c r="J1210" s="538"/>
      <c r="K1210" s="539"/>
      <c r="L1210" s="552"/>
      <c r="M1210" s="558"/>
      <c r="N1210" s="554">
        <f>L1210+J1210</f>
        <v>0</v>
      </c>
      <c r="O1210" s="555"/>
      <c r="P1210" s="538"/>
      <c r="Q1210" s="539"/>
      <c r="R1210" s="552"/>
      <c r="S1210" s="558"/>
      <c r="T1210" s="590">
        <f t="shared" ref="T1210:T1251" si="1083">R1210-P1210</f>
        <v>0</v>
      </c>
      <c r="U1210" s="591"/>
      <c r="V1210" s="550"/>
      <c r="W1210" s="543"/>
      <c r="X1210" s="538"/>
      <c r="Y1210" s="543"/>
      <c r="Z1210" s="538"/>
      <c r="AA1210" s="543"/>
      <c r="AB1210" s="538"/>
      <c r="AC1210" s="539"/>
      <c r="AD1210" s="552"/>
      <c r="AE1210" s="558"/>
      <c r="AF1210" s="586">
        <f>IF(AB1210=0,0,(AD1210/AB1210)*100)</f>
        <v>0</v>
      </c>
      <c r="AG1210" s="587"/>
      <c r="AH1210" s="538"/>
      <c r="AI1210" s="539"/>
      <c r="AJ1210" s="552"/>
      <c r="AK1210" s="558"/>
      <c r="AL1210" s="590">
        <f>IF(AH1210=0,0,(AJ1210/AH1210)*100)</f>
        <v>0</v>
      </c>
      <c r="AM1210" s="591"/>
      <c r="AN1210" s="538"/>
      <c r="AO1210" s="539"/>
      <c r="AP1210" s="552"/>
      <c r="AQ1210" s="558"/>
      <c r="AR1210" s="590">
        <f>IF(AN1210=0,0,(AP1210/AN1210)*100)</f>
        <v>0</v>
      </c>
      <c r="AS1210" s="591"/>
      <c r="AT1210" s="578">
        <f>AB1210+AH1210+AN1210</f>
        <v>0</v>
      </c>
      <c r="AU1210" s="579"/>
      <c r="AV1210" s="574">
        <f>AD1210+AJ1210+AP1210</f>
        <v>0</v>
      </c>
      <c r="AW1210" s="575"/>
      <c r="AX1210" s="590">
        <f>IF(AT1210=0,0,(AV1210/AT1210)*100)</f>
        <v>0</v>
      </c>
      <c r="AY1210" s="591"/>
      <c r="AZ1210" s="538"/>
      <c r="BA1210" s="539"/>
      <c r="BB1210" s="552"/>
      <c r="BC1210" s="558"/>
      <c r="BD1210" s="590">
        <f>IF(AZ1210=0,0,(BB1210/AZ1210)*100)</f>
        <v>0</v>
      </c>
      <c r="BE1210" s="591"/>
      <c r="BF1210" s="578">
        <f>AT1210+AZ1210</f>
        <v>0</v>
      </c>
      <c r="BG1210" s="579"/>
      <c r="BH1210" s="574">
        <f>AV1210+BB1210</f>
        <v>0</v>
      </c>
      <c r="BI1210" s="575"/>
      <c r="BJ1210" s="590">
        <f>IF(BF1210=0,0,(BH1210/BF1210)*100)</f>
        <v>0</v>
      </c>
      <c r="BK1210" s="591"/>
      <c r="BL1210" s="650">
        <f>(AD1210*2)+(AJ1210*2)+(AP1210*3)+BB1210</f>
        <v>0</v>
      </c>
      <c r="BM1210" s="651"/>
      <c r="BN1210" s="652"/>
      <c r="BO1210" s="599" t="e">
        <f>(BL1210*BR$1208)+(N1210*BR$1209)+(X1210*BR$1210)+(R1210*BR$1211)+(V1210*BR$1212)+(Z1210*BR$1213)</f>
        <v>#REF!</v>
      </c>
      <c r="BP1210" s="599" t="e">
        <f>((AZ1210-BB1210)*BR$1215)+((AT1210-AV1210)*BR$1214)+(H1210*BR$1216)+(P1210*BR$1217)</f>
        <v>#REF!</v>
      </c>
      <c r="BQ1210" s="70" t="s">
        <v>74</v>
      </c>
      <c r="BR1210" s="71" t="e">
        <f>IF(#REF!="B",#REF!,IF(#REF!="C",#REF!,#REF!))</f>
        <v>#REF!</v>
      </c>
      <c r="BS1210" s="67"/>
    </row>
    <row r="1211" spans="1:71" ht="21.75" customHeight="1">
      <c r="A1211" s="54"/>
      <c r="B1211" s="549"/>
      <c r="C1211" s="560" t="str">
        <f>IF(ROSTER!D$10="","",ROSTER!D$10)</f>
        <v/>
      </c>
      <c r="D1211" s="561"/>
      <c r="E1211" s="547"/>
      <c r="F1211" s="502"/>
      <c r="G1211" s="507"/>
      <c r="H1211" s="544"/>
      <c r="I1211" s="545"/>
      <c r="J1211" s="540"/>
      <c r="K1211" s="541"/>
      <c r="L1211" s="553"/>
      <c r="M1211" s="559"/>
      <c r="N1211" s="556" t="s">
        <v>14</v>
      </c>
      <c r="O1211" s="557"/>
      <c r="P1211" s="540"/>
      <c r="Q1211" s="541"/>
      <c r="R1211" s="553"/>
      <c r="S1211" s="559"/>
      <c r="T1211" s="592"/>
      <c r="U1211" s="593"/>
      <c r="V1211" s="551"/>
      <c r="W1211" s="545"/>
      <c r="X1211" s="540"/>
      <c r="Y1211" s="545"/>
      <c r="Z1211" s="540"/>
      <c r="AA1211" s="545"/>
      <c r="AB1211" s="540"/>
      <c r="AC1211" s="541"/>
      <c r="AD1211" s="553"/>
      <c r="AE1211" s="559"/>
      <c r="AF1211" s="588"/>
      <c r="AG1211" s="589"/>
      <c r="AH1211" s="540"/>
      <c r="AI1211" s="541"/>
      <c r="AJ1211" s="553"/>
      <c r="AK1211" s="559"/>
      <c r="AL1211" s="592"/>
      <c r="AM1211" s="593"/>
      <c r="AN1211" s="540"/>
      <c r="AO1211" s="541"/>
      <c r="AP1211" s="553"/>
      <c r="AQ1211" s="559"/>
      <c r="AR1211" s="592"/>
      <c r="AS1211" s="593"/>
      <c r="AT1211" s="580"/>
      <c r="AU1211" s="581"/>
      <c r="AV1211" s="576"/>
      <c r="AW1211" s="577"/>
      <c r="AX1211" s="592"/>
      <c r="AY1211" s="593"/>
      <c r="AZ1211" s="540"/>
      <c r="BA1211" s="541"/>
      <c r="BB1211" s="553"/>
      <c r="BC1211" s="559"/>
      <c r="BD1211" s="592"/>
      <c r="BE1211" s="593"/>
      <c r="BF1211" s="580"/>
      <c r="BG1211" s="581"/>
      <c r="BH1211" s="576"/>
      <c r="BI1211" s="577"/>
      <c r="BJ1211" s="592"/>
      <c r="BK1211" s="593"/>
      <c r="BL1211" s="653"/>
      <c r="BM1211" s="654"/>
      <c r="BN1211" s="655"/>
      <c r="BO1211" s="600"/>
      <c r="BP1211" s="600"/>
      <c r="BQ1211" s="70" t="s">
        <v>75</v>
      </c>
      <c r="BR1211" s="71" t="e">
        <f>IF(#REF!="B",#REF!,IF(#REF!="C",#REF!,#REF!))</f>
        <v>#REF!</v>
      </c>
      <c r="BS1211" s="67"/>
    </row>
    <row r="1212" spans="1:71" ht="21.75" customHeight="1">
      <c r="A1212" s="54"/>
      <c r="B1212" s="565" t="str">
        <f>IF(ROSTER!B12="","",ROSTER!B12)</f>
        <v/>
      </c>
      <c r="C1212" s="536" t="str">
        <f>IF(ROSTER!C$12="","",ROSTER!C$12)</f>
        <v/>
      </c>
      <c r="D1212" s="537"/>
      <c r="E1212" s="546"/>
      <c r="F1212" s="501">
        <f>IF(E1212="y",1,IF(E1212="S",1,0))</f>
        <v>0</v>
      </c>
      <c r="G1212" s="506">
        <f>IF(E1212="S",1,0)</f>
        <v>0</v>
      </c>
      <c r="H1212" s="542"/>
      <c r="I1212" s="543"/>
      <c r="J1212" s="538"/>
      <c r="K1212" s="539"/>
      <c r="L1212" s="552"/>
      <c r="M1212" s="558"/>
      <c r="N1212" s="554">
        <f>L1212+J1212</f>
        <v>0</v>
      </c>
      <c r="O1212" s="555"/>
      <c r="P1212" s="538"/>
      <c r="Q1212" s="539"/>
      <c r="R1212" s="552"/>
      <c r="S1212" s="558"/>
      <c r="T1212" s="590">
        <f t="shared" ref="T1212:T1251" si="1084">R1212-P1212</f>
        <v>0</v>
      </c>
      <c r="U1212" s="591"/>
      <c r="V1212" s="550"/>
      <c r="W1212" s="543"/>
      <c r="X1212" s="538"/>
      <c r="Y1212" s="543"/>
      <c r="Z1212" s="538"/>
      <c r="AA1212" s="543"/>
      <c r="AB1212" s="538"/>
      <c r="AC1212" s="539"/>
      <c r="AD1212" s="552"/>
      <c r="AE1212" s="558"/>
      <c r="AF1212" s="586">
        <f>IF(AB1212=0,0,(AD1212/AB1212)*100)</f>
        <v>0</v>
      </c>
      <c r="AG1212" s="587"/>
      <c r="AH1212" s="538"/>
      <c r="AI1212" s="539"/>
      <c r="AJ1212" s="552"/>
      <c r="AK1212" s="558"/>
      <c r="AL1212" s="590">
        <f>IF(AH1212=0,0,(AJ1212/AH1212)*100)</f>
        <v>0</v>
      </c>
      <c r="AM1212" s="591"/>
      <c r="AN1212" s="538"/>
      <c r="AO1212" s="539"/>
      <c r="AP1212" s="552"/>
      <c r="AQ1212" s="558"/>
      <c r="AR1212" s="590">
        <f>IF(AN1212=0,0,(AP1212/AN1212)*100)</f>
        <v>0</v>
      </c>
      <c r="AS1212" s="591"/>
      <c r="AT1212" s="578">
        <f>AB1212+AH1212+AN1212</f>
        <v>0</v>
      </c>
      <c r="AU1212" s="579"/>
      <c r="AV1212" s="574">
        <f>AD1212+AJ1212+AP1212</f>
        <v>0</v>
      </c>
      <c r="AW1212" s="575"/>
      <c r="AX1212" s="590">
        <f>IF(AT1212=0,0,(AV1212/AT1212)*100)</f>
        <v>0</v>
      </c>
      <c r="AY1212" s="591"/>
      <c r="AZ1212" s="538"/>
      <c r="BA1212" s="539"/>
      <c r="BB1212" s="552"/>
      <c r="BC1212" s="558"/>
      <c r="BD1212" s="590">
        <f>IF(AZ1212=0,0,(BB1212/AZ1212)*100)</f>
        <v>0</v>
      </c>
      <c r="BE1212" s="591"/>
      <c r="BF1212" s="578">
        <f>AT1212+AZ1212</f>
        <v>0</v>
      </c>
      <c r="BG1212" s="579"/>
      <c r="BH1212" s="574">
        <f>AV1212+BB1212</f>
        <v>0</v>
      </c>
      <c r="BI1212" s="575"/>
      <c r="BJ1212" s="590">
        <f>IF(BF1212=0,0,(BH1212/BF1212)*100)</f>
        <v>0</v>
      </c>
      <c r="BK1212" s="591"/>
      <c r="BL1212" s="650">
        <f>(AD1212*2)+(AJ1212*2)+(AP1212*3)+BB1212</f>
        <v>0</v>
      </c>
      <c r="BM1212" s="651"/>
      <c r="BN1212" s="652"/>
      <c r="BO1212" s="599" t="e">
        <f>(BL1212*BR$1208)+(N1212*BR$1209)+(X1212*BR$1210)+(R1212*BR$1211)+(V1212*BR$1212)+(Z1212*BR$1213)</f>
        <v>#REF!</v>
      </c>
      <c r="BP1212" s="599" t="e">
        <f>((AZ1212-BB1212)*BR$1215)+((AT1212-AV1212)*BR$1214)+(H1212*BR$1216)+(P1212*BR$1217)</f>
        <v>#REF!</v>
      </c>
      <c r="BQ1212" s="70" t="s">
        <v>76</v>
      </c>
      <c r="BR1212" s="71" t="e">
        <f>IF(#REF!="B",#REF!,IF(#REF!="C",#REF!,#REF!))</f>
        <v>#REF!</v>
      </c>
      <c r="BS1212" s="67"/>
    </row>
    <row r="1213" spans="1:71" ht="21.75" customHeight="1">
      <c r="A1213" s="54"/>
      <c r="B1213" s="566"/>
      <c r="C1213" s="560" t="str">
        <f>IF(ROSTER!D$12="","",ROSTER!D$12)</f>
        <v/>
      </c>
      <c r="D1213" s="561"/>
      <c r="E1213" s="547"/>
      <c r="F1213" s="502"/>
      <c r="G1213" s="507"/>
      <c r="H1213" s="544"/>
      <c r="I1213" s="545"/>
      <c r="J1213" s="540"/>
      <c r="K1213" s="541"/>
      <c r="L1213" s="553"/>
      <c r="M1213" s="559"/>
      <c r="N1213" s="556" t="s">
        <v>14</v>
      </c>
      <c r="O1213" s="557"/>
      <c r="P1213" s="540"/>
      <c r="Q1213" s="541"/>
      <c r="R1213" s="553"/>
      <c r="S1213" s="559"/>
      <c r="T1213" s="592"/>
      <c r="U1213" s="593"/>
      <c r="V1213" s="551"/>
      <c r="W1213" s="545"/>
      <c r="X1213" s="540"/>
      <c r="Y1213" s="545"/>
      <c r="Z1213" s="540"/>
      <c r="AA1213" s="545"/>
      <c r="AB1213" s="540"/>
      <c r="AC1213" s="541"/>
      <c r="AD1213" s="553"/>
      <c r="AE1213" s="559"/>
      <c r="AF1213" s="588"/>
      <c r="AG1213" s="589"/>
      <c r="AH1213" s="540"/>
      <c r="AI1213" s="541"/>
      <c r="AJ1213" s="553"/>
      <c r="AK1213" s="559"/>
      <c r="AL1213" s="592"/>
      <c r="AM1213" s="593"/>
      <c r="AN1213" s="540"/>
      <c r="AO1213" s="541"/>
      <c r="AP1213" s="553"/>
      <c r="AQ1213" s="559"/>
      <c r="AR1213" s="592"/>
      <c r="AS1213" s="593"/>
      <c r="AT1213" s="580"/>
      <c r="AU1213" s="581"/>
      <c r="AV1213" s="576"/>
      <c r="AW1213" s="577"/>
      <c r="AX1213" s="592"/>
      <c r="AY1213" s="593"/>
      <c r="AZ1213" s="540"/>
      <c r="BA1213" s="541"/>
      <c r="BB1213" s="553"/>
      <c r="BC1213" s="559"/>
      <c r="BD1213" s="592"/>
      <c r="BE1213" s="593"/>
      <c r="BF1213" s="580"/>
      <c r="BG1213" s="581"/>
      <c r="BH1213" s="576"/>
      <c r="BI1213" s="577"/>
      <c r="BJ1213" s="592"/>
      <c r="BK1213" s="593"/>
      <c r="BL1213" s="653"/>
      <c r="BM1213" s="654"/>
      <c r="BN1213" s="655"/>
      <c r="BO1213" s="600"/>
      <c r="BP1213" s="600"/>
      <c r="BQ1213" s="70" t="s">
        <v>77</v>
      </c>
      <c r="BR1213" s="71" t="e">
        <f>IF(#REF!="B",#REF!,IF(#REF!="C",#REF!,#REF!))</f>
        <v>#REF!</v>
      </c>
      <c r="BS1213" s="67"/>
    </row>
    <row r="1214" spans="1:71" ht="21.75" customHeight="1">
      <c r="A1214" s="54"/>
      <c r="B1214" s="565" t="str">
        <f>IF(ROSTER!B14="","",ROSTER!B14)</f>
        <v/>
      </c>
      <c r="C1214" s="536" t="str">
        <f>IF(ROSTER!C$14="","",ROSTER!C$14)</f>
        <v/>
      </c>
      <c r="D1214" s="537"/>
      <c r="E1214" s="546"/>
      <c r="F1214" s="501">
        <f>IF(E1214="y",1,IF(E1214="S",1,0))</f>
        <v>0</v>
      </c>
      <c r="G1214" s="506">
        <f>IF(E1214="S",1,0)</f>
        <v>0</v>
      </c>
      <c r="H1214" s="542"/>
      <c r="I1214" s="543"/>
      <c r="J1214" s="538"/>
      <c r="K1214" s="539"/>
      <c r="L1214" s="552"/>
      <c r="M1214" s="558"/>
      <c r="N1214" s="554">
        <f>L1214+J1214</f>
        <v>0</v>
      </c>
      <c r="O1214" s="555"/>
      <c r="P1214" s="538"/>
      <c r="Q1214" s="539"/>
      <c r="R1214" s="552"/>
      <c r="S1214" s="558"/>
      <c r="T1214" s="590">
        <f t="shared" ref="T1214:T1251" si="1085">R1214-P1214</f>
        <v>0</v>
      </c>
      <c r="U1214" s="591"/>
      <c r="V1214" s="550"/>
      <c r="W1214" s="543"/>
      <c r="X1214" s="538"/>
      <c r="Y1214" s="543"/>
      <c r="Z1214" s="538"/>
      <c r="AA1214" s="543"/>
      <c r="AB1214" s="538"/>
      <c r="AC1214" s="539"/>
      <c r="AD1214" s="552"/>
      <c r="AE1214" s="558"/>
      <c r="AF1214" s="586">
        <f>IF(AB1214=0,0,(AD1214/AB1214)*100)</f>
        <v>0</v>
      </c>
      <c r="AG1214" s="587"/>
      <c r="AH1214" s="538"/>
      <c r="AI1214" s="539"/>
      <c r="AJ1214" s="552"/>
      <c r="AK1214" s="558"/>
      <c r="AL1214" s="590">
        <f>IF(AH1214=0,0,(AJ1214/AH1214)*100)</f>
        <v>0</v>
      </c>
      <c r="AM1214" s="591"/>
      <c r="AN1214" s="538"/>
      <c r="AO1214" s="539"/>
      <c r="AP1214" s="552"/>
      <c r="AQ1214" s="558"/>
      <c r="AR1214" s="590">
        <f>IF(AN1214=0,0,(AP1214/AN1214)*100)</f>
        <v>0</v>
      </c>
      <c r="AS1214" s="591"/>
      <c r="AT1214" s="578">
        <f>AB1214+AH1214+AN1214</f>
        <v>0</v>
      </c>
      <c r="AU1214" s="579"/>
      <c r="AV1214" s="574">
        <f>AD1214+AJ1214+AP1214</f>
        <v>0</v>
      </c>
      <c r="AW1214" s="575"/>
      <c r="AX1214" s="590">
        <f>IF(AT1214=0,0,(AV1214/AT1214)*100)</f>
        <v>0</v>
      </c>
      <c r="AY1214" s="591"/>
      <c r="AZ1214" s="538"/>
      <c r="BA1214" s="539"/>
      <c r="BB1214" s="552"/>
      <c r="BC1214" s="558"/>
      <c r="BD1214" s="590">
        <f>IF(AZ1214=0,0,(BB1214/AZ1214)*100)</f>
        <v>0</v>
      </c>
      <c r="BE1214" s="591"/>
      <c r="BF1214" s="578">
        <f>AT1214+AZ1214</f>
        <v>0</v>
      </c>
      <c r="BG1214" s="579"/>
      <c r="BH1214" s="574">
        <f>AV1214+BB1214</f>
        <v>0</v>
      </c>
      <c r="BI1214" s="575"/>
      <c r="BJ1214" s="590">
        <f>IF(BF1214=0,0,(BH1214/BF1214)*100)</f>
        <v>0</v>
      </c>
      <c r="BK1214" s="591"/>
      <c r="BL1214" s="650">
        <f>(AD1214*2)+(AJ1214*2)+(AP1214*3)+BB1214</f>
        <v>0</v>
      </c>
      <c r="BM1214" s="651"/>
      <c r="BN1214" s="652"/>
      <c r="BO1214" s="599" t="e">
        <f>(BL1214*BR$1208)+(N1214*BR$1209)+(X1214*BR$1210)+(R1214*BR$1211)+(V1214*BR$1212)+(Z1214*BR$1213)</f>
        <v>#REF!</v>
      </c>
      <c r="BP1214" s="599" t="e">
        <f>((AZ1214-BB1214)*BR$1215)+((AT1214-AV1214)*BR$1214)+(H1214*BR$1216)+(P1214*BR$1217)</f>
        <v>#REF!</v>
      </c>
      <c r="BQ1214" s="70" t="s">
        <v>78</v>
      </c>
      <c r="BR1214" s="71" t="e">
        <f>IF(#REF!="B",#REF!,IF(#REF!="C",#REF!,#REF!))</f>
        <v>#REF!</v>
      </c>
      <c r="BS1214" s="67"/>
    </row>
    <row r="1215" spans="1:71" ht="21.75" customHeight="1">
      <c r="A1215" s="54"/>
      <c r="B1215" s="566"/>
      <c r="C1215" s="560" t="str">
        <f>IF(ROSTER!D$14="","",ROSTER!D$14)</f>
        <v/>
      </c>
      <c r="D1215" s="561"/>
      <c r="E1215" s="547"/>
      <c r="F1215" s="502"/>
      <c r="G1215" s="507"/>
      <c r="H1215" s="544"/>
      <c r="I1215" s="545"/>
      <c r="J1215" s="540"/>
      <c r="K1215" s="541"/>
      <c r="L1215" s="553"/>
      <c r="M1215" s="559"/>
      <c r="N1215" s="556" t="s">
        <v>14</v>
      </c>
      <c r="O1215" s="557"/>
      <c r="P1215" s="540"/>
      <c r="Q1215" s="541"/>
      <c r="R1215" s="553"/>
      <c r="S1215" s="559"/>
      <c r="T1215" s="592"/>
      <c r="U1215" s="593"/>
      <c r="V1215" s="551"/>
      <c r="W1215" s="545"/>
      <c r="X1215" s="540"/>
      <c r="Y1215" s="545"/>
      <c r="Z1215" s="540"/>
      <c r="AA1215" s="545"/>
      <c r="AB1215" s="540"/>
      <c r="AC1215" s="541"/>
      <c r="AD1215" s="553"/>
      <c r="AE1215" s="559"/>
      <c r="AF1215" s="588"/>
      <c r="AG1215" s="589"/>
      <c r="AH1215" s="540"/>
      <c r="AI1215" s="541"/>
      <c r="AJ1215" s="553"/>
      <c r="AK1215" s="559"/>
      <c r="AL1215" s="592"/>
      <c r="AM1215" s="593"/>
      <c r="AN1215" s="540"/>
      <c r="AO1215" s="541"/>
      <c r="AP1215" s="553"/>
      <c r="AQ1215" s="559"/>
      <c r="AR1215" s="592"/>
      <c r="AS1215" s="593"/>
      <c r="AT1215" s="580"/>
      <c r="AU1215" s="581"/>
      <c r="AV1215" s="576"/>
      <c r="AW1215" s="577"/>
      <c r="AX1215" s="592"/>
      <c r="AY1215" s="593"/>
      <c r="AZ1215" s="540"/>
      <c r="BA1215" s="541"/>
      <c r="BB1215" s="553"/>
      <c r="BC1215" s="559"/>
      <c r="BD1215" s="592"/>
      <c r="BE1215" s="593"/>
      <c r="BF1215" s="580"/>
      <c r="BG1215" s="581"/>
      <c r="BH1215" s="576"/>
      <c r="BI1215" s="577"/>
      <c r="BJ1215" s="592"/>
      <c r="BK1215" s="593"/>
      <c r="BL1215" s="653"/>
      <c r="BM1215" s="654"/>
      <c r="BN1215" s="655"/>
      <c r="BO1215" s="600"/>
      <c r="BP1215" s="600"/>
      <c r="BQ1215" s="70" t="s">
        <v>79</v>
      </c>
      <c r="BR1215" s="71" t="e">
        <f>IF(#REF!="B",#REF!,IF(#REF!="C",#REF!,#REF!))</f>
        <v>#REF!</v>
      </c>
      <c r="BS1215" s="67"/>
    </row>
    <row r="1216" spans="1:71" ht="21.75" customHeight="1">
      <c r="A1216" s="54"/>
      <c r="B1216" s="565" t="str">
        <f>IF(ROSTER!B16="","",ROSTER!B16)</f>
        <v/>
      </c>
      <c r="C1216" s="536" t="str">
        <f>IF(ROSTER!C$16="","",ROSTER!C$16)</f>
        <v/>
      </c>
      <c r="D1216" s="537"/>
      <c r="E1216" s="546"/>
      <c r="F1216" s="501">
        <f>IF(E1216="y",1,IF(E1216="S",1,0))</f>
        <v>0</v>
      </c>
      <c r="G1216" s="506">
        <f>IF(E1216="S",1,0)</f>
        <v>0</v>
      </c>
      <c r="H1216" s="542"/>
      <c r="I1216" s="543"/>
      <c r="J1216" s="538"/>
      <c r="K1216" s="539"/>
      <c r="L1216" s="552"/>
      <c r="M1216" s="558"/>
      <c r="N1216" s="554">
        <f>L1216+J1216</f>
        <v>0</v>
      </c>
      <c r="O1216" s="555"/>
      <c r="P1216" s="538"/>
      <c r="Q1216" s="539"/>
      <c r="R1216" s="552"/>
      <c r="S1216" s="558"/>
      <c r="T1216" s="590">
        <f t="shared" ref="T1216:T1251" si="1086">R1216-P1216</f>
        <v>0</v>
      </c>
      <c r="U1216" s="591"/>
      <c r="V1216" s="550"/>
      <c r="W1216" s="543"/>
      <c r="X1216" s="538"/>
      <c r="Y1216" s="543"/>
      <c r="Z1216" s="538"/>
      <c r="AA1216" s="543"/>
      <c r="AB1216" s="538"/>
      <c r="AC1216" s="539"/>
      <c r="AD1216" s="552"/>
      <c r="AE1216" s="558"/>
      <c r="AF1216" s="586">
        <f>IF(AB1216=0,0,(AD1216/AB1216)*100)</f>
        <v>0</v>
      </c>
      <c r="AG1216" s="587"/>
      <c r="AH1216" s="538"/>
      <c r="AI1216" s="539"/>
      <c r="AJ1216" s="552"/>
      <c r="AK1216" s="558"/>
      <c r="AL1216" s="590">
        <f>IF(AH1216=0,0,(AJ1216/AH1216)*100)</f>
        <v>0</v>
      </c>
      <c r="AM1216" s="591"/>
      <c r="AN1216" s="538"/>
      <c r="AO1216" s="539"/>
      <c r="AP1216" s="552"/>
      <c r="AQ1216" s="558"/>
      <c r="AR1216" s="590">
        <f>IF(AN1216=0,0,(AP1216/AN1216)*100)</f>
        <v>0</v>
      </c>
      <c r="AS1216" s="591"/>
      <c r="AT1216" s="578">
        <f>AB1216+AH1216+AN1216</f>
        <v>0</v>
      </c>
      <c r="AU1216" s="579"/>
      <c r="AV1216" s="574">
        <f>AD1216+AJ1216+AP1216</f>
        <v>0</v>
      </c>
      <c r="AW1216" s="575"/>
      <c r="AX1216" s="590">
        <f>IF(AT1216=0,0,(AV1216/AT1216)*100)</f>
        <v>0</v>
      </c>
      <c r="AY1216" s="591"/>
      <c r="AZ1216" s="538"/>
      <c r="BA1216" s="539"/>
      <c r="BB1216" s="552"/>
      <c r="BC1216" s="558"/>
      <c r="BD1216" s="590">
        <f>IF(AZ1216=0,0,(BB1216/AZ1216)*100)</f>
        <v>0</v>
      </c>
      <c r="BE1216" s="591"/>
      <c r="BF1216" s="578">
        <f>AT1216+AZ1216</f>
        <v>0</v>
      </c>
      <c r="BG1216" s="579"/>
      <c r="BH1216" s="574">
        <f>AV1216+BB1216</f>
        <v>0</v>
      </c>
      <c r="BI1216" s="575"/>
      <c r="BJ1216" s="590">
        <f>IF(BF1216=0,0,(BH1216/BF1216)*100)</f>
        <v>0</v>
      </c>
      <c r="BK1216" s="591"/>
      <c r="BL1216" s="650">
        <f>(AD1216*2)+(AJ1216*2)+(AP1216*3)+BB1216</f>
        <v>0</v>
      </c>
      <c r="BM1216" s="651"/>
      <c r="BN1216" s="652"/>
      <c r="BO1216" s="599" t="e">
        <f>(BL1216*BR$1208)+(N1216*BR$1209)+(X1216*BR$1210)+(R1216*BR$1211)+(V1216*BR$1212)+(Z1216*BR$1213)</f>
        <v>#REF!</v>
      </c>
      <c r="BP1216" s="599" t="e">
        <f>((AZ1216-BB1216)*BR$1215)+((AT1216-AV1216)*BR$1214)+(H1216*BR$1216)+(P1216*BR$1217)</f>
        <v>#REF!</v>
      </c>
      <c r="BQ1216" s="70" t="s">
        <v>80</v>
      </c>
      <c r="BR1216" s="71" t="e">
        <f>IF(#REF!="B",#REF!,IF(#REF!="C",#REF!,#REF!))</f>
        <v>#REF!</v>
      </c>
      <c r="BS1216" s="67"/>
    </row>
    <row r="1217" spans="1:71" ht="21.75" customHeight="1">
      <c r="A1217" s="54"/>
      <c r="B1217" s="566"/>
      <c r="C1217" s="560" t="str">
        <f>IF(ROSTER!D$16="","",ROSTER!D$16)</f>
        <v/>
      </c>
      <c r="D1217" s="561"/>
      <c r="E1217" s="547"/>
      <c r="F1217" s="502"/>
      <c r="G1217" s="507"/>
      <c r="H1217" s="544"/>
      <c r="I1217" s="545"/>
      <c r="J1217" s="540"/>
      <c r="K1217" s="541"/>
      <c r="L1217" s="553"/>
      <c r="M1217" s="559"/>
      <c r="N1217" s="556" t="s">
        <v>14</v>
      </c>
      <c r="O1217" s="557"/>
      <c r="P1217" s="540"/>
      <c r="Q1217" s="541"/>
      <c r="R1217" s="553"/>
      <c r="S1217" s="559"/>
      <c r="T1217" s="592"/>
      <c r="U1217" s="593"/>
      <c r="V1217" s="551"/>
      <c r="W1217" s="545"/>
      <c r="X1217" s="540"/>
      <c r="Y1217" s="545"/>
      <c r="Z1217" s="540"/>
      <c r="AA1217" s="545"/>
      <c r="AB1217" s="540"/>
      <c r="AC1217" s="541"/>
      <c r="AD1217" s="553"/>
      <c r="AE1217" s="559"/>
      <c r="AF1217" s="588"/>
      <c r="AG1217" s="589"/>
      <c r="AH1217" s="540"/>
      <c r="AI1217" s="541"/>
      <c r="AJ1217" s="553"/>
      <c r="AK1217" s="559"/>
      <c r="AL1217" s="592"/>
      <c r="AM1217" s="593"/>
      <c r="AN1217" s="540"/>
      <c r="AO1217" s="541"/>
      <c r="AP1217" s="553"/>
      <c r="AQ1217" s="559"/>
      <c r="AR1217" s="592"/>
      <c r="AS1217" s="593"/>
      <c r="AT1217" s="580"/>
      <c r="AU1217" s="581"/>
      <c r="AV1217" s="576"/>
      <c r="AW1217" s="577"/>
      <c r="AX1217" s="592"/>
      <c r="AY1217" s="593"/>
      <c r="AZ1217" s="540"/>
      <c r="BA1217" s="541"/>
      <c r="BB1217" s="553"/>
      <c r="BC1217" s="559"/>
      <c r="BD1217" s="592"/>
      <c r="BE1217" s="593"/>
      <c r="BF1217" s="580"/>
      <c r="BG1217" s="581"/>
      <c r="BH1217" s="576"/>
      <c r="BI1217" s="577"/>
      <c r="BJ1217" s="592"/>
      <c r="BK1217" s="593"/>
      <c r="BL1217" s="653"/>
      <c r="BM1217" s="654"/>
      <c r="BN1217" s="655"/>
      <c r="BO1217" s="600"/>
      <c r="BP1217" s="600"/>
      <c r="BQ1217" s="70" t="s">
        <v>81</v>
      </c>
      <c r="BR1217" s="71" t="e">
        <f>IF(#REF!="B",#REF!,IF(#REF!="C",#REF!,#REF!))</f>
        <v>#REF!</v>
      </c>
      <c r="BS1217" s="67"/>
    </row>
    <row r="1218" spans="1:71" ht="21.75" customHeight="1">
      <c r="A1218" s="54"/>
      <c r="B1218" s="565" t="str">
        <f>IF(ROSTER!B18="","",ROSTER!B18)</f>
        <v/>
      </c>
      <c r="C1218" s="536" t="str">
        <f>IF(ROSTER!C$18="","",ROSTER!C$18)</f>
        <v/>
      </c>
      <c r="D1218" s="537"/>
      <c r="E1218" s="546"/>
      <c r="F1218" s="501">
        <f>IF(E1218="y",1,IF(E1218="S",1,0))</f>
        <v>0</v>
      </c>
      <c r="G1218" s="506">
        <f>IF(E1218="S",1,0)</f>
        <v>0</v>
      </c>
      <c r="H1218" s="542"/>
      <c r="I1218" s="543"/>
      <c r="J1218" s="538"/>
      <c r="K1218" s="539"/>
      <c r="L1218" s="552"/>
      <c r="M1218" s="558"/>
      <c r="N1218" s="554">
        <f>L1218+J1218</f>
        <v>0</v>
      </c>
      <c r="O1218" s="555"/>
      <c r="P1218" s="538"/>
      <c r="Q1218" s="539"/>
      <c r="R1218" s="552"/>
      <c r="S1218" s="558"/>
      <c r="T1218" s="590">
        <f t="shared" ref="T1218:T1251" si="1087">R1218-P1218</f>
        <v>0</v>
      </c>
      <c r="U1218" s="591"/>
      <c r="V1218" s="550"/>
      <c r="W1218" s="543"/>
      <c r="X1218" s="538"/>
      <c r="Y1218" s="543"/>
      <c r="Z1218" s="538"/>
      <c r="AA1218" s="543"/>
      <c r="AB1218" s="538"/>
      <c r="AC1218" s="539"/>
      <c r="AD1218" s="552"/>
      <c r="AE1218" s="558"/>
      <c r="AF1218" s="586">
        <f>IF(AB1218=0,0,(AD1218/AB1218)*100)</f>
        <v>0</v>
      </c>
      <c r="AG1218" s="587"/>
      <c r="AH1218" s="538"/>
      <c r="AI1218" s="539"/>
      <c r="AJ1218" s="552"/>
      <c r="AK1218" s="558"/>
      <c r="AL1218" s="590">
        <f>IF(AH1218=0,0,(AJ1218/AH1218)*100)</f>
        <v>0</v>
      </c>
      <c r="AM1218" s="591"/>
      <c r="AN1218" s="538"/>
      <c r="AO1218" s="539"/>
      <c r="AP1218" s="552"/>
      <c r="AQ1218" s="558"/>
      <c r="AR1218" s="590">
        <f>IF(AN1218=0,0,(AP1218/AN1218)*100)</f>
        <v>0</v>
      </c>
      <c r="AS1218" s="591"/>
      <c r="AT1218" s="578">
        <f>AB1218+AH1218+AN1218</f>
        <v>0</v>
      </c>
      <c r="AU1218" s="579"/>
      <c r="AV1218" s="574">
        <f>AD1218+AJ1218+AP1218</f>
        <v>0</v>
      </c>
      <c r="AW1218" s="575"/>
      <c r="AX1218" s="590">
        <f>IF(AT1218=0,0,(AV1218/AT1218)*100)</f>
        <v>0</v>
      </c>
      <c r="AY1218" s="591"/>
      <c r="AZ1218" s="538"/>
      <c r="BA1218" s="539"/>
      <c r="BB1218" s="552"/>
      <c r="BC1218" s="558"/>
      <c r="BD1218" s="590">
        <f>IF(AZ1218=0,0,(BB1218/AZ1218)*100)</f>
        <v>0</v>
      </c>
      <c r="BE1218" s="591"/>
      <c r="BF1218" s="578">
        <f>AT1218+AZ1218</f>
        <v>0</v>
      </c>
      <c r="BG1218" s="579"/>
      <c r="BH1218" s="574">
        <f>AV1218+BB1218</f>
        <v>0</v>
      </c>
      <c r="BI1218" s="575"/>
      <c r="BJ1218" s="590">
        <f>IF(BF1218=0,0,(BH1218/BF1218)*100)</f>
        <v>0</v>
      </c>
      <c r="BK1218" s="591"/>
      <c r="BL1218" s="650">
        <f>(AD1218*2)+(AJ1218*2)+(AP1218*3)+BB1218</f>
        <v>0</v>
      </c>
      <c r="BM1218" s="651"/>
      <c r="BN1218" s="652"/>
      <c r="BO1218" s="599" t="e">
        <f>(BL1218*BR$1208)+(N1218*BR$1209)+(X1218*BR$1210)+(R1218*BR$1211)+(V1218*BR$1212)+(Z1218*BR$1213)</f>
        <v>#REF!</v>
      </c>
      <c r="BP1218" s="599" t="e">
        <f>((AZ1218-BB1218)*BR$1215)+((AT1218-AV1218)*BR$1214)+(H1218*BR$1216)+(P1218*BR$1217)</f>
        <v>#REF!</v>
      </c>
      <c r="BQ1218" s="54"/>
      <c r="BR1218" s="54"/>
      <c r="BS1218" s="67"/>
    </row>
    <row r="1219" spans="1:71" ht="21.75" customHeight="1">
      <c r="A1219" s="54"/>
      <c r="B1219" s="566"/>
      <c r="C1219" s="560" t="str">
        <f>IF(ROSTER!D$18="","",ROSTER!D$18)</f>
        <v/>
      </c>
      <c r="D1219" s="561"/>
      <c r="E1219" s="547"/>
      <c r="F1219" s="502"/>
      <c r="G1219" s="507"/>
      <c r="H1219" s="544"/>
      <c r="I1219" s="545"/>
      <c r="J1219" s="540"/>
      <c r="K1219" s="541"/>
      <c r="L1219" s="553"/>
      <c r="M1219" s="559"/>
      <c r="N1219" s="556"/>
      <c r="O1219" s="557"/>
      <c r="P1219" s="540"/>
      <c r="Q1219" s="541"/>
      <c r="R1219" s="553"/>
      <c r="S1219" s="559"/>
      <c r="T1219" s="592"/>
      <c r="U1219" s="593"/>
      <c r="V1219" s="551"/>
      <c r="W1219" s="545"/>
      <c r="X1219" s="540"/>
      <c r="Y1219" s="545"/>
      <c r="Z1219" s="540"/>
      <c r="AA1219" s="545"/>
      <c r="AB1219" s="540"/>
      <c r="AC1219" s="541"/>
      <c r="AD1219" s="553"/>
      <c r="AE1219" s="559"/>
      <c r="AF1219" s="588"/>
      <c r="AG1219" s="589"/>
      <c r="AH1219" s="540"/>
      <c r="AI1219" s="541"/>
      <c r="AJ1219" s="553"/>
      <c r="AK1219" s="559"/>
      <c r="AL1219" s="592"/>
      <c r="AM1219" s="593"/>
      <c r="AN1219" s="540"/>
      <c r="AO1219" s="541"/>
      <c r="AP1219" s="553"/>
      <c r="AQ1219" s="559"/>
      <c r="AR1219" s="592"/>
      <c r="AS1219" s="593"/>
      <c r="AT1219" s="580"/>
      <c r="AU1219" s="581"/>
      <c r="AV1219" s="576"/>
      <c r="AW1219" s="577"/>
      <c r="AX1219" s="592"/>
      <c r="AY1219" s="593"/>
      <c r="AZ1219" s="540"/>
      <c r="BA1219" s="541"/>
      <c r="BB1219" s="553"/>
      <c r="BC1219" s="559"/>
      <c r="BD1219" s="592"/>
      <c r="BE1219" s="593"/>
      <c r="BF1219" s="580"/>
      <c r="BG1219" s="581"/>
      <c r="BH1219" s="576"/>
      <c r="BI1219" s="577"/>
      <c r="BJ1219" s="592"/>
      <c r="BK1219" s="593"/>
      <c r="BL1219" s="653"/>
      <c r="BM1219" s="654"/>
      <c r="BN1219" s="655"/>
      <c r="BO1219" s="600"/>
      <c r="BP1219" s="600"/>
      <c r="BQ1219" s="54"/>
      <c r="BR1219" s="54"/>
      <c r="BS1219" s="54"/>
    </row>
    <row r="1220" spans="1:71" ht="21.75" customHeight="1">
      <c r="A1220" s="54"/>
      <c r="B1220" s="565" t="str">
        <f>IF(ROSTER!B20="","",ROSTER!B20)</f>
        <v/>
      </c>
      <c r="C1220" s="536" t="str">
        <f>IF(ROSTER!C$20="","",ROSTER!C$20)</f>
        <v/>
      </c>
      <c r="D1220" s="537"/>
      <c r="E1220" s="546"/>
      <c r="F1220" s="501">
        <f>IF(E1220="y",1,IF(E1220="S",1,0))</f>
        <v>0</v>
      </c>
      <c r="G1220" s="506">
        <f>IF(E1220="S",1,0)</f>
        <v>0</v>
      </c>
      <c r="H1220" s="542"/>
      <c r="I1220" s="543"/>
      <c r="J1220" s="538"/>
      <c r="K1220" s="539"/>
      <c r="L1220" s="552"/>
      <c r="M1220" s="558"/>
      <c r="N1220" s="554">
        <f>L1220+J1220</f>
        <v>0</v>
      </c>
      <c r="O1220" s="555"/>
      <c r="P1220" s="538"/>
      <c r="Q1220" s="539"/>
      <c r="R1220" s="552"/>
      <c r="S1220" s="558"/>
      <c r="T1220" s="590">
        <f t="shared" ref="T1220:T1251" si="1088">R1220-P1220</f>
        <v>0</v>
      </c>
      <c r="U1220" s="591"/>
      <c r="V1220" s="550"/>
      <c r="W1220" s="543"/>
      <c r="X1220" s="538"/>
      <c r="Y1220" s="543"/>
      <c r="Z1220" s="538"/>
      <c r="AA1220" s="543"/>
      <c r="AB1220" s="538"/>
      <c r="AC1220" s="539"/>
      <c r="AD1220" s="552"/>
      <c r="AE1220" s="558"/>
      <c r="AF1220" s="586">
        <f>IF(AB1220=0,0,(AD1220/AB1220)*100)</f>
        <v>0</v>
      </c>
      <c r="AG1220" s="587"/>
      <c r="AH1220" s="538"/>
      <c r="AI1220" s="539"/>
      <c r="AJ1220" s="552"/>
      <c r="AK1220" s="558"/>
      <c r="AL1220" s="590">
        <f>IF(AH1220=0,0,(AJ1220/AH1220)*100)</f>
        <v>0</v>
      </c>
      <c r="AM1220" s="591"/>
      <c r="AN1220" s="538"/>
      <c r="AO1220" s="539"/>
      <c r="AP1220" s="552"/>
      <c r="AQ1220" s="558"/>
      <c r="AR1220" s="590">
        <f>IF(AN1220=0,0,(AP1220/AN1220)*100)</f>
        <v>0</v>
      </c>
      <c r="AS1220" s="591"/>
      <c r="AT1220" s="578">
        <f>AB1220+AH1220+AN1220</f>
        <v>0</v>
      </c>
      <c r="AU1220" s="579"/>
      <c r="AV1220" s="574">
        <f>AD1220+AJ1220+AP1220</f>
        <v>0</v>
      </c>
      <c r="AW1220" s="575"/>
      <c r="AX1220" s="590">
        <f>IF(AT1220=0,0,(AV1220/AT1220)*100)</f>
        <v>0</v>
      </c>
      <c r="AY1220" s="591"/>
      <c r="AZ1220" s="538"/>
      <c r="BA1220" s="539"/>
      <c r="BB1220" s="552"/>
      <c r="BC1220" s="558"/>
      <c r="BD1220" s="590">
        <f>IF(AZ1220=0,0,(BB1220/AZ1220)*100)</f>
        <v>0</v>
      </c>
      <c r="BE1220" s="591"/>
      <c r="BF1220" s="578">
        <f>AT1220+AZ1220</f>
        <v>0</v>
      </c>
      <c r="BG1220" s="579"/>
      <c r="BH1220" s="574">
        <f>AV1220+BB1220</f>
        <v>0</v>
      </c>
      <c r="BI1220" s="575"/>
      <c r="BJ1220" s="590">
        <f>IF(BF1220=0,0,(BH1220/BF1220)*100)</f>
        <v>0</v>
      </c>
      <c r="BK1220" s="591"/>
      <c r="BL1220" s="650">
        <f>(AD1220*2)+(AJ1220*2)+(AP1220*3)+BB1220</f>
        <v>0</v>
      </c>
      <c r="BM1220" s="651"/>
      <c r="BN1220" s="652"/>
      <c r="BO1220" s="599" t="e">
        <f>(BL1220*BR$1208)+(N1220*BR$1209)+(X1220*BR$1210)+(R1220*BR$1211)+(V1220*BR$1212)+(Z1220*BR$1213)</f>
        <v>#REF!</v>
      </c>
      <c r="BP1220" s="599" t="e">
        <f>((AZ1220-BB1220)*BR$1215)+((AT1220-AV1220)*BR$1214)+(H1220*BR$1216)+(P1220*BR$1217)</f>
        <v>#REF!</v>
      </c>
      <c r="BQ1220" s="54"/>
      <c r="BR1220" s="54"/>
      <c r="BS1220" s="54"/>
    </row>
    <row r="1221" spans="1:71" ht="21.75" customHeight="1">
      <c r="A1221" s="54"/>
      <c r="B1221" s="566"/>
      <c r="C1221" s="560" t="str">
        <f>IF(ROSTER!D$20="","",ROSTER!D$20)</f>
        <v/>
      </c>
      <c r="D1221" s="561"/>
      <c r="E1221" s="547"/>
      <c r="F1221" s="502"/>
      <c r="G1221" s="507"/>
      <c r="H1221" s="544"/>
      <c r="I1221" s="545"/>
      <c r="J1221" s="540"/>
      <c r="K1221" s="541"/>
      <c r="L1221" s="553"/>
      <c r="M1221" s="559"/>
      <c r="N1221" s="556" t="s">
        <v>14</v>
      </c>
      <c r="O1221" s="557"/>
      <c r="P1221" s="540"/>
      <c r="Q1221" s="541"/>
      <c r="R1221" s="553"/>
      <c r="S1221" s="559"/>
      <c r="T1221" s="592"/>
      <c r="U1221" s="593"/>
      <c r="V1221" s="551"/>
      <c r="W1221" s="545"/>
      <c r="X1221" s="540"/>
      <c r="Y1221" s="545"/>
      <c r="Z1221" s="540"/>
      <c r="AA1221" s="545"/>
      <c r="AB1221" s="540"/>
      <c r="AC1221" s="541"/>
      <c r="AD1221" s="553"/>
      <c r="AE1221" s="559"/>
      <c r="AF1221" s="588"/>
      <c r="AG1221" s="589"/>
      <c r="AH1221" s="540"/>
      <c r="AI1221" s="541"/>
      <c r="AJ1221" s="553"/>
      <c r="AK1221" s="559"/>
      <c r="AL1221" s="592"/>
      <c r="AM1221" s="593"/>
      <c r="AN1221" s="540"/>
      <c r="AO1221" s="541"/>
      <c r="AP1221" s="553"/>
      <c r="AQ1221" s="559"/>
      <c r="AR1221" s="592"/>
      <c r="AS1221" s="593"/>
      <c r="AT1221" s="580"/>
      <c r="AU1221" s="581"/>
      <c r="AV1221" s="576"/>
      <c r="AW1221" s="577"/>
      <c r="AX1221" s="592"/>
      <c r="AY1221" s="593"/>
      <c r="AZ1221" s="540"/>
      <c r="BA1221" s="541"/>
      <c r="BB1221" s="553"/>
      <c r="BC1221" s="559"/>
      <c r="BD1221" s="592"/>
      <c r="BE1221" s="593"/>
      <c r="BF1221" s="580"/>
      <c r="BG1221" s="581"/>
      <c r="BH1221" s="576"/>
      <c r="BI1221" s="577"/>
      <c r="BJ1221" s="592"/>
      <c r="BK1221" s="593"/>
      <c r="BL1221" s="653"/>
      <c r="BM1221" s="654"/>
      <c r="BN1221" s="655"/>
      <c r="BO1221" s="600"/>
      <c r="BP1221" s="600"/>
      <c r="BQ1221" s="54"/>
      <c r="BR1221" s="54"/>
      <c r="BS1221" s="54"/>
    </row>
    <row r="1222" spans="1:71" ht="21.75" customHeight="1">
      <c r="A1222" s="54"/>
      <c r="B1222" s="565" t="str">
        <f>IF(ROSTER!B22="","",ROSTER!B22)</f>
        <v/>
      </c>
      <c r="C1222" s="536" t="str">
        <f>IF(ROSTER!C$22="","",ROSTER!C$22)</f>
        <v/>
      </c>
      <c r="D1222" s="537"/>
      <c r="E1222" s="546"/>
      <c r="F1222" s="501">
        <f>IF(E1222="y",1,IF(E1222="S",1,0))</f>
        <v>0</v>
      </c>
      <c r="G1222" s="506">
        <f>IF(E1222="S",1,0)</f>
        <v>0</v>
      </c>
      <c r="H1222" s="542"/>
      <c r="I1222" s="543"/>
      <c r="J1222" s="538"/>
      <c r="K1222" s="539"/>
      <c r="L1222" s="552"/>
      <c r="M1222" s="558"/>
      <c r="N1222" s="554">
        <f>L1222+J1222</f>
        <v>0</v>
      </c>
      <c r="O1222" s="555"/>
      <c r="P1222" s="538"/>
      <c r="Q1222" s="539"/>
      <c r="R1222" s="552"/>
      <c r="S1222" s="558"/>
      <c r="T1222" s="590">
        <f t="shared" ref="T1222:T1251" si="1089">R1222-P1222</f>
        <v>0</v>
      </c>
      <c r="U1222" s="591"/>
      <c r="V1222" s="550"/>
      <c r="W1222" s="543"/>
      <c r="X1222" s="538"/>
      <c r="Y1222" s="543"/>
      <c r="Z1222" s="538"/>
      <c r="AA1222" s="543"/>
      <c r="AB1222" s="538"/>
      <c r="AC1222" s="539"/>
      <c r="AD1222" s="552"/>
      <c r="AE1222" s="558"/>
      <c r="AF1222" s="586">
        <f>IF(AB1222=0,0,(AD1222/AB1222)*100)</f>
        <v>0</v>
      </c>
      <c r="AG1222" s="587"/>
      <c r="AH1222" s="538"/>
      <c r="AI1222" s="539"/>
      <c r="AJ1222" s="552"/>
      <c r="AK1222" s="558"/>
      <c r="AL1222" s="590">
        <f>IF(AH1222=0,0,(AJ1222/AH1222)*100)</f>
        <v>0</v>
      </c>
      <c r="AM1222" s="591"/>
      <c r="AN1222" s="538"/>
      <c r="AO1222" s="539"/>
      <c r="AP1222" s="552"/>
      <c r="AQ1222" s="558"/>
      <c r="AR1222" s="590">
        <f>IF(AN1222=0,0,(AP1222/AN1222)*100)</f>
        <v>0</v>
      </c>
      <c r="AS1222" s="591"/>
      <c r="AT1222" s="578">
        <f>AB1222+AH1222+AN1222</f>
        <v>0</v>
      </c>
      <c r="AU1222" s="579"/>
      <c r="AV1222" s="574">
        <f>AD1222+AJ1222+AP1222</f>
        <v>0</v>
      </c>
      <c r="AW1222" s="575"/>
      <c r="AX1222" s="590">
        <f>IF(AT1222=0,0,(AV1222/AT1222)*100)</f>
        <v>0</v>
      </c>
      <c r="AY1222" s="591"/>
      <c r="AZ1222" s="538"/>
      <c r="BA1222" s="539"/>
      <c r="BB1222" s="552"/>
      <c r="BC1222" s="558"/>
      <c r="BD1222" s="590">
        <f>IF(AZ1222=0,0,(BB1222/AZ1222)*100)</f>
        <v>0</v>
      </c>
      <c r="BE1222" s="591"/>
      <c r="BF1222" s="578">
        <f>AT1222+AZ1222</f>
        <v>0</v>
      </c>
      <c r="BG1222" s="579"/>
      <c r="BH1222" s="574">
        <f>AV1222+BB1222</f>
        <v>0</v>
      </c>
      <c r="BI1222" s="575"/>
      <c r="BJ1222" s="590">
        <f>IF(BF1222=0,0,(BH1222/BF1222)*100)</f>
        <v>0</v>
      </c>
      <c r="BK1222" s="591"/>
      <c r="BL1222" s="650">
        <f>(AD1222*2)+(AJ1222*2)+(AP1222*3)+BB1222</f>
        <v>0</v>
      </c>
      <c r="BM1222" s="651"/>
      <c r="BN1222" s="652"/>
      <c r="BO1222" s="599" t="e">
        <f>(BL1222*BR$1208)+(N1222*BR$1209)+(X1222*BR$1210)+(R1222*BR$1211)+(V1222*BR$1212)+(Z1222*BR$1213)</f>
        <v>#REF!</v>
      </c>
      <c r="BP1222" s="599" t="e">
        <f>((AZ1222-BB1222)*BR$1215)+((AT1222-AV1222)*BR$1214)+(H1222*BR$1216)+(P1222*BR$1217)</f>
        <v>#REF!</v>
      </c>
      <c r="BQ1222" s="54"/>
      <c r="BR1222" s="54"/>
      <c r="BS1222" s="54"/>
    </row>
    <row r="1223" spans="1:71" ht="21.75" customHeight="1">
      <c r="A1223" s="54"/>
      <c r="B1223" s="566"/>
      <c r="C1223" s="560" t="str">
        <f>IF(ROSTER!D$22="","",ROSTER!D$22)</f>
        <v/>
      </c>
      <c r="D1223" s="561"/>
      <c r="E1223" s="547"/>
      <c r="F1223" s="502"/>
      <c r="G1223" s="507"/>
      <c r="H1223" s="544"/>
      <c r="I1223" s="545"/>
      <c r="J1223" s="540"/>
      <c r="K1223" s="541"/>
      <c r="L1223" s="553"/>
      <c r="M1223" s="559"/>
      <c r="N1223" s="556" t="s">
        <v>14</v>
      </c>
      <c r="O1223" s="557"/>
      <c r="P1223" s="540"/>
      <c r="Q1223" s="541"/>
      <c r="R1223" s="553"/>
      <c r="S1223" s="559"/>
      <c r="T1223" s="592"/>
      <c r="U1223" s="593"/>
      <c r="V1223" s="551"/>
      <c r="W1223" s="545"/>
      <c r="X1223" s="540"/>
      <c r="Y1223" s="545"/>
      <c r="Z1223" s="540"/>
      <c r="AA1223" s="545"/>
      <c r="AB1223" s="540"/>
      <c r="AC1223" s="541"/>
      <c r="AD1223" s="553"/>
      <c r="AE1223" s="559"/>
      <c r="AF1223" s="588"/>
      <c r="AG1223" s="589"/>
      <c r="AH1223" s="540"/>
      <c r="AI1223" s="541"/>
      <c r="AJ1223" s="553"/>
      <c r="AK1223" s="559"/>
      <c r="AL1223" s="592"/>
      <c r="AM1223" s="593"/>
      <c r="AN1223" s="540"/>
      <c r="AO1223" s="541"/>
      <c r="AP1223" s="553"/>
      <c r="AQ1223" s="559"/>
      <c r="AR1223" s="592"/>
      <c r="AS1223" s="593"/>
      <c r="AT1223" s="580"/>
      <c r="AU1223" s="581"/>
      <c r="AV1223" s="576"/>
      <c r="AW1223" s="577"/>
      <c r="AX1223" s="592"/>
      <c r="AY1223" s="593"/>
      <c r="AZ1223" s="540"/>
      <c r="BA1223" s="541"/>
      <c r="BB1223" s="553"/>
      <c r="BC1223" s="559"/>
      <c r="BD1223" s="592"/>
      <c r="BE1223" s="593"/>
      <c r="BF1223" s="580"/>
      <c r="BG1223" s="581"/>
      <c r="BH1223" s="576"/>
      <c r="BI1223" s="577"/>
      <c r="BJ1223" s="592"/>
      <c r="BK1223" s="593"/>
      <c r="BL1223" s="653"/>
      <c r="BM1223" s="654"/>
      <c r="BN1223" s="655"/>
      <c r="BO1223" s="600"/>
      <c r="BP1223" s="600"/>
      <c r="BQ1223" s="54"/>
      <c r="BR1223" s="54"/>
      <c r="BS1223" s="54"/>
    </row>
    <row r="1224" spans="1:71" ht="21.75" customHeight="1">
      <c r="A1224" s="54"/>
      <c r="B1224" s="565" t="str">
        <f>IF(ROSTER!B24="","",ROSTER!B24)</f>
        <v/>
      </c>
      <c r="C1224" s="536" t="str">
        <f>IF(ROSTER!C$24="","",ROSTER!C$24)</f>
        <v/>
      </c>
      <c r="D1224" s="537"/>
      <c r="E1224" s="546"/>
      <c r="F1224" s="501">
        <f>IF(E1224="y",1,IF(E1224="S",1,0))</f>
        <v>0</v>
      </c>
      <c r="G1224" s="506">
        <f>IF(E1224="S",1,0)</f>
        <v>0</v>
      </c>
      <c r="H1224" s="542"/>
      <c r="I1224" s="543"/>
      <c r="J1224" s="538"/>
      <c r="K1224" s="539"/>
      <c r="L1224" s="552"/>
      <c r="M1224" s="558"/>
      <c r="N1224" s="554">
        <f>L1224+J1224</f>
        <v>0</v>
      </c>
      <c r="O1224" s="555"/>
      <c r="P1224" s="538"/>
      <c r="Q1224" s="539"/>
      <c r="R1224" s="552"/>
      <c r="S1224" s="558"/>
      <c r="T1224" s="590">
        <f t="shared" ref="T1224:T1251" si="1090">R1224-P1224</f>
        <v>0</v>
      </c>
      <c r="U1224" s="591"/>
      <c r="V1224" s="550"/>
      <c r="W1224" s="543"/>
      <c r="X1224" s="538"/>
      <c r="Y1224" s="543"/>
      <c r="Z1224" s="538"/>
      <c r="AA1224" s="543"/>
      <c r="AB1224" s="538"/>
      <c r="AC1224" s="539"/>
      <c r="AD1224" s="552"/>
      <c r="AE1224" s="558"/>
      <c r="AF1224" s="586">
        <f>IF(AB1224=0,0,(AD1224/AB1224)*100)</f>
        <v>0</v>
      </c>
      <c r="AG1224" s="587"/>
      <c r="AH1224" s="538"/>
      <c r="AI1224" s="539"/>
      <c r="AJ1224" s="552"/>
      <c r="AK1224" s="558"/>
      <c r="AL1224" s="590">
        <f>IF(AH1224=0,0,(AJ1224/AH1224)*100)</f>
        <v>0</v>
      </c>
      <c r="AM1224" s="591"/>
      <c r="AN1224" s="538"/>
      <c r="AO1224" s="539"/>
      <c r="AP1224" s="552"/>
      <c r="AQ1224" s="558"/>
      <c r="AR1224" s="590">
        <f>IF(AN1224=0,0,(AP1224/AN1224)*100)</f>
        <v>0</v>
      </c>
      <c r="AS1224" s="591"/>
      <c r="AT1224" s="578">
        <f>AB1224+AH1224+AN1224</f>
        <v>0</v>
      </c>
      <c r="AU1224" s="579"/>
      <c r="AV1224" s="574">
        <f>AD1224+AJ1224+AP1224</f>
        <v>0</v>
      </c>
      <c r="AW1224" s="575"/>
      <c r="AX1224" s="590">
        <f>IF(AT1224=0,0,(AV1224/AT1224)*100)</f>
        <v>0</v>
      </c>
      <c r="AY1224" s="591"/>
      <c r="AZ1224" s="538"/>
      <c r="BA1224" s="539"/>
      <c r="BB1224" s="552"/>
      <c r="BC1224" s="558"/>
      <c r="BD1224" s="590">
        <f>IF(AZ1224=0,0,(BB1224/AZ1224)*100)</f>
        <v>0</v>
      </c>
      <c r="BE1224" s="591"/>
      <c r="BF1224" s="578">
        <f>AT1224+AZ1224</f>
        <v>0</v>
      </c>
      <c r="BG1224" s="579"/>
      <c r="BH1224" s="574">
        <f>AV1224+BB1224</f>
        <v>0</v>
      </c>
      <c r="BI1224" s="575"/>
      <c r="BJ1224" s="590">
        <f>IF(BF1224=0,0,(BH1224/BF1224)*100)</f>
        <v>0</v>
      </c>
      <c r="BK1224" s="591"/>
      <c r="BL1224" s="650">
        <f>(AD1224*2)+(AJ1224*2)+(AP1224*3)+BB1224</f>
        <v>0</v>
      </c>
      <c r="BM1224" s="651"/>
      <c r="BN1224" s="652"/>
      <c r="BO1224" s="599" t="e">
        <f>(BL1224*BR$1208)+(N1224*BR$1209)+(X1224*BR$1210)+(R1224*BR$1211)+(V1224*BR$1212)+(Z1224*BR$1213)</f>
        <v>#REF!</v>
      </c>
      <c r="BP1224" s="599" t="e">
        <f>((AZ1224-BB1224)*BR$1215)+((AT1224-AV1224)*BR$1214)+(H1224*BR$1216)+(P1224*BR$1217)</f>
        <v>#REF!</v>
      </c>
      <c r="BQ1224" s="54"/>
      <c r="BR1224" s="54"/>
      <c r="BS1224" s="54"/>
    </row>
    <row r="1225" spans="1:71" ht="21.75" customHeight="1">
      <c r="A1225" s="54"/>
      <c r="B1225" s="566"/>
      <c r="C1225" s="560" t="str">
        <f>IF(ROSTER!D$24="","",ROSTER!D$24)</f>
        <v/>
      </c>
      <c r="D1225" s="561"/>
      <c r="E1225" s="547"/>
      <c r="F1225" s="502"/>
      <c r="G1225" s="507"/>
      <c r="H1225" s="544"/>
      <c r="I1225" s="545"/>
      <c r="J1225" s="540"/>
      <c r="K1225" s="541"/>
      <c r="L1225" s="553"/>
      <c r="M1225" s="559"/>
      <c r="N1225" s="556" t="s">
        <v>14</v>
      </c>
      <c r="O1225" s="557"/>
      <c r="P1225" s="540"/>
      <c r="Q1225" s="541"/>
      <c r="R1225" s="553"/>
      <c r="S1225" s="559"/>
      <c r="T1225" s="592"/>
      <c r="U1225" s="593"/>
      <c r="V1225" s="551"/>
      <c r="W1225" s="545"/>
      <c r="X1225" s="540"/>
      <c r="Y1225" s="545"/>
      <c r="Z1225" s="540"/>
      <c r="AA1225" s="545"/>
      <c r="AB1225" s="540"/>
      <c r="AC1225" s="541"/>
      <c r="AD1225" s="553"/>
      <c r="AE1225" s="559"/>
      <c r="AF1225" s="588"/>
      <c r="AG1225" s="589"/>
      <c r="AH1225" s="540"/>
      <c r="AI1225" s="541"/>
      <c r="AJ1225" s="553"/>
      <c r="AK1225" s="559"/>
      <c r="AL1225" s="592"/>
      <c r="AM1225" s="593"/>
      <c r="AN1225" s="540"/>
      <c r="AO1225" s="541"/>
      <c r="AP1225" s="553"/>
      <c r="AQ1225" s="559"/>
      <c r="AR1225" s="592"/>
      <c r="AS1225" s="593"/>
      <c r="AT1225" s="580"/>
      <c r="AU1225" s="581"/>
      <c r="AV1225" s="576"/>
      <c r="AW1225" s="577"/>
      <c r="AX1225" s="592"/>
      <c r="AY1225" s="593"/>
      <c r="AZ1225" s="540"/>
      <c r="BA1225" s="541"/>
      <c r="BB1225" s="553"/>
      <c r="BC1225" s="559"/>
      <c r="BD1225" s="592"/>
      <c r="BE1225" s="593"/>
      <c r="BF1225" s="580"/>
      <c r="BG1225" s="581"/>
      <c r="BH1225" s="576"/>
      <c r="BI1225" s="577"/>
      <c r="BJ1225" s="592"/>
      <c r="BK1225" s="593"/>
      <c r="BL1225" s="653"/>
      <c r="BM1225" s="654"/>
      <c r="BN1225" s="655"/>
      <c r="BO1225" s="600"/>
      <c r="BP1225" s="600"/>
      <c r="BQ1225" s="54"/>
      <c r="BR1225" s="54"/>
      <c r="BS1225" s="54"/>
    </row>
    <row r="1226" spans="1:71" ht="21.75" customHeight="1">
      <c r="A1226" s="54"/>
      <c r="B1226" s="565" t="str">
        <f>IF(ROSTER!B26="","",ROSTER!B26)</f>
        <v/>
      </c>
      <c r="C1226" s="536" t="str">
        <f>IF(ROSTER!C$26="","",ROSTER!C$26)</f>
        <v/>
      </c>
      <c r="D1226" s="537"/>
      <c r="E1226" s="546"/>
      <c r="F1226" s="501">
        <f>IF(E1226="y",1,IF(E1226="S",1,0))</f>
        <v>0</v>
      </c>
      <c r="G1226" s="506">
        <f>IF(E1226="S",1,0)</f>
        <v>0</v>
      </c>
      <c r="H1226" s="542"/>
      <c r="I1226" s="543"/>
      <c r="J1226" s="538"/>
      <c r="K1226" s="539"/>
      <c r="L1226" s="552"/>
      <c r="M1226" s="558"/>
      <c r="N1226" s="554">
        <f>L1226+J1226</f>
        <v>0</v>
      </c>
      <c r="O1226" s="555"/>
      <c r="P1226" s="538"/>
      <c r="Q1226" s="539"/>
      <c r="R1226" s="552"/>
      <c r="S1226" s="558"/>
      <c r="T1226" s="590">
        <f t="shared" ref="T1226:T1251" si="1091">R1226-P1226</f>
        <v>0</v>
      </c>
      <c r="U1226" s="591"/>
      <c r="V1226" s="550"/>
      <c r="W1226" s="543"/>
      <c r="X1226" s="538"/>
      <c r="Y1226" s="543"/>
      <c r="Z1226" s="538"/>
      <c r="AA1226" s="543"/>
      <c r="AB1226" s="538"/>
      <c r="AC1226" s="539"/>
      <c r="AD1226" s="552"/>
      <c r="AE1226" s="558"/>
      <c r="AF1226" s="586">
        <f>IF(AB1226=0,0,(AD1226/AB1226)*100)</f>
        <v>0</v>
      </c>
      <c r="AG1226" s="587"/>
      <c r="AH1226" s="538"/>
      <c r="AI1226" s="539"/>
      <c r="AJ1226" s="552"/>
      <c r="AK1226" s="558"/>
      <c r="AL1226" s="590">
        <f>IF(AH1226=0,0,(AJ1226/AH1226)*100)</f>
        <v>0</v>
      </c>
      <c r="AM1226" s="591"/>
      <c r="AN1226" s="538"/>
      <c r="AO1226" s="539"/>
      <c r="AP1226" s="552"/>
      <c r="AQ1226" s="558"/>
      <c r="AR1226" s="590">
        <f>IF(AN1226=0,0,(AP1226/AN1226)*100)</f>
        <v>0</v>
      </c>
      <c r="AS1226" s="591"/>
      <c r="AT1226" s="578">
        <f>AB1226+AH1226+AN1226</f>
        <v>0</v>
      </c>
      <c r="AU1226" s="579"/>
      <c r="AV1226" s="574">
        <f>AD1226+AJ1226+AP1226</f>
        <v>0</v>
      </c>
      <c r="AW1226" s="575"/>
      <c r="AX1226" s="590">
        <f>IF(AT1226=0,0,(AV1226/AT1226)*100)</f>
        <v>0</v>
      </c>
      <c r="AY1226" s="591"/>
      <c r="AZ1226" s="538"/>
      <c r="BA1226" s="539"/>
      <c r="BB1226" s="552"/>
      <c r="BC1226" s="558"/>
      <c r="BD1226" s="590">
        <f>IF(AZ1226=0,0,(BB1226/AZ1226)*100)</f>
        <v>0</v>
      </c>
      <c r="BE1226" s="591"/>
      <c r="BF1226" s="578">
        <f>AT1226+AZ1226</f>
        <v>0</v>
      </c>
      <c r="BG1226" s="579"/>
      <c r="BH1226" s="574">
        <f>AV1226+BB1226</f>
        <v>0</v>
      </c>
      <c r="BI1226" s="575"/>
      <c r="BJ1226" s="590">
        <f>IF(BF1226=0,0,(BH1226/BF1226)*100)</f>
        <v>0</v>
      </c>
      <c r="BK1226" s="591"/>
      <c r="BL1226" s="650">
        <f>(AD1226*2)+(AJ1226*2)+(AP1226*3)+BB1226</f>
        <v>0</v>
      </c>
      <c r="BM1226" s="651"/>
      <c r="BN1226" s="652"/>
      <c r="BO1226" s="599" t="e">
        <f>(BL1226*BR$1208)+(N1226*BR$1209)+(X1226*BR$1210)+(R1226*BR$1211)+(V1226*BR$1212)+(Z1226*BR$1213)</f>
        <v>#REF!</v>
      </c>
      <c r="BP1226" s="599" t="e">
        <f>((AZ1226-BB1226)*BR$1215)+((AT1226-AV1226)*BR$1214)+(H1226*BR$1216)+(P1226*BR$1217)</f>
        <v>#REF!</v>
      </c>
      <c r="BQ1226" s="54"/>
      <c r="BR1226" s="54"/>
      <c r="BS1226" s="54"/>
    </row>
    <row r="1227" spans="1:71" ht="21.75" customHeight="1">
      <c r="A1227" s="54"/>
      <c r="B1227" s="566"/>
      <c r="C1227" s="560" t="str">
        <f>IF(ROSTER!D$26="","",ROSTER!D$26)</f>
        <v/>
      </c>
      <c r="D1227" s="561"/>
      <c r="E1227" s="547"/>
      <c r="F1227" s="502"/>
      <c r="G1227" s="507"/>
      <c r="H1227" s="544"/>
      <c r="I1227" s="545"/>
      <c r="J1227" s="540"/>
      <c r="K1227" s="541"/>
      <c r="L1227" s="553"/>
      <c r="M1227" s="559"/>
      <c r="N1227" s="556" t="s">
        <v>14</v>
      </c>
      <c r="O1227" s="557"/>
      <c r="P1227" s="540"/>
      <c r="Q1227" s="541"/>
      <c r="R1227" s="553"/>
      <c r="S1227" s="559"/>
      <c r="T1227" s="592"/>
      <c r="U1227" s="593"/>
      <c r="V1227" s="551"/>
      <c r="W1227" s="545"/>
      <c r="X1227" s="540"/>
      <c r="Y1227" s="545"/>
      <c r="Z1227" s="540"/>
      <c r="AA1227" s="545"/>
      <c r="AB1227" s="540"/>
      <c r="AC1227" s="541"/>
      <c r="AD1227" s="553"/>
      <c r="AE1227" s="559"/>
      <c r="AF1227" s="588"/>
      <c r="AG1227" s="589"/>
      <c r="AH1227" s="540"/>
      <c r="AI1227" s="541"/>
      <c r="AJ1227" s="553"/>
      <c r="AK1227" s="559"/>
      <c r="AL1227" s="592"/>
      <c r="AM1227" s="593"/>
      <c r="AN1227" s="540"/>
      <c r="AO1227" s="541"/>
      <c r="AP1227" s="553"/>
      <c r="AQ1227" s="559"/>
      <c r="AR1227" s="592"/>
      <c r="AS1227" s="593"/>
      <c r="AT1227" s="580"/>
      <c r="AU1227" s="581"/>
      <c r="AV1227" s="576"/>
      <c r="AW1227" s="577"/>
      <c r="AX1227" s="592"/>
      <c r="AY1227" s="593"/>
      <c r="AZ1227" s="540"/>
      <c r="BA1227" s="541"/>
      <c r="BB1227" s="553"/>
      <c r="BC1227" s="559"/>
      <c r="BD1227" s="592"/>
      <c r="BE1227" s="593"/>
      <c r="BF1227" s="580"/>
      <c r="BG1227" s="581"/>
      <c r="BH1227" s="576"/>
      <c r="BI1227" s="577"/>
      <c r="BJ1227" s="592"/>
      <c r="BK1227" s="593"/>
      <c r="BL1227" s="653"/>
      <c r="BM1227" s="654"/>
      <c r="BN1227" s="655"/>
      <c r="BO1227" s="600"/>
      <c r="BP1227" s="600"/>
      <c r="BQ1227" s="54"/>
      <c r="BR1227" s="54"/>
      <c r="BS1227" s="54"/>
    </row>
    <row r="1228" spans="1:71" ht="21.75" customHeight="1">
      <c r="A1228" s="54"/>
      <c r="B1228" s="565" t="str">
        <f>IF(ROSTER!B28="","",ROSTER!B28)</f>
        <v/>
      </c>
      <c r="C1228" s="536" t="str">
        <f>IF(ROSTER!C$28="","",ROSTER!C$28)</f>
        <v/>
      </c>
      <c r="D1228" s="537"/>
      <c r="E1228" s="546"/>
      <c r="F1228" s="501">
        <f>IF(E1228="y",1,IF(E1228="S",1,0))</f>
        <v>0</v>
      </c>
      <c r="G1228" s="506">
        <f>IF(E1228="S",1,0)</f>
        <v>0</v>
      </c>
      <c r="H1228" s="542"/>
      <c r="I1228" s="543"/>
      <c r="J1228" s="538"/>
      <c r="K1228" s="539"/>
      <c r="L1228" s="552"/>
      <c r="M1228" s="558"/>
      <c r="N1228" s="554">
        <f>L1228+J1228</f>
        <v>0</v>
      </c>
      <c r="O1228" s="555"/>
      <c r="P1228" s="538"/>
      <c r="Q1228" s="539"/>
      <c r="R1228" s="552"/>
      <c r="S1228" s="558"/>
      <c r="T1228" s="590">
        <f t="shared" ref="T1228:T1251" si="1092">R1228-P1228</f>
        <v>0</v>
      </c>
      <c r="U1228" s="591"/>
      <c r="V1228" s="550"/>
      <c r="W1228" s="543"/>
      <c r="X1228" s="538"/>
      <c r="Y1228" s="543"/>
      <c r="Z1228" s="538"/>
      <c r="AA1228" s="543"/>
      <c r="AB1228" s="538"/>
      <c r="AC1228" s="539"/>
      <c r="AD1228" s="552"/>
      <c r="AE1228" s="558"/>
      <c r="AF1228" s="586">
        <f>IF(AB1228=0,0,(AD1228/AB1228)*100)</f>
        <v>0</v>
      </c>
      <c r="AG1228" s="587"/>
      <c r="AH1228" s="538"/>
      <c r="AI1228" s="539"/>
      <c r="AJ1228" s="552"/>
      <c r="AK1228" s="558"/>
      <c r="AL1228" s="590">
        <f>IF(AH1228=0,0,(AJ1228/AH1228)*100)</f>
        <v>0</v>
      </c>
      <c r="AM1228" s="591"/>
      <c r="AN1228" s="538"/>
      <c r="AO1228" s="539"/>
      <c r="AP1228" s="552"/>
      <c r="AQ1228" s="558"/>
      <c r="AR1228" s="590">
        <f>IF(AN1228=0,0,(AP1228/AN1228)*100)</f>
        <v>0</v>
      </c>
      <c r="AS1228" s="591"/>
      <c r="AT1228" s="578">
        <f>AB1228+AH1228+AN1228</f>
        <v>0</v>
      </c>
      <c r="AU1228" s="579"/>
      <c r="AV1228" s="574">
        <f>AD1228+AJ1228+AP1228</f>
        <v>0</v>
      </c>
      <c r="AW1228" s="575"/>
      <c r="AX1228" s="590">
        <f>IF(AT1228=0,0,(AV1228/AT1228)*100)</f>
        <v>0</v>
      </c>
      <c r="AY1228" s="591"/>
      <c r="AZ1228" s="538"/>
      <c r="BA1228" s="539"/>
      <c r="BB1228" s="552"/>
      <c r="BC1228" s="558"/>
      <c r="BD1228" s="590">
        <f>IF(AZ1228=0,0,(BB1228/AZ1228)*100)</f>
        <v>0</v>
      </c>
      <c r="BE1228" s="591"/>
      <c r="BF1228" s="578">
        <f>AT1228+AZ1228</f>
        <v>0</v>
      </c>
      <c r="BG1228" s="579"/>
      <c r="BH1228" s="574">
        <f>AV1228+BB1228</f>
        <v>0</v>
      </c>
      <c r="BI1228" s="575"/>
      <c r="BJ1228" s="590">
        <f>IF(BF1228=0,0,(BH1228/BF1228)*100)</f>
        <v>0</v>
      </c>
      <c r="BK1228" s="591"/>
      <c r="BL1228" s="650">
        <f>(AD1228*2)+(AJ1228*2)+(AP1228*3)+BB1228</f>
        <v>0</v>
      </c>
      <c r="BM1228" s="651"/>
      <c r="BN1228" s="652"/>
      <c r="BO1228" s="599" t="e">
        <f>(BL1228*BR$1208)+(N1228*BR$1209)+(X1228*BR$1210)+(R1228*BR$1211)+(V1228*BR$1212)+(Z1228*BR$1213)</f>
        <v>#REF!</v>
      </c>
      <c r="BP1228" s="599" t="e">
        <f>((AZ1228-BB1228)*BR$1215)+((AT1228-AV1228)*BR$1214)+(H1228*BR$1216)+(P1228*BR$1217)</f>
        <v>#REF!</v>
      </c>
      <c r="BQ1228" s="54"/>
      <c r="BR1228" s="54"/>
      <c r="BS1228" s="54"/>
    </row>
    <row r="1229" spans="1:71" ht="21.75" customHeight="1">
      <c r="A1229" s="54"/>
      <c r="B1229" s="566"/>
      <c r="C1229" s="560" t="str">
        <f>IF(ROSTER!D$28="","",ROSTER!D$28)</f>
        <v/>
      </c>
      <c r="D1229" s="561"/>
      <c r="E1229" s="547"/>
      <c r="F1229" s="502"/>
      <c r="G1229" s="507"/>
      <c r="H1229" s="544"/>
      <c r="I1229" s="545"/>
      <c r="J1229" s="540"/>
      <c r="K1229" s="541"/>
      <c r="L1229" s="553"/>
      <c r="M1229" s="559"/>
      <c r="N1229" s="556" t="s">
        <v>14</v>
      </c>
      <c r="O1229" s="557"/>
      <c r="P1229" s="540"/>
      <c r="Q1229" s="541"/>
      <c r="R1229" s="553"/>
      <c r="S1229" s="559"/>
      <c r="T1229" s="592"/>
      <c r="U1229" s="593"/>
      <c r="V1229" s="551"/>
      <c r="W1229" s="545"/>
      <c r="X1229" s="540"/>
      <c r="Y1229" s="545"/>
      <c r="Z1229" s="540"/>
      <c r="AA1229" s="545"/>
      <c r="AB1229" s="540"/>
      <c r="AC1229" s="541"/>
      <c r="AD1229" s="553"/>
      <c r="AE1229" s="559"/>
      <c r="AF1229" s="588"/>
      <c r="AG1229" s="589"/>
      <c r="AH1229" s="540"/>
      <c r="AI1229" s="541"/>
      <c r="AJ1229" s="553"/>
      <c r="AK1229" s="559"/>
      <c r="AL1229" s="592"/>
      <c r="AM1229" s="593"/>
      <c r="AN1229" s="540"/>
      <c r="AO1229" s="541"/>
      <c r="AP1229" s="553"/>
      <c r="AQ1229" s="559"/>
      <c r="AR1229" s="592"/>
      <c r="AS1229" s="593"/>
      <c r="AT1229" s="580"/>
      <c r="AU1229" s="581"/>
      <c r="AV1229" s="576"/>
      <c r="AW1229" s="577"/>
      <c r="AX1229" s="592"/>
      <c r="AY1229" s="593"/>
      <c r="AZ1229" s="540"/>
      <c r="BA1229" s="541"/>
      <c r="BB1229" s="553"/>
      <c r="BC1229" s="559"/>
      <c r="BD1229" s="592"/>
      <c r="BE1229" s="593"/>
      <c r="BF1229" s="580"/>
      <c r="BG1229" s="581"/>
      <c r="BH1229" s="576"/>
      <c r="BI1229" s="577"/>
      <c r="BJ1229" s="592"/>
      <c r="BK1229" s="593"/>
      <c r="BL1229" s="653"/>
      <c r="BM1229" s="654"/>
      <c r="BN1229" s="655"/>
      <c r="BO1229" s="600"/>
      <c r="BP1229" s="600"/>
      <c r="BQ1229" s="54"/>
      <c r="BR1229" s="54"/>
      <c r="BS1229" s="54"/>
    </row>
    <row r="1230" spans="1:71" ht="21.75" customHeight="1">
      <c r="A1230" s="54"/>
      <c r="B1230" s="565" t="str">
        <f>IF(ROSTER!B30="","",ROSTER!B30)</f>
        <v/>
      </c>
      <c r="C1230" s="536" t="str">
        <f>IF(ROSTER!C$30="","",ROSTER!C$30)</f>
        <v/>
      </c>
      <c r="D1230" s="537"/>
      <c r="E1230" s="546"/>
      <c r="F1230" s="501">
        <f>IF(E1230="y",1,IF(E1230="S",1,0))</f>
        <v>0</v>
      </c>
      <c r="G1230" s="506">
        <f>IF(E1230="S",1,0)</f>
        <v>0</v>
      </c>
      <c r="H1230" s="542"/>
      <c r="I1230" s="543"/>
      <c r="J1230" s="538"/>
      <c r="K1230" s="539"/>
      <c r="L1230" s="552"/>
      <c r="M1230" s="558"/>
      <c r="N1230" s="554">
        <f>L1230+J1230</f>
        <v>0</v>
      </c>
      <c r="O1230" s="555"/>
      <c r="P1230" s="538"/>
      <c r="Q1230" s="539"/>
      <c r="R1230" s="552"/>
      <c r="S1230" s="558"/>
      <c r="T1230" s="590">
        <f t="shared" ref="T1230:T1251" si="1093">R1230-P1230</f>
        <v>0</v>
      </c>
      <c r="U1230" s="591"/>
      <c r="V1230" s="550"/>
      <c r="W1230" s="543"/>
      <c r="X1230" s="538"/>
      <c r="Y1230" s="543"/>
      <c r="Z1230" s="538"/>
      <c r="AA1230" s="543"/>
      <c r="AB1230" s="538"/>
      <c r="AC1230" s="539"/>
      <c r="AD1230" s="552"/>
      <c r="AE1230" s="558"/>
      <c r="AF1230" s="586">
        <f>IF(AB1230=0,0,(AD1230/AB1230)*100)</f>
        <v>0</v>
      </c>
      <c r="AG1230" s="587"/>
      <c r="AH1230" s="538"/>
      <c r="AI1230" s="539"/>
      <c r="AJ1230" s="552"/>
      <c r="AK1230" s="558"/>
      <c r="AL1230" s="590">
        <f>IF(AH1230=0,0,(AJ1230/AH1230)*100)</f>
        <v>0</v>
      </c>
      <c r="AM1230" s="591"/>
      <c r="AN1230" s="538"/>
      <c r="AO1230" s="539"/>
      <c r="AP1230" s="552"/>
      <c r="AQ1230" s="558"/>
      <c r="AR1230" s="590">
        <f>IF(AN1230=0,0,(AP1230/AN1230)*100)</f>
        <v>0</v>
      </c>
      <c r="AS1230" s="591"/>
      <c r="AT1230" s="578">
        <f>AB1230+AH1230+AN1230</f>
        <v>0</v>
      </c>
      <c r="AU1230" s="579"/>
      <c r="AV1230" s="574">
        <f>AD1230+AJ1230+AP1230</f>
        <v>0</v>
      </c>
      <c r="AW1230" s="575"/>
      <c r="AX1230" s="590">
        <f>IF(AT1230=0,0,(AV1230/AT1230)*100)</f>
        <v>0</v>
      </c>
      <c r="AY1230" s="591"/>
      <c r="AZ1230" s="538"/>
      <c r="BA1230" s="539"/>
      <c r="BB1230" s="552"/>
      <c r="BC1230" s="558"/>
      <c r="BD1230" s="590">
        <f>IF(AZ1230=0,0,(BB1230/AZ1230)*100)</f>
        <v>0</v>
      </c>
      <c r="BE1230" s="591"/>
      <c r="BF1230" s="578">
        <f>AT1230+AZ1230</f>
        <v>0</v>
      </c>
      <c r="BG1230" s="579"/>
      <c r="BH1230" s="574">
        <f>AV1230+BB1230</f>
        <v>0</v>
      </c>
      <c r="BI1230" s="575"/>
      <c r="BJ1230" s="590">
        <f>IF(BF1230=0,0,(BH1230/BF1230)*100)</f>
        <v>0</v>
      </c>
      <c r="BK1230" s="591"/>
      <c r="BL1230" s="650">
        <f>(AD1230*2)+(AJ1230*2)+(AP1230*3)+BB1230</f>
        <v>0</v>
      </c>
      <c r="BM1230" s="651"/>
      <c r="BN1230" s="652"/>
      <c r="BO1230" s="599" t="e">
        <f>(BL1230*BR$1208)+(N1230*BR$1209)+(X1230*BR$1210)+(R1230*BR$1211)+(V1230*BR$1212)+(Z1230*BR$1213)</f>
        <v>#REF!</v>
      </c>
      <c r="BP1230" s="599" t="e">
        <f>((AZ1230-BB1230)*BR$1215)+((AT1230-AV1230)*BR$1214)+(H1230*BR$1216)+(P1230*BR$1217)</f>
        <v>#REF!</v>
      </c>
      <c r="BQ1230" s="54"/>
      <c r="BR1230" s="54"/>
      <c r="BS1230" s="54"/>
    </row>
    <row r="1231" spans="1:71" ht="21.75" customHeight="1">
      <c r="A1231" s="54"/>
      <c r="B1231" s="566"/>
      <c r="C1231" s="560" t="str">
        <f>IF(ROSTER!D$30="","",ROSTER!D$30)</f>
        <v/>
      </c>
      <c r="D1231" s="561"/>
      <c r="E1231" s="547"/>
      <c r="F1231" s="502"/>
      <c r="G1231" s="507"/>
      <c r="H1231" s="544"/>
      <c r="I1231" s="545"/>
      <c r="J1231" s="540"/>
      <c r="K1231" s="541"/>
      <c r="L1231" s="553"/>
      <c r="M1231" s="559"/>
      <c r="N1231" s="556" t="s">
        <v>14</v>
      </c>
      <c r="O1231" s="557"/>
      <c r="P1231" s="540"/>
      <c r="Q1231" s="541"/>
      <c r="R1231" s="553"/>
      <c r="S1231" s="559"/>
      <c r="T1231" s="592"/>
      <c r="U1231" s="593"/>
      <c r="V1231" s="551"/>
      <c r="W1231" s="545"/>
      <c r="X1231" s="540"/>
      <c r="Y1231" s="545"/>
      <c r="Z1231" s="540"/>
      <c r="AA1231" s="545"/>
      <c r="AB1231" s="540"/>
      <c r="AC1231" s="541"/>
      <c r="AD1231" s="553"/>
      <c r="AE1231" s="559"/>
      <c r="AF1231" s="588"/>
      <c r="AG1231" s="589"/>
      <c r="AH1231" s="540"/>
      <c r="AI1231" s="541"/>
      <c r="AJ1231" s="553"/>
      <c r="AK1231" s="559"/>
      <c r="AL1231" s="592"/>
      <c r="AM1231" s="593"/>
      <c r="AN1231" s="540"/>
      <c r="AO1231" s="541"/>
      <c r="AP1231" s="553"/>
      <c r="AQ1231" s="559"/>
      <c r="AR1231" s="592"/>
      <c r="AS1231" s="593"/>
      <c r="AT1231" s="580"/>
      <c r="AU1231" s="581"/>
      <c r="AV1231" s="576"/>
      <c r="AW1231" s="577"/>
      <c r="AX1231" s="592"/>
      <c r="AY1231" s="593"/>
      <c r="AZ1231" s="540"/>
      <c r="BA1231" s="541"/>
      <c r="BB1231" s="553"/>
      <c r="BC1231" s="559"/>
      <c r="BD1231" s="592"/>
      <c r="BE1231" s="593"/>
      <c r="BF1231" s="580"/>
      <c r="BG1231" s="581"/>
      <c r="BH1231" s="576"/>
      <c r="BI1231" s="577"/>
      <c r="BJ1231" s="592"/>
      <c r="BK1231" s="593"/>
      <c r="BL1231" s="653"/>
      <c r="BM1231" s="654"/>
      <c r="BN1231" s="655"/>
      <c r="BO1231" s="600"/>
      <c r="BP1231" s="600"/>
      <c r="BQ1231" s="54"/>
      <c r="BR1231" s="54"/>
      <c r="BS1231" s="54"/>
    </row>
    <row r="1232" spans="1:71" ht="21.75" customHeight="1">
      <c r="A1232" s="54"/>
      <c r="B1232" s="565" t="str">
        <f>IF(ROSTER!B32="","",ROSTER!B32)</f>
        <v/>
      </c>
      <c r="C1232" s="536" t="str">
        <f>IF(ROSTER!C$32="","",ROSTER!C$32)</f>
        <v/>
      </c>
      <c r="D1232" s="537"/>
      <c r="E1232" s="546"/>
      <c r="F1232" s="501">
        <f>IF(E1232="y",1,IF(E1232="S",1,0))</f>
        <v>0</v>
      </c>
      <c r="G1232" s="506">
        <f>IF(E1232="S",1,0)</f>
        <v>0</v>
      </c>
      <c r="H1232" s="542"/>
      <c r="I1232" s="543"/>
      <c r="J1232" s="538"/>
      <c r="K1232" s="539"/>
      <c r="L1232" s="552"/>
      <c r="M1232" s="558"/>
      <c r="N1232" s="554">
        <f>L1232+J1232</f>
        <v>0</v>
      </c>
      <c r="O1232" s="555"/>
      <c r="P1232" s="538"/>
      <c r="Q1232" s="539"/>
      <c r="R1232" s="552"/>
      <c r="S1232" s="558"/>
      <c r="T1232" s="590">
        <f t="shared" ref="T1232:T1251" si="1094">R1232-P1232</f>
        <v>0</v>
      </c>
      <c r="U1232" s="591"/>
      <c r="V1232" s="550"/>
      <c r="W1232" s="543"/>
      <c r="X1232" s="538"/>
      <c r="Y1232" s="543"/>
      <c r="Z1232" s="538"/>
      <c r="AA1232" s="543"/>
      <c r="AB1232" s="538"/>
      <c r="AC1232" s="539"/>
      <c r="AD1232" s="552"/>
      <c r="AE1232" s="558"/>
      <c r="AF1232" s="586">
        <f>IF(AB1232=0,0,(AD1232/AB1232)*100)</f>
        <v>0</v>
      </c>
      <c r="AG1232" s="587"/>
      <c r="AH1232" s="538"/>
      <c r="AI1232" s="539"/>
      <c r="AJ1232" s="552"/>
      <c r="AK1232" s="558"/>
      <c r="AL1232" s="590">
        <f>IF(AH1232=0,0,(AJ1232/AH1232)*100)</f>
        <v>0</v>
      </c>
      <c r="AM1232" s="591"/>
      <c r="AN1232" s="538"/>
      <c r="AO1232" s="539"/>
      <c r="AP1232" s="552"/>
      <c r="AQ1232" s="558"/>
      <c r="AR1232" s="590">
        <f>IF(AN1232=0,0,(AP1232/AN1232)*100)</f>
        <v>0</v>
      </c>
      <c r="AS1232" s="591"/>
      <c r="AT1232" s="578">
        <f>AB1232+AH1232+AN1232</f>
        <v>0</v>
      </c>
      <c r="AU1232" s="579"/>
      <c r="AV1232" s="574">
        <f>AD1232+AJ1232+AP1232</f>
        <v>0</v>
      </c>
      <c r="AW1232" s="575"/>
      <c r="AX1232" s="590">
        <f>IF(AT1232=0,0,(AV1232/AT1232)*100)</f>
        <v>0</v>
      </c>
      <c r="AY1232" s="591"/>
      <c r="AZ1232" s="538"/>
      <c r="BA1232" s="539"/>
      <c r="BB1232" s="552"/>
      <c r="BC1232" s="558"/>
      <c r="BD1232" s="590">
        <f>IF(AZ1232=0,0,(BB1232/AZ1232)*100)</f>
        <v>0</v>
      </c>
      <c r="BE1232" s="591"/>
      <c r="BF1232" s="578">
        <f>AT1232+AZ1232</f>
        <v>0</v>
      </c>
      <c r="BG1232" s="579"/>
      <c r="BH1232" s="574">
        <f>AV1232+BB1232</f>
        <v>0</v>
      </c>
      <c r="BI1232" s="575"/>
      <c r="BJ1232" s="590">
        <f>IF(BF1232=0,0,(BH1232/BF1232)*100)</f>
        <v>0</v>
      </c>
      <c r="BK1232" s="591"/>
      <c r="BL1232" s="650">
        <f>(AD1232*2)+(AJ1232*2)+(AP1232*3)+BB1232</f>
        <v>0</v>
      </c>
      <c r="BM1232" s="651"/>
      <c r="BN1232" s="652"/>
      <c r="BO1232" s="599" t="e">
        <f>(BL1232*BR$1208)+(N1232*BR$1209)+(X1232*BR$1210)+(R1232*BR$1211)+(V1232*BR$1212)+(Z1232*BR$1213)</f>
        <v>#REF!</v>
      </c>
      <c r="BP1232" s="599" t="e">
        <f>((AZ1232-BB1232)*BR$1215)+((AT1232-AV1232)*BR$1214)+(H1232*BR$1216)+(P1232*BR$1217)</f>
        <v>#REF!</v>
      </c>
      <c r="BQ1232" s="54"/>
      <c r="BR1232" s="54"/>
      <c r="BS1232" s="54"/>
    </row>
    <row r="1233" spans="1:71" ht="21.75" customHeight="1">
      <c r="A1233" s="54"/>
      <c r="B1233" s="566"/>
      <c r="C1233" s="560" t="str">
        <f>IF(ROSTER!D$32="","",ROSTER!D$32)</f>
        <v/>
      </c>
      <c r="D1233" s="561"/>
      <c r="E1233" s="547"/>
      <c r="F1233" s="502"/>
      <c r="G1233" s="507"/>
      <c r="H1233" s="544"/>
      <c r="I1233" s="545"/>
      <c r="J1233" s="540"/>
      <c r="K1233" s="541"/>
      <c r="L1233" s="553"/>
      <c r="M1233" s="559"/>
      <c r="N1233" s="556" t="s">
        <v>14</v>
      </c>
      <c r="O1233" s="557"/>
      <c r="P1233" s="540"/>
      <c r="Q1233" s="541"/>
      <c r="R1233" s="553"/>
      <c r="S1233" s="559"/>
      <c r="T1233" s="592"/>
      <c r="U1233" s="593"/>
      <c r="V1233" s="551"/>
      <c r="W1233" s="545"/>
      <c r="X1233" s="540"/>
      <c r="Y1233" s="545"/>
      <c r="Z1233" s="540"/>
      <c r="AA1233" s="545"/>
      <c r="AB1233" s="540"/>
      <c r="AC1233" s="541"/>
      <c r="AD1233" s="553"/>
      <c r="AE1233" s="559"/>
      <c r="AF1233" s="588"/>
      <c r="AG1233" s="589"/>
      <c r="AH1233" s="540"/>
      <c r="AI1233" s="541"/>
      <c r="AJ1233" s="553"/>
      <c r="AK1233" s="559"/>
      <c r="AL1233" s="592"/>
      <c r="AM1233" s="593"/>
      <c r="AN1233" s="540"/>
      <c r="AO1233" s="541"/>
      <c r="AP1233" s="553"/>
      <c r="AQ1233" s="559"/>
      <c r="AR1233" s="592"/>
      <c r="AS1233" s="593"/>
      <c r="AT1233" s="580"/>
      <c r="AU1233" s="581"/>
      <c r="AV1233" s="576"/>
      <c r="AW1233" s="577"/>
      <c r="AX1233" s="592"/>
      <c r="AY1233" s="593"/>
      <c r="AZ1233" s="540"/>
      <c r="BA1233" s="541"/>
      <c r="BB1233" s="553"/>
      <c r="BC1233" s="559"/>
      <c r="BD1233" s="592"/>
      <c r="BE1233" s="593"/>
      <c r="BF1233" s="580"/>
      <c r="BG1233" s="581"/>
      <c r="BH1233" s="576"/>
      <c r="BI1233" s="577"/>
      <c r="BJ1233" s="592"/>
      <c r="BK1233" s="593"/>
      <c r="BL1233" s="653"/>
      <c r="BM1233" s="654"/>
      <c r="BN1233" s="655"/>
      <c r="BO1233" s="600"/>
      <c r="BP1233" s="600"/>
      <c r="BQ1233" s="54"/>
      <c r="BR1233" s="54"/>
      <c r="BS1233" s="54"/>
    </row>
    <row r="1234" spans="1:71" ht="21.75" customHeight="1">
      <c r="A1234" s="54"/>
      <c r="B1234" s="565" t="str">
        <f>IF(ROSTER!B34="","",ROSTER!B34)</f>
        <v/>
      </c>
      <c r="C1234" s="536" t="str">
        <f>IF(ROSTER!C$34="","",ROSTER!C$34)</f>
        <v/>
      </c>
      <c r="D1234" s="537"/>
      <c r="E1234" s="546"/>
      <c r="F1234" s="501">
        <f>IF(E1234="y",1,IF(E1234="S",1,0))</f>
        <v>0</v>
      </c>
      <c r="G1234" s="506">
        <f>IF(E1234="S",1,0)</f>
        <v>0</v>
      </c>
      <c r="H1234" s="542"/>
      <c r="I1234" s="543"/>
      <c r="J1234" s="538"/>
      <c r="K1234" s="539"/>
      <c r="L1234" s="552"/>
      <c r="M1234" s="558"/>
      <c r="N1234" s="554">
        <f>L1234+J1234</f>
        <v>0</v>
      </c>
      <c r="O1234" s="555"/>
      <c r="P1234" s="538"/>
      <c r="Q1234" s="539"/>
      <c r="R1234" s="552"/>
      <c r="S1234" s="558"/>
      <c r="T1234" s="590">
        <f t="shared" ref="T1234:T1251" si="1095">R1234-P1234</f>
        <v>0</v>
      </c>
      <c r="U1234" s="591"/>
      <c r="V1234" s="550"/>
      <c r="W1234" s="543"/>
      <c r="X1234" s="538"/>
      <c r="Y1234" s="543"/>
      <c r="Z1234" s="538"/>
      <c r="AA1234" s="543"/>
      <c r="AB1234" s="538"/>
      <c r="AC1234" s="539"/>
      <c r="AD1234" s="552"/>
      <c r="AE1234" s="558"/>
      <c r="AF1234" s="586">
        <f>IF(AB1234=0,0,(AD1234/AB1234)*100)</f>
        <v>0</v>
      </c>
      <c r="AG1234" s="587"/>
      <c r="AH1234" s="538"/>
      <c r="AI1234" s="539"/>
      <c r="AJ1234" s="552"/>
      <c r="AK1234" s="558"/>
      <c r="AL1234" s="590">
        <f>IF(AH1234=0,0,(AJ1234/AH1234)*100)</f>
        <v>0</v>
      </c>
      <c r="AM1234" s="591"/>
      <c r="AN1234" s="538"/>
      <c r="AO1234" s="539"/>
      <c r="AP1234" s="552"/>
      <c r="AQ1234" s="558"/>
      <c r="AR1234" s="590">
        <f>IF(AN1234=0,0,(AP1234/AN1234)*100)</f>
        <v>0</v>
      </c>
      <c r="AS1234" s="591"/>
      <c r="AT1234" s="578">
        <f>AB1234+AH1234+AN1234</f>
        <v>0</v>
      </c>
      <c r="AU1234" s="579"/>
      <c r="AV1234" s="574">
        <f>AD1234+AJ1234+AP1234</f>
        <v>0</v>
      </c>
      <c r="AW1234" s="575"/>
      <c r="AX1234" s="590">
        <f>IF(AT1234=0,0,(AV1234/AT1234)*100)</f>
        <v>0</v>
      </c>
      <c r="AY1234" s="591"/>
      <c r="AZ1234" s="538"/>
      <c r="BA1234" s="539"/>
      <c r="BB1234" s="552"/>
      <c r="BC1234" s="558"/>
      <c r="BD1234" s="590">
        <f>IF(AZ1234=0,0,(BB1234/AZ1234)*100)</f>
        <v>0</v>
      </c>
      <c r="BE1234" s="591"/>
      <c r="BF1234" s="578">
        <f>AT1234+AZ1234</f>
        <v>0</v>
      </c>
      <c r="BG1234" s="579"/>
      <c r="BH1234" s="574">
        <f>AV1234+BB1234</f>
        <v>0</v>
      </c>
      <c r="BI1234" s="575"/>
      <c r="BJ1234" s="590">
        <f>IF(BF1234=0,0,(BH1234/BF1234)*100)</f>
        <v>0</v>
      </c>
      <c r="BK1234" s="591"/>
      <c r="BL1234" s="650">
        <f>(AD1234*2)+(AJ1234*2)+(AP1234*3)+BB1234</f>
        <v>0</v>
      </c>
      <c r="BM1234" s="651"/>
      <c r="BN1234" s="652"/>
      <c r="BO1234" s="599" t="e">
        <f>(BL1234*BR$1208)+(N1234*BR$1209)+(X1234*BR$1210)+(R1234*BR$1211)+(V1234*BR$1212)+(Z1234*BR$1213)</f>
        <v>#REF!</v>
      </c>
      <c r="BP1234" s="599" t="e">
        <f>((AZ1234-BB1234)*BR$1215)+((AT1234-AV1234)*BR$1214)+(H1234*BR$1216)+(P1234*BR$1217)</f>
        <v>#REF!</v>
      </c>
      <c r="BQ1234" s="54"/>
      <c r="BR1234" s="54"/>
      <c r="BS1234" s="54"/>
    </row>
    <row r="1235" spans="1:71" ht="21.75" customHeight="1">
      <c r="A1235" s="54"/>
      <c r="B1235" s="566"/>
      <c r="C1235" s="560" t="str">
        <f>IF(ROSTER!D$34="","",ROSTER!D$34)</f>
        <v/>
      </c>
      <c r="D1235" s="561"/>
      <c r="E1235" s="547"/>
      <c r="F1235" s="502"/>
      <c r="G1235" s="507"/>
      <c r="H1235" s="544"/>
      <c r="I1235" s="545"/>
      <c r="J1235" s="540"/>
      <c r="K1235" s="541"/>
      <c r="L1235" s="553"/>
      <c r="M1235" s="559"/>
      <c r="N1235" s="556" t="s">
        <v>14</v>
      </c>
      <c r="O1235" s="557"/>
      <c r="P1235" s="540"/>
      <c r="Q1235" s="541"/>
      <c r="R1235" s="553"/>
      <c r="S1235" s="559"/>
      <c r="T1235" s="592"/>
      <c r="U1235" s="593"/>
      <c r="V1235" s="551"/>
      <c r="W1235" s="545"/>
      <c r="X1235" s="540"/>
      <c r="Y1235" s="545"/>
      <c r="Z1235" s="540"/>
      <c r="AA1235" s="545"/>
      <c r="AB1235" s="540"/>
      <c r="AC1235" s="541"/>
      <c r="AD1235" s="553"/>
      <c r="AE1235" s="559"/>
      <c r="AF1235" s="588"/>
      <c r="AG1235" s="589"/>
      <c r="AH1235" s="540"/>
      <c r="AI1235" s="541"/>
      <c r="AJ1235" s="553"/>
      <c r="AK1235" s="559"/>
      <c r="AL1235" s="592"/>
      <c r="AM1235" s="593"/>
      <c r="AN1235" s="540"/>
      <c r="AO1235" s="541"/>
      <c r="AP1235" s="553"/>
      <c r="AQ1235" s="559"/>
      <c r="AR1235" s="592"/>
      <c r="AS1235" s="593"/>
      <c r="AT1235" s="580"/>
      <c r="AU1235" s="581"/>
      <c r="AV1235" s="576"/>
      <c r="AW1235" s="577"/>
      <c r="AX1235" s="592"/>
      <c r="AY1235" s="593"/>
      <c r="AZ1235" s="540"/>
      <c r="BA1235" s="541"/>
      <c r="BB1235" s="553"/>
      <c r="BC1235" s="559"/>
      <c r="BD1235" s="592"/>
      <c r="BE1235" s="593"/>
      <c r="BF1235" s="580"/>
      <c r="BG1235" s="581"/>
      <c r="BH1235" s="576"/>
      <c r="BI1235" s="577"/>
      <c r="BJ1235" s="592"/>
      <c r="BK1235" s="593"/>
      <c r="BL1235" s="653"/>
      <c r="BM1235" s="654"/>
      <c r="BN1235" s="655"/>
      <c r="BO1235" s="600"/>
      <c r="BP1235" s="600"/>
      <c r="BQ1235" s="54"/>
      <c r="BR1235" s="54"/>
      <c r="BS1235" s="54"/>
    </row>
    <row r="1236" spans="1:71" ht="21.75" customHeight="1">
      <c r="A1236" s="54"/>
      <c r="B1236" s="565" t="str">
        <f>IF(ROSTER!B36="","",ROSTER!B36)</f>
        <v/>
      </c>
      <c r="C1236" s="536" t="str">
        <f>IF(ROSTER!C$36="","",ROSTER!C$36)</f>
        <v/>
      </c>
      <c r="D1236" s="537"/>
      <c r="E1236" s="546"/>
      <c r="F1236" s="501">
        <f>IF(E1236="y",1,IF(E1236="S",1,0))</f>
        <v>0</v>
      </c>
      <c r="G1236" s="506">
        <f>IF(E1236="S",1,0)</f>
        <v>0</v>
      </c>
      <c r="H1236" s="542"/>
      <c r="I1236" s="543"/>
      <c r="J1236" s="538"/>
      <c r="K1236" s="539"/>
      <c r="L1236" s="552"/>
      <c r="M1236" s="558"/>
      <c r="N1236" s="554">
        <f>L1236+J1236</f>
        <v>0</v>
      </c>
      <c r="O1236" s="555"/>
      <c r="P1236" s="538"/>
      <c r="Q1236" s="539"/>
      <c r="R1236" s="552"/>
      <c r="S1236" s="558"/>
      <c r="T1236" s="590">
        <f t="shared" ref="T1236:T1251" si="1096">R1236-P1236</f>
        <v>0</v>
      </c>
      <c r="U1236" s="591"/>
      <c r="V1236" s="550"/>
      <c r="W1236" s="543"/>
      <c r="X1236" s="538"/>
      <c r="Y1236" s="543"/>
      <c r="Z1236" s="538"/>
      <c r="AA1236" s="543"/>
      <c r="AB1236" s="538"/>
      <c r="AC1236" s="539"/>
      <c r="AD1236" s="552"/>
      <c r="AE1236" s="558"/>
      <c r="AF1236" s="586">
        <f>IF(AB1236=0,0,(AD1236/AB1236)*100)</f>
        <v>0</v>
      </c>
      <c r="AG1236" s="587"/>
      <c r="AH1236" s="538"/>
      <c r="AI1236" s="539"/>
      <c r="AJ1236" s="552"/>
      <c r="AK1236" s="558"/>
      <c r="AL1236" s="590">
        <f>IF(AH1236=0,0,(AJ1236/AH1236)*100)</f>
        <v>0</v>
      </c>
      <c r="AM1236" s="591"/>
      <c r="AN1236" s="538"/>
      <c r="AO1236" s="539"/>
      <c r="AP1236" s="552"/>
      <c r="AQ1236" s="558"/>
      <c r="AR1236" s="590">
        <f>IF(AN1236=0,0,(AP1236/AN1236)*100)</f>
        <v>0</v>
      </c>
      <c r="AS1236" s="591"/>
      <c r="AT1236" s="578">
        <f>AB1236+AH1236+AN1236</f>
        <v>0</v>
      </c>
      <c r="AU1236" s="579"/>
      <c r="AV1236" s="574">
        <f>AD1236+AJ1236+AP1236</f>
        <v>0</v>
      </c>
      <c r="AW1236" s="575"/>
      <c r="AX1236" s="590">
        <f>IF(AT1236=0,0,(AV1236/AT1236)*100)</f>
        <v>0</v>
      </c>
      <c r="AY1236" s="591"/>
      <c r="AZ1236" s="538"/>
      <c r="BA1236" s="539"/>
      <c r="BB1236" s="552"/>
      <c r="BC1236" s="558"/>
      <c r="BD1236" s="590">
        <f>IF(AZ1236=0,0,(BB1236/AZ1236)*100)</f>
        <v>0</v>
      </c>
      <c r="BE1236" s="591"/>
      <c r="BF1236" s="578">
        <f>AT1236+AZ1236</f>
        <v>0</v>
      </c>
      <c r="BG1236" s="579"/>
      <c r="BH1236" s="574">
        <f>AV1236+BB1236</f>
        <v>0</v>
      </c>
      <c r="BI1236" s="575"/>
      <c r="BJ1236" s="590">
        <f>IF(BF1236=0,0,(BH1236/BF1236)*100)</f>
        <v>0</v>
      </c>
      <c r="BK1236" s="591"/>
      <c r="BL1236" s="650">
        <f>(AD1236*2)+(AJ1236*2)+(AP1236*3)+BB1236</f>
        <v>0</v>
      </c>
      <c r="BM1236" s="651"/>
      <c r="BN1236" s="652"/>
      <c r="BO1236" s="599" t="e">
        <f>(BL1236*BR$1208)+(N1236*BR$1209)+(X1236*BR$1210)+(R1236*BR$1211)+(V1236*BR$1212)+(Z1236*BR$1213)</f>
        <v>#REF!</v>
      </c>
      <c r="BP1236" s="599" t="e">
        <f>((AZ1236-BB1236)*BR$1215)+((AT1236-AV1236)*BR$1214)+(H1236*BR$1216)+(P1236*BR$1217)</f>
        <v>#REF!</v>
      </c>
      <c r="BQ1236" s="54"/>
      <c r="BR1236" s="54"/>
      <c r="BS1236" s="54"/>
    </row>
    <row r="1237" spans="1:71" ht="21.75" customHeight="1">
      <c r="A1237" s="54"/>
      <c r="B1237" s="566"/>
      <c r="C1237" s="560" t="str">
        <f>IF(ROSTER!D$36="","",ROSTER!D$36)</f>
        <v/>
      </c>
      <c r="D1237" s="561"/>
      <c r="E1237" s="547"/>
      <c r="F1237" s="502"/>
      <c r="G1237" s="507"/>
      <c r="H1237" s="544"/>
      <c r="I1237" s="545"/>
      <c r="J1237" s="540"/>
      <c r="K1237" s="541"/>
      <c r="L1237" s="553"/>
      <c r="M1237" s="559"/>
      <c r="N1237" s="556" t="s">
        <v>14</v>
      </c>
      <c r="O1237" s="557"/>
      <c r="P1237" s="540"/>
      <c r="Q1237" s="541"/>
      <c r="R1237" s="553"/>
      <c r="S1237" s="559"/>
      <c r="T1237" s="592"/>
      <c r="U1237" s="593"/>
      <c r="V1237" s="551"/>
      <c r="W1237" s="545"/>
      <c r="X1237" s="540"/>
      <c r="Y1237" s="545"/>
      <c r="Z1237" s="540"/>
      <c r="AA1237" s="545"/>
      <c r="AB1237" s="540"/>
      <c r="AC1237" s="541"/>
      <c r="AD1237" s="553"/>
      <c r="AE1237" s="559"/>
      <c r="AF1237" s="588"/>
      <c r="AG1237" s="589"/>
      <c r="AH1237" s="540"/>
      <c r="AI1237" s="541"/>
      <c r="AJ1237" s="553"/>
      <c r="AK1237" s="559"/>
      <c r="AL1237" s="592"/>
      <c r="AM1237" s="593"/>
      <c r="AN1237" s="540"/>
      <c r="AO1237" s="541"/>
      <c r="AP1237" s="553"/>
      <c r="AQ1237" s="559"/>
      <c r="AR1237" s="592"/>
      <c r="AS1237" s="593"/>
      <c r="AT1237" s="580"/>
      <c r="AU1237" s="581"/>
      <c r="AV1237" s="576"/>
      <c r="AW1237" s="577"/>
      <c r="AX1237" s="592"/>
      <c r="AY1237" s="593"/>
      <c r="AZ1237" s="540"/>
      <c r="BA1237" s="541"/>
      <c r="BB1237" s="553"/>
      <c r="BC1237" s="559"/>
      <c r="BD1237" s="592"/>
      <c r="BE1237" s="593"/>
      <c r="BF1237" s="580"/>
      <c r="BG1237" s="581"/>
      <c r="BH1237" s="576"/>
      <c r="BI1237" s="577"/>
      <c r="BJ1237" s="592"/>
      <c r="BK1237" s="593"/>
      <c r="BL1237" s="653"/>
      <c r="BM1237" s="654"/>
      <c r="BN1237" s="655"/>
      <c r="BO1237" s="600"/>
      <c r="BP1237" s="600"/>
      <c r="BQ1237" s="54"/>
      <c r="BR1237" s="54"/>
      <c r="BS1237" s="54"/>
    </row>
    <row r="1238" spans="1:71" ht="21.75" customHeight="1">
      <c r="A1238" s="54"/>
      <c r="B1238" s="565" t="str">
        <f>IF(ROSTER!B38="","",ROSTER!B38)</f>
        <v/>
      </c>
      <c r="C1238" s="536" t="str">
        <f>IF(ROSTER!C$38="","",ROSTER!C$38)</f>
        <v/>
      </c>
      <c r="D1238" s="537"/>
      <c r="E1238" s="546"/>
      <c r="F1238" s="501">
        <f>IF(E1238="y",1,IF(E1238="S",1,0))</f>
        <v>0</v>
      </c>
      <c r="G1238" s="506">
        <f>IF(E1238="S",1,0)</f>
        <v>0</v>
      </c>
      <c r="H1238" s="542"/>
      <c r="I1238" s="543"/>
      <c r="J1238" s="538"/>
      <c r="K1238" s="539"/>
      <c r="L1238" s="552"/>
      <c r="M1238" s="558"/>
      <c r="N1238" s="554">
        <f>L1238+J1238</f>
        <v>0</v>
      </c>
      <c r="O1238" s="555"/>
      <c r="P1238" s="538"/>
      <c r="Q1238" s="539"/>
      <c r="R1238" s="552"/>
      <c r="S1238" s="558"/>
      <c r="T1238" s="590">
        <f t="shared" ref="T1238:T1251" si="1097">R1238-P1238</f>
        <v>0</v>
      </c>
      <c r="U1238" s="591"/>
      <c r="V1238" s="550"/>
      <c r="W1238" s="543"/>
      <c r="X1238" s="538"/>
      <c r="Y1238" s="543"/>
      <c r="Z1238" s="538"/>
      <c r="AA1238" s="543"/>
      <c r="AB1238" s="538"/>
      <c r="AC1238" s="539"/>
      <c r="AD1238" s="552"/>
      <c r="AE1238" s="558"/>
      <c r="AF1238" s="586">
        <f>IF(AB1238=0,0,(AD1238/AB1238)*100)</f>
        <v>0</v>
      </c>
      <c r="AG1238" s="587"/>
      <c r="AH1238" s="538"/>
      <c r="AI1238" s="539"/>
      <c r="AJ1238" s="552"/>
      <c r="AK1238" s="558"/>
      <c r="AL1238" s="590">
        <f>IF(AH1238=0,0,(AJ1238/AH1238)*100)</f>
        <v>0</v>
      </c>
      <c r="AM1238" s="591"/>
      <c r="AN1238" s="538"/>
      <c r="AO1238" s="539"/>
      <c r="AP1238" s="552"/>
      <c r="AQ1238" s="558"/>
      <c r="AR1238" s="590">
        <f>IF(AN1238=0,0,(AP1238/AN1238)*100)</f>
        <v>0</v>
      </c>
      <c r="AS1238" s="591"/>
      <c r="AT1238" s="578">
        <f>AB1238+AH1238+AN1238</f>
        <v>0</v>
      </c>
      <c r="AU1238" s="579"/>
      <c r="AV1238" s="574">
        <f>AD1238+AJ1238+AP1238</f>
        <v>0</v>
      </c>
      <c r="AW1238" s="575"/>
      <c r="AX1238" s="590">
        <f>IF(AT1238=0,0,(AV1238/AT1238)*100)</f>
        <v>0</v>
      </c>
      <c r="AY1238" s="591"/>
      <c r="AZ1238" s="538"/>
      <c r="BA1238" s="539"/>
      <c r="BB1238" s="552"/>
      <c r="BC1238" s="558"/>
      <c r="BD1238" s="590">
        <f>IF(AZ1238=0,0,(BB1238/AZ1238)*100)</f>
        <v>0</v>
      </c>
      <c r="BE1238" s="591"/>
      <c r="BF1238" s="578">
        <f>AT1238+AZ1238</f>
        <v>0</v>
      </c>
      <c r="BG1238" s="579"/>
      <c r="BH1238" s="574">
        <f>AV1238+BB1238</f>
        <v>0</v>
      </c>
      <c r="BI1238" s="575"/>
      <c r="BJ1238" s="590">
        <f>IF(BF1238=0,0,(BH1238/BF1238)*100)</f>
        <v>0</v>
      </c>
      <c r="BK1238" s="591"/>
      <c r="BL1238" s="650">
        <f>(AD1238*2)+(AJ1238*2)+(AP1238*3)+BB1238</f>
        <v>0</v>
      </c>
      <c r="BM1238" s="651"/>
      <c r="BN1238" s="652"/>
      <c r="BO1238" s="599" t="e">
        <f>(BL1238*BR$1208)+(N1238*BR$1209)+(X1238*BR$1210)+(R1238*BR$1211)+(V1238*BR$1212)+(Z1238*BR$1213)</f>
        <v>#REF!</v>
      </c>
      <c r="BP1238" s="599" t="e">
        <f>((AZ1238-BB1238)*BR$1215)+((AT1238-AV1238)*BR$1214)+(H1238*BR$1216)+(P1238*BR$1217)</f>
        <v>#REF!</v>
      </c>
      <c r="BQ1238" s="54"/>
      <c r="BR1238" s="54"/>
      <c r="BS1238" s="54"/>
    </row>
    <row r="1239" spans="1:71" ht="21.75" customHeight="1">
      <c r="A1239" s="54"/>
      <c r="B1239" s="566"/>
      <c r="C1239" s="560" t="str">
        <f>IF(ROSTER!D$38="","",ROSTER!D$38)</f>
        <v/>
      </c>
      <c r="D1239" s="561"/>
      <c r="E1239" s="547"/>
      <c r="F1239" s="502"/>
      <c r="G1239" s="507"/>
      <c r="H1239" s="544"/>
      <c r="I1239" s="545"/>
      <c r="J1239" s="540"/>
      <c r="K1239" s="541"/>
      <c r="L1239" s="553"/>
      <c r="M1239" s="559"/>
      <c r="N1239" s="556" t="s">
        <v>14</v>
      </c>
      <c r="O1239" s="557"/>
      <c r="P1239" s="540"/>
      <c r="Q1239" s="541"/>
      <c r="R1239" s="553"/>
      <c r="S1239" s="559"/>
      <c r="T1239" s="592"/>
      <c r="U1239" s="593"/>
      <c r="V1239" s="551"/>
      <c r="W1239" s="545"/>
      <c r="X1239" s="540"/>
      <c r="Y1239" s="545"/>
      <c r="Z1239" s="540"/>
      <c r="AA1239" s="545"/>
      <c r="AB1239" s="540"/>
      <c r="AC1239" s="541"/>
      <c r="AD1239" s="553"/>
      <c r="AE1239" s="559"/>
      <c r="AF1239" s="588"/>
      <c r="AG1239" s="589"/>
      <c r="AH1239" s="540"/>
      <c r="AI1239" s="541"/>
      <c r="AJ1239" s="553"/>
      <c r="AK1239" s="559"/>
      <c r="AL1239" s="592"/>
      <c r="AM1239" s="593"/>
      <c r="AN1239" s="540"/>
      <c r="AO1239" s="541"/>
      <c r="AP1239" s="553"/>
      <c r="AQ1239" s="559"/>
      <c r="AR1239" s="592"/>
      <c r="AS1239" s="593"/>
      <c r="AT1239" s="580"/>
      <c r="AU1239" s="581"/>
      <c r="AV1239" s="576"/>
      <c r="AW1239" s="577"/>
      <c r="AX1239" s="592"/>
      <c r="AY1239" s="593"/>
      <c r="AZ1239" s="540"/>
      <c r="BA1239" s="541"/>
      <c r="BB1239" s="553"/>
      <c r="BC1239" s="559"/>
      <c r="BD1239" s="592"/>
      <c r="BE1239" s="593"/>
      <c r="BF1239" s="580"/>
      <c r="BG1239" s="581"/>
      <c r="BH1239" s="576"/>
      <c r="BI1239" s="577"/>
      <c r="BJ1239" s="592"/>
      <c r="BK1239" s="593"/>
      <c r="BL1239" s="653"/>
      <c r="BM1239" s="654"/>
      <c r="BN1239" s="655"/>
      <c r="BO1239" s="600"/>
      <c r="BP1239" s="600"/>
      <c r="BQ1239" s="54"/>
      <c r="BR1239" s="54"/>
      <c r="BS1239" s="54"/>
    </row>
    <row r="1240" spans="1:71" ht="21.75" customHeight="1">
      <c r="A1240" s="54"/>
      <c r="B1240" s="565" t="str">
        <f>IF(ROSTER!B40="","",ROSTER!B40)</f>
        <v/>
      </c>
      <c r="C1240" s="536" t="str">
        <f>IF(ROSTER!C$40="","",ROSTER!C$40)</f>
        <v/>
      </c>
      <c r="D1240" s="537"/>
      <c r="E1240" s="546"/>
      <c r="F1240" s="501">
        <f>IF(E1240="y",1,IF(E1240="S",1,0))</f>
        <v>0</v>
      </c>
      <c r="G1240" s="506">
        <f>IF(E1240="S",1,0)</f>
        <v>0</v>
      </c>
      <c r="H1240" s="542"/>
      <c r="I1240" s="543"/>
      <c r="J1240" s="538"/>
      <c r="K1240" s="539"/>
      <c r="L1240" s="552"/>
      <c r="M1240" s="558"/>
      <c r="N1240" s="554">
        <f>L1240+J1240</f>
        <v>0</v>
      </c>
      <c r="O1240" s="555"/>
      <c r="P1240" s="538"/>
      <c r="Q1240" s="539"/>
      <c r="R1240" s="552"/>
      <c r="S1240" s="558"/>
      <c r="T1240" s="590">
        <f t="shared" ref="T1240:T1251" si="1098">R1240-P1240</f>
        <v>0</v>
      </c>
      <c r="U1240" s="591"/>
      <c r="V1240" s="550"/>
      <c r="W1240" s="543"/>
      <c r="X1240" s="538"/>
      <c r="Y1240" s="543"/>
      <c r="Z1240" s="538"/>
      <c r="AA1240" s="543"/>
      <c r="AB1240" s="538"/>
      <c r="AC1240" s="539"/>
      <c r="AD1240" s="552"/>
      <c r="AE1240" s="558"/>
      <c r="AF1240" s="586">
        <f>IF(AB1240=0,0,(AD1240/AB1240)*100)</f>
        <v>0</v>
      </c>
      <c r="AG1240" s="587"/>
      <c r="AH1240" s="538"/>
      <c r="AI1240" s="539"/>
      <c r="AJ1240" s="552"/>
      <c r="AK1240" s="558"/>
      <c r="AL1240" s="590">
        <f>IF(AH1240=0,0,(AJ1240/AH1240)*100)</f>
        <v>0</v>
      </c>
      <c r="AM1240" s="591"/>
      <c r="AN1240" s="538"/>
      <c r="AO1240" s="539"/>
      <c r="AP1240" s="552"/>
      <c r="AQ1240" s="558"/>
      <c r="AR1240" s="590">
        <f>IF(AN1240=0,0,(AP1240/AN1240)*100)</f>
        <v>0</v>
      </c>
      <c r="AS1240" s="591"/>
      <c r="AT1240" s="578">
        <f>AB1240+AH1240+AN1240</f>
        <v>0</v>
      </c>
      <c r="AU1240" s="579"/>
      <c r="AV1240" s="574">
        <f>AD1240+AJ1240+AP1240</f>
        <v>0</v>
      </c>
      <c r="AW1240" s="575"/>
      <c r="AX1240" s="590">
        <f>IF(AT1240=0,0,(AV1240/AT1240)*100)</f>
        <v>0</v>
      </c>
      <c r="AY1240" s="591"/>
      <c r="AZ1240" s="538"/>
      <c r="BA1240" s="539"/>
      <c r="BB1240" s="552"/>
      <c r="BC1240" s="558"/>
      <c r="BD1240" s="590">
        <f>IF(AZ1240=0,0,(BB1240/AZ1240)*100)</f>
        <v>0</v>
      </c>
      <c r="BE1240" s="591"/>
      <c r="BF1240" s="578">
        <f>AT1240+AZ1240</f>
        <v>0</v>
      </c>
      <c r="BG1240" s="579"/>
      <c r="BH1240" s="574">
        <f>AV1240+BB1240</f>
        <v>0</v>
      </c>
      <c r="BI1240" s="575"/>
      <c r="BJ1240" s="590">
        <f>IF(BF1240=0,0,(BH1240/BF1240)*100)</f>
        <v>0</v>
      </c>
      <c r="BK1240" s="591"/>
      <c r="BL1240" s="650">
        <f>(AD1240*2)+(AJ1240*2)+(AP1240*3)+BB1240</f>
        <v>0</v>
      </c>
      <c r="BM1240" s="651"/>
      <c r="BN1240" s="652"/>
      <c r="BO1240" s="599" t="e">
        <f>(BL1240*BR$1208)+(N1240*BR$1209)+(X1240*BR$1210)+(R1240*BR$1211)+(V1240*BR$1212)+(Z1240*BR$1213)</f>
        <v>#REF!</v>
      </c>
      <c r="BP1240" s="599" t="e">
        <f>((AZ1240-BB1240)*BR$1215)+((AT1240-AV1240)*BR$1214)+(H1240*BR$1216)+(P1240*BR$1217)</f>
        <v>#REF!</v>
      </c>
      <c r="BQ1240" s="54"/>
      <c r="BR1240" s="54"/>
      <c r="BS1240" s="54"/>
    </row>
    <row r="1241" spans="1:71" ht="21.75" customHeight="1">
      <c r="A1241" s="54"/>
      <c r="B1241" s="566"/>
      <c r="C1241" s="560" t="str">
        <f>IF(ROSTER!D$40="","",ROSTER!D$40)</f>
        <v/>
      </c>
      <c r="D1241" s="561"/>
      <c r="E1241" s="547"/>
      <c r="F1241" s="502"/>
      <c r="G1241" s="507"/>
      <c r="H1241" s="544"/>
      <c r="I1241" s="545"/>
      <c r="J1241" s="540"/>
      <c r="K1241" s="541"/>
      <c r="L1241" s="553"/>
      <c r="M1241" s="559"/>
      <c r="N1241" s="556" t="s">
        <v>14</v>
      </c>
      <c r="O1241" s="557"/>
      <c r="P1241" s="540"/>
      <c r="Q1241" s="541"/>
      <c r="R1241" s="553"/>
      <c r="S1241" s="559"/>
      <c r="T1241" s="592"/>
      <c r="U1241" s="593"/>
      <c r="V1241" s="551"/>
      <c r="W1241" s="545"/>
      <c r="X1241" s="540"/>
      <c r="Y1241" s="545"/>
      <c r="Z1241" s="540"/>
      <c r="AA1241" s="545"/>
      <c r="AB1241" s="540"/>
      <c r="AC1241" s="541"/>
      <c r="AD1241" s="553"/>
      <c r="AE1241" s="559"/>
      <c r="AF1241" s="588"/>
      <c r="AG1241" s="589"/>
      <c r="AH1241" s="540"/>
      <c r="AI1241" s="541"/>
      <c r="AJ1241" s="553"/>
      <c r="AK1241" s="559"/>
      <c r="AL1241" s="592"/>
      <c r="AM1241" s="593"/>
      <c r="AN1241" s="540"/>
      <c r="AO1241" s="541"/>
      <c r="AP1241" s="553"/>
      <c r="AQ1241" s="559"/>
      <c r="AR1241" s="592"/>
      <c r="AS1241" s="593"/>
      <c r="AT1241" s="580"/>
      <c r="AU1241" s="581"/>
      <c r="AV1241" s="576"/>
      <c r="AW1241" s="577"/>
      <c r="AX1241" s="592"/>
      <c r="AY1241" s="593"/>
      <c r="AZ1241" s="540"/>
      <c r="BA1241" s="541"/>
      <c r="BB1241" s="553"/>
      <c r="BC1241" s="559"/>
      <c r="BD1241" s="592"/>
      <c r="BE1241" s="593"/>
      <c r="BF1241" s="580"/>
      <c r="BG1241" s="581"/>
      <c r="BH1241" s="576"/>
      <c r="BI1241" s="577"/>
      <c r="BJ1241" s="592"/>
      <c r="BK1241" s="593"/>
      <c r="BL1241" s="653"/>
      <c r="BM1241" s="654"/>
      <c r="BN1241" s="655"/>
      <c r="BO1241" s="600"/>
      <c r="BP1241" s="600"/>
      <c r="BQ1241" s="54"/>
      <c r="BR1241" s="54"/>
      <c r="BS1241" s="54"/>
    </row>
    <row r="1242" spans="1:71" ht="21.75" customHeight="1">
      <c r="A1242" s="54"/>
      <c r="B1242" s="565" t="str">
        <f>IF(ROSTER!B42="","",ROSTER!B42)</f>
        <v/>
      </c>
      <c r="C1242" s="536" t="str">
        <f>IF(ROSTER!C$42="","",ROSTER!C$42)</f>
        <v/>
      </c>
      <c r="D1242" s="537"/>
      <c r="E1242" s="546"/>
      <c r="F1242" s="501">
        <f>IF(E1242="y",1,IF(E1242="S",1,0))</f>
        <v>0</v>
      </c>
      <c r="G1242" s="506">
        <f>IF(E1242="S",1,0)</f>
        <v>0</v>
      </c>
      <c r="H1242" s="542"/>
      <c r="I1242" s="543"/>
      <c r="J1242" s="538"/>
      <c r="K1242" s="539"/>
      <c r="L1242" s="552"/>
      <c r="M1242" s="558"/>
      <c r="N1242" s="554">
        <f>L1242+J1242</f>
        <v>0</v>
      </c>
      <c r="O1242" s="555"/>
      <c r="P1242" s="538"/>
      <c r="Q1242" s="539"/>
      <c r="R1242" s="552"/>
      <c r="S1242" s="558"/>
      <c r="T1242" s="590">
        <f t="shared" ref="T1242:T1251" si="1099">R1242-P1242</f>
        <v>0</v>
      </c>
      <c r="U1242" s="591"/>
      <c r="V1242" s="550"/>
      <c r="W1242" s="543"/>
      <c r="X1242" s="538"/>
      <c r="Y1242" s="543"/>
      <c r="Z1242" s="538"/>
      <c r="AA1242" s="543"/>
      <c r="AB1242" s="538"/>
      <c r="AC1242" s="539"/>
      <c r="AD1242" s="552"/>
      <c r="AE1242" s="558"/>
      <c r="AF1242" s="586">
        <f>IF(AB1242=0,0,(AD1242/AB1242)*100)</f>
        <v>0</v>
      </c>
      <c r="AG1242" s="587"/>
      <c r="AH1242" s="538"/>
      <c r="AI1242" s="539"/>
      <c r="AJ1242" s="552"/>
      <c r="AK1242" s="558"/>
      <c r="AL1242" s="590">
        <f>IF(AH1242=0,0,(AJ1242/AH1242)*100)</f>
        <v>0</v>
      </c>
      <c r="AM1242" s="591"/>
      <c r="AN1242" s="538"/>
      <c r="AO1242" s="539"/>
      <c r="AP1242" s="552"/>
      <c r="AQ1242" s="558"/>
      <c r="AR1242" s="590">
        <f>IF(AN1242=0,0,(AP1242/AN1242)*100)</f>
        <v>0</v>
      </c>
      <c r="AS1242" s="591"/>
      <c r="AT1242" s="578">
        <f>AB1242+AH1242+AN1242</f>
        <v>0</v>
      </c>
      <c r="AU1242" s="579"/>
      <c r="AV1242" s="574">
        <f>AD1242+AJ1242+AP1242</f>
        <v>0</v>
      </c>
      <c r="AW1242" s="575"/>
      <c r="AX1242" s="590">
        <f>IF(AT1242=0,0,(AV1242/AT1242)*100)</f>
        <v>0</v>
      </c>
      <c r="AY1242" s="591"/>
      <c r="AZ1242" s="538"/>
      <c r="BA1242" s="539"/>
      <c r="BB1242" s="552"/>
      <c r="BC1242" s="558"/>
      <c r="BD1242" s="590">
        <f>IF(AZ1242=0,0,(BB1242/AZ1242)*100)</f>
        <v>0</v>
      </c>
      <c r="BE1242" s="591"/>
      <c r="BF1242" s="578">
        <f>AT1242+AZ1242</f>
        <v>0</v>
      </c>
      <c r="BG1242" s="579"/>
      <c r="BH1242" s="574">
        <f>AV1242+BB1242</f>
        <v>0</v>
      </c>
      <c r="BI1242" s="575"/>
      <c r="BJ1242" s="590">
        <f>IF(BF1242=0,0,(BH1242/BF1242)*100)</f>
        <v>0</v>
      </c>
      <c r="BK1242" s="591"/>
      <c r="BL1242" s="650">
        <f>(AD1242*2)+(AJ1242*2)+(AP1242*3)+BB1242</f>
        <v>0</v>
      </c>
      <c r="BM1242" s="651"/>
      <c r="BN1242" s="652"/>
      <c r="BO1242" s="599" t="e">
        <f>(BL1242*BR$1208)+(N1242*BR$1209)+(X1242*BR$1210)+(R1242*BR$1211)+(V1242*BR$1212)+(Z1242*BR$1213)</f>
        <v>#REF!</v>
      </c>
      <c r="BP1242" s="599" t="e">
        <f>((AZ1242-BB1242)*BR$1215)+((AT1242-AV1242)*BR$1214)+(H1242*BR$1216)+(P1242*BR$1217)</f>
        <v>#REF!</v>
      </c>
      <c r="BQ1242" s="54"/>
      <c r="BR1242" s="54"/>
      <c r="BS1242" s="54"/>
    </row>
    <row r="1243" spans="1:71" ht="21.75" customHeight="1">
      <c r="A1243" s="54"/>
      <c r="B1243" s="566"/>
      <c r="C1243" s="560" t="str">
        <f>IF(ROSTER!D$42="","",ROSTER!D$42)</f>
        <v/>
      </c>
      <c r="D1243" s="561"/>
      <c r="E1243" s="547"/>
      <c r="F1243" s="502"/>
      <c r="G1243" s="507"/>
      <c r="H1243" s="544"/>
      <c r="I1243" s="545"/>
      <c r="J1243" s="540"/>
      <c r="K1243" s="541"/>
      <c r="L1243" s="553"/>
      <c r="M1243" s="559"/>
      <c r="N1243" s="556" t="s">
        <v>14</v>
      </c>
      <c r="O1243" s="557"/>
      <c r="P1243" s="540"/>
      <c r="Q1243" s="541"/>
      <c r="R1243" s="553"/>
      <c r="S1243" s="559"/>
      <c r="T1243" s="592"/>
      <c r="U1243" s="593"/>
      <c r="V1243" s="551"/>
      <c r="W1243" s="545"/>
      <c r="X1243" s="540"/>
      <c r="Y1243" s="545"/>
      <c r="Z1243" s="540"/>
      <c r="AA1243" s="545"/>
      <c r="AB1243" s="540"/>
      <c r="AC1243" s="541"/>
      <c r="AD1243" s="553"/>
      <c r="AE1243" s="559"/>
      <c r="AF1243" s="588"/>
      <c r="AG1243" s="589"/>
      <c r="AH1243" s="540"/>
      <c r="AI1243" s="541"/>
      <c r="AJ1243" s="553"/>
      <c r="AK1243" s="559"/>
      <c r="AL1243" s="592"/>
      <c r="AM1243" s="593"/>
      <c r="AN1243" s="540"/>
      <c r="AO1243" s="541"/>
      <c r="AP1243" s="553"/>
      <c r="AQ1243" s="559"/>
      <c r="AR1243" s="592"/>
      <c r="AS1243" s="593"/>
      <c r="AT1243" s="580"/>
      <c r="AU1243" s="581"/>
      <c r="AV1243" s="576"/>
      <c r="AW1243" s="577"/>
      <c r="AX1243" s="592"/>
      <c r="AY1243" s="593"/>
      <c r="AZ1243" s="540"/>
      <c r="BA1243" s="541"/>
      <c r="BB1243" s="553"/>
      <c r="BC1243" s="559"/>
      <c r="BD1243" s="592"/>
      <c r="BE1243" s="593"/>
      <c r="BF1243" s="580"/>
      <c r="BG1243" s="581"/>
      <c r="BH1243" s="576"/>
      <c r="BI1243" s="577"/>
      <c r="BJ1243" s="592"/>
      <c r="BK1243" s="593"/>
      <c r="BL1243" s="653"/>
      <c r="BM1243" s="654"/>
      <c r="BN1243" s="655"/>
      <c r="BO1243" s="600"/>
      <c r="BP1243" s="600"/>
      <c r="BQ1243" s="54"/>
      <c r="BR1243" s="54"/>
      <c r="BS1243" s="54"/>
    </row>
    <row r="1244" spans="1:71" ht="21.75" customHeight="1">
      <c r="A1244" s="54"/>
      <c r="B1244" s="565" t="str">
        <f>IF(ROSTER!B44="","",ROSTER!B44)</f>
        <v/>
      </c>
      <c r="C1244" s="536" t="str">
        <f>IF(ROSTER!C$44="","",ROSTER!C$44)</f>
        <v/>
      </c>
      <c r="D1244" s="537"/>
      <c r="E1244" s="546"/>
      <c r="F1244" s="501">
        <f>IF(E1244="y",1,IF(E1244="S",1,0))</f>
        <v>0</v>
      </c>
      <c r="G1244" s="506">
        <f>IF(E1244="S",1,0)</f>
        <v>0</v>
      </c>
      <c r="H1244" s="542"/>
      <c r="I1244" s="543"/>
      <c r="J1244" s="538"/>
      <c r="K1244" s="539"/>
      <c r="L1244" s="552"/>
      <c r="M1244" s="558"/>
      <c r="N1244" s="554">
        <f>L1244+J1244</f>
        <v>0</v>
      </c>
      <c r="O1244" s="555"/>
      <c r="P1244" s="538"/>
      <c r="Q1244" s="539"/>
      <c r="R1244" s="552"/>
      <c r="S1244" s="558"/>
      <c r="T1244" s="590">
        <f t="shared" ref="T1244:T1251" si="1100">R1244-P1244</f>
        <v>0</v>
      </c>
      <c r="U1244" s="591"/>
      <c r="V1244" s="550"/>
      <c r="W1244" s="543"/>
      <c r="X1244" s="538"/>
      <c r="Y1244" s="543"/>
      <c r="Z1244" s="538"/>
      <c r="AA1244" s="543"/>
      <c r="AB1244" s="538"/>
      <c r="AC1244" s="539"/>
      <c r="AD1244" s="552"/>
      <c r="AE1244" s="558"/>
      <c r="AF1244" s="586">
        <f>IF(AB1244=0,0,(AD1244/AB1244)*100)</f>
        <v>0</v>
      </c>
      <c r="AG1244" s="587"/>
      <c r="AH1244" s="538"/>
      <c r="AI1244" s="539"/>
      <c r="AJ1244" s="552"/>
      <c r="AK1244" s="558"/>
      <c r="AL1244" s="590">
        <f>IF(AH1244=0,0,(AJ1244/AH1244)*100)</f>
        <v>0</v>
      </c>
      <c r="AM1244" s="591"/>
      <c r="AN1244" s="538"/>
      <c r="AO1244" s="539"/>
      <c r="AP1244" s="552"/>
      <c r="AQ1244" s="558"/>
      <c r="AR1244" s="590">
        <f>IF(AN1244=0,0,(AP1244/AN1244)*100)</f>
        <v>0</v>
      </c>
      <c r="AS1244" s="591"/>
      <c r="AT1244" s="578">
        <f>AB1244+AH1244+AN1244</f>
        <v>0</v>
      </c>
      <c r="AU1244" s="579"/>
      <c r="AV1244" s="574">
        <f>AD1244+AJ1244+AP1244</f>
        <v>0</v>
      </c>
      <c r="AW1244" s="575"/>
      <c r="AX1244" s="590">
        <f>IF(AT1244=0,0,(AV1244/AT1244)*100)</f>
        <v>0</v>
      </c>
      <c r="AY1244" s="591"/>
      <c r="AZ1244" s="538"/>
      <c r="BA1244" s="539"/>
      <c r="BB1244" s="552"/>
      <c r="BC1244" s="558"/>
      <c r="BD1244" s="590">
        <f>IF(AZ1244=0,0,(BB1244/AZ1244)*100)</f>
        <v>0</v>
      </c>
      <c r="BE1244" s="591"/>
      <c r="BF1244" s="578">
        <f>AT1244+AZ1244</f>
        <v>0</v>
      </c>
      <c r="BG1244" s="579"/>
      <c r="BH1244" s="574">
        <f>AV1244+BB1244</f>
        <v>0</v>
      </c>
      <c r="BI1244" s="575"/>
      <c r="BJ1244" s="590">
        <f>IF(BF1244=0,0,(BH1244/BF1244)*100)</f>
        <v>0</v>
      </c>
      <c r="BK1244" s="591"/>
      <c r="BL1244" s="650">
        <f>(AD1244*2)+(AJ1244*2)+(AP1244*3)+BB1244</f>
        <v>0</v>
      </c>
      <c r="BM1244" s="651"/>
      <c r="BN1244" s="652"/>
      <c r="BO1244" s="599" t="e">
        <f>(BL1244*BR$1208)+(N1244*BR$1209)+(X1244*BR$1210)+(R1244*BR$1211)+(V1244*BR$1212)+(Z1244*BR$1213)</f>
        <v>#REF!</v>
      </c>
      <c r="BP1244" s="599" t="e">
        <f>((AZ1244-BB1244)*BR$1215)+((AT1244-AV1244)*BR$1214)+(H1244*BR$1216)+(P1244*BR$1217)</f>
        <v>#REF!</v>
      </c>
      <c r="BQ1244" s="54"/>
      <c r="BR1244" s="54"/>
      <c r="BS1244" s="54"/>
    </row>
    <row r="1245" spans="1:71" ht="21.75" customHeight="1">
      <c r="A1245" s="54"/>
      <c r="B1245" s="566"/>
      <c r="C1245" s="560" t="str">
        <f>IF(ROSTER!D$44="","",ROSTER!D$44)</f>
        <v/>
      </c>
      <c r="D1245" s="561"/>
      <c r="E1245" s="547"/>
      <c r="F1245" s="502"/>
      <c r="G1245" s="507"/>
      <c r="H1245" s="544"/>
      <c r="I1245" s="545"/>
      <c r="J1245" s="540"/>
      <c r="K1245" s="541"/>
      <c r="L1245" s="553"/>
      <c r="M1245" s="559"/>
      <c r="N1245" s="556" t="s">
        <v>14</v>
      </c>
      <c r="O1245" s="557"/>
      <c r="P1245" s="540"/>
      <c r="Q1245" s="541"/>
      <c r="R1245" s="553"/>
      <c r="S1245" s="559"/>
      <c r="T1245" s="592"/>
      <c r="U1245" s="593"/>
      <c r="V1245" s="551"/>
      <c r="W1245" s="545"/>
      <c r="X1245" s="540"/>
      <c r="Y1245" s="545"/>
      <c r="Z1245" s="540"/>
      <c r="AA1245" s="545"/>
      <c r="AB1245" s="540"/>
      <c r="AC1245" s="541"/>
      <c r="AD1245" s="553"/>
      <c r="AE1245" s="559"/>
      <c r="AF1245" s="588"/>
      <c r="AG1245" s="589"/>
      <c r="AH1245" s="540"/>
      <c r="AI1245" s="541"/>
      <c r="AJ1245" s="553"/>
      <c r="AK1245" s="559"/>
      <c r="AL1245" s="592"/>
      <c r="AM1245" s="593"/>
      <c r="AN1245" s="540"/>
      <c r="AO1245" s="541"/>
      <c r="AP1245" s="553"/>
      <c r="AQ1245" s="559"/>
      <c r="AR1245" s="592"/>
      <c r="AS1245" s="593"/>
      <c r="AT1245" s="580"/>
      <c r="AU1245" s="581"/>
      <c r="AV1245" s="576"/>
      <c r="AW1245" s="577"/>
      <c r="AX1245" s="592"/>
      <c r="AY1245" s="593"/>
      <c r="AZ1245" s="540"/>
      <c r="BA1245" s="541"/>
      <c r="BB1245" s="553"/>
      <c r="BC1245" s="559"/>
      <c r="BD1245" s="592"/>
      <c r="BE1245" s="593"/>
      <c r="BF1245" s="580"/>
      <c r="BG1245" s="581"/>
      <c r="BH1245" s="576"/>
      <c r="BI1245" s="577"/>
      <c r="BJ1245" s="592"/>
      <c r="BK1245" s="593"/>
      <c r="BL1245" s="653"/>
      <c r="BM1245" s="654"/>
      <c r="BN1245" s="655"/>
      <c r="BO1245" s="600"/>
      <c r="BP1245" s="600"/>
      <c r="BQ1245" s="54"/>
      <c r="BR1245" s="54"/>
      <c r="BS1245" s="54"/>
    </row>
    <row r="1246" spans="1:71" ht="21.75" customHeight="1">
      <c r="A1246" s="54"/>
      <c r="B1246" s="565" t="str">
        <f>IF(ROSTER!B46="","",ROSTER!B46)</f>
        <v/>
      </c>
      <c r="C1246" s="536" t="str">
        <f>IF(ROSTER!C$46="","",ROSTER!C$46)</f>
        <v/>
      </c>
      <c r="D1246" s="537"/>
      <c r="E1246" s="546"/>
      <c r="F1246" s="501">
        <f>IF(E1246="y",1,IF(E1246="S",1,0))</f>
        <v>0</v>
      </c>
      <c r="G1246" s="506">
        <f>IF(E1246="S",1,0)</f>
        <v>0</v>
      </c>
      <c r="H1246" s="542"/>
      <c r="I1246" s="543"/>
      <c r="J1246" s="538"/>
      <c r="K1246" s="539"/>
      <c r="L1246" s="552"/>
      <c r="M1246" s="558"/>
      <c r="N1246" s="554">
        <f>L1246+J1246</f>
        <v>0</v>
      </c>
      <c r="O1246" s="555"/>
      <c r="P1246" s="538"/>
      <c r="Q1246" s="539"/>
      <c r="R1246" s="552"/>
      <c r="S1246" s="558"/>
      <c r="T1246" s="590">
        <f t="shared" ref="T1246:T1251" si="1101">R1246-P1246</f>
        <v>0</v>
      </c>
      <c r="U1246" s="591"/>
      <c r="V1246" s="550"/>
      <c r="W1246" s="543"/>
      <c r="X1246" s="538"/>
      <c r="Y1246" s="543"/>
      <c r="Z1246" s="538"/>
      <c r="AA1246" s="543"/>
      <c r="AB1246" s="538"/>
      <c r="AC1246" s="539"/>
      <c r="AD1246" s="552"/>
      <c r="AE1246" s="558"/>
      <c r="AF1246" s="586">
        <f>IF(AB1246=0,0,(AD1246/AB1246)*100)</f>
        <v>0</v>
      </c>
      <c r="AG1246" s="587"/>
      <c r="AH1246" s="538"/>
      <c r="AI1246" s="539"/>
      <c r="AJ1246" s="552"/>
      <c r="AK1246" s="558"/>
      <c r="AL1246" s="590">
        <f>IF(AH1246=0,0,(AJ1246/AH1246)*100)</f>
        <v>0</v>
      </c>
      <c r="AM1246" s="591"/>
      <c r="AN1246" s="538"/>
      <c r="AO1246" s="539"/>
      <c r="AP1246" s="552"/>
      <c r="AQ1246" s="558"/>
      <c r="AR1246" s="590">
        <f>IF(AN1246=0,0,(AP1246/AN1246)*100)</f>
        <v>0</v>
      </c>
      <c r="AS1246" s="591"/>
      <c r="AT1246" s="578">
        <f>AB1246+AH1246+AN1246</f>
        <v>0</v>
      </c>
      <c r="AU1246" s="579"/>
      <c r="AV1246" s="574">
        <f>AD1246+AJ1246+AP1246</f>
        <v>0</v>
      </c>
      <c r="AW1246" s="575"/>
      <c r="AX1246" s="590">
        <f>IF(AT1246=0,0,(AV1246/AT1246)*100)</f>
        <v>0</v>
      </c>
      <c r="AY1246" s="591"/>
      <c r="AZ1246" s="538"/>
      <c r="BA1246" s="539"/>
      <c r="BB1246" s="552"/>
      <c r="BC1246" s="558"/>
      <c r="BD1246" s="590">
        <f>IF(AZ1246=0,0,(BB1246/AZ1246)*100)</f>
        <v>0</v>
      </c>
      <c r="BE1246" s="591"/>
      <c r="BF1246" s="578">
        <f>AT1246+AZ1246</f>
        <v>0</v>
      </c>
      <c r="BG1246" s="579"/>
      <c r="BH1246" s="574">
        <f>AV1246+BB1246</f>
        <v>0</v>
      </c>
      <c r="BI1246" s="575"/>
      <c r="BJ1246" s="590">
        <f>IF(BF1246=0,0,(BH1246/BF1246)*100)</f>
        <v>0</v>
      </c>
      <c r="BK1246" s="591"/>
      <c r="BL1246" s="650">
        <f>(AD1246*2)+(AJ1246*2)+(AP1246*3)+BB1246</f>
        <v>0</v>
      </c>
      <c r="BM1246" s="651"/>
      <c r="BN1246" s="652"/>
      <c r="BO1246" s="601" t="e">
        <f>(BL1246*BR$74)+(N1246*BR$75)+(X1246*BR$76)+(R1246*BR$77)+(V1246*BR$78)+(Z1246*BR$79)</f>
        <v>#REF!</v>
      </c>
      <c r="BP1246" s="599" t="e">
        <f>((AZ1246-BB1246)*BR$81)+((AT1246-AV1246)*BR$80)+(H1246*BR$82)+(P1246*BR$83)</f>
        <v>#REF!</v>
      </c>
      <c r="BQ1246" s="54"/>
      <c r="BR1246" s="54"/>
      <c r="BS1246" s="54"/>
    </row>
    <row r="1247" spans="1:71" ht="22.5" customHeight="1">
      <c r="A1247" s="54"/>
      <c r="B1247" s="566"/>
      <c r="C1247" s="560" t="str">
        <f>IF(ROSTER!D$46="","",ROSTER!D$46)</f>
        <v/>
      </c>
      <c r="D1247" s="561"/>
      <c r="E1247" s="547"/>
      <c r="F1247" s="502"/>
      <c r="G1247" s="507"/>
      <c r="H1247" s="544"/>
      <c r="I1247" s="545"/>
      <c r="J1247" s="540"/>
      <c r="K1247" s="541"/>
      <c r="L1247" s="553"/>
      <c r="M1247" s="559"/>
      <c r="N1247" s="556" t="s">
        <v>14</v>
      </c>
      <c r="O1247" s="557"/>
      <c r="P1247" s="540"/>
      <c r="Q1247" s="541"/>
      <c r="R1247" s="553"/>
      <c r="S1247" s="559"/>
      <c r="T1247" s="592"/>
      <c r="U1247" s="593"/>
      <c r="V1247" s="551"/>
      <c r="W1247" s="545"/>
      <c r="X1247" s="540"/>
      <c r="Y1247" s="545"/>
      <c r="Z1247" s="540"/>
      <c r="AA1247" s="545"/>
      <c r="AB1247" s="540"/>
      <c r="AC1247" s="541"/>
      <c r="AD1247" s="553"/>
      <c r="AE1247" s="559"/>
      <c r="AF1247" s="588"/>
      <c r="AG1247" s="589"/>
      <c r="AH1247" s="540"/>
      <c r="AI1247" s="541"/>
      <c r="AJ1247" s="553"/>
      <c r="AK1247" s="559"/>
      <c r="AL1247" s="592"/>
      <c r="AM1247" s="593"/>
      <c r="AN1247" s="540"/>
      <c r="AO1247" s="541"/>
      <c r="AP1247" s="553"/>
      <c r="AQ1247" s="559"/>
      <c r="AR1247" s="592"/>
      <c r="AS1247" s="593"/>
      <c r="AT1247" s="580"/>
      <c r="AU1247" s="581"/>
      <c r="AV1247" s="576"/>
      <c r="AW1247" s="577"/>
      <c r="AX1247" s="592"/>
      <c r="AY1247" s="593"/>
      <c r="AZ1247" s="540"/>
      <c r="BA1247" s="541"/>
      <c r="BB1247" s="553"/>
      <c r="BC1247" s="559"/>
      <c r="BD1247" s="592"/>
      <c r="BE1247" s="593"/>
      <c r="BF1247" s="580"/>
      <c r="BG1247" s="581"/>
      <c r="BH1247" s="576"/>
      <c r="BI1247" s="577"/>
      <c r="BJ1247" s="592"/>
      <c r="BK1247" s="593"/>
      <c r="BL1247" s="653"/>
      <c r="BM1247" s="654"/>
      <c r="BN1247" s="655"/>
      <c r="BO1247" s="602"/>
      <c r="BP1247" s="600"/>
      <c r="BQ1247" s="54"/>
      <c r="BR1247" s="54"/>
      <c r="BS1247" s="54"/>
    </row>
    <row r="1248" spans="1:71" ht="21.75" customHeight="1">
      <c r="A1248" s="54"/>
      <c r="B1248" s="565" t="str">
        <f>IF(ROSTER!B48="","",ROSTER!B48)</f>
        <v/>
      </c>
      <c r="C1248" s="536" t="str">
        <f>IF(ROSTER!C$48="","",ROSTER!C$48)</f>
        <v/>
      </c>
      <c r="D1248" s="537"/>
      <c r="E1248" s="546"/>
      <c r="F1248" s="501">
        <f t="shared" ref="F1248" si="1102">IF(E1248="y",1,IF(E1248="S",1,0))</f>
        <v>0</v>
      </c>
      <c r="G1248" s="506">
        <f t="shared" ref="G1248" si="1103">IF(E1248="S",1,0)</f>
        <v>0</v>
      </c>
      <c r="H1248" s="542"/>
      <c r="I1248" s="543"/>
      <c r="J1248" s="538"/>
      <c r="K1248" s="539"/>
      <c r="L1248" s="552"/>
      <c r="M1248" s="558"/>
      <c r="N1248" s="554">
        <f t="shared" ref="N1248" si="1104">L1248+J1248</f>
        <v>0</v>
      </c>
      <c r="O1248" s="555"/>
      <c r="P1248" s="538"/>
      <c r="Q1248" s="539"/>
      <c r="R1248" s="552"/>
      <c r="S1248" s="558"/>
      <c r="T1248" s="590">
        <f t="shared" ref="T1248:T1251" si="1105">R1248-P1248</f>
        <v>0</v>
      </c>
      <c r="U1248" s="591"/>
      <c r="V1248" s="550"/>
      <c r="W1248" s="543"/>
      <c r="X1248" s="538"/>
      <c r="Y1248" s="543"/>
      <c r="Z1248" s="538"/>
      <c r="AA1248" s="543"/>
      <c r="AB1248" s="538"/>
      <c r="AC1248" s="539"/>
      <c r="AD1248" s="552"/>
      <c r="AE1248" s="558"/>
      <c r="AF1248" s="586"/>
      <c r="AG1248" s="587"/>
      <c r="AH1248" s="538"/>
      <c r="AI1248" s="539"/>
      <c r="AJ1248" s="552"/>
      <c r="AK1248" s="558"/>
      <c r="AL1248" s="590">
        <f t="shared" ref="AL1248" si="1106">IF(AH1248=0,0,(AJ1248/AH1248)*100)</f>
        <v>0</v>
      </c>
      <c r="AM1248" s="591"/>
      <c r="AN1248" s="538"/>
      <c r="AO1248" s="539"/>
      <c r="AP1248" s="552"/>
      <c r="AQ1248" s="558"/>
      <c r="AR1248" s="590">
        <f t="shared" ref="AR1248" si="1107">IF(AN1248=0,0,(AP1248/AN1248)*100)</f>
        <v>0</v>
      </c>
      <c r="AS1248" s="591"/>
      <c r="AT1248" s="578">
        <f t="shared" ref="AT1248" si="1108">AB1248+AH1248+AN1248</f>
        <v>0</v>
      </c>
      <c r="AU1248" s="579"/>
      <c r="AV1248" s="574">
        <f t="shared" ref="AV1248" si="1109">AD1248+AJ1248+AP1248</f>
        <v>0</v>
      </c>
      <c r="AW1248" s="575"/>
      <c r="AX1248" s="590">
        <f t="shared" ref="AX1248" si="1110">IF(AT1248=0,0,(AV1248/AT1248)*100)</f>
        <v>0</v>
      </c>
      <c r="AY1248" s="591"/>
      <c r="AZ1248" s="538"/>
      <c r="BA1248" s="539"/>
      <c r="BB1248" s="552"/>
      <c r="BC1248" s="558"/>
      <c r="BD1248" s="590">
        <f t="shared" ref="BD1248" si="1111">IF(AZ1248=0,0,(BB1248/AZ1248)*100)</f>
        <v>0</v>
      </c>
      <c r="BE1248" s="591"/>
      <c r="BF1248" s="578">
        <f t="shared" ref="BF1248" si="1112">AT1248+AZ1248</f>
        <v>0</v>
      </c>
      <c r="BG1248" s="579"/>
      <c r="BH1248" s="574">
        <f t="shared" ref="BH1248" si="1113">AV1248+BB1248</f>
        <v>0</v>
      </c>
      <c r="BI1248" s="575"/>
      <c r="BJ1248" s="590">
        <f t="shared" ref="BJ1248" si="1114">IF(BF1248=0,0,(BH1248/BF1248)*100)</f>
        <v>0</v>
      </c>
      <c r="BK1248" s="591"/>
      <c r="BL1248" s="650">
        <f t="shared" ref="BL1248" si="1115">(AD1248*2)+(AJ1248*2)+(AP1248*3)+BB1248</f>
        <v>0</v>
      </c>
      <c r="BM1248" s="651"/>
      <c r="BN1248" s="652"/>
      <c r="BO1248" s="601" t="e">
        <f>(BL1248*BR$74)+(N1248*BR$75)+(X1248*BR$76)+(R1248*BR$77)+(V1248*BR$78)+(Z1248*BR$79)</f>
        <v>#REF!</v>
      </c>
      <c r="BP1248" s="599" t="e">
        <f>((AZ1248-BB1248)*BR$81)+((AT1248-AV1248)*BR$80)+(H1248*BR$82)+(P1248*BR$83)</f>
        <v>#REF!</v>
      </c>
      <c r="BQ1248" s="54"/>
      <c r="BR1248" s="54"/>
      <c r="BS1248" s="54"/>
    </row>
    <row r="1249" spans="1:71" ht="22.5" customHeight="1">
      <c r="A1249" s="54"/>
      <c r="B1249" s="566"/>
      <c r="C1249" s="560" t="str">
        <f>IF(ROSTER!D$48="","",ROSTER!D$48)</f>
        <v/>
      </c>
      <c r="D1249" s="561"/>
      <c r="E1249" s="547"/>
      <c r="F1249" s="502"/>
      <c r="G1249" s="507"/>
      <c r="H1249" s="544"/>
      <c r="I1249" s="545"/>
      <c r="J1249" s="540"/>
      <c r="K1249" s="541"/>
      <c r="L1249" s="553"/>
      <c r="M1249" s="559"/>
      <c r="N1249" s="556" t="s">
        <v>14</v>
      </c>
      <c r="O1249" s="557"/>
      <c r="P1249" s="540"/>
      <c r="Q1249" s="541"/>
      <c r="R1249" s="553"/>
      <c r="S1249" s="559"/>
      <c r="T1249" s="592"/>
      <c r="U1249" s="593"/>
      <c r="V1249" s="551"/>
      <c r="W1249" s="545"/>
      <c r="X1249" s="540"/>
      <c r="Y1249" s="545"/>
      <c r="Z1249" s="540"/>
      <c r="AA1249" s="545"/>
      <c r="AB1249" s="540"/>
      <c r="AC1249" s="541"/>
      <c r="AD1249" s="553"/>
      <c r="AE1249" s="559"/>
      <c r="AF1249" s="588"/>
      <c r="AG1249" s="589"/>
      <c r="AH1249" s="540"/>
      <c r="AI1249" s="541"/>
      <c r="AJ1249" s="553"/>
      <c r="AK1249" s="559"/>
      <c r="AL1249" s="592"/>
      <c r="AM1249" s="593"/>
      <c r="AN1249" s="540"/>
      <c r="AO1249" s="541"/>
      <c r="AP1249" s="553"/>
      <c r="AQ1249" s="559"/>
      <c r="AR1249" s="592"/>
      <c r="AS1249" s="593"/>
      <c r="AT1249" s="580"/>
      <c r="AU1249" s="581"/>
      <c r="AV1249" s="576"/>
      <c r="AW1249" s="577"/>
      <c r="AX1249" s="592"/>
      <c r="AY1249" s="593"/>
      <c r="AZ1249" s="540"/>
      <c r="BA1249" s="541"/>
      <c r="BB1249" s="553"/>
      <c r="BC1249" s="559"/>
      <c r="BD1249" s="592"/>
      <c r="BE1249" s="593"/>
      <c r="BF1249" s="580"/>
      <c r="BG1249" s="581"/>
      <c r="BH1249" s="576"/>
      <c r="BI1249" s="577"/>
      <c r="BJ1249" s="592"/>
      <c r="BK1249" s="593"/>
      <c r="BL1249" s="653"/>
      <c r="BM1249" s="654"/>
      <c r="BN1249" s="655"/>
      <c r="BO1249" s="602"/>
      <c r="BP1249" s="600"/>
      <c r="BQ1249" s="54"/>
      <c r="BR1249" s="54"/>
      <c r="BS1249" s="54"/>
    </row>
    <row r="1250" spans="1:71" ht="21.75" customHeight="1">
      <c r="A1250" s="54"/>
      <c r="B1250" s="565" t="str">
        <f>IF(ROSTER!B50="","",ROSTER!B50)</f>
        <v/>
      </c>
      <c r="C1250" s="536" t="str">
        <f>IF(ROSTER!C$50="","",ROSTER!C$50)</f>
        <v/>
      </c>
      <c r="D1250" s="537"/>
      <c r="E1250" s="546"/>
      <c r="F1250" s="501">
        <f t="shared" ref="F1250" si="1116">IF(E1250="y",1,IF(E1250="S",1,0))</f>
        <v>0</v>
      </c>
      <c r="G1250" s="506">
        <f t="shared" ref="G1250" si="1117">IF(E1250="S",1,0)</f>
        <v>0</v>
      </c>
      <c r="H1250" s="542"/>
      <c r="I1250" s="543"/>
      <c r="J1250" s="538"/>
      <c r="K1250" s="539"/>
      <c r="L1250" s="552"/>
      <c r="M1250" s="558"/>
      <c r="N1250" s="554">
        <f t="shared" ref="N1250" si="1118">L1250+J1250</f>
        <v>0</v>
      </c>
      <c r="O1250" s="555"/>
      <c r="P1250" s="538"/>
      <c r="Q1250" s="539"/>
      <c r="R1250" s="552"/>
      <c r="S1250" s="558"/>
      <c r="T1250" s="590">
        <f t="shared" ref="T1250:T1251" si="1119">R1250-P1250</f>
        <v>0</v>
      </c>
      <c r="U1250" s="591"/>
      <c r="V1250" s="550"/>
      <c r="W1250" s="543"/>
      <c r="X1250" s="538"/>
      <c r="Y1250" s="543"/>
      <c r="Z1250" s="538"/>
      <c r="AA1250" s="543"/>
      <c r="AB1250" s="538"/>
      <c r="AC1250" s="539"/>
      <c r="AD1250" s="552"/>
      <c r="AE1250" s="558"/>
      <c r="AF1250" s="586"/>
      <c r="AG1250" s="587"/>
      <c r="AH1250" s="538"/>
      <c r="AI1250" s="539"/>
      <c r="AJ1250" s="552"/>
      <c r="AK1250" s="558"/>
      <c r="AL1250" s="590">
        <f t="shared" ref="AL1250" si="1120">IF(AH1250=0,0,(AJ1250/AH1250)*100)</f>
        <v>0</v>
      </c>
      <c r="AM1250" s="591"/>
      <c r="AN1250" s="538"/>
      <c r="AO1250" s="539"/>
      <c r="AP1250" s="552"/>
      <c r="AQ1250" s="558"/>
      <c r="AR1250" s="590">
        <f t="shared" ref="AR1250" si="1121">IF(AN1250=0,0,(AP1250/AN1250)*100)</f>
        <v>0</v>
      </c>
      <c r="AS1250" s="591"/>
      <c r="AT1250" s="578">
        <f t="shared" ref="AT1250" si="1122">AB1250+AH1250+AN1250</f>
        <v>0</v>
      </c>
      <c r="AU1250" s="579"/>
      <c r="AV1250" s="574">
        <f t="shared" ref="AV1250" si="1123">AD1250+AJ1250+AP1250</f>
        <v>0</v>
      </c>
      <c r="AW1250" s="575"/>
      <c r="AX1250" s="590">
        <f t="shared" ref="AX1250" si="1124">IF(AT1250=0,0,(AV1250/AT1250)*100)</f>
        <v>0</v>
      </c>
      <c r="AY1250" s="591"/>
      <c r="AZ1250" s="538"/>
      <c r="BA1250" s="539"/>
      <c r="BB1250" s="552"/>
      <c r="BC1250" s="558"/>
      <c r="BD1250" s="590">
        <f t="shared" ref="BD1250" si="1125">IF(AZ1250=0,0,(BB1250/AZ1250)*100)</f>
        <v>0</v>
      </c>
      <c r="BE1250" s="591"/>
      <c r="BF1250" s="578">
        <f t="shared" ref="BF1250" si="1126">AT1250+AZ1250</f>
        <v>0</v>
      </c>
      <c r="BG1250" s="579"/>
      <c r="BH1250" s="574">
        <f t="shared" ref="BH1250" si="1127">AV1250+BB1250</f>
        <v>0</v>
      </c>
      <c r="BI1250" s="575"/>
      <c r="BJ1250" s="590">
        <f t="shared" ref="BJ1250" si="1128">IF(BF1250=0,0,(BH1250/BF1250)*100)</f>
        <v>0</v>
      </c>
      <c r="BK1250" s="591"/>
      <c r="BL1250" s="650">
        <f t="shared" ref="BL1250" si="1129">(AD1250*2)+(AJ1250*2)+(AP1250*3)+BB1250</f>
        <v>0</v>
      </c>
      <c r="BM1250" s="651"/>
      <c r="BN1250" s="652"/>
      <c r="BO1250" s="601" t="e">
        <f>(BL1250*BR$74)+(N1250*BR$75)+(X1250*BR$76)+(R1250*BR$77)+(V1250*BR$78)+(Z1250*BR$79)</f>
        <v>#REF!</v>
      </c>
      <c r="BP1250" s="599" t="e">
        <f>((AZ1250-BB1250)*BR$81)+((AT1250-AV1250)*BR$80)+(H1250*BR$82)+(P1250*BR$83)</f>
        <v>#REF!</v>
      </c>
      <c r="BQ1250" s="54"/>
      <c r="BR1250" s="54"/>
      <c r="BS1250" s="54"/>
    </row>
    <row r="1251" spans="1:71" ht="22.5" customHeight="1" thickBot="1">
      <c r="A1251" s="54"/>
      <c r="B1251" s="566"/>
      <c r="C1251" s="560" t="str">
        <f>IF(ROSTER!D$50="","",ROSTER!D$50)</f>
        <v/>
      </c>
      <c r="D1251" s="561"/>
      <c r="E1251" s="547"/>
      <c r="F1251" s="502"/>
      <c r="G1251" s="507"/>
      <c r="H1251" s="544"/>
      <c r="I1251" s="545"/>
      <c r="J1251" s="540"/>
      <c r="K1251" s="541"/>
      <c r="L1251" s="553"/>
      <c r="M1251" s="559"/>
      <c r="N1251" s="556" t="s">
        <v>14</v>
      </c>
      <c r="O1251" s="557"/>
      <c r="P1251" s="540"/>
      <c r="Q1251" s="541"/>
      <c r="R1251" s="553"/>
      <c r="S1251" s="559"/>
      <c r="T1251" s="592"/>
      <c r="U1251" s="593"/>
      <c r="V1251" s="551"/>
      <c r="W1251" s="545"/>
      <c r="X1251" s="540"/>
      <c r="Y1251" s="545"/>
      <c r="Z1251" s="540"/>
      <c r="AA1251" s="545"/>
      <c r="AB1251" s="540"/>
      <c r="AC1251" s="541"/>
      <c r="AD1251" s="553"/>
      <c r="AE1251" s="559"/>
      <c r="AF1251" s="588"/>
      <c r="AG1251" s="589"/>
      <c r="AH1251" s="540"/>
      <c r="AI1251" s="541"/>
      <c r="AJ1251" s="553"/>
      <c r="AK1251" s="559"/>
      <c r="AL1251" s="592"/>
      <c r="AM1251" s="593"/>
      <c r="AN1251" s="540"/>
      <c r="AO1251" s="541"/>
      <c r="AP1251" s="553"/>
      <c r="AQ1251" s="559"/>
      <c r="AR1251" s="592"/>
      <c r="AS1251" s="593"/>
      <c r="AT1251" s="580"/>
      <c r="AU1251" s="581"/>
      <c r="AV1251" s="576"/>
      <c r="AW1251" s="577"/>
      <c r="AX1251" s="592"/>
      <c r="AY1251" s="593"/>
      <c r="AZ1251" s="540"/>
      <c r="BA1251" s="541"/>
      <c r="BB1251" s="553"/>
      <c r="BC1251" s="559"/>
      <c r="BD1251" s="592"/>
      <c r="BE1251" s="593"/>
      <c r="BF1251" s="580"/>
      <c r="BG1251" s="581"/>
      <c r="BH1251" s="576"/>
      <c r="BI1251" s="577"/>
      <c r="BJ1251" s="592"/>
      <c r="BK1251" s="593"/>
      <c r="BL1251" s="653"/>
      <c r="BM1251" s="654"/>
      <c r="BN1251" s="655"/>
      <c r="BO1251" s="602"/>
      <c r="BP1251" s="600"/>
      <c r="BQ1251" s="54"/>
      <c r="BR1251" s="54"/>
      <c r="BS1251" s="54"/>
    </row>
    <row r="1252" spans="1:71" s="335" customFormat="1" ht="33.4" customHeight="1">
      <c r="A1252" s="333"/>
      <c r="B1252" s="689"/>
      <c r="C1252" s="685"/>
      <c r="D1252" s="685" t="s">
        <v>10</v>
      </c>
      <c r="E1252" s="686"/>
      <c r="F1252" s="334"/>
      <c r="G1252" s="334"/>
      <c r="H1252" s="642">
        <f>SUM(H1208:I1251)</f>
        <v>0</v>
      </c>
      <c r="I1252" s="631"/>
      <c r="J1252" s="642">
        <f>SUM(J1208:K1251)</f>
        <v>0</v>
      </c>
      <c r="K1252" s="631"/>
      <c r="L1252" s="630">
        <f>SUM(L1208:M1251)</f>
        <v>0</v>
      </c>
      <c r="M1252" s="640"/>
      <c r="N1252" s="626">
        <f>L1252+J1252</f>
        <v>0</v>
      </c>
      <c r="O1252" s="627"/>
      <c r="P1252" s="630">
        <f>SUM(P1208:Q1251)</f>
        <v>0</v>
      </c>
      <c r="Q1252" s="631"/>
      <c r="R1252" s="630">
        <f t="shared" ref="R1252" si="1130">SUM(R1208:S1251)</f>
        <v>0</v>
      </c>
      <c r="S1252" s="640"/>
      <c r="T1252" s="630">
        <f t="shared" ref="T1252" si="1131">SUM(T1208:U1251)</f>
        <v>0</v>
      </c>
      <c r="U1252" s="627"/>
      <c r="V1252" s="640">
        <f t="shared" ref="V1252" si="1132">SUM(V1208:W1251)</f>
        <v>0</v>
      </c>
      <c r="W1252" s="640"/>
      <c r="X1252" s="642">
        <f t="shared" ref="X1252" si="1133">SUM(X1208:Y1251)</f>
        <v>0</v>
      </c>
      <c r="Y1252" s="627"/>
      <c r="Z1252" s="642">
        <f t="shared" ref="Z1252" si="1134">SUM(Z1208:AA1251)</f>
        <v>0</v>
      </c>
      <c r="AA1252" s="627"/>
      <c r="AB1252" s="640">
        <f t="shared" ref="AB1252" si="1135">SUM(AB1208:AC1251)</f>
        <v>0</v>
      </c>
      <c r="AC1252" s="631"/>
      <c r="AD1252" s="630">
        <f t="shared" ref="AD1252" si="1136">SUM(AD1208:AE1251)</f>
        <v>0</v>
      </c>
      <c r="AE1252" s="640"/>
      <c r="AF1252" s="626">
        <f t="shared" ref="AF1252" si="1137">SUM(AF1208:AG1251)</f>
        <v>0</v>
      </c>
      <c r="AG1252" s="627"/>
      <c r="AH1252" s="630">
        <f t="shared" ref="AH1252" si="1138">SUM(AH1208:AI1251)</f>
        <v>0</v>
      </c>
      <c r="AI1252" s="631"/>
      <c r="AJ1252" s="630">
        <f t="shared" ref="AJ1252" si="1139">SUM(AJ1208:AK1251)</f>
        <v>0</v>
      </c>
      <c r="AK1252" s="640"/>
      <c r="AL1252" s="626">
        <f>IF(AH1252=0,0,(AJ1252/AH1252)*100)</f>
        <v>0</v>
      </c>
      <c r="AM1252" s="627"/>
      <c r="AN1252" s="630">
        <f>SUM(AN1208:AO1251)</f>
        <v>0</v>
      </c>
      <c r="AO1252" s="631"/>
      <c r="AP1252" s="630">
        <f>SUM(AP1208:AQ1251)</f>
        <v>0</v>
      </c>
      <c r="AQ1252" s="640"/>
      <c r="AR1252" s="626">
        <f>IF(AN1252=0,0,(AP1252/AN1252)*100)</f>
        <v>0</v>
      </c>
      <c r="AS1252" s="627"/>
      <c r="AT1252" s="642">
        <f>AB1252+AH1252+AN1252</f>
        <v>0</v>
      </c>
      <c r="AU1252" s="631"/>
      <c r="AV1252" s="630">
        <f>AD1252+AJ1252+AP1252</f>
        <v>0</v>
      </c>
      <c r="AW1252" s="670"/>
      <c r="AX1252" s="626">
        <f>IF(AT1252=0,0,(AV1252/AT1252)*100)</f>
        <v>0</v>
      </c>
      <c r="AY1252" s="627"/>
      <c r="AZ1252" s="630">
        <f>SUM(AZ1208:BA1251)</f>
        <v>0</v>
      </c>
      <c r="BA1252" s="631"/>
      <c r="BB1252" s="630">
        <f>SUM(BB1208:BC1251)</f>
        <v>0</v>
      </c>
      <c r="BC1252" s="640"/>
      <c r="BD1252" s="626">
        <f>IF(AZ1252=0,0,(BB1252/AZ1252)*100)</f>
        <v>0</v>
      </c>
      <c r="BE1252" s="627"/>
      <c r="BF1252" s="642">
        <f>AT1252+AZ1252</f>
        <v>0</v>
      </c>
      <c r="BG1252" s="631"/>
      <c r="BH1252" s="630">
        <f>AV1252+BB1252</f>
        <v>0</v>
      </c>
      <c r="BI1252" s="670"/>
      <c r="BJ1252" s="626">
        <f>IF(BF1252=0,0,(BH1252/BF1252)*100)</f>
        <v>0</v>
      </c>
      <c r="BK1252" s="668"/>
      <c r="BL1252" s="644">
        <f>SUM(BL1208:BN1251)</f>
        <v>0</v>
      </c>
      <c r="BM1252" s="645"/>
      <c r="BN1252" s="646"/>
      <c r="BO1252" s="601" t="e">
        <f>(BL1252*BR$74)+(N1252*BR$75)+(X1252*BR$76)+(R1252*BR$77)+(V1252*BR$78)+(Z1252*BR$79)</f>
        <v>#REF!</v>
      </c>
      <c r="BP1252" s="599" t="e">
        <f>((AZ1252-BB1252)*BR$81)+((AT1252-AV1252)*BR$80)+(H1252*BR$82)+(P1252*BR$83)</f>
        <v>#REF!</v>
      </c>
      <c r="BQ1252" s="333"/>
      <c r="BR1252" s="333"/>
      <c r="BS1252" s="333"/>
    </row>
    <row r="1253" spans="1:71" s="335" customFormat="1" ht="33.950000000000003" customHeight="1" thickBot="1">
      <c r="A1253" s="333"/>
      <c r="B1253" s="690"/>
      <c r="C1253" s="687"/>
      <c r="D1253" s="687"/>
      <c r="E1253" s="688"/>
      <c r="F1253" s="336"/>
      <c r="G1253" s="336"/>
      <c r="H1253" s="643"/>
      <c r="I1253" s="633"/>
      <c r="J1253" s="643"/>
      <c r="K1253" s="633"/>
      <c r="L1253" s="632"/>
      <c r="M1253" s="641"/>
      <c r="N1253" s="628" t="s">
        <v>14</v>
      </c>
      <c r="O1253" s="629"/>
      <c r="P1253" s="632"/>
      <c r="Q1253" s="633"/>
      <c r="R1253" s="632"/>
      <c r="S1253" s="641"/>
      <c r="T1253" s="632"/>
      <c r="U1253" s="629"/>
      <c r="V1253" s="641"/>
      <c r="W1253" s="641"/>
      <c r="X1253" s="643"/>
      <c r="Y1253" s="629"/>
      <c r="Z1253" s="643"/>
      <c r="AA1253" s="629"/>
      <c r="AB1253" s="641"/>
      <c r="AC1253" s="633"/>
      <c r="AD1253" s="632"/>
      <c r="AE1253" s="641"/>
      <c r="AF1253" s="628"/>
      <c r="AG1253" s="629"/>
      <c r="AH1253" s="632"/>
      <c r="AI1253" s="633"/>
      <c r="AJ1253" s="632"/>
      <c r="AK1253" s="641"/>
      <c r="AL1253" s="628"/>
      <c r="AM1253" s="629"/>
      <c r="AN1253" s="632"/>
      <c r="AO1253" s="633"/>
      <c r="AP1253" s="632"/>
      <c r="AQ1253" s="641"/>
      <c r="AR1253" s="628"/>
      <c r="AS1253" s="629"/>
      <c r="AT1253" s="643"/>
      <c r="AU1253" s="633"/>
      <c r="AV1253" s="632"/>
      <c r="AW1253" s="671"/>
      <c r="AX1253" s="628"/>
      <c r="AY1253" s="629"/>
      <c r="AZ1253" s="632"/>
      <c r="BA1253" s="633"/>
      <c r="BB1253" s="632"/>
      <c r="BC1253" s="641"/>
      <c r="BD1253" s="628"/>
      <c r="BE1253" s="629"/>
      <c r="BF1253" s="643"/>
      <c r="BG1253" s="633"/>
      <c r="BH1253" s="632"/>
      <c r="BI1253" s="671"/>
      <c r="BJ1253" s="628"/>
      <c r="BK1253" s="669"/>
      <c r="BL1253" s="647"/>
      <c r="BM1253" s="648"/>
      <c r="BN1253" s="649"/>
      <c r="BO1253" s="602"/>
      <c r="BP1253" s="600"/>
      <c r="BQ1253" s="333"/>
      <c r="BR1253" s="333"/>
      <c r="BS1253" s="333"/>
    </row>
    <row r="1254" spans="1:71" s="341" customFormat="1" ht="48.2" customHeight="1" thickBot="1">
      <c r="A1254" s="337"/>
      <c r="B1254" s="667"/>
      <c r="C1254" s="665"/>
      <c r="D1254" s="665" t="s">
        <v>13</v>
      </c>
      <c r="E1254" s="666"/>
      <c r="F1254" s="338"/>
      <c r="G1254" s="334"/>
      <c r="H1254" s="676"/>
      <c r="I1254" s="677"/>
      <c r="J1254" s="673"/>
      <c r="K1254" s="672"/>
      <c r="L1254" s="605"/>
      <c r="M1254" s="606"/>
      <c r="N1254" s="674">
        <f>J1254+L1254</f>
        <v>0</v>
      </c>
      <c r="O1254" s="675"/>
      <c r="P1254" s="673"/>
      <c r="Q1254" s="672"/>
      <c r="R1254" s="605"/>
      <c r="S1254" s="672"/>
      <c r="T1254" s="626">
        <f>R1254-P1254</f>
        <v>0</v>
      </c>
      <c r="U1254" s="627"/>
      <c r="V1254" s="673"/>
      <c r="W1254" s="678"/>
      <c r="X1254" s="679"/>
      <c r="Y1254" s="680"/>
      <c r="Z1254" s="673"/>
      <c r="AA1254" s="678"/>
      <c r="AB1254" s="673"/>
      <c r="AC1254" s="672"/>
      <c r="AD1254" s="605"/>
      <c r="AE1254" s="606"/>
      <c r="AF1254" s="634">
        <f>IF(AB1254=0,0,(AD1254/AB1254)*100)</f>
        <v>0</v>
      </c>
      <c r="AG1254" s="635"/>
      <c r="AH1254" s="673"/>
      <c r="AI1254" s="672"/>
      <c r="AJ1254" s="605"/>
      <c r="AK1254" s="606"/>
      <c r="AL1254" s="626">
        <f>IF(AH1254=0,0,(AJ1254/AH1254)*100)</f>
        <v>0</v>
      </c>
      <c r="AM1254" s="627"/>
      <c r="AN1254" s="673"/>
      <c r="AO1254" s="672"/>
      <c r="AP1254" s="605"/>
      <c r="AQ1254" s="606"/>
      <c r="AR1254" s="626">
        <f>IF(AN1254=0,0,(AP1254/AN1254)*100)</f>
        <v>0</v>
      </c>
      <c r="AS1254" s="627"/>
      <c r="AT1254" s="681">
        <f>AB1254+AH1254+AN1254</f>
        <v>0</v>
      </c>
      <c r="AU1254" s="682"/>
      <c r="AV1254" s="683">
        <f>AD1254+AJ1254+AP1254</f>
        <v>0</v>
      </c>
      <c r="AW1254" s="684"/>
      <c r="AX1254" s="626">
        <f>IF(AT1254=0,0,(AV1254/AT1254)*100)</f>
        <v>0</v>
      </c>
      <c r="AY1254" s="627"/>
      <c r="AZ1254" s="673"/>
      <c r="BA1254" s="672"/>
      <c r="BB1254" s="605"/>
      <c r="BC1254" s="606"/>
      <c r="BD1254" s="626">
        <f>IF(AZ1254=0,0,(BB1254/AZ1254)*100)</f>
        <v>0</v>
      </c>
      <c r="BE1254" s="627"/>
      <c r="BF1254" s="681">
        <f>AT1254+AZ1254</f>
        <v>0</v>
      </c>
      <c r="BG1254" s="682"/>
      <c r="BH1254" s="683">
        <f>AV1254+BB1254</f>
        <v>0</v>
      </c>
      <c r="BI1254" s="684"/>
      <c r="BJ1254" s="626">
        <f>IF(BF1254=0,0,(BH1254/BF1254)*100)</f>
        <v>0</v>
      </c>
      <c r="BK1254" s="627"/>
      <c r="BL1254" s="594"/>
      <c r="BM1254" s="595"/>
      <c r="BN1254" s="596"/>
      <c r="BO1254" s="339"/>
      <c r="BP1254" s="340"/>
      <c r="BQ1254" s="337"/>
      <c r="BR1254" s="337"/>
      <c r="BS1254" s="337"/>
    </row>
    <row r="1255" spans="1:71" s="341" customFormat="1" ht="48.95" customHeight="1" thickBot="1">
      <c r="A1255" s="337"/>
      <c r="B1255" s="342"/>
      <c r="C1255" s="343"/>
      <c r="D1255" s="570" t="s">
        <v>95</v>
      </c>
      <c r="E1255" s="571"/>
      <c r="F1255" s="344"/>
      <c r="G1255" s="344"/>
      <c r="H1255" s="343"/>
      <c r="I1255" s="343"/>
      <c r="J1255" s="567">
        <f>IF((J1252+L1254)=0,0,J1252/(J1252+L1254)*100)</f>
        <v>0</v>
      </c>
      <c r="K1255" s="569"/>
      <c r="L1255" s="567">
        <f>IF((L1252+J1254)=0,0,L1252/(L1252+J1254)*100)</f>
        <v>0</v>
      </c>
      <c r="M1255" s="569"/>
      <c r="N1255" s="567">
        <f>IF((N1252+N1254)=0,0,N1252/(N1252+N1254)*100)</f>
        <v>0</v>
      </c>
      <c r="O1255" s="568"/>
      <c r="P1255" s="572"/>
      <c r="Q1255" s="509"/>
      <c r="R1255" s="509"/>
      <c r="S1255" s="509"/>
      <c r="T1255" s="535"/>
      <c r="U1255" s="535"/>
      <c r="V1255" s="509"/>
      <c r="W1255" s="509"/>
      <c r="X1255" s="509"/>
      <c r="Y1255" s="509"/>
      <c r="Z1255" s="509"/>
      <c r="AA1255" s="509"/>
      <c r="AB1255" s="509"/>
      <c r="AC1255" s="509"/>
      <c r="AD1255" s="509"/>
      <c r="AE1255" s="509"/>
      <c r="AF1255" s="509"/>
      <c r="AG1255" s="509"/>
      <c r="AH1255" s="509"/>
      <c r="AI1255" s="509"/>
      <c r="AJ1255" s="509"/>
      <c r="AK1255" s="509"/>
      <c r="AL1255" s="509"/>
      <c r="AM1255" s="509"/>
      <c r="AN1255" s="509"/>
      <c r="AO1255" s="509"/>
      <c r="AP1255" s="509"/>
      <c r="AQ1255" s="509"/>
      <c r="AR1255" s="509"/>
      <c r="AS1255" s="509"/>
      <c r="AT1255" s="509"/>
      <c r="AU1255" s="509"/>
      <c r="AV1255" s="509"/>
      <c r="AW1255" s="509"/>
      <c r="AX1255" s="509"/>
      <c r="AY1255" s="509"/>
      <c r="AZ1255" s="509"/>
      <c r="BA1255" s="509"/>
      <c r="BB1255" s="509"/>
      <c r="BC1255" s="509"/>
      <c r="BD1255" s="509"/>
      <c r="BE1255" s="509"/>
      <c r="BF1255" s="509"/>
      <c r="BG1255" s="509"/>
      <c r="BH1255" s="509"/>
      <c r="BI1255" s="509"/>
      <c r="BJ1255" s="509"/>
      <c r="BK1255" s="509"/>
      <c r="BL1255" s="509"/>
      <c r="BM1255" s="509"/>
      <c r="BN1255" s="573"/>
      <c r="BO1255" s="345"/>
      <c r="BP1255" s="345"/>
      <c r="BQ1255" s="337"/>
      <c r="BR1255" s="337"/>
      <c r="BS1255" s="337"/>
    </row>
    <row r="1256" spans="1:71" ht="15.75" customHeight="1" thickTop="1" thickBot="1">
      <c r="A1256" s="54"/>
      <c r="B1256" s="214"/>
      <c r="C1256" s="215"/>
      <c r="D1256" s="215"/>
      <c r="E1256" s="215"/>
      <c r="F1256" s="74"/>
      <c r="G1256" s="74"/>
      <c r="H1256" s="215"/>
      <c r="I1256" s="215"/>
      <c r="J1256" s="215"/>
      <c r="K1256" s="215"/>
      <c r="L1256" s="215"/>
      <c r="M1256" s="215"/>
      <c r="N1256" s="215"/>
      <c r="O1256" s="215"/>
      <c r="P1256" s="215"/>
      <c r="Q1256" s="215"/>
      <c r="R1256" s="215"/>
      <c r="S1256" s="215"/>
      <c r="T1256" s="215"/>
      <c r="U1256" s="215"/>
      <c r="V1256" s="215"/>
      <c r="W1256" s="215"/>
      <c r="X1256" s="215"/>
      <c r="Y1256" s="215"/>
      <c r="Z1256" s="215"/>
      <c r="AA1256" s="215"/>
      <c r="AB1256" s="215"/>
      <c r="AC1256" s="215"/>
      <c r="AD1256" s="215"/>
      <c r="AE1256" s="215"/>
      <c r="AF1256" s="220"/>
      <c r="AG1256" s="220"/>
      <c r="AH1256" s="215"/>
      <c r="AI1256" s="215"/>
      <c r="AJ1256" s="215"/>
      <c r="AK1256" s="215"/>
      <c r="AL1256" s="215"/>
      <c r="AM1256" s="215"/>
      <c r="AN1256" s="215"/>
      <c r="AO1256" s="215"/>
      <c r="AP1256" s="215"/>
      <c r="AQ1256" s="215"/>
      <c r="AR1256" s="215"/>
      <c r="AS1256" s="215"/>
      <c r="AT1256" s="215"/>
      <c r="AU1256" s="215"/>
      <c r="AV1256" s="215"/>
      <c r="AW1256" s="215"/>
      <c r="AX1256" s="215"/>
      <c r="AY1256" s="215"/>
      <c r="AZ1256" s="215"/>
      <c r="BA1256" s="215"/>
      <c r="BB1256" s="215"/>
      <c r="BC1256" s="215"/>
      <c r="BD1256" s="215"/>
      <c r="BE1256" s="215"/>
      <c r="BF1256" s="215"/>
      <c r="BG1256" s="215"/>
      <c r="BH1256" s="215"/>
      <c r="BI1256" s="215"/>
      <c r="BJ1256" s="215"/>
      <c r="BK1256" s="215"/>
      <c r="BL1256" s="215"/>
      <c r="BM1256" s="215"/>
      <c r="BN1256" s="221"/>
      <c r="BO1256" s="75"/>
      <c r="BP1256" s="75"/>
      <c r="BQ1256" s="54"/>
      <c r="BR1256" s="54"/>
      <c r="BS1256" s="54"/>
    </row>
    <row r="1257" spans="1:71" s="73" customFormat="1" ht="80.25" customHeight="1" thickTop="1" thickBot="1">
      <c r="A1257" s="72"/>
      <c r="B1257" s="656" t="s">
        <v>62</v>
      </c>
      <c r="C1257" s="657"/>
      <c r="D1257" s="616" t="s">
        <v>54</v>
      </c>
      <c r="E1257" s="616"/>
      <c r="F1257" s="76"/>
      <c r="G1257" s="76"/>
      <c r="H1257" s="607"/>
      <c r="I1257" s="608"/>
      <c r="J1257" s="609"/>
      <c r="K1257" s="346"/>
      <c r="L1257" s="607"/>
      <c r="M1257" s="608"/>
      <c r="N1257" s="609"/>
      <c r="O1257" s="510" t="s">
        <v>49</v>
      </c>
      <c r="P1257" s="511"/>
      <c r="Q1257" s="511"/>
      <c r="R1257" s="511"/>
      <c r="S1257" s="607"/>
      <c r="T1257" s="608"/>
      <c r="U1257" s="609"/>
      <c r="V1257" s="346"/>
      <c r="W1257" s="607"/>
      <c r="X1257" s="608"/>
      <c r="Y1257" s="609"/>
      <c r="Z1257" s="510" t="s">
        <v>115</v>
      </c>
      <c r="AA1257" s="511"/>
      <c r="AB1257" s="511"/>
      <c r="AC1257" s="511"/>
      <c r="AD1257" s="511"/>
      <c r="AE1257" s="511"/>
      <c r="AF1257" s="511"/>
      <c r="AG1257" s="511"/>
      <c r="AH1257" s="511"/>
      <c r="AI1257" s="512"/>
      <c r="AJ1257" s="607"/>
      <c r="AK1257" s="608"/>
      <c r="AL1257" s="609"/>
      <c r="AM1257" s="346"/>
      <c r="AN1257" s="607"/>
      <c r="AO1257" s="608"/>
      <c r="AP1257" s="609"/>
      <c r="AQ1257" s="510" t="s">
        <v>53</v>
      </c>
      <c r="AR1257" s="511"/>
      <c r="AS1257" s="511"/>
      <c r="AT1257" s="512"/>
      <c r="AU1257" s="607"/>
      <c r="AV1257" s="608"/>
      <c r="AW1257" s="609"/>
      <c r="AX1257" s="346"/>
      <c r="AY1257" s="607"/>
      <c r="AZ1257" s="608"/>
      <c r="BA1257" s="609"/>
      <c r="BB1257" s="614" t="s">
        <v>117</v>
      </c>
      <c r="BC1257" s="615"/>
      <c r="BD1257" s="615"/>
      <c r="BE1257" s="658"/>
      <c r="BF1257" s="520">
        <f>BL1252</f>
        <v>0</v>
      </c>
      <c r="BG1257" s="521"/>
      <c r="BH1257" s="522"/>
      <c r="BI1257" s="346"/>
      <c r="BJ1257" s="520">
        <f>BL1254</f>
        <v>0</v>
      </c>
      <c r="BK1257" s="521"/>
      <c r="BL1257" s="522"/>
      <c r="BM1257" s="227"/>
      <c r="BN1257" s="228"/>
      <c r="BO1257" s="77"/>
      <c r="BP1257" s="77"/>
      <c r="BQ1257" s="72"/>
      <c r="BR1257" s="72"/>
      <c r="BS1257" s="72"/>
    </row>
    <row r="1258" spans="1:71" ht="15.6" customHeight="1" thickTop="1" thickBot="1">
      <c r="A1258" s="54"/>
      <c r="B1258" s="216"/>
      <c r="C1258" s="210"/>
      <c r="D1258" s="217"/>
      <c r="E1258" s="217"/>
      <c r="F1258" s="78"/>
      <c r="G1258" s="78"/>
      <c r="H1258" s="224"/>
      <c r="I1258" s="224"/>
      <c r="J1258" s="224"/>
      <c r="K1258" s="224"/>
      <c r="L1258" s="224"/>
      <c r="M1258" s="224"/>
      <c r="N1258" s="224"/>
      <c r="O1258" s="222"/>
      <c r="P1258" s="222"/>
      <c r="Q1258" s="222"/>
      <c r="R1258" s="222"/>
      <c r="S1258" s="224"/>
      <c r="T1258" s="224"/>
      <c r="U1258" s="224"/>
      <c r="V1258" s="223"/>
      <c r="W1258" s="224"/>
      <c r="X1258" s="224"/>
      <c r="Y1258" s="224"/>
      <c r="Z1258" s="222"/>
      <c r="AA1258" s="222"/>
      <c r="AB1258" s="222"/>
      <c r="AC1258" s="222"/>
      <c r="AD1258" s="224"/>
      <c r="AE1258" s="224"/>
      <c r="AF1258" s="224"/>
      <c r="AG1258" s="224"/>
      <c r="AH1258" s="223"/>
      <c r="AI1258" s="223"/>
      <c r="AJ1258" s="224"/>
      <c r="AK1258" s="222"/>
      <c r="AL1258" s="222"/>
      <c r="AM1258" s="222"/>
      <c r="AN1258" s="222"/>
      <c r="AO1258" s="224"/>
      <c r="AP1258" s="224"/>
      <c r="AQ1258" s="222"/>
      <c r="AR1258" s="222"/>
      <c r="AS1258" s="222"/>
      <c r="AT1258" s="222"/>
      <c r="AU1258" s="224"/>
      <c r="AV1258" s="224"/>
      <c r="AW1258" s="224"/>
      <c r="AX1258" s="224"/>
      <c r="AY1258" s="224"/>
      <c r="AZ1258" s="226"/>
      <c r="BA1258" s="226"/>
      <c r="BB1258" s="222"/>
      <c r="BC1258" s="230"/>
      <c r="BD1258" s="231"/>
      <c r="BE1258" s="231"/>
      <c r="BF1258" s="232"/>
      <c r="BG1258" s="232"/>
      <c r="BH1258" s="226"/>
      <c r="BI1258" s="224"/>
      <c r="BJ1258" s="233"/>
      <c r="BK1258" s="233"/>
      <c r="BL1258" s="226"/>
      <c r="BM1258" s="229"/>
      <c r="BN1258" s="234"/>
      <c r="BO1258" s="79"/>
      <c r="BP1258" s="79"/>
      <c r="BQ1258" s="54"/>
      <c r="BR1258" s="54"/>
      <c r="BS1258" s="54"/>
    </row>
    <row r="1259" spans="1:71" s="73" customFormat="1" ht="80.25" customHeight="1" thickTop="1" thickBot="1">
      <c r="A1259" s="72"/>
      <c r="B1259" s="614" t="s">
        <v>47</v>
      </c>
      <c r="C1259" s="615"/>
      <c r="D1259" s="616" t="s">
        <v>55</v>
      </c>
      <c r="E1259" s="616"/>
      <c r="F1259" s="76"/>
      <c r="G1259" s="76"/>
      <c r="H1259" s="520">
        <f>H1257</f>
        <v>0</v>
      </c>
      <c r="I1259" s="521"/>
      <c r="J1259" s="522"/>
      <c r="K1259" s="346"/>
      <c r="L1259" s="520">
        <f>L1257</f>
        <v>0</v>
      </c>
      <c r="M1259" s="521"/>
      <c r="N1259" s="522"/>
      <c r="O1259" s="510" t="s">
        <v>51</v>
      </c>
      <c r="P1259" s="511"/>
      <c r="Q1259" s="511"/>
      <c r="R1259" s="511"/>
      <c r="S1259" s="520">
        <f>S1257-H1257</f>
        <v>0</v>
      </c>
      <c r="T1259" s="521"/>
      <c r="U1259" s="522"/>
      <c r="V1259" s="346"/>
      <c r="W1259" s="520">
        <f>W1257-L1257</f>
        <v>0</v>
      </c>
      <c r="X1259" s="521"/>
      <c r="Y1259" s="522"/>
      <c r="Z1259" s="510" t="s">
        <v>116</v>
      </c>
      <c r="AA1259" s="511"/>
      <c r="AB1259" s="511"/>
      <c r="AC1259" s="511"/>
      <c r="AD1259" s="511"/>
      <c r="AE1259" s="511"/>
      <c r="AF1259" s="511"/>
      <c r="AG1259" s="511"/>
      <c r="AH1259" s="511"/>
      <c r="AI1259" s="512"/>
      <c r="AJ1259" s="520">
        <f>AJ1257-S1257</f>
        <v>0</v>
      </c>
      <c r="AK1259" s="521"/>
      <c r="AL1259" s="522"/>
      <c r="AM1259" s="346"/>
      <c r="AN1259" s="520">
        <f>AN1257-W1257</f>
        <v>0</v>
      </c>
      <c r="AO1259" s="521"/>
      <c r="AP1259" s="522"/>
      <c r="AQ1259" s="510" t="s">
        <v>52</v>
      </c>
      <c r="AR1259" s="511"/>
      <c r="AS1259" s="511"/>
      <c r="AT1259" s="512"/>
      <c r="AU1259" s="520">
        <f>AU1257-AJ1257</f>
        <v>0</v>
      </c>
      <c r="AV1259" s="521"/>
      <c r="AW1259" s="522"/>
      <c r="AX1259" s="346"/>
      <c r="AY1259" s="520">
        <f>AY1257-AN1257</f>
        <v>0</v>
      </c>
      <c r="AZ1259" s="521"/>
      <c r="BA1259" s="522"/>
      <c r="BB1259" s="614" t="s">
        <v>118</v>
      </c>
      <c r="BC1259" s="615"/>
      <c r="BD1259" s="615"/>
      <c r="BE1259" s="658"/>
      <c r="BF1259" s="520">
        <f>BF1257-AU1257</f>
        <v>0</v>
      </c>
      <c r="BG1259" s="521"/>
      <c r="BH1259" s="522"/>
      <c r="BI1259" s="346"/>
      <c r="BJ1259" s="520">
        <f>BJ1257-AY1257</f>
        <v>0</v>
      </c>
      <c r="BK1259" s="521"/>
      <c r="BL1259" s="522"/>
      <c r="BM1259" s="227"/>
      <c r="BN1259" s="228"/>
      <c r="BO1259" s="77"/>
      <c r="BP1259" s="77"/>
      <c r="BQ1259" s="72"/>
      <c r="BR1259" s="72"/>
      <c r="BS1259" s="72"/>
    </row>
    <row r="1260" spans="1:71" ht="15.75" customHeight="1" thickTop="1" thickBot="1">
      <c r="A1260" s="54"/>
      <c r="B1260" s="218"/>
      <c r="C1260" s="219"/>
      <c r="D1260" s="219"/>
      <c r="E1260" s="219"/>
      <c r="F1260" s="80"/>
      <c r="G1260" s="80"/>
      <c r="H1260" s="219"/>
      <c r="I1260" s="219"/>
      <c r="J1260" s="219"/>
      <c r="K1260" s="219"/>
      <c r="L1260" s="219"/>
      <c r="M1260" s="219"/>
      <c r="N1260" s="219"/>
      <c r="O1260" s="219"/>
      <c r="P1260" s="219"/>
      <c r="Q1260" s="219"/>
      <c r="R1260" s="219"/>
      <c r="S1260" s="219"/>
      <c r="T1260" s="219"/>
      <c r="U1260" s="219"/>
      <c r="V1260" s="219"/>
      <c r="W1260" s="219"/>
      <c r="X1260" s="219"/>
      <c r="Y1260" s="219"/>
      <c r="Z1260" s="219"/>
      <c r="AA1260" s="219"/>
      <c r="AB1260" s="219"/>
      <c r="AC1260" s="219"/>
      <c r="AD1260" s="219"/>
      <c r="AE1260" s="219"/>
      <c r="AF1260" s="225"/>
      <c r="AG1260" s="225"/>
      <c r="AH1260" s="219"/>
      <c r="AI1260" s="219"/>
      <c r="AJ1260" s="219"/>
      <c r="AK1260" s="219"/>
      <c r="AL1260" s="219"/>
      <c r="AM1260" s="219"/>
      <c r="AN1260" s="219"/>
      <c r="AO1260" s="219"/>
      <c r="AP1260" s="219"/>
      <c r="AQ1260" s="219"/>
      <c r="AR1260" s="219"/>
      <c r="AS1260" s="219"/>
      <c r="AT1260" s="219"/>
      <c r="AU1260" s="219"/>
      <c r="AV1260" s="219"/>
      <c r="AW1260" s="219"/>
      <c r="AX1260" s="219"/>
      <c r="AY1260" s="219"/>
      <c r="AZ1260" s="219"/>
      <c r="BA1260" s="617" t="s">
        <v>135</v>
      </c>
      <c r="BB1260" s="617"/>
      <c r="BC1260" s="617"/>
      <c r="BD1260" s="617"/>
      <c r="BE1260" s="617"/>
      <c r="BF1260" s="617"/>
      <c r="BG1260" s="617"/>
      <c r="BH1260" s="617"/>
      <c r="BI1260" s="617"/>
      <c r="BJ1260" s="617"/>
      <c r="BK1260" s="617"/>
      <c r="BL1260" s="617"/>
      <c r="BM1260" s="617"/>
      <c r="BN1260" s="618"/>
      <c r="BO1260" s="81"/>
      <c r="BP1260" s="81"/>
      <c r="BQ1260" s="54"/>
      <c r="BR1260" s="54"/>
      <c r="BS1260" s="54"/>
    </row>
    <row r="1261" spans="1:71" ht="12" customHeight="1" thickTop="1">
      <c r="A1261" s="54"/>
      <c r="B1261" s="55"/>
      <c r="C1261" s="54"/>
      <c r="D1261" s="54"/>
      <c r="E1261" s="54"/>
      <c r="F1261" s="56"/>
      <c r="G1261" s="56"/>
      <c r="H1261" s="54"/>
      <c r="I1261" s="54"/>
      <c r="J1261" s="54"/>
      <c r="K1261" s="54"/>
      <c r="L1261" s="54"/>
      <c r="M1261" s="54"/>
      <c r="N1261" s="54"/>
      <c r="O1261" s="54"/>
      <c r="P1261" s="54"/>
      <c r="Q1261" s="54"/>
      <c r="R1261" s="54"/>
      <c r="S1261" s="54"/>
      <c r="T1261" s="54"/>
      <c r="U1261" s="54"/>
      <c r="V1261" s="54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7"/>
      <c r="AG1261" s="57"/>
      <c r="AH1261" s="54"/>
      <c r="AI1261" s="54"/>
      <c r="AJ1261" s="54"/>
      <c r="AK1261" s="54"/>
      <c r="AL1261" s="54"/>
      <c r="AM1261" s="54"/>
      <c r="AN1261" s="54"/>
      <c r="AO1261" s="54"/>
      <c r="AP1261" s="54"/>
      <c r="AQ1261" s="54"/>
      <c r="AR1261" s="54"/>
      <c r="AS1261" s="54"/>
      <c r="AT1261" s="54"/>
      <c r="AU1261" s="54"/>
      <c r="AV1261" s="54"/>
      <c r="AW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4"/>
      <c r="BI1261" s="54"/>
      <c r="BJ1261" s="54"/>
      <c r="BK1261" s="54"/>
      <c r="BL1261" s="54"/>
      <c r="BM1261" s="54"/>
      <c r="BN1261" s="54"/>
      <c r="BO1261" s="58"/>
      <c r="BP1261" s="58"/>
      <c r="BQ1261" s="54"/>
      <c r="BR1261" s="54"/>
      <c r="BS1261" s="54"/>
    </row>
    <row r="1262" spans="1:71" s="61" customFormat="1" ht="33.75">
      <c r="A1262" s="60"/>
      <c r="B1262" s="503" t="s">
        <v>9</v>
      </c>
      <c r="C1262" s="503"/>
      <c r="D1262" s="503"/>
      <c r="E1262" s="503"/>
      <c r="F1262" s="503"/>
      <c r="G1262" s="503"/>
      <c r="H1262" s="503"/>
      <c r="I1262" s="503"/>
      <c r="J1262" s="503"/>
      <c r="K1262" s="503"/>
      <c r="L1262" s="503"/>
      <c r="M1262" s="503"/>
      <c r="N1262" s="503"/>
      <c r="O1262" s="503"/>
      <c r="P1262" s="503"/>
      <c r="Q1262" s="503"/>
      <c r="R1262" s="503"/>
      <c r="S1262" s="503"/>
      <c r="T1262" s="503"/>
      <c r="U1262" s="503"/>
      <c r="V1262" s="503"/>
      <c r="W1262" s="503"/>
      <c r="X1262" s="503"/>
      <c r="Y1262" s="503"/>
      <c r="Z1262" s="503"/>
      <c r="AA1262" s="503"/>
      <c r="AB1262" s="503"/>
      <c r="AC1262" s="503"/>
      <c r="AD1262" s="503"/>
      <c r="AE1262" s="503"/>
      <c r="AF1262" s="503"/>
      <c r="AG1262" s="503"/>
      <c r="AH1262" s="503"/>
      <c r="AI1262" s="503"/>
      <c r="AJ1262" s="503"/>
      <c r="AK1262" s="503"/>
      <c r="AL1262" s="503"/>
      <c r="AM1262" s="503"/>
      <c r="AN1262" s="503"/>
      <c r="AO1262" s="503"/>
      <c r="AP1262" s="503"/>
      <c r="AQ1262" s="503"/>
      <c r="AR1262" s="503"/>
      <c r="AS1262" s="503"/>
      <c r="AT1262" s="503"/>
      <c r="AU1262" s="503"/>
      <c r="AV1262" s="503"/>
      <c r="AW1262" s="503"/>
      <c r="AX1262" s="503"/>
      <c r="AY1262" s="503"/>
      <c r="AZ1262" s="503"/>
      <c r="BA1262" s="503"/>
      <c r="BB1262" s="503"/>
      <c r="BC1262" s="503"/>
      <c r="BD1262" s="503"/>
      <c r="BE1262" s="503"/>
      <c r="BF1262" s="503"/>
      <c r="BG1262" s="503"/>
      <c r="BH1262" s="503"/>
      <c r="BI1262" s="503"/>
      <c r="BJ1262" s="503"/>
      <c r="BK1262" s="503"/>
      <c r="BL1262" s="503"/>
      <c r="BM1262" s="503"/>
      <c r="BN1262" s="503"/>
      <c r="BO1262" s="192"/>
      <c r="BP1262" s="192"/>
      <c r="BQ1262" s="60"/>
      <c r="BR1262" s="60"/>
      <c r="BS1262" s="60"/>
    </row>
    <row r="1263" spans="1:71" ht="10.9" customHeight="1">
      <c r="A1263" s="54"/>
      <c r="B1263" s="193"/>
      <c r="C1263" s="194"/>
      <c r="D1263" s="194"/>
      <c r="E1263" s="194"/>
      <c r="F1263" s="195"/>
      <c r="G1263" s="195"/>
      <c r="H1263" s="194"/>
      <c r="I1263" s="194"/>
      <c r="J1263" s="194"/>
      <c r="K1263" s="194"/>
      <c r="L1263" s="194"/>
      <c r="M1263" s="194"/>
      <c r="N1263" s="194"/>
      <c r="O1263" s="194"/>
      <c r="P1263" s="194"/>
      <c r="Q1263" s="194"/>
      <c r="R1263" s="194"/>
      <c r="S1263" s="194"/>
      <c r="T1263" s="194"/>
      <c r="U1263" s="194"/>
      <c r="V1263" s="194"/>
      <c r="W1263" s="194"/>
      <c r="X1263" s="194"/>
      <c r="Y1263" s="194"/>
      <c r="Z1263" s="194"/>
      <c r="AA1263" s="194"/>
      <c r="AB1263" s="194"/>
      <c r="AC1263" s="194"/>
      <c r="AD1263" s="194"/>
      <c r="AE1263" s="194"/>
      <c r="AF1263" s="196"/>
      <c r="AG1263" s="196"/>
      <c r="AH1263" s="194"/>
      <c r="AI1263" s="194"/>
      <c r="AJ1263" s="194"/>
      <c r="AK1263" s="194"/>
      <c r="AL1263" s="194"/>
      <c r="AM1263" s="194"/>
      <c r="AN1263" s="194"/>
      <c r="AO1263" s="194"/>
      <c r="AP1263" s="194"/>
      <c r="AQ1263" s="194"/>
      <c r="AR1263" s="194"/>
      <c r="AS1263" s="194"/>
      <c r="AT1263" s="194"/>
      <c r="AU1263" s="194"/>
      <c r="AV1263" s="194"/>
      <c r="AW1263" s="194"/>
      <c r="AX1263" s="194"/>
      <c r="AY1263" s="194"/>
      <c r="AZ1263" s="194"/>
      <c r="BA1263" s="194"/>
      <c r="BB1263" s="194"/>
      <c r="BC1263" s="194"/>
      <c r="BD1263" s="194"/>
      <c r="BE1263" s="194"/>
      <c r="BF1263" s="194"/>
      <c r="BG1263" s="194"/>
      <c r="BH1263" s="194"/>
      <c r="BI1263" s="194"/>
      <c r="BJ1263" s="194"/>
      <c r="BK1263" s="194"/>
      <c r="BL1263" s="194"/>
      <c r="BM1263" s="194"/>
      <c r="BN1263" s="508"/>
      <c r="BO1263" s="508"/>
      <c r="BP1263" s="508"/>
      <c r="BQ1263" s="54"/>
      <c r="BR1263" s="54"/>
      <c r="BS1263" s="54"/>
    </row>
    <row r="1264" spans="1:71" s="62" customFormat="1" ht="36.75" customHeight="1">
      <c r="A1264" s="55"/>
      <c r="B1264" s="193"/>
      <c r="C1264" s="193"/>
      <c r="D1264" s="197" t="s">
        <v>10</v>
      </c>
      <c r="E1264" s="514" t="str">
        <f>IF(ROSTER!D$3="","",ROSTER!D$3)</f>
        <v/>
      </c>
      <c r="F1264" s="514"/>
      <c r="G1264" s="514"/>
      <c r="H1264" s="514"/>
      <c r="I1264" s="514"/>
      <c r="J1264" s="514"/>
      <c r="K1264" s="514"/>
      <c r="L1264" s="514"/>
      <c r="M1264" s="514"/>
      <c r="N1264" s="514"/>
      <c r="O1264" s="514"/>
      <c r="P1264" s="514"/>
      <c r="Q1264" s="514"/>
      <c r="R1264" s="514"/>
      <c r="S1264" s="514"/>
      <c r="T1264" s="514"/>
      <c r="U1264" s="514"/>
      <c r="V1264" s="514"/>
      <c r="W1264" s="514"/>
      <c r="X1264" s="514"/>
      <c r="Y1264" s="514"/>
      <c r="Z1264" s="514"/>
      <c r="AA1264" s="514"/>
      <c r="AB1264" s="514"/>
      <c r="AC1264" s="514"/>
      <c r="AD1264" s="198"/>
      <c r="AE1264" s="505" t="s">
        <v>11</v>
      </c>
      <c r="AF1264" s="505"/>
      <c r="AG1264" s="505"/>
      <c r="AH1264" s="505"/>
      <c r="AI1264" s="505"/>
      <c r="AJ1264" s="505"/>
      <c r="AK1264" s="505"/>
      <c r="AL1264" s="505"/>
      <c r="AM1264" s="505"/>
      <c r="AN1264" s="513"/>
      <c r="AO1264" s="513"/>
      <c r="AP1264" s="513"/>
      <c r="AQ1264" s="513"/>
      <c r="AR1264" s="513"/>
      <c r="AS1264" s="513"/>
      <c r="AT1264" s="513"/>
      <c r="AU1264" s="513"/>
      <c r="AV1264" s="513"/>
      <c r="AW1264" s="513"/>
      <c r="AX1264" s="513"/>
      <c r="AY1264" s="513"/>
      <c r="AZ1264" s="513"/>
      <c r="BA1264" s="513"/>
      <c r="BB1264" s="513"/>
      <c r="BC1264" s="513"/>
      <c r="BD1264" s="513"/>
      <c r="BE1264" s="513"/>
      <c r="BF1264" s="513"/>
      <c r="BG1264" s="513"/>
      <c r="BH1264" s="513"/>
      <c r="BI1264" s="513"/>
      <c r="BJ1264" s="513"/>
      <c r="BK1264" s="513"/>
      <c r="BL1264" s="513"/>
      <c r="BM1264" s="513"/>
      <c r="BN1264" s="508"/>
      <c r="BO1264" s="508"/>
      <c r="BP1264" s="508"/>
      <c r="BQ1264" s="55"/>
      <c r="BR1264" s="55"/>
      <c r="BS1264" s="55"/>
    </row>
    <row r="1265" spans="1:71" ht="8.85" customHeight="1">
      <c r="A1265" s="63"/>
      <c r="B1265" s="193"/>
      <c r="C1265" s="196" t="s">
        <v>36</v>
      </c>
      <c r="D1265" s="196"/>
      <c r="E1265" s="196"/>
      <c r="F1265" s="199"/>
      <c r="G1265" s="199"/>
      <c r="H1265" s="196"/>
      <c r="I1265" s="196"/>
      <c r="J1265" s="200"/>
      <c r="K1265" s="200"/>
      <c r="L1265" s="200"/>
      <c r="M1265" s="200"/>
      <c r="N1265" s="200"/>
      <c r="O1265" s="200"/>
      <c r="P1265" s="200"/>
      <c r="Q1265" s="200"/>
      <c r="R1265" s="200"/>
      <c r="S1265" s="200"/>
      <c r="T1265" s="200"/>
      <c r="U1265" s="200"/>
      <c r="V1265" s="200"/>
      <c r="W1265" s="200"/>
      <c r="X1265" s="200"/>
      <c r="Y1265" s="200"/>
      <c r="Z1265" s="200"/>
      <c r="AA1265" s="200"/>
      <c r="AB1265" s="200"/>
      <c r="AC1265" s="200"/>
      <c r="AD1265" s="200"/>
      <c r="AE1265" s="200"/>
      <c r="AF1265" s="200"/>
      <c r="AG1265" s="196"/>
      <c r="AH1265" s="201"/>
      <c r="AI1265" s="202"/>
      <c r="AJ1265" s="202"/>
      <c r="AK1265" s="202"/>
      <c r="AL1265" s="202"/>
      <c r="AM1265" s="202"/>
      <c r="AN1265" s="202"/>
      <c r="AO1265" s="203"/>
      <c r="AP1265" s="204"/>
      <c r="AQ1265" s="204"/>
      <c r="AR1265" s="204"/>
      <c r="AS1265" s="204"/>
      <c r="AT1265" s="204"/>
      <c r="AU1265" s="204"/>
      <c r="AV1265" s="204"/>
      <c r="AW1265" s="204"/>
      <c r="AX1265" s="204"/>
      <c r="AY1265" s="204"/>
      <c r="AZ1265" s="204"/>
      <c r="BA1265" s="204"/>
      <c r="BB1265" s="204"/>
      <c r="BC1265" s="204"/>
      <c r="BD1265" s="204"/>
      <c r="BE1265" s="204"/>
      <c r="BF1265" s="204"/>
      <c r="BG1265" s="204"/>
      <c r="BH1265" s="204"/>
      <c r="BI1265" s="204"/>
      <c r="BJ1265" s="204"/>
      <c r="BK1265" s="204"/>
      <c r="BL1265" s="204"/>
      <c r="BM1265" s="204"/>
      <c r="BN1265" s="204"/>
      <c r="BO1265" s="205"/>
      <c r="BP1265" s="205"/>
      <c r="BQ1265" s="63"/>
      <c r="BR1265" s="63"/>
      <c r="BS1265" s="63"/>
    </row>
    <row r="1266" spans="1:71" s="62" customFormat="1" ht="42.75">
      <c r="A1266" s="55"/>
      <c r="B1266" s="193"/>
      <c r="C1266" s="519" t="s">
        <v>35</v>
      </c>
      <c r="D1266" s="519"/>
      <c r="E1266" s="513"/>
      <c r="F1266" s="513"/>
      <c r="G1266" s="513"/>
      <c r="H1266" s="513"/>
      <c r="I1266" s="513"/>
      <c r="J1266" s="513"/>
      <c r="K1266" s="513"/>
      <c r="L1266" s="513"/>
      <c r="M1266" s="513"/>
      <c r="N1266" s="513"/>
      <c r="O1266" s="513"/>
      <c r="P1266" s="513"/>
      <c r="Q1266" s="513"/>
      <c r="R1266" s="513"/>
      <c r="S1266" s="513"/>
      <c r="T1266" s="513"/>
      <c r="U1266" s="513"/>
      <c r="V1266" s="513"/>
      <c r="W1266" s="513"/>
      <c r="X1266" s="513"/>
      <c r="Y1266" s="513"/>
      <c r="Z1266" s="513"/>
      <c r="AA1266" s="513"/>
      <c r="AB1266" s="513"/>
      <c r="AC1266" s="513"/>
      <c r="AD1266" s="198"/>
      <c r="AE1266" s="239" t="s">
        <v>19</v>
      </c>
      <c r="AF1266" s="239"/>
      <c r="AG1266" s="239"/>
      <c r="AH1266" s="505" t="s">
        <v>19</v>
      </c>
      <c r="AI1266" s="505"/>
      <c r="AJ1266" s="505"/>
      <c r="AK1266" s="505"/>
      <c r="AL1266" s="505"/>
      <c r="AM1266" s="505"/>
      <c r="AN1266" s="513"/>
      <c r="AO1266" s="513"/>
      <c r="AP1266" s="513"/>
      <c r="AQ1266" s="513"/>
      <c r="AR1266" s="513"/>
      <c r="AS1266" s="513"/>
      <c r="AT1266" s="513"/>
      <c r="AU1266" s="513"/>
      <c r="AV1266" s="513"/>
      <c r="AW1266" s="513"/>
      <c r="AX1266" s="513"/>
      <c r="AY1266" s="513"/>
      <c r="AZ1266" s="513"/>
      <c r="BA1266" s="505" t="s">
        <v>12</v>
      </c>
      <c r="BB1266" s="505"/>
      <c r="BC1266" s="505"/>
      <c r="BD1266" s="504"/>
      <c r="BE1266" s="504"/>
      <c r="BF1266" s="504"/>
      <c r="BG1266" s="504"/>
      <c r="BH1266" s="504"/>
      <c r="BI1266" s="504"/>
      <c r="BJ1266" s="504"/>
      <c r="BK1266" s="504"/>
      <c r="BL1266" s="504"/>
      <c r="BM1266" s="504"/>
      <c r="BN1266" s="206"/>
      <c r="BO1266" s="207"/>
      <c r="BP1266" s="207"/>
      <c r="BQ1266" s="64">
        <f>IF(BD1266=0,0,1)</f>
        <v>0</v>
      </c>
      <c r="BR1266" s="65">
        <f>IF((BE1320+BI1320)&gt;(AO1320+AS1320),1,0)</f>
        <v>0</v>
      </c>
      <c r="BS1266" s="66"/>
    </row>
    <row r="1267" spans="1:71" ht="9.6" customHeight="1">
      <c r="A1267" s="54"/>
      <c r="B1267" s="193"/>
      <c r="C1267" s="194"/>
      <c r="D1267" s="194"/>
      <c r="E1267" s="194"/>
      <c r="F1267" s="195"/>
      <c r="G1267" s="195"/>
      <c r="H1267" s="194"/>
      <c r="I1267" s="194"/>
      <c r="J1267" s="194"/>
      <c r="K1267" s="194"/>
      <c r="L1267" s="194"/>
      <c r="M1267" s="194"/>
      <c r="N1267" s="194"/>
      <c r="O1267" s="194"/>
      <c r="P1267" s="194"/>
      <c r="Q1267" s="194"/>
      <c r="R1267" s="194"/>
      <c r="S1267" s="194"/>
      <c r="T1267" s="194"/>
      <c r="U1267" s="194"/>
      <c r="V1267" s="194"/>
      <c r="W1267" s="194"/>
      <c r="X1267" s="194"/>
      <c r="Y1267" s="194"/>
      <c r="Z1267" s="194"/>
      <c r="AA1267" s="194"/>
      <c r="AB1267" s="194"/>
      <c r="AC1267" s="194"/>
      <c r="AD1267" s="194"/>
      <c r="AE1267" s="194"/>
      <c r="AF1267" s="196"/>
      <c r="AG1267" s="196"/>
      <c r="AH1267" s="194"/>
      <c r="AI1267" s="194"/>
      <c r="AJ1267" s="194"/>
      <c r="AK1267" s="194"/>
      <c r="AL1267" s="194"/>
      <c r="AM1267" s="194"/>
      <c r="AN1267" s="194"/>
      <c r="AO1267" s="194"/>
      <c r="AP1267" s="194"/>
      <c r="AQ1267" s="194"/>
      <c r="AR1267" s="194"/>
      <c r="AS1267" s="194"/>
      <c r="AT1267" s="194"/>
      <c r="AU1267" s="194"/>
      <c r="AV1267" s="194"/>
      <c r="AW1267" s="194"/>
      <c r="AX1267" s="194"/>
      <c r="AY1267" s="194"/>
      <c r="AZ1267" s="194"/>
      <c r="BA1267" s="194"/>
      <c r="BB1267" s="194"/>
      <c r="BC1267" s="194"/>
      <c r="BD1267" s="194"/>
      <c r="BE1267" s="194"/>
      <c r="BF1267" s="194"/>
      <c r="BG1267" s="194"/>
      <c r="BH1267" s="194"/>
      <c r="BI1267" s="194"/>
      <c r="BJ1267" s="194"/>
      <c r="BK1267" s="194"/>
      <c r="BL1267" s="194"/>
      <c r="BM1267" s="194"/>
      <c r="BN1267" s="194"/>
      <c r="BO1267" s="208"/>
      <c r="BP1267" s="208"/>
      <c r="BQ1267" s="54"/>
      <c r="BR1267" s="54"/>
      <c r="BS1267" s="54"/>
    </row>
    <row r="1268" spans="1:71" ht="8.85" customHeight="1" thickBot="1">
      <c r="A1268" s="54"/>
      <c r="B1268" s="209"/>
      <c r="C1268" s="210"/>
      <c r="D1268" s="210"/>
      <c r="E1268" s="210"/>
      <c r="F1268" s="211"/>
      <c r="G1268" s="211"/>
      <c r="H1268" s="210"/>
      <c r="I1268" s="210"/>
      <c r="J1268" s="210"/>
      <c r="K1268" s="210"/>
      <c r="L1268" s="210"/>
      <c r="M1268" s="210"/>
      <c r="N1268" s="210"/>
      <c r="O1268" s="210"/>
      <c r="P1268" s="210"/>
      <c r="Q1268" s="210"/>
      <c r="R1268" s="210"/>
      <c r="S1268" s="210"/>
      <c r="T1268" s="210"/>
      <c r="U1268" s="210"/>
      <c r="V1268" s="210"/>
      <c r="W1268" s="210"/>
      <c r="X1268" s="210"/>
      <c r="Y1268" s="210"/>
      <c r="Z1268" s="210"/>
      <c r="AA1268" s="210"/>
      <c r="AB1268" s="210"/>
      <c r="AC1268" s="210"/>
      <c r="AD1268" s="210"/>
      <c r="AE1268" s="210"/>
      <c r="AF1268" s="212"/>
      <c r="AG1268" s="212"/>
      <c r="AH1268" s="210"/>
      <c r="AI1268" s="210"/>
      <c r="AJ1268" s="210"/>
      <c r="AK1268" s="210"/>
      <c r="AL1268" s="210"/>
      <c r="AM1268" s="210"/>
      <c r="AN1268" s="210"/>
      <c r="AO1268" s="210"/>
      <c r="AP1268" s="210"/>
      <c r="AQ1268" s="210"/>
      <c r="AR1268" s="210"/>
      <c r="AS1268" s="210"/>
      <c r="AT1268" s="210"/>
      <c r="AU1268" s="210"/>
      <c r="AV1268" s="210"/>
      <c r="AW1268" s="210"/>
      <c r="AX1268" s="210"/>
      <c r="AY1268" s="210"/>
      <c r="AZ1268" s="210"/>
      <c r="BA1268" s="210"/>
      <c r="BB1268" s="210"/>
      <c r="BC1268" s="210"/>
      <c r="BD1268" s="210"/>
      <c r="BE1268" s="210"/>
      <c r="BF1268" s="210"/>
      <c r="BG1268" s="210"/>
      <c r="BH1268" s="210"/>
      <c r="BI1268" s="210"/>
      <c r="BJ1268" s="210"/>
      <c r="BK1268" s="210"/>
      <c r="BL1268" s="210"/>
      <c r="BM1268" s="210"/>
      <c r="BN1268" s="210"/>
      <c r="BO1268" s="213"/>
      <c r="BP1268" s="213"/>
      <c r="BQ1268" s="54"/>
      <c r="BR1268" s="54"/>
      <c r="BS1268" s="54"/>
    </row>
    <row r="1269" spans="1:71" s="62" customFormat="1" ht="33.4" customHeight="1" thickTop="1">
      <c r="A1269" s="66"/>
      <c r="B1269" s="515" t="s">
        <v>0</v>
      </c>
      <c r="C1269" s="531" t="s">
        <v>1</v>
      </c>
      <c r="D1269" s="532"/>
      <c r="E1269" s="332" t="s">
        <v>26</v>
      </c>
      <c r="F1269" s="499" t="s">
        <v>104</v>
      </c>
      <c r="G1269" s="499" t="s">
        <v>105</v>
      </c>
      <c r="H1269" s="527" t="s">
        <v>38</v>
      </c>
      <c r="I1269" s="528"/>
      <c r="J1269" s="564" t="s">
        <v>7</v>
      </c>
      <c r="K1269" s="564"/>
      <c r="L1269" s="564"/>
      <c r="M1269" s="564"/>
      <c r="N1269" s="564"/>
      <c r="O1269" s="564"/>
      <c r="P1269" s="564" t="s">
        <v>2</v>
      </c>
      <c r="Q1269" s="564"/>
      <c r="R1269" s="564"/>
      <c r="S1269" s="564"/>
      <c r="T1269" s="564"/>
      <c r="U1269" s="564"/>
      <c r="V1269" s="610" t="s">
        <v>32</v>
      </c>
      <c r="W1269" s="611"/>
      <c r="X1269" s="610" t="s">
        <v>33</v>
      </c>
      <c r="Y1269" s="611"/>
      <c r="Z1269" s="619" t="s">
        <v>41</v>
      </c>
      <c r="AA1269" s="620"/>
      <c r="AB1269" s="623" t="s">
        <v>6</v>
      </c>
      <c r="AC1269" s="623"/>
      <c r="AD1269" s="623"/>
      <c r="AE1269" s="623"/>
      <c r="AF1269" s="623"/>
      <c r="AG1269" s="623"/>
      <c r="AH1269" s="564" t="s">
        <v>66</v>
      </c>
      <c r="AI1269" s="564"/>
      <c r="AJ1269" s="564"/>
      <c r="AK1269" s="564"/>
      <c r="AL1269" s="564"/>
      <c r="AM1269" s="564"/>
      <c r="AN1269" s="564" t="s">
        <v>67</v>
      </c>
      <c r="AO1269" s="564"/>
      <c r="AP1269" s="564"/>
      <c r="AQ1269" s="564"/>
      <c r="AR1269" s="564"/>
      <c r="AS1269" s="564"/>
      <c r="AT1269" s="564" t="s">
        <v>68</v>
      </c>
      <c r="AU1269" s="564"/>
      <c r="AV1269" s="564"/>
      <c r="AW1269" s="564"/>
      <c r="AX1269" s="564"/>
      <c r="AY1269" s="583"/>
      <c r="AZ1269" s="564" t="s">
        <v>4</v>
      </c>
      <c r="BA1269" s="564"/>
      <c r="BB1269" s="564"/>
      <c r="BC1269" s="564"/>
      <c r="BD1269" s="564"/>
      <c r="BE1269" s="564"/>
      <c r="BF1269" s="564" t="s">
        <v>69</v>
      </c>
      <c r="BG1269" s="564"/>
      <c r="BH1269" s="564"/>
      <c r="BI1269" s="564"/>
      <c r="BJ1269" s="564"/>
      <c r="BK1269" s="582"/>
      <c r="BL1269" s="659" t="s">
        <v>119</v>
      </c>
      <c r="BM1269" s="660"/>
      <c r="BN1269" s="661"/>
      <c r="BO1269" s="603" t="s">
        <v>83</v>
      </c>
      <c r="BP1269" s="603" t="s">
        <v>84</v>
      </c>
      <c r="BQ1269" s="66"/>
      <c r="BR1269" s="66"/>
      <c r="BS1269" s="66"/>
    </row>
    <row r="1270" spans="1:71" s="68" customFormat="1" ht="45" customHeight="1">
      <c r="A1270" s="67"/>
      <c r="B1270" s="516"/>
      <c r="C1270" s="533"/>
      <c r="D1270" s="534"/>
      <c r="E1270" s="331" t="s">
        <v>106</v>
      </c>
      <c r="F1270" s="500"/>
      <c r="G1270" s="500"/>
      <c r="H1270" s="529"/>
      <c r="I1270" s="530"/>
      <c r="J1270" s="562" t="s">
        <v>15</v>
      </c>
      <c r="K1270" s="563"/>
      <c r="L1270" s="525" t="s">
        <v>16</v>
      </c>
      <c r="M1270" s="526"/>
      <c r="N1270" s="517" t="s">
        <v>17</v>
      </c>
      <c r="O1270" s="518" t="s">
        <v>8</v>
      </c>
      <c r="P1270" s="562" t="s">
        <v>24</v>
      </c>
      <c r="Q1270" s="563"/>
      <c r="R1270" s="525" t="s">
        <v>22</v>
      </c>
      <c r="S1270" s="526"/>
      <c r="T1270" s="517" t="s">
        <v>17</v>
      </c>
      <c r="U1270" s="518"/>
      <c r="V1270" s="612"/>
      <c r="W1270" s="613"/>
      <c r="X1270" s="612"/>
      <c r="Y1270" s="613"/>
      <c r="Z1270" s="621"/>
      <c r="AA1270" s="622"/>
      <c r="AB1270" s="638" t="s">
        <v>50</v>
      </c>
      <c r="AC1270" s="639"/>
      <c r="AD1270" s="636" t="s">
        <v>21</v>
      </c>
      <c r="AE1270" s="637" t="s">
        <v>3</v>
      </c>
      <c r="AF1270" s="624" t="s">
        <v>5</v>
      </c>
      <c r="AG1270" s="625"/>
      <c r="AH1270" s="562" t="s">
        <v>50</v>
      </c>
      <c r="AI1270" s="563"/>
      <c r="AJ1270" s="525" t="s">
        <v>21</v>
      </c>
      <c r="AK1270" s="526" t="s">
        <v>3</v>
      </c>
      <c r="AL1270" s="523" t="s">
        <v>5</v>
      </c>
      <c r="AM1270" s="524"/>
      <c r="AN1270" s="562" t="s">
        <v>50</v>
      </c>
      <c r="AO1270" s="563"/>
      <c r="AP1270" s="525" t="s">
        <v>21</v>
      </c>
      <c r="AQ1270" s="526" t="s">
        <v>3</v>
      </c>
      <c r="AR1270" s="523" t="s">
        <v>5</v>
      </c>
      <c r="AS1270" s="524"/>
      <c r="AT1270" s="533" t="s">
        <v>50</v>
      </c>
      <c r="AU1270" s="584"/>
      <c r="AV1270" s="597" t="s">
        <v>21</v>
      </c>
      <c r="AW1270" s="598" t="s">
        <v>3</v>
      </c>
      <c r="AX1270" s="523" t="s">
        <v>5</v>
      </c>
      <c r="AY1270" s="585"/>
      <c r="AZ1270" s="562" t="s">
        <v>50</v>
      </c>
      <c r="BA1270" s="563"/>
      <c r="BB1270" s="525" t="s">
        <v>21</v>
      </c>
      <c r="BC1270" s="526" t="s">
        <v>3</v>
      </c>
      <c r="BD1270" s="523" t="s">
        <v>5</v>
      </c>
      <c r="BE1270" s="524"/>
      <c r="BF1270" s="533" t="s">
        <v>50</v>
      </c>
      <c r="BG1270" s="584"/>
      <c r="BH1270" s="597" t="s">
        <v>21</v>
      </c>
      <c r="BI1270" s="598" t="s">
        <v>3</v>
      </c>
      <c r="BJ1270" s="523" t="s">
        <v>5</v>
      </c>
      <c r="BK1270" s="524"/>
      <c r="BL1270" s="662"/>
      <c r="BM1270" s="663"/>
      <c r="BN1270" s="664"/>
      <c r="BO1270" s="604"/>
      <c r="BP1270" s="604"/>
      <c r="BQ1270" s="67"/>
      <c r="BR1270" s="67"/>
      <c r="BS1270" s="67"/>
    </row>
    <row r="1271" spans="1:71" ht="23.85" customHeight="1">
      <c r="A1271" s="69"/>
      <c r="B1271" s="548" t="str">
        <f>IF(ROSTER!B8="","",ROSTER!B8)</f>
        <v/>
      </c>
      <c r="C1271" s="536" t="str">
        <f>IF(ROSTER!C$8="","",ROSTER!C$8)</f>
        <v/>
      </c>
      <c r="D1271" s="537"/>
      <c r="E1271" s="546"/>
      <c r="F1271" s="501">
        <f>IF(E1271="y",1,IF(E1271="S",1,0))</f>
        <v>0</v>
      </c>
      <c r="G1271" s="506">
        <f>IF(E1271="S",1,0)</f>
        <v>0</v>
      </c>
      <c r="H1271" s="542"/>
      <c r="I1271" s="543"/>
      <c r="J1271" s="538"/>
      <c r="K1271" s="539"/>
      <c r="L1271" s="552"/>
      <c r="M1271" s="558"/>
      <c r="N1271" s="554">
        <f>L1271+J1271</f>
        <v>0</v>
      </c>
      <c r="O1271" s="555"/>
      <c r="P1271" s="538"/>
      <c r="Q1271" s="539"/>
      <c r="R1271" s="552"/>
      <c r="S1271" s="558"/>
      <c r="T1271" s="590">
        <f>R1271-P1271</f>
        <v>0</v>
      </c>
      <c r="U1271" s="591"/>
      <c r="V1271" s="550"/>
      <c r="W1271" s="543"/>
      <c r="X1271" s="538"/>
      <c r="Y1271" s="543"/>
      <c r="Z1271" s="538"/>
      <c r="AA1271" s="543"/>
      <c r="AB1271" s="538"/>
      <c r="AC1271" s="539"/>
      <c r="AD1271" s="552"/>
      <c r="AE1271" s="558"/>
      <c r="AF1271" s="586">
        <f>IF(AB1271=0,0,(AD1271/AB1271)*100)</f>
        <v>0</v>
      </c>
      <c r="AG1271" s="587"/>
      <c r="AH1271" s="538"/>
      <c r="AI1271" s="539"/>
      <c r="AJ1271" s="552"/>
      <c r="AK1271" s="558"/>
      <c r="AL1271" s="590">
        <f>IF(AH1271=0,0,(AJ1271/AH1271)*100)</f>
        <v>0</v>
      </c>
      <c r="AM1271" s="591"/>
      <c r="AN1271" s="538"/>
      <c r="AO1271" s="539"/>
      <c r="AP1271" s="552"/>
      <c r="AQ1271" s="558"/>
      <c r="AR1271" s="590">
        <f>IF(AN1271=0,0,(AP1271/AN1271)*100)</f>
        <v>0</v>
      </c>
      <c r="AS1271" s="591"/>
      <c r="AT1271" s="578">
        <f>AB1271+AH1271+AN1271</f>
        <v>0</v>
      </c>
      <c r="AU1271" s="579"/>
      <c r="AV1271" s="574">
        <f>AD1271+AJ1271+AP1271</f>
        <v>0</v>
      </c>
      <c r="AW1271" s="575"/>
      <c r="AX1271" s="590">
        <f>IF(AT1271=0,0,(AV1271/AT1271)*100)</f>
        <v>0</v>
      </c>
      <c r="AY1271" s="591"/>
      <c r="AZ1271" s="538"/>
      <c r="BA1271" s="539"/>
      <c r="BB1271" s="552"/>
      <c r="BC1271" s="558"/>
      <c r="BD1271" s="590">
        <f>IF(AZ1271=0,0,(BB1271/AZ1271)*100)</f>
        <v>0</v>
      </c>
      <c r="BE1271" s="591"/>
      <c r="BF1271" s="578">
        <f>AT1271+AZ1271</f>
        <v>0</v>
      </c>
      <c r="BG1271" s="579"/>
      <c r="BH1271" s="574">
        <f>AV1271+BB1271</f>
        <v>0</v>
      </c>
      <c r="BI1271" s="575"/>
      <c r="BJ1271" s="590">
        <f>IF(BF1271=0,0,(BH1271/BF1271)*100)</f>
        <v>0</v>
      </c>
      <c r="BK1271" s="591"/>
      <c r="BL1271" s="650">
        <f>(AD1271*2)+(AJ1271*2)+(AP1271*3)+BB1271</f>
        <v>0</v>
      </c>
      <c r="BM1271" s="651"/>
      <c r="BN1271" s="652"/>
      <c r="BO1271" s="599" t="e">
        <f>(BL1271*BR$1271)+(N1271*BR$1272)+(X1271*BR$1273)+(R1271*BR$1274)+(V1271*BR$1275)+(Z1271*BR$1276)</f>
        <v>#REF!</v>
      </c>
      <c r="BP1271" s="599" t="e">
        <f>((AZ1271-BB1271)*BR$1278)+((AT1271-AV1271)*BR$1277)+(H1271*BR$1279)+(P1271*BR$1280)</f>
        <v>#REF!</v>
      </c>
      <c r="BQ1271" s="70" t="s">
        <v>72</v>
      </c>
      <c r="BR1271" s="71" t="e">
        <f>IF(#REF!="B",#REF!,IF(#REF!="C",#REF!,#REF!))</f>
        <v>#REF!</v>
      </c>
      <c r="BS1271" s="67"/>
    </row>
    <row r="1272" spans="1:71" ht="23.85" customHeight="1">
      <c r="A1272" s="69"/>
      <c r="B1272" s="549"/>
      <c r="C1272" s="560" t="str">
        <f>IF(ROSTER!D$8="","",ROSTER!D$8)</f>
        <v/>
      </c>
      <c r="D1272" s="561"/>
      <c r="E1272" s="547"/>
      <c r="F1272" s="502"/>
      <c r="G1272" s="507"/>
      <c r="H1272" s="544"/>
      <c r="I1272" s="545"/>
      <c r="J1272" s="540"/>
      <c r="K1272" s="541"/>
      <c r="L1272" s="553"/>
      <c r="M1272" s="559"/>
      <c r="N1272" s="556" t="s">
        <v>14</v>
      </c>
      <c r="O1272" s="557"/>
      <c r="P1272" s="540"/>
      <c r="Q1272" s="541"/>
      <c r="R1272" s="553"/>
      <c r="S1272" s="559"/>
      <c r="T1272" s="592"/>
      <c r="U1272" s="593"/>
      <c r="V1272" s="551"/>
      <c r="W1272" s="545"/>
      <c r="X1272" s="540"/>
      <c r="Y1272" s="545"/>
      <c r="Z1272" s="540"/>
      <c r="AA1272" s="545"/>
      <c r="AB1272" s="540"/>
      <c r="AC1272" s="541"/>
      <c r="AD1272" s="553"/>
      <c r="AE1272" s="559"/>
      <c r="AF1272" s="588"/>
      <c r="AG1272" s="589"/>
      <c r="AH1272" s="540"/>
      <c r="AI1272" s="541"/>
      <c r="AJ1272" s="553"/>
      <c r="AK1272" s="559"/>
      <c r="AL1272" s="592"/>
      <c r="AM1272" s="593"/>
      <c r="AN1272" s="540"/>
      <c r="AO1272" s="541"/>
      <c r="AP1272" s="553"/>
      <c r="AQ1272" s="559"/>
      <c r="AR1272" s="592"/>
      <c r="AS1272" s="593"/>
      <c r="AT1272" s="580"/>
      <c r="AU1272" s="581"/>
      <c r="AV1272" s="576"/>
      <c r="AW1272" s="577"/>
      <c r="AX1272" s="592"/>
      <c r="AY1272" s="593"/>
      <c r="AZ1272" s="540"/>
      <c r="BA1272" s="541"/>
      <c r="BB1272" s="553"/>
      <c r="BC1272" s="559"/>
      <c r="BD1272" s="592"/>
      <c r="BE1272" s="593"/>
      <c r="BF1272" s="580"/>
      <c r="BG1272" s="581"/>
      <c r="BH1272" s="576"/>
      <c r="BI1272" s="577"/>
      <c r="BJ1272" s="592"/>
      <c r="BK1272" s="593"/>
      <c r="BL1272" s="653"/>
      <c r="BM1272" s="654"/>
      <c r="BN1272" s="655"/>
      <c r="BO1272" s="600"/>
      <c r="BP1272" s="600"/>
      <c r="BQ1272" s="70" t="s">
        <v>73</v>
      </c>
      <c r="BR1272" s="71" t="e">
        <f>IF(#REF!="B",#REF!,IF(#REF!="C",#REF!,#REF!))</f>
        <v>#REF!</v>
      </c>
      <c r="BS1272" s="67"/>
    </row>
    <row r="1273" spans="1:71" ht="21.75" customHeight="1">
      <c r="A1273" s="54"/>
      <c r="B1273" s="548" t="str">
        <f>IF(ROSTER!B10="","",ROSTER!B10)</f>
        <v/>
      </c>
      <c r="C1273" s="536" t="str">
        <f>IF(ROSTER!C$10="","",ROSTER!C$10)</f>
        <v/>
      </c>
      <c r="D1273" s="537"/>
      <c r="E1273" s="546"/>
      <c r="F1273" s="501">
        <f>IF(E1273="y",1,IF(E1273="S",1,0))</f>
        <v>0</v>
      </c>
      <c r="G1273" s="506">
        <f>IF(E1273="S",1,0)</f>
        <v>0</v>
      </c>
      <c r="H1273" s="542"/>
      <c r="I1273" s="543"/>
      <c r="J1273" s="538"/>
      <c r="K1273" s="539"/>
      <c r="L1273" s="552"/>
      <c r="M1273" s="558"/>
      <c r="N1273" s="554">
        <f>L1273+J1273</f>
        <v>0</v>
      </c>
      <c r="O1273" s="555"/>
      <c r="P1273" s="538"/>
      <c r="Q1273" s="539"/>
      <c r="R1273" s="552"/>
      <c r="S1273" s="558"/>
      <c r="T1273" s="590">
        <f t="shared" ref="T1273:T1314" si="1140">R1273-P1273</f>
        <v>0</v>
      </c>
      <c r="U1273" s="591"/>
      <c r="V1273" s="550"/>
      <c r="W1273" s="543"/>
      <c r="X1273" s="538"/>
      <c r="Y1273" s="543"/>
      <c r="Z1273" s="538"/>
      <c r="AA1273" s="543"/>
      <c r="AB1273" s="538"/>
      <c r="AC1273" s="539"/>
      <c r="AD1273" s="552"/>
      <c r="AE1273" s="558"/>
      <c r="AF1273" s="586">
        <f>IF(AB1273=0,0,(AD1273/AB1273)*100)</f>
        <v>0</v>
      </c>
      <c r="AG1273" s="587"/>
      <c r="AH1273" s="538"/>
      <c r="AI1273" s="539"/>
      <c r="AJ1273" s="552"/>
      <c r="AK1273" s="558"/>
      <c r="AL1273" s="590">
        <f>IF(AH1273=0,0,(AJ1273/AH1273)*100)</f>
        <v>0</v>
      </c>
      <c r="AM1273" s="591"/>
      <c r="AN1273" s="538"/>
      <c r="AO1273" s="539"/>
      <c r="AP1273" s="552"/>
      <c r="AQ1273" s="558"/>
      <c r="AR1273" s="590">
        <f>IF(AN1273=0,0,(AP1273/AN1273)*100)</f>
        <v>0</v>
      </c>
      <c r="AS1273" s="591"/>
      <c r="AT1273" s="578">
        <f>AB1273+AH1273+AN1273</f>
        <v>0</v>
      </c>
      <c r="AU1273" s="579"/>
      <c r="AV1273" s="574">
        <f>AD1273+AJ1273+AP1273</f>
        <v>0</v>
      </c>
      <c r="AW1273" s="575"/>
      <c r="AX1273" s="590">
        <f>IF(AT1273=0,0,(AV1273/AT1273)*100)</f>
        <v>0</v>
      </c>
      <c r="AY1273" s="591"/>
      <c r="AZ1273" s="538"/>
      <c r="BA1273" s="539"/>
      <c r="BB1273" s="552"/>
      <c r="BC1273" s="558"/>
      <c r="BD1273" s="590">
        <f>IF(AZ1273=0,0,(BB1273/AZ1273)*100)</f>
        <v>0</v>
      </c>
      <c r="BE1273" s="591"/>
      <c r="BF1273" s="578">
        <f>AT1273+AZ1273</f>
        <v>0</v>
      </c>
      <c r="BG1273" s="579"/>
      <c r="BH1273" s="574">
        <f>AV1273+BB1273</f>
        <v>0</v>
      </c>
      <c r="BI1273" s="575"/>
      <c r="BJ1273" s="590">
        <f>IF(BF1273=0,0,(BH1273/BF1273)*100)</f>
        <v>0</v>
      </c>
      <c r="BK1273" s="591"/>
      <c r="BL1273" s="650">
        <f>(AD1273*2)+(AJ1273*2)+(AP1273*3)+BB1273</f>
        <v>0</v>
      </c>
      <c r="BM1273" s="651"/>
      <c r="BN1273" s="652"/>
      <c r="BO1273" s="599" t="e">
        <f>(BL1273*BR$1271)+(N1273*BR$1272)+(X1273*BR$1273)+(R1273*BR$1274)+(V1273*BR$1275)+(Z1273*BR$1276)</f>
        <v>#REF!</v>
      </c>
      <c r="BP1273" s="599" t="e">
        <f>((AZ1273-BB1273)*BR$1278)+((AT1273-AV1273)*BR$1277)+(H1273*BR$1279)+(P1273*BR$1280)</f>
        <v>#REF!</v>
      </c>
      <c r="BQ1273" s="70" t="s">
        <v>74</v>
      </c>
      <c r="BR1273" s="71" t="e">
        <f>IF(#REF!="B",#REF!,IF(#REF!="C",#REF!,#REF!))</f>
        <v>#REF!</v>
      </c>
      <c r="BS1273" s="67"/>
    </row>
    <row r="1274" spans="1:71" ht="21.75" customHeight="1">
      <c r="A1274" s="54"/>
      <c r="B1274" s="549"/>
      <c r="C1274" s="560" t="str">
        <f>IF(ROSTER!D$10="","",ROSTER!D$10)</f>
        <v/>
      </c>
      <c r="D1274" s="561"/>
      <c r="E1274" s="547"/>
      <c r="F1274" s="502"/>
      <c r="G1274" s="507"/>
      <c r="H1274" s="544"/>
      <c r="I1274" s="545"/>
      <c r="J1274" s="540"/>
      <c r="K1274" s="541"/>
      <c r="L1274" s="553"/>
      <c r="M1274" s="559"/>
      <c r="N1274" s="556" t="s">
        <v>14</v>
      </c>
      <c r="O1274" s="557"/>
      <c r="P1274" s="540"/>
      <c r="Q1274" s="541"/>
      <c r="R1274" s="553"/>
      <c r="S1274" s="559"/>
      <c r="T1274" s="592"/>
      <c r="U1274" s="593"/>
      <c r="V1274" s="551"/>
      <c r="W1274" s="545"/>
      <c r="X1274" s="540"/>
      <c r="Y1274" s="545"/>
      <c r="Z1274" s="540"/>
      <c r="AA1274" s="545"/>
      <c r="AB1274" s="540"/>
      <c r="AC1274" s="541"/>
      <c r="AD1274" s="553"/>
      <c r="AE1274" s="559"/>
      <c r="AF1274" s="588"/>
      <c r="AG1274" s="589"/>
      <c r="AH1274" s="540"/>
      <c r="AI1274" s="541"/>
      <c r="AJ1274" s="553"/>
      <c r="AK1274" s="559"/>
      <c r="AL1274" s="592"/>
      <c r="AM1274" s="593"/>
      <c r="AN1274" s="540"/>
      <c r="AO1274" s="541"/>
      <c r="AP1274" s="553"/>
      <c r="AQ1274" s="559"/>
      <c r="AR1274" s="592"/>
      <c r="AS1274" s="593"/>
      <c r="AT1274" s="580"/>
      <c r="AU1274" s="581"/>
      <c r="AV1274" s="576"/>
      <c r="AW1274" s="577"/>
      <c r="AX1274" s="592"/>
      <c r="AY1274" s="593"/>
      <c r="AZ1274" s="540"/>
      <c r="BA1274" s="541"/>
      <c r="BB1274" s="553"/>
      <c r="BC1274" s="559"/>
      <c r="BD1274" s="592"/>
      <c r="BE1274" s="593"/>
      <c r="BF1274" s="580"/>
      <c r="BG1274" s="581"/>
      <c r="BH1274" s="576"/>
      <c r="BI1274" s="577"/>
      <c r="BJ1274" s="592"/>
      <c r="BK1274" s="593"/>
      <c r="BL1274" s="653"/>
      <c r="BM1274" s="654"/>
      <c r="BN1274" s="655"/>
      <c r="BO1274" s="600"/>
      <c r="BP1274" s="600"/>
      <c r="BQ1274" s="70" t="s">
        <v>75</v>
      </c>
      <c r="BR1274" s="71" t="e">
        <f>IF(#REF!="B",#REF!,IF(#REF!="C",#REF!,#REF!))</f>
        <v>#REF!</v>
      </c>
      <c r="BS1274" s="67"/>
    </row>
    <row r="1275" spans="1:71" ht="21.75" customHeight="1">
      <c r="A1275" s="54"/>
      <c r="B1275" s="565" t="str">
        <f>IF(ROSTER!B12="","",ROSTER!B12)</f>
        <v/>
      </c>
      <c r="C1275" s="536" t="str">
        <f>IF(ROSTER!C$12="","",ROSTER!C$12)</f>
        <v/>
      </c>
      <c r="D1275" s="537"/>
      <c r="E1275" s="546"/>
      <c r="F1275" s="501">
        <f>IF(E1275="y",1,IF(E1275="S",1,0))</f>
        <v>0</v>
      </c>
      <c r="G1275" s="506">
        <f>IF(E1275="S",1,0)</f>
        <v>0</v>
      </c>
      <c r="H1275" s="542"/>
      <c r="I1275" s="543"/>
      <c r="J1275" s="538"/>
      <c r="K1275" s="539"/>
      <c r="L1275" s="552"/>
      <c r="M1275" s="558"/>
      <c r="N1275" s="554">
        <f>L1275+J1275</f>
        <v>0</v>
      </c>
      <c r="O1275" s="555"/>
      <c r="P1275" s="538"/>
      <c r="Q1275" s="539"/>
      <c r="R1275" s="552"/>
      <c r="S1275" s="558"/>
      <c r="T1275" s="590">
        <f t="shared" ref="T1275:T1314" si="1141">R1275-P1275</f>
        <v>0</v>
      </c>
      <c r="U1275" s="591"/>
      <c r="V1275" s="550"/>
      <c r="W1275" s="543"/>
      <c r="X1275" s="538"/>
      <c r="Y1275" s="543"/>
      <c r="Z1275" s="538"/>
      <c r="AA1275" s="543"/>
      <c r="AB1275" s="538"/>
      <c r="AC1275" s="539"/>
      <c r="AD1275" s="552"/>
      <c r="AE1275" s="558"/>
      <c r="AF1275" s="586">
        <f>IF(AB1275=0,0,(AD1275/AB1275)*100)</f>
        <v>0</v>
      </c>
      <c r="AG1275" s="587"/>
      <c r="AH1275" s="538"/>
      <c r="AI1275" s="539"/>
      <c r="AJ1275" s="552"/>
      <c r="AK1275" s="558"/>
      <c r="AL1275" s="590">
        <f>IF(AH1275=0,0,(AJ1275/AH1275)*100)</f>
        <v>0</v>
      </c>
      <c r="AM1275" s="591"/>
      <c r="AN1275" s="538"/>
      <c r="AO1275" s="539"/>
      <c r="AP1275" s="552"/>
      <c r="AQ1275" s="558"/>
      <c r="AR1275" s="590">
        <f>IF(AN1275=0,0,(AP1275/AN1275)*100)</f>
        <v>0</v>
      </c>
      <c r="AS1275" s="591"/>
      <c r="AT1275" s="578">
        <f>AB1275+AH1275+AN1275</f>
        <v>0</v>
      </c>
      <c r="AU1275" s="579"/>
      <c r="AV1275" s="574">
        <f>AD1275+AJ1275+AP1275</f>
        <v>0</v>
      </c>
      <c r="AW1275" s="575"/>
      <c r="AX1275" s="590">
        <f>IF(AT1275=0,0,(AV1275/AT1275)*100)</f>
        <v>0</v>
      </c>
      <c r="AY1275" s="591"/>
      <c r="AZ1275" s="538"/>
      <c r="BA1275" s="539"/>
      <c r="BB1275" s="552"/>
      <c r="BC1275" s="558"/>
      <c r="BD1275" s="590">
        <f>IF(AZ1275=0,0,(BB1275/AZ1275)*100)</f>
        <v>0</v>
      </c>
      <c r="BE1275" s="591"/>
      <c r="BF1275" s="578">
        <f>AT1275+AZ1275</f>
        <v>0</v>
      </c>
      <c r="BG1275" s="579"/>
      <c r="BH1275" s="574">
        <f>AV1275+BB1275</f>
        <v>0</v>
      </c>
      <c r="BI1275" s="575"/>
      <c r="BJ1275" s="590">
        <f>IF(BF1275=0,0,(BH1275/BF1275)*100)</f>
        <v>0</v>
      </c>
      <c r="BK1275" s="591"/>
      <c r="BL1275" s="650">
        <f>(AD1275*2)+(AJ1275*2)+(AP1275*3)+BB1275</f>
        <v>0</v>
      </c>
      <c r="BM1275" s="651"/>
      <c r="BN1275" s="652"/>
      <c r="BO1275" s="599" t="e">
        <f>(BL1275*BR$1271)+(N1275*BR$1272)+(X1275*BR$1273)+(R1275*BR$1274)+(V1275*BR$1275)+(Z1275*BR$1276)</f>
        <v>#REF!</v>
      </c>
      <c r="BP1275" s="599" t="e">
        <f>((AZ1275-BB1275)*BR$1278)+((AT1275-AV1275)*BR$1277)+(H1275*BR$1279)+(P1275*BR$1280)</f>
        <v>#REF!</v>
      </c>
      <c r="BQ1275" s="70" t="s">
        <v>76</v>
      </c>
      <c r="BR1275" s="71" t="e">
        <f>IF(#REF!="B",#REF!,IF(#REF!="C",#REF!,#REF!))</f>
        <v>#REF!</v>
      </c>
      <c r="BS1275" s="67"/>
    </row>
    <row r="1276" spans="1:71" ht="21.75" customHeight="1">
      <c r="A1276" s="54"/>
      <c r="B1276" s="566"/>
      <c r="C1276" s="560" t="str">
        <f>IF(ROSTER!D$12="","",ROSTER!D$12)</f>
        <v/>
      </c>
      <c r="D1276" s="561"/>
      <c r="E1276" s="547"/>
      <c r="F1276" s="502"/>
      <c r="G1276" s="507"/>
      <c r="H1276" s="544"/>
      <c r="I1276" s="545"/>
      <c r="J1276" s="540"/>
      <c r="K1276" s="541"/>
      <c r="L1276" s="553"/>
      <c r="M1276" s="559"/>
      <c r="N1276" s="556" t="s">
        <v>14</v>
      </c>
      <c r="O1276" s="557"/>
      <c r="P1276" s="540"/>
      <c r="Q1276" s="541"/>
      <c r="R1276" s="553"/>
      <c r="S1276" s="559"/>
      <c r="T1276" s="592"/>
      <c r="U1276" s="593"/>
      <c r="V1276" s="551"/>
      <c r="W1276" s="545"/>
      <c r="X1276" s="540"/>
      <c r="Y1276" s="545"/>
      <c r="Z1276" s="540"/>
      <c r="AA1276" s="545"/>
      <c r="AB1276" s="540"/>
      <c r="AC1276" s="541"/>
      <c r="AD1276" s="553"/>
      <c r="AE1276" s="559"/>
      <c r="AF1276" s="588"/>
      <c r="AG1276" s="589"/>
      <c r="AH1276" s="540"/>
      <c r="AI1276" s="541"/>
      <c r="AJ1276" s="553"/>
      <c r="AK1276" s="559"/>
      <c r="AL1276" s="592"/>
      <c r="AM1276" s="593"/>
      <c r="AN1276" s="540"/>
      <c r="AO1276" s="541"/>
      <c r="AP1276" s="553"/>
      <c r="AQ1276" s="559"/>
      <c r="AR1276" s="592"/>
      <c r="AS1276" s="593"/>
      <c r="AT1276" s="580"/>
      <c r="AU1276" s="581"/>
      <c r="AV1276" s="576"/>
      <c r="AW1276" s="577"/>
      <c r="AX1276" s="592"/>
      <c r="AY1276" s="593"/>
      <c r="AZ1276" s="540"/>
      <c r="BA1276" s="541"/>
      <c r="BB1276" s="553"/>
      <c r="BC1276" s="559"/>
      <c r="BD1276" s="592"/>
      <c r="BE1276" s="593"/>
      <c r="BF1276" s="580"/>
      <c r="BG1276" s="581"/>
      <c r="BH1276" s="576"/>
      <c r="BI1276" s="577"/>
      <c r="BJ1276" s="592"/>
      <c r="BK1276" s="593"/>
      <c r="BL1276" s="653"/>
      <c r="BM1276" s="654"/>
      <c r="BN1276" s="655"/>
      <c r="BO1276" s="600"/>
      <c r="BP1276" s="600"/>
      <c r="BQ1276" s="70" t="s">
        <v>77</v>
      </c>
      <c r="BR1276" s="71" t="e">
        <f>IF(#REF!="B",#REF!,IF(#REF!="C",#REF!,#REF!))</f>
        <v>#REF!</v>
      </c>
      <c r="BS1276" s="67"/>
    </row>
    <row r="1277" spans="1:71" ht="21.75" customHeight="1">
      <c r="A1277" s="54"/>
      <c r="B1277" s="565" t="str">
        <f>IF(ROSTER!B14="","",ROSTER!B14)</f>
        <v/>
      </c>
      <c r="C1277" s="536" t="str">
        <f>IF(ROSTER!C$14="","",ROSTER!C$14)</f>
        <v/>
      </c>
      <c r="D1277" s="537"/>
      <c r="E1277" s="546"/>
      <c r="F1277" s="501">
        <f>IF(E1277="y",1,IF(E1277="S",1,0))</f>
        <v>0</v>
      </c>
      <c r="G1277" s="506">
        <f>IF(E1277="S",1,0)</f>
        <v>0</v>
      </c>
      <c r="H1277" s="542"/>
      <c r="I1277" s="543"/>
      <c r="J1277" s="538"/>
      <c r="K1277" s="539"/>
      <c r="L1277" s="552"/>
      <c r="M1277" s="558"/>
      <c r="N1277" s="554">
        <f>L1277+J1277</f>
        <v>0</v>
      </c>
      <c r="O1277" s="555"/>
      <c r="P1277" s="538"/>
      <c r="Q1277" s="539"/>
      <c r="R1277" s="552"/>
      <c r="S1277" s="558"/>
      <c r="T1277" s="590">
        <f t="shared" ref="T1277:T1314" si="1142">R1277-P1277</f>
        <v>0</v>
      </c>
      <c r="U1277" s="591"/>
      <c r="V1277" s="550"/>
      <c r="W1277" s="543"/>
      <c r="X1277" s="538"/>
      <c r="Y1277" s="543"/>
      <c r="Z1277" s="538"/>
      <c r="AA1277" s="543"/>
      <c r="AB1277" s="538"/>
      <c r="AC1277" s="539"/>
      <c r="AD1277" s="552"/>
      <c r="AE1277" s="558"/>
      <c r="AF1277" s="586">
        <f>IF(AB1277=0,0,(AD1277/AB1277)*100)</f>
        <v>0</v>
      </c>
      <c r="AG1277" s="587"/>
      <c r="AH1277" s="538"/>
      <c r="AI1277" s="539"/>
      <c r="AJ1277" s="552"/>
      <c r="AK1277" s="558"/>
      <c r="AL1277" s="590">
        <f>IF(AH1277=0,0,(AJ1277/AH1277)*100)</f>
        <v>0</v>
      </c>
      <c r="AM1277" s="591"/>
      <c r="AN1277" s="538"/>
      <c r="AO1277" s="539"/>
      <c r="AP1277" s="552"/>
      <c r="AQ1277" s="558"/>
      <c r="AR1277" s="590">
        <f>IF(AN1277=0,0,(AP1277/AN1277)*100)</f>
        <v>0</v>
      </c>
      <c r="AS1277" s="591"/>
      <c r="AT1277" s="578">
        <f>AB1277+AH1277+AN1277</f>
        <v>0</v>
      </c>
      <c r="AU1277" s="579"/>
      <c r="AV1277" s="574">
        <f>AD1277+AJ1277+AP1277</f>
        <v>0</v>
      </c>
      <c r="AW1277" s="575"/>
      <c r="AX1277" s="590">
        <f>IF(AT1277=0,0,(AV1277/AT1277)*100)</f>
        <v>0</v>
      </c>
      <c r="AY1277" s="591"/>
      <c r="AZ1277" s="538"/>
      <c r="BA1277" s="539"/>
      <c r="BB1277" s="552"/>
      <c r="BC1277" s="558"/>
      <c r="BD1277" s="590">
        <f>IF(AZ1277=0,0,(BB1277/AZ1277)*100)</f>
        <v>0</v>
      </c>
      <c r="BE1277" s="591"/>
      <c r="BF1277" s="578">
        <f>AT1277+AZ1277</f>
        <v>0</v>
      </c>
      <c r="BG1277" s="579"/>
      <c r="BH1277" s="574">
        <f>AV1277+BB1277</f>
        <v>0</v>
      </c>
      <c r="BI1277" s="575"/>
      <c r="BJ1277" s="590">
        <f>IF(BF1277=0,0,(BH1277/BF1277)*100)</f>
        <v>0</v>
      </c>
      <c r="BK1277" s="591"/>
      <c r="BL1277" s="650">
        <f>(AD1277*2)+(AJ1277*2)+(AP1277*3)+BB1277</f>
        <v>0</v>
      </c>
      <c r="BM1277" s="651"/>
      <c r="BN1277" s="652"/>
      <c r="BO1277" s="599" t="e">
        <f>(BL1277*BR$1271)+(N1277*BR$1272)+(X1277*BR$1273)+(R1277*BR$1274)+(V1277*BR$1275)+(Z1277*BR$1276)</f>
        <v>#REF!</v>
      </c>
      <c r="BP1277" s="599" t="e">
        <f>((AZ1277-BB1277)*BR$1278)+((AT1277-AV1277)*BR$1277)+(H1277*BR$1279)+(P1277*BR$1280)</f>
        <v>#REF!</v>
      </c>
      <c r="BQ1277" s="70" t="s">
        <v>78</v>
      </c>
      <c r="BR1277" s="71" t="e">
        <f>IF(#REF!="B",#REF!,IF(#REF!="C",#REF!,#REF!))</f>
        <v>#REF!</v>
      </c>
      <c r="BS1277" s="67"/>
    </row>
    <row r="1278" spans="1:71" ht="21.75" customHeight="1">
      <c r="A1278" s="54"/>
      <c r="B1278" s="566"/>
      <c r="C1278" s="560" t="str">
        <f>IF(ROSTER!D$14="","",ROSTER!D$14)</f>
        <v/>
      </c>
      <c r="D1278" s="561"/>
      <c r="E1278" s="547"/>
      <c r="F1278" s="502"/>
      <c r="G1278" s="507"/>
      <c r="H1278" s="544"/>
      <c r="I1278" s="545"/>
      <c r="J1278" s="540"/>
      <c r="K1278" s="541"/>
      <c r="L1278" s="553"/>
      <c r="M1278" s="559"/>
      <c r="N1278" s="556" t="s">
        <v>14</v>
      </c>
      <c r="O1278" s="557"/>
      <c r="P1278" s="540"/>
      <c r="Q1278" s="541"/>
      <c r="R1278" s="553"/>
      <c r="S1278" s="559"/>
      <c r="T1278" s="592"/>
      <c r="U1278" s="593"/>
      <c r="V1278" s="551"/>
      <c r="W1278" s="545"/>
      <c r="X1278" s="540"/>
      <c r="Y1278" s="545"/>
      <c r="Z1278" s="540"/>
      <c r="AA1278" s="545"/>
      <c r="AB1278" s="540"/>
      <c r="AC1278" s="541"/>
      <c r="AD1278" s="553"/>
      <c r="AE1278" s="559"/>
      <c r="AF1278" s="588"/>
      <c r="AG1278" s="589"/>
      <c r="AH1278" s="540"/>
      <c r="AI1278" s="541"/>
      <c r="AJ1278" s="553"/>
      <c r="AK1278" s="559"/>
      <c r="AL1278" s="592"/>
      <c r="AM1278" s="593"/>
      <c r="AN1278" s="540"/>
      <c r="AO1278" s="541"/>
      <c r="AP1278" s="553"/>
      <c r="AQ1278" s="559"/>
      <c r="AR1278" s="592"/>
      <c r="AS1278" s="593"/>
      <c r="AT1278" s="580"/>
      <c r="AU1278" s="581"/>
      <c r="AV1278" s="576"/>
      <c r="AW1278" s="577"/>
      <c r="AX1278" s="592"/>
      <c r="AY1278" s="593"/>
      <c r="AZ1278" s="540"/>
      <c r="BA1278" s="541"/>
      <c r="BB1278" s="553"/>
      <c r="BC1278" s="559"/>
      <c r="BD1278" s="592"/>
      <c r="BE1278" s="593"/>
      <c r="BF1278" s="580"/>
      <c r="BG1278" s="581"/>
      <c r="BH1278" s="576"/>
      <c r="BI1278" s="577"/>
      <c r="BJ1278" s="592"/>
      <c r="BK1278" s="593"/>
      <c r="BL1278" s="653"/>
      <c r="BM1278" s="654"/>
      <c r="BN1278" s="655"/>
      <c r="BO1278" s="600"/>
      <c r="BP1278" s="600"/>
      <c r="BQ1278" s="70" t="s">
        <v>79</v>
      </c>
      <c r="BR1278" s="71" t="e">
        <f>IF(#REF!="B",#REF!,IF(#REF!="C",#REF!,#REF!))</f>
        <v>#REF!</v>
      </c>
      <c r="BS1278" s="67"/>
    </row>
    <row r="1279" spans="1:71" ht="21.75" customHeight="1">
      <c r="A1279" s="54"/>
      <c r="B1279" s="565" t="str">
        <f>IF(ROSTER!B16="","",ROSTER!B16)</f>
        <v/>
      </c>
      <c r="C1279" s="536" t="str">
        <f>IF(ROSTER!C$16="","",ROSTER!C$16)</f>
        <v/>
      </c>
      <c r="D1279" s="537"/>
      <c r="E1279" s="546"/>
      <c r="F1279" s="501">
        <f>IF(E1279="y",1,IF(E1279="S",1,0))</f>
        <v>0</v>
      </c>
      <c r="G1279" s="506">
        <f>IF(E1279="S",1,0)</f>
        <v>0</v>
      </c>
      <c r="H1279" s="542"/>
      <c r="I1279" s="543"/>
      <c r="J1279" s="538"/>
      <c r="K1279" s="539"/>
      <c r="L1279" s="552"/>
      <c r="M1279" s="558"/>
      <c r="N1279" s="554">
        <f>L1279+J1279</f>
        <v>0</v>
      </c>
      <c r="O1279" s="555"/>
      <c r="P1279" s="538"/>
      <c r="Q1279" s="539"/>
      <c r="R1279" s="552"/>
      <c r="S1279" s="558"/>
      <c r="T1279" s="590">
        <f t="shared" ref="T1279:T1314" si="1143">R1279-P1279</f>
        <v>0</v>
      </c>
      <c r="U1279" s="591"/>
      <c r="V1279" s="550"/>
      <c r="W1279" s="543"/>
      <c r="X1279" s="538"/>
      <c r="Y1279" s="543"/>
      <c r="Z1279" s="538"/>
      <c r="AA1279" s="543"/>
      <c r="AB1279" s="538"/>
      <c r="AC1279" s="539"/>
      <c r="AD1279" s="552"/>
      <c r="AE1279" s="558"/>
      <c r="AF1279" s="586">
        <f>IF(AB1279=0,0,(AD1279/AB1279)*100)</f>
        <v>0</v>
      </c>
      <c r="AG1279" s="587"/>
      <c r="AH1279" s="538"/>
      <c r="AI1279" s="539"/>
      <c r="AJ1279" s="552"/>
      <c r="AK1279" s="558"/>
      <c r="AL1279" s="590">
        <f>IF(AH1279=0,0,(AJ1279/AH1279)*100)</f>
        <v>0</v>
      </c>
      <c r="AM1279" s="591"/>
      <c r="AN1279" s="538"/>
      <c r="AO1279" s="539"/>
      <c r="AP1279" s="552"/>
      <c r="AQ1279" s="558"/>
      <c r="AR1279" s="590">
        <f>IF(AN1279=0,0,(AP1279/AN1279)*100)</f>
        <v>0</v>
      </c>
      <c r="AS1279" s="591"/>
      <c r="AT1279" s="578">
        <f>AB1279+AH1279+AN1279</f>
        <v>0</v>
      </c>
      <c r="AU1279" s="579"/>
      <c r="AV1279" s="574">
        <f>AD1279+AJ1279+AP1279</f>
        <v>0</v>
      </c>
      <c r="AW1279" s="575"/>
      <c r="AX1279" s="590">
        <f>IF(AT1279=0,0,(AV1279/AT1279)*100)</f>
        <v>0</v>
      </c>
      <c r="AY1279" s="591"/>
      <c r="AZ1279" s="538"/>
      <c r="BA1279" s="539"/>
      <c r="BB1279" s="552"/>
      <c r="BC1279" s="558"/>
      <c r="BD1279" s="590">
        <f>IF(AZ1279=0,0,(BB1279/AZ1279)*100)</f>
        <v>0</v>
      </c>
      <c r="BE1279" s="591"/>
      <c r="BF1279" s="578">
        <f>AT1279+AZ1279</f>
        <v>0</v>
      </c>
      <c r="BG1279" s="579"/>
      <c r="BH1279" s="574">
        <f>AV1279+BB1279</f>
        <v>0</v>
      </c>
      <c r="BI1279" s="575"/>
      <c r="BJ1279" s="590">
        <f>IF(BF1279=0,0,(BH1279/BF1279)*100)</f>
        <v>0</v>
      </c>
      <c r="BK1279" s="591"/>
      <c r="BL1279" s="650">
        <f>(AD1279*2)+(AJ1279*2)+(AP1279*3)+BB1279</f>
        <v>0</v>
      </c>
      <c r="BM1279" s="651"/>
      <c r="BN1279" s="652"/>
      <c r="BO1279" s="599" t="e">
        <f>(BL1279*BR$1271)+(N1279*BR$1272)+(X1279*BR$1273)+(R1279*BR$1274)+(V1279*BR$1275)+(Z1279*BR$1276)</f>
        <v>#REF!</v>
      </c>
      <c r="BP1279" s="599" t="e">
        <f>((AZ1279-BB1279)*BR$1278)+((AT1279-AV1279)*BR$1277)+(H1279*BR$1279)+(P1279*BR$1280)</f>
        <v>#REF!</v>
      </c>
      <c r="BQ1279" s="70" t="s">
        <v>80</v>
      </c>
      <c r="BR1279" s="71" t="e">
        <f>IF(#REF!="B",#REF!,IF(#REF!="C",#REF!,#REF!))</f>
        <v>#REF!</v>
      </c>
      <c r="BS1279" s="67"/>
    </row>
    <row r="1280" spans="1:71" ht="21.75" customHeight="1">
      <c r="A1280" s="54"/>
      <c r="B1280" s="566"/>
      <c r="C1280" s="560" t="str">
        <f>IF(ROSTER!D$16="","",ROSTER!D$16)</f>
        <v/>
      </c>
      <c r="D1280" s="561"/>
      <c r="E1280" s="547"/>
      <c r="F1280" s="502"/>
      <c r="G1280" s="507"/>
      <c r="H1280" s="544"/>
      <c r="I1280" s="545"/>
      <c r="J1280" s="540"/>
      <c r="K1280" s="541"/>
      <c r="L1280" s="553"/>
      <c r="M1280" s="559"/>
      <c r="N1280" s="556" t="s">
        <v>14</v>
      </c>
      <c r="O1280" s="557"/>
      <c r="P1280" s="540"/>
      <c r="Q1280" s="541"/>
      <c r="R1280" s="553"/>
      <c r="S1280" s="559"/>
      <c r="T1280" s="592"/>
      <c r="U1280" s="593"/>
      <c r="V1280" s="551"/>
      <c r="W1280" s="545"/>
      <c r="X1280" s="540"/>
      <c r="Y1280" s="545"/>
      <c r="Z1280" s="540"/>
      <c r="AA1280" s="545"/>
      <c r="AB1280" s="540"/>
      <c r="AC1280" s="541"/>
      <c r="AD1280" s="553"/>
      <c r="AE1280" s="559"/>
      <c r="AF1280" s="588"/>
      <c r="AG1280" s="589"/>
      <c r="AH1280" s="540"/>
      <c r="AI1280" s="541"/>
      <c r="AJ1280" s="553"/>
      <c r="AK1280" s="559"/>
      <c r="AL1280" s="592"/>
      <c r="AM1280" s="593"/>
      <c r="AN1280" s="540"/>
      <c r="AO1280" s="541"/>
      <c r="AP1280" s="553"/>
      <c r="AQ1280" s="559"/>
      <c r="AR1280" s="592"/>
      <c r="AS1280" s="593"/>
      <c r="AT1280" s="580"/>
      <c r="AU1280" s="581"/>
      <c r="AV1280" s="576"/>
      <c r="AW1280" s="577"/>
      <c r="AX1280" s="592"/>
      <c r="AY1280" s="593"/>
      <c r="AZ1280" s="540"/>
      <c r="BA1280" s="541"/>
      <c r="BB1280" s="553"/>
      <c r="BC1280" s="559"/>
      <c r="BD1280" s="592"/>
      <c r="BE1280" s="593"/>
      <c r="BF1280" s="580"/>
      <c r="BG1280" s="581"/>
      <c r="BH1280" s="576"/>
      <c r="BI1280" s="577"/>
      <c r="BJ1280" s="592"/>
      <c r="BK1280" s="593"/>
      <c r="BL1280" s="653"/>
      <c r="BM1280" s="654"/>
      <c r="BN1280" s="655"/>
      <c r="BO1280" s="600"/>
      <c r="BP1280" s="600"/>
      <c r="BQ1280" s="70" t="s">
        <v>81</v>
      </c>
      <c r="BR1280" s="71" t="e">
        <f>IF(#REF!="B",#REF!,IF(#REF!="C",#REF!,#REF!))</f>
        <v>#REF!</v>
      </c>
      <c r="BS1280" s="67"/>
    </row>
    <row r="1281" spans="1:71" ht="21.75" customHeight="1">
      <c r="A1281" s="54"/>
      <c r="B1281" s="565" t="str">
        <f>IF(ROSTER!B18="","",ROSTER!B18)</f>
        <v/>
      </c>
      <c r="C1281" s="536" t="str">
        <f>IF(ROSTER!C$18="","",ROSTER!C$18)</f>
        <v/>
      </c>
      <c r="D1281" s="537"/>
      <c r="E1281" s="546"/>
      <c r="F1281" s="501">
        <f>IF(E1281="y",1,IF(E1281="S",1,0))</f>
        <v>0</v>
      </c>
      <c r="G1281" s="506">
        <f>IF(E1281="S",1,0)</f>
        <v>0</v>
      </c>
      <c r="H1281" s="542"/>
      <c r="I1281" s="543"/>
      <c r="J1281" s="538"/>
      <c r="K1281" s="539"/>
      <c r="L1281" s="552"/>
      <c r="M1281" s="558"/>
      <c r="N1281" s="554">
        <f>L1281+J1281</f>
        <v>0</v>
      </c>
      <c r="O1281" s="555"/>
      <c r="P1281" s="538"/>
      <c r="Q1281" s="539"/>
      <c r="R1281" s="552"/>
      <c r="S1281" s="558"/>
      <c r="T1281" s="590">
        <f t="shared" ref="T1281:T1314" si="1144">R1281-P1281</f>
        <v>0</v>
      </c>
      <c r="U1281" s="591"/>
      <c r="V1281" s="550"/>
      <c r="W1281" s="543"/>
      <c r="X1281" s="538"/>
      <c r="Y1281" s="543"/>
      <c r="Z1281" s="538"/>
      <c r="AA1281" s="543"/>
      <c r="AB1281" s="538"/>
      <c r="AC1281" s="539"/>
      <c r="AD1281" s="552"/>
      <c r="AE1281" s="558"/>
      <c r="AF1281" s="586">
        <f>IF(AB1281=0,0,(AD1281/AB1281)*100)</f>
        <v>0</v>
      </c>
      <c r="AG1281" s="587"/>
      <c r="AH1281" s="538"/>
      <c r="AI1281" s="539"/>
      <c r="AJ1281" s="552"/>
      <c r="AK1281" s="558"/>
      <c r="AL1281" s="590">
        <f>IF(AH1281=0,0,(AJ1281/AH1281)*100)</f>
        <v>0</v>
      </c>
      <c r="AM1281" s="591"/>
      <c r="AN1281" s="538"/>
      <c r="AO1281" s="539"/>
      <c r="AP1281" s="552"/>
      <c r="AQ1281" s="558"/>
      <c r="AR1281" s="590">
        <f>IF(AN1281=0,0,(AP1281/AN1281)*100)</f>
        <v>0</v>
      </c>
      <c r="AS1281" s="591"/>
      <c r="AT1281" s="578">
        <f>AB1281+AH1281+AN1281</f>
        <v>0</v>
      </c>
      <c r="AU1281" s="579"/>
      <c r="AV1281" s="574">
        <f>AD1281+AJ1281+AP1281</f>
        <v>0</v>
      </c>
      <c r="AW1281" s="575"/>
      <c r="AX1281" s="590">
        <f>IF(AT1281=0,0,(AV1281/AT1281)*100)</f>
        <v>0</v>
      </c>
      <c r="AY1281" s="591"/>
      <c r="AZ1281" s="538"/>
      <c r="BA1281" s="539"/>
      <c r="BB1281" s="552"/>
      <c r="BC1281" s="558"/>
      <c r="BD1281" s="590">
        <f>IF(AZ1281=0,0,(BB1281/AZ1281)*100)</f>
        <v>0</v>
      </c>
      <c r="BE1281" s="591"/>
      <c r="BF1281" s="578">
        <f>AT1281+AZ1281</f>
        <v>0</v>
      </c>
      <c r="BG1281" s="579"/>
      <c r="BH1281" s="574">
        <f>AV1281+BB1281</f>
        <v>0</v>
      </c>
      <c r="BI1281" s="575"/>
      <c r="BJ1281" s="590">
        <f>IF(BF1281=0,0,(BH1281/BF1281)*100)</f>
        <v>0</v>
      </c>
      <c r="BK1281" s="591"/>
      <c r="BL1281" s="650">
        <f>(AD1281*2)+(AJ1281*2)+(AP1281*3)+BB1281</f>
        <v>0</v>
      </c>
      <c r="BM1281" s="651"/>
      <c r="BN1281" s="652"/>
      <c r="BO1281" s="599" t="e">
        <f>(BL1281*BR$1271)+(N1281*BR$1272)+(X1281*BR$1273)+(R1281*BR$1274)+(V1281*BR$1275)+(Z1281*BR$1276)</f>
        <v>#REF!</v>
      </c>
      <c r="BP1281" s="599" t="e">
        <f>((AZ1281-BB1281)*BR$1278)+((AT1281-AV1281)*BR$1277)+(H1281*BR$1279)+(P1281*BR$1280)</f>
        <v>#REF!</v>
      </c>
      <c r="BQ1281" s="54"/>
      <c r="BR1281" s="54"/>
      <c r="BS1281" s="67"/>
    </row>
    <row r="1282" spans="1:71" ht="21.75" customHeight="1">
      <c r="A1282" s="54"/>
      <c r="B1282" s="566"/>
      <c r="C1282" s="560" t="str">
        <f>IF(ROSTER!D$18="","",ROSTER!D$18)</f>
        <v/>
      </c>
      <c r="D1282" s="561"/>
      <c r="E1282" s="547"/>
      <c r="F1282" s="502"/>
      <c r="G1282" s="507"/>
      <c r="H1282" s="544"/>
      <c r="I1282" s="545"/>
      <c r="J1282" s="540"/>
      <c r="K1282" s="541"/>
      <c r="L1282" s="553"/>
      <c r="M1282" s="559"/>
      <c r="N1282" s="556"/>
      <c r="O1282" s="557"/>
      <c r="P1282" s="540"/>
      <c r="Q1282" s="541"/>
      <c r="R1282" s="553"/>
      <c r="S1282" s="559"/>
      <c r="T1282" s="592"/>
      <c r="U1282" s="593"/>
      <c r="V1282" s="551"/>
      <c r="W1282" s="545"/>
      <c r="X1282" s="540"/>
      <c r="Y1282" s="545"/>
      <c r="Z1282" s="540"/>
      <c r="AA1282" s="545"/>
      <c r="AB1282" s="540"/>
      <c r="AC1282" s="541"/>
      <c r="AD1282" s="553"/>
      <c r="AE1282" s="559"/>
      <c r="AF1282" s="588"/>
      <c r="AG1282" s="589"/>
      <c r="AH1282" s="540"/>
      <c r="AI1282" s="541"/>
      <c r="AJ1282" s="553"/>
      <c r="AK1282" s="559"/>
      <c r="AL1282" s="592"/>
      <c r="AM1282" s="593"/>
      <c r="AN1282" s="540"/>
      <c r="AO1282" s="541"/>
      <c r="AP1282" s="553"/>
      <c r="AQ1282" s="559"/>
      <c r="AR1282" s="592"/>
      <c r="AS1282" s="593"/>
      <c r="AT1282" s="580"/>
      <c r="AU1282" s="581"/>
      <c r="AV1282" s="576"/>
      <c r="AW1282" s="577"/>
      <c r="AX1282" s="592"/>
      <c r="AY1282" s="593"/>
      <c r="AZ1282" s="540"/>
      <c r="BA1282" s="541"/>
      <c r="BB1282" s="553"/>
      <c r="BC1282" s="559"/>
      <c r="BD1282" s="592"/>
      <c r="BE1282" s="593"/>
      <c r="BF1282" s="580"/>
      <c r="BG1282" s="581"/>
      <c r="BH1282" s="576"/>
      <c r="BI1282" s="577"/>
      <c r="BJ1282" s="592"/>
      <c r="BK1282" s="593"/>
      <c r="BL1282" s="653"/>
      <c r="BM1282" s="654"/>
      <c r="BN1282" s="655"/>
      <c r="BO1282" s="600"/>
      <c r="BP1282" s="600"/>
      <c r="BQ1282" s="54"/>
      <c r="BR1282" s="54"/>
      <c r="BS1282" s="54"/>
    </row>
    <row r="1283" spans="1:71" ht="21.75" customHeight="1">
      <c r="A1283" s="54"/>
      <c r="B1283" s="565" t="str">
        <f>IF(ROSTER!B20="","",ROSTER!B20)</f>
        <v/>
      </c>
      <c r="C1283" s="536" t="str">
        <f>IF(ROSTER!C$20="","",ROSTER!C$20)</f>
        <v/>
      </c>
      <c r="D1283" s="537"/>
      <c r="E1283" s="546"/>
      <c r="F1283" s="501">
        <f>IF(E1283="y",1,IF(E1283="S",1,0))</f>
        <v>0</v>
      </c>
      <c r="G1283" s="506">
        <f>IF(E1283="S",1,0)</f>
        <v>0</v>
      </c>
      <c r="H1283" s="542"/>
      <c r="I1283" s="543"/>
      <c r="J1283" s="538"/>
      <c r="K1283" s="539"/>
      <c r="L1283" s="552"/>
      <c r="M1283" s="558"/>
      <c r="N1283" s="554">
        <f>L1283+J1283</f>
        <v>0</v>
      </c>
      <c r="O1283" s="555"/>
      <c r="P1283" s="538"/>
      <c r="Q1283" s="539"/>
      <c r="R1283" s="552"/>
      <c r="S1283" s="558"/>
      <c r="T1283" s="590">
        <f t="shared" ref="T1283:T1314" si="1145">R1283-P1283</f>
        <v>0</v>
      </c>
      <c r="U1283" s="591"/>
      <c r="V1283" s="550"/>
      <c r="W1283" s="543"/>
      <c r="X1283" s="538"/>
      <c r="Y1283" s="543"/>
      <c r="Z1283" s="538"/>
      <c r="AA1283" s="543"/>
      <c r="AB1283" s="538"/>
      <c r="AC1283" s="539"/>
      <c r="AD1283" s="552"/>
      <c r="AE1283" s="558"/>
      <c r="AF1283" s="586">
        <f>IF(AB1283=0,0,(AD1283/AB1283)*100)</f>
        <v>0</v>
      </c>
      <c r="AG1283" s="587"/>
      <c r="AH1283" s="538"/>
      <c r="AI1283" s="539"/>
      <c r="AJ1283" s="552"/>
      <c r="AK1283" s="558"/>
      <c r="AL1283" s="590">
        <f>IF(AH1283=0,0,(AJ1283/AH1283)*100)</f>
        <v>0</v>
      </c>
      <c r="AM1283" s="591"/>
      <c r="AN1283" s="538"/>
      <c r="AO1283" s="539"/>
      <c r="AP1283" s="552"/>
      <c r="AQ1283" s="558"/>
      <c r="AR1283" s="590">
        <f>IF(AN1283=0,0,(AP1283/AN1283)*100)</f>
        <v>0</v>
      </c>
      <c r="AS1283" s="591"/>
      <c r="AT1283" s="578">
        <f>AB1283+AH1283+AN1283</f>
        <v>0</v>
      </c>
      <c r="AU1283" s="579"/>
      <c r="AV1283" s="574">
        <f>AD1283+AJ1283+AP1283</f>
        <v>0</v>
      </c>
      <c r="AW1283" s="575"/>
      <c r="AX1283" s="590">
        <f>IF(AT1283=0,0,(AV1283/AT1283)*100)</f>
        <v>0</v>
      </c>
      <c r="AY1283" s="591"/>
      <c r="AZ1283" s="538"/>
      <c r="BA1283" s="539"/>
      <c r="BB1283" s="552"/>
      <c r="BC1283" s="558"/>
      <c r="BD1283" s="590">
        <f>IF(AZ1283=0,0,(BB1283/AZ1283)*100)</f>
        <v>0</v>
      </c>
      <c r="BE1283" s="591"/>
      <c r="BF1283" s="578">
        <f>AT1283+AZ1283</f>
        <v>0</v>
      </c>
      <c r="BG1283" s="579"/>
      <c r="BH1283" s="574">
        <f>AV1283+BB1283</f>
        <v>0</v>
      </c>
      <c r="BI1283" s="575"/>
      <c r="BJ1283" s="590">
        <f>IF(BF1283=0,0,(BH1283/BF1283)*100)</f>
        <v>0</v>
      </c>
      <c r="BK1283" s="591"/>
      <c r="BL1283" s="650">
        <f>(AD1283*2)+(AJ1283*2)+(AP1283*3)+BB1283</f>
        <v>0</v>
      </c>
      <c r="BM1283" s="651"/>
      <c r="BN1283" s="652"/>
      <c r="BO1283" s="599" t="e">
        <f>(BL1283*BR$1271)+(N1283*BR$1272)+(X1283*BR$1273)+(R1283*BR$1274)+(V1283*BR$1275)+(Z1283*BR$1276)</f>
        <v>#REF!</v>
      </c>
      <c r="BP1283" s="599" t="e">
        <f>((AZ1283-BB1283)*BR$1278)+((AT1283-AV1283)*BR$1277)+(H1283*BR$1279)+(P1283*BR$1280)</f>
        <v>#REF!</v>
      </c>
      <c r="BQ1283" s="54"/>
      <c r="BR1283" s="54"/>
      <c r="BS1283" s="54"/>
    </row>
    <row r="1284" spans="1:71" ht="21.75" customHeight="1">
      <c r="A1284" s="54"/>
      <c r="B1284" s="566"/>
      <c r="C1284" s="560" t="str">
        <f>IF(ROSTER!D$20="","",ROSTER!D$20)</f>
        <v/>
      </c>
      <c r="D1284" s="561"/>
      <c r="E1284" s="547"/>
      <c r="F1284" s="502"/>
      <c r="G1284" s="507"/>
      <c r="H1284" s="544"/>
      <c r="I1284" s="545"/>
      <c r="J1284" s="540"/>
      <c r="K1284" s="541"/>
      <c r="L1284" s="553"/>
      <c r="M1284" s="559"/>
      <c r="N1284" s="556" t="s">
        <v>14</v>
      </c>
      <c r="O1284" s="557"/>
      <c r="P1284" s="540"/>
      <c r="Q1284" s="541"/>
      <c r="R1284" s="553"/>
      <c r="S1284" s="559"/>
      <c r="T1284" s="592"/>
      <c r="U1284" s="593"/>
      <c r="V1284" s="551"/>
      <c r="W1284" s="545"/>
      <c r="X1284" s="540"/>
      <c r="Y1284" s="545"/>
      <c r="Z1284" s="540"/>
      <c r="AA1284" s="545"/>
      <c r="AB1284" s="540"/>
      <c r="AC1284" s="541"/>
      <c r="AD1284" s="553"/>
      <c r="AE1284" s="559"/>
      <c r="AF1284" s="588"/>
      <c r="AG1284" s="589"/>
      <c r="AH1284" s="540"/>
      <c r="AI1284" s="541"/>
      <c r="AJ1284" s="553"/>
      <c r="AK1284" s="559"/>
      <c r="AL1284" s="592"/>
      <c r="AM1284" s="593"/>
      <c r="AN1284" s="540"/>
      <c r="AO1284" s="541"/>
      <c r="AP1284" s="553"/>
      <c r="AQ1284" s="559"/>
      <c r="AR1284" s="592"/>
      <c r="AS1284" s="593"/>
      <c r="AT1284" s="580"/>
      <c r="AU1284" s="581"/>
      <c r="AV1284" s="576"/>
      <c r="AW1284" s="577"/>
      <c r="AX1284" s="592"/>
      <c r="AY1284" s="593"/>
      <c r="AZ1284" s="540"/>
      <c r="BA1284" s="541"/>
      <c r="BB1284" s="553"/>
      <c r="BC1284" s="559"/>
      <c r="BD1284" s="592"/>
      <c r="BE1284" s="593"/>
      <c r="BF1284" s="580"/>
      <c r="BG1284" s="581"/>
      <c r="BH1284" s="576"/>
      <c r="BI1284" s="577"/>
      <c r="BJ1284" s="592"/>
      <c r="BK1284" s="593"/>
      <c r="BL1284" s="653"/>
      <c r="BM1284" s="654"/>
      <c r="BN1284" s="655"/>
      <c r="BO1284" s="600"/>
      <c r="BP1284" s="600"/>
      <c r="BQ1284" s="54"/>
      <c r="BR1284" s="54"/>
      <c r="BS1284" s="54"/>
    </row>
    <row r="1285" spans="1:71" ht="21.75" customHeight="1">
      <c r="A1285" s="54"/>
      <c r="B1285" s="565" t="str">
        <f>IF(ROSTER!B22="","",ROSTER!B22)</f>
        <v/>
      </c>
      <c r="C1285" s="536" t="str">
        <f>IF(ROSTER!C$22="","",ROSTER!C$22)</f>
        <v/>
      </c>
      <c r="D1285" s="537"/>
      <c r="E1285" s="546"/>
      <c r="F1285" s="501">
        <f>IF(E1285="y",1,IF(E1285="S",1,0))</f>
        <v>0</v>
      </c>
      <c r="G1285" s="506">
        <f>IF(E1285="S",1,0)</f>
        <v>0</v>
      </c>
      <c r="H1285" s="542"/>
      <c r="I1285" s="543"/>
      <c r="J1285" s="538"/>
      <c r="K1285" s="539"/>
      <c r="L1285" s="552"/>
      <c r="M1285" s="558"/>
      <c r="N1285" s="554">
        <f>L1285+J1285</f>
        <v>0</v>
      </c>
      <c r="O1285" s="555"/>
      <c r="P1285" s="538"/>
      <c r="Q1285" s="539"/>
      <c r="R1285" s="552"/>
      <c r="S1285" s="558"/>
      <c r="T1285" s="590">
        <f t="shared" ref="T1285:T1314" si="1146">R1285-P1285</f>
        <v>0</v>
      </c>
      <c r="U1285" s="591"/>
      <c r="V1285" s="550"/>
      <c r="W1285" s="543"/>
      <c r="X1285" s="538"/>
      <c r="Y1285" s="543"/>
      <c r="Z1285" s="538"/>
      <c r="AA1285" s="543"/>
      <c r="AB1285" s="538"/>
      <c r="AC1285" s="539"/>
      <c r="AD1285" s="552"/>
      <c r="AE1285" s="558"/>
      <c r="AF1285" s="586">
        <f>IF(AB1285=0,0,(AD1285/AB1285)*100)</f>
        <v>0</v>
      </c>
      <c r="AG1285" s="587"/>
      <c r="AH1285" s="538"/>
      <c r="AI1285" s="539"/>
      <c r="AJ1285" s="552"/>
      <c r="AK1285" s="558"/>
      <c r="AL1285" s="590">
        <f>IF(AH1285=0,0,(AJ1285/AH1285)*100)</f>
        <v>0</v>
      </c>
      <c r="AM1285" s="591"/>
      <c r="AN1285" s="538"/>
      <c r="AO1285" s="539"/>
      <c r="AP1285" s="552"/>
      <c r="AQ1285" s="558"/>
      <c r="AR1285" s="590">
        <f>IF(AN1285=0,0,(AP1285/AN1285)*100)</f>
        <v>0</v>
      </c>
      <c r="AS1285" s="591"/>
      <c r="AT1285" s="578">
        <f>AB1285+AH1285+AN1285</f>
        <v>0</v>
      </c>
      <c r="AU1285" s="579"/>
      <c r="AV1285" s="574">
        <f>AD1285+AJ1285+AP1285</f>
        <v>0</v>
      </c>
      <c r="AW1285" s="575"/>
      <c r="AX1285" s="590">
        <f>IF(AT1285=0,0,(AV1285/AT1285)*100)</f>
        <v>0</v>
      </c>
      <c r="AY1285" s="591"/>
      <c r="AZ1285" s="538"/>
      <c r="BA1285" s="539"/>
      <c r="BB1285" s="552"/>
      <c r="BC1285" s="558"/>
      <c r="BD1285" s="590">
        <f>IF(AZ1285=0,0,(BB1285/AZ1285)*100)</f>
        <v>0</v>
      </c>
      <c r="BE1285" s="591"/>
      <c r="BF1285" s="578">
        <f>AT1285+AZ1285</f>
        <v>0</v>
      </c>
      <c r="BG1285" s="579"/>
      <c r="BH1285" s="574">
        <f>AV1285+BB1285</f>
        <v>0</v>
      </c>
      <c r="BI1285" s="575"/>
      <c r="BJ1285" s="590">
        <f>IF(BF1285=0,0,(BH1285/BF1285)*100)</f>
        <v>0</v>
      </c>
      <c r="BK1285" s="591"/>
      <c r="BL1285" s="650">
        <f>(AD1285*2)+(AJ1285*2)+(AP1285*3)+BB1285</f>
        <v>0</v>
      </c>
      <c r="BM1285" s="651"/>
      <c r="BN1285" s="652"/>
      <c r="BO1285" s="599" t="e">
        <f>(BL1285*BR$1271)+(N1285*BR$1272)+(X1285*BR$1273)+(R1285*BR$1274)+(V1285*BR$1275)+(Z1285*BR$1276)</f>
        <v>#REF!</v>
      </c>
      <c r="BP1285" s="599" t="e">
        <f>((AZ1285-BB1285)*BR$1278)+((AT1285-AV1285)*BR$1277)+(H1285*BR$1279)+(P1285*BR$1280)</f>
        <v>#REF!</v>
      </c>
      <c r="BQ1285" s="54"/>
      <c r="BR1285" s="54"/>
      <c r="BS1285" s="54"/>
    </row>
    <row r="1286" spans="1:71" ht="21.75" customHeight="1">
      <c r="A1286" s="54"/>
      <c r="B1286" s="566"/>
      <c r="C1286" s="560" t="str">
        <f>IF(ROSTER!D$22="","",ROSTER!D$22)</f>
        <v/>
      </c>
      <c r="D1286" s="561"/>
      <c r="E1286" s="547"/>
      <c r="F1286" s="502"/>
      <c r="G1286" s="507"/>
      <c r="H1286" s="544"/>
      <c r="I1286" s="545"/>
      <c r="J1286" s="540"/>
      <c r="K1286" s="541"/>
      <c r="L1286" s="553"/>
      <c r="M1286" s="559"/>
      <c r="N1286" s="556" t="s">
        <v>14</v>
      </c>
      <c r="O1286" s="557"/>
      <c r="P1286" s="540"/>
      <c r="Q1286" s="541"/>
      <c r="R1286" s="553"/>
      <c r="S1286" s="559"/>
      <c r="T1286" s="592"/>
      <c r="U1286" s="593"/>
      <c r="V1286" s="551"/>
      <c r="W1286" s="545"/>
      <c r="X1286" s="540"/>
      <c r="Y1286" s="545"/>
      <c r="Z1286" s="540"/>
      <c r="AA1286" s="545"/>
      <c r="AB1286" s="540"/>
      <c r="AC1286" s="541"/>
      <c r="AD1286" s="553"/>
      <c r="AE1286" s="559"/>
      <c r="AF1286" s="588"/>
      <c r="AG1286" s="589"/>
      <c r="AH1286" s="540"/>
      <c r="AI1286" s="541"/>
      <c r="AJ1286" s="553"/>
      <c r="AK1286" s="559"/>
      <c r="AL1286" s="592"/>
      <c r="AM1286" s="593"/>
      <c r="AN1286" s="540"/>
      <c r="AO1286" s="541"/>
      <c r="AP1286" s="553"/>
      <c r="AQ1286" s="559"/>
      <c r="AR1286" s="592"/>
      <c r="AS1286" s="593"/>
      <c r="AT1286" s="580"/>
      <c r="AU1286" s="581"/>
      <c r="AV1286" s="576"/>
      <c r="AW1286" s="577"/>
      <c r="AX1286" s="592"/>
      <c r="AY1286" s="593"/>
      <c r="AZ1286" s="540"/>
      <c r="BA1286" s="541"/>
      <c r="BB1286" s="553"/>
      <c r="BC1286" s="559"/>
      <c r="BD1286" s="592"/>
      <c r="BE1286" s="593"/>
      <c r="BF1286" s="580"/>
      <c r="BG1286" s="581"/>
      <c r="BH1286" s="576"/>
      <c r="BI1286" s="577"/>
      <c r="BJ1286" s="592"/>
      <c r="BK1286" s="593"/>
      <c r="BL1286" s="653"/>
      <c r="BM1286" s="654"/>
      <c r="BN1286" s="655"/>
      <c r="BO1286" s="600"/>
      <c r="BP1286" s="600"/>
      <c r="BQ1286" s="54"/>
      <c r="BR1286" s="54"/>
      <c r="BS1286" s="54"/>
    </row>
    <row r="1287" spans="1:71" ht="21.75" customHeight="1">
      <c r="A1287" s="54"/>
      <c r="B1287" s="565" t="str">
        <f>IF(ROSTER!B24="","",ROSTER!B24)</f>
        <v/>
      </c>
      <c r="C1287" s="536" t="str">
        <f>IF(ROSTER!C$24="","",ROSTER!C$24)</f>
        <v/>
      </c>
      <c r="D1287" s="537"/>
      <c r="E1287" s="546"/>
      <c r="F1287" s="501">
        <f>IF(E1287="y",1,IF(E1287="S",1,0))</f>
        <v>0</v>
      </c>
      <c r="G1287" s="506">
        <f>IF(E1287="S",1,0)</f>
        <v>0</v>
      </c>
      <c r="H1287" s="542"/>
      <c r="I1287" s="543"/>
      <c r="J1287" s="538"/>
      <c r="K1287" s="539"/>
      <c r="L1287" s="552"/>
      <c r="M1287" s="558"/>
      <c r="N1287" s="554">
        <f>L1287+J1287</f>
        <v>0</v>
      </c>
      <c r="O1287" s="555"/>
      <c r="P1287" s="538"/>
      <c r="Q1287" s="539"/>
      <c r="R1287" s="552"/>
      <c r="S1287" s="558"/>
      <c r="T1287" s="590">
        <f t="shared" ref="T1287:T1314" si="1147">R1287-P1287</f>
        <v>0</v>
      </c>
      <c r="U1287" s="591"/>
      <c r="V1287" s="550"/>
      <c r="W1287" s="543"/>
      <c r="X1287" s="538"/>
      <c r="Y1287" s="543"/>
      <c r="Z1287" s="538"/>
      <c r="AA1287" s="543"/>
      <c r="AB1287" s="538"/>
      <c r="AC1287" s="539"/>
      <c r="AD1287" s="552"/>
      <c r="AE1287" s="558"/>
      <c r="AF1287" s="586">
        <f>IF(AB1287=0,0,(AD1287/AB1287)*100)</f>
        <v>0</v>
      </c>
      <c r="AG1287" s="587"/>
      <c r="AH1287" s="538"/>
      <c r="AI1287" s="539"/>
      <c r="AJ1287" s="552"/>
      <c r="AK1287" s="558"/>
      <c r="AL1287" s="590">
        <f>IF(AH1287=0,0,(AJ1287/AH1287)*100)</f>
        <v>0</v>
      </c>
      <c r="AM1287" s="591"/>
      <c r="AN1287" s="538"/>
      <c r="AO1287" s="539"/>
      <c r="AP1287" s="552"/>
      <c r="AQ1287" s="558"/>
      <c r="AR1287" s="590">
        <f>IF(AN1287=0,0,(AP1287/AN1287)*100)</f>
        <v>0</v>
      </c>
      <c r="AS1287" s="591"/>
      <c r="AT1287" s="578">
        <f>AB1287+AH1287+AN1287</f>
        <v>0</v>
      </c>
      <c r="AU1287" s="579"/>
      <c r="AV1287" s="574">
        <f>AD1287+AJ1287+AP1287</f>
        <v>0</v>
      </c>
      <c r="AW1287" s="575"/>
      <c r="AX1287" s="590">
        <f>IF(AT1287=0,0,(AV1287/AT1287)*100)</f>
        <v>0</v>
      </c>
      <c r="AY1287" s="591"/>
      <c r="AZ1287" s="538"/>
      <c r="BA1287" s="539"/>
      <c r="BB1287" s="552"/>
      <c r="BC1287" s="558"/>
      <c r="BD1287" s="590">
        <f>IF(AZ1287=0,0,(BB1287/AZ1287)*100)</f>
        <v>0</v>
      </c>
      <c r="BE1287" s="591"/>
      <c r="BF1287" s="578">
        <f>AT1287+AZ1287</f>
        <v>0</v>
      </c>
      <c r="BG1287" s="579"/>
      <c r="BH1287" s="574">
        <f>AV1287+BB1287</f>
        <v>0</v>
      </c>
      <c r="BI1287" s="575"/>
      <c r="BJ1287" s="590">
        <f>IF(BF1287=0,0,(BH1287/BF1287)*100)</f>
        <v>0</v>
      </c>
      <c r="BK1287" s="591"/>
      <c r="BL1287" s="650">
        <f>(AD1287*2)+(AJ1287*2)+(AP1287*3)+BB1287</f>
        <v>0</v>
      </c>
      <c r="BM1287" s="651"/>
      <c r="BN1287" s="652"/>
      <c r="BO1287" s="599" t="e">
        <f>(BL1287*BR$1271)+(N1287*BR$1272)+(X1287*BR$1273)+(R1287*BR$1274)+(V1287*BR$1275)+(Z1287*BR$1276)</f>
        <v>#REF!</v>
      </c>
      <c r="BP1287" s="599" t="e">
        <f>((AZ1287-BB1287)*BR$1278)+((AT1287-AV1287)*BR$1277)+(H1287*BR$1279)+(P1287*BR$1280)</f>
        <v>#REF!</v>
      </c>
      <c r="BQ1287" s="54"/>
      <c r="BR1287" s="54"/>
      <c r="BS1287" s="54"/>
    </row>
    <row r="1288" spans="1:71" ht="21.75" customHeight="1">
      <c r="A1288" s="54"/>
      <c r="B1288" s="566"/>
      <c r="C1288" s="560" t="str">
        <f>IF(ROSTER!D$24="","",ROSTER!D$24)</f>
        <v/>
      </c>
      <c r="D1288" s="561"/>
      <c r="E1288" s="547"/>
      <c r="F1288" s="502"/>
      <c r="G1288" s="507"/>
      <c r="H1288" s="544"/>
      <c r="I1288" s="545"/>
      <c r="J1288" s="540"/>
      <c r="K1288" s="541"/>
      <c r="L1288" s="553"/>
      <c r="M1288" s="559"/>
      <c r="N1288" s="556" t="s">
        <v>14</v>
      </c>
      <c r="O1288" s="557"/>
      <c r="P1288" s="540"/>
      <c r="Q1288" s="541"/>
      <c r="R1288" s="553"/>
      <c r="S1288" s="559"/>
      <c r="T1288" s="592"/>
      <c r="U1288" s="593"/>
      <c r="V1288" s="551"/>
      <c r="W1288" s="545"/>
      <c r="X1288" s="540"/>
      <c r="Y1288" s="545"/>
      <c r="Z1288" s="540"/>
      <c r="AA1288" s="545"/>
      <c r="AB1288" s="540"/>
      <c r="AC1288" s="541"/>
      <c r="AD1288" s="553"/>
      <c r="AE1288" s="559"/>
      <c r="AF1288" s="588"/>
      <c r="AG1288" s="589"/>
      <c r="AH1288" s="540"/>
      <c r="AI1288" s="541"/>
      <c r="AJ1288" s="553"/>
      <c r="AK1288" s="559"/>
      <c r="AL1288" s="592"/>
      <c r="AM1288" s="593"/>
      <c r="AN1288" s="540"/>
      <c r="AO1288" s="541"/>
      <c r="AP1288" s="553"/>
      <c r="AQ1288" s="559"/>
      <c r="AR1288" s="592"/>
      <c r="AS1288" s="593"/>
      <c r="AT1288" s="580"/>
      <c r="AU1288" s="581"/>
      <c r="AV1288" s="576"/>
      <c r="AW1288" s="577"/>
      <c r="AX1288" s="592"/>
      <c r="AY1288" s="593"/>
      <c r="AZ1288" s="540"/>
      <c r="BA1288" s="541"/>
      <c r="BB1288" s="553"/>
      <c r="BC1288" s="559"/>
      <c r="BD1288" s="592"/>
      <c r="BE1288" s="593"/>
      <c r="BF1288" s="580"/>
      <c r="BG1288" s="581"/>
      <c r="BH1288" s="576"/>
      <c r="BI1288" s="577"/>
      <c r="BJ1288" s="592"/>
      <c r="BK1288" s="593"/>
      <c r="BL1288" s="653"/>
      <c r="BM1288" s="654"/>
      <c r="BN1288" s="655"/>
      <c r="BO1288" s="600"/>
      <c r="BP1288" s="600"/>
      <c r="BQ1288" s="54"/>
      <c r="BR1288" s="54"/>
      <c r="BS1288" s="54"/>
    </row>
    <row r="1289" spans="1:71" ht="21.75" customHeight="1">
      <c r="A1289" s="54"/>
      <c r="B1289" s="565" t="str">
        <f>IF(ROSTER!B26="","",ROSTER!B26)</f>
        <v/>
      </c>
      <c r="C1289" s="536" t="str">
        <f>IF(ROSTER!C$26="","",ROSTER!C$26)</f>
        <v/>
      </c>
      <c r="D1289" s="537"/>
      <c r="E1289" s="546"/>
      <c r="F1289" s="501">
        <f>IF(E1289="y",1,IF(E1289="S",1,0))</f>
        <v>0</v>
      </c>
      <c r="G1289" s="506">
        <f>IF(E1289="S",1,0)</f>
        <v>0</v>
      </c>
      <c r="H1289" s="542"/>
      <c r="I1289" s="543"/>
      <c r="J1289" s="538"/>
      <c r="K1289" s="539"/>
      <c r="L1289" s="552"/>
      <c r="M1289" s="558"/>
      <c r="N1289" s="554">
        <f>L1289+J1289</f>
        <v>0</v>
      </c>
      <c r="O1289" s="555"/>
      <c r="P1289" s="538"/>
      <c r="Q1289" s="539"/>
      <c r="R1289" s="552"/>
      <c r="S1289" s="558"/>
      <c r="T1289" s="590">
        <f t="shared" ref="T1289:T1314" si="1148">R1289-P1289</f>
        <v>0</v>
      </c>
      <c r="U1289" s="591"/>
      <c r="V1289" s="550"/>
      <c r="W1289" s="543"/>
      <c r="X1289" s="538"/>
      <c r="Y1289" s="543"/>
      <c r="Z1289" s="538"/>
      <c r="AA1289" s="543"/>
      <c r="AB1289" s="538"/>
      <c r="AC1289" s="539"/>
      <c r="AD1289" s="552"/>
      <c r="AE1289" s="558"/>
      <c r="AF1289" s="586">
        <f>IF(AB1289=0,0,(AD1289/AB1289)*100)</f>
        <v>0</v>
      </c>
      <c r="AG1289" s="587"/>
      <c r="AH1289" s="538"/>
      <c r="AI1289" s="539"/>
      <c r="AJ1289" s="552"/>
      <c r="AK1289" s="558"/>
      <c r="AL1289" s="590">
        <f>IF(AH1289=0,0,(AJ1289/AH1289)*100)</f>
        <v>0</v>
      </c>
      <c r="AM1289" s="591"/>
      <c r="AN1289" s="538"/>
      <c r="AO1289" s="539"/>
      <c r="AP1289" s="552"/>
      <c r="AQ1289" s="558"/>
      <c r="AR1289" s="590">
        <f>IF(AN1289=0,0,(AP1289/AN1289)*100)</f>
        <v>0</v>
      </c>
      <c r="AS1289" s="591"/>
      <c r="AT1289" s="578">
        <f>AB1289+AH1289+AN1289</f>
        <v>0</v>
      </c>
      <c r="AU1289" s="579"/>
      <c r="AV1289" s="574">
        <f>AD1289+AJ1289+AP1289</f>
        <v>0</v>
      </c>
      <c r="AW1289" s="575"/>
      <c r="AX1289" s="590">
        <f>IF(AT1289=0,0,(AV1289/AT1289)*100)</f>
        <v>0</v>
      </c>
      <c r="AY1289" s="591"/>
      <c r="AZ1289" s="538"/>
      <c r="BA1289" s="539"/>
      <c r="BB1289" s="552"/>
      <c r="BC1289" s="558"/>
      <c r="BD1289" s="590">
        <f>IF(AZ1289=0,0,(BB1289/AZ1289)*100)</f>
        <v>0</v>
      </c>
      <c r="BE1289" s="591"/>
      <c r="BF1289" s="578">
        <f>AT1289+AZ1289</f>
        <v>0</v>
      </c>
      <c r="BG1289" s="579"/>
      <c r="BH1289" s="574">
        <f>AV1289+BB1289</f>
        <v>0</v>
      </c>
      <c r="BI1289" s="575"/>
      <c r="BJ1289" s="590">
        <f>IF(BF1289=0,0,(BH1289/BF1289)*100)</f>
        <v>0</v>
      </c>
      <c r="BK1289" s="591"/>
      <c r="BL1289" s="650">
        <f>(AD1289*2)+(AJ1289*2)+(AP1289*3)+BB1289</f>
        <v>0</v>
      </c>
      <c r="BM1289" s="651"/>
      <c r="BN1289" s="652"/>
      <c r="BO1289" s="599" t="e">
        <f>(BL1289*BR$1271)+(N1289*BR$1272)+(X1289*BR$1273)+(R1289*BR$1274)+(V1289*BR$1275)+(Z1289*BR$1276)</f>
        <v>#REF!</v>
      </c>
      <c r="BP1289" s="599" t="e">
        <f>((AZ1289-BB1289)*BR$1278)+((AT1289-AV1289)*BR$1277)+(H1289*BR$1279)+(P1289*BR$1280)</f>
        <v>#REF!</v>
      </c>
      <c r="BQ1289" s="54"/>
      <c r="BR1289" s="54"/>
      <c r="BS1289" s="54"/>
    </row>
    <row r="1290" spans="1:71" ht="21.75" customHeight="1">
      <c r="A1290" s="54"/>
      <c r="B1290" s="566"/>
      <c r="C1290" s="560" t="str">
        <f>IF(ROSTER!D$26="","",ROSTER!D$26)</f>
        <v/>
      </c>
      <c r="D1290" s="561"/>
      <c r="E1290" s="547"/>
      <c r="F1290" s="502"/>
      <c r="G1290" s="507"/>
      <c r="H1290" s="544"/>
      <c r="I1290" s="545"/>
      <c r="J1290" s="540"/>
      <c r="K1290" s="541"/>
      <c r="L1290" s="553"/>
      <c r="M1290" s="559"/>
      <c r="N1290" s="556" t="s">
        <v>14</v>
      </c>
      <c r="O1290" s="557"/>
      <c r="P1290" s="540"/>
      <c r="Q1290" s="541"/>
      <c r="R1290" s="553"/>
      <c r="S1290" s="559"/>
      <c r="T1290" s="592"/>
      <c r="U1290" s="593"/>
      <c r="V1290" s="551"/>
      <c r="W1290" s="545"/>
      <c r="X1290" s="540"/>
      <c r="Y1290" s="545"/>
      <c r="Z1290" s="540"/>
      <c r="AA1290" s="545"/>
      <c r="AB1290" s="540"/>
      <c r="AC1290" s="541"/>
      <c r="AD1290" s="553"/>
      <c r="AE1290" s="559"/>
      <c r="AF1290" s="588"/>
      <c r="AG1290" s="589"/>
      <c r="AH1290" s="540"/>
      <c r="AI1290" s="541"/>
      <c r="AJ1290" s="553"/>
      <c r="AK1290" s="559"/>
      <c r="AL1290" s="592"/>
      <c r="AM1290" s="593"/>
      <c r="AN1290" s="540"/>
      <c r="AO1290" s="541"/>
      <c r="AP1290" s="553"/>
      <c r="AQ1290" s="559"/>
      <c r="AR1290" s="592"/>
      <c r="AS1290" s="593"/>
      <c r="AT1290" s="580"/>
      <c r="AU1290" s="581"/>
      <c r="AV1290" s="576"/>
      <c r="AW1290" s="577"/>
      <c r="AX1290" s="592"/>
      <c r="AY1290" s="593"/>
      <c r="AZ1290" s="540"/>
      <c r="BA1290" s="541"/>
      <c r="BB1290" s="553"/>
      <c r="BC1290" s="559"/>
      <c r="BD1290" s="592"/>
      <c r="BE1290" s="593"/>
      <c r="BF1290" s="580"/>
      <c r="BG1290" s="581"/>
      <c r="BH1290" s="576"/>
      <c r="BI1290" s="577"/>
      <c r="BJ1290" s="592"/>
      <c r="BK1290" s="593"/>
      <c r="BL1290" s="653"/>
      <c r="BM1290" s="654"/>
      <c r="BN1290" s="655"/>
      <c r="BO1290" s="600"/>
      <c r="BP1290" s="600"/>
      <c r="BQ1290" s="54"/>
      <c r="BR1290" s="54"/>
      <c r="BS1290" s="54"/>
    </row>
    <row r="1291" spans="1:71" ht="21.75" customHeight="1">
      <c r="A1291" s="54"/>
      <c r="B1291" s="565" t="str">
        <f>IF(ROSTER!B28="","",ROSTER!B28)</f>
        <v/>
      </c>
      <c r="C1291" s="536" t="str">
        <f>IF(ROSTER!C$28="","",ROSTER!C$28)</f>
        <v/>
      </c>
      <c r="D1291" s="537"/>
      <c r="E1291" s="546"/>
      <c r="F1291" s="501">
        <f>IF(E1291="y",1,IF(E1291="S",1,0))</f>
        <v>0</v>
      </c>
      <c r="G1291" s="506">
        <f>IF(E1291="S",1,0)</f>
        <v>0</v>
      </c>
      <c r="H1291" s="542"/>
      <c r="I1291" s="543"/>
      <c r="J1291" s="538"/>
      <c r="K1291" s="539"/>
      <c r="L1291" s="552"/>
      <c r="M1291" s="558"/>
      <c r="N1291" s="554">
        <f>L1291+J1291</f>
        <v>0</v>
      </c>
      <c r="O1291" s="555"/>
      <c r="P1291" s="538"/>
      <c r="Q1291" s="539"/>
      <c r="R1291" s="552"/>
      <c r="S1291" s="558"/>
      <c r="T1291" s="590">
        <f t="shared" ref="T1291:T1314" si="1149">R1291-P1291</f>
        <v>0</v>
      </c>
      <c r="U1291" s="591"/>
      <c r="V1291" s="550"/>
      <c r="W1291" s="543"/>
      <c r="X1291" s="538"/>
      <c r="Y1291" s="543"/>
      <c r="Z1291" s="538"/>
      <c r="AA1291" s="543"/>
      <c r="AB1291" s="538"/>
      <c r="AC1291" s="539"/>
      <c r="AD1291" s="552"/>
      <c r="AE1291" s="558"/>
      <c r="AF1291" s="586">
        <f>IF(AB1291=0,0,(AD1291/AB1291)*100)</f>
        <v>0</v>
      </c>
      <c r="AG1291" s="587"/>
      <c r="AH1291" s="538"/>
      <c r="AI1291" s="539"/>
      <c r="AJ1291" s="552"/>
      <c r="AK1291" s="558"/>
      <c r="AL1291" s="590">
        <f>IF(AH1291=0,0,(AJ1291/AH1291)*100)</f>
        <v>0</v>
      </c>
      <c r="AM1291" s="591"/>
      <c r="AN1291" s="538"/>
      <c r="AO1291" s="539"/>
      <c r="AP1291" s="552"/>
      <c r="AQ1291" s="558"/>
      <c r="AR1291" s="590">
        <f>IF(AN1291=0,0,(AP1291/AN1291)*100)</f>
        <v>0</v>
      </c>
      <c r="AS1291" s="591"/>
      <c r="AT1291" s="578">
        <f>AB1291+AH1291+AN1291</f>
        <v>0</v>
      </c>
      <c r="AU1291" s="579"/>
      <c r="AV1291" s="574">
        <f>AD1291+AJ1291+AP1291</f>
        <v>0</v>
      </c>
      <c r="AW1291" s="575"/>
      <c r="AX1291" s="590">
        <f>IF(AT1291=0,0,(AV1291/AT1291)*100)</f>
        <v>0</v>
      </c>
      <c r="AY1291" s="591"/>
      <c r="AZ1291" s="538"/>
      <c r="BA1291" s="539"/>
      <c r="BB1291" s="552"/>
      <c r="BC1291" s="558"/>
      <c r="BD1291" s="590">
        <f>IF(AZ1291=0,0,(BB1291/AZ1291)*100)</f>
        <v>0</v>
      </c>
      <c r="BE1291" s="591"/>
      <c r="BF1291" s="578">
        <f>AT1291+AZ1291</f>
        <v>0</v>
      </c>
      <c r="BG1291" s="579"/>
      <c r="BH1291" s="574">
        <f>AV1291+BB1291</f>
        <v>0</v>
      </c>
      <c r="BI1291" s="575"/>
      <c r="BJ1291" s="590">
        <f>IF(BF1291=0,0,(BH1291/BF1291)*100)</f>
        <v>0</v>
      </c>
      <c r="BK1291" s="591"/>
      <c r="BL1291" s="650">
        <f>(AD1291*2)+(AJ1291*2)+(AP1291*3)+BB1291</f>
        <v>0</v>
      </c>
      <c r="BM1291" s="651"/>
      <c r="BN1291" s="652"/>
      <c r="BO1291" s="599" t="e">
        <f>(BL1291*BR$1271)+(N1291*BR$1272)+(X1291*BR$1273)+(R1291*BR$1274)+(V1291*BR$1275)+(Z1291*BR$1276)</f>
        <v>#REF!</v>
      </c>
      <c r="BP1291" s="599" t="e">
        <f>((AZ1291-BB1291)*BR$1278)+((AT1291-AV1291)*BR$1277)+(H1291*BR$1279)+(P1291*BR$1280)</f>
        <v>#REF!</v>
      </c>
      <c r="BQ1291" s="54"/>
      <c r="BR1291" s="54"/>
      <c r="BS1291" s="54"/>
    </row>
    <row r="1292" spans="1:71" ht="21.75" customHeight="1">
      <c r="A1292" s="54"/>
      <c r="B1292" s="566"/>
      <c r="C1292" s="560" t="str">
        <f>IF(ROSTER!D$28="","",ROSTER!D$28)</f>
        <v/>
      </c>
      <c r="D1292" s="561"/>
      <c r="E1292" s="547"/>
      <c r="F1292" s="502"/>
      <c r="G1292" s="507"/>
      <c r="H1292" s="544"/>
      <c r="I1292" s="545"/>
      <c r="J1292" s="540"/>
      <c r="K1292" s="541"/>
      <c r="L1292" s="553"/>
      <c r="M1292" s="559"/>
      <c r="N1292" s="556" t="s">
        <v>14</v>
      </c>
      <c r="O1292" s="557"/>
      <c r="P1292" s="540"/>
      <c r="Q1292" s="541"/>
      <c r="R1292" s="553"/>
      <c r="S1292" s="559"/>
      <c r="T1292" s="592"/>
      <c r="U1292" s="593"/>
      <c r="V1292" s="551"/>
      <c r="W1292" s="545"/>
      <c r="X1292" s="540"/>
      <c r="Y1292" s="545"/>
      <c r="Z1292" s="540"/>
      <c r="AA1292" s="545"/>
      <c r="AB1292" s="540"/>
      <c r="AC1292" s="541"/>
      <c r="AD1292" s="553"/>
      <c r="AE1292" s="559"/>
      <c r="AF1292" s="588"/>
      <c r="AG1292" s="589"/>
      <c r="AH1292" s="540"/>
      <c r="AI1292" s="541"/>
      <c r="AJ1292" s="553"/>
      <c r="AK1292" s="559"/>
      <c r="AL1292" s="592"/>
      <c r="AM1292" s="593"/>
      <c r="AN1292" s="540"/>
      <c r="AO1292" s="541"/>
      <c r="AP1292" s="553"/>
      <c r="AQ1292" s="559"/>
      <c r="AR1292" s="592"/>
      <c r="AS1292" s="593"/>
      <c r="AT1292" s="580"/>
      <c r="AU1292" s="581"/>
      <c r="AV1292" s="576"/>
      <c r="AW1292" s="577"/>
      <c r="AX1292" s="592"/>
      <c r="AY1292" s="593"/>
      <c r="AZ1292" s="540"/>
      <c r="BA1292" s="541"/>
      <c r="BB1292" s="553"/>
      <c r="BC1292" s="559"/>
      <c r="BD1292" s="592"/>
      <c r="BE1292" s="593"/>
      <c r="BF1292" s="580"/>
      <c r="BG1292" s="581"/>
      <c r="BH1292" s="576"/>
      <c r="BI1292" s="577"/>
      <c r="BJ1292" s="592"/>
      <c r="BK1292" s="593"/>
      <c r="BL1292" s="653"/>
      <c r="BM1292" s="654"/>
      <c r="BN1292" s="655"/>
      <c r="BO1292" s="600"/>
      <c r="BP1292" s="600"/>
      <c r="BQ1292" s="54"/>
      <c r="BR1292" s="54"/>
      <c r="BS1292" s="54"/>
    </row>
    <row r="1293" spans="1:71" ht="21.75" customHeight="1">
      <c r="A1293" s="54"/>
      <c r="B1293" s="565" t="str">
        <f>IF(ROSTER!B30="","",ROSTER!B30)</f>
        <v/>
      </c>
      <c r="C1293" s="536" t="str">
        <f>IF(ROSTER!C$30="","",ROSTER!C$30)</f>
        <v/>
      </c>
      <c r="D1293" s="537"/>
      <c r="E1293" s="546"/>
      <c r="F1293" s="501">
        <f>IF(E1293="y",1,IF(E1293="S",1,0))</f>
        <v>0</v>
      </c>
      <c r="G1293" s="506">
        <f>IF(E1293="S",1,0)</f>
        <v>0</v>
      </c>
      <c r="H1293" s="542"/>
      <c r="I1293" s="543"/>
      <c r="J1293" s="538"/>
      <c r="K1293" s="539"/>
      <c r="L1293" s="552"/>
      <c r="M1293" s="558"/>
      <c r="N1293" s="554">
        <f>L1293+J1293</f>
        <v>0</v>
      </c>
      <c r="O1293" s="555"/>
      <c r="P1293" s="538"/>
      <c r="Q1293" s="539"/>
      <c r="R1293" s="552"/>
      <c r="S1293" s="558"/>
      <c r="T1293" s="590">
        <f t="shared" ref="T1293:T1314" si="1150">R1293-P1293</f>
        <v>0</v>
      </c>
      <c r="U1293" s="591"/>
      <c r="V1293" s="550"/>
      <c r="W1293" s="543"/>
      <c r="X1293" s="538"/>
      <c r="Y1293" s="543"/>
      <c r="Z1293" s="538"/>
      <c r="AA1293" s="543"/>
      <c r="AB1293" s="538"/>
      <c r="AC1293" s="539"/>
      <c r="AD1293" s="552"/>
      <c r="AE1293" s="558"/>
      <c r="AF1293" s="586">
        <f>IF(AB1293=0,0,(AD1293/AB1293)*100)</f>
        <v>0</v>
      </c>
      <c r="AG1293" s="587"/>
      <c r="AH1293" s="538"/>
      <c r="AI1293" s="539"/>
      <c r="AJ1293" s="552"/>
      <c r="AK1293" s="558"/>
      <c r="AL1293" s="590">
        <f>IF(AH1293=0,0,(AJ1293/AH1293)*100)</f>
        <v>0</v>
      </c>
      <c r="AM1293" s="591"/>
      <c r="AN1293" s="538"/>
      <c r="AO1293" s="539"/>
      <c r="AP1293" s="552"/>
      <c r="AQ1293" s="558"/>
      <c r="AR1293" s="590">
        <f>IF(AN1293=0,0,(AP1293/AN1293)*100)</f>
        <v>0</v>
      </c>
      <c r="AS1293" s="591"/>
      <c r="AT1293" s="578">
        <f>AB1293+AH1293+AN1293</f>
        <v>0</v>
      </c>
      <c r="AU1293" s="579"/>
      <c r="AV1293" s="574">
        <f>AD1293+AJ1293+AP1293</f>
        <v>0</v>
      </c>
      <c r="AW1293" s="575"/>
      <c r="AX1293" s="590">
        <f>IF(AT1293=0,0,(AV1293/AT1293)*100)</f>
        <v>0</v>
      </c>
      <c r="AY1293" s="591"/>
      <c r="AZ1293" s="538"/>
      <c r="BA1293" s="539"/>
      <c r="BB1293" s="552"/>
      <c r="BC1293" s="558"/>
      <c r="BD1293" s="590">
        <f>IF(AZ1293=0,0,(BB1293/AZ1293)*100)</f>
        <v>0</v>
      </c>
      <c r="BE1293" s="591"/>
      <c r="BF1293" s="578">
        <f>AT1293+AZ1293</f>
        <v>0</v>
      </c>
      <c r="BG1293" s="579"/>
      <c r="BH1293" s="574">
        <f>AV1293+BB1293</f>
        <v>0</v>
      </c>
      <c r="BI1293" s="575"/>
      <c r="BJ1293" s="590">
        <f>IF(BF1293=0,0,(BH1293/BF1293)*100)</f>
        <v>0</v>
      </c>
      <c r="BK1293" s="591"/>
      <c r="BL1293" s="650">
        <f>(AD1293*2)+(AJ1293*2)+(AP1293*3)+BB1293</f>
        <v>0</v>
      </c>
      <c r="BM1293" s="651"/>
      <c r="BN1293" s="652"/>
      <c r="BO1293" s="599" t="e">
        <f>(BL1293*BR$1271)+(N1293*BR$1272)+(X1293*BR$1273)+(R1293*BR$1274)+(V1293*BR$1275)+(Z1293*BR$1276)</f>
        <v>#REF!</v>
      </c>
      <c r="BP1293" s="599" t="e">
        <f>((AZ1293-BB1293)*BR$1278)+((AT1293-AV1293)*BR$1277)+(H1293*BR$1279)+(P1293*BR$1280)</f>
        <v>#REF!</v>
      </c>
      <c r="BQ1293" s="54"/>
      <c r="BR1293" s="54"/>
      <c r="BS1293" s="54"/>
    </row>
    <row r="1294" spans="1:71" ht="21.75" customHeight="1">
      <c r="A1294" s="54"/>
      <c r="B1294" s="566"/>
      <c r="C1294" s="560" t="str">
        <f>IF(ROSTER!D$30="","",ROSTER!D$30)</f>
        <v/>
      </c>
      <c r="D1294" s="561"/>
      <c r="E1294" s="547"/>
      <c r="F1294" s="502"/>
      <c r="G1294" s="507"/>
      <c r="H1294" s="544"/>
      <c r="I1294" s="545"/>
      <c r="J1294" s="540"/>
      <c r="K1294" s="541"/>
      <c r="L1294" s="553"/>
      <c r="M1294" s="559"/>
      <c r="N1294" s="556" t="s">
        <v>14</v>
      </c>
      <c r="O1294" s="557"/>
      <c r="P1294" s="540"/>
      <c r="Q1294" s="541"/>
      <c r="R1294" s="553"/>
      <c r="S1294" s="559"/>
      <c r="T1294" s="592"/>
      <c r="U1294" s="593"/>
      <c r="V1294" s="551"/>
      <c r="W1294" s="545"/>
      <c r="X1294" s="540"/>
      <c r="Y1294" s="545"/>
      <c r="Z1294" s="540"/>
      <c r="AA1294" s="545"/>
      <c r="AB1294" s="540"/>
      <c r="AC1294" s="541"/>
      <c r="AD1294" s="553"/>
      <c r="AE1294" s="559"/>
      <c r="AF1294" s="588"/>
      <c r="AG1294" s="589"/>
      <c r="AH1294" s="540"/>
      <c r="AI1294" s="541"/>
      <c r="AJ1294" s="553"/>
      <c r="AK1294" s="559"/>
      <c r="AL1294" s="592"/>
      <c r="AM1294" s="593"/>
      <c r="AN1294" s="540"/>
      <c r="AO1294" s="541"/>
      <c r="AP1294" s="553"/>
      <c r="AQ1294" s="559"/>
      <c r="AR1294" s="592"/>
      <c r="AS1294" s="593"/>
      <c r="AT1294" s="580"/>
      <c r="AU1294" s="581"/>
      <c r="AV1294" s="576"/>
      <c r="AW1294" s="577"/>
      <c r="AX1294" s="592"/>
      <c r="AY1294" s="593"/>
      <c r="AZ1294" s="540"/>
      <c r="BA1294" s="541"/>
      <c r="BB1294" s="553"/>
      <c r="BC1294" s="559"/>
      <c r="BD1294" s="592"/>
      <c r="BE1294" s="593"/>
      <c r="BF1294" s="580"/>
      <c r="BG1294" s="581"/>
      <c r="BH1294" s="576"/>
      <c r="BI1294" s="577"/>
      <c r="BJ1294" s="592"/>
      <c r="BK1294" s="593"/>
      <c r="BL1294" s="653"/>
      <c r="BM1294" s="654"/>
      <c r="BN1294" s="655"/>
      <c r="BO1294" s="600"/>
      <c r="BP1294" s="600"/>
      <c r="BQ1294" s="54"/>
      <c r="BR1294" s="54"/>
      <c r="BS1294" s="54"/>
    </row>
    <row r="1295" spans="1:71" ht="21.75" customHeight="1">
      <c r="A1295" s="54"/>
      <c r="B1295" s="565" t="str">
        <f>IF(ROSTER!B32="","",ROSTER!B32)</f>
        <v/>
      </c>
      <c r="C1295" s="536" t="str">
        <f>IF(ROSTER!C$32="","",ROSTER!C$32)</f>
        <v/>
      </c>
      <c r="D1295" s="537"/>
      <c r="E1295" s="546"/>
      <c r="F1295" s="501">
        <f>IF(E1295="y",1,IF(E1295="S",1,0))</f>
        <v>0</v>
      </c>
      <c r="G1295" s="506">
        <f>IF(E1295="S",1,0)</f>
        <v>0</v>
      </c>
      <c r="H1295" s="542"/>
      <c r="I1295" s="543"/>
      <c r="J1295" s="538"/>
      <c r="K1295" s="539"/>
      <c r="L1295" s="552"/>
      <c r="M1295" s="558"/>
      <c r="N1295" s="554">
        <f>L1295+J1295</f>
        <v>0</v>
      </c>
      <c r="O1295" s="555"/>
      <c r="P1295" s="538"/>
      <c r="Q1295" s="539"/>
      <c r="R1295" s="552"/>
      <c r="S1295" s="558"/>
      <c r="T1295" s="590">
        <f t="shared" ref="T1295:T1314" si="1151">R1295-P1295</f>
        <v>0</v>
      </c>
      <c r="U1295" s="591"/>
      <c r="V1295" s="550"/>
      <c r="W1295" s="543"/>
      <c r="X1295" s="538"/>
      <c r="Y1295" s="543"/>
      <c r="Z1295" s="538"/>
      <c r="AA1295" s="543"/>
      <c r="AB1295" s="538"/>
      <c r="AC1295" s="539"/>
      <c r="AD1295" s="552"/>
      <c r="AE1295" s="558"/>
      <c r="AF1295" s="586">
        <f>IF(AB1295=0,0,(AD1295/AB1295)*100)</f>
        <v>0</v>
      </c>
      <c r="AG1295" s="587"/>
      <c r="AH1295" s="538"/>
      <c r="AI1295" s="539"/>
      <c r="AJ1295" s="552"/>
      <c r="AK1295" s="558"/>
      <c r="AL1295" s="590">
        <f>IF(AH1295=0,0,(AJ1295/AH1295)*100)</f>
        <v>0</v>
      </c>
      <c r="AM1295" s="591"/>
      <c r="AN1295" s="538"/>
      <c r="AO1295" s="539"/>
      <c r="AP1295" s="552"/>
      <c r="AQ1295" s="558"/>
      <c r="AR1295" s="590">
        <f>IF(AN1295=0,0,(AP1295/AN1295)*100)</f>
        <v>0</v>
      </c>
      <c r="AS1295" s="591"/>
      <c r="AT1295" s="578">
        <f>AB1295+AH1295+AN1295</f>
        <v>0</v>
      </c>
      <c r="AU1295" s="579"/>
      <c r="AV1295" s="574">
        <f>AD1295+AJ1295+AP1295</f>
        <v>0</v>
      </c>
      <c r="AW1295" s="575"/>
      <c r="AX1295" s="590">
        <f>IF(AT1295=0,0,(AV1295/AT1295)*100)</f>
        <v>0</v>
      </c>
      <c r="AY1295" s="591"/>
      <c r="AZ1295" s="538"/>
      <c r="BA1295" s="539"/>
      <c r="BB1295" s="552"/>
      <c r="BC1295" s="558"/>
      <c r="BD1295" s="590">
        <f>IF(AZ1295=0,0,(BB1295/AZ1295)*100)</f>
        <v>0</v>
      </c>
      <c r="BE1295" s="591"/>
      <c r="BF1295" s="578">
        <f>AT1295+AZ1295</f>
        <v>0</v>
      </c>
      <c r="BG1295" s="579"/>
      <c r="BH1295" s="574">
        <f>AV1295+BB1295</f>
        <v>0</v>
      </c>
      <c r="BI1295" s="575"/>
      <c r="BJ1295" s="590">
        <f>IF(BF1295=0,0,(BH1295/BF1295)*100)</f>
        <v>0</v>
      </c>
      <c r="BK1295" s="591"/>
      <c r="BL1295" s="650">
        <f>(AD1295*2)+(AJ1295*2)+(AP1295*3)+BB1295</f>
        <v>0</v>
      </c>
      <c r="BM1295" s="651"/>
      <c r="BN1295" s="652"/>
      <c r="BO1295" s="599" t="e">
        <f>(BL1295*BR$1271)+(N1295*BR$1272)+(X1295*BR$1273)+(R1295*BR$1274)+(V1295*BR$1275)+(Z1295*BR$1276)</f>
        <v>#REF!</v>
      </c>
      <c r="BP1295" s="599" t="e">
        <f>((AZ1295-BB1295)*BR$1278)+((AT1295-AV1295)*BR$1277)+(H1295*BR$1279)+(P1295*BR$1280)</f>
        <v>#REF!</v>
      </c>
      <c r="BQ1295" s="54"/>
      <c r="BR1295" s="54"/>
      <c r="BS1295" s="54"/>
    </row>
    <row r="1296" spans="1:71" ht="21.75" customHeight="1">
      <c r="A1296" s="54"/>
      <c r="B1296" s="566"/>
      <c r="C1296" s="560" t="str">
        <f>IF(ROSTER!D$32="","",ROSTER!D$32)</f>
        <v/>
      </c>
      <c r="D1296" s="561"/>
      <c r="E1296" s="547"/>
      <c r="F1296" s="502"/>
      <c r="G1296" s="507"/>
      <c r="H1296" s="544"/>
      <c r="I1296" s="545"/>
      <c r="J1296" s="540"/>
      <c r="K1296" s="541"/>
      <c r="L1296" s="553"/>
      <c r="M1296" s="559"/>
      <c r="N1296" s="556" t="s">
        <v>14</v>
      </c>
      <c r="O1296" s="557"/>
      <c r="P1296" s="540"/>
      <c r="Q1296" s="541"/>
      <c r="R1296" s="553"/>
      <c r="S1296" s="559"/>
      <c r="T1296" s="592"/>
      <c r="U1296" s="593"/>
      <c r="V1296" s="551"/>
      <c r="W1296" s="545"/>
      <c r="X1296" s="540"/>
      <c r="Y1296" s="545"/>
      <c r="Z1296" s="540"/>
      <c r="AA1296" s="545"/>
      <c r="AB1296" s="540"/>
      <c r="AC1296" s="541"/>
      <c r="AD1296" s="553"/>
      <c r="AE1296" s="559"/>
      <c r="AF1296" s="588"/>
      <c r="AG1296" s="589"/>
      <c r="AH1296" s="540"/>
      <c r="AI1296" s="541"/>
      <c r="AJ1296" s="553"/>
      <c r="AK1296" s="559"/>
      <c r="AL1296" s="592"/>
      <c r="AM1296" s="593"/>
      <c r="AN1296" s="540"/>
      <c r="AO1296" s="541"/>
      <c r="AP1296" s="553"/>
      <c r="AQ1296" s="559"/>
      <c r="AR1296" s="592"/>
      <c r="AS1296" s="593"/>
      <c r="AT1296" s="580"/>
      <c r="AU1296" s="581"/>
      <c r="AV1296" s="576"/>
      <c r="AW1296" s="577"/>
      <c r="AX1296" s="592"/>
      <c r="AY1296" s="593"/>
      <c r="AZ1296" s="540"/>
      <c r="BA1296" s="541"/>
      <c r="BB1296" s="553"/>
      <c r="BC1296" s="559"/>
      <c r="BD1296" s="592"/>
      <c r="BE1296" s="593"/>
      <c r="BF1296" s="580"/>
      <c r="BG1296" s="581"/>
      <c r="BH1296" s="576"/>
      <c r="BI1296" s="577"/>
      <c r="BJ1296" s="592"/>
      <c r="BK1296" s="593"/>
      <c r="BL1296" s="653"/>
      <c r="BM1296" s="654"/>
      <c r="BN1296" s="655"/>
      <c r="BO1296" s="600"/>
      <c r="BP1296" s="600"/>
      <c r="BQ1296" s="54"/>
      <c r="BR1296" s="54"/>
      <c r="BS1296" s="54"/>
    </row>
    <row r="1297" spans="1:71" ht="21.75" customHeight="1">
      <c r="A1297" s="54"/>
      <c r="B1297" s="565" t="str">
        <f>IF(ROSTER!B34="","",ROSTER!B34)</f>
        <v/>
      </c>
      <c r="C1297" s="536" t="str">
        <f>IF(ROSTER!C$34="","",ROSTER!C$34)</f>
        <v/>
      </c>
      <c r="D1297" s="537"/>
      <c r="E1297" s="546"/>
      <c r="F1297" s="501">
        <f>IF(E1297="y",1,IF(E1297="S",1,0))</f>
        <v>0</v>
      </c>
      <c r="G1297" s="506">
        <f>IF(E1297="S",1,0)</f>
        <v>0</v>
      </c>
      <c r="H1297" s="542"/>
      <c r="I1297" s="543"/>
      <c r="J1297" s="538"/>
      <c r="K1297" s="539"/>
      <c r="L1297" s="552"/>
      <c r="M1297" s="558"/>
      <c r="N1297" s="554">
        <f>L1297+J1297</f>
        <v>0</v>
      </c>
      <c r="O1297" s="555"/>
      <c r="P1297" s="538"/>
      <c r="Q1297" s="539"/>
      <c r="R1297" s="552"/>
      <c r="S1297" s="558"/>
      <c r="T1297" s="590">
        <f t="shared" ref="T1297:T1314" si="1152">R1297-P1297</f>
        <v>0</v>
      </c>
      <c r="U1297" s="591"/>
      <c r="V1297" s="550"/>
      <c r="W1297" s="543"/>
      <c r="X1297" s="538"/>
      <c r="Y1297" s="543"/>
      <c r="Z1297" s="538"/>
      <c r="AA1297" s="543"/>
      <c r="AB1297" s="538"/>
      <c r="AC1297" s="539"/>
      <c r="AD1297" s="552"/>
      <c r="AE1297" s="558"/>
      <c r="AF1297" s="586">
        <f>IF(AB1297=0,0,(AD1297/AB1297)*100)</f>
        <v>0</v>
      </c>
      <c r="AG1297" s="587"/>
      <c r="AH1297" s="538"/>
      <c r="AI1297" s="539"/>
      <c r="AJ1297" s="552"/>
      <c r="AK1297" s="558"/>
      <c r="AL1297" s="590">
        <f>IF(AH1297=0,0,(AJ1297/AH1297)*100)</f>
        <v>0</v>
      </c>
      <c r="AM1297" s="591"/>
      <c r="AN1297" s="538"/>
      <c r="AO1297" s="539"/>
      <c r="AP1297" s="552"/>
      <c r="AQ1297" s="558"/>
      <c r="AR1297" s="590">
        <f>IF(AN1297=0,0,(AP1297/AN1297)*100)</f>
        <v>0</v>
      </c>
      <c r="AS1297" s="591"/>
      <c r="AT1297" s="578">
        <f>AB1297+AH1297+AN1297</f>
        <v>0</v>
      </c>
      <c r="AU1297" s="579"/>
      <c r="AV1297" s="574">
        <f>AD1297+AJ1297+AP1297</f>
        <v>0</v>
      </c>
      <c r="AW1297" s="575"/>
      <c r="AX1297" s="590">
        <f>IF(AT1297=0,0,(AV1297/AT1297)*100)</f>
        <v>0</v>
      </c>
      <c r="AY1297" s="591"/>
      <c r="AZ1297" s="538"/>
      <c r="BA1297" s="539"/>
      <c r="BB1297" s="552"/>
      <c r="BC1297" s="558"/>
      <c r="BD1297" s="590">
        <f>IF(AZ1297=0,0,(BB1297/AZ1297)*100)</f>
        <v>0</v>
      </c>
      <c r="BE1297" s="591"/>
      <c r="BF1297" s="578">
        <f>AT1297+AZ1297</f>
        <v>0</v>
      </c>
      <c r="BG1297" s="579"/>
      <c r="BH1297" s="574">
        <f>AV1297+BB1297</f>
        <v>0</v>
      </c>
      <c r="BI1297" s="575"/>
      <c r="BJ1297" s="590">
        <f>IF(BF1297=0,0,(BH1297/BF1297)*100)</f>
        <v>0</v>
      </c>
      <c r="BK1297" s="591"/>
      <c r="BL1297" s="650">
        <f>(AD1297*2)+(AJ1297*2)+(AP1297*3)+BB1297</f>
        <v>0</v>
      </c>
      <c r="BM1297" s="651"/>
      <c r="BN1297" s="652"/>
      <c r="BO1297" s="599" t="e">
        <f>(BL1297*BR$1271)+(N1297*BR$1272)+(X1297*BR$1273)+(R1297*BR$1274)+(V1297*BR$1275)+(Z1297*BR$1276)</f>
        <v>#REF!</v>
      </c>
      <c r="BP1297" s="599" t="e">
        <f>((AZ1297-BB1297)*BR$1278)+((AT1297-AV1297)*BR$1277)+(H1297*BR$1279)+(P1297*BR$1280)</f>
        <v>#REF!</v>
      </c>
      <c r="BQ1297" s="54"/>
      <c r="BR1297" s="54"/>
      <c r="BS1297" s="54"/>
    </row>
    <row r="1298" spans="1:71" ht="21.75" customHeight="1">
      <c r="A1298" s="54"/>
      <c r="B1298" s="566"/>
      <c r="C1298" s="560" t="str">
        <f>IF(ROSTER!D$34="","",ROSTER!D$34)</f>
        <v/>
      </c>
      <c r="D1298" s="561"/>
      <c r="E1298" s="547"/>
      <c r="F1298" s="502"/>
      <c r="G1298" s="507"/>
      <c r="H1298" s="544"/>
      <c r="I1298" s="545"/>
      <c r="J1298" s="540"/>
      <c r="K1298" s="541"/>
      <c r="L1298" s="553"/>
      <c r="M1298" s="559"/>
      <c r="N1298" s="556" t="s">
        <v>14</v>
      </c>
      <c r="O1298" s="557"/>
      <c r="P1298" s="540"/>
      <c r="Q1298" s="541"/>
      <c r="R1298" s="553"/>
      <c r="S1298" s="559"/>
      <c r="T1298" s="592"/>
      <c r="U1298" s="593"/>
      <c r="V1298" s="551"/>
      <c r="W1298" s="545"/>
      <c r="X1298" s="540"/>
      <c r="Y1298" s="545"/>
      <c r="Z1298" s="540"/>
      <c r="AA1298" s="545"/>
      <c r="AB1298" s="540"/>
      <c r="AC1298" s="541"/>
      <c r="AD1298" s="553"/>
      <c r="AE1298" s="559"/>
      <c r="AF1298" s="588"/>
      <c r="AG1298" s="589"/>
      <c r="AH1298" s="540"/>
      <c r="AI1298" s="541"/>
      <c r="AJ1298" s="553"/>
      <c r="AK1298" s="559"/>
      <c r="AL1298" s="592"/>
      <c r="AM1298" s="593"/>
      <c r="AN1298" s="540"/>
      <c r="AO1298" s="541"/>
      <c r="AP1298" s="553"/>
      <c r="AQ1298" s="559"/>
      <c r="AR1298" s="592"/>
      <c r="AS1298" s="593"/>
      <c r="AT1298" s="580"/>
      <c r="AU1298" s="581"/>
      <c r="AV1298" s="576"/>
      <c r="AW1298" s="577"/>
      <c r="AX1298" s="592"/>
      <c r="AY1298" s="593"/>
      <c r="AZ1298" s="540"/>
      <c r="BA1298" s="541"/>
      <c r="BB1298" s="553"/>
      <c r="BC1298" s="559"/>
      <c r="BD1298" s="592"/>
      <c r="BE1298" s="593"/>
      <c r="BF1298" s="580"/>
      <c r="BG1298" s="581"/>
      <c r="BH1298" s="576"/>
      <c r="BI1298" s="577"/>
      <c r="BJ1298" s="592"/>
      <c r="BK1298" s="593"/>
      <c r="BL1298" s="653"/>
      <c r="BM1298" s="654"/>
      <c r="BN1298" s="655"/>
      <c r="BO1298" s="600"/>
      <c r="BP1298" s="600"/>
      <c r="BQ1298" s="54"/>
      <c r="BR1298" s="54"/>
      <c r="BS1298" s="54"/>
    </row>
    <row r="1299" spans="1:71" ht="21.75" customHeight="1">
      <c r="A1299" s="54"/>
      <c r="B1299" s="565" t="str">
        <f>IF(ROSTER!B36="","",ROSTER!B36)</f>
        <v/>
      </c>
      <c r="C1299" s="536" t="str">
        <f>IF(ROSTER!C$36="","",ROSTER!C$36)</f>
        <v/>
      </c>
      <c r="D1299" s="537"/>
      <c r="E1299" s="546"/>
      <c r="F1299" s="501">
        <f>IF(E1299="y",1,IF(E1299="S",1,0))</f>
        <v>0</v>
      </c>
      <c r="G1299" s="506">
        <f>IF(E1299="S",1,0)</f>
        <v>0</v>
      </c>
      <c r="H1299" s="542"/>
      <c r="I1299" s="543"/>
      <c r="J1299" s="538"/>
      <c r="K1299" s="539"/>
      <c r="L1299" s="552"/>
      <c r="M1299" s="558"/>
      <c r="N1299" s="554">
        <f>L1299+J1299</f>
        <v>0</v>
      </c>
      <c r="O1299" s="555"/>
      <c r="P1299" s="538"/>
      <c r="Q1299" s="539"/>
      <c r="R1299" s="552"/>
      <c r="S1299" s="558"/>
      <c r="T1299" s="590">
        <f t="shared" ref="T1299:T1314" si="1153">R1299-P1299</f>
        <v>0</v>
      </c>
      <c r="U1299" s="591"/>
      <c r="V1299" s="550"/>
      <c r="W1299" s="543"/>
      <c r="X1299" s="538"/>
      <c r="Y1299" s="543"/>
      <c r="Z1299" s="538"/>
      <c r="AA1299" s="543"/>
      <c r="AB1299" s="538"/>
      <c r="AC1299" s="539"/>
      <c r="AD1299" s="552"/>
      <c r="AE1299" s="558"/>
      <c r="AF1299" s="586">
        <f>IF(AB1299=0,0,(AD1299/AB1299)*100)</f>
        <v>0</v>
      </c>
      <c r="AG1299" s="587"/>
      <c r="AH1299" s="538"/>
      <c r="AI1299" s="539"/>
      <c r="AJ1299" s="552"/>
      <c r="AK1299" s="558"/>
      <c r="AL1299" s="590">
        <f>IF(AH1299=0,0,(AJ1299/AH1299)*100)</f>
        <v>0</v>
      </c>
      <c r="AM1299" s="591"/>
      <c r="AN1299" s="538"/>
      <c r="AO1299" s="539"/>
      <c r="AP1299" s="552"/>
      <c r="AQ1299" s="558"/>
      <c r="AR1299" s="590">
        <f>IF(AN1299=0,0,(AP1299/AN1299)*100)</f>
        <v>0</v>
      </c>
      <c r="AS1299" s="591"/>
      <c r="AT1299" s="578">
        <f>AB1299+AH1299+AN1299</f>
        <v>0</v>
      </c>
      <c r="AU1299" s="579"/>
      <c r="AV1299" s="574">
        <f>AD1299+AJ1299+AP1299</f>
        <v>0</v>
      </c>
      <c r="AW1299" s="575"/>
      <c r="AX1299" s="590">
        <f>IF(AT1299=0,0,(AV1299/AT1299)*100)</f>
        <v>0</v>
      </c>
      <c r="AY1299" s="591"/>
      <c r="AZ1299" s="538"/>
      <c r="BA1299" s="539"/>
      <c r="BB1299" s="552"/>
      <c r="BC1299" s="558"/>
      <c r="BD1299" s="590">
        <f>IF(AZ1299=0,0,(BB1299/AZ1299)*100)</f>
        <v>0</v>
      </c>
      <c r="BE1299" s="591"/>
      <c r="BF1299" s="578">
        <f>AT1299+AZ1299</f>
        <v>0</v>
      </c>
      <c r="BG1299" s="579"/>
      <c r="BH1299" s="574">
        <f>AV1299+BB1299</f>
        <v>0</v>
      </c>
      <c r="BI1299" s="575"/>
      <c r="BJ1299" s="590">
        <f>IF(BF1299=0,0,(BH1299/BF1299)*100)</f>
        <v>0</v>
      </c>
      <c r="BK1299" s="591"/>
      <c r="BL1299" s="650">
        <f>(AD1299*2)+(AJ1299*2)+(AP1299*3)+BB1299</f>
        <v>0</v>
      </c>
      <c r="BM1299" s="651"/>
      <c r="BN1299" s="652"/>
      <c r="BO1299" s="599" t="e">
        <f>(BL1299*BR$1271)+(N1299*BR$1272)+(X1299*BR$1273)+(R1299*BR$1274)+(V1299*BR$1275)+(Z1299*BR$1276)</f>
        <v>#REF!</v>
      </c>
      <c r="BP1299" s="599" t="e">
        <f>((AZ1299-BB1299)*BR$1278)+((AT1299-AV1299)*BR$1277)+(H1299*BR$1279)+(P1299*BR$1280)</f>
        <v>#REF!</v>
      </c>
      <c r="BQ1299" s="54"/>
      <c r="BR1299" s="54"/>
      <c r="BS1299" s="54"/>
    </row>
    <row r="1300" spans="1:71" ht="21.75" customHeight="1">
      <c r="A1300" s="54"/>
      <c r="B1300" s="566"/>
      <c r="C1300" s="560" t="str">
        <f>IF(ROSTER!D$36="","",ROSTER!D$36)</f>
        <v/>
      </c>
      <c r="D1300" s="561"/>
      <c r="E1300" s="547"/>
      <c r="F1300" s="502"/>
      <c r="G1300" s="507"/>
      <c r="H1300" s="544"/>
      <c r="I1300" s="545"/>
      <c r="J1300" s="540"/>
      <c r="K1300" s="541"/>
      <c r="L1300" s="553"/>
      <c r="M1300" s="559"/>
      <c r="N1300" s="556" t="s">
        <v>14</v>
      </c>
      <c r="O1300" s="557"/>
      <c r="P1300" s="540"/>
      <c r="Q1300" s="541"/>
      <c r="R1300" s="553"/>
      <c r="S1300" s="559"/>
      <c r="T1300" s="592"/>
      <c r="U1300" s="593"/>
      <c r="V1300" s="551"/>
      <c r="W1300" s="545"/>
      <c r="X1300" s="540"/>
      <c r="Y1300" s="545"/>
      <c r="Z1300" s="540"/>
      <c r="AA1300" s="545"/>
      <c r="AB1300" s="540"/>
      <c r="AC1300" s="541"/>
      <c r="AD1300" s="553"/>
      <c r="AE1300" s="559"/>
      <c r="AF1300" s="588"/>
      <c r="AG1300" s="589"/>
      <c r="AH1300" s="540"/>
      <c r="AI1300" s="541"/>
      <c r="AJ1300" s="553"/>
      <c r="AK1300" s="559"/>
      <c r="AL1300" s="592"/>
      <c r="AM1300" s="593"/>
      <c r="AN1300" s="540"/>
      <c r="AO1300" s="541"/>
      <c r="AP1300" s="553"/>
      <c r="AQ1300" s="559"/>
      <c r="AR1300" s="592"/>
      <c r="AS1300" s="593"/>
      <c r="AT1300" s="580"/>
      <c r="AU1300" s="581"/>
      <c r="AV1300" s="576"/>
      <c r="AW1300" s="577"/>
      <c r="AX1300" s="592"/>
      <c r="AY1300" s="593"/>
      <c r="AZ1300" s="540"/>
      <c r="BA1300" s="541"/>
      <c r="BB1300" s="553"/>
      <c r="BC1300" s="559"/>
      <c r="BD1300" s="592"/>
      <c r="BE1300" s="593"/>
      <c r="BF1300" s="580"/>
      <c r="BG1300" s="581"/>
      <c r="BH1300" s="576"/>
      <c r="BI1300" s="577"/>
      <c r="BJ1300" s="592"/>
      <c r="BK1300" s="593"/>
      <c r="BL1300" s="653"/>
      <c r="BM1300" s="654"/>
      <c r="BN1300" s="655"/>
      <c r="BO1300" s="600"/>
      <c r="BP1300" s="600"/>
      <c r="BQ1300" s="54"/>
      <c r="BR1300" s="54"/>
      <c r="BS1300" s="54"/>
    </row>
    <row r="1301" spans="1:71" ht="21.75" customHeight="1">
      <c r="A1301" s="54"/>
      <c r="B1301" s="565" t="str">
        <f>IF(ROSTER!B38="","",ROSTER!B38)</f>
        <v/>
      </c>
      <c r="C1301" s="536" t="str">
        <f>IF(ROSTER!C$38="","",ROSTER!C$38)</f>
        <v/>
      </c>
      <c r="D1301" s="537"/>
      <c r="E1301" s="546"/>
      <c r="F1301" s="501">
        <f>IF(E1301="y",1,IF(E1301="S",1,0))</f>
        <v>0</v>
      </c>
      <c r="G1301" s="506">
        <f>IF(E1301="S",1,0)</f>
        <v>0</v>
      </c>
      <c r="H1301" s="542"/>
      <c r="I1301" s="543"/>
      <c r="J1301" s="538"/>
      <c r="K1301" s="539"/>
      <c r="L1301" s="552"/>
      <c r="M1301" s="558"/>
      <c r="N1301" s="554">
        <f>L1301+J1301</f>
        <v>0</v>
      </c>
      <c r="O1301" s="555"/>
      <c r="P1301" s="538"/>
      <c r="Q1301" s="539"/>
      <c r="R1301" s="552"/>
      <c r="S1301" s="558"/>
      <c r="T1301" s="590">
        <f t="shared" ref="T1301:T1314" si="1154">R1301-P1301</f>
        <v>0</v>
      </c>
      <c r="U1301" s="591"/>
      <c r="V1301" s="550"/>
      <c r="W1301" s="543"/>
      <c r="X1301" s="538"/>
      <c r="Y1301" s="543"/>
      <c r="Z1301" s="538"/>
      <c r="AA1301" s="543"/>
      <c r="AB1301" s="538"/>
      <c r="AC1301" s="539"/>
      <c r="AD1301" s="552"/>
      <c r="AE1301" s="558"/>
      <c r="AF1301" s="586">
        <f>IF(AB1301=0,0,(AD1301/AB1301)*100)</f>
        <v>0</v>
      </c>
      <c r="AG1301" s="587"/>
      <c r="AH1301" s="538"/>
      <c r="AI1301" s="539"/>
      <c r="AJ1301" s="552"/>
      <c r="AK1301" s="558"/>
      <c r="AL1301" s="590">
        <f>IF(AH1301=0,0,(AJ1301/AH1301)*100)</f>
        <v>0</v>
      </c>
      <c r="AM1301" s="591"/>
      <c r="AN1301" s="538"/>
      <c r="AO1301" s="539"/>
      <c r="AP1301" s="552"/>
      <c r="AQ1301" s="558"/>
      <c r="AR1301" s="590">
        <f>IF(AN1301=0,0,(AP1301/AN1301)*100)</f>
        <v>0</v>
      </c>
      <c r="AS1301" s="591"/>
      <c r="AT1301" s="578">
        <f>AB1301+AH1301+AN1301</f>
        <v>0</v>
      </c>
      <c r="AU1301" s="579"/>
      <c r="AV1301" s="574">
        <f>AD1301+AJ1301+AP1301</f>
        <v>0</v>
      </c>
      <c r="AW1301" s="575"/>
      <c r="AX1301" s="590">
        <f>IF(AT1301=0,0,(AV1301/AT1301)*100)</f>
        <v>0</v>
      </c>
      <c r="AY1301" s="591"/>
      <c r="AZ1301" s="538"/>
      <c r="BA1301" s="539"/>
      <c r="BB1301" s="552"/>
      <c r="BC1301" s="558"/>
      <c r="BD1301" s="590">
        <f>IF(AZ1301=0,0,(BB1301/AZ1301)*100)</f>
        <v>0</v>
      </c>
      <c r="BE1301" s="591"/>
      <c r="BF1301" s="578">
        <f>AT1301+AZ1301</f>
        <v>0</v>
      </c>
      <c r="BG1301" s="579"/>
      <c r="BH1301" s="574">
        <f>AV1301+BB1301</f>
        <v>0</v>
      </c>
      <c r="BI1301" s="575"/>
      <c r="BJ1301" s="590">
        <f>IF(BF1301=0,0,(BH1301/BF1301)*100)</f>
        <v>0</v>
      </c>
      <c r="BK1301" s="591"/>
      <c r="BL1301" s="650">
        <f>(AD1301*2)+(AJ1301*2)+(AP1301*3)+BB1301</f>
        <v>0</v>
      </c>
      <c r="BM1301" s="651"/>
      <c r="BN1301" s="652"/>
      <c r="BO1301" s="599" t="e">
        <f>(BL1301*BR$1271)+(N1301*BR$1272)+(X1301*BR$1273)+(R1301*BR$1274)+(V1301*BR$1275)+(Z1301*BR$1276)</f>
        <v>#REF!</v>
      </c>
      <c r="BP1301" s="599" t="e">
        <f>((AZ1301-BB1301)*BR$1278)+((AT1301-AV1301)*BR$1277)+(H1301*BR$1279)+(P1301*BR$1280)</f>
        <v>#REF!</v>
      </c>
      <c r="BQ1301" s="54"/>
      <c r="BR1301" s="54"/>
      <c r="BS1301" s="54"/>
    </row>
    <row r="1302" spans="1:71" ht="21.75" customHeight="1">
      <c r="A1302" s="54"/>
      <c r="B1302" s="566"/>
      <c r="C1302" s="560" t="str">
        <f>IF(ROSTER!D$38="","",ROSTER!D$38)</f>
        <v/>
      </c>
      <c r="D1302" s="561"/>
      <c r="E1302" s="547"/>
      <c r="F1302" s="502"/>
      <c r="G1302" s="507"/>
      <c r="H1302" s="544"/>
      <c r="I1302" s="545"/>
      <c r="J1302" s="540"/>
      <c r="K1302" s="541"/>
      <c r="L1302" s="553"/>
      <c r="M1302" s="559"/>
      <c r="N1302" s="556" t="s">
        <v>14</v>
      </c>
      <c r="O1302" s="557"/>
      <c r="P1302" s="540"/>
      <c r="Q1302" s="541"/>
      <c r="R1302" s="553"/>
      <c r="S1302" s="559"/>
      <c r="T1302" s="592"/>
      <c r="U1302" s="593"/>
      <c r="V1302" s="551"/>
      <c r="W1302" s="545"/>
      <c r="X1302" s="540"/>
      <c r="Y1302" s="545"/>
      <c r="Z1302" s="540"/>
      <c r="AA1302" s="545"/>
      <c r="AB1302" s="540"/>
      <c r="AC1302" s="541"/>
      <c r="AD1302" s="553"/>
      <c r="AE1302" s="559"/>
      <c r="AF1302" s="588"/>
      <c r="AG1302" s="589"/>
      <c r="AH1302" s="540"/>
      <c r="AI1302" s="541"/>
      <c r="AJ1302" s="553"/>
      <c r="AK1302" s="559"/>
      <c r="AL1302" s="592"/>
      <c r="AM1302" s="593"/>
      <c r="AN1302" s="540"/>
      <c r="AO1302" s="541"/>
      <c r="AP1302" s="553"/>
      <c r="AQ1302" s="559"/>
      <c r="AR1302" s="592"/>
      <c r="AS1302" s="593"/>
      <c r="AT1302" s="580"/>
      <c r="AU1302" s="581"/>
      <c r="AV1302" s="576"/>
      <c r="AW1302" s="577"/>
      <c r="AX1302" s="592"/>
      <c r="AY1302" s="593"/>
      <c r="AZ1302" s="540"/>
      <c r="BA1302" s="541"/>
      <c r="BB1302" s="553"/>
      <c r="BC1302" s="559"/>
      <c r="BD1302" s="592"/>
      <c r="BE1302" s="593"/>
      <c r="BF1302" s="580"/>
      <c r="BG1302" s="581"/>
      <c r="BH1302" s="576"/>
      <c r="BI1302" s="577"/>
      <c r="BJ1302" s="592"/>
      <c r="BK1302" s="593"/>
      <c r="BL1302" s="653"/>
      <c r="BM1302" s="654"/>
      <c r="BN1302" s="655"/>
      <c r="BO1302" s="600"/>
      <c r="BP1302" s="600"/>
      <c r="BQ1302" s="54"/>
      <c r="BR1302" s="54"/>
      <c r="BS1302" s="54"/>
    </row>
    <row r="1303" spans="1:71" ht="21.75" customHeight="1">
      <c r="A1303" s="54"/>
      <c r="B1303" s="565" t="str">
        <f>IF(ROSTER!B40="","",ROSTER!B40)</f>
        <v/>
      </c>
      <c r="C1303" s="536" t="str">
        <f>IF(ROSTER!C$40="","",ROSTER!C$40)</f>
        <v/>
      </c>
      <c r="D1303" s="537"/>
      <c r="E1303" s="546"/>
      <c r="F1303" s="501">
        <f>IF(E1303="y",1,IF(E1303="S",1,0))</f>
        <v>0</v>
      </c>
      <c r="G1303" s="506">
        <f>IF(E1303="S",1,0)</f>
        <v>0</v>
      </c>
      <c r="H1303" s="542"/>
      <c r="I1303" s="543"/>
      <c r="J1303" s="538"/>
      <c r="K1303" s="539"/>
      <c r="L1303" s="552"/>
      <c r="M1303" s="558"/>
      <c r="N1303" s="554">
        <f>L1303+J1303</f>
        <v>0</v>
      </c>
      <c r="O1303" s="555"/>
      <c r="P1303" s="538"/>
      <c r="Q1303" s="539"/>
      <c r="R1303" s="552"/>
      <c r="S1303" s="558"/>
      <c r="T1303" s="590">
        <f t="shared" ref="T1303:T1314" si="1155">R1303-P1303</f>
        <v>0</v>
      </c>
      <c r="U1303" s="591"/>
      <c r="V1303" s="550"/>
      <c r="W1303" s="543"/>
      <c r="X1303" s="538"/>
      <c r="Y1303" s="543"/>
      <c r="Z1303" s="538"/>
      <c r="AA1303" s="543"/>
      <c r="AB1303" s="538"/>
      <c r="AC1303" s="539"/>
      <c r="AD1303" s="552"/>
      <c r="AE1303" s="558"/>
      <c r="AF1303" s="586">
        <f>IF(AB1303=0,0,(AD1303/AB1303)*100)</f>
        <v>0</v>
      </c>
      <c r="AG1303" s="587"/>
      <c r="AH1303" s="538"/>
      <c r="AI1303" s="539"/>
      <c r="AJ1303" s="552"/>
      <c r="AK1303" s="558"/>
      <c r="AL1303" s="590">
        <f>IF(AH1303=0,0,(AJ1303/AH1303)*100)</f>
        <v>0</v>
      </c>
      <c r="AM1303" s="591"/>
      <c r="AN1303" s="538"/>
      <c r="AO1303" s="539"/>
      <c r="AP1303" s="552"/>
      <c r="AQ1303" s="558"/>
      <c r="AR1303" s="590">
        <f>IF(AN1303=0,0,(AP1303/AN1303)*100)</f>
        <v>0</v>
      </c>
      <c r="AS1303" s="591"/>
      <c r="AT1303" s="578">
        <f>AB1303+AH1303+AN1303</f>
        <v>0</v>
      </c>
      <c r="AU1303" s="579"/>
      <c r="AV1303" s="574">
        <f>AD1303+AJ1303+AP1303</f>
        <v>0</v>
      </c>
      <c r="AW1303" s="575"/>
      <c r="AX1303" s="590">
        <f>IF(AT1303=0,0,(AV1303/AT1303)*100)</f>
        <v>0</v>
      </c>
      <c r="AY1303" s="591"/>
      <c r="AZ1303" s="538"/>
      <c r="BA1303" s="539"/>
      <c r="BB1303" s="552"/>
      <c r="BC1303" s="558"/>
      <c r="BD1303" s="590">
        <f>IF(AZ1303=0,0,(BB1303/AZ1303)*100)</f>
        <v>0</v>
      </c>
      <c r="BE1303" s="591"/>
      <c r="BF1303" s="578">
        <f>AT1303+AZ1303</f>
        <v>0</v>
      </c>
      <c r="BG1303" s="579"/>
      <c r="BH1303" s="574">
        <f>AV1303+BB1303</f>
        <v>0</v>
      </c>
      <c r="BI1303" s="575"/>
      <c r="BJ1303" s="590">
        <f>IF(BF1303=0,0,(BH1303/BF1303)*100)</f>
        <v>0</v>
      </c>
      <c r="BK1303" s="591"/>
      <c r="BL1303" s="650">
        <f>(AD1303*2)+(AJ1303*2)+(AP1303*3)+BB1303</f>
        <v>0</v>
      </c>
      <c r="BM1303" s="651"/>
      <c r="BN1303" s="652"/>
      <c r="BO1303" s="599" t="e">
        <f>(BL1303*BR$1271)+(N1303*BR$1272)+(X1303*BR$1273)+(R1303*BR$1274)+(V1303*BR$1275)+(Z1303*BR$1276)</f>
        <v>#REF!</v>
      </c>
      <c r="BP1303" s="599" t="e">
        <f>((AZ1303-BB1303)*BR$1278)+((AT1303-AV1303)*BR$1277)+(H1303*BR$1279)+(P1303*BR$1280)</f>
        <v>#REF!</v>
      </c>
      <c r="BQ1303" s="54"/>
      <c r="BR1303" s="54"/>
      <c r="BS1303" s="54"/>
    </row>
    <row r="1304" spans="1:71" ht="21.75" customHeight="1">
      <c r="A1304" s="54"/>
      <c r="B1304" s="566"/>
      <c r="C1304" s="560" t="str">
        <f>IF(ROSTER!D$40="","",ROSTER!D$40)</f>
        <v/>
      </c>
      <c r="D1304" s="561"/>
      <c r="E1304" s="547"/>
      <c r="F1304" s="502"/>
      <c r="G1304" s="507"/>
      <c r="H1304" s="544"/>
      <c r="I1304" s="545"/>
      <c r="J1304" s="540"/>
      <c r="K1304" s="541"/>
      <c r="L1304" s="553"/>
      <c r="M1304" s="559"/>
      <c r="N1304" s="556" t="s">
        <v>14</v>
      </c>
      <c r="O1304" s="557"/>
      <c r="P1304" s="540"/>
      <c r="Q1304" s="541"/>
      <c r="R1304" s="553"/>
      <c r="S1304" s="559"/>
      <c r="T1304" s="592"/>
      <c r="U1304" s="593"/>
      <c r="V1304" s="551"/>
      <c r="W1304" s="545"/>
      <c r="X1304" s="540"/>
      <c r="Y1304" s="545"/>
      <c r="Z1304" s="540"/>
      <c r="AA1304" s="545"/>
      <c r="AB1304" s="540"/>
      <c r="AC1304" s="541"/>
      <c r="AD1304" s="553"/>
      <c r="AE1304" s="559"/>
      <c r="AF1304" s="588"/>
      <c r="AG1304" s="589"/>
      <c r="AH1304" s="540"/>
      <c r="AI1304" s="541"/>
      <c r="AJ1304" s="553"/>
      <c r="AK1304" s="559"/>
      <c r="AL1304" s="592"/>
      <c r="AM1304" s="593"/>
      <c r="AN1304" s="540"/>
      <c r="AO1304" s="541"/>
      <c r="AP1304" s="553"/>
      <c r="AQ1304" s="559"/>
      <c r="AR1304" s="592"/>
      <c r="AS1304" s="593"/>
      <c r="AT1304" s="580"/>
      <c r="AU1304" s="581"/>
      <c r="AV1304" s="576"/>
      <c r="AW1304" s="577"/>
      <c r="AX1304" s="592"/>
      <c r="AY1304" s="593"/>
      <c r="AZ1304" s="540"/>
      <c r="BA1304" s="541"/>
      <c r="BB1304" s="553"/>
      <c r="BC1304" s="559"/>
      <c r="BD1304" s="592"/>
      <c r="BE1304" s="593"/>
      <c r="BF1304" s="580"/>
      <c r="BG1304" s="581"/>
      <c r="BH1304" s="576"/>
      <c r="BI1304" s="577"/>
      <c r="BJ1304" s="592"/>
      <c r="BK1304" s="593"/>
      <c r="BL1304" s="653"/>
      <c r="BM1304" s="654"/>
      <c r="BN1304" s="655"/>
      <c r="BO1304" s="600"/>
      <c r="BP1304" s="600"/>
      <c r="BQ1304" s="54"/>
      <c r="BR1304" s="54"/>
      <c r="BS1304" s="54"/>
    </row>
    <row r="1305" spans="1:71" ht="21.75" customHeight="1">
      <c r="A1305" s="54"/>
      <c r="B1305" s="565" t="str">
        <f>IF(ROSTER!B42="","",ROSTER!B42)</f>
        <v/>
      </c>
      <c r="C1305" s="536" t="str">
        <f>IF(ROSTER!C$42="","",ROSTER!C$42)</f>
        <v/>
      </c>
      <c r="D1305" s="537"/>
      <c r="E1305" s="546"/>
      <c r="F1305" s="501">
        <f>IF(E1305="y",1,IF(E1305="S",1,0))</f>
        <v>0</v>
      </c>
      <c r="G1305" s="506">
        <f>IF(E1305="S",1,0)</f>
        <v>0</v>
      </c>
      <c r="H1305" s="542"/>
      <c r="I1305" s="543"/>
      <c r="J1305" s="538"/>
      <c r="K1305" s="539"/>
      <c r="L1305" s="552"/>
      <c r="M1305" s="558"/>
      <c r="N1305" s="554">
        <f>L1305+J1305</f>
        <v>0</v>
      </c>
      <c r="O1305" s="555"/>
      <c r="P1305" s="538"/>
      <c r="Q1305" s="539"/>
      <c r="R1305" s="552"/>
      <c r="S1305" s="558"/>
      <c r="T1305" s="590">
        <f t="shared" ref="T1305:T1314" si="1156">R1305-P1305</f>
        <v>0</v>
      </c>
      <c r="U1305" s="591"/>
      <c r="V1305" s="550"/>
      <c r="W1305" s="543"/>
      <c r="X1305" s="538"/>
      <c r="Y1305" s="543"/>
      <c r="Z1305" s="538"/>
      <c r="AA1305" s="543"/>
      <c r="AB1305" s="538"/>
      <c r="AC1305" s="539"/>
      <c r="AD1305" s="552"/>
      <c r="AE1305" s="558"/>
      <c r="AF1305" s="586">
        <f>IF(AB1305=0,0,(AD1305/AB1305)*100)</f>
        <v>0</v>
      </c>
      <c r="AG1305" s="587"/>
      <c r="AH1305" s="538"/>
      <c r="AI1305" s="539"/>
      <c r="AJ1305" s="552"/>
      <c r="AK1305" s="558"/>
      <c r="AL1305" s="590">
        <f>IF(AH1305=0,0,(AJ1305/AH1305)*100)</f>
        <v>0</v>
      </c>
      <c r="AM1305" s="591"/>
      <c r="AN1305" s="538"/>
      <c r="AO1305" s="539"/>
      <c r="AP1305" s="552"/>
      <c r="AQ1305" s="558"/>
      <c r="AR1305" s="590">
        <f>IF(AN1305=0,0,(AP1305/AN1305)*100)</f>
        <v>0</v>
      </c>
      <c r="AS1305" s="591"/>
      <c r="AT1305" s="578">
        <f>AB1305+AH1305+AN1305</f>
        <v>0</v>
      </c>
      <c r="AU1305" s="579"/>
      <c r="AV1305" s="574">
        <f>AD1305+AJ1305+AP1305</f>
        <v>0</v>
      </c>
      <c r="AW1305" s="575"/>
      <c r="AX1305" s="590">
        <f>IF(AT1305=0,0,(AV1305/AT1305)*100)</f>
        <v>0</v>
      </c>
      <c r="AY1305" s="591"/>
      <c r="AZ1305" s="538"/>
      <c r="BA1305" s="539"/>
      <c r="BB1305" s="552"/>
      <c r="BC1305" s="558"/>
      <c r="BD1305" s="590">
        <f>IF(AZ1305=0,0,(BB1305/AZ1305)*100)</f>
        <v>0</v>
      </c>
      <c r="BE1305" s="591"/>
      <c r="BF1305" s="578">
        <f>AT1305+AZ1305</f>
        <v>0</v>
      </c>
      <c r="BG1305" s="579"/>
      <c r="BH1305" s="574">
        <f>AV1305+BB1305</f>
        <v>0</v>
      </c>
      <c r="BI1305" s="575"/>
      <c r="BJ1305" s="590">
        <f>IF(BF1305=0,0,(BH1305/BF1305)*100)</f>
        <v>0</v>
      </c>
      <c r="BK1305" s="591"/>
      <c r="BL1305" s="650">
        <f>(AD1305*2)+(AJ1305*2)+(AP1305*3)+BB1305</f>
        <v>0</v>
      </c>
      <c r="BM1305" s="651"/>
      <c r="BN1305" s="652"/>
      <c r="BO1305" s="599" t="e">
        <f>(BL1305*BR$1271)+(N1305*BR$1272)+(X1305*BR$1273)+(R1305*BR$1274)+(V1305*BR$1275)+(Z1305*BR$1276)</f>
        <v>#REF!</v>
      </c>
      <c r="BP1305" s="599" t="e">
        <f>((AZ1305-BB1305)*BR$1278)+((AT1305-AV1305)*BR$1277)+(H1305*BR$1279)+(P1305*BR$1280)</f>
        <v>#REF!</v>
      </c>
      <c r="BQ1305" s="54"/>
      <c r="BR1305" s="54"/>
      <c r="BS1305" s="54"/>
    </row>
    <row r="1306" spans="1:71" ht="21.75" customHeight="1">
      <c r="A1306" s="54"/>
      <c r="B1306" s="566"/>
      <c r="C1306" s="560" t="str">
        <f>IF(ROSTER!D$42="","",ROSTER!D$42)</f>
        <v/>
      </c>
      <c r="D1306" s="561"/>
      <c r="E1306" s="547"/>
      <c r="F1306" s="502"/>
      <c r="G1306" s="507"/>
      <c r="H1306" s="544"/>
      <c r="I1306" s="545"/>
      <c r="J1306" s="540"/>
      <c r="K1306" s="541"/>
      <c r="L1306" s="553"/>
      <c r="M1306" s="559"/>
      <c r="N1306" s="556" t="s">
        <v>14</v>
      </c>
      <c r="O1306" s="557"/>
      <c r="P1306" s="540"/>
      <c r="Q1306" s="541"/>
      <c r="R1306" s="553"/>
      <c r="S1306" s="559"/>
      <c r="T1306" s="592"/>
      <c r="U1306" s="593"/>
      <c r="V1306" s="551"/>
      <c r="W1306" s="545"/>
      <c r="X1306" s="540"/>
      <c r="Y1306" s="545"/>
      <c r="Z1306" s="540"/>
      <c r="AA1306" s="545"/>
      <c r="AB1306" s="540"/>
      <c r="AC1306" s="541"/>
      <c r="AD1306" s="553"/>
      <c r="AE1306" s="559"/>
      <c r="AF1306" s="588"/>
      <c r="AG1306" s="589"/>
      <c r="AH1306" s="540"/>
      <c r="AI1306" s="541"/>
      <c r="AJ1306" s="553"/>
      <c r="AK1306" s="559"/>
      <c r="AL1306" s="592"/>
      <c r="AM1306" s="593"/>
      <c r="AN1306" s="540"/>
      <c r="AO1306" s="541"/>
      <c r="AP1306" s="553"/>
      <c r="AQ1306" s="559"/>
      <c r="AR1306" s="592"/>
      <c r="AS1306" s="593"/>
      <c r="AT1306" s="580"/>
      <c r="AU1306" s="581"/>
      <c r="AV1306" s="576"/>
      <c r="AW1306" s="577"/>
      <c r="AX1306" s="592"/>
      <c r="AY1306" s="593"/>
      <c r="AZ1306" s="540"/>
      <c r="BA1306" s="541"/>
      <c r="BB1306" s="553"/>
      <c r="BC1306" s="559"/>
      <c r="BD1306" s="592"/>
      <c r="BE1306" s="593"/>
      <c r="BF1306" s="580"/>
      <c r="BG1306" s="581"/>
      <c r="BH1306" s="576"/>
      <c r="BI1306" s="577"/>
      <c r="BJ1306" s="592"/>
      <c r="BK1306" s="593"/>
      <c r="BL1306" s="653"/>
      <c r="BM1306" s="654"/>
      <c r="BN1306" s="655"/>
      <c r="BO1306" s="600"/>
      <c r="BP1306" s="600"/>
      <c r="BQ1306" s="54"/>
      <c r="BR1306" s="54"/>
      <c r="BS1306" s="54"/>
    </row>
    <row r="1307" spans="1:71" ht="21.75" customHeight="1">
      <c r="A1307" s="54"/>
      <c r="B1307" s="565" t="str">
        <f>IF(ROSTER!B44="","",ROSTER!B44)</f>
        <v/>
      </c>
      <c r="C1307" s="536" t="str">
        <f>IF(ROSTER!C$44="","",ROSTER!C$44)</f>
        <v/>
      </c>
      <c r="D1307" s="537"/>
      <c r="E1307" s="546"/>
      <c r="F1307" s="501">
        <f>IF(E1307="y",1,IF(E1307="S",1,0))</f>
        <v>0</v>
      </c>
      <c r="G1307" s="506">
        <f>IF(E1307="S",1,0)</f>
        <v>0</v>
      </c>
      <c r="H1307" s="542"/>
      <c r="I1307" s="543"/>
      <c r="J1307" s="538"/>
      <c r="K1307" s="539"/>
      <c r="L1307" s="552"/>
      <c r="M1307" s="558"/>
      <c r="N1307" s="554">
        <f>L1307+J1307</f>
        <v>0</v>
      </c>
      <c r="O1307" s="555"/>
      <c r="P1307" s="538"/>
      <c r="Q1307" s="539"/>
      <c r="R1307" s="552"/>
      <c r="S1307" s="558"/>
      <c r="T1307" s="590">
        <f t="shared" ref="T1307:T1314" si="1157">R1307-P1307</f>
        <v>0</v>
      </c>
      <c r="U1307" s="591"/>
      <c r="V1307" s="550"/>
      <c r="W1307" s="543"/>
      <c r="X1307" s="538"/>
      <c r="Y1307" s="543"/>
      <c r="Z1307" s="538"/>
      <c r="AA1307" s="543"/>
      <c r="AB1307" s="538"/>
      <c r="AC1307" s="539"/>
      <c r="AD1307" s="552"/>
      <c r="AE1307" s="558"/>
      <c r="AF1307" s="586">
        <f>IF(AB1307=0,0,(AD1307/AB1307)*100)</f>
        <v>0</v>
      </c>
      <c r="AG1307" s="587"/>
      <c r="AH1307" s="538"/>
      <c r="AI1307" s="539"/>
      <c r="AJ1307" s="552"/>
      <c r="AK1307" s="558"/>
      <c r="AL1307" s="590">
        <f>IF(AH1307=0,0,(AJ1307/AH1307)*100)</f>
        <v>0</v>
      </c>
      <c r="AM1307" s="591"/>
      <c r="AN1307" s="538"/>
      <c r="AO1307" s="539"/>
      <c r="AP1307" s="552"/>
      <c r="AQ1307" s="558"/>
      <c r="AR1307" s="590">
        <f>IF(AN1307=0,0,(AP1307/AN1307)*100)</f>
        <v>0</v>
      </c>
      <c r="AS1307" s="591"/>
      <c r="AT1307" s="578">
        <f>AB1307+AH1307+AN1307</f>
        <v>0</v>
      </c>
      <c r="AU1307" s="579"/>
      <c r="AV1307" s="574">
        <f>AD1307+AJ1307+AP1307</f>
        <v>0</v>
      </c>
      <c r="AW1307" s="575"/>
      <c r="AX1307" s="590">
        <f>IF(AT1307=0,0,(AV1307/AT1307)*100)</f>
        <v>0</v>
      </c>
      <c r="AY1307" s="591"/>
      <c r="AZ1307" s="538"/>
      <c r="BA1307" s="539"/>
      <c r="BB1307" s="552"/>
      <c r="BC1307" s="558"/>
      <c r="BD1307" s="590">
        <f>IF(AZ1307=0,0,(BB1307/AZ1307)*100)</f>
        <v>0</v>
      </c>
      <c r="BE1307" s="591"/>
      <c r="BF1307" s="578">
        <f>AT1307+AZ1307</f>
        <v>0</v>
      </c>
      <c r="BG1307" s="579"/>
      <c r="BH1307" s="574">
        <f>AV1307+BB1307</f>
        <v>0</v>
      </c>
      <c r="BI1307" s="575"/>
      <c r="BJ1307" s="590">
        <f>IF(BF1307=0,0,(BH1307/BF1307)*100)</f>
        <v>0</v>
      </c>
      <c r="BK1307" s="591"/>
      <c r="BL1307" s="650">
        <f>(AD1307*2)+(AJ1307*2)+(AP1307*3)+BB1307</f>
        <v>0</v>
      </c>
      <c r="BM1307" s="651"/>
      <c r="BN1307" s="652"/>
      <c r="BO1307" s="599" t="e">
        <f>(BL1307*BR$1271)+(N1307*BR$1272)+(X1307*BR$1273)+(R1307*BR$1274)+(V1307*BR$1275)+(Z1307*BR$1276)</f>
        <v>#REF!</v>
      </c>
      <c r="BP1307" s="599" t="e">
        <f>((AZ1307-BB1307)*BR$1278)+((AT1307-AV1307)*BR$1277)+(H1307*BR$1279)+(P1307*BR$1280)</f>
        <v>#REF!</v>
      </c>
      <c r="BQ1307" s="54"/>
      <c r="BR1307" s="54"/>
      <c r="BS1307" s="54"/>
    </row>
    <row r="1308" spans="1:71" ht="21.75" customHeight="1">
      <c r="A1308" s="54"/>
      <c r="B1308" s="566"/>
      <c r="C1308" s="560" t="str">
        <f>IF(ROSTER!D$44="","",ROSTER!D$44)</f>
        <v/>
      </c>
      <c r="D1308" s="561"/>
      <c r="E1308" s="547"/>
      <c r="F1308" s="502"/>
      <c r="G1308" s="507"/>
      <c r="H1308" s="544"/>
      <c r="I1308" s="545"/>
      <c r="J1308" s="540"/>
      <c r="K1308" s="541"/>
      <c r="L1308" s="553"/>
      <c r="M1308" s="559"/>
      <c r="N1308" s="556" t="s">
        <v>14</v>
      </c>
      <c r="O1308" s="557"/>
      <c r="P1308" s="540"/>
      <c r="Q1308" s="541"/>
      <c r="R1308" s="553"/>
      <c r="S1308" s="559"/>
      <c r="T1308" s="592"/>
      <c r="U1308" s="593"/>
      <c r="V1308" s="551"/>
      <c r="W1308" s="545"/>
      <c r="X1308" s="540"/>
      <c r="Y1308" s="545"/>
      <c r="Z1308" s="540"/>
      <c r="AA1308" s="545"/>
      <c r="AB1308" s="540"/>
      <c r="AC1308" s="541"/>
      <c r="AD1308" s="553"/>
      <c r="AE1308" s="559"/>
      <c r="AF1308" s="588"/>
      <c r="AG1308" s="589"/>
      <c r="AH1308" s="540"/>
      <c r="AI1308" s="541"/>
      <c r="AJ1308" s="553"/>
      <c r="AK1308" s="559"/>
      <c r="AL1308" s="592"/>
      <c r="AM1308" s="593"/>
      <c r="AN1308" s="540"/>
      <c r="AO1308" s="541"/>
      <c r="AP1308" s="553"/>
      <c r="AQ1308" s="559"/>
      <c r="AR1308" s="592"/>
      <c r="AS1308" s="593"/>
      <c r="AT1308" s="580"/>
      <c r="AU1308" s="581"/>
      <c r="AV1308" s="576"/>
      <c r="AW1308" s="577"/>
      <c r="AX1308" s="592"/>
      <c r="AY1308" s="593"/>
      <c r="AZ1308" s="540"/>
      <c r="BA1308" s="541"/>
      <c r="BB1308" s="553"/>
      <c r="BC1308" s="559"/>
      <c r="BD1308" s="592"/>
      <c r="BE1308" s="593"/>
      <c r="BF1308" s="580"/>
      <c r="BG1308" s="581"/>
      <c r="BH1308" s="576"/>
      <c r="BI1308" s="577"/>
      <c r="BJ1308" s="592"/>
      <c r="BK1308" s="593"/>
      <c r="BL1308" s="653"/>
      <c r="BM1308" s="654"/>
      <c r="BN1308" s="655"/>
      <c r="BO1308" s="600"/>
      <c r="BP1308" s="600"/>
      <c r="BQ1308" s="54"/>
      <c r="BR1308" s="54"/>
      <c r="BS1308" s="54"/>
    </row>
    <row r="1309" spans="1:71" ht="21.75" customHeight="1">
      <c r="A1309" s="54"/>
      <c r="B1309" s="565" t="str">
        <f>IF(ROSTER!B46="","",ROSTER!B46)</f>
        <v/>
      </c>
      <c r="C1309" s="536" t="str">
        <f>IF(ROSTER!C$46="","",ROSTER!C$46)</f>
        <v/>
      </c>
      <c r="D1309" s="537"/>
      <c r="E1309" s="546"/>
      <c r="F1309" s="501">
        <f>IF(E1309="y",1,IF(E1309="S",1,0))</f>
        <v>0</v>
      </c>
      <c r="G1309" s="506">
        <f>IF(E1309="S",1,0)</f>
        <v>0</v>
      </c>
      <c r="H1309" s="542"/>
      <c r="I1309" s="543"/>
      <c r="J1309" s="538"/>
      <c r="K1309" s="539"/>
      <c r="L1309" s="552"/>
      <c r="M1309" s="558"/>
      <c r="N1309" s="554">
        <f>L1309+J1309</f>
        <v>0</v>
      </c>
      <c r="O1309" s="555"/>
      <c r="P1309" s="538"/>
      <c r="Q1309" s="539"/>
      <c r="R1309" s="552"/>
      <c r="S1309" s="558"/>
      <c r="T1309" s="590">
        <f t="shared" ref="T1309:T1314" si="1158">R1309-P1309</f>
        <v>0</v>
      </c>
      <c r="U1309" s="591"/>
      <c r="V1309" s="550"/>
      <c r="W1309" s="543"/>
      <c r="X1309" s="538"/>
      <c r="Y1309" s="543"/>
      <c r="Z1309" s="538"/>
      <c r="AA1309" s="543"/>
      <c r="AB1309" s="538"/>
      <c r="AC1309" s="539"/>
      <c r="AD1309" s="552"/>
      <c r="AE1309" s="558"/>
      <c r="AF1309" s="586">
        <f>IF(AB1309=0,0,(AD1309/AB1309)*100)</f>
        <v>0</v>
      </c>
      <c r="AG1309" s="587"/>
      <c r="AH1309" s="538"/>
      <c r="AI1309" s="539"/>
      <c r="AJ1309" s="552"/>
      <c r="AK1309" s="558"/>
      <c r="AL1309" s="590">
        <f>IF(AH1309=0,0,(AJ1309/AH1309)*100)</f>
        <v>0</v>
      </c>
      <c r="AM1309" s="591"/>
      <c r="AN1309" s="538"/>
      <c r="AO1309" s="539"/>
      <c r="AP1309" s="552"/>
      <c r="AQ1309" s="558"/>
      <c r="AR1309" s="590">
        <f>IF(AN1309=0,0,(AP1309/AN1309)*100)</f>
        <v>0</v>
      </c>
      <c r="AS1309" s="591"/>
      <c r="AT1309" s="578">
        <f>AB1309+AH1309+AN1309</f>
        <v>0</v>
      </c>
      <c r="AU1309" s="579"/>
      <c r="AV1309" s="574">
        <f>AD1309+AJ1309+AP1309</f>
        <v>0</v>
      </c>
      <c r="AW1309" s="575"/>
      <c r="AX1309" s="590">
        <f>IF(AT1309=0,0,(AV1309/AT1309)*100)</f>
        <v>0</v>
      </c>
      <c r="AY1309" s="591"/>
      <c r="AZ1309" s="538"/>
      <c r="BA1309" s="539"/>
      <c r="BB1309" s="552"/>
      <c r="BC1309" s="558"/>
      <c r="BD1309" s="590">
        <f>IF(AZ1309=0,0,(BB1309/AZ1309)*100)</f>
        <v>0</v>
      </c>
      <c r="BE1309" s="591"/>
      <c r="BF1309" s="578">
        <f>AT1309+AZ1309</f>
        <v>0</v>
      </c>
      <c r="BG1309" s="579"/>
      <c r="BH1309" s="574">
        <f>AV1309+BB1309</f>
        <v>0</v>
      </c>
      <c r="BI1309" s="575"/>
      <c r="BJ1309" s="590">
        <f>IF(BF1309=0,0,(BH1309/BF1309)*100)</f>
        <v>0</v>
      </c>
      <c r="BK1309" s="591"/>
      <c r="BL1309" s="650">
        <f>(AD1309*2)+(AJ1309*2)+(AP1309*3)+BB1309</f>
        <v>0</v>
      </c>
      <c r="BM1309" s="651"/>
      <c r="BN1309" s="652"/>
      <c r="BO1309" s="601" t="e">
        <f>(BL1309*BR$74)+(N1309*BR$75)+(X1309*BR$76)+(R1309*BR$77)+(V1309*BR$78)+(Z1309*BR$79)</f>
        <v>#REF!</v>
      </c>
      <c r="BP1309" s="599" t="e">
        <f>((AZ1309-BB1309)*BR$81)+((AT1309-AV1309)*BR$80)+(H1309*BR$82)+(P1309*BR$83)</f>
        <v>#REF!</v>
      </c>
      <c r="BQ1309" s="54"/>
      <c r="BR1309" s="54"/>
      <c r="BS1309" s="54"/>
    </row>
    <row r="1310" spans="1:71" ht="22.5" customHeight="1">
      <c r="A1310" s="54"/>
      <c r="B1310" s="566"/>
      <c r="C1310" s="560" t="str">
        <f>IF(ROSTER!D$46="","",ROSTER!D$46)</f>
        <v/>
      </c>
      <c r="D1310" s="561"/>
      <c r="E1310" s="547"/>
      <c r="F1310" s="502"/>
      <c r="G1310" s="507"/>
      <c r="H1310" s="544"/>
      <c r="I1310" s="545"/>
      <c r="J1310" s="540"/>
      <c r="K1310" s="541"/>
      <c r="L1310" s="553"/>
      <c r="M1310" s="559"/>
      <c r="N1310" s="556" t="s">
        <v>14</v>
      </c>
      <c r="O1310" s="557"/>
      <c r="P1310" s="540"/>
      <c r="Q1310" s="541"/>
      <c r="R1310" s="553"/>
      <c r="S1310" s="559"/>
      <c r="T1310" s="592"/>
      <c r="U1310" s="593"/>
      <c r="V1310" s="551"/>
      <c r="W1310" s="545"/>
      <c r="X1310" s="540"/>
      <c r="Y1310" s="545"/>
      <c r="Z1310" s="540"/>
      <c r="AA1310" s="545"/>
      <c r="AB1310" s="540"/>
      <c r="AC1310" s="541"/>
      <c r="AD1310" s="553"/>
      <c r="AE1310" s="559"/>
      <c r="AF1310" s="588"/>
      <c r="AG1310" s="589"/>
      <c r="AH1310" s="540"/>
      <c r="AI1310" s="541"/>
      <c r="AJ1310" s="553"/>
      <c r="AK1310" s="559"/>
      <c r="AL1310" s="592"/>
      <c r="AM1310" s="593"/>
      <c r="AN1310" s="540"/>
      <c r="AO1310" s="541"/>
      <c r="AP1310" s="553"/>
      <c r="AQ1310" s="559"/>
      <c r="AR1310" s="592"/>
      <c r="AS1310" s="593"/>
      <c r="AT1310" s="580"/>
      <c r="AU1310" s="581"/>
      <c r="AV1310" s="576"/>
      <c r="AW1310" s="577"/>
      <c r="AX1310" s="592"/>
      <c r="AY1310" s="593"/>
      <c r="AZ1310" s="540"/>
      <c r="BA1310" s="541"/>
      <c r="BB1310" s="553"/>
      <c r="BC1310" s="559"/>
      <c r="BD1310" s="592"/>
      <c r="BE1310" s="593"/>
      <c r="BF1310" s="580"/>
      <c r="BG1310" s="581"/>
      <c r="BH1310" s="576"/>
      <c r="BI1310" s="577"/>
      <c r="BJ1310" s="592"/>
      <c r="BK1310" s="593"/>
      <c r="BL1310" s="653"/>
      <c r="BM1310" s="654"/>
      <c r="BN1310" s="655"/>
      <c r="BO1310" s="602"/>
      <c r="BP1310" s="600"/>
      <c r="BQ1310" s="54"/>
      <c r="BR1310" s="54"/>
      <c r="BS1310" s="54"/>
    </row>
    <row r="1311" spans="1:71" ht="21.75" customHeight="1">
      <c r="A1311" s="54"/>
      <c r="B1311" s="565" t="str">
        <f>IF(ROSTER!B48="","",ROSTER!B48)</f>
        <v/>
      </c>
      <c r="C1311" s="536" t="str">
        <f>IF(ROSTER!C$48="","",ROSTER!C$48)</f>
        <v/>
      </c>
      <c r="D1311" s="537"/>
      <c r="E1311" s="546"/>
      <c r="F1311" s="501">
        <f t="shared" ref="F1311" si="1159">IF(E1311="y",1,IF(E1311="S",1,0))</f>
        <v>0</v>
      </c>
      <c r="G1311" s="506">
        <f t="shared" ref="G1311" si="1160">IF(E1311="S",1,0)</f>
        <v>0</v>
      </c>
      <c r="H1311" s="542"/>
      <c r="I1311" s="543"/>
      <c r="J1311" s="538"/>
      <c r="K1311" s="539"/>
      <c r="L1311" s="552"/>
      <c r="M1311" s="558"/>
      <c r="N1311" s="554">
        <f t="shared" ref="N1311" si="1161">L1311+J1311</f>
        <v>0</v>
      </c>
      <c r="O1311" s="555"/>
      <c r="P1311" s="538"/>
      <c r="Q1311" s="539"/>
      <c r="R1311" s="552"/>
      <c r="S1311" s="558"/>
      <c r="T1311" s="590">
        <f t="shared" ref="T1311:T1314" si="1162">R1311-P1311</f>
        <v>0</v>
      </c>
      <c r="U1311" s="591"/>
      <c r="V1311" s="550"/>
      <c r="W1311" s="543"/>
      <c r="X1311" s="538"/>
      <c r="Y1311" s="543"/>
      <c r="Z1311" s="538"/>
      <c r="AA1311" s="543"/>
      <c r="AB1311" s="538"/>
      <c r="AC1311" s="539"/>
      <c r="AD1311" s="552"/>
      <c r="AE1311" s="558"/>
      <c r="AF1311" s="586"/>
      <c r="AG1311" s="587"/>
      <c r="AH1311" s="538"/>
      <c r="AI1311" s="539"/>
      <c r="AJ1311" s="552"/>
      <c r="AK1311" s="558"/>
      <c r="AL1311" s="590">
        <f t="shared" ref="AL1311" si="1163">IF(AH1311=0,0,(AJ1311/AH1311)*100)</f>
        <v>0</v>
      </c>
      <c r="AM1311" s="591"/>
      <c r="AN1311" s="538"/>
      <c r="AO1311" s="539"/>
      <c r="AP1311" s="552"/>
      <c r="AQ1311" s="558"/>
      <c r="AR1311" s="590">
        <f t="shared" ref="AR1311" si="1164">IF(AN1311=0,0,(AP1311/AN1311)*100)</f>
        <v>0</v>
      </c>
      <c r="AS1311" s="591"/>
      <c r="AT1311" s="578">
        <f t="shared" ref="AT1311" si="1165">AB1311+AH1311+AN1311</f>
        <v>0</v>
      </c>
      <c r="AU1311" s="579"/>
      <c r="AV1311" s="574">
        <f t="shared" ref="AV1311" si="1166">AD1311+AJ1311+AP1311</f>
        <v>0</v>
      </c>
      <c r="AW1311" s="575"/>
      <c r="AX1311" s="590">
        <f t="shared" ref="AX1311" si="1167">IF(AT1311=0,0,(AV1311/AT1311)*100)</f>
        <v>0</v>
      </c>
      <c r="AY1311" s="591"/>
      <c r="AZ1311" s="538"/>
      <c r="BA1311" s="539"/>
      <c r="BB1311" s="552"/>
      <c r="BC1311" s="558"/>
      <c r="BD1311" s="590">
        <f t="shared" ref="BD1311" si="1168">IF(AZ1311=0,0,(BB1311/AZ1311)*100)</f>
        <v>0</v>
      </c>
      <c r="BE1311" s="591"/>
      <c r="BF1311" s="578">
        <f t="shared" ref="BF1311" si="1169">AT1311+AZ1311</f>
        <v>0</v>
      </c>
      <c r="BG1311" s="579"/>
      <c r="BH1311" s="574">
        <f t="shared" ref="BH1311" si="1170">AV1311+BB1311</f>
        <v>0</v>
      </c>
      <c r="BI1311" s="575"/>
      <c r="BJ1311" s="590">
        <f t="shared" ref="BJ1311" si="1171">IF(BF1311=0,0,(BH1311/BF1311)*100)</f>
        <v>0</v>
      </c>
      <c r="BK1311" s="591"/>
      <c r="BL1311" s="650">
        <f t="shared" ref="BL1311" si="1172">(AD1311*2)+(AJ1311*2)+(AP1311*3)+BB1311</f>
        <v>0</v>
      </c>
      <c r="BM1311" s="651"/>
      <c r="BN1311" s="652"/>
      <c r="BO1311" s="601" t="e">
        <f>(BL1311*BR$74)+(N1311*BR$75)+(X1311*BR$76)+(R1311*BR$77)+(V1311*BR$78)+(Z1311*BR$79)</f>
        <v>#REF!</v>
      </c>
      <c r="BP1311" s="599" t="e">
        <f>((AZ1311-BB1311)*BR$81)+((AT1311-AV1311)*BR$80)+(H1311*BR$82)+(P1311*BR$83)</f>
        <v>#REF!</v>
      </c>
      <c r="BQ1311" s="54"/>
      <c r="BR1311" s="54"/>
      <c r="BS1311" s="54"/>
    </row>
    <row r="1312" spans="1:71" ht="22.5" customHeight="1">
      <c r="A1312" s="54"/>
      <c r="B1312" s="566"/>
      <c r="C1312" s="560" t="str">
        <f>IF(ROSTER!D$48="","",ROSTER!D$48)</f>
        <v/>
      </c>
      <c r="D1312" s="561"/>
      <c r="E1312" s="547"/>
      <c r="F1312" s="502"/>
      <c r="G1312" s="507"/>
      <c r="H1312" s="544"/>
      <c r="I1312" s="545"/>
      <c r="J1312" s="540"/>
      <c r="K1312" s="541"/>
      <c r="L1312" s="553"/>
      <c r="M1312" s="559"/>
      <c r="N1312" s="556" t="s">
        <v>14</v>
      </c>
      <c r="O1312" s="557"/>
      <c r="P1312" s="540"/>
      <c r="Q1312" s="541"/>
      <c r="R1312" s="553"/>
      <c r="S1312" s="559"/>
      <c r="T1312" s="592"/>
      <c r="U1312" s="593"/>
      <c r="V1312" s="551"/>
      <c r="W1312" s="545"/>
      <c r="X1312" s="540"/>
      <c r="Y1312" s="545"/>
      <c r="Z1312" s="540"/>
      <c r="AA1312" s="545"/>
      <c r="AB1312" s="540"/>
      <c r="AC1312" s="541"/>
      <c r="AD1312" s="553"/>
      <c r="AE1312" s="559"/>
      <c r="AF1312" s="588"/>
      <c r="AG1312" s="589"/>
      <c r="AH1312" s="540"/>
      <c r="AI1312" s="541"/>
      <c r="AJ1312" s="553"/>
      <c r="AK1312" s="559"/>
      <c r="AL1312" s="592"/>
      <c r="AM1312" s="593"/>
      <c r="AN1312" s="540"/>
      <c r="AO1312" s="541"/>
      <c r="AP1312" s="553"/>
      <c r="AQ1312" s="559"/>
      <c r="AR1312" s="592"/>
      <c r="AS1312" s="593"/>
      <c r="AT1312" s="580"/>
      <c r="AU1312" s="581"/>
      <c r="AV1312" s="576"/>
      <c r="AW1312" s="577"/>
      <c r="AX1312" s="592"/>
      <c r="AY1312" s="593"/>
      <c r="AZ1312" s="540"/>
      <c r="BA1312" s="541"/>
      <c r="BB1312" s="553"/>
      <c r="BC1312" s="559"/>
      <c r="BD1312" s="592"/>
      <c r="BE1312" s="593"/>
      <c r="BF1312" s="580"/>
      <c r="BG1312" s="581"/>
      <c r="BH1312" s="576"/>
      <c r="BI1312" s="577"/>
      <c r="BJ1312" s="592"/>
      <c r="BK1312" s="593"/>
      <c r="BL1312" s="653"/>
      <c r="BM1312" s="654"/>
      <c r="BN1312" s="655"/>
      <c r="BO1312" s="602"/>
      <c r="BP1312" s="600"/>
      <c r="BQ1312" s="54"/>
      <c r="BR1312" s="54"/>
      <c r="BS1312" s="54"/>
    </row>
    <row r="1313" spans="1:71" ht="21.75" customHeight="1">
      <c r="A1313" s="54"/>
      <c r="B1313" s="565" t="str">
        <f>IF(ROSTER!B50="","",ROSTER!B50)</f>
        <v/>
      </c>
      <c r="C1313" s="536" t="str">
        <f>IF(ROSTER!C$50="","",ROSTER!C$50)</f>
        <v/>
      </c>
      <c r="D1313" s="537"/>
      <c r="E1313" s="546"/>
      <c r="F1313" s="501">
        <f t="shared" ref="F1313" si="1173">IF(E1313="y",1,IF(E1313="S",1,0))</f>
        <v>0</v>
      </c>
      <c r="G1313" s="506">
        <f t="shared" ref="G1313" si="1174">IF(E1313="S",1,0)</f>
        <v>0</v>
      </c>
      <c r="H1313" s="542"/>
      <c r="I1313" s="543"/>
      <c r="J1313" s="538"/>
      <c r="K1313" s="539"/>
      <c r="L1313" s="552"/>
      <c r="M1313" s="558"/>
      <c r="N1313" s="554">
        <f t="shared" ref="N1313" si="1175">L1313+J1313</f>
        <v>0</v>
      </c>
      <c r="O1313" s="555"/>
      <c r="P1313" s="538"/>
      <c r="Q1313" s="539"/>
      <c r="R1313" s="552"/>
      <c r="S1313" s="558"/>
      <c r="T1313" s="590">
        <f t="shared" ref="T1313:T1314" si="1176">R1313-P1313</f>
        <v>0</v>
      </c>
      <c r="U1313" s="591"/>
      <c r="V1313" s="550"/>
      <c r="W1313" s="543"/>
      <c r="X1313" s="538"/>
      <c r="Y1313" s="543"/>
      <c r="Z1313" s="538"/>
      <c r="AA1313" s="543"/>
      <c r="AB1313" s="538"/>
      <c r="AC1313" s="539"/>
      <c r="AD1313" s="552"/>
      <c r="AE1313" s="558"/>
      <c r="AF1313" s="586"/>
      <c r="AG1313" s="587"/>
      <c r="AH1313" s="538"/>
      <c r="AI1313" s="539"/>
      <c r="AJ1313" s="552"/>
      <c r="AK1313" s="558"/>
      <c r="AL1313" s="590">
        <f t="shared" ref="AL1313" si="1177">IF(AH1313=0,0,(AJ1313/AH1313)*100)</f>
        <v>0</v>
      </c>
      <c r="AM1313" s="591"/>
      <c r="AN1313" s="538"/>
      <c r="AO1313" s="539"/>
      <c r="AP1313" s="552"/>
      <c r="AQ1313" s="558"/>
      <c r="AR1313" s="590">
        <f t="shared" ref="AR1313" si="1178">IF(AN1313=0,0,(AP1313/AN1313)*100)</f>
        <v>0</v>
      </c>
      <c r="AS1313" s="591"/>
      <c r="AT1313" s="578">
        <f t="shared" ref="AT1313" si="1179">AB1313+AH1313+AN1313</f>
        <v>0</v>
      </c>
      <c r="AU1313" s="579"/>
      <c r="AV1313" s="574">
        <f t="shared" ref="AV1313" si="1180">AD1313+AJ1313+AP1313</f>
        <v>0</v>
      </c>
      <c r="AW1313" s="575"/>
      <c r="AX1313" s="590">
        <f t="shared" ref="AX1313" si="1181">IF(AT1313=0,0,(AV1313/AT1313)*100)</f>
        <v>0</v>
      </c>
      <c r="AY1313" s="591"/>
      <c r="AZ1313" s="538"/>
      <c r="BA1313" s="539"/>
      <c r="BB1313" s="552"/>
      <c r="BC1313" s="558"/>
      <c r="BD1313" s="590">
        <f t="shared" ref="BD1313" si="1182">IF(AZ1313=0,0,(BB1313/AZ1313)*100)</f>
        <v>0</v>
      </c>
      <c r="BE1313" s="591"/>
      <c r="BF1313" s="578">
        <f t="shared" ref="BF1313" si="1183">AT1313+AZ1313</f>
        <v>0</v>
      </c>
      <c r="BG1313" s="579"/>
      <c r="BH1313" s="574">
        <f t="shared" ref="BH1313" si="1184">AV1313+BB1313</f>
        <v>0</v>
      </c>
      <c r="BI1313" s="575"/>
      <c r="BJ1313" s="590">
        <f t="shared" ref="BJ1313" si="1185">IF(BF1313=0,0,(BH1313/BF1313)*100)</f>
        <v>0</v>
      </c>
      <c r="BK1313" s="591"/>
      <c r="BL1313" s="650">
        <f t="shared" ref="BL1313" si="1186">(AD1313*2)+(AJ1313*2)+(AP1313*3)+BB1313</f>
        <v>0</v>
      </c>
      <c r="BM1313" s="651"/>
      <c r="BN1313" s="652"/>
      <c r="BO1313" s="601" t="e">
        <f>(BL1313*BR$74)+(N1313*BR$75)+(X1313*BR$76)+(R1313*BR$77)+(V1313*BR$78)+(Z1313*BR$79)</f>
        <v>#REF!</v>
      </c>
      <c r="BP1313" s="599" t="e">
        <f>((AZ1313-BB1313)*BR$81)+((AT1313-AV1313)*BR$80)+(H1313*BR$82)+(P1313*BR$83)</f>
        <v>#REF!</v>
      </c>
      <c r="BQ1313" s="54"/>
      <c r="BR1313" s="54"/>
      <c r="BS1313" s="54"/>
    </row>
    <row r="1314" spans="1:71" ht="22.5" customHeight="1" thickBot="1">
      <c r="A1314" s="54"/>
      <c r="B1314" s="566"/>
      <c r="C1314" s="560" t="str">
        <f>IF(ROSTER!D$50="","",ROSTER!D$50)</f>
        <v/>
      </c>
      <c r="D1314" s="561"/>
      <c r="E1314" s="547"/>
      <c r="F1314" s="502"/>
      <c r="G1314" s="507"/>
      <c r="H1314" s="544"/>
      <c r="I1314" s="545"/>
      <c r="J1314" s="540"/>
      <c r="K1314" s="541"/>
      <c r="L1314" s="553"/>
      <c r="M1314" s="559"/>
      <c r="N1314" s="556" t="s">
        <v>14</v>
      </c>
      <c r="O1314" s="557"/>
      <c r="P1314" s="540"/>
      <c r="Q1314" s="541"/>
      <c r="R1314" s="553"/>
      <c r="S1314" s="559"/>
      <c r="T1314" s="592"/>
      <c r="U1314" s="593"/>
      <c r="V1314" s="551"/>
      <c r="W1314" s="545"/>
      <c r="X1314" s="540"/>
      <c r="Y1314" s="545"/>
      <c r="Z1314" s="540"/>
      <c r="AA1314" s="545"/>
      <c r="AB1314" s="540"/>
      <c r="AC1314" s="541"/>
      <c r="AD1314" s="553"/>
      <c r="AE1314" s="559"/>
      <c r="AF1314" s="588"/>
      <c r="AG1314" s="589"/>
      <c r="AH1314" s="540"/>
      <c r="AI1314" s="541"/>
      <c r="AJ1314" s="553"/>
      <c r="AK1314" s="559"/>
      <c r="AL1314" s="592"/>
      <c r="AM1314" s="593"/>
      <c r="AN1314" s="540"/>
      <c r="AO1314" s="541"/>
      <c r="AP1314" s="553"/>
      <c r="AQ1314" s="559"/>
      <c r="AR1314" s="592"/>
      <c r="AS1314" s="593"/>
      <c r="AT1314" s="580"/>
      <c r="AU1314" s="581"/>
      <c r="AV1314" s="576"/>
      <c r="AW1314" s="577"/>
      <c r="AX1314" s="592"/>
      <c r="AY1314" s="593"/>
      <c r="AZ1314" s="540"/>
      <c r="BA1314" s="541"/>
      <c r="BB1314" s="553"/>
      <c r="BC1314" s="559"/>
      <c r="BD1314" s="592"/>
      <c r="BE1314" s="593"/>
      <c r="BF1314" s="580"/>
      <c r="BG1314" s="581"/>
      <c r="BH1314" s="576"/>
      <c r="BI1314" s="577"/>
      <c r="BJ1314" s="592"/>
      <c r="BK1314" s="593"/>
      <c r="BL1314" s="653"/>
      <c r="BM1314" s="654"/>
      <c r="BN1314" s="655"/>
      <c r="BO1314" s="602"/>
      <c r="BP1314" s="600"/>
      <c r="BQ1314" s="54"/>
      <c r="BR1314" s="54"/>
      <c r="BS1314" s="54"/>
    </row>
    <row r="1315" spans="1:71" s="335" customFormat="1" ht="33.4" customHeight="1">
      <c r="A1315" s="333"/>
      <c r="B1315" s="689"/>
      <c r="C1315" s="685"/>
      <c r="D1315" s="685" t="s">
        <v>10</v>
      </c>
      <c r="E1315" s="686"/>
      <c r="F1315" s="334"/>
      <c r="G1315" s="334"/>
      <c r="H1315" s="642">
        <f>SUM(H1271:I1314)</f>
        <v>0</v>
      </c>
      <c r="I1315" s="631"/>
      <c r="J1315" s="642">
        <f>SUM(J1271:K1314)</f>
        <v>0</v>
      </c>
      <c r="K1315" s="631"/>
      <c r="L1315" s="630">
        <f>SUM(L1271:M1314)</f>
        <v>0</v>
      </c>
      <c r="M1315" s="640"/>
      <c r="N1315" s="626">
        <f>L1315+J1315</f>
        <v>0</v>
      </c>
      <c r="O1315" s="627"/>
      <c r="P1315" s="630">
        <f>SUM(P1271:Q1314)</f>
        <v>0</v>
      </c>
      <c r="Q1315" s="631"/>
      <c r="R1315" s="630">
        <f t="shared" ref="R1315" si="1187">SUM(R1271:S1314)</f>
        <v>0</v>
      </c>
      <c r="S1315" s="640"/>
      <c r="T1315" s="630">
        <f t="shared" ref="T1315" si="1188">SUM(T1271:U1314)</f>
        <v>0</v>
      </c>
      <c r="U1315" s="627"/>
      <c r="V1315" s="640">
        <f t="shared" ref="V1315" si="1189">SUM(V1271:W1314)</f>
        <v>0</v>
      </c>
      <c r="W1315" s="640"/>
      <c r="X1315" s="642">
        <f t="shared" ref="X1315" si="1190">SUM(X1271:Y1314)</f>
        <v>0</v>
      </c>
      <c r="Y1315" s="627"/>
      <c r="Z1315" s="642">
        <f t="shared" ref="Z1315" si="1191">SUM(Z1271:AA1314)</f>
        <v>0</v>
      </c>
      <c r="AA1315" s="627"/>
      <c r="AB1315" s="640">
        <f t="shared" ref="AB1315" si="1192">SUM(AB1271:AC1314)</f>
        <v>0</v>
      </c>
      <c r="AC1315" s="631"/>
      <c r="AD1315" s="630">
        <f t="shared" ref="AD1315" si="1193">SUM(AD1271:AE1314)</f>
        <v>0</v>
      </c>
      <c r="AE1315" s="640"/>
      <c r="AF1315" s="626">
        <f t="shared" ref="AF1315" si="1194">SUM(AF1271:AG1314)</f>
        <v>0</v>
      </c>
      <c r="AG1315" s="627"/>
      <c r="AH1315" s="630">
        <f t="shared" ref="AH1315" si="1195">SUM(AH1271:AI1314)</f>
        <v>0</v>
      </c>
      <c r="AI1315" s="631"/>
      <c r="AJ1315" s="630">
        <f t="shared" ref="AJ1315" si="1196">SUM(AJ1271:AK1314)</f>
        <v>0</v>
      </c>
      <c r="AK1315" s="640"/>
      <c r="AL1315" s="626">
        <f>IF(AH1315=0,0,(AJ1315/AH1315)*100)</f>
        <v>0</v>
      </c>
      <c r="AM1315" s="627"/>
      <c r="AN1315" s="630">
        <f>SUM(AN1271:AO1314)</f>
        <v>0</v>
      </c>
      <c r="AO1315" s="631"/>
      <c r="AP1315" s="630">
        <f>SUM(AP1271:AQ1314)</f>
        <v>0</v>
      </c>
      <c r="AQ1315" s="640"/>
      <c r="AR1315" s="626">
        <f>IF(AN1315=0,0,(AP1315/AN1315)*100)</f>
        <v>0</v>
      </c>
      <c r="AS1315" s="627"/>
      <c r="AT1315" s="642">
        <f>AB1315+AH1315+AN1315</f>
        <v>0</v>
      </c>
      <c r="AU1315" s="631"/>
      <c r="AV1315" s="630">
        <f>AD1315+AJ1315+AP1315</f>
        <v>0</v>
      </c>
      <c r="AW1315" s="670"/>
      <c r="AX1315" s="626">
        <f>IF(AT1315=0,0,(AV1315/AT1315)*100)</f>
        <v>0</v>
      </c>
      <c r="AY1315" s="627"/>
      <c r="AZ1315" s="630">
        <f>SUM(AZ1271:BA1314)</f>
        <v>0</v>
      </c>
      <c r="BA1315" s="631"/>
      <c r="BB1315" s="630">
        <f>SUM(BB1271:BC1314)</f>
        <v>0</v>
      </c>
      <c r="BC1315" s="640"/>
      <c r="BD1315" s="626">
        <f>IF(AZ1315=0,0,(BB1315/AZ1315)*100)</f>
        <v>0</v>
      </c>
      <c r="BE1315" s="627"/>
      <c r="BF1315" s="642">
        <f>AT1315+AZ1315</f>
        <v>0</v>
      </c>
      <c r="BG1315" s="631"/>
      <c r="BH1315" s="630">
        <f>AV1315+BB1315</f>
        <v>0</v>
      </c>
      <c r="BI1315" s="670"/>
      <c r="BJ1315" s="626">
        <f>IF(BF1315=0,0,(BH1315/BF1315)*100)</f>
        <v>0</v>
      </c>
      <c r="BK1315" s="668"/>
      <c r="BL1315" s="644">
        <f>SUM(BL1271:BN1314)</f>
        <v>0</v>
      </c>
      <c r="BM1315" s="645"/>
      <c r="BN1315" s="646"/>
      <c r="BO1315" s="601" t="e">
        <f>(BL1315*BR$74)+(N1315*BR$75)+(X1315*BR$76)+(R1315*BR$77)+(V1315*BR$78)+(Z1315*BR$79)</f>
        <v>#REF!</v>
      </c>
      <c r="BP1315" s="599" t="e">
        <f>((AZ1315-BB1315)*BR$81)+((AT1315-AV1315)*BR$80)+(H1315*BR$82)+(P1315*BR$83)</f>
        <v>#REF!</v>
      </c>
      <c r="BQ1315" s="333"/>
      <c r="BR1315" s="333"/>
      <c r="BS1315" s="333"/>
    </row>
    <row r="1316" spans="1:71" s="335" customFormat="1" ht="33.950000000000003" customHeight="1" thickBot="1">
      <c r="A1316" s="333"/>
      <c r="B1316" s="690"/>
      <c r="C1316" s="687"/>
      <c r="D1316" s="687"/>
      <c r="E1316" s="688"/>
      <c r="F1316" s="336"/>
      <c r="G1316" s="336"/>
      <c r="H1316" s="643"/>
      <c r="I1316" s="633"/>
      <c r="J1316" s="643"/>
      <c r="K1316" s="633"/>
      <c r="L1316" s="632"/>
      <c r="M1316" s="641"/>
      <c r="N1316" s="628" t="s">
        <v>14</v>
      </c>
      <c r="O1316" s="629"/>
      <c r="P1316" s="632"/>
      <c r="Q1316" s="633"/>
      <c r="R1316" s="632"/>
      <c r="S1316" s="641"/>
      <c r="T1316" s="632"/>
      <c r="U1316" s="629"/>
      <c r="V1316" s="641"/>
      <c r="W1316" s="641"/>
      <c r="X1316" s="643"/>
      <c r="Y1316" s="629"/>
      <c r="Z1316" s="643"/>
      <c r="AA1316" s="629"/>
      <c r="AB1316" s="641"/>
      <c r="AC1316" s="633"/>
      <c r="AD1316" s="632"/>
      <c r="AE1316" s="641"/>
      <c r="AF1316" s="628"/>
      <c r="AG1316" s="629"/>
      <c r="AH1316" s="632"/>
      <c r="AI1316" s="633"/>
      <c r="AJ1316" s="632"/>
      <c r="AK1316" s="641"/>
      <c r="AL1316" s="628"/>
      <c r="AM1316" s="629"/>
      <c r="AN1316" s="632"/>
      <c r="AO1316" s="633"/>
      <c r="AP1316" s="632"/>
      <c r="AQ1316" s="641"/>
      <c r="AR1316" s="628"/>
      <c r="AS1316" s="629"/>
      <c r="AT1316" s="643"/>
      <c r="AU1316" s="633"/>
      <c r="AV1316" s="632"/>
      <c r="AW1316" s="671"/>
      <c r="AX1316" s="628"/>
      <c r="AY1316" s="629"/>
      <c r="AZ1316" s="632"/>
      <c r="BA1316" s="633"/>
      <c r="BB1316" s="632"/>
      <c r="BC1316" s="641"/>
      <c r="BD1316" s="628"/>
      <c r="BE1316" s="629"/>
      <c r="BF1316" s="643"/>
      <c r="BG1316" s="633"/>
      <c r="BH1316" s="632"/>
      <c r="BI1316" s="671"/>
      <c r="BJ1316" s="628"/>
      <c r="BK1316" s="669"/>
      <c r="BL1316" s="647"/>
      <c r="BM1316" s="648"/>
      <c r="BN1316" s="649"/>
      <c r="BO1316" s="602"/>
      <c r="BP1316" s="600"/>
      <c r="BQ1316" s="333"/>
      <c r="BR1316" s="333"/>
      <c r="BS1316" s="333"/>
    </row>
    <row r="1317" spans="1:71" s="341" customFormat="1" ht="48.2" customHeight="1" thickBot="1">
      <c r="A1317" s="337"/>
      <c r="B1317" s="667"/>
      <c r="C1317" s="665"/>
      <c r="D1317" s="665" t="s">
        <v>13</v>
      </c>
      <c r="E1317" s="666"/>
      <c r="F1317" s="338"/>
      <c r="G1317" s="334"/>
      <c r="H1317" s="676"/>
      <c r="I1317" s="677"/>
      <c r="J1317" s="673"/>
      <c r="K1317" s="672"/>
      <c r="L1317" s="605"/>
      <c r="M1317" s="606"/>
      <c r="N1317" s="674">
        <f>J1317+L1317</f>
        <v>0</v>
      </c>
      <c r="O1317" s="675"/>
      <c r="P1317" s="673"/>
      <c r="Q1317" s="672"/>
      <c r="R1317" s="605"/>
      <c r="S1317" s="672"/>
      <c r="T1317" s="626">
        <f>R1317-P1317</f>
        <v>0</v>
      </c>
      <c r="U1317" s="627"/>
      <c r="V1317" s="673"/>
      <c r="W1317" s="678"/>
      <c r="X1317" s="679"/>
      <c r="Y1317" s="680"/>
      <c r="Z1317" s="673"/>
      <c r="AA1317" s="678"/>
      <c r="AB1317" s="673"/>
      <c r="AC1317" s="672"/>
      <c r="AD1317" s="605"/>
      <c r="AE1317" s="606"/>
      <c r="AF1317" s="634">
        <f>IF(AB1317=0,0,(AD1317/AB1317)*100)</f>
        <v>0</v>
      </c>
      <c r="AG1317" s="635"/>
      <c r="AH1317" s="673"/>
      <c r="AI1317" s="672"/>
      <c r="AJ1317" s="605"/>
      <c r="AK1317" s="606"/>
      <c r="AL1317" s="626">
        <f>IF(AH1317=0,0,(AJ1317/AH1317)*100)</f>
        <v>0</v>
      </c>
      <c r="AM1317" s="627"/>
      <c r="AN1317" s="673"/>
      <c r="AO1317" s="672"/>
      <c r="AP1317" s="605"/>
      <c r="AQ1317" s="606"/>
      <c r="AR1317" s="626">
        <f>IF(AN1317=0,0,(AP1317/AN1317)*100)</f>
        <v>0</v>
      </c>
      <c r="AS1317" s="627"/>
      <c r="AT1317" s="681">
        <f>AB1317+AH1317+AN1317</f>
        <v>0</v>
      </c>
      <c r="AU1317" s="682"/>
      <c r="AV1317" s="683">
        <f>AD1317+AJ1317+AP1317</f>
        <v>0</v>
      </c>
      <c r="AW1317" s="684"/>
      <c r="AX1317" s="626">
        <f>IF(AT1317=0,0,(AV1317/AT1317)*100)</f>
        <v>0</v>
      </c>
      <c r="AY1317" s="627"/>
      <c r="AZ1317" s="673"/>
      <c r="BA1317" s="672"/>
      <c r="BB1317" s="605"/>
      <c r="BC1317" s="606"/>
      <c r="BD1317" s="626">
        <f>IF(AZ1317=0,0,(BB1317/AZ1317)*100)</f>
        <v>0</v>
      </c>
      <c r="BE1317" s="627"/>
      <c r="BF1317" s="681">
        <f>AT1317+AZ1317</f>
        <v>0</v>
      </c>
      <c r="BG1317" s="682"/>
      <c r="BH1317" s="683">
        <f>AV1317+BB1317</f>
        <v>0</v>
      </c>
      <c r="BI1317" s="684"/>
      <c r="BJ1317" s="626">
        <f>IF(BF1317=0,0,(BH1317/BF1317)*100)</f>
        <v>0</v>
      </c>
      <c r="BK1317" s="627"/>
      <c r="BL1317" s="594"/>
      <c r="BM1317" s="595"/>
      <c r="BN1317" s="596"/>
      <c r="BO1317" s="339"/>
      <c r="BP1317" s="340"/>
      <c r="BQ1317" s="337"/>
      <c r="BR1317" s="337"/>
      <c r="BS1317" s="337"/>
    </row>
    <row r="1318" spans="1:71" s="341" customFormat="1" ht="48.95" customHeight="1" thickBot="1">
      <c r="A1318" s="337"/>
      <c r="B1318" s="342"/>
      <c r="C1318" s="343"/>
      <c r="D1318" s="570" t="s">
        <v>95</v>
      </c>
      <c r="E1318" s="571"/>
      <c r="F1318" s="344"/>
      <c r="G1318" s="344"/>
      <c r="H1318" s="343"/>
      <c r="I1318" s="343"/>
      <c r="J1318" s="567">
        <f>IF((J1315+L1317)=0,0,J1315/(J1315+L1317)*100)</f>
        <v>0</v>
      </c>
      <c r="K1318" s="569"/>
      <c r="L1318" s="567">
        <f>IF((L1315+J1317)=0,0,L1315/(L1315+J1317)*100)</f>
        <v>0</v>
      </c>
      <c r="M1318" s="569"/>
      <c r="N1318" s="567">
        <f>IF((N1315+N1317)=0,0,N1315/(N1315+N1317)*100)</f>
        <v>0</v>
      </c>
      <c r="O1318" s="568"/>
      <c r="P1318" s="572"/>
      <c r="Q1318" s="509"/>
      <c r="R1318" s="509"/>
      <c r="S1318" s="509"/>
      <c r="T1318" s="535"/>
      <c r="U1318" s="535"/>
      <c r="V1318" s="509"/>
      <c r="W1318" s="509"/>
      <c r="X1318" s="509"/>
      <c r="Y1318" s="509"/>
      <c r="Z1318" s="509"/>
      <c r="AA1318" s="509"/>
      <c r="AB1318" s="509"/>
      <c r="AC1318" s="509"/>
      <c r="AD1318" s="509"/>
      <c r="AE1318" s="509"/>
      <c r="AF1318" s="509"/>
      <c r="AG1318" s="509"/>
      <c r="AH1318" s="509"/>
      <c r="AI1318" s="509"/>
      <c r="AJ1318" s="509"/>
      <c r="AK1318" s="509"/>
      <c r="AL1318" s="509"/>
      <c r="AM1318" s="509"/>
      <c r="AN1318" s="509"/>
      <c r="AO1318" s="509"/>
      <c r="AP1318" s="509"/>
      <c r="AQ1318" s="509"/>
      <c r="AR1318" s="509"/>
      <c r="AS1318" s="509"/>
      <c r="AT1318" s="509"/>
      <c r="AU1318" s="509"/>
      <c r="AV1318" s="509"/>
      <c r="AW1318" s="509"/>
      <c r="AX1318" s="509"/>
      <c r="AY1318" s="509"/>
      <c r="AZ1318" s="509"/>
      <c r="BA1318" s="509"/>
      <c r="BB1318" s="509"/>
      <c r="BC1318" s="509"/>
      <c r="BD1318" s="509"/>
      <c r="BE1318" s="509"/>
      <c r="BF1318" s="509"/>
      <c r="BG1318" s="509"/>
      <c r="BH1318" s="509"/>
      <c r="BI1318" s="509"/>
      <c r="BJ1318" s="509"/>
      <c r="BK1318" s="509"/>
      <c r="BL1318" s="509"/>
      <c r="BM1318" s="509"/>
      <c r="BN1318" s="573"/>
      <c r="BO1318" s="345"/>
      <c r="BP1318" s="345"/>
      <c r="BQ1318" s="337"/>
      <c r="BR1318" s="337"/>
      <c r="BS1318" s="337"/>
    </row>
    <row r="1319" spans="1:71" ht="15.75" customHeight="1" thickTop="1" thickBot="1">
      <c r="A1319" s="54"/>
      <c r="B1319" s="214"/>
      <c r="C1319" s="215"/>
      <c r="D1319" s="215"/>
      <c r="E1319" s="215"/>
      <c r="F1319" s="74"/>
      <c r="G1319" s="74"/>
      <c r="H1319" s="215"/>
      <c r="I1319" s="215"/>
      <c r="J1319" s="215"/>
      <c r="K1319" s="215"/>
      <c r="L1319" s="215"/>
      <c r="M1319" s="215"/>
      <c r="N1319" s="215"/>
      <c r="O1319" s="215"/>
      <c r="P1319" s="215"/>
      <c r="Q1319" s="215"/>
      <c r="R1319" s="215"/>
      <c r="S1319" s="215"/>
      <c r="T1319" s="215"/>
      <c r="U1319" s="215"/>
      <c r="V1319" s="215"/>
      <c r="W1319" s="215"/>
      <c r="X1319" s="215"/>
      <c r="Y1319" s="215"/>
      <c r="Z1319" s="215"/>
      <c r="AA1319" s="215"/>
      <c r="AB1319" s="215"/>
      <c r="AC1319" s="215"/>
      <c r="AD1319" s="215"/>
      <c r="AE1319" s="215"/>
      <c r="AF1319" s="220"/>
      <c r="AG1319" s="220"/>
      <c r="AH1319" s="215"/>
      <c r="AI1319" s="215"/>
      <c r="AJ1319" s="215"/>
      <c r="AK1319" s="215"/>
      <c r="AL1319" s="215"/>
      <c r="AM1319" s="215"/>
      <c r="AN1319" s="215"/>
      <c r="AO1319" s="215"/>
      <c r="AP1319" s="215"/>
      <c r="AQ1319" s="215"/>
      <c r="AR1319" s="215"/>
      <c r="AS1319" s="215"/>
      <c r="AT1319" s="215"/>
      <c r="AU1319" s="215"/>
      <c r="AV1319" s="215"/>
      <c r="AW1319" s="215"/>
      <c r="AX1319" s="215"/>
      <c r="AY1319" s="215"/>
      <c r="AZ1319" s="215"/>
      <c r="BA1319" s="215"/>
      <c r="BB1319" s="215"/>
      <c r="BC1319" s="215"/>
      <c r="BD1319" s="215"/>
      <c r="BE1319" s="215"/>
      <c r="BF1319" s="215"/>
      <c r="BG1319" s="215"/>
      <c r="BH1319" s="215"/>
      <c r="BI1319" s="215"/>
      <c r="BJ1319" s="215"/>
      <c r="BK1319" s="215"/>
      <c r="BL1319" s="215"/>
      <c r="BM1319" s="215"/>
      <c r="BN1319" s="221"/>
      <c r="BO1319" s="75"/>
      <c r="BP1319" s="75"/>
      <c r="BQ1319" s="54"/>
      <c r="BR1319" s="54"/>
      <c r="BS1319" s="54"/>
    </row>
    <row r="1320" spans="1:71" s="73" customFormat="1" ht="80.25" customHeight="1" thickTop="1" thickBot="1">
      <c r="A1320" s="72"/>
      <c r="B1320" s="656" t="s">
        <v>62</v>
      </c>
      <c r="C1320" s="657"/>
      <c r="D1320" s="616" t="s">
        <v>54</v>
      </c>
      <c r="E1320" s="616"/>
      <c r="F1320" s="76"/>
      <c r="G1320" s="76"/>
      <c r="H1320" s="607"/>
      <c r="I1320" s="608"/>
      <c r="J1320" s="609"/>
      <c r="K1320" s="346"/>
      <c r="L1320" s="607"/>
      <c r="M1320" s="608"/>
      <c r="N1320" s="609"/>
      <c r="O1320" s="510" t="s">
        <v>49</v>
      </c>
      <c r="P1320" s="511"/>
      <c r="Q1320" s="511"/>
      <c r="R1320" s="511"/>
      <c r="S1320" s="607"/>
      <c r="T1320" s="608"/>
      <c r="U1320" s="609"/>
      <c r="V1320" s="346"/>
      <c r="W1320" s="607"/>
      <c r="X1320" s="608"/>
      <c r="Y1320" s="609"/>
      <c r="Z1320" s="510" t="s">
        <v>115</v>
      </c>
      <c r="AA1320" s="511"/>
      <c r="AB1320" s="511"/>
      <c r="AC1320" s="511"/>
      <c r="AD1320" s="511"/>
      <c r="AE1320" s="511"/>
      <c r="AF1320" s="511"/>
      <c r="AG1320" s="511"/>
      <c r="AH1320" s="511"/>
      <c r="AI1320" s="512"/>
      <c r="AJ1320" s="607"/>
      <c r="AK1320" s="608"/>
      <c r="AL1320" s="609"/>
      <c r="AM1320" s="346"/>
      <c r="AN1320" s="607"/>
      <c r="AO1320" s="608"/>
      <c r="AP1320" s="609"/>
      <c r="AQ1320" s="510" t="s">
        <v>53</v>
      </c>
      <c r="AR1320" s="511"/>
      <c r="AS1320" s="511"/>
      <c r="AT1320" s="512"/>
      <c r="AU1320" s="607"/>
      <c r="AV1320" s="608"/>
      <c r="AW1320" s="609"/>
      <c r="AX1320" s="346"/>
      <c r="AY1320" s="607"/>
      <c r="AZ1320" s="608"/>
      <c r="BA1320" s="609"/>
      <c r="BB1320" s="614" t="s">
        <v>117</v>
      </c>
      <c r="BC1320" s="615"/>
      <c r="BD1320" s="615"/>
      <c r="BE1320" s="658"/>
      <c r="BF1320" s="520">
        <f>BL1315</f>
        <v>0</v>
      </c>
      <c r="BG1320" s="521"/>
      <c r="BH1320" s="522"/>
      <c r="BI1320" s="346"/>
      <c r="BJ1320" s="520">
        <f>BL1317</f>
        <v>0</v>
      </c>
      <c r="BK1320" s="521"/>
      <c r="BL1320" s="522"/>
      <c r="BM1320" s="227"/>
      <c r="BN1320" s="228"/>
      <c r="BO1320" s="77"/>
      <c r="BP1320" s="77"/>
      <c r="BQ1320" s="72"/>
      <c r="BR1320" s="72"/>
      <c r="BS1320" s="72"/>
    </row>
    <row r="1321" spans="1:71" ht="15.6" customHeight="1" thickTop="1" thickBot="1">
      <c r="A1321" s="54"/>
      <c r="B1321" s="216"/>
      <c r="C1321" s="210"/>
      <c r="D1321" s="217"/>
      <c r="E1321" s="217"/>
      <c r="F1321" s="78"/>
      <c r="G1321" s="78"/>
      <c r="H1321" s="224"/>
      <c r="I1321" s="224"/>
      <c r="J1321" s="224"/>
      <c r="K1321" s="224"/>
      <c r="L1321" s="224"/>
      <c r="M1321" s="224"/>
      <c r="N1321" s="224"/>
      <c r="O1321" s="222"/>
      <c r="P1321" s="222"/>
      <c r="Q1321" s="222"/>
      <c r="R1321" s="222"/>
      <c r="S1321" s="224"/>
      <c r="T1321" s="224"/>
      <c r="U1321" s="224"/>
      <c r="V1321" s="223"/>
      <c r="W1321" s="224"/>
      <c r="X1321" s="224"/>
      <c r="Y1321" s="224"/>
      <c r="Z1321" s="222"/>
      <c r="AA1321" s="222"/>
      <c r="AB1321" s="222"/>
      <c r="AC1321" s="222"/>
      <c r="AD1321" s="224"/>
      <c r="AE1321" s="224"/>
      <c r="AF1321" s="224"/>
      <c r="AG1321" s="224"/>
      <c r="AH1321" s="223"/>
      <c r="AI1321" s="223"/>
      <c r="AJ1321" s="224"/>
      <c r="AK1321" s="222"/>
      <c r="AL1321" s="222"/>
      <c r="AM1321" s="222"/>
      <c r="AN1321" s="222"/>
      <c r="AO1321" s="224"/>
      <c r="AP1321" s="224"/>
      <c r="AQ1321" s="222"/>
      <c r="AR1321" s="222"/>
      <c r="AS1321" s="222"/>
      <c r="AT1321" s="222"/>
      <c r="AU1321" s="224"/>
      <c r="AV1321" s="224"/>
      <c r="AW1321" s="224"/>
      <c r="AX1321" s="224"/>
      <c r="AY1321" s="224"/>
      <c r="AZ1321" s="226"/>
      <c r="BA1321" s="226"/>
      <c r="BB1321" s="222"/>
      <c r="BC1321" s="230"/>
      <c r="BD1321" s="231"/>
      <c r="BE1321" s="231"/>
      <c r="BF1321" s="232"/>
      <c r="BG1321" s="232"/>
      <c r="BH1321" s="226"/>
      <c r="BI1321" s="224"/>
      <c r="BJ1321" s="233"/>
      <c r="BK1321" s="233"/>
      <c r="BL1321" s="226"/>
      <c r="BM1321" s="229"/>
      <c r="BN1321" s="234"/>
      <c r="BO1321" s="79"/>
      <c r="BP1321" s="79"/>
      <c r="BQ1321" s="54"/>
      <c r="BR1321" s="54"/>
      <c r="BS1321" s="54"/>
    </row>
    <row r="1322" spans="1:71" s="73" customFormat="1" ht="80.25" customHeight="1" thickTop="1" thickBot="1">
      <c r="A1322" s="72"/>
      <c r="B1322" s="614" t="s">
        <v>47</v>
      </c>
      <c r="C1322" s="615"/>
      <c r="D1322" s="616" t="s">
        <v>55</v>
      </c>
      <c r="E1322" s="616"/>
      <c r="F1322" s="76"/>
      <c r="G1322" s="76"/>
      <c r="H1322" s="520">
        <f>H1320</f>
        <v>0</v>
      </c>
      <c r="I1322" s="521"/>
      <c r="J1322" s="522"/>
      <c r="K1322" s="346"/>
      <c r="L1322" s="520">
        <f>L1320</f>
        <v>0</v>
      </c>
      <c r="M1322" s="521"/>
      <c r="N1322" s="522"/>
      <c r="O1322" s="510" t="s">
        <v>51</v>
      </c>
      <c r="P1322" s="511"/>
      <c r="Q1322" s="511"/>
      <c r="R1322" s="511"/>
      <c r="S1322" s="520">
        <f>S1320-H1320</f>
        <v>0</v>
      </c>
      <c r="T1322" s="521"/>
      <c r="U1322" s="522"/>
      <c r="V1322" s="346"/>
      <c r="W1322" s="520">
        <f>W1320-L1320</f>
        <v>0</v>
      </c>
      <c r="X1322" s="521"/>
      <c r="Y1322" s="522"/>
      <c r="Z1322" s="510" t="s">
        <v>116</v>
      </c>
      <c r="AA1322" s="511"/>
      <c r="AB1322" s="511"/>
      <c r="AC1322" s="511"/>
      <c r="AD1322" s="511"/>
      <c r="AE1322" s="511"/>
      <c r="AF1322" s="511"/>
      <c r="AG1322" s="511"/>
      <c r="AH1322" s="511"/>
      <c r="AI1322" s="512"/>
      <c r="AJ1322" s="520">
        <f>AJ1320-S1320</f>
        <v>0</v>
      </c>
      <c r="AK1322" s="521"/>
      <c r="AL1322" s="522"/>
      <c r="AM1322" s="346"/>
      <c r="AN1322" s="520">
        <f>AN1320-W1320</f>
        <v>0</v>
      </c>
      <c r="AO1322" s="521"/>
      <c r="AP1322" s="522"/>
      <c r="AQ1322" s="510" t="s">
        <v>52</v>
      </c>
      <c r="AR1322" s="511"/>
      <c r="AS1322" s="511"/>
      <c r="AT1322" s="512"/>
      <c r="AU1322" s="520">
        <f>AU1320-AJ1320</f>
        <v>0</v>
      </c>
      <c r="AV1322" s="521"/>
      <c r="AW1322" s="522"/>
      <c r="AX1322" s="346"/>
      <c r="AY1322" s="520">
        <f>AY1320-AN1320</f>
        <v>0</v>
      </c>
      <c r="AZ1322" s="521"/>
      <c r="BA1322" s="522"/>
      <c r="BB1322" s="614" t="s">
        <v>118</v>
      </c>
      <c r="BC1322" s="615"/>
      <c r="BD1322" s="615"/>
      <c r="BE1322" s="658"/>
      <c r="BF1322" s="520">
        <f>BF1320-AU1320</f>
        <v>0</v>
      </c>
      <c r="BG1322" s="521"/>
      <c r="BH1322" s="522"/>
      <c r="BI1322" s="346"/>
      <c r="BJ1322" s="520">
        <f>BJ1320-AY1320</f>
        <v>0</v>
      </c>
      <c r="BK1322" s="521"/>
      <c r="BL1322" s="522"/>
      <c r="BM1322" s="227"/>
      <c r="BN1322" s="228"/>
      <c r="BO1322" s="77"/>
      <c r="BP1322" s="77"/>
      <c r="BQ1322" s="72"/>
      <c r="BR1322" s="72"/>
      <c r="BS1322" s="72"/>
    </row>
    <row r="1323" spans="1:71" ht="15.75" customHeight="1" thickTop="1" thickBot="1">
      <c r="A1323" s="54"/>
      <c r="B1323" s="218"/>
      <c r="C1323" s="219"/>
      <c r="D1323" s="219"/>
      <c r="E1323" s="219"/>
      <c r="F1323" s="80"/>
      <c r="G1323" s="80"/>
      <c r="H1323" s="219"/>
      <c r="I1323" s="219"/>
      <c r="J1323" s="219"/>
      <c r="K1323" s="219"/>
      <c r="L1323" s="219"/>
      <c r="M1323" s="219"/>
      <c r="N1323" s="219"/>
      <c r="O1323" s="219"/>
      <c r="P1323" s="219"/>
      <c r="Q1323" s="219"/>
      <c r="R1323" s="219"/>
      <c r="S1323" s="219"/>
      <c r="T1323" s="219"/>
      <c r="U1323" s="219"/>
      <c r="V1323" s="219"/>
      <c r="W1323" s="219"/>
      <c r="X1323" s="219"/>
      <c r="Y1323" s="219"/>
      <c r="Z1323" s="219"/>
      <c r="AA1323" s="219"/>
      <c r="AB1323" s="219"/>
      <c r="AC1323" s="219"/>
      <c r="AD1323" s="219"/>
      <c r="AE1323" s="219"/>
      <c r="AF1323" s="225"/>
      <c r="AG1323" s="225"/>
      <c r="AH1323" s="219"/>
      <c r="AI1323" s="219"/>
      <c r="AJ1323" s="219"/>
      <c r="AK1323" s="219"/>
      <c r="AL1323" s="219"/>
      <c r="AM1323" s="219"/>
      <c r="AN1323" s="219"/>
      <c r="AO1323" s="219"/>
      <c r="AP1323" s="219"/>
      <c r="AQ1323" s="219"/>
      <c r="AR1323" s="219"/>
      <c r="AS1323" s="219"/>
      <c r="AT1323" s="219"/>
      <c r="AU1323" s="219"/>
      <c r="AV1323" s="219"/>
      <c r="AW1323" s="219"/>
      <c r="AX1323" s="219"/>
      <c r="AY1323" s="219"/>
      <c r="AZ1323" s="219"/>
      <c r="BA1323" s="617" t="s">
        <v>135</v>
      </c>
      <c r="BB1323" s="617"/>
      <c r="BC1323" s="617"/>
      <c r="BD1323" s="617"/>
      <c r="BE1323" s="617"/>
      <c r="BF1323" s="617"/>
      <c r="BG1323" s="617"/>
      <c r="BH1323" s="617"/>
      <c r="BI1323" s="617"/>
      <c r="BJ1323" s="617"/>
      <c r="BK1323" s="617"/>
      <c r="BL1323" s="617"/>
      <c r="BM1323" s="617"/>
      <c r="BN1323" s="618"/>
      <c r="BO1323" s="81"/>
      <c r="BP1323" s="81"/>
      <c r="BQ1323" s="54"/>
      <c r="BR1323" s="54"/>
      <c r="BS1323" s="54"/>
    </row>
    <row r="1324" spans="1:71" ht="12" customHeight="1" thickTop="1">
      <c r="A1324" s="54"/>
      <c r="B1324" s="55"/>
      <c r="C1324" s="54"/>
      <c r="D1324" s="54"/>
      <c r="E1324" s="54"/>
      <c r="F1324" s="56"/>
      <c r="G1324" s="56"/>
      <c r="H1324" s="54"/>
      <c r="I1324" s="54"/>
      <c r="J1324" s="54"/>
      <c r="K1324" s="54"/>
      <c r="L1324" s="54"/>
      <c r="M1324" s="54"/>
      <c r="N1324" s="54"/>
      <c r="O1324" s="54"/>
      <c r="P1324" s="54"/>
      <c r="Q1324" s="54"/>
      <c r="R1324" s="54"/>
      <c r="S1324" s="54"/>
      <c r="T1324" s="54"/>
      <c r="U1324" s="54"/>
      <c r="V1324" s="54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7"/>
      <c r="AG1324" s="57"/>
      <c r="AH1324" s="54"/>
      <c r="AI1324" s="54"/>
      <c r="AJ1324" s="54"/>
      <c r="AK1324" s="54"/>
      <c r="AL1324" s="54"/>
      <c r="AM1324" s="54"/>
      <c r="AN1324" s="54"/>
      <c r="AO1324" s="54"/>
      <c r="AP1324" s="54"/>
      <c r="AQ1324" s="54"/>
      <c r="AR1324" s="54"/>
      <c r="AS1324" s="54"/>
      <c r="AT1324" s="54"/>
      <c r="AU1324" s="54"/>
      <c r="AV1324" s="54"/>
      <c r="AW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4"/>
      <c r="BI1324" s="54"/>
      <c r="BJ1324" s="54"/>
      <c r="BK1324" s="54"/>
      <c r="BL1324" s="54"/>
      <c r="BM1324" s="54"/>
      <c r="BN1324" s="54"/>
      <c r="BO1324" s="58"/>
      <c r="BP1324" s="58"/>
      <c r="BQ1324" s="54"/>
      <c r="BR1324" s="54"/>
      <c r="BS1324" s="54"/>
    </row>
    <row r="1325" spans="1:71" s="61" customFormat="1" ht="33.75">
      <c r="A1325" s="60"/>
      <c r="B1325" s="503" t="s">
        <v>9</v>
      </c>
      <c r="C1325" s="503"/>
      <c r="D1325" s="503"/>
      <c r="E1325" s="503"/>
      <c r="F1325" s="503"/>
      <c r="G1325" s="503"/>
      <c r="H1325" s="503"/>
      <c r="I1325" s="503"/>
      <c r="J1325" s="503"/>
      <c r="K1325" s="503"/>
      <c r="L1325" s="503"/>
      <c r="M1325" s="503"/>
      <c r="N1325" s="503"/>
      <c r="O1325" s="503"/>
      <c r="P1325" s="503"/>
      <c r="Q1325" s="503"/>
      <c r="R1325" s="503"/>
      <c r="S1325" s="503"/>
      <c r="T1325" s="503"/>
      <c r="U1325" s="503"/>
      <c r="V1325" s="503"/>
      <c r="W1325" s="503"/>
      <c r="X1325" s="503"/>
      <c r="Y1325" s="503"/>
      <c r="Z1325" s="503"/>
      <c r="AA1325" s="503"/>
      <c r="AB1325" s="503"/>
      <c r="AC1325" s="503"/>
      <c r="AD1325" s="503"/>
      <c r="AE1325" s="503"/>
      <c r="AF1325" s="503"/>
      <c r="AG1325" s="503"/>
      <c r="AH1325" s="503"/>
      <c r="AI1325" s="503"/>
      <c r="AJ1325" s="503"/>
      <c r="AK1325" s="503"/>
      <c r="AL1325" s="503"/>
      <c r="AM1325" s="503"/>
      <c r="AN1325" s="503"/>
      <c r="AO1325" s="503"/>
      <c r="AP1325" s="503"/>
      <c r="AQ1325" s="503"/>
      <c r="AR1325" s="503"/>
      <c r="AS1325" s="503"/>
      <c r="AT1325" s="503"/>
      <c r="AU1325" s="503"/>
      <c r="AV1325" s="503"/>
      <c r="AW1325" s="503"/>
      <c r="AX1325" s="503"/>
      <c r="AY1325" s="503"/>
      <c r="AZ1325" s="503"/>
      <c r="BA1325" s="503"/>
      <c r="BB1325" s="503"/>
      <c r="BC1325" s="503"/>
      <c r="BD1325" s="503"/>
      <c r="BE1325" s="503"/>
      <c r="BF1325" s="503"/>
      <c r="BG1325" s="503"/>
      <c r="BH1325" s="503"/>
      <c r="BI1325" s="503"/>
      <c r="BJ1325" s="503"/>
      <c r="BK1325" s="503"/>
      <c r="BL1325" s="503"/>
      <c r="BM1325" s="503"/>
      <c r="BN1325" s="503"/>
      <c r="BO1325" s="192"/>
      <c r="BP1325" s="192"/>
      <c r="BQ1325" s="60"/>
      <c r="BR1325" s="60"/>
      <c r="BS1325" s="60"/>
    </row>
    <row r="1326" spans="1:71" ht="10.9" customHeight="1">
      <c r="A1326" s="54"/>
      <c r="B1326" s="193"/>
      <c r="C1326" s="194"/>
      <c r="D1326" s="194"/>
      <c r="E1326" s="194"/>
      <c r="F1326" s="195"/>
      <c r="G1326" s="195"/>
      <c r="H1326" s="194"/>
      <c r="I1326" s="194"/>
      <c r="J1326" s="194"/>
      <c r="K1326" s="194"/>
      <c r="L1326" s="194"/>
      <c r="M1326" s="194"/>
      <c r="N1326" s="194"/>
      <c r="O1326" s="194"/>
      <c r="P1326" s="194"/>
      <c r="Q1326" s="194"/>
      <c r="R1326" s="194"/>
      <c r="S1326" s="194"/>
      <c r="T1326" s="194"/>
      <c r="U1326" s="194"/>
      <c r="V1326" s="194"/>
      <c r="W1326" s="194"/>
      <c r="X1326" s="194"/>
      <c r="Y1326" s="194"/>
      <c r="Z1326" s="194"/>
      <c r="AA1326" s="194"/>
      <c r="AB1326" s="194"/>
      <c r="AC1326" s="194"/>
      <c r="AD1326" s="194"/>
      <c r="AE1326" s="194"/>
      <c r="AF1326" s="196"/>
      <c r="AG1326" s="196"/>
      <c r="AH1326" s="194"/>
      <c r="AI1326" s="194"/>
      <c r="AJ1326" s="194"/>
      <c r="AK1326" s="194"/>
      <c r="AL1326" s="194"/>
      <c r="AM1326" s="194"/>
      <c r="AN1326" s="194"/>
      <c r="AO1326" s="194"/>
      <c r="AP1326" s="194"/>
      <c r="AQ1326" s="194"/>
      <c r="AR1326" s="194"/>
      <c r="AS1326" s="194"/>
      <c r="AT1326" s="194"/>
      <c r="AU1326" s="194"/>
      <c r="AV1326" s="194"/>
      <c r="AW1326" s="194"/>
      <c r="AX1326" s="194"/>
      <c r="AY1326" s="194"/>
      <c r="AZ1326" s="194"/>
      <c r="BA1326" s="194"/>
      <c r="BB1326" s="194"/>
      <c r="BC1326" s="194"/>
      <c r="BD1326" s="194"/>
      <c r="BE1326" s="194"/>
      <c r="BF1326" s="194"/>
      <c r="BG1326" s="194"/>
      <c r="BH1326" s="194"/>
      <c r="BI1326" s="194"/>
      <c r="BJ1326" s="194"/>
      <c r="BK1326" s="194"/>
      <c r="BL1326" s="194"/>
      <c r="BM1326" s="194"/>
      <c r="BN1326" s="508"/>
      <c r="BO1326" s="508"/>
      <c r="BP1326" s="508"/>
      <c r="BQ1326" s="54"/>
      <c r="BR1326" s="54"/>
      <c r="BS1326" s="54"/>
    </row>
    <row r="1327" spans="1:71" s="62" customFormat="1" ht="36.75" customHeight="1">
      <c r="A1327" s="55"/>
      <c r="B1327" s="193"/>
      <c r="C1327" s="193"/>
      <c r="D1327" s="197" t="s">
        <v>10</v>
      </c>
      <c r="E1327" s="514" t="str">
        <f>IF(ROSTER!D$3="","",ROSTER!D$3)</f>
        <v/>
      </c>
      <c r="F1327" s="514"/>
      <c r="G1327" s="514"/>
      <c r="H1327" s="514"/>
      <c r="I1327" s="514"/>
      <c r="J1327" s="514"/>
      <c r="K1327" s="514"/>
      <c r="L1327" s="514"/>
      <c r="M1327" s="514"/>
      <c r="N1327" s="514"/>
      <c r="O1327" s="514"/>
      <c r="P1327" s="514"/>
      <c r="Q1327" s="514"/>
      <c r="R1327" s="514"/>
      <c r="S1327" s="514"/>
      <c r="T1327" s="514"/>
      <c r="U1327" s="514"/>
      <c r="V1327" s="514"/>
      <c r="W1327" s="514"/>
      <c r="X1327" s="514"/>
      <c r="Y1327" s="514"/>
      <c r="Z1327" s="514"/>
      <c r="AA1327" s="514"/>
      <c r="AB1327" s="514"/>
      <c r="AC1327" s="514"/>
      <c r="AD1327" s="198"/>
      <c r="AE1327" s="505" t="s">
        <v>11</v>
      </c>
      <c r="AF1327" s="505"/>
      <c r="AG1327" s="505"/>
      <c r="AH1327" s="505"/>
      <c r="AI1327" s="505"/>
      <c r="AJ1327" s="505"/>
      <c r="AK1327" s="505"/>
      <c r="AL1327" s="505"/>
      <c r="AM1327" s="505"/>
      <c r="AN1327" s="513"/>
      <c r="AO1327" s="513"/>
      <c r="AP1327" s="513"/>
      <c r="AQ1327" s="513"/>
      <c r="AR1327" s="513"/>
      <c r="AS1327" s="513"/>
      <c r="AT1327" s="513"/>
      <c r="AU1327" s="513"/>
      <c r="AV1327" s="513"/>
      <c r="AW1327" s="513"/>
      <c r="AX1327" s="513"/>
      <c r="AY1327" s="513"/>
      <c r="AZ1327" s="513"/>
      <c r="BA1327" s="513"/>
      <c r="BB1327" s="513"/>
      <c r="BC1327" s="513"/>
      <c r="BD1327" s="513"/>
      <c r="BE1327" s="513"/>
      <c r="BF1327" s="513"/>
      <c r="BG1327" s="513"/>
      <c r="BH1327" s="513"/>
      <c r="BI1327" s="513"/>
      <c r="BJ1327" s="513"/>
      <c r="BK1327" s="513"/>
      <c r="BL1327" s="513"/>
      <c r="BM1327" s="513"/>
      <c r="BN1327" s="508"/>
      <c r="BO1327" s="508"/>
      <c r="BP1327" s="508"/>
      <c r="BQ1327" s="55"/>
      <c r="BR1327" s="55"/>
      <c r="BS1327" s="55"/>
    </row>
    <row r="1328" spans="1:71" ht="8.85" customHeight="1">
      <c r="A1328" s="63"/>
      <c r="B1328" s="193"/>
      <c r="C1328" s="196" t="s">
        <v>36</v>
      </c>
      <c r="D1328" s="196"/>
      <c r="E1328" s="196"/>
      <c r="F1328" s="199"/>
      <c r="G1328" s="199"/>
      <c r="H1328" s="196"/>
      <c r="I1328" s="196"/>
      <c r="J1328" s="200"/>
      <c r="K1328" s="200"/>
      <c r="L1328" s="200"/>
      <c r="M1328" s="200"/>
      <c r="N1328" s="200"/>
      <c r="O1328" s="200"/>
      <c r="P1328" s="200"/>
      <c r="Q1328" s="200"/>
      <c r="R1328" s="200"/>
      <c r="S1328" s="200"/>
      <c r="T1328" s="200"/>
      <c r="U1328" s="200"/>
      <c r="V1328" s="200"/>
      <c r="W1328" s="200"/>
      <c r="X1328" s="200"/>
      <c r="Y1328" s="200"/>
      <c r="Z1328" s="200"/>
      <c r="AA1328" s="200"/>
      <c r="AB1328" s="200"/>
      <c r="AC1328" s="200"/>
      <c r="AD1328" s="200"/>
      <c r="AE1328" s="200"/>
      <c r="AF1328" s="200"/>
      <c r="AG1328" s="196"/>
      <c r="AH1328" s="201"/>
      <c r="AI1328" s="202"/>
      <c r="AJ1328" s="202"/>
      <c r="AK1328" s="202"/>
      <c r="AL1328" s="202"/>
      <c r="AM1328" s="202"/>
      <c r="AN1328" s="202"/>
      <c r="AO1328" s="203"/>
      <c r="AP1328" s="204"/>
      <c r="AQ1328" s="204"/>
      <c r="AR1328" s="204"/>
      <c r="AS1328" s="204"/>
      <c r="AT1328" s="204"/>
      <c r="AU1328" s="204"/>
      <c r="AV1328" s="204"/>
      <c r="AW1328" s="204"/>
      <c r="AX1328" s="204"/>
      <c r="AY1328" s="204"/>
      <c r="AZ1328" s="204"/>
      <c r="BA1328" s="204"/>
      <c r="BB1328" s="204"/>
      <c r="BC1328" s="204"/>
      <c r="BD1328" s="204"/>
      <c r="BE1328" s="204"/>
      <c r="BF1328" s="204"/>
      <c r="BG1328" s="204"/>
      <c r="BH1328" s="204"/>
      <c r="BI1328" s="204"/>
      <c r="BJ1328" s="204"/>
      <c r="BK1328" s="204"/>
      <c r="BL1328" s="204"/>
      <c r="BM1328" s="204"/>
      <c r="BN1328" s="204"/>
      <c r="BO1328" s="205"/>
      <c r="BP1328" s="205"/>
      <c r="BQ1328" s="63"/>
      <c r="BR1328" s="63"/>
      <c r="BS1328" s="63"/>
    </row>
    <row r="1329" spans="1:71" s="62" customFormat="1" ht="42.75">
      <c r="A1329" s="55"/>
      <c r="B1329" s="193"/>
      <c r="C1329" s="519" t="s">
        <v>35</v>
      </c>
      <c r="D1329" s="519"/>
      <c r="E1329" s="513"/>
      <c r="F1329" s="513"/>
      <c r="G1329" s="513"/>
      <c r="H1329" s="513"/>
      <c r="I1329" s="513"/>
      <c r="J1329" s="513"/>
      <c r="K1329" s="513"/>
      <c r="L1329" s="513"/>
      <c r="M1329" s="513"/>
      <c r="N1329" s="513"/>
      <c r="O1329" s="513"/>
      <c r="P1329" s="513"/>
      <c r="Q1329" s="513"/>
      <c r="R1329" s="513"/>
      <c r="S1329" s="513"/>
      <c r="T1329" s="513"/>
      <c r="U1329" s="513"/>
      <c r="V1329" s="513"/>
      <c r="W1329" s="513"/>
      <c r="X1329" s="513"/>
      <c r="Y1329" s="513"/>
      <c r="Z1329" s="513"/>
      <c r="AA1329" s="513"/>
      <c r="AB1329" s="513"/>
      <c r="AC1329" s="513"/>
      <c r="AD1329" s="198"/>
      <c r="AE1329" s="239" t="s">
        <v>19</v>
      </c>
      <c r="AF1329" s="239"/>
      <c r="AG1329" s="239"/>
      <c r="AH1329" s="505" t="s">
        <v>19</v>
      </c>
      <c r="AI1329" s="505"/>
      <c r="AJ1329" s="505"/>
      <c r="AK1329" s="505"/>
      <c r="AL1329" s="505"/>
      <c r="AM1329" s="505"/>
      <c r="AN1329" s="513"/>
      <c r="AO1329" s="513"/>
      <c r="AP1329" s="513"/>
      <c r="AQ1329" s="513"/>
      <c r="AR1329" s="513"/>
      <c r="AS1329" s="513"/>
      <c r="AT1329" s="513"/>
      <c r="AU1329" s="513"/>
      <c r="AV1329" s="513"/>
      <c r="AW1329" s="513"/>
      <c r="AX1329" s="513"/>
      <c r="AY1329" s="513"/>
      <c r="AZ1329" s="513"/>
      <c r="BA1329" s="505" t="s">
        <v>12</v>
      </c>
      <c r="BB1329" s="505"/>
      <c r="BC1329" s="505"/>
      <c r="BD1329" s="504"/>
      <c r="BE1329" s="504"/>
      <c r="BF1329" s="504"/>
      <c r="BG1329" s="504"/>
      <c r="BH1329" s="504"/>
      <c r="BI1329" s="504"/>
      <c r="BJ1329" s="504"/>
      <c r="BK1329" s="504"/>
      <c r="BL1329" s="504"/>
      <c r="BM1329" s="504"/>
      <c r="BN1329" s="206"/>
      <c r="BO1329" s="207"/>
      <c r="BP1329" s="207"/>
      <c r="BQ1329" s="64">
        <f>IF(BD1329=0,0,1)</f>
        <v>0</v>
      </c>
      <c r="BR1329" s="65">
        <f>IF((BE1383+BI1383)&gt;(AO1383+AS1383),1,0)</f>
        <v>0</v>
      </c>
      <c r="BS1329" s="66"/>
    </row>
    <row r="1330" spans="1:71" ht="9.6" customHeight="1">
      <c r="A1330" s="54"/>
      <c r="B1330" s="193"/>
      <c r="C1330" s="194"/>
      <c r="D1330" s="194"/>
      <c r="E1330" s="194"/>
      <c r="F1330" s="195"/>
      <c r="G1330" s="195"/>
      <c r="H1330" s="194"/>
      <c r="I1330" s="194"/>
      <c r="J1330" s="194"/>
      <c r="K1330" s="194"/>
      <c r="L1330" s="194"/>
      <c r="M1330" s="194"/>
      <c r="N1330" s="194"/>
      <c r="O1330" s="194"/>
      <c r="P1330" s="194"/>
      <c r="Q1330" s="194"/>
      <c r="R1330" s="194"/>
      <c r="S1330" s="194"/>
      <c r="T1330" s="194"/>
      <c r="U1330" s="194"/>
      <c r="V1330" s="194"/>
      <c r="W1330" s="194"/>
      <c r="X1330" s="194"/>
      <c r="Y1330" s="194"/>
      <c r="Z1330" s="194"/>
      <c r="AA1330" s="194"/>
      <c r="AB1330" s="194"/>
      <c r="AC1330" s="194"/>
      <c r="AD1330" s="194"/>
      <c r="AE1330" s="194"/>
      <c r="AF1330" s="196"/>
      <c r="AG1330" s="196"/>
      <c r="AH1330" s="194"/>
      <c r="AI1330" s="194"/>
      <c r="AJ1330" s="194"/>
      <c r="AK1330" s="194"/>
      <c r="AL1330" s="194"/>
      <c r="AM1330" s="194"/>
      <c r="AN1330" s="194"/>
      <c r="AO1330" s="194"/>
      <c r="AP1330" s="194"/>
      <c r="AQ1330" s="194"/>
      <c r="AR1330" s="194"/>
      <c r="AS1330" s="194"/>
      <c r="AT1330" s="194"/>
      <c r="AU1330" s="194"/>
      <c r="AV1330" s="194"/>
      <c r="AW1330" s="194"/>
      <c r="AX1330" s="194"/>
      <c r="AY1330" s="194"/>
      <c r="AZ1330" s="194"/>
      <c r="BA1330" s="194"/>
      <c r="BB1330" s="194"/>
      <c r="BC1330" s="194"/>
      <c r="BD1330" s="194"/>
      <c r="BE1330" s="194"/>
      <c r="BF1330" s="194"/>
      <c r="BG1330" s="194"/>
      <c r="BH1330" s="194"/>
      <c r="BI1330" s="194"/>
      <c r="BJ1330" s="194"/>
      <c r="BK1330" s="194"/>
      <c r="BL1330" s="194"/>
      <c r="BM1330" s="194"/>
      <c r="BN1330" s="194"/>
      <c r="BO1330" s="208"/>
      <c r="BP1330" s="208"/>
      <c r="BQ1330" s="54"/>
      <c r="BR1330" s="54"/>
      <c r="BS1330" s="54"/>
    </row>
    <row r="1331" spans="1:71" ht="8.85" customHeight="1" thickBot="1">
      <c r="A1331" s="54"/>
      <c r="B1331" s="209"/>
      <c r="C1331" s="210"/>
      <c r="D1331" s="210"/>
      <c r="E1331" s="210"/>
      <c r="F1331" s="211"/>
      <c r="G1331" s="211"/>
      <c r="H1331" s="210"/>
      <c r="I1331" s="210"/>
      <c r="J1331" s="210"/>
      <c r="K1331" s="210"/>
      <c r="L1331" s="210"/>
      <c r="M1331" s="210"/>
      <c r="N1331" s="210"/>
      <c r="O1331" s="210"/>
      <c r="P1331" s="210"/>
      <c r="Q1331" s="210"/>
      <c r="R1331" s="210"/>
      <c r="S1331" s="210"/>
      <c r="T1331" s="210"/>
      <c r="U1331" s="210"/>
      <c r="V1331" s="210"/>
      <c r="W1331" s="210"/>
      <c r="X1331" s="210"/>
      <c r="Y1331" s="210"/>
      <c r="Z1331" s="210"/>
      <c r="AA1331" s="210"/>
      <c r="AB1331" s="210"/>
      <c r="AC1331" s="210"/>
      <c r="AD1331" s="210"/>
      <c r="AE1331" s="210"/>
      <c r="AF1331" s="212"/>
      <c r="AG1331" s="212"/>
      <c r="AH1331" s="210"/>
      <c r="AI1331" s="210"/>
      <c r="AJ1331" s="210"/>
      <c r="AK1331" s="210"/>
      <c r="AL1331" s="210"/>
      <c r="AM1331" s="210"/>
      <c r="AN1331" s="210"/>
      <c r="AO1331" s="210"/>
      <c r="AP1331" s="210"/>
      <c r="AQ1331" s="210"/>
      <c r="AR1331" s="210"/>
      <c r="AS1331" s="210"/>
      <c r="AT1331" s="210"/>
      <c r="AU1331" s="210"/>
      <c r="AV1331" s="210"/>
      <c r="AW1331" s="210"/>
      <c r="AX1331" s="210"/>
      <c r="AY1331" s="210"/>
      <c r="AZ1331" s="210"/>
      <c r="BA1331" s="210"/>
      <c r="BB1331" s="210"/>
      <c r="BC1331" s="210"/>
      <c r="BD1331" s="210"/>
      <c r="BE1331" s="210"/>
      <c r="BF1331" s="210"/>
      <c r="BG1331" s="210"/>
      <c r="BH1331" s="210"/>
      <c r="BI1331" s="210"/>
      <c r="BJ1331" s="210"/>
      <c r="BK1331" s="210"/>
      <c r="BL1331" s="210"/>
      <c r="BM1331" s="210"/>
      <c r="BN1331" s="210"/>
      <c r="BO1331" s="213"/>
      <c r="BP1331" s="213"/>
      <c r="BQ1331" s="54"/>
      <c r="BR1331" s="54"/>
      <c r="BS1331" s="54"/>
    </row>
    <row r="1332" spans="1:71" s="62" customFormat="1" ht="33.4" customHeight="1" thickTop="1">
      <c r="A1332" s="66"/>
      <c r="B1332" s="515" t="s">
        <v>0</v>
      </c>
      <c r="C1332" s="531" t="s">
        <v>1</v>
      </c>
      <c r="D1332" s="532"/>
      <c r="E1332" s="332" t="s">
        <v>26</v>
      </c>
      <c r="F1332" s="499" t="s">
        <v>104</v>
      </c>
      <c r="G1332" s="499" t="s">
        <v>105</v>
      </c>
      <c r="H1332" s="527" t="s">
        <v>38</v>
      </c>
      <c r="I1332" s="528"/>
      <c r="J1332" s="564" t="s">
        <v>7</v>
      </c>
      <c r="K1332" s="564"/>
      <c r="L1332" s="564"/>
      <c r="M1332" s="564"/>
      <c r="N1332" s="564"/>
      <c r="O1332" s="564"/>
      <c r="P1332" s="564" t="s">
        <v>2</v>
      </c>
      <c r="Q1332" s="564"/>
      <c r="R1332" s="564"/>
      <c r="S1332" s="564"/>
      <c r="T1332" s="564"/>
      <c r="U1332" s="564"/>
      <c r="V1332" s="610" t="s">
        <v>32</v>
      </c>
      <c r="W1332" s="611"/>
      <c r="X1332" s="610" t="s">
        <v>33</v>
      </c>
      <c r="Y1332" s="611"/>
      <c r="Z1332" s="619" t="s">
        <v>41</v>
      </c>
      <c r="AA1332" s="620"/>
      <c r="AB1332" s="623" t="s">
        <v>6</v>
      </c>
      <c r="AC1332" s="623"/>
      <c r="AD1332" s="623"/>
      <c r="AE1332" s="623"/>
      <c r="AF1332" s="623"/>
      <c r="AG1332" s="623"/>
      <c r="AH1332" s="564" t="s">
        <v>66</v>
      </c>
      <c r="AI1332" s="564"/>
      <c r="AJ1332" s="564"/>
      <c r="AK1332" s="564"/>
      <c r="AL1332" s="564"/>
      <c r="AM1332" s="564"/>
      <c r="AN1332" s="564" t="s">
        <v>67</v>
      </c>
      <c r="AO1332" s="564"/>
      <c r="AP1332" s="564"/>
      <c r="AQ1332" s="564"/>
      <c r="AR1332" s="564"/>
      <c r="AS1332" s="564"/>
      <c r="AT1332" s="564" t="s">
        <v>68</v>
      </c>
      <c r="AU1332" s="564"/>
      <c r="AV1332" s="564"/>
      <c r="AW1332" s="564"/>
      <c r="AX1332" s="564"/>
      <c r="AY1332" s="583"/>
      <c r="AZ1332" s="564" t="s">
        <v>4</v>
      </c>
      <c r="BA1332" s="564"/>
      <c r="BB1332" s="564"/>
      <c r="BC1332" s="564"/>
      <c r="BD1332" s="564"/>
      <c r="BE1332" s="564"/>
      <c r="BF1332" s="564" t="s">
        <v>69</v>
      </c>
      <c r="BG1332" s="564"/>
      <c r="BH1332" s="564"/>
      <c r="BI1332" s="564"/>
      <c r="BJ1332" s="564"/>
      <c r="BK1332" s="582"/>
      <c r="BL1332" s="659" t="s">
        <v>119</v>
      </c>
      <c r="BM1332" s="660"/>
      <c r="BN1332" s="661"/>
      <c r="BO1332" s="603" t="s">
        <v>83</v>
      </c>
      <c r="BP1332" s="603" t="s">
        <v>84</v>
      </c>
      <c r="BQ1332" s="66"/>
      <c r="BR1332" s="66"/>
      <c r="BS1332" s="66"/>
    </row>
    <row r="1333" spans="1:71" s="68" customFormat="1" ht="45" customHeight="1">
      <c r="A1333" s="67"/>
      <c r="B1333" s="516"/>
      <c r="C1333" s="533"/>
      <c r="D1333" s="534"/>
      <c r="E1333" s="331" t="s">
        <v>106</v>
      </c>
      <c r="F1333" s="500"/>
      <c r="G1333" s="500"/>
      <c r="H1333" s="529"/>
      <c r="I1333" s="530"/>
      <c r="J1333" s="562" t="s">
        <v>15</v>
      </c>
      <c r="K1333" s="563"/>
      <c r="L1333" s="525" t="s">
        <v>16</v>
      </c>
      <c r="M1333" s="526"/>
      <c r="N1333" s="517" t="s">
        <v>17</v>
      </c>
      <c r="O1333" s="518" t="s">
        <v>8</v>
      </c>
      <c r="P1333" s="562" t="s">
        <v>24</v>
      </c>
      <c r="Q1333" s="563"/>
      <c r="R1333" s="525" t="s">
        <v>22</v>
      </c>
      <c r="S1333" s="526"/>
      <c r="T1333" s="517" t="s">
        <v>17</v>
      </c>
      <c r="U1333" s="518"/>
      <c r="V1333" s="612"/>
      <c r="W1333" s="613"/>
      <c r="X1333" s="612"/>
      <c r="Y1333" s="613"/>
      <c r="Z1333" s="621"/>
      <c r="AA1333" s="622"/>
      <c r="AB1333" s="638" t="s">
        <v>50</v>
      </c>
      <c r="AC1333" s="639"/>
      <c r="AD1333" s="636" t="s">
        <v>21</v>
      </c>
      <c r="AE1333" s="637" t="s">
        <v>3</v>
      </c>
      <c r="AF1333" s="624" t="s">
        <v>5</v>
      </c>
      <c r="AG1333" s="625"/>
      <c r="AH1333" s="562" t="s">
        <v>50</v>
      </c>
      <c r="AI1333" s="563"/>
      <c r="AJ1333" s="525" t="s">
        <v>21</v>
      </c>
      <c r="AK1333" s="526" t="s">
        <v>3</v>
      </c>
      <c r="AL1333" s="523" t="s">
        <v>5</v>
      </c>
      <c r="AM1333" s="524"/>
      <c r="AN1333" s="562" t="s">
        <v>50</v>
      </c>
      <c r="AO1333" s="563"/>
      <c r="AP1333" s="525" t="s">
        <v>21</v>
      </c>
      <c r="AQ1333" s="526" t="s">
        <v>3</v>
      </c>
      <c r="AR1333" s="523" t="s">
        <v>5</v>
      </c>
      <c r="AS1333" s="524"/>
      <c r="AT1333" s="533" t="s">
        <v>50</v>
      </c>
      <c r="AU1333" s="584"/>
      <c r="AV1333" s="597" t="s">
        <v>21</v>
      </c>
      <c r="AW1333" s="598" t="s">
        <v>3</v>
      </c>
      <c r="AX1333" s="523" t="s">
        <v>5</v>
      </c>
      <c r="AY1333" s="585"/>
      <c r="AZ1333" s="562" t="s">
        <v>50</v>
      </c>
      <c r="BA1333" s="563"/>
      <c r="BB1333" s="525" t="s">
        <v>21</v>
      </c>
      <c r="BC1333" s="526" t="s">
        <v>3</v>
      </c>
      <c r="BD1333" s="523" t="s">
        <v>5</v>
      </c>
      <c r="BE1333" s="524"/>
      <c r="BF1333" s="533" t="s">
        <v>50</v>
      </c>
      <c r="BG1333" s="584"/>
      <c r="BH1333" s="597" t="s">
        <v>21</v>
      </c>
      <c r="BI1333" s="598" t="s">
        <v>3</v>
      </c>
      <c r="BJ1333" s="523" t="s">
        <v>5</v>
      </c>
      <c r="BK1333" s="524"/>
      <c r="BL1333" s="662"/>
      <c r="BM1333" s="663"/>
      <c r="BN1333" s="664"/>
      <c r="BO1333" s="604"/>
      <c r="BP1333" s="604"/>
      <c r="BQ1333" s="67"/>
      <c r="BR1333" s="67"/>
      <c r="BS1333" s="67"/>
    </row>
    <row r="1334" spans="1:71" ht="23.85" customHeight="1">
      <c r="A1334" s="69"/>
      <c r="B1334" s="548" t="str">
        <f>IF(ROSTER!B8="","",ROSTER!B8)</f>
        <v/>
      </c>
      <c r="C1334" s="536" t="str">
        <f>IF(ROSTER!C$8="","",ROSTER!C$8)</f>
        <v/>
      </c>
      <c r="D1334" s="537"/>
      <c r="E1334" s="546"/>
      <c r="F1334" s="501">
        <f>IF(E1334="y",1,IF(E1334="S",1,0))</f>
        <v>0</v>
      </c>
      <c r="G1334" s="506">
        <f>IF(E1334="S",1,0)</f>
        <v>0</v>
      </c>
      <c r="H1334" s="542"/>
      <c r="I1334" s="543"/>
      <c r="J1334" s="538"/>
      <c r="K1334" s="539"/>
      <c r="L1334" s="552"/>
      <c r="M1334" s="558"/>
      <c r="N1334" s="554">
        <f>L1334+J1334</f>
        <v>0</v>
      </c>
      <c r="O1334" s="555"/>
      <c r="P1334" s="538"/>
      <c r="Q1334" s="539"/>
      <c r="R1334" s="552"/>
      <c r="S1334" s="558"/>
      <c r="T1334" s="590">
        <f>R1334-P1334</f>
        <v>0</v>
      </c>
      <c r="U1334" s="591"/>
      <c r="V1334" s="550"/>
      <c r="W1334" s="543"/>
      <c r="X1334" s="538"/>
      <c r="Y1334" s="543"/>
      <c r="Z1334" s="538"/>
      <c r="AA1334" s="543"/>
      <c r="AB1334" s="538"/>
      <c r="AC1334" s="539"/>
      <c r="AD1334" s="552"/>
      <c r="AE1334" s="558"/>
      <c r="AF1334" s="586">
        <f>IF(AB1334=0,0,(AD1334/AB1334)*100)</f>
        <v>0</v>
      </c>
      <c r="AG1334" s="587"/>
      <c r="AH1334" s="538"/>
      <c r="AI1334" s="539"/>
      <c r="AJ1334" s="552"/>
      <c r="AK1334" s="558"/>
      <c r="AL1334" s="590">
        <f>IF(AH1334=0,0,(AJ1334/AH1334)*100)</f>
        <v>0</v>
      </c>
      <c r="AM1334" s="591"/>
      <c r="AN1334" s="538"/>
      <c r="AO1334" s="539"/>
      <c r="AP1334" s="552"/>
      <c r="AQ1334" s="558"/>
      <c r="AR1334" s="590">
        <f>IF(AN1334=0,0,(AP1334/AN1334)*100)</f>
        <v>0</v>
      </c>
      <c r="AS1334" s="591"/>
      <c r="AT1334" s="578">
        <f>AB1334+AH1334+AN1334</f>
        <v>0</v>
      </c>
      <c r="AU1334" s="579"/>
      <c r="AV1334" s="574">
        <f>AD1334+AJ1334+AP1334</f>
        <v>0</v>
      </c>
      <c r="AW1334" s="575"/>
      <c r="AX1334" s="590">
        <f>IF(AT1334=0,0,(AV1334/AT1334)*100)</f>
        <v>0</v>
      </c>
      <c r="AY1334" s="591"/>
      <c r="AZ1334" s="538"/>
      <c r="BA1334" s="539"/>
      <c r="BB1334" s="552"/>
      <c r="BC1334" s="558"/>
      <c r="BD1334" s="590">
        <f>IF(AZ1334=0,0,(BB1334/AZ1334)*100)</f>
        <v>0</v>
      </c>
      <c r="BE1334" s="591"/>
      <c r="BF1334" s="578">
        <f>AT1334+AZ1334</f>
        <v>0</v>
      </c>
      <c r="BG1334" s="579"/>
      <c r="BH1334" s="574">
        <f>AV1334+BB1334</f>
        <v>0</v>
      </c>
      <c r="BI1334" s="575"/>
      <c r="BJ1334" s="590">
        <f>IF(BF1334=0,0,(BH1334/BF1334)*100)</f>
        <v>0</v>
      </c>
      <c r="BK1334" s="591"/>
      <c r="BL1334" s="650">
        <f>(AD1334*2)+(AJ1334*2)+(AP1334*3)+BB1334</f>
        <v>0</v>
      </c>
      <c r="BM1334" s="651"/>
      <c r="BN1334" s="652"/>
      <c r="BO1334" s="599" t="e">
        <f>(BL1334*BR$1334)+(N1334*BR$1335)+(X1334*BR$1336)+(R1334*BR$1337)+(V1334*BR$1338)+(Z1334*BR$1339)</f>
        <v>#REF!</v>
      </c>
      <c r="BP1334" s="599" t="e">
        <f>((AZ1334-BB1334)*BR$1341)+((AT1334-AV1334)*BR$1340)+(H1334*BR$1342)+(P1334*BR$1343)</f>
        <v>#REF!</v>
      </c>
      <c r="BQ1334" s="70" t="s">
        <v>72</v>
      </c>
      <c r="BR1334" s="71" t="e">
        <f>IF(#REF!="B",#REF!,IF(#REF!="C",#REF!,#REF!))</f>
        <v>#REF!</v>
      </c>
      <c r="BS1334" s="67"/>
    </row>
    <row r="1335" spans="1:71" ht="23.85" customHeight="1">
      <c r="A1335" s="69"/>
      <c r="B1335" s="549"/>
      <c r="C1335" s="560" t="str">
        <f>IF(ROSTER!D$8="","",ROSTER!D$8)</f>
        <v/>
      </c>
      <c r="D1335" s="561"/>
      <c r="E1335" s="547"/>
      <c r="F1335" s="502"/>
      <c r="G1335" s="507"/>
      <c r="H1335" s="544"/>
      <c r="I1335" s="545"/>
      <c r="J1335" s="540"/>
      <c r="K1335" s="541"/>
      <c r="L1335" s="553"/>
      <c r="M1335" s="559"/>
      <c r="N1335" s="556" t="s">
        <v>14</v>
      </c>
      <c r="O1335" s="557"/>
      <c r="P1335" s="540"/>
      <c r="Q1335" s="541"/>
      <c r="R1335" s="553"/>
      <c r="S1335" s="559"/>
      <c r="T1335" s="592"/>
      <c r="U1335" s="593"/>
      <c r="V1335" s="551"/>
      <c r="W1335" s="545"/>
      <c r="X1335" s="540"/>
      <c r="Y1335" s="545"/>
      <c r="Z1335" s="540"/>
      <c r="AA1335" s="545"/>
      <c r="AB1335" s="540"/>
      <c r="AC1335" s="541"/>
      <c r="AD1335" s="553"/>
      <c r="AE1335" s="559"/>
      <c r="AF1335" s="588"/>
      <c r="AG1335" s="589"/>
      <c r="AH1335" s="540"/>
      <c r="AI1335" s="541"/>
      <c r="AJ1335" s="553"/>
      <c r="AK1335" s="559"/>
      <c r="AL1335" s="592"/>
      <c r="AM1335" s="593"/>
      <c r="AN1335" s="540"/>
      <c r="AO1335" s="541"/>
      <c r="AP1335" s="553"/>
      <c r="AQ1335" s="559"/>
      <c r="AR1335" s="592"/>
      <c r="AS1335" s="593"/>
      <c r="AT1335" s="580"/>
      <c r="AU1335" s="581"/>
      <c r="AV1335" s="576"/>
      <c r="AW1335" s="577"/>
      <c r="AX1335" s="592"/>
      <c r="AY1335" s="593"/>
      <c r="AZ1335" s="540"/>
      <c r="BA1335" s="541"/>
      <c r="BB1335" s="553"/>
      <c r="BC1335" s="559"/>
      <c r="BD1335" s="592"/>
      <c r="BE1335" s="593"/>
      <c r="BF1335" s="580"/>
      <c r="BG1335" s="581"/>
      <c r="BH1335" s="576"/>
      <c r="BI1335" s="577"/>
      <c r="BJ1335" s="592"/>
      <c r="BK1335" s="593"/>
      <c r="BL1335" s="653"/>
      <c r="BM1335" s="654"/>
      <c r="BN1335" s="655"/>
      <c r="BO1335" s="600"/>
      <c r="BP1335" s="600"/>
      <c r="BQ1335" s="70" t="s">
        <v>73</v>
      </c>
      <c r="BR1335" s="71" t="e">
        <f>IF(#REF!="B",#REF!,IF(#REF!="C",#REF!,#REF!))</f>
        <v>#REF!</v>
      </c>
      <c r="BS1335" s="67"/>
    </row>
    <row r="1336" spans="1:71" ht="21.75" customHeight="1">
      <c r="A1336" s="54"/>
      <c r="B1336" s="548" t="str">
        <f>IF(ROSTER!B10="","",ROSTER!B10)</f>
        <v/>
      </c>
      <c r="C1336" s="536" t="str">
        <f>IF(ROSTER!C$10="","",ROSTER!C$10)</f>
        <v/>
      </c>
      <c r="D1336" s="537"/>
      <c r="E1336" s="546"/>
      <c r="F1336" s="501">
        <f>IF(E1336="y",1,IF(E1336="S",1,0))</f>
        <v>0</v>
      </c>
      <c r="G1336" s="506">
        <f>IF(E1336="S",1,0)</f>
        <v>0</v>
      </c>
      <c r="H1336" s="542"/>
      <c r="I1336" s="543"/>
      <c r="J1336" s="538"/>
      <c r="K1336" s="539"/>
      <c r="L1336" s="552"/>
      <c r="M1336" s="558"/>
      <c r="N1336" s="554">
        <f>L1336+J1336</f>
        <v>0</v>
      </c>
      <c r="O1336" s="555"/>
      <c r="P1336" s="538"/>
      <c r="Q1336" s="539"/>
      <c r="R1336" s="552"/>
      <c r="S1336" s="558"/>
      <c r="T1336" s="590">
        <f t="shared" ref="T1336:T1377" si="1197">R1336-P1336</f>
        <v>0</v>
      </c>
      <c r="U1336" s="591"/>
      <c r="V1336" s="550"/>
      <c r="W1336" s="543"/>
      <c r="X1336" s="538"/>
      <c r="Y1336" s="543"/>
      <c r="Z1336" s="538"/>
      <c r="AA1336" s="543"/>
      <c r="AB1336" s="538"/>
      <c r="AC1336" s="539"/>
      <c r="AD1336" s="552"/>
      <c r="AE1336" s="558"/>
      <c r="AF1336" s="586">
        <f>IF(AB1336=0,0,(AD1336/AB1336)*100)</f>
        <v>0</v>
      </c>
      <c r="AG1336" s="587"/>
      <c r="AH1336" s="538"/>
      <c r="AI1336" s="539"/>
      <c r="AJ1336" s="552"/>
      <c r="AK1336" s="558"/>
      <c r="AL1336" s="590">
        <f>IF(AH1336=0,0,(AJ1336/AH1336)*100)</f>
        <v>0</v>
      </c>
      <c r="AM1336" s="591"/>
      <c r="AN1336" s="538"/>
      <c r="AO1336" s="539"/>
      <c r="AP1336" s="552"/>
      <c r="AQ1336" s="558"/>
      <c r="AR1336" s="590">
        <f>IF(AN1336=0,0,(AP1336/AN1336)*100)</f>
        <v>0</v>
      </c>
      <c r="AS1336" s="591"/>
      <c r="AT1336" s="578">
        <f>AB1336+AH1336+AN1336</f>
        <v>0</v>
      </c>
      <c r="AU1336" s="579"/>
      <c r="AV1336" s="574">
        <f>AD1336+AJ1336+AP1336</f>
        <v>0</v>
      </c>
      <c r="AW1336" s="575"/>
      <c r="AX1336" s="590">
        <f>IF(AT1336=0,0,(AV1336/AT1336)*100)</f>
        <v>0</v>
      </c>
      <c r="AY1336" s="591"/>
      <c r="AZ1336" s="538"/>
      <c r="BA1336" s="539"/>
      <c r="BB1336" s="552"/>
      <c r="BC1336" s="558"/>
      <c r="BD1336" s="590">
        <f>IF(AZ1336=0,0,(BB1336/AZ1336)*100)</f>
        <v>0</v>
      </c>
      <c r="BE1336" s="591"/>
      <c r="BF1336" s="578">
        <f>AT1336+AZ1336</f>
        <v>0</v>
      </c>
      <c r="BG1336" s="579"/>
      <c r="BH1336" s="574">
        <f>AV1336+BB1336</f>
        <v>0</v>
      </c>
      <c r="BI1336" s="575"/>
      <c r="BJ1336" s="590">
        <f>IF(BF1336=0,0,(BH1336/BF1336)*100)</f>
        <v>0</v>
      </c>
      <c r="BK1336" s="591"/>
      <c r="BL1336" s="650">
        <f>(AD1336*2)+(AJ1336*2)+(AP1336*3)+BB1336</f>
        <v>0</v>
      </c>
      <c r="BM1336" s="651"/>
      <c r="BN1336" s="652"/>
      <c r="BO1336" s="599" t="e">
        <f>(BL1336*BR$1334)+(N1336*BR$1335)+(X1336*BR$1336)+(R1336*BR$1337)+(V1336*BR$1338)+(Z1336*BR$1339)</f>
        <v>#REF!</v>
      </c>
      <c r="BP1336" s="599" t="e">
        <f>((AZ1336-BB1336)*BR$1341)+((AT1336-AV1336)*BR$1340)+(H1336*BR$1342)+(P1336*BR$1343)</f>
        <v>#REF!</v>
      </c>
      <c r="BQ1336" s="70" t="s">
        <v>74</v>
      </c>
      <c r="BR1336" s="71" t="e">
        <f>IF(#REF!="B",#REF!,IF(#REF!="C",#REF!,#REF!))</f>
        <v>#REF!</v>
      </c>
      <c r="BS1336" s="67"/>
    </row>
    <row r="1337" spans="1:71" ht="21.75" customHeight="1">
      <c r="A1337" s="54"/>
      <c r="B1337" s="549"/>
      <c r="C1337" s="560" t="str">
        <f>IF(ROSTER!D$10="","",ROSTER!D$10)</f>
        <v/>
      </c>
      <c r="D1337" s="561"/>
      <c r="E1337" s="547"/>
      <c r="F1337" s="502"/>
      <c r="G1337" s="507"/>
      <c r="H1337" s="544"/>
      <c r="I1337" s="545"/>
      <c r="J1337" s="540"/>
      <c r="K1337" s="541"/>
      <c r="L1337" s="553"/>
      <c r="M1337" s="559"/>
      <c r="N1337" s="556" t="s">
        <v>14</v>
      </c>
      <c r="O1337" s="557"/>
      <c r="P1337" s="540"/>
      <c r="Q1337" s="541"/>
      <c r="R1337" s="553"/>
      <c r="S1337" s="559"/>
      <c r="T1337" s="592"/>
      <c r="U1337" s="593"/>
      <c r="V1337" s="551"/>
      <c r="W1337" s="545"/>
      <c r="X1337" s="540"/>
      <c r="Y1337" s="545"/>
      <c r="Z1337" s="540"/>
      <c r="AA1337" s="545"/>
      <c r="AB1337" s="540"/>
      <c r="AC1337" s="541"/>
      <c r="AD1337" s="553"/>
      <c r="AE1337" s="559"/>
      <c r="AF1337" s="588"/>
      <c r="AG1337" s="589"/>
      <c r="AH1337" s="540"/>
      <c r="AI1337" s="541"/>
      <c r="AJ1337" s="553"/>
      <c r="AK1337" s="559"/>
      <c r="AL1337" s="592"/>
      <c r="AM1337" s="593"/>
      <c r="AN1337" s="540"/>
      <c r="AO1337" s="541"/>
      <c r="AP1337" s="553"/>
      <c r="AQ1337" s="559"/>
      <c r="AR1337" s="592"/>
      <c r="AS1337" s="593"/>
      <c r="AT1337" s="580"/>
      <c r="AU1337" s="581"/>
      <c r="AV1337" s="576"/>
      <c r="AW1337" s="577"/>
      <c r="AX1337" s="592"/>
      <c r="AY1337" s="593"/>
      <c r="AZ1337" s="540"/>
      <c r="BA1337" s="541"/>
      <c r="BB1337" s="553"/>
      <c r="BC1337" s="559"/>
      <c r="BD1337" s="592"/>
      <c r="BE1337" s="593"/>
      <c r="BF1337" s="580"/>
      <c r="BG1337" s="581"/>
      <c r="BH1337" s="576"/>
      <c r="BI1337" s="577"/>
      <c r="BJ1337" s="592"/>
      <c r="BK1337" s="593"/>
      <c r="BL1337" s="653"/>
      <c r="BM1337" s="654"/>
      <c r="BN1337" s="655"/>
      <c r="BO1337" s="600"/>
      <c r="BP1337" s="600"/>
      <c r="BQ1337" s="70" t="s">
        <v>75</v>
      </c>
      <c r="BR1337" s="71" t="e">
        <f>IF(#REF!="B",#REF!,IF(#REF!="C",#REF!,#REF!))</f>
        <v>#REF!</v>
      </c>
      <c r="BS1337" s="67"/>
    </row>
    <row r="1338" spans="1:71" ht="21.75" customHeight="1">
      <c r="A1338" s="54"/>
      <c r="B1338" s="565" t="str">
        <f>IF(ROSTER!B12="","",ROSTER!B12)</f>
        <v/>
      </c>
      <c r="C1338" s="536" t="str">
        <f>IF(ROSTER!C$12="","",ROSTER!C$12)</f>
        <v/>
      </c>
      <c r="D1338" s="537"/>
      <c r="E1338" s="546"/>
      <c r="F1338" s="501">
        <f>IF(E1338="y",1,IF(E1338="S",1,0))</f>
        <v>0</v>
      </c>
      <c r="G1338" s="506">
        <f>IF(E1338="S",1,0)</f>
        <v>0</v>
      </c>
      <c r="H1338" s="542"/>
      <c r="I1338" s="543"/>
      <c r="J1338" s="538"/>
      <c r="K1338" s="539"/>
      <c r="L1338" s="552"/>
      <c r="M1338" s="558"/>
      <c r="N1338" s="554">
        <f>L1338+J1338</f>
        <v>0</v>
      </c>
      <c r="O1338" s="555"/>
      <c r="P1338" s="538"/>
      <c r="Q1338" s="539"/>
      <c r="R1338" s="552"/>
      <c r="S1338" s="558"/>
      <c r="T1338" s="590">
        <f t="shared" ref="T1338:T1377" si="1198">R1338-P1338</f>
        <v>0</v>
      </c>
      <c r="U1338" s="591"/>
      <c r="V1338" s="550"/>
      <c r="W1338" s="543"/>
      <c r="X1338" s="538"/>
      <c r="Y1338" s="543"/>
      <c r="Z1338" s="538"/>
      <c r="AA1338" s="543"/>
      <c r="AB1338" s="538"/>
      <c r="AC1338" s="539"/>
      <c r="AD1338" s="552"/>
      <c r="AE1338" s="558"/>
      <c r="AF1338" s="586">
        <f>IF(AB1338=0,0,(AD1338/AB1338)*100)</f>
        <v>0</v>
      </c>
      <c r="AG1338" s="587"/>
      <c r="AH1338" s="538"/>
      <c r="AI1338" s="539"/>
      <c r="AJ1338" s="552"/>
      <c r="AK1338" s="558"/>
      <c r="AL1338" s="590">
        <f>IF(AH1338=0,0,(AJ1338/AH1338)*100)</f>
        <v>0</v>
      </c>
      <c r="AM1338" s="591"/>
      <c r="AN1338" s="538"/>
      <c r="AO1338" s="539"/>
      <c r="AP1338" s="552"/>
      <c r="AQ1338" s="558"/>
      <c r="AR1338" s="590">
        <f>IF(AN1338=0,0,(AP1338/AN1338)*100)</f>
        <v>0</v>
      </c>
      <c r="AS1338" s="591"/>
      <c r="AT1338" s="578">
        <f>AB1338+AH1338+AN1338</f>
        <v>0</v>
      </c>
      <c r="AU1338" s="579"/>
      <c r="AV1338" s="574">
        <f>AD1338+AJ1338+AP1338</f>
        <v>0</v>
      </c>
      <c r="AW1338" s="575"/>
      <c r="AX1338" s="590">
        <f>IF(AT1338=0,0,(AV1338/AT1338)*100)</f>
        <v>0</v>
      </c>
      <c r="AY1338" s="591"/>
      <c r="AZ1338" s="538"/>
      <c r="BA1338" s="539"/>
      <c r="BB1338" s="552"/>
      <c r="BC1338" s="558"/>
      <c r="BD1338" s="590">
        <f>IF(AZ1338=0,0,(BB1338/AZ1338)*100)</f>
        <v>0</v>
      </c>
      <c r="BE1338" s="591"/>
      <c r="BF1338" s="578">
        <f>AT1338+AZ1338</f>
        <v>0</v>
      </c>
      <c r="BG1338" s="579"/>
      <c r="BH1338" s="574">
        <f>AV1338+BB1338</f>
        <v>0</v>
      </c>
      <c r="BI1338" s="575"/>
      <c r="BJ1338" s="590">
        <f>IF(BF1338=0,0,(BH1338/BF1338)*100)</f>
        <v>0</v>
      </c>
      <c r="BK1338" s="591"/>
      <c r="BL1338" s="650">
        <f>(AD1338*2)+(AJ1338*2)+(AP1338*3)+BB1338</f>
        <v>0</v>
      </c>
      <c r="BM1338" s="651"/>
      <c r="BN1338" s="652"/>
      <c r="BO1338" s="599" t="e">
        <f>(BL1338*BR$1334)+(N1338*BR$1335)+(X1338*BR$1336)+(R1338*BR$1337)+(V1338*BR$1338)+(Z1338*BR$1339)</f>
        <v>#REF!</v>
      </c>
      <c r="BP1338" s="599" t="e">
        <f>((AZ1338-BB1338)*BR$1341)+((AT1338-AV1338)*BR$1340)+(H1338*BR$1342)+(P1338*BR$1343)</f>
        <v>#REF!</v>
      </c>
      <c r="BQ1338" s="70" t="s">
        <v>76</v>
      </c>
      <c r="BR1338" s="71" t="e">
        <f>IF(#REF!="B",#REF!,IF(#REF!="C",#REF!,#REF!))</f>
        <v>#REF!</v>
      </c>
      <c r="BS1338" s="67"/>
    </row>
    <row r="1339" spans="1:71" ht="21.75" customHeight="1">
      <c r="A1339" s="54"/>
      <c r="B1339" s="566"/>
      <c r="C1339" s="560" t="str">
        <f>IF(ROSTER!D$12="","",ROSTER!D$12)</f>
        <v/>
      </c>
      <c r="D1339" s="561"/>
      <c r="E1339" s="547"/>
      <c r="F1339" s="502"/>
      <c r="G1339" s="507"/>
      <c r="H1339" s="544"/>
      <c r="I1339" s="545"/>
      <c r="J1339" s="540"/>
      <c r="K1339" s="541"/>
      <c r="L1339" s="553"/>
      <c r="M1339" s="559"/>
      <c r="N1339" s="556" t="s">
        <v>14</v>
      </c>
      <c r="O1339" s="557"/>
      <c r="P1339" s="540"/>
      <c r="Q1339" s="541"/>
      <c r="R1339" s="553"/>
      <c r="S1339" s="559"/>
      <c r="T1339" s="592"/>
      <c r="U1339" s="593"/>
      <c r="V1339" s="551"/>
      <c r="W1339" s="545"/>
      <c r="X1339" s="540"/>
      <c r="Y1339" s="545"/>
      <c r="Z1339" s="540"/>
      <c r="AA1339" s="545"/>
      <c r="AB1339" s="540"/>
      <c r="AC1339" s="541"/>
      <c r="AD1339" s="553"/>
      <c r="AE1339" s="559"/>
      <c r="AF1339" s="588"/>
      <c r="AG1339" s="589"/>
      <c r="AH1339" s="540"/>
      <c r="AI1339" s="541"/>
      <c r="AJ1339" s="553"/>
      <c r="AK1339" s="559"/>
      <c r="AL1339" s="592"/>
      <c r="AM1339" s="593"/>
      <c r="AN1339" s="540"/>
      <c r="AO1339" s="541"/>
      <c r="AP1339" s="553"/>
      <c r="AQ1339" s="559"/>
      <c r="AR1339" s="592"/>
      <c r="AS1339" s="593"/>
      <c r="AT1339" s="580"/>
      <c r="AU1339" s="581"/>
      <c r="AV1339" s="576"/>
      <c r="AW1339" s="577"/>
      <c r="AX1339" s="592"/>
      <c r="AY1339" s="593"/>
      <c r="AZ1339" s="540"/>
      <c r="BA1339" s="541"/>
      <c r="BB1339" s="553"/>
      <c r="BC1339" s="559"/>
      <c r="BD1339" s="592"/>
      <c r="BE1339" s="593"/>
      <c r="BF1339" s="580"/>
      <c r="BG1339" s="581"/>
      <c r="BH1339" s="576"/>
      <c r="BI1339" s="577"/>
      <c r="BJ1339" s="592"/>
      <c r="BK1339" s="593"/>
      <c r="BL1339" s="653"/>
      <c r="BM1339" s="654"/>
      <c r="BN1339" s="655"/>
      <c r="BO1339" s="600"/>
      <c r="BP1339" s="600"/>
      <c r="BQ1339" s="70" t="s">
        <v>77</v>
      </c>
      <c r="BR1339" s="71" t="e">
        <f>IF(#REF!="B",#REF!,IF(#REF!="C",#REF!,#REF!))</f>
        <v>#REF!</v>
      </c>
      <c r="BS1339" s="67"/>
    </row>
    <row r="1340" spans="1:71" ht="21.75" customHeight="1">
      <c r="A1340" s="54"/>
      <c r="B1340" s="565" t="str">
        <f>IF(ROSTER!B14="","",ROSTER!B14)</f>
        <v/>
      </c>
      <c r="C1340" s="536" t="str">
        <f>IF(ROSTER!C$14="","",ROSTER!C$14)</f>
        <v/>
      </c>
      <c r="D1340" s="537"/>
      <c r="E1340" s="546"/>
      <c r="F1340" s="501">
        <f>IF(E1340="y",1,IF(E1340="S",1,0))</f>
        <v>0</v>
      </c>
      <c r="G1340" s="506">
        <f>IF(E1340="S",1,0)</f>
        <v>0</v>
      </c>
      <c r="H1340" s="542"/>
      <c r="I1340" s="543"/>
      <c r="J1340" s="538"/>
      <c r="K1340" s="539"/>
      <c r="L1340" s="552"/>
      <c r="M1340" s="558"/>
      <c r="N1340" s="554">
        <f>L1340+J1340</f>
        <v>0</v>
      </c>
      <c r="O1340" s="555"/>
      <c r="P1340" s="538"/>
      <c r="Q1340" s="539"/>
      <c r="R1340" s="552"/>
      <c r="S1340" s="558"/>
      <c r="T1340" s="590">
        <f t="shared" ref="T1340:T1377" si="1199">R1340-P1340</f>
        <v>0</v>
      </c>
      <c r="U1340" s="591"/>
      <c r="V1340" s="550"/>
      <c r="W1340" s="543"/>
      <c r="X1340" s="538"/>
      <c r="Y1340" s="543"/>
      <c r="Z1340" s="538"/>
      <c r="AA1340" s="543"/>
      <c r="AB1340" s="538"/>
      <c r="AC1340" s="539"/>
      <c r="AD1340" s="552"/>
      <c r="AE1340" s="558"/>
      <c r="AF1340" s="586">
        <f>IF(AB1340=0,0,(AD1340/AB1340)*100)</f>
        <v>0</v>
      </c>
      <c r="AG1340" s="587"/>
      <c r="AH1340" s="538"/>
      <c r="AI1340" s="539"/>
      <c r="AJ1340" s="552"/>
      <c r="AK1340" s="558"/>
      <c r="AL1340" s="590">
        <f>IF(AH1340=0,0,(AJ1340/AH1340)*100)</f>
        <v>0</v>
      </c>
      <c r="AM1340" s="591"/>
      <c r="AN1340" s="538"/>
      <c r="AO1340" s="539"/>
      <c r="AP1340" s="552"/>
      <c r="AQ1340" s="558"/>
      <c r="AR1340" s="590">
        <f>IF(AN1340=0,0,(AP1340/AN1340)*100)</f>
        <v>0</v>
      </c>
      <c r="AS1340" s="591"/>
      <c r="AT1340" s="578">
        <f>AB1340+AH1340+AN1340</f>
        <v>0</v>
      </c>
      <c r="AU1340" s="579"/>
      <c r="AV1340" s="574">
        <f>AD1340+AJ1340+AP1340</f>
        <v>0</v>
      </c>
      <c r="AW1340" s="575"/>
      <c r="AX1340" s="590">
        <f>IF(AT1340=0,0,(AV1340/AT1340)*100)</f>
        <v>0</v>
      </c>
      <c r="AY1340" s="591"/>
      <c r="AZ1340" s="538"/>
      <c r="BA1340" s="539"/>
      <c r="BB1340" s="552"/>
      <c r="BC1340" s="558"/>
      <c r="BD1340" s="590">
        <f>IF(AZ1340=0,0,(BB1340/AZ1340)*100)</f>
        <v>0</v>
      </c>
      <c r="BE1340" s="591"/>
      <c r="BF1340" s="578">
        <f>AT1340+AZ1340</f>
        <v>0</v>
      </c>
      <c r="BG1340" s="579"/>
      <c r="BH1340" s="574">
        <f>AV1340+BB1340</f>
        <v>0</v>
      </c>
      <c r="BI1340" s="575"/>
      <c r="BJ1340" s="590">
        <f>IF(BF1340=0,0,(BH1340/BF1340)*100)</f>
        <v>0</v>
      </c>
      <c r="BK1340" s="591"/>
      <c r="BL1340" s="650">
        <f>(AD1340*2)+(AJ1340*2)+(AP1340*3)+BB1340</f>
        <v>0</v>
      </c>
      <c r="BM1340" s="651"/>
      <c r="BN1340" s="652"/>
      <c r="BO1340" s="599" t="e">
        <f>(BL1340*BR$1334)+(N1340*BR$1335)+(X1340*BR$1336)+(R1340*BR$1337)+(V1340*BR$1338)+(Z1340*BR$1339)</f>
        <v>#REF!</v>
      </c>
      <c r="BP1340" s="599" t="e">
        <f>((AZ1340-BB1340)*BR$1341)+((AT1340-AV1340)*BR$1340)+(H1340*BR$1342)+(P1340*BR$1343)</f>
        <v>#REF!</v>
      </c>
      <c r="BQ1340" s="70" t="s">
        <v>78</v>
      </c>
      <c r="BR1340" s="71" t="e">
        <f>IF(#REF!="B",#REF!,IF(#REF!="C",#REF!,#REF!))</f>
        <v>#REF!</v>
      </c>
      <c r="BS1340" s="67"/>
    </row>
    <row r="1341" spans="1:71" ht="21.75" customHeight="1">
      <c r="A1341" s="54"/>
      <c r="B1341" s="566"/>
      <c r="C1341" s="560" t="str">
        <f>IF(ROSTER!D$14="","",ROSTER!D$14)</f>
        <v/>
      </c>
      <c r="D1341" s="561"/>
      <c r="E1341" s="547"/>
      <c r="F1341" s="502"/>
      <c r="G1341" s="507"/>
      <c r="H1341" s="544"/>
      <c r="I1341" s="545"/>
      <c r="J1341" s="540"/>
      <c r="K1341" s="541"/>
      <c r="L1341" s="553"/>
      <c r="M1341" s="559"/>
      <c r="N1341" s="556" t="s">
        <v>14</v>
      </c>
      <c r="O1341" s="557"/>
      <c r="P1341" s="540"/>
      <c r="Q1341" s="541"/>
      <c r="R1341" s="553"/>
      <c r="S1341" s="559"/>
      <c r="T1341" s="592"/>
      <c r="U1341" s="593"/>
      <c r="V1341" s="551"/>
      <c r="W1341" s="545"/>
      <c r="X1341" s="540"/>
      <c r="Y1341" s="545"/>
      <c r="Z1341" s="540"/>
      <c r="AA1341" s="545"/>
      <c r="AB1341" s="540"/>
      <c r="AC1341" s="541"/>
      <c r="AD1341" s="553"/>
      <c r="AE1341" s="559"/>
      <c r="AF1341" s="588"/>
      <c r="AG1341" s="589"/>
      <c r="AH1341" s="540"/>
      <c r="AI1341" s="541"/>
      <c r="AJ1341" s="553"/>
      <c r="AK1341" s="559"/>
      <c r="AL1341" s="592"/>
      <c r="AM1341" s="593"/>
      <c r="AN1341" s="540"/>
      <c r="AO1341" s="541"/>
      <c r="AP1341" s="553"/>
      <c r="AQ1341" s="559"/>
      <c r="AR1341" s="592"/>
      <c r="AS1341" s="593"/>
      <c r="AT1341" s="580"/>
      <c r="AU1341" s="581"/>
      <c r="AV1341" s="576"/>
      <c r="AW1341" s="577"/>
      <c r="AX1341" s="592"/>
      <c r="AY1341" s="593"/>
      <c r="AZ1341" s="540"/>
      <c r="BA1341" s="541"/>
      <c r="BB1341" s="553"/>
      <c r="BC1341" s="559"/>
      <c r="BD1341" s="592"/>
      <c r="BE1341" s="593"/>
      <c r="BF1341" s="580"/>
      <c r="BG1341" s="581"/>
      <c r="BH1341" s="576"/>
      <c r="BI1341" s="577"/>
      <c r="BJ1341" s="592"/>
      <c r="BK1341" s="593"/>
      <c r="BL1341" s="653"/>
      <c r="BM1341" s="654"/>
      <c r="BN1341" s="655"/>
      <c r="BO1341" s="600"/>
      <c r="BP1341" s="600"/>
      <c r="BQ1341" s="70" t="s">
        <v>79</v>
      </c>
      <c r="BR1341" s="71" t="e">
        <f>IF(#REF!="B",#REF!,IF(#REF!="C",#REF!,#REF!))</f>
        <v>#REF!</v>
      </c>
      <c r="BS1341" s="67"/>
    </row>
    <row r="1342" spans="1:71" ht="21.75" customHeight="1">
      <c r="A1342" s="54"/>
      <c r="B1342" s="565" t="str">
        <f>IF(ROSTER!B16="","",ROSTER!B16)</f>
        <v/>
      </c>
      <c r="C1342" s="536" t="str">
        <f>IF(ROSTER!C$16="","",ROSTER!C$16)</f>
        <v/>
      </c>
      <c r="D1342" s="537"/>
      <c r="E1342" s="546"/>
      <c r="F1342" s="501">
        <f>IF(E1342="y",1,IF(E1342="S",1,0))</f>
        <v>0</v>
      </c>
      <c r="G1342" s="506">
        <f>IF(E1342="S",1,0)</f>
        <v>0</v>
      </c>
      <c r="H1342" s="542"/>
      <c r="I1342" s="543"/>
      <c r="J1342" s="538"/>
      <c r="K1342" s="539"/>
      <c r="L1342" s="552"/>
      <c r="M1342" s="558"/>
      <c r="N1342" s="554">
        <f>L1342+J1342</f>
        <v>0</v>
      </c>
      <c r="O1342" s="555"/>
      <c r="P1342" s="538"/>
      <c r="Q1342" s="539"/>
      <c r="R1342" s="552"/>
      <c r="S1342" s="558"/>
      <c r="T1342" s="590">
        <f t="shared" ref="T1342:T1377" si="1200">R1342-P1342</f>
        <v>0</v>
      </c>
      <c r="U1342" s="591"/>
      <c r="V1342" s="550"/>
      <c r="W1342" s="543"/>
      <c r="X1342" s="538"/>
      <c r="Y1342" s="543"/>
      <c r="Z1342" s="538"/>
      <c r="AA1342" s="543"/>
      <c r="AB1342" s="538"/>
      <c r="AC1342" s="539"/>
      <c r="AD1342" s="552"/>
      <c r="AE1342" s="558"/>
      <c r="AF1342" s="586">
        <f>IF(AB1342=0,0,(AD1342/AB1342)*100)</f>
        <v>0</v>
      </c>
      <c r="AG1342" s="587"/>
      <c r="AH1342" s="538"/>
      <c r="AI1342" s="539"/>
      <c r="AJ1342" s="552"/>
      <c r="AK1342" s="558"/>
      <c r="AL1342" s="590">
        <f>IF(AH1342=0,0,(AJ1342/AH1342)*100)</f>
        <v>0</v>
      </c>
      <c r="AM1342" s="591"/>
      <c r="AN1342" s="538"/>
      <c r="AO1342" s="539"/>
      <c r="AP1342" s="552"/>
      <c r="AQ1342" s="558"/>
      <c r="AR1342" s="590">
        <f>IF(AN1342=0,0,(AP1342/AN1342)*100)</f>
        <v>0</v>
      </c>
      <c r="AS1342" s="591"/>
      <c r="AT1342" s="578">
        <f>AB1342+AH1342+AN1342</f>
        <v>0</v>
      </c>
      <c r="AU1342" s="579"/>
      <c r="AV1342" s="574">
        <f>AD1342+AJ1342+AP1342</f>
        <v>0</v>
      </c>
      <c r="AW1342" s="575"/>
      <c r="AX1342" s="590">
        <f>IF(AT1342=0,0,(AV1342/AT1342)*100)</f>
        <v>0</v>
      </c>
      <c r="AY1342" s="591"/>
      <c r="AZ1342" s="538"/>
      <c r="BA1342" s="539"/>
      <c r="BB1342" s="552"/>
      <c r="BC1342" s="558"/>
      <c r="BD1342" s="590">
        <f>IF(AZ1342=0,0,(BB1342/AZ1342)*100)</f>
        <v>0</v>
      </c>
      <c r="BE1342" s="591"/>
      <c r="BF1342" s="578">
        <f>AT1342+AZ1342</f>
        <v>0</v>
      </c>
      <c r="BG1342" s="579"/>
      <c r="BH1342" s="574">
        <f>AV1342+BB1342</f>
        <v>0</v>
      </c>
      <c r="BI1342" s="575"/>
      <c r="BJ1342" s="590">
        <f>IF(BF1342=0,0,(BH1342/BF1342)*100)</f>
        <v>0</v>
      </c>
      <c r="BK1342" s="591"/>
      <c r="BL1342" s="650">
        <f>(AD1342*2)+(AJ1342*2)+(AP1342*3)+BB1342</f>
        <v>0</v>
      </c>
      <c r="BM1342" s="651"/>
      <c r="BN1342" s="652"/>
      <c r="BO1342" s="599" t="e">
        <f>(BL1342*BR$1334)+(N1342*BR$1335)+(X1342*BR$1336)+(R1342*BR$1337)+(V1342*BR$1338)+(Z1342*BR$1339)</f>
        <v>#REF!</v>
      </c>
      <c r="BP1342" s="599" t="e">
        <f>((AZ1342-BB1342)*BR$1341)+((AT1342-AV1342)*BR$1340)+(H1342*BR$1342)+(P1342*BR$1343)</f>
        <v>#REF!</v>
      </c>
      <c r="BQ1342" s="70" t="s">
        <v>80</v>
      </c>
      <c r="BR1342" s="71" t="e">
        <f>IF(#REF!="B",#REF!,IF(#REF!="C",#REF!,#REF!))</f>
        <v>#REF!</v>
      </c>
      <c r="BS1342" s="67"/>
    </row>
    <row r="1343" spans="1:71" ht="21.75" customHeight="1">
      <c r="A1343" s="54"/>
      <c r="B1343" s="566"/>
      <c r="C1343" s="560" t="str">
        <f>IF(ROSTER!D$16="","",ROSTER!D$16)</f>
        <v/>
      </c>
      <c r="D1343" s="561"/>
      <c r="E1343" s="547"/>
      <c r="F1343" s="502"/>
      <c r="G1343" s="507"/>
      <c r="H1343" s="544"/>
      <c r="I1343" s="545"/>
      <c r="J1343" s="540"/>
      <c r="K1343" s="541"/>
      <c r="L1343" s="553"/>
      <c r="M1343" s="559"/>
      <c r="N1343" s="556" t="s">
        <v>14</v>
      </c>
      <c r="O1343" s="557"/>
      <c r="P1343" s="540"/>
      <c r="Q1343" s="541"/>
      <c r="R1343" s="553"/>
      <c r="S1343" s="559"/>
      <c r="T1343" s="592"/>
      <c r="U1343" s="593"/>
      <c r="V1343" s="551"/>
      <c r="W1343" s="545"/>
      <c r="X1343" s="540"/>
      <c r="Y1343" s="545"/>
      <c r="Z1343" s="540"/>
      <c r="AA1343" s="545"/>
      <c r="AB1343" s="540"/>
      <c r="AC1343" s="541"/>
      <c r="AD1343" s="553"/>
      <c r="AE1343" s="559"/>
      <c r="AF1343" s="588"/>
      <c r="AG1343" s="589"/>
      <c r="AH1343" s="540"/>
      <c r="AI1343" s="541"/>
      <c r="AJ1343" s="553"/>
      <c r="AK1343" s="559"/>
      <c r="AL1343" s="592"/>
      <c r="AM1343" s="593"/>
      <c r="AN1343" s="540"/>
      <c r="AO1343" s="541"/>
      <c r="AP1343" s="553"/>
      <c r="AQ1343" s="559"/>
      <c r="AR1343" s="592"/>
      <c r="AS1343" s="593"/>
      <c r="AT1343" s="580"/>
      <c r="AU1343" s="581"/>
      <c r="AV1343" s="576"/>
      <c r="AW1343" s="577"/>
      <c r="AX1343" s="592"/>
      <c r="AY1343" s="593"/>
      <c r="AZ1343" s="540"/>
      <c r="BA1343" s="541"/>
      <c r="BB1343" s="553"/>
      <c r="BC1343" s="559"/>
      <c r="BD1343" s="592"/>
      <c r="BE1343" s="593"/>
      <c r="BF1343" s="580"/>
      <c r="BG1343" s="581"/>
      <c r="BH1343" s="576"/>
      <c r="BI1343" s="577"/>
      <c r="BJ1343" s="592"/>
      <c r="BK1343" s="593"/>
      <c r="BL1343" s="653"/>
      <c r="BM1343" s="654"/>
      <c r="BN1343" s="655"/>
      <c r="BO1343" s="600"/>
      <c r="BP1343" s="600"/>
      <c r="BQ1343" s="70" t="s">
        <v>81</v>
      </c>
      <c r="BR1343" s="71" t="e">
        <f>IF(#REF!="B",#REF!,IF(#REF!="C",#REF!,#REF!))</f>
        <v>#REF!</v>
      </c>
      <c r="BS1343" s="67"/>
    </row>
    <row r="1344" spans="1:71" ht="21.75" customHeight="1">
      <c r="A1344" s="54"/>
      <c r="B1344" s="565" t="str">
        <f>IF(ROSTER!B18="","",ROSTER!B18)</f>
        <v/>
      </c>
      <c r="C1344" s="536" t="str">
        <f>IF(ROSTER!C$18="","",ROSTER!C$18)</f>
        <v/>
      </c>
      <c r="D1344" s="537"/>
      <c r="E1344" s="546"/>
      <c r="F1344" s="501">
        <f>IF(E1344="y",1,IF(E1344="S",1,0))</f>
        <v>0</v>
      </c>
      <c r="G1344" s="506">
        <f>IF(E1344="S",1,0)</f>
        <v>0</v>
      </c>
      <c r="H1344" s="542"/>
      <c r="I1344" s="543"/>
      <c r="J1344" s="538"/>
      <c r="K1344" s="539"/>
      <c r="L1344" s="552"/>
      <c r="M1344" s="558"/>
      <c r="N1344" s="554">
        <f>L1344+J1344</f>
        <v>0</v>
      </c>
      <c r="O1344" s="555"/>
      <c r="P1344" s="538"/>
      <c r="Q1344" s="539"/>
      <c r="R1344" s="552"/>
      <c r="S1344" s="558"/>
      <c r="T1344" s="590">
        <f t="shared" ref="T1344:T1377" si="1201">R1344-P1344</f>
        <v>0</v>
      </c>
      <c r="U1344" s="591"/>
      <c r="V1344" s="550"/>
      <c r="W1344" s="543"/>
      <c r="X1344" s="538"/>
      <c r="Y1344" s="543"/>
      <c r="Z1344" s="538"/>
      <c r="AA1344" s="543"/>
      <c r="AB1344" s="538"/>
      <c r="AC1344" s="539"/>
      <c r="AD1344" s="552"/>
      <c r="AE1344" s="558"/>
      <c r="AF1344" s="586">
        <f>IF(AB1344=0,0,(AD1344/AB1344)*100)</f>
        <v>0</v>
      </c>
      <c r="AG1344" s="587"/>
      <c r="AH1344" s="538"/>
      <c r="AI1344" s="539"/>
      <c r="AJ1344" s="552"/>
      <c r="AK1344" s="558"/>
      <c r="AL1344" s="590">
        <f>IF(AH1344=0,0,(AJ1344/AH1344)*100)</f>
        <v>0</v>
      </c>
      <c r="AM1344" s="591"/>
      <c r="AN1344" s="538"/>
      <c r="AO1344" s="539"/>
      <c r="AP1344" s="552"/>
      <c r="AQ1344" s="558"/>
      <c r="AR1344" s="590">
        <f>IF(AN1344=0,0,(AP1344/AN1344)*100)</f>
        <v>0</v>
      </c>
      <c r="AS1344" s="591"/>
      <c r="AT1344" s="578">
        <f>AB1344+AH1344+AN1344</f>
        <v>0</v>
      </c>
      <c r="AU1344" s="579"/>
      <c r="AV1344" s="574">
        <f>AD1344+AJ1344+AP1344</f>
        <v>0</v>
      </c>
      <c r="AW1344" s="575"/>
      <c r="AX1344" s="590">
        <f>IF(AT1344=0,0,(AV1344/AT1344)*100)</f>
        <v>0</v>
      </c>
      <c r="AY1344" s="591"/>
      <c r="AZ1344" s="538"/>
      <c r="BA1344" s="539"/>
      <c r="BB1344" s="552"/>
      <c r="BC1344" s="558"/>
      <c r="BD1344" s="590">
        <f>IF(AZ1344=0,0,(BB1344/AZ1344)*100)</f>
        <v>0</v>
      </c>
      <c r="BE1344" s="591"/>
      <c r="BF1344" s="578">
        <f>AT1344+AZ1344</f>
        <v>0</v>
      </c>
      <c r="BG1344" s="579"/>
      <c r="BH1344" s="574">
        <f>AV1344+BB1344</f>
        <v>0</v>
      </c>
      <c r="BI1344" s="575"/>
      <c r="BJ1344" s="590">
        <f>IF(BF1344=0,0,(BH1344/BF1344)*100)</f>
        <v>0</v>
      </c>
      <c r="BK1344" s="591"/>
      <c r="BL1344" s="650">
        <f>(AD1344*2)+(AJ1344*2)+(AP1344*3)+BB1344</f>
        <v>0</v>
      </c>
      <c r="BM1344" s="651"/>
      <c r="BN1344" s="652"/>
      <c r="BO1344" s="599" t="e">
        <f>(BL1344*BR$1334)+(N1344*BR$1335)+(X1344*BR$1336)+(R1344*BR$1337)+(V1344*BR$1338)+(Z1344*BR$1339)</f>
        <v>#REF!</v>
      </c>
      <c r="BP1344" s="599" t="e">
        <f>((AZ1344-BB1344)*BR$1341)+((AT1344-AV1344)*BR$1340)+(H1344*BR$1342)+(P1344*BR$1343)</f>
        <v>#REF!</v>
      </c>
      <c r="BQ1344" s="54"/>
      <c r="BR1344" s="54"/>
      <c r="BS1344" s="67"/>
    </row>
    <row r="1345" spans="1:71" ht="21.75" customHeight="1">
      <c r="A1345" s="54"/>
      <c r="B1345" s="566"/>
      <c r="C1345" s="560" t="str">
        <f>IF(ROSTER!D$18="","",ROSTER!D$18)</f>
        <v/>
      </c>
      <c r="D1345" s="561"/>
      <c r="E1345" s="547"/>
      <c r="F1345" s="502"/>
      <c r="G1345" s="507"/>
      <c r="H1345" s="544"/>
      <c r="I1345" s="545"/>
      <c r="J1345" s="540"/>
      <c r="K1345" s="541"/>
      <c r="L1345" s="553"/>
      <c r="M1345" s="559"/>
      <c r="N1345" s="556"/>
      <c r="O1345" s="557"/>
      <c r="P1345" s="540"/>
      <c r="Q1345" s="541"/>
      <c r="R1345" s="553"/>
      <c r="S1345" s="559"/>
      <c r="T1345" s="592"/>
      <c r="U1345" s="593"/>
      <c r="V1345" s="551"/>
      <c r="W1345" s="545"/>
      <c r="X1345" s="540"/>
      <c r="Y1345" s="545"/>
      <c r="Z1345" s="540"/>
      <c r="AA1345" s="545"/>
      <c r="AB1345" s="540"/>
      <c r="AC1345" s="541"/>
      <c r="AD1345" s="553"/>
      <c r="AE1345" s="559"/>
      <c r="AF1345" s="588"/>
      <c r="AG1345" s="589"/>
      <c r="AH1345" s="540"/>
      <c r="AI1345" s="541"/>
      <c r="AJ1345" s="553"/>
      <c r="AK1345" s="559"/>
      <c r="AL1345" s="592"/>
      <c r="AM1345" s="593"/>
      <c r="AN1345" s="540"/>
      <c r="AO1345" s="541"/>
      <c r="AP1345" s="553"/>
      <c r="AQ1345" s="559"/>
      <c r="AR1345" s="592"/>
      <c r="AS1345" s="593"/>
      <c r="AT1345" s="580"/>
      <c r="AU1345" s="581"/>
      <c r="AV1345" s="576"/>
      <c r="AW1345" s="577"/>
      <c r="AX1345" s="592"/>
      <c r="AY1345" s="593"/>
      <c r="AZ1345" s="540"/>
      <c r="BA1345" s="541"/>
      <c r="BB1345" s="553"/>
      <c r="BC1345" s="559"/>
      <c r="BD1345" s="592"/>
      <c r="BE1345" s="593"/>
      <c r="BF1345" s="580"/>
      <c r="BG1345" s="581"/>
      <c r="BH1345" s="576"/>
      <c r="BI1345" s="577"/>
      <c r="BJ1345" s="592"/>
      <c r="BK1345" s="593"/>
      <c r="BL1345" s="653"/>
      <c r="BM1345" s="654"/>
      <c r="BN1345" s="655"/>
      <c r="BO1345" s="600"/>
      <c r="BP1345" s="600"/>
      <c r="BQ1345" s="54"/>
      <c r="BR1345" s="54"/>
      <c r="BS1345" s="54"/>
    </row>
    <row r="1346" spans="1:71" ht="21.75" customHeight="1">
      <c r="A1346" s="54"/>
      <c r="B1346" s="565" t="str">
        <f>IF(ROSTER!B20="","",ROSTER!B20)</f>
        <v/>
      </c>
      <c r="C1346" s="536" t="str">
        <f>IF(ROSTER!C$20="","",ROSTER!C$20)</f>
        <v/>
      </c>
      <c r="D1346" s="537"/>
      <c r="E1346" s="546"/>
      <c r="F1346" s="501">
        <f>IF(E1346="y",1,IF(E1346="S",1,0))</f>
        <v>0</v>
      </c>
      <c r="G1346" s="506">
        <f>IF(E1346="S",1,0)</f>
        <v>0</v>
      </c>
      <c r="H1346" s="542"/>
      <c r="I1346" s="543"/>
      <c r="J1346" s="538"/>
      <c r="K1346" s="539"/>
      <c r="L1346" s="552"/>
      <c r="M1346" s="558"/>
      <c r="N1346" s="554">
        <f>L1346+J1346</f>
        <v>0</v>
      </c>
      <c r="O1346" s="555"/>
      <c r="P1346" s="538"/>
      <c r="Q1346" s="539"/>
      <c r="R1346" s="552"/>
      <c r="S1346" s="558"/>
      <c r="T1346" s="590">
        <f t="shared" ref="T1346:T1377" si="1202">R1346-P1346</f>
        <v>0</v>
      </c>
      <c r="U1346" s="591"/>
      <c r="V1346" s="550"/>
      <c r="W1346" s="543"/>
      <c r="X1346" s="538"/>
      <c r="Y1346" s="543"/>
      <c r="Z1346" s="538"/>
      <c r="AA1346" s="543"/>
      <c r="AB1346" s="538"/>
      <c r="AC1346" s="539"/>
      <c r="AD1346" s="552"/>
      <c r="AE1346" s="558"/>
      <c r="AF1346" s="586">
        <f>IF(AB1346=0,0,(AD1346/AB1346)*100)</f>
        <v>0</v>
      </c>
      <c r="AG1346" s="587"/>
      <c r="AH1346" s="538"/>
      <c r="AI1346" s="539"/>
      <c r="AJ1346" s="552"/>
      <c r="AK1346" s="558"/>
      <c r="AL1346" s="590">
        <f>IF(AH1346=0,0,(AJ1346/AH1346)*100)</f>
        <v>0</v>
      </c>
      <c r="AM1346" s="591"/>
      <c r="AN1346" s="538"/>
      <c r="AO1346" s="539"/>
      <c r="AP1346" s="552"/>
      <c r="AQ1346" s="558"/>
      <c r="AR1346" s="590">
        <f>IF(AN1346=0,0,(AP1346/AN1346)*100)</f>
        <v>0</v>
      </c>
      <c r="AS1346" s="591"/>
      <c r="AT1346" s="578">
        <f>AB1346+AH1346+AN1346</f>
        <v>0</v>
      </c>
      <c r="AU1346" s="579"/>
      <c r="AV1346" s="574">
        <f>AD1346+AJ1346+AP1346</f>
        <v>0</v>
      </c>
      <c r="AW1346" s="575"/>
      <c r="AX1346" s="590">
        <f>IF(AT1346=0,0,(AV1346/AT1346)*100)</f>
        <v>0</v>
      </c>
      <c r="AY1346" s="591"/>
      <c r="AZ1346" s="538"/>
      <c r="BA1346" s="539"/>
      <c r="BB1346" s="552"/>
      <c r="BC1346" s="558"/>
      <c r="BD1346" s="590">
        <f>IF(AZ1346=0,0,(BB1346/AZ1346)*100)</f>
        <v>0</v>
      </c>
      <c r="BE1346" s="591"/>
      <c r="BF1346" s="578">
        <f>AT1346+AZ1346</f>
        <v>0</v>
      </c>
      <c r="BG1346" s="579"/>
      <c r="BH1346" s="574">
        <f>AV1346+BB1346</f>
        <v>0</v>
      </c>
      <c r="BI1346" s="575"/>
      <c r="BJ1346" s="590">
        <f>IF(BF1346=0,0,(BH1346/BF1346)*100)</f>
        <v>0</v>
      </c>
      <c r="BK1346" s="591"/>
      <c r="BL1346" s="650">
        <f>(AD1346*2)+(AJ1346*2)+(AP1346*3)+BB1346</f>
        <v>0</v>
      </c>
      <c r="BM1346" s="651"/>
      <c r="BN1346" s="652"/>
      <c r="BO1346" s="599" t="e">
        <f>(BL1346*BR$1334)+(N1346*BR$1335)+(X1346*BR$1336)+(R1346*BR$1337)+(V1346*BR$1338)+(Z1346*BR$1339)</f>
        <v>#REF!</v>
      </c>
      <c r="BP1346" s="599" t="e">
        <f>((AZ1346-BB1346)*BR$1341)+((AT1346-AV1346)*BR$1340)+(H1346*BR$1342)+(P1346*BR$1343)</f>
        <v>#REF!</v>
      </c>
      <c r="BQ1346" s="54"/>
      <c r="BR1346" s="54"/>
      <c r="BS1346" s="54"/>
    </row>
    <row r="1347" spans="1:71" ht="21.75" customHeight="1">
      <c r="A1347" s="54"/>
      <c r="B1347" s="566"/>
      <c r="C1347" s="560" t="str">
        <f>IF(ROSTER!D$20="","",ROSTER!D$20)</f>
        <v/>
      </c>
      <c r="D1347" s="561"/>
      <c r="E1347" s="547"/>
      <c r="F1347" s="502"/>
      <c r="G1347" s="507"/>
      <c r="H1347" s="544"/>
      <c r="I1347" s="545"/>
      <c r="J1347" s="540"/>
      <c r="K1347" s="541"/>
      <c r="L1347" s="553"/>
      <c r="M1347" s="559"/>
      <c r="N1347" s="556" t="s">
        <v>14</v>
      </c>
      <c r="O1347" s="557"/>
      <c r="P1347" s="540"/>
      <c r="Q1347" s="541"/>
      <c r="R1347" s="553"/>
      <c r="S1347" s="559"/>
      <c r="T1347" s="592"/>
      <c r="U1347" s="593"/>
      <c r="V1347" s="551"/>
      <c r="W1347" s="545"/>
      <c r="X1347" s="540"/>
      <c r="Y1347" s="545"/>
      <c r="Z1347" s="540"/>
      <c r="AA1347" s="545"/>
      <c r="AB1347" s="540"/>
      <c r="AC1347" s="541"/>
      <c r="AD1347" s="553"/>
      <c r="AE1347" s="559"/>
      <c r="AF1347" s="588"/>
      <c r="AG1347" s="589"/>
      <c r="AH1347" s="540"/>
      <c r="AI1347" s="541"/>
      <c r="AJ1347" s="553"/>
      <c r="AK1347" s="559"/>
      <c r="AL1347" s="592"/>
      <c r="AM1347" s="593"/>
      <c r="AN1347" s="540"/>
      <c r="AO1347" s="541"/>
      <c r="AP1347" s="553"/>
      <c r="AQ1347" s="559"/>
      <c r="AR1347" s="592"/>
      <c r="AS1347" s="593"/>
      <c r="AT1347" s="580"/>
      <c r="AU1347" s="581"/>
      <c r="AV1347" s="576"/>
      <c r="AW1347" s="577"/>
      <c r="AX1347" s="592"/>
      <c r="AY1347" s="593"/>
      <c r="AZ1347" s="540"/>
      <c r="BA1347" s="541"/>
      <c r="BB1347" s="553"/>
      <c r="BC1347" s="559"/>
      <c r="BD1347" s="592"/>
      <c r="BE1347" s="593"/>
      <c r="BF1347" s="580"/>
      <c r="BG1347" s="581"/>
      <c r="BH1347" s="576"/>
      <c r="BI1347" s="577"/>
      <c r="BJ1347" s="592"/>
      <c r="BK1347" s="593"/>
      <c r="BL1347" s="653"/>
      <c r="BM1347" s="654"/>
      <c r="BN1347" s="655"/>
      <c r="BO1347" s="600"/>
      <c r="BP1347" s="600"/>
      <c r="BQ1347" s="54"/>
      <c r="BR1347" s="54"/>
      <c r="BS1347" s="54"/>
    </row>
    <row r="1348" spans="1:71" ht="21.75" customHeight="1">
      <c r="A1348" s="54"/>
      <c r="B1348" s="565" t="str">
        <f>IF(ROSTER!B22="","",ROSTER!B22)</f>
        <v/>
      </c>
      <c r="C1348" s="536" t="str">
        <f>IF(ROSTER!C$22="","",ROSTER!C$22)</f>
        <v/>
      </c>
      <c r="D1348" s="537"/>
      <c r="E1348" s="546"/>
      <c r="F1348" s="501">
        <f>IF(E1348="y",1,IF(E1348="S",1,0))</f>
        <v>0</v>
      </c>
      <c r="G1348" s="506">
        <f>IF(E1348="S",1,0)</f>
        <v>0</v>
      </c>
      <c r="H1348" s="542"/>
      <c r="I1348" s="543"/>
      <c r="J1348" s="538"/>
      <c r="K1348" s="539"/>
      <c r="L1348" s="552"/>
      <c r="M1348" s="558"/>
      <c r="N1348" s="554">
        <f>L1348+J1348</f>
        <v>0</v>
      </c>
      <c r="O1348" s="555"/>
      <c r="P1348" s="538"/>
      <c r="Q1348" s="539"/>
      <c r="R1348" s="552"/>
      <c r="S1348" s="558"/>
      <c r="T1348" s="590">
        <f t="shared" ref="T1348:T1377" si="1203">R1348-P1348</f>
        <v>0</v>
      </c>
      <c r="U1348" s="591"/>
      <c r="V1348" s="550"/>
      <c r="W1348" s="543"/>
      <c r="X1348" s="538"/>
      <c r="Y1348" s="543"/>
      <c r="Z1348" s="538"/>
      <c r="AA1348" s="543"/>
      <c r="AB1348" s="538"/>
      <c r="AC1348" s="539"/>
      <c r="AD1348" s="552"/>
      <c r="AE1348" s="558"/>
      <c r="AF1348" s="586">
        <f>IF(AB1348=0,0,(AD1348/AB1348)*100)</f>
        <v>0</v>
      </c>
      <c r="AG1348" s="587"/>
      <c r="AH1348" s="538"/>
      <c r="AI1348" s="539"/>
      <c r="AJ1348" s="552"/>
      <c r="AK1348" s="558"/>
      <c r="AL1348" s="590">
        <f>IF(AH1348=0,0,(AJ1348/AH1348)*100)</f>
        <v>0</v>
      </c>
      <c r="AM1348" s="591"/>
      <c r="AN1348" s="538"/>
      <c r="AO1348" s="539"/>
      <c r="AP1348" s="552"/>
      <c r="AQ1348" s="558"/>
      <c r="AR1348" s="590">
        <f>IF(AN1348=0,0,(AP1348/AN1348)*100)</f>
        <v>0</v>
      </c>
      <c r="AS1348" s="591"/>
      <c r="AT1348" s="578">
        <f>AB1348+AH1348+AN1348</f>
        <v>0</v>
      </c>
      <c r="AU1348" s="579"/>
      <c r="AV1348" s="574">
        <f>AD1348+AJ1348+AP1348</f>
        <v>0</v>
      </c>
      <c r="AW1348" s="575"/>
      <c r="AX1348" s="590">
        <f>IF(AT1348=0,0,(AV1348/AT1348)*100)</f>
        <v>0</v>
      </c>
      <c r="AY1348" s="591"/>
      <c r="AZ1348" s="538"/>
      <c r="BA1348" s="539"/>
      <c r="BB1348" s="552"/>
      <c r="BC1348" s="558"/>
      <c r="BD1348" s="590">
        <f>IF(AZ1348=0,0,(BB1348/AZ1348)*100)</f>
        <v>0</v>
      </c>
      <c r="BE1348" s="591"/>
      <c r="BF1348" s="578">
        <f>AT1348+AZ1348</f>
        <v>0</v>
      </c>
      <c r="BG1348" s="579"/>
      <c r="BH1348" s="574">
        <f>AV1348+BB1348</f>
        <v>0</v>
      </c>
      <c r="BI1348" s="575"/>
      <c r="BJ1348" s="590">
        <f>IF(BF1348=0,0,(BH1348/BF1348)*100)</f>
        <v>0</v>
      </c>
      <c r="BK1348" s="591"/>
      <c r="BL1348" s="650">
        <f>(AD1348*2)+(AJ1348*2)+(AP1348*3)+BB1348</f>
        <v>0</v>
      </c>
      <c r="BM1348" s="651"/>
      <c r="BN1348" s="652"/>
      <c r="BO1348" s="599" t="e">
        <f>(BL1348*BR$1334)+(N1348*BR$1335)+(X1348*BR$1336)+(R1348*BR$1337)+(V1348*BR$1338)+(Z1348*BR$1339)</f>
        <v>#REF!</v>
      </c>
      <c r="BP1348" s="599" t="e">
        <f>((AZ1348-BB1348)*BR$1341)+((AT1348-AV1348)*BR$1340)+(H1348*BR$1342)+(P1348*BR$1343)</f>
        <v>#REF!</v>
      </c>
      <c r="BQ1348" s="54"/>
      <c r="BR1348" s="54"/>
      <c r="BS1348" s="54"/>
    </row>
    <row r="1349" spans="1:71" ht="21.75" customHeight="1">
      <c r="A1349" s="54"/>
      <c r="B1349" s="566"/>
      <c r="C1349" s="560" t="str">
        <f>IF(ROSTER!D$22="","",ROSTER!D$22)</f>
        <v/>
      </c>
      <c r="D1349" s="561"/>
      <c r="E1349" s="547"/>
      <c r="F1349" s="502"/>
      <c r="G1349" s="507"/>
      <c r="H1349" s="544"/>
      <c r="I1349" s="545"/>
      <c r="J1349" s="540"/>
      <c r="K1349" s="541"/>
      <c r="L1349" s="553"/>
      <c r="M1349" s="559"/>
      <c r="N1349" s="556" t="s">
        <v>14</v>
      </c>
      <c r="O1349" s="557"/>
      <c r="P1349" s="540"/>
      <c r="Q1349" s="541"/>
      <c r="R1349" s="553"/>
      <c r="S1349" s="559"/>
      <c r="T1349" s="592"/>
      <c r="U1349" s="593"/>
      <c r="V1349" s="551"/>
      <c r="W1349" s="545"/>
      <c r="X1349" s="540"/>
      <c r="Y1349" s="545"/>
      <c r="Z1349" s="540"/>
      <c r="AA1349" s="545"/>
      <c r="AB1349" s="540"/>
      <c r="AC1349" s="541"/>
      <c r="AD1349" s="553"/>
      <c r="AE1349" s="559"/>
      <c r="AF1349" s="588"/>
      <c r="AG1349" s="589"/>
      <c r="AH1349" s="540"/>
      <c r="AI1349" s="541"/>
      <c r="AJ1349" s="553"/>
      <c r="AK1349" s="559"/>
      <c r="AL1349" s="592"/>
      <c r="AM1349" s="593"/>
      <c r="AN1349" s="540"/>
      <c r="AO1349" s="541"/>
      <c r="AP1349" s="553"/>
      <c r="AQ1349" s="559"/>
      <c r="AR1349" s="592"/>
      <c r="AS1349" s="593"/>
      <c r="AT1349" s="580"/>
      <c r="AU1349" s="581"/>
      <c r="AV1349" s="576"/>
      <c r="AW1349" s="577"/>
      <c r="AX1349" s="592"/>
      <c r="AY1349" s="593"/>
      <c r="AZ1349" s="540"/>
      <c r="BA1349" s="541"/>
      <c r="BB1349" s="553"/>
      <c r="BC1349" s="559"/>
      <c r="BD1349" s="592"/>
      <c r="BE1349" s="593"/>
      <c r="BF1349" s="580"/>
      <c r="BG1349" s="581"/>
      <c r="BH1349" s="576"/>
      <c r="BI1349" s="577"/>
      <c r="BJ1349" s="592"/>
      <c r="BK1349" s="593"/>
      <c r="BL1349" s="653"/>
      <c r="BM1349" s="654"/>
      <c r="BN1349" s="655"/>
      <c r="BO1349" s="600"/>
      <c r="BP1349" s="600"/>
      <c r="BQ1349" s="54"/>
      <c r="BR1349" s="54"/>
      <c r="BS1349" s="54"/>
    </row>
    <row r="1350" spans="1:71" ht="21.75" customHeight="1">
      <c r="A1350" s="54"/>
      <c r="B1350" s="565" t="str">
        <f>IF(ROSTER!B24="","",ROSTER!B24)</f>
        <v/>
      </c>
      <c r="C1350" s="536" t="str">
        <f>IF(ROSTER!C$24="","",ROSTER!C$24)</f>
        <v/>
      </c>
      <c r="D1350" s="537"/>
      <c r="E1350" s="546"/>
      <c r="F1350" s="501">
        <f>IF(E1350="y",1,IF(E1350="S",1,0))</f>
        <v>0</v>
      </c>
      <c r="G1350" s="506">
        <f>IF(E1350="S",1,0)</f>
        <v>0</v>
      </c>
      <c r="H1350" s="542"/>
      <c r="I1350" s="543"/>
      <c r="J1350" s="538"/>
      <c r="K1350" s="539"/>
      <c r="L1350" s="552"/>
      <c r="M1350" s="558"/>
      <c r="N1350" s="554">
        <f>L1350+J1350</f>
        <v>0</v>
      </c>
      <c r="O1350" s="555"/>
      <c r="P1350" s="538"/>
      <c r="Q1350" s="539"/>
      <c r="R1350" s="552"/>
      <c r="S1350" s="558"/>
      <c r="T1350" s="590">
        <f t="shared" ref="T1350:T1377" si="1204">R1350-P1350</f>
        <v>0</v>
      </c>
      <c r="U1350" s="591"/>
      <c r="V1350" s="550"/>
      <c r="W1350" s="543"/>
      <c r="X1350" s="538"/>
      <c r="Y1350" s="543"/>
      <c r="Z1350" s="538"/>
      <c r="AA1350" s="543"/>
      <c r="AB1350" s="538"/>
      <c r="AC1350" s="539"/>
      <c r="AD1350" s="552"/>
      <c r="AE1350" s="558"/>
      <c r="AF1350" s="586">
        <f>IF(AB1350=0,0,(AD1350/AB1350)*100)</f>
        <v>0</v>
      </c>
      <c r="AG1350" s="587"/>
      <c r="AH1350" s="538"/>
      <c r="AI1350" s="539"/>
      <c r="AJ1350" s="552"/>
      <c r="AK1350" s="558"/>
      <c r="AL1350" s="590">
        <f>IF(AH1350=0,0,(AJ1350/AH1350)*100)</f>
        <v>0</v>
      </c>
      <c r="AM1350" s="591"/>
      <c r="AN1350" s="538"/>
      <c r="AO1350" s="539"/>
      <c r="AP1350" s="552"/>
      <c r="AQ1350" s="558"/>
      <c r="AR1350" s="590">
        <f>IF(AN1350=0,0,(AP1350/AN1350)*100)</f>
        <v>0</v>
      </c>
      <c r="AS1350" s="591"/>
      <c r="AT1350" s="578">
        <f>AB1350+AH1350+AN1350</f>
        <v>0</v>
      </c>
      <c r="AU1350" s="579"/>
      <c r="AV1350" s="574">
        <f>AD1350+AJ1350+AP1350</f>
        <v>0</v>
      </c>
      <c r="AW1350" s="575"/>
      <c r="AX1350" s="590">
        <f>IF(AT1350=0,0,(AV1350/AT1350)*100)</f>
        <v>0</v>
      </c>
      <c r="AY1350" s="591"/>
      <c r="AZ1350" s="538"/>
      <c r="BA1350" s="539"/>
      <c r="BB1350" s="552"/>
      <c r="BC1350" s="558"/>
      <c r="BD1350" s="590">
        <f>IF(AZ1350=0,0,(BB1350/AZ1350)*100)</f>
        <v>0</v>
      </c>
      <c r="BE1350" s="591"/>
      <c r="BF1350" s="578">
        <f>AT1350+AZ1350</f>
        <v>0</v>
      </c>
      <c r="BG1350" s="579"/>
      <c r="BH1350" s="574">
        <f>AV1350+BB1350</f>
        <v>0</v>
      </c>
      <c r="BI1350" s="575"/>
      <c r="BJ1350" s="590">
        <f>IF(BF1350=0,0,(BH1350/BF1350)*100)</f>
        <v>0</v>
      </c>
      <c r="BK1350" s="591"/>
      <c r="BL1350" s="650">
        <f>(AD1350*2)+(AJ1350*2)+(AP1350*3)+BB1350</f>
        <v>0</v>
      </c>
      <c r="BM1350" s="651"/>
      <c r="BN1350" s="652"/>
      <c r="BO1350" s="599" t="e">
        <f>(BL1350*BR$1334)+(N1350*BR$1335)+(X1350*BR$1336)+(R1350*BR$1337)+(V1350*BR$1338)+(Z1350*BR$1339)</f>
        <v>#REF!</v>
      </c>
      <c r="BP1350" s="599" t="e">
        <f>((AZ1350-BB1350)*BR$1341)+((AT1350-AV1350)*BR$1340)+(H1350*BR$1342)+(P1350*BR$1343)</f>
        <v>#REF!</v>
      </c>
      <c r="BQ1350" s="54"/>
      <c r="BR1350" s="54"/>
      <c r="BS1350" s="54"/>
    </row>
    <row r="1351" spans="1:71" ht="21.75" customHeight="1">
      <c r="A1351" s="54"/>
      <c r="B1351" s="566"/>
      <c r="C1351" s="560" t="str">
        <f>IF(ROSTER!D$24="","",ROSTER!D$24)</f>
        <v/>
      </c>
      <c r="D1351" s="561"/>
      <c r="E1351" s="547"/>
      <c r="F1351" s="502"/>
      <c r="G1351" s="507"/>
      <c r="H1351" s="544"/>
      <c r="I1351" s="545"/>
      <c r="J1351" s="540"/>
      <c r="K1351" s="541"/>
      <c r="L1351" s="553"/>
      <c r="M1351" s="559"/>
      <c r="N1351" s="556" t="s">
        <v>14</v>
      </c>
      <c r="O1351" s="557"/>
      <c r="P1351" s="540"/>
      <c r="Q1351" s="541"/>
      <c r="R1351" s="553"/>
      <c r="S1351" s="559"/>
      <c r="T1351" s="592"/>
      <c r="U1351" s="593"/>
      <c r="V1351" s="551"/>
      <c r="W1351" s="545"/>
      <c r="X1351" s="540"/>
      <c r="Y1351" s="545"/>
      <c r="Z1351" s="540"/>
      <c r="AA1351" s="545"/>
      <c r="AB1351" s="540"/>
      <c r="AC1351" s="541"/>
      <c r="AD1351" s="553"/>
      <c r="AE1351" s="559"/>
      <c r="AF1351" s="588"/>
      <c r="AG1351" s="589"/>
      <c r="AH1351" s="540"/>
      <c r="AI1351" s="541"/>
      <c r="AJ1351" s="553"/>
      <c r="AK1351" s="559"/>
      <c r="AL1351" s="592"/>
      <c r="AM1351" s="593"/>
      <c r="AN1351" s="540"/>
      <c r="AO1351" s="541"/>
      <c r="AP1351" s="553"/>
      <c r="AQ1351" s="559"/>
      <c r="AR1351" s="592"/>
      <c r="AS1351" s="593"/>
      <c r="AT1351" s="580"/>
      <c r="AU1351" s="581"/>
      <c r="AV1351" s="576"/>
      <c r="AW1351" s="577"/>
      <c r="AX1351" s="592"/>
      <c r="AY1351" s="593"/>
      <c r="AZ1351" s="540"/>
      <c r="BA1351" s="541"/>
      <c r="BB1351" s="553"/>
      <c r="BC1351" s="559"/>
      <c r="BD1351" s="592"/>
      <c r="BE1351" s="593"/>
      <c r="BF1351" s="580"/>
      <c r="BG1351" s="581"/>
      <c r="BH1351" s="576"/>
      <c r="BI1351" s="577"/>
      <c r="BJ1351" s="592"/>
      <c r="BK1351" s="593"/>
      <c r="BL1351" s="653"/>
      <c r="BM1351" s="654"/>
      <c r="BN1351" s="655"/>
      <c r="BO1351" s="600"/>
      <c r="BP1351" s="600"/>
      <c r="BQ1351" s="54"/>
      <c r="BR1351" s="54"/>
      <c r="BS1351" s="54"/>
    </row>
    <row r="1352" spans="1:71" ht="21.75" customHeight="1">
      <c r="A1352" s="54"/>
      <c r="B1352" s="565" t="str">
        <f>IF(ROSTER!B26="","",ROSTER!B26)</f>
        <v/>
      </c>
      <c r="C1352" s="536" t="str">
        <f>IF(ROSTER!C$26="","",ROSTER!C$26)</f>
        <v/>
      </c>
      <c r="D1352" s="537"/>
      <c r="E1352" s="546"/>
      <c r="F1352" s="501">
        <f>IF(E1352="y",1,IF(E1352="S",1,0))</f>
        <v>0</v>
      </c>
      <c r="G1352" s="506">
        <f>IF(E1352="S",1,0)</f>
        <v>0</v>
      </c>
      <c r="H1352" s="542"/>
      <c r="I1352" s="543"/>
      <c r="J1352" s="538"/>
      <c r="K1352" s="539"/>
      <c r="L1352" s="552"/>
      <c r="M1352" s="558"/>
      <c r="N1352" s="554">
        <f>L1352+J1352</f>
        <v>0</v>
      </c>
      <c r="O1352" s="555"/>
      <c r="P1352" s="538"/>
      <c r="Q1352" s="539"/>
      <c r="R1352" s="552"/>
      <c r="S1352" s="558"/>
      <c r="T1352" s="590">
        <f t="shared" ref="T1352:T1377" si="1205">R1352-P1352</f>
        <v>0</v>
      </c>
      <c r="U1352" s="591"/>
      <c r="V1352" s="550"/>
      <c r="W1352" s="543"/>
      <c r="X1352" s="538"/>
      <c r="Y1352" s="543"/>
      <c r="Z1352" s="538"/>
      <c r="AA1352" s="543"/>
      <c r="AB1352" s="538"/>
      <c r="AC1352" s="539"/>
      <c r="AD1352" s="552"/>
      <c r="AE1352" s="558"/>
      <c r="AF1352" s="586">
        <f>IF(AB1352=0,0,(AD1352/AB1352)*100)</f>
        <v>0</v>
      </c>
      <c r="AG1352" s="587"/>
      <c r="AH1352" s="538"/>
      <c r="AI1352" s="539"/>
      <c r="AJ1352" s="552"/>
      <c r="AK1352" s="558"/>
      <c r="AL1352" s="590">
        <f>IF(AH1352=0,0,(AJ1352/AH1352)*100)</f>
        <v>0</v>
      </c>
      <c r="AM1352" s="591"/>
      <c r="AN1352" s="538"/>
      <c r="AO1352" s="539"/>
      <c r="AP1352" s="552"/>
      <c r="AQ1352" s="558"/>
      <c r="AR1352" s="590">
        <f>IF(AN1352=0,0,(AP1352/AN1352)*100)</f>
        <v>0</v>
      </c>
      <c r="AS1352" s="591"/>
      <c r="AT1352" s="578">
        <f>AB1352+AH1352+AN1352</f>
        <v>0</v>
      </c>
      <c r="AU1352" s="579"/>
      <c r="AV1352" s="574">
        <f>AD1352+AJ1352+AP1352</f>
        <v>0</v>
      </c>
      <c r="AW1352" s="575"/>
      <c r="AX1352" s="590">
        <f>IF(AT1352=0,0,(AV1352/AT1352)*100)</f>
        <v>0</v>
      </c>
      <c r="AY1352" s="591"/>
      <c r="AZ1352" s="538"/>
      <c r="BA1352" s="539"/>
      <c r="BB1352" s="552"/>
      <c r="BC1352" s="558"/>
      <c r="BD1352" s="590">
        <f>IF(AZ1352=0,0,(BB1352/AZ1352)*100)</f>
        <v>0</v>
      </c>
      <c r="BE1352" s="591"/>
      <c r="BF1352" s="578">
        <f>AT1352+AZ1352</f>
        <v>0</v>
      </c>
      <c r="BG1352" s="579"/>
      <c r="BH1352" s="574">
        <f>AV1352+BB1352</f>
        <v>0</v>
      </c>
      <c r="BI1352" s="575"/>
      <c r="BJ1352" s="590">
        <f>IF(BF1352=0,0,(BH1352/BF1352)*100)</f>
        <v>0</v>
      </c>
      <c r="BK1352" s="591"/>
      <c r="BL1352" s="650">
        <f>(AD1352*2)+(AJ1352*2)+(AP1352*3)+BB1352</f>
        <v>0</v>
      </c>
      <c r="BM1352" s="651"/>
      <c r="BN1352" s="652"/>
      <c r="BO1352" s="599" t="e">
        <f>(BL1352*BR$1334)+(N1352*BR$1335)+(X1352*BR$1336)+(R1352*BR$1337)+(V1352*BR$1338)+(Z1352*BR$1339)</f>
        <v>#REF!</v>
      </c>
      <c r="BP1352" s="599" t="e">
        <f>((AZ1352-BB1352)*BR$1341)+((AT1352-AV1352)*BR$1340)+(H1352*BR$1342)+(P1352*BR$1343)</f>
        <v>#REF!</v>
      </c>
      <c r="BQ1352" s="54"/>
      <c r="BR1352" s="54"/>
      <c r="BS1352" s="54"/>
    </row>
    <row r="1353" spans="1:71" ht="21.75" customHeight="1">
      <c r="A1353" s="54"/>
      <c r="B1353" s="566"/>
      <c r="C1353" s="560" t="str">
        <f>IF(ROSTER!D$26="","",ROSTER!D$26)</f>
        <v/>
      </c>
      <c r="D1353" s="561"/>
      <c r="E1353" s="547"/>
      <c r="F1353" s="502"/>
      <c r="G1353" s="507"/>
      <c r="H1353" s="544"/>
      <c r="I1353" s="545"/>
      <c r="J1353" s="540"/>
      <c r="K1353" s="541"/>
      <c r="L1353" s="553"/>
      <c r="M1353" s="559"/>
      <c r="N1353" s="556" t="s">
        <v>14</v>
      </c>
      <c r="O1353" s="557"/>
      <c r="P1353" s="540"/>
      <c r="Q1353" s="541"/>
      <c r="R1353" s="553"/>
      <c r="S1353" s="559"/>
      <c r="T1353" s="592"/>
      <c r="U1353" s="593"/>
      <c r="V1353" s="551"/>
      <c r="W1353" s="545"/>
      <c r="X1353" s="540"/>
      <c r="Y1353" s="545"/>
      <c r="Z1353" s="540"/>
      <c r="AA1353" s="545"/>
      <c r="AB1353" s="540"/>
      <c r="AC1353" s="541"/>
      <c r="AD1353" s="553"/>
      <c r="AE1353" s="559"/>
      <c r="AF1353" s="588"/>
      <c r="AG1353" s="589"/>
      <c r="AH1353" s="540"/>
      <c r="AI1353" s="541"/>
      <c r="AJ1353" s="553"/>
      <c r="AK1353" s="559"/>
      <c r="AL1353" s="592"/>
      <c r="AM1353" s="593"/>
      <c r="AN1353" s="540"/>
      <c r="AO1353" s="541"/>
      <c r="AP1353" s="553"/>
      <c r="AQ1353" s="559"/>
      <c r="AR1353" s="592"/>
      <c r="AS1353" s="593"/>
      <c r="AT1353" s="580"/>
      <c r="AU1353" s="581"/>
      <c r="AV1353" s="576"/>
      <c r="AW1353" s="577"/>
      <c r="AX1353" s="592"/>
      <c r="AY1353" s="593"/>
      <c r="AZ1353" s="540"/>
      <c r="BA1353" s="541"/>
      <c r="BB1353" s="553"/>
      <c r="BC1353" s="559"/>
      <c r="BD1353" s="592"/>
      <c r="BE1353" s="593"/>
      <c r="BF1353" s="580"/>
      <c r="BG1353" s="581"/>
      <c r="BH1353" s="576"/>
      <c r="BI1353" s="577"/>
      <c r="BJ1353" s="592"/>
      <c r="BK1353" s="593"/>
      <c r="BL1353" s="653"/>
      <c r="BM1353" s="654"/>
      <c r="BN1353" s="655"/>
      <c r="BO1353" s="600"/>
      <c r="BP1353" s="600"/>
      <c r="BQ1353" s="54"/>
      <c r="BR1353" s="54"/>
      <c r="BS1353" s="54"/>
    </row>
    <row r="1354" spans="1:71" ht="21.75" customHeight="1">
      <c r="A1354" s="54"/>
      <c r="B1354" s="565" t="str">
        <f>IF(ROSTER!B28="","",ROSTER!B28)</f>
        <v/>
      </c>
      <c r="C1354" s="536" t="str">
        <f>IF(ROSTER!C$28="","",ROSTER!C$28)</f>
        <v/>
      </c>
      <c r="D1354" s="537"/>
      <c r="E1354" s="546"/>
      <c r="F1354" s="501">
        <f>IF(E1354="y",1,IF(E1354="S",1,0))</f>
        <v>0</v>
      </c>
      <c r="G1354" s="506">
        <f>IF(E1354="S",1,0)</f>
        <v>0</v>
      </c>
      <c r="H1354" s="542"/>
      <c r="I1354" s="543"/>
      <c r="J1354" s="538"/>
      <c r="K1354" s="539"/>
      <c r="L1354" s="552"/>
      <c r="M1354" s="558"/>
      <c r="N1354" s="554">
        <f>L1354+J1354</f>
        <v>0</v>
      </c>
      <c r="O1354" s="555"/>
      <c r="P1354" s="538"/>
      <c r="Q1354" s="539"/>
      <c r="R1354" s="552"/>
      <c r="S1354" s="558"/>
      <c r="T1354" s="590">
        <f t="shared" ref="T1354:T1377" si="1206">R1354-P1354</f>
        <v>0</v>
      </c>
      <c r="U1354" s="591"/>
      <c r="V1354" s="550"/>
      <c r="W1354" s="543"/>
      <c r="X1354" s="538"/>
      <c r="Y1354" s="543"/>
      <c r="Z1354" s="538"/>
      <c r="AA1354" s="543"/>
      <c r="AB1354" s="538"/>
      <c r="AC1354" s="539"/>
      <c r="AD1354" s="552"/>
      <c r="AE1354" s="558"/>
      <c r="AF1354" s="586">
        <f>IF(AB1354=0,0,(AD1354/AB1354)*100)</f>
        <v>0</v>
      </c>
      <c r="AG1354" s="587"/>
      <c r="AH1354" s="538"/>
      <c r="AI1354" s="539"/>
      <c r="AJ1354" s="552"/>
      <c r="AK1354" s="558"/>
      <c r="AL1354" s="590">
        <f>IF(AH1354=0,0,(AJ1354/AH1354)*100)</f>
        <v>0</v>
      </c>
      <c r="AM1354" s="591"/>
      <c r="AN1354" s="538"/>
      <c r="AO1354" s="539"/>
      <c r="AP1354" s="552"/>
      <c r="AQ1354" s="558"/>
      <c r="AR1354" s="590">
        <f>IF(AN1354=0,0,(AP1354/AN1354)*100)</f>
        <v>0</v>
      </c>
      <c r="AS1354" s="591"/>
      <c r="AT1354" s="578">
        <f>AB1354+AH1354+AN1354</f>
        <v>0</v>
      </c>
      <c r="AU1354" s="579"/>
      <c r="AV1354" s="574">
        <f>AD1354+AJ1354+AP1354</f>
        <v>0</v>
      </c>
      <c r="AW1354" s="575"/>
      <c r="AX1354" s="590">
        <f>IF(AT1354=0,0,(AV1354/AT1354)*100)</f>
        <v>0</v>
      </c>
      <c r="AY1354" s="591"/>
      <c r="AZ1354" s="538"/>
      <c r="BA1354" s="539"/>
      <c r="BB1354" s="552"/>
      <c r="BC1354" s="558"/>
      <c r="BD1354" s="590">
        <f>IF(AZ1354=0,0,(BB1354/AZ1354)*100)</f>
        <v>0</v>
      </c>
      <c r="BE1354" s="591"/>
      <c r="BF1354" s="578">
        <f>AT1354+AZ1354</f>
        <v>0</v>
      </c>
      <c r="BG1354" s="579"/>
      <c r="BH1354" s="574">
        <f>AV1354+BB1354</f>
        <v>0</v>
      </c>
      <c r="BI1354" s="575"/>
      <c r="BJ1354" s="590">
        <f>IF(BF1354=0,0,(BH1354/BF1354)*100)</f>
        <v>0</v>
      </c>
      <c r="BK1354" s="591"/>
      <c r="BL1354" s="650">
        <f>(AD1354*2)+(AJ1354*2)+(AP1354*3)+BB1354</f>
        <v>0</v>
      </c>
      <c r="BM1354" s="651"/>
      <c r="BN1354" s="652"/>
      <c r="BO1354" s="599" t="e">
        <f>(BL1354*BR$1334)+(N1354*BR$1335)+(X1354*BR$1336)+(R1354*BR$1337)+(V1354*BR$1338)+(Z1354*BR$1339)</f>
        <v>#REF!</v>
      </c>
      <c r="BP1354" s="599" t="e">
        <f>((AZ1354-BB1354)*BR$1341)+((AT1354-AV1354)*BR$1340)+(H1354*BR$1342)+(P1354*BR$1343)</f>
        <v>#REF!</v>
      </c>
      <c r="BQ1354" s="54"/>
      <c r="BR1354" s="54"/>
      <c r="BS1354" s="54"/>
    </row>
    <row r="1355" spans="1:71" ht="21.75" customHeight="1">
      <c r="A1355" s="54"/>
      <c r="B1355" s="566"/>
      <c r="C1355" s="560" t="str">
        <f>IF(ROSTER!D$28="","",ROSTER!D$28)</f>
        <v/>
      </c>
      <c r="D1355" s="561"/>
      <c r="E1355" s="547"/>
      <c r="F1355" s="502"/>
      <c r="G1355" s="507"/>
      <c r="H1355" s="544"/>
      <c r="I1355" s="545"/>
      <c r="J1355" s="540"/>
      <c r="K1355" s="541"/>
      <c r="L1355" s="553"/>
      <c r="M1355" s="559"/>
      <c r="N1355" s="556" t="s">
        <v>14</v>
      </c>
      <c r="O1355" s="557"/>
      <c r="P1355" s="540"/>
      <c r="Q1355" s="541"/>
      <c r="R1355" s="553"/>
      <c r="S1355" s="559"/>
      <c r="T1355" s="592"/>
      <c r="U1355" s="593"/>
      <c r="V1355" s="551"/>
      <c r="W1355" s="545"/>
      <c r="X1355" s="540"/>
      <c r="Y1355" s="545"/>
      <c r="Z1355" s="540"/>
      <c r="AA1355" s="545"/>
      <c r="AB1355" s="540"/>
      <c r="AC1355" s="541"/>
      <c r="AD1355" s="553"/>
      <c r="AE1355" s="559"/>
      <c r="AF1355" s="588"/>
      <c r="AG1355" s="589"/>
      <c r="AH1355" s="540"/>
      <c r="AI1355" s="541"/>
      <c r="AJ1355" s="553"/>
      <c r="AK1355" s="559"/>
      <c r="AL1355" s="592"/>
      <c r="AM1355" s="593"/>
      <c r="AN1355" s="540"/>
      <c r="AO1355" s="541"/>
      <c r="AP1355" s="553"/>
      <c r="AQ1355" s="559"/>
      <c r="AR1355" s="592"/>
      <c r="AS1355" s="593"/>
      <c r="AT1355" s="580"/>
      <c r="AU1355" s="581"/>
      <c r="AV1355" s="576"/>
      <c r="AW1355" s="577"/>
      <c r="AX1355" s="592"/>
      <c r="AY1355" s="593"/>
      <c r="AZ1355" s="540"/>
      <c r="BA1355" s="541"/>
      <c r="BB1355" s="553"/>
      <c r="BC1355" s="559"/>
      <c r="BD1355" s="592"/>
      <c r="BE1355" s="593"/>
      <c r="BF1355" s="580"/>
      <c r="BG1355" s="581"/>
      <c r="BH1355" s="576"/>
      <c r="BI1355" s="577"/>
      <c r="BJ1355" s="592"/>
      <c r="BK1355" s="593"/>
      <c r="BL1355" s="653"/>
      <c r="BM1355" s="654"/>
      <c r="BN1355" s="655"/>
      <c r="BO1355" s="600"/>
      <c r="BP1355" s="600"/>
      <c r="BQ1355" s="54"/>
      <c r="BR1355" s="54"/>
      <c r="BS1355" s="54"/>
    </row>
    <row r="1356" spans="1:71" ht="21.75" customHeight="1">
      <c r="A1356" s="54"/>
      <c r="B1356" s="565" t="str">
        <f>IF(ROSTER!B30="","",ROSTER!B30)</f>
        <v/>
      </c>
      <c r="C1356" s="536" t="str">
        <f>IF(ROSTER!C$30="","",ROSTER!C$30)</f>
        <v/>
      </c>
      <c r="D1356" s="537"/>
      <c r="E1356" s="546"/>
      <c r="F1356" s="501">
        <f>IF(E1356="y",1,IF(E1356="S",1,0))</f>
        <v>0</v>
      </c>
      <c r="G1356" s="506">
        <f>IF(E1356="S",1,0)</f>
        <v>0</v>
      </c>
      <c r="H1356" s="542"/>
      <c r="I1356" s="543"/>
      <c r="J1356" s="538"/>
      <c r="K1356" s="539"/>
      <c r="L1356" s="552"/>
      <c r="M1356" s="558"/>
      <c r="N1356" s="554">
        <f>L1356+J1356</f>
        <v>0</v>
      </c>
      <c r="O1356" s="555"/>
      <c r="P1356" s="538"/>
      <c r="Q1356" s="539"/>
      <c r="R1356" s="552"/>
      <c r="S1356" s="558"/>
      <c r="T1356" s="590">
        <f t="shared" ref="T1356:T1377" si="1207">R1356-P1356</f>
        <v>0</v>
      </c>
      <c r="U1356" s="591"/>
      <c r="V1356" s="550"/>
      <c r="W1356" s="543"/>
      <c r="X1356" s="538"/>
      <c r="Y1356" s="543"/>
      <c r="Z1356" s="538"/>
      <c r="AA1356" s="543"/>
      <c r="AB1356" s="538"/>
      <c r="AC1356" s="539"/>
      <c r="AD1356" s="552"/>
      <c r="AE1356" s="558"/>
      <c r="AF1356" s="586">
        <f>IF(AB1356=0,0,(AD1356/AB1356)*100)</f>
        <v>0</v>
      </c>
      <c r="AG1356" s="587"/>
      <c r="AH1356" s="538"/>
      <c r="AI1356" s="539"/>
      <c r="AJ1356" s="552"/>
      <c r="AK1356" s="558"/>
      <c r="AL1356" s="590">
        <f>IF(AH1356=0,0,(AJ1356/AH1356)*100)</f>
        <v>0</v>
      </c>
      <c r="AM1356" s="591"/>
      <c r="AN1356" s="538"/>
      <c r="AO1356" s="539"/>
      <c r="AP1356" s="552"/>
      <c r="AQ1356" s="558"/>
      <c r="AR1356" s="590">
        <f>IF(AN1356=0,0,(AP1356/AN1356)*100)</f>
        <v>0</v>
      </c>
      <c r="AS1356" s="591"/>
      <c r="AT1356" s="578">
        <f>AB1356+AH1356+AN1356</f>
        <v>0</v>
      </c>
      <c r="AU1356" s="579"/>
      <c r="AV1356" s="574">
        <f>AD1356+AJ1356+AP1356</f>
        <v>0</v>
      </c>
      <c r="AW1356" s="575"/>
      <c r="AX1356" s="590">
        <f>IF(AT1356=0,0,(AV1356/AT1356)*100)</f>
        <v>0</v>
      </c>
      <c r="AY1356" s="591"/>
      <c r="AZ1356" s="538"/>
      <c r="BA1356" s="539"/>
      <c r="BB1356" s="552"/>
      <c r="BC1356" s="558"/>
      <c r="BD1356" s="590">
        <f>IF(AZ1356=0,0,(BB1356/AZ1356)*100)</f>
        <v>0</v>
      </c>
      <c r="BE1356" s="591"/>
      <c r="BF1356" s="578">
        <f>AT1356+AZ1356</f>
        <v>0</v>
      </c>
      <c r="BG1356" s="579"/>
      <c r="BH1356" s="574">
        <f>AV1356+BB1356</f>
        <v>0</v>
      </c>
      <c r="BI1356" s="575"/>
      <c r="BJ1356" s="590">
        <f>IF(BF1356=0,0,(BH1356/BF1356)*100)</f>
        <v>0</v>
      </c>
      <c r="BK1356" s="591"/>
      <c r="BL1356" s="650">
        <f>(AD1356*2)+(AJ1356*2)+(AP1356*3)+BB1356</f>
        <v>0</v>
      </c>
      <c r="BM1356" s="651"/>
      <c r="BN1356" s="652"/>
      <c r="BO1356" s="599" t="e">
        <f>(BL1356*BR$1334)+(N1356*BR$1335)+(X1356*BR$1336)+(R1356*BR$1337)+(V1356*BR$1338)+(Z1356*BR$1339)</f>
        <v>#REF!</v>
      </c>
      <c r="BP1356" s="599" t="e">
        <f>((AZ1356-BB1356)*BR$1341)+((AT1356-AV1356)*BR$1340)+(H1356*BR$1342)+(P1356*BR$1343)</f>
        <v>#REF!</v>
      </c>
      <c r="BQ1356" s="54"/>
      <c r="BR1356" s="54"/>
      <c r="BS1356" s="54"/>
    </row>
    <row r="1357" spans="1:71" ht="21.75" customHeight="1">
      <c r="A1357" s="54"/>
      <c r="B1357" s="566"/>
      <c r="C1357" s="560" t="str">
        <f>IF(ROSTER!D$30="","",ROSTER!D$30)</f>
        <v/>
      </c>
      <c r="D1357" s="561"/>
      <c r="E1357" s="547"/>
      <c r="F1357" s="502"/>
      <c r="G1357" s="507"/>
      <c r="H1357" s="544"/>
      <c r="I1357" s="545"/>
      <c r="J1357" s="540"/>
      <c r="K1357" s="541"/>
      <c r="L1357" s="553"/>
      <c r="M1357" s="559"/>
      <c r="N1357" s="556" t="s">
        <v>14</v>
      </c>
      <c r="O1357" s="557"/>
      <c r="P1357" s="540"/>
      <c r="Q1357" s="541"/>
      <c r="R1357" s="553"/>
      <c r="S1357" s="559"/>
      <c r="T1357" s="592"/>
      <c r="U1357" s="593"/>
      <c r="V1357" s="551"/>
      <c r="W1357" s="545"/>
      <c r="X1357" s="540"/>
      <c r="Y1357" s="545"/>
      <c r="Z1357" s="540"/>
      <c r="AA1357" s="545"/>
      <c r="AB1357" s="540"/>
      <c r="AC1357" s="541"/>
      <c r="AD1357" s="553"/>
      <c r="AE1357" s="559"/>
      <c r="AF1357" s="588"/>
      <c r="AG1357" s="589"/>
      <c r="AH1357" s="540"/>
      <c r="AI1357" s="541"/>
      <c r="AJ1357" s="553"/>
      <c r="AK1357" s="559"/>
      <c r="AL1357" s="592"/>
      <c r="AM1357" s="593"/>
      <c r="AN1357" s="540"/>
      <c r="AO1357" s="541"/>
      <c r="AP1357" s="553"/>
      <c r="AQ1357" s="559"/>
      <c r="AR1357" s="592"/>
      <c r="AS1357" s="593"/>
      <c r="AT1357" s="580"/>
      <c r="AU1357" s="581"/>
      <c r="AV1357" s="576"/>
      <c r="AW1357" s="577"/>
      <c r="AX1357" s="592"/>
      <c r="AY1357" s="593"/>
      <c r="AZ1357" s="540"/>
      <c r="BA1357" s="541"/>
      <c r="BB1357" s="553"/>
      <c r="BC1357" s="559"/>
      <c r="BD1357" s="592"/>
      <c r="BE1357" s="593"/>
      <c r="BF1357" s="580"/>
      <c r="BG1357" s="581"/>
      <c r="BH1357" s="576"/>
      <c r="BI1357" s="577"/>
      <c r="BJ1357" s="592"/>
      <c r="BK1357" s="593"/>
      <c r="BL1357" s="653"/>
      <c r="BM1357" s="654"/>
      <c r="BN1357" s="655"/>
      <c r="BO1357" s="600"/>
      <c r="BP1357" s="600"/>
      <c r="BQ1357" s="54"/>
      <c r="BR1357" s="54"/>
      <c r="BS1357" s="54"/>
    </row>
    <row r="1358" spans="1:71" ht="21.75" customHeight="1">
      <c r="A1358" s="54"/>
      <c r="B1358" s="565" t="str">
        <f>IF(ROSTER!B32="","",ROSTER!B32)</f>
        <v/>
      </c>
      <c r="C1358" s="536" t="str">
        <f>IF(ROSTER!C$32="","",ROSTER!C$32)</f>
        <v/>
      </c>
      <c r="D1358" s="537"/>
      <c r="E1358" s="546"/>
      <c r="F1358" s="501">
        <f>IF(E1358="y",1,IF(E1358="S",1,0))</f>
        <v>0</v>
      </c>
      <c r="G1358" s="506">
        <f>IF(E1358="S",1,0)</f>
        <v>0</v>
      </c>
      <c r="H1358" s="542"/>
      <c r="I1358" s="543"/>
      <c r="J1358" s="538"/>
      <c r="K1358" s="539"/>
      <c r="L1358" s="552"/>
      <c r="M1358" s="558"/>
      <c r="N1358" s="554">
        <f>L1358+J1358</f>
        <v>0</v>
      </c>
      <c r="O1358" s="555"/>
      <c r="P1358" s="538"/>
      <c r="Q1358" s="539"/>
      <c r="R1358" s="552"/>
      <c r="S1358" s="558"/>
      <c r="T1358" s="590">
        <f t="shared" ref="T1358:T1377" si="1208">R1358-P1358</f>
        <v>0</v>
      </c>
      <c r="U1358" s="591"/>
      <c r="V1358" s="550"/>
      <c r="W1358" s="543"/>
      <c r="X1358" s="538"/>
      <c r="Y1358" s="543"/>
      <c r="Z1358" s="538"/>
      <c r="AA1358" s="543"/>
      <c r="AB1358" s="538"/>
      <c r="AC1358" s="539"/>
      <c r="AD1358" s="552"/>
      <c r="AE1358" s="558"/>
      <c r="AF1358" s="586">
        <f>IF(AB1358=0,0,(AD1358/AB1358)*100)</f>
        <v>0</v>
      </c>
      <c r="AG1358" s="587"/>
      <c r="AH1358" s="538"/>
      <c r="AI1358" s="539"/>
      <c r="AJ1358" s="552"/>
      <c r="AK1358" s="558"/>
      <c r="AL1358" s="590">
        <f>IF(AH1358=0,0,(AJ1358/AH1358)*100)</f>
        <v>0</v>
      </c>
      <c r="AM1358" s="591"/>
      <c r="AN1358" s="538"/>
      <c r="AO1358" s="539"/>
      <c r="AP1358" s="552"/>
      <c r="AQ1358" s="558"/>
      <c r="AR1358" s="590">
        <f>IF(AN1358=0,0,(AP1358/AN1358)*100)</f>
        <v>0</v>
      </c>
      <c r="AS1358" s="591"/>
      <c r="AT1358" s="578">
        <f>AB1358+AH1358+AN1358</f>
        <v>0</v>
      </c>
      <c r="AU1358" s="579"/>
      <c r="AV1358" s="574">
        <f>AD1358+AJ1358+AP1358</f>
        <v>0</v>
      </c>
      <c r="AW1358" s="575"/>
      <c r="AX1358" s="590">
        <f>IF(AT1358=0,0,(AV1358/AT1358)*100)</f>
        <v>0</v>
      </c>
      <c r="AY1358" s="591"/>
      <c r="AZ1358" s="538"/>
      <c r="BA1358" s="539"/>
      <c r="BB1358" s="552"/>
      <c r="BC1358" s="558"/>
      <c r="BD1358" s="590">
        <f>IF(AZ1358=0,0,(BB1358/AZ1358)*100)</f>
        <v>0</v>
      </c>
      <c r="BE1358" s="591"/>
      <c r="BF1358" s="578">
        <f>AT1358+AZ1358</f>
        <v>0</v>
      </c>
      <c r="BG1358" s="579"/>
      <c r="BH1358" s="574">
        <f>AV1358+BB1358</f>
        <v>0</v>
      </c>
      <c r="BI1358" s="575"/>
      <c r="BJ1358" s="590">
        <f>IF(BF1358=0,0,(BH1358/BF1358)*100)</f>
        <v>0</v>
      </c>
      <c r="BK1358" s="591"/>
      <c r="BL1358" s="650">
        <f>(AD1358*2)+(AJ1358*2)+(AP1358*3)+BB1358</f>
        <v>0</v>
      </c>
      <c r="BM1358" s="651"/>
      <c r="BN1358" s="652"/>
      <c r="BO1358" s="599" t="e">
        <f>(BL1358*BR$1334)+(N1358*BR$1335)+(X1358*BR$1336)+(R1358*BR$1337)+(V1358*BR$1338)+(Z1358*BR$1339)</f>
        <v>#REF!</v>
      </c>
      <c r="BP1358" s="599" t="e">
        <f>((AZ1358-BB1358)*BR$1341)+((AT1358-AV1358)*BR$1340)+(H1358*BR$1342)+(P1358*BR$1343)</f>
        <v>#REF!</v>
      </c>
      <c r="BQ1358" s="54"/>
      <c r="BR1358" s="54"/>
      <c r="BS1358" s="54"/>
    </row>
    <row r="1359" spans="1:71" ht="21.75" customHeight="1">
      <c r="A1359" s="54"/>
      <c r="B1359" s="566"/>
      <c r="C1359" s="560" t="str">
        <f>IF(ROSTER!D$32="","",ROSTER!D$32)</f>
        <v/>
      </c>
      <c r="D1359" s="561"/>
      <c r="E1359" s="547"/>
      <c r="F1359" s="502"/>
      <c r="G1359" s="507"/>
      <c r="H1359" s="544"/>
      <c r="I1359" s="545"/>
      <c r="J1359" s="540"/>
      <c r="K1359" s="541"/>
      <c r="L1359" s="553"/>
      <c r="M1359" s="559"/>
      <c r="N1359" s="556" t="s">
        <v>14</v>
      </c>
      <c r="O1359" s="557"/>
      <c r="P1359" s="540"/>
      <c r="Q1359" s="541"/>
      <c r="R1359" s="553"/>
      <c r="S1359" s="559"/>
      <c r="T1359" s="592"/>
      <c r="U1359" s="593"/>
      <c r="V1359" s="551"/>
      <c r="W1359" s="545"/>
      <c r="X1359" s="540"/>
      <c r="Y1359" s="545"/>
      <c r="Z1359" s="540"/>
      <c r="AA1359" s="545"/>
      <c r="AB1359" s="540"/>
      <c r="AC1359" s="541"/>
      <c r="AD1359" s="553"/>
      <c r="AE1359" s="559"/>
      <c r="AF1359" s="588"/>
      <c r="AG1359" s="589"/>
      <c r="AH1359" s="540"/>
      <c r="AI1359" s="541"/>
      <c r="AJ1359" s="553"/>
      <c r="AK1359" s="559"/>
      <c r="AL1359" s="592"/>
      <c r="AM1359" s="593"/>
      <c r="AN1359" s="540"/>
      <c r="AO1359" s="541"/>
      <c r="AP1359" s="553"/>
      <c r="AQ1359" s="559"/>
      <c r="AR1359" s="592"/>
      <c r="AS1359" s="593"/>
      <c r="AT1359" s="580"/>
      <c r="AU1359" s="581"/>
      <c r="AV1359" s="576"/>
      <c r="AW1359" s="577"/>
      <c r="AX1359" s="592"/>
      <c r="AY1359" s="593"/>
      <c r="AZ1359" s="540"/>
      <c r="BA1359" s="541"/>
      <c r="BB1359" s="553"/>
      <c r="BC1359" s="559"/>
      <c r="BD1359" s="592"/>
      <c r="BE1359" s="593"/>
      <c r="BF1359" s="580"/>
      <c r="BG1359" s="581"/>
      <c r="BH1359" s="576"/>
      <c r="BI1359" s="577"/>
      <c r="BJ1359" s="592"/>
      <c r="BK1359" s="593"/>
      <c r="BL1359" s="653"/>
      <c r="BM1359" s="654"/>
      <c r="BN1359" s="655"/>
      <c r="BO1359" s="600"/>
      <c r="BP1359" s="600"/>
      <c r="BQ1359" s="54"/>
      <c r="BR1359" s="54"/>
      <c r="BS1359" s="54"/>
    </row>
    <row r="1360" spans="1:71" ht="21.75" customHeight="1">
      <c r="A1360" s="54"/>
      <c r="B1360" s="565" t="str">
        <f>IF(ROSTER!B34="","",ROSTER!B34)</f>
        <v/>
      </c>
      <c r="C1360" s="536" t="str">
        <f>IF(ROSTER!C$34="","",ROSTER!C$34)</f>
        <v/>
      </c>
      <c r="D1360" s="537"/>
      <c r="E1360" s="546"/>
      <c r="F1360" s="501">
        <f>IF(E1360="y",1,IF(E1360="S",1,0))</f>
        <v>0</v>
      </c>
      <c r="G1360" s="506">
        <f>IF(E1360="S",1,0)</f>
        <v>0</v>
      </c>
      <c r="H1360" s="542"/>
      <c r="I1360" s="543"/>
      <c r="J1360" s="538"/>
      <c r="K1360" s="539"/>
      <c r="L1360" s="552"/>
      <c r="M1360" s="558"/>
      <c r="N1360" s="554">
        <f>L1360+J1360</f>
        <v>0</v>
      </c>
      <c r="O1360" s="555"/>
      <c r="P1360" s="538"/>
      <c r="Q1360" s="539"/>
      <c r="R1360" s="552"/>
      <c r="S1360" s="558"/>
      <c r="T1360" s="590">
        <f t="shared" ref="T1360:T1377" si="1209">R1360-P1360</f>
        <v>0</v>
      </c>
      <c r="U1360" s="591"/>
      <c r="V1360" s="550"/>
      <c r="W1360" s="543"/>
      <c r="X1360" s="538"/>
      <c r="Y1360" s="543"/>
      <c r="Z1360" s="538"/>
      <c r="AA1360" s="543"/>
      <c r="AB1360" s="538"/>
      <c r="AC1360" s="539"/>
      <c r="AD1360" s="552"/>
      <c r="AE1360" s="558"/>
      <c r="AF1360" s="586">
        <f>IF(AB1360=0,0,(AD1360/AB1360)*100)</f>
        <v>0</v>
      </c>
      <c r="AG1360" s="587"/>
      <c r="AH1360" s="538"/>
      <c r="AI1360" s="539"/>
      <c r="AJ1360" s="552"/>
      <c r="AK1360" s="558"/>
      <c r="AL1360" s="590">
        <f>IF(AH1360=0,0,(AJ1360/AH1360)*100)</f>
        <v>0</v>
      </c>
      <c r="AM1360" s="591"/>
      <c r="AN1360" s="538"/>
      <c r="AO1360" s="539"/>
      <c r="AP1360" s="552"/>
      <c r="AQ1360" s="558"/>
      <c r="AR1360" s="590">
        <f>IF(AN1360=0,0,(AP1360/AN1360)*100)</f>
        <v>0</v>
      </c>
      <c r="AS1360" s="591"/>
      <c r="AT1360" s="578">
        <f>AB1360+AH1360+AN1360</f>
        <v>0</v>
      </c>
      <c r="AU1360" s="579"/>
      <c r="AV1360" s="574">
        <f>AD1360+AJ1360+AP1360</f>
        <v>0</v>
      </c>
      <c r="AW1360" s="575"/>
      <c r="AX1360" s="590">
        <f>IF(AT1360=0,0,(AV1360/AT1360)*100)</f>
        <v>0</v>
      </c>
      <c r="AY1360" s="591"/>
      <c r="AZ1360" s="538"/>
      <c r="BA1360" s="539"/>
      <c r="BB1360" s="552"/>
      <c r="BC1360" s="558"/>
      <c r="BD1360" s="590">
        <f>IF(AZ1360=0,0,(BB1360/AZ1360)*100)</f>
        <v>0</v>
      </c>
      <c r="BE1360" s="591"/>
      <c r="BF1360" s="578">
        <f>AT1360+AZ1360</f>
        <v>0</v>
      </c>
      <c r="BG1360" s="579"/>
      <c r="BH1360" s="574">
        <f>AV1360+BB1360</f>
        <v>0</v>
      </c>
      <c r="BI1360" s="575"/>
      <c r="BJ1360" s="590">
        <f>IF(BF1360=0,0,(BH1360/BF1360)*100)</f>
        <v>0</v>
      </c>
      <c r="BK1360" s="591"/>
      <c r="BL1360" s="650">
        <f>(AD1360*2)+(AJ1360*2)+(AP1360*3)+BB1360</f>
        <v>0</v>
      </c>
      <c r="BM1360" s="651"/>
      <c r="BN1360" s="652"/>
      <c r="BO1360" s="599" t="e">
        <f>(BL1360*BR$1334)+(N1360*BR$1335)+(X1360*BR$1336)+(R1360*BR$1337)+(V1360*BR$1338)+(Z1360*BR$1339)</f>
        <v>#REF!</v>
      </c>
      <c r="BP1360" s="599" t="e">
        <f>((AZ1360-BB1360)*BR$1341)+((AT1360-AV1360)*BR$1340)+(H1360*BR$1342)+(P1360*BR$1343)</f>
        <v>#REF!</v>
      </c>
      <c r="BQ1360" s="54"/>
      <c r="BR1360" s="54"/>
      <c r="BS1360" s="54"/>
    </row>
    <row r="1361" spans="1:71" ht="21.75" customHeight="1">
      <c r="A1361" s="54"/>
      <c r="B1361" s="566"/>
      <c r="C1361" s="560" t="str">
        <f>IF(ROSTER!D$34="","",ROSTER!D$34)</f>
        <v/>
      </c>
      <c r="D1361" s="561"/>
      <c r="E1361" s="547"/>
      <c r="F1361" s="502"/>
      <c r="G1361" s="507"/>
      <c r="H1361" s="544"/>
      <c r="I1361" s="545"/>
      <c r="J1361" s="540"/>
      <c r="K1361" s="541"/>
      <c r="L1361" s="553"/>
      <c r="M1361" s="559"/>
      <c r="N1361" s="556" t="s">
        <v>14</v>
      </c>
      <c r="O1361" s="557"/>
      <c r="P1361" s="540"/>
      <c r="Q1361" s="541"/>
      <c r="R1361" s="553"/>
      <c r="S1361" s="559"/>
      <c r="T1361" s="592"/>
      <c r="U1361" s="593"/>
      <c r="V1361" s="551"/>
      <c r="W1361" s="545"/>
      <c r="X1361" s="540"/>
      <c r="Y1361" s="545"/>
      <c r="Z1361" s="540"/>
      <c r="AA1361" s="545"/>
      <c r="AB1361" s="540"/>
      <c r="AC1361" s="541"/>
      <c r="AD1361" s="553"/>
      <c r="AE1361" s="559"/>
      <c r="AF1361" s="588"/>
      <c r="AG1361" s="589"/>
      <c r="AH1361" s="540"/>
      <c r="AI1361" s="541"/>
      <c r="AJ1361" s="553"/>
      <c r="AK1361" s="559"/>
      <c r="AL1361" s="592"/>
      <c r="AM1361" s="593"/>
      <c r="AN1361" s="540"/>
      <c r="AO1361" s="541"/>
      <c r="AP1361" s="553"/>
      <c r="AQ1361" s="559"/>
      <c r="AR1361" s="592"/>
      <c r="AS1361" s="593"/>
      <c r="AT1361" s="580"/>
      <c r="AU1361" s="581"/>
      <c r="AV1361" s="576"/>
      <c r="AW1361" s="577"/>
      <c r="AX1361" s="592"/>
      <c r="AY1361" s="593"/>
      <c r="AZ1361" s="540"/>
      <c r="BA1361" s="541"/>
      <c r="BB1361" s="553"/>
      <c r="BC1361" s="559"/>
      <c r="BD1361" s="592"/>
      <c r="BE1361" s="593"/>
      <c r="BF1361" s="580"/>
      <c r="BG1361" s="581"/>
      <c r="BH1361" s="576"/>
      <c r="BI1361" s="577"/>
      <c r="BJ1361" s="592"/>
      <c r="BK1361" s="593"/>
      <c r="BL1361" s="653"/>
      <c r="BM1361" s="654"/>
      <c r="BN1361" s="655"/>
      <c r="BO1361" s="600"/>
      <c r="BP1361" s="600"/>
      <c r="BQ1361" s="54"/>
      <c r="BR1361" s="54"/>
      <c r="BS1361" s="54"/>
    </row>
    <row r="1362" spans="1:71" ht="21.75" customHeight="1">
      <c r="A1362" s="54"/>
      <c r="B1362" s="565" t="str">
        <f>IF(ROSTER!B36="","",ROSTER!B36)</f>
        <v/>
      </c>
      <c r="C1362" s="536" t="str">
        <f>IF(ROSTER!C$36="","",ROSTER!C$36)</f>
        <v/>
      </c>
      <c r="D1362" s="537"/>
      <c r="E1362" s="546"/>
      <c r="F1362" s="501">
        <f>IF(E1362="y",1,IF(E1362="S",1,0))</f>
        <v>0</v>
      </c>
      <c r="G1362" s="506">
        <f>IF(E1362="S",1,0)</f>
        <v>0</v>
      </c>
      <c r="H1362" s="542"/>
      <c r="I1362" s="543"/>
      <c r="J1362" s="538"/>
      <c r="K1362" s="539"/>
      <c r="L1362" s="552"/>
      <c r="M1362" s="558"/>
      <c r="N1362" s="554">
        <f>L1362+J1362</f>
        <v>0</v>
      </c>
      <c r="O1362" s="555"/>
      <c r="P1362" s="538"/>
      <c r="Q1362" s="539"/>
      <c r="R1362" s="552"/>
      <c r="S1362" s="558"/>
      <c r="T1362" s="590">
        <f t="shared" ref="T1362:T1377" si="1210">R1362-P1362</f>
        <v>0</v>
      </c>
      <c r="U1362" s="591"/>
      <c r="V1362" s="550"/>
      <c r="W1362" s="543"/>
      <c r="X1362" s="538"/>
      <c r="Y1362" s="543"/>
      <c r="Z1362" s="538"/>
      <c r="AA1362" s="543"/>
      <c r="AB1362" s="538"/>
      <c r="AC1362" s="539"/>
      <c r="AD1362" s="552"/>
      <c r="AE1362" s="558"/>
      <c r="AF1362" s="586">
        <f>IF(AB1362=0,0,(AD1362/AB1362)*100)</f>
        <v>0</v>
      </c>
      <c r="AG1362" s="587"/>
      <c r="AH1362" s="538"/>
      <c r="AI1362" s="539"/>
      <c r="AJ1362" s="552"/>
      <c r="AK1362" s="558"/>
      <c r="AL1362" s="590">
        <f>IF(AH1362=0,0,(AJ1362/AH1362)*100)</f>
        <v>0</v>
      </c>
      <c r="AM1362" s="591"/>
      <c r="AN1362" s="538"/>
      <c r="AO1362" s="539"/>
      <c r="AP1362" s="552"/>
      <c r="AQ1362" s="558"/>
      <c r="AR1362" s="590">
        <f>IF(AN1362=0,0,(AP1362/AN1362)*100)</f>
        <v>0</v>
      </c>
      <c r="AS1362" s="591"/>
      <c r="AT1362" s="578">
        <f>AB1362+AH1362+AN1362</f>
        <v>0</v>
      </c>
      <c r="AU1362" s="579"/>
      <c r="AV1362" s="574">
        <f>AD1362+AJ1362+AP1362</f>
        <v>0</v>
      </c>
      <c r="AW1362" s="575"/>
      <c r="AX1362" s="590">
        <f>IF(AT1362=0,0,(AV1362/AT1362)*100)</f>
        <v>0</v>
      </c>
      <c r="AY1362" s="591"/>
      <c r="AZ1362" s="538"/>
      <c r="BA1362" s="539"/>
      <c r="BB1362" s="552"/>
      <c r="BC1362" s="558"/>
      <c r="BD1362" s="590">
        <f>IF(AZ1362=0,0,(BB1362/AZ1362)*100)</f>
        <v>0</v>
      </c>
      <c r="BE1362" s="591"/>
      <c r="BF1362" s="578">
        <f>AT1362+AZ1362</f>
        <v>0</v>
      </c>
      <c r="BG1362" s="579"/>
      <c r="BH1362" s="574">
        <f>AV1362+BB1362</f>
        <v>0</v>
      </c>
      <c r="BI1362" s="575"/>
      <c r="BJ1362" s="590">
        <f>IF(BF1362=0,0,(BH1362/BF1362)*100)</f>
        <v>0</v>
      </c>
      <c r="BK1362" s="591"/>
      <c r="BL1362" s="650">
        <f>(AD1362*2)+(AJ1362*2)+(AP1362*3)+BB1362</f>
        <v>0</v>
      </c>
      <c r="BM1362" s="651"/>
      <c r="BN1362" s="652"/>
      <c r="BO1362" s="599" t="e">
        <f>(BL1362*BR$1334)+(N1362*BR$1335)+(X1362*BR$1336)+(R1362*BR$1337)+(V1362*BR$1338)+(Z1362*BR$1339)</f>
        <v>#REF!</v>
      </c>
      <c r="BP1362" s="599" t="e">
        <f>((AZ1362-BB1362)*BR$1341)+((AT1362-AV1362)*BR$1340)+(H1362*BR$1342)+(P1362*BR$1343)</f>
        <v>#REF!</v>
      </c>
      <c r="BQ1362" s="54"/>
      <c r="BR1362" s="54"/>
      <c r="BS1362" s="54"/>
    </row>
    <row r="1363" spans="1:71" ht="21.75" customHeight="1">
      <c r="A1363" s="54"/>
      <c r="B1363" s="566"/>
      <c r="C1363" s="560" t="str">
        <f>IF(ROSTER!D$36="","",ROSTER!D$36)</f>
        <v/>
      </c>
      <c r="D1363" s="561"/>
      <c r="E1363" s="547"/>
      <c r="F1363" s="502"/>
      <c r="G1363" s="507"/>
      <c r="H1363" s="544"/>
      <c r="I1363" s="545"/>
      <c r="J1363" s="540"/>
      <c r="K1363" s="541"/>
      <c r="L1363" s="553"/>
      <c r="M1363" s="559"/>
      <c r="N1363" s="556" t="s">
        <v>14</v>
      </c>
      <c r="O1363" s="557"/>
      <c r="P1363" s="540"/>
      <c r="Q1363" s="541"/>
      <c r="R1363" s="553"/>
      <c r="S1363" s="559"/>
      <c r="T1363" s="592"/>
      <c r="U1363" s="593"/>
      <c r="V1363" s="551"/>
      <c r="W1363" s="545"/>
      <c r="X1363" s="540"/>
      <c r="Y1363" s="545"/>
      <c r="Z1363" s="540"/>
      <c r="AA1363" s="545"/>
      <c r="AB1363" s="540"/>
      <c r="AC1363" s="541"/>
      <c r="AD1363" s="553"/>
      <c r="AE1363" s="559"/>
      <c r="AF1363" s="588"/>
      <c r="AG1363" s="589"/>
      <c r="AH1363" s="540"/>
      <c r="AI1363" s="541"/>
      <c r="AJ1363" s="553"/>
      <c r="AK1363" s="559"/>
      <c r="AL1363" s="592"/>
      <c r="AM1363" s="593"/>
      <c r="AN1363" s="540"/>
      <c r="AO1363" s="541"/>
      <c r="AP1363" s="553"/>
      <c r="AQ1363" s="559"/>
      <c r="AR1363" s="592"/>
      <c r="AS1363" s="593"/>
      <c r="AT1363" s="580"/>
      <c r="AU1363" s="581"/>
      <c r="AV1363" s="576"/>
      <c r="AW1363" s="577"/>
      <c r="AX1363" s="592"/>
      <c r="AY1363" s="593"/>
      <c r="AZ1363" s="540"/>
      <c r="BA1363" s="541"/>
      <c r="BB1363" s="553"/>
      <c r="BC1363" s="559"/>
      <c r="BD1363" s="592"/>
      <c r="BE1363" s="593"/>
      <c r="BF1363" s="580"/>
      <c r="BG1363" s="581"/>
      <c r="BH1363" s="576"/>
      <c r="BI1363" s="577"/>
      <c r="BJ1363" s="592"/>
      <c r="BK1363" s="593"/>
      <c r="BL1363" s="653"/>
      <c r="BM1363" s="654"/>
      <c r="BN1363" s="655"/>
      <c r="BO1363" s="600"/>
      <c r="BP1363" s="600"/>
      <c r="BQ1363" s="54"/>
      <c r="BR1363" s="54"/>
      <c r="BS1363" s="54"/>
    </row>
    <row r="1364" spans="1:71" ht="21.75" customHeight="1">
      <c r="A1364" s="54"/>
      <c r="B1364" s="565" t="str">
        <f>IF(ROSTER!B38="","",ROSTER!B38)</f>
        <v/>
      </c>
      <c r="C1364" s="536" t="str">
        <f>IF(ROSTER!C$38="","",ROSTER!C$38)</f>
        <v/>
      </c>
      <c r="D1364" s="537"/>
      <c r="E1364" s="546"/>
      <c r="F1364" s="501">
        <f>IF(E1364="y",1,IF(E1364="S",1,0))</f>
        <v>0</v>
      </c>
      <c r="G1364" s="506">
        <f>IF(E1364="S",1,0)</f>
        <v>0</v>
      </c>
      <c r="H1364" s="542"/>
      <c r="I1364" s="543"/>
      <c r="J1364" s="538"/>
      <c r="K1364" s="539"/>
      <c r="L1364" s="552"/>
      <c r="M1364" s="558"/>
      <c r="N1364" s="554">
        <f>L1364+J1364</f>
        <v>0</v>
      </c>
      <c r="O1364" s="555"/>
      <c r="P1364" s="538"/>
      <c r="Q1364" s="539"/>
      <c r="R1364" s="552"/>
      <c r="S1364" s="558"/>
      <c r="T1364" s="590">
        <f t="shared" ref="T1364:T1377" si="1211">R1364-P1364</f>
        <v>0</v>
      </c>
      <c r="U1364" s="591"/>
      <c r="V1364" s="550"/>
      <c r="W1364" s="543"/>
      <c r="X1364" s="538"/>
      <c r="Y1364" s="543"/>
      <c r="Z1364" s="538"/>
      <c r="AA1364" s="543"/>
      <c r="AB1364" s="538"/>
      <c r="AC1364" s="539"/>
      <c r="AD1364" s="552"/>
      <c r="AE1364" s="558"/>
      <c r="AF1364" s="586">
        <f>IF(AB1364=0,0,(AD1364/AB1364)*100)</f>
        <v>0</v>
      </c>
      <c r="AG1364" s="587"/>
      <c r="AH1364" s="538"/>
      <c r="AI1364" s="539"/>
      <c r="AJ1364" s="552"/>
      <c r="AK1364" s="558"/>
      <c r="AL1364" s="590">
        <f>IF(AH1364=0,0,(AJ1364/AH1364)*100)</f>
        <v>0</v>
      </c>
      <c r="AM1364" s="591"/>
      <c r="AN1364" s="538"/>
      <c r="AO1364" s="539"/>
      <c r="AP1364" s="552"/>
      <c r="AQ1364" s="558"/>
      <c r="AR1364" s="590">
        <f>IF(AN1364=0,0,(AP1364/AN1364)*100)</f>
        <v>0</v>
      </c>
      <c r="AS1364" s="591"/>
      <c r="AT1364" s="578">
        <f>AB1364+AH1364+AN1364</f>
        <v>0</v>
      </c>
      <c r="AU1364" s="579"/>
      <c r="AV1364" s="574">
        <f>AD1364+AJ1364+AP1364</f>
        <v>0</v>
      </c>
      <c r="AW1364" s="575"/>
      <c r="AX1364" s="590">
        <f>IF(AT1364=0,0,(AV1364/AT1364)*100)</f>
        <v>0</v>
      </c>
      <c r="AY1364" s="591"/>
      <c r="AZ1364" s="538"/>
      <c r="BA1364" s="539"/>
      <c r="BB1364" s="552"/>
      <c r="BC1364" s="558"/>
      <c r="BD1364" s="590">
        <f>IF(AZ1364=0,0,(BB1364/AZ1364)*100)</f>
        <v>0</v>
      </c>
      <c r="BE1364" s="591"/>
      <c r="BF1364" s="578">
        <f>AT1364+AZ1364</f>
        <v>0</v>
      </c>
      <c r="BG1364" s="579"/>
      <c r="BH1364" s="574">
        <f>AV1364+BB1364</f>
        <v>0</v>
      </c>
      <c r="BI1364" s="575"/>
      <c r="BJ1364" s="590">
        <f>IF(BF1364=0,0,(BH1364/BF1364)*100)</f>
        <v>0</v>
      </c>
      <c r="BK1364" s="591"/>
      <c r="BL1364" s="650">
        <f>(AD1364*2)+(AJ1364*2)+(AP1364*3)+BB1364</f>
        <v>0</v>
      </c>
      <c r="BM1364" s="651"/>
      <c r="BN1364" s="652"/>
      <c r="BO1364" s="599" t="e">
        <f>(BL1364*BR$1334)+(N1364*BR$1335)+(X1364*BR$1336)+(R1364*BR$1337)+(V1364*BR$1338)+(Z1364*BR$1339)</f>
        <v>#REF!</v>
      </c>
      <c r="BP1364" s="599" t="e">
        <f>((AZ1364-BB1364)*BR$1341)+((AT1364-AV1364)*BR$1340)+(H1364*BR$1342)+(P1364*BR$1343)</f>
        <v>#REF!</v>
      </c>
      <c r="BQ1364" s="54"/>
      <c r="BR1364" s="54"/>
      <c r="BS1364" s="54"/>
    </row>
    <row r="1365" spans="1:71" ht="21.75" customHeight="1">
      <c r="A1365" s="54"/>
      <c r="B1365" s="566"/>
      <c r="C1365" s="560" t="str">
        <f>IF(ROSTER!D$38="","",ROSTER!D$38)</f>
        <v/>
      </c>
      <c r="D1365" s="561"/>
      <c r="E1365" s="547"/>
      <c r="F1365" s="502"/>
      <c r="G1365" s="507"/>
      <c r="H1365" s="544"/>
      <c r="I1365" s="545"/>
      <c r="J1365" s="540"/>
      <c r="K1365" s="541"/>
      <c r="L1365" s="553"/>
      <c r="M1365" s="559"/>
      <c r="N1365" s="556" t="s">
        <v>14</v>
      </c>
      <c r="O1365" s="557"/>
      <c r="P1365" s="540"/>
      <c r="Q1365" s="541"/>
      <c r="R1365" s="553"/>
      <c r="S1365" s="559"/>
      <c r="T1365" s="592"/>
      <c r="U1365" s="593"/>
      <c r="V1365" s="551"/>
      <c r="W1365" s="545"/>
      <c r="X1365" s="540"/>
      <c r="Y1365" s="545"/>
      <c r="Z1365" s="540"/>
      <c r="AA1365" s="545"/>
      <c r="AB1365" s="540"/>
      <c r="AC1365" s="541"/>
      <c r="AD1365" s="553"/>
      <c r="AE1365" s="559"/>
      <c r="AF1365" s="588"/>
      <c r="AG1365" s="589"/>
      <c r="AH1365" s="540"/>
      <c r="AI1365" s="541"/>
      <c r="AJ1365" s="553"/>
      <c r="AK1365" s="559"/>
      <c r="AL1365" s="592"/>
      <c r="AM1365" s="593"/>
      <c r="AN1365" s="540"/>
      <c r="AO1365" s="541"/>
      <c r="AP1365" s="553"/>
      <c r="AQ1365" s="559"/>
      <c r="AR1365" s="592"/>
      <c r="AS1365" s="593"/>
      <c r="AT1365" s="580"/>
      <c r="AU1365" s="581"/>
      <c r="AV1365" s="576"/>
      <c r="AW1365" s="577"/>
      <c r="AX1365" s="592"/>
      <c r="AY1365" s="593"/>
      <c r="AZ1365" s="540"/>
      <c r="BA1365" s="541"/>
      <c r="BB1365" s="553"/>
      <c r="BC1365" s="559"/>
      <c r="BD1365" s="592"/>
      <c r="BE1365" s="593"/>
      <c r="BF1365" s="580"/>
      <c r="BG1365" s="581"/>
      <c r="BH1365" s="576"/>
      <c r="BI1365" s="577"/>
      <c r="BJ1365" s="592"/>
      <c r="BK1365" s="593"/>
      <c r="BL1365" s="653"/>
      <c r="BM1365" s="654"/>
      <c r="BN1365" s="655"/>
      <c r="BO1365" s="600"/>
      <c r="BP1365" s="600"/>
      <c r="BQ1365" s="54"/>
      <c r="BR1365" s="54"/>
      <c r="BS1365" s="54"/>
    </row>
    <row r="1366" spans="1:71" ht="21.75" customHeight="1">
      <c r="A1366" s="54"/>
      <c r="B1366" s="565" t="str">
        <f>IF(ROSTER!B40="","",ROSTER!B40)</f>
        <v/>
      </c>
      <c r="C1366" s="536" t="str">
        <f>IF(ROSTER!C$40="","",ROSTER!C$40)</f>
        <v/>
      </c>
      <c r="D1366" s="537"/>
      <c r="E1366" s="546"/>
      <c r="F1366" s="501">
        <f>IF(E1366="y",1,IF(E1366="S",1,0))</f>
        <v>0</v>
      </c>
      <c r="G1366" s="506">
        <f>IF(E1366="S",1,0)</f>
        <v>0</v>
      </c>
      <c r="H1366" s="542"/>
      <c r="I1366" s="543"/>
      <c r="J1366" s="538"/>
      <c r="K1366" s="539"/>
      <c r="L1366" s="552"/>
      <c r="M1366" s="558"/>
      <c r="N1366" s="554">
        <f>L1366+J1366</f>
        <v>0</v>
      </c>
      <c r="O1366" s="555"/>
      <c r="P1366" s="538"/>
      <c r="Q1366" s="539"/>
      <c r="R1366" s="552"/>
      <c r="S1366" s="558"/>
      <c r="T1366" s="590">
        <f t="shared" ref="T1366:T1377" si="1212">R1366-P1366</f>
        <v>0</v>
      </c>
      <c r="U1366" s="591"/>
      <c r="V1366" s="550"/>
      <c r="W1366" s="543"/>
      <c r="X1366" s="538"/>
      <c r="Y1366" s="543"/>
      <c r="Z1366" s="538"/>
      <c r="AA1366" s="543"/>
      <c r="AB1366" s="538"/>
      <c r="AC1366" s="539"/>
      <c r="AD1366" s="552"/>
      <c r="AE1366" s="558"/>
      <c r="AF1366" s="586">
        <f>IF(AB1366=0,0,(AD1366/AB1366)*100)</f>
        <v>0</v>
      </c>
      <c r="AG1366" s="587"/>
      <c r="AH1366" s="538"/>
      <c r="AI1366" s="539"/>
      <c r="AJ1366" s="552"/>
      <c r="AK1366" s="558"/>
      <c r="AL1366" s="590">
        <f>IF(AH1366=0,0,(AJ1366/AH1366)*100)</f>
        <v>0</v>
      </c>
      <c r="AM1366" s="591"/>
      <c r="AN1366" s="538"/>
      <c r="AO1366" s="539"/>
      <c r="AP1366" s="552"/>
      <c r="AQ1366" s="558"/>
      <c r="AR1366" s="590">
        <f>IF(AN1366=0,0,(AP1366/AN1366)*100)</f>
        <v>0</v>
      </c>
      <c r="AS1366" s="591"/>
      <c r="AT1366" s="578">
        <f>AB1366+AH1366+AN1366</f>
        <v>0</v>
      </c>
      <c r="AU1366" s="579"/>
      <c r="AV1366" s="574">
        <f>AD1366+AJ1366+AP1366</f>
        <v>0</v>
      </c>
      <c r="AW1366" s="575"/>
      <c r="AX1366" s="590">
        <f>IF(AT1366=0,0,(AV1366/AT1366)*100)</f>
        <v>0</v>
      </c>
      <c r="AY1366" s="591"/>
      <c r="AZ1366" s="538"/>
      <c r="BA1366" s="539"/>
      <c r="BB1366" s="552"/>
      <c r="BC1366" s="558"/>
      <c r="BD1366" s="590">
        <f>IF(AZ1366=0,0,(BB1366/AZ1366)*100)</f>
        <v>0</v>
      </c>
      <c r="BE1366" s="591"/>
      <c r="BF1366" s="578">
        <f>AT1366+AZ1366</f>
        <v>0</v>
      </c>
      <c r="BG1366" s="579"/>
      <c r="BH1366" s="574">
        <f>AV1366+BB1366</f>
        <v>0</v>
      </c>
      <c r="BI1366" s="575"/>
      <c r="BJ1366" s="590">
        <f>IF(BF1366=0,0,(BH1366/BF1366)*100)</f>
        <v>0</v>
      </c>
      <c r="BK1366" s="591"/>
      <c r="BL1366" s="650">
        <f>(AD1366*2)+(AJ1366*2)+(AP1366*3)+BB1366</f>
        <v>0</v>
      </c>
      <c r="BM1366" s="651"/>
      <c r="BN1366" s="652"/>
      <c r="BO1366" s="599" t="e">
        <f>(BL1366*BR$1334)+(N1366*BR$1335)+(X1366*BR$1336)+(R1366*BR$1337)+(V1366*BR$1338)+(Z1366*BR$1339)</f>
        <v>#REF!</v>
      </c>
      <c r="BP1366" s="599" t="e">
        <f>((AZ1366-BB1366)*BR$1341)+((AT1366-AV1366)*BR$1340)+(H1366*BR$1342)+(P1366*BR$1343)</f>
        <v>#REF!</v>
      </c>
      <c r="BQ1366" s="54"/>
      <c r="BR1366" s="54"/>
      <c r="BS1366" s="54"/>
    </row>
    <row r="1367" spans="1:71" ht="21.75" customHeight="1">
      <c r="A1367" s="54"/>
      <c r="B1367" s="566"/>
      <c r="C1367" s="560" t="str">
        <f>IF(ROSTER!D$40="","",ROSTER!D$40)</f>
        <v/>
      </c>
      <c r="D1367" s="561"/>
      <c r="E1367" s="547"/>
      <c r="F1367" s="502"/>
      <c r="G1367" s="507"/>
      <c r="H1367" s="544"/>
      <c r="I1367" s="545"/>
      <c r="J1367" s="540"/>
      <c r="K1367" s="541"/>
      <c r="L1367" s="553"/>
      <c r="M1367" s="559"/>
      <c r="N1367" s="556" t="s">
        <v>14</v>
      </c>
      <c r="O1367" s="557"/>
      <c r="P1367" s="540"/>
      <c r="Q1367" s="541"/>
      <c r="R1367" s="553"/>
      <c r="S1367" s="559"/>
      <c r="T1367" s="592"/>
      <c r="U1367" s="593"/>
      <c r="V1367" s="551"/>
      <c r="W1367" s="545"/>
      <c r="X1367" s="540"/>
      <c r="Y1367" s="545"/>
      <c r="Z1367" s="540"/>
      <c r="AA1367" s="545"/>
      <c r="AB1367" s="540"/>
      <c r="AC1367" s="541"/>
      <c r="AD1367" s="553"/>
      <c r="AE1367" s="559"/>
      <c r="AF1367" s="588"/>
      <c r="AG1367" s="589"/>
      <c r="AH1367" s="540"/>
      <c r="AI1367" s="541"/>
      <c r="AJ1367" s="553"/>
      <c r="AK1367" s="559"/>
      <c r="AL1367" s="592"/>
      <c r="AM1367" s="593"/>
      <c r="AN1367" s="540"/>
      <c r="AO1367" s="541"/>
      <c r="AP1367" s="553"/>
      <c r="AQ1367" s="559"/>
      <c r="AR1367" s="592"/>
      <c r="AS1367" s="593"/>
      <c r="AT1367" s="580"/>
      <c r="AU1367" s="581"/>
      <c r="AV1367" s="576"/>
      <c r="AW1367" s="577"/>
      <c r="AX1367" s="592"/>
      <c r="AY1367" s="593"/>
      <c r="AZ1367" s="540"/>
      <c r="BA1367" s="541"/>
      <c r="BB1367" s="553"/>
      <c r="BC1367" s="559"/>
      <c r="BD1367" s="592"/>
      <c r="BE1367" s="593"/>
      <c r="BF1367" s="580"/>
      <c r="BG1367" s="581"/>
      <c r="BH1367" s="576"/>
      <c r="BI1367" s="577"/>
      <c r="BJ1367" s="592"/>
      <c r="BK1367" s="593"/>
      <c r="BL1367" s="653"/>
      <c r="BM1367" s="654"/>
      <c r="BN1367" s="655"/>
      <c r="BO1367" s="600"/>
      <c r="BP1367" s="600"/>
      <c r="BQ1367" s="54"/>
      <c r="BR1367" s="54"/>
      <c r="BS1367" s="54"/>
    </row>
    <row r="1368" spans="1:71" ht="21.75" customHeight="1">
      <c r="A1368" s="54"/>
      <c r="B1368" s="565" t="str">
        <f>IF(ROSTER!B42="","",ROSTER!B42)</f>
        <v/>
      </c>
      <c r="C1368" s="536" t="str">
        <f>IF(ROSTER!C$42="","",ROSTER!C$42)</f>
        <v/>
      </c>
      <c r="D1368" s="537"/>
      <c r="E1368" s="546"/>
      <c r="F1368" s="501">
        <f>IF(E1368="y",1,IF(E1368="S",1,0))</f>
        <v>0</v>
      </c>
      <c r="G1368" s="506">
        <f>IF(E1368="S",1,0)</f>
        <v>0</v>
      </c>
      <c r="H1368" s="542"/>
      <c r="I1368" s="543"/>
      <c r="J1368" s="538"/>
      <c r="K1368" s="539"/>
      <c r="L1368" s="552"/>
      <c r="M1368" s="558"/>
      <c r="N1368" s="554">
        <f>L1368+J1368</f>
        <v>0</v>
      </c>
      <c r="O1368" s="555"/>
      <c r="P1368" s="538"/>
      <c r="Q1368" s="539"/>
      <c r="R1368" s="552"/>
      <c r="S1368" s="558"/>
      <c r="T1368" s="590">
        <f t="shared" ref="T1368:T1377" si="1213">R1368-P1368</f>
        <v>0</v>
      </c>
      <c r="U1368" s="591"/>
      <c r="V1368" s="550"/>
      <c r="W1368" s="543"/>
      <c r="X1368" s="538"/>
      <c r="Y1368" s="543"/>
      <c r="Z1368" s="538"/>
      <c r="AA1368" s="543"/>
      <c r="AB1368" s="538"/>
      <c r="AC1368" s="539"/>
      <c r="AD1368" s="552"/>
      <c r="AE1368" s="558"/>
      <c r="AF1368" s="586">
        <f>IF(AB1368=0,0,(AD1368/AB1368)*100)</f>
        <v>0</v>
      </c>
      <c r="AG1368" s="587"/>
      <c r="AH1368" s="538"/>
      <c r="AI1368" s="539"/>
      <c r="AJ1368" s="552"/>
      <c r="AK1368" s="558"/>
      <c r="AL1368" s="590">
        <f>IF(AH1368=0,0,(AJ1368/AH1368)*100)</f>
        <v>0</v>
      </c>
      <c r="AM1368" s="591"/>
      <c r="AN1368" s="538"/>
      <c r="AO1368" s="539"/>
      <c r="AP1368" s="552"/>
      <c r="AQ1368" s="558"/>
      <c r="AR1368" s="590">
        <f>IF(AN1368=0,0,(AP1368/AN1368)*100)</f>
        <v>0</v>
      </c>
      <c r="AS1368" s="591"/>
      <c r="AT1368" s="578">
        <f>AB1368+AH1368+AN1368</f>
        <v>0</v>
      </c>
      <c r="AU1368" s="579"/>
      <c r="AV1368" s="574">
        <f>AD1368+AJ1368+AP1368</f>
        <v>0</v>
      </c>
      <c r="AW1368" s="575"/>
      <c r="AX1368" s="590">
        <f>IF(AT1368=0,0,(AV1368/AT1368)*100)</f>
        <v>0</v>
      </c>
      <c r="AY1368" s="591"/>
      <c r="AZ1368" s="538"/>
      <c r="BA1368" s="539"/>
      <c r="BB1368" s="552"/>
      <c r="BC1368" s="558"/>
      <c r="BD1368" s="590">
        <f>IF(AZ1368=0,0,(BB1368/AZ1368)*100)</f>
        <v>0</v>
      </c>
      <c r="BE1368" s="591"/>
      <c r="BF1368" s="578">
        <f>AT1368+AZ1368</f>
        <v>0</v>
      </c>
      <c r="BG1368" s="579"/>
      <c r="BH1368" s="574">
        <f>AV1368+BB1368</f>
        <v>0</v>
      </c>
      <c r="BI1368" s="575"/>
      <c r="BJ1368" s="590">
        <f>IF(BF1368=0,0,(BH1368/BF1368)*100)</f>
        <v>0</v>
      </c>
      <c r="BK1368" s="591"/>
      <c r="BL1368" s="650">
        <f>(AD1368*2)+(AJ1368*2)+(AP1368*3)+BB1368</f>
        <v>0</v>
      </c>
      <c r="BM1368" s="651"/>
      <c r="BN1368" s="652"/>
      <c r="BO1368" s="599" t="e">
        <f>(BL1368*BR$1334)+(N1368*BR$1335)+(X1368*BR$1336)+(R1368*BR$1337)+(V1368*BR$1338)+(Z1368*BR$1339)</f>
        <v>#REF!</v>
      </c>
      <c r="BP1368" s="599" t="e">
        <f>((AZ1368-BB1368)*BR$1341)+((AT1368-AV1368)*BR$1340)+(H1368*BR$1342)+(P1368*BR$1343)</f>
        <v>#REF!</v>
      </c>
      <c r="BQ1368" s="54"/>
      <c r="BR1368" s="54"/>
      <c r="BS1368" s="54"/>
    </row>
    <row r="1369" spans="1:71" ht="21.75" customHeight="1">
      <c r="A1369" s="54"/>
      <c r="B1369" s="566"/>
      <c r="C1369" s="560" t="str">
        <f>IF(ROSTER!D$42="","",ROSTER!D$42)</f>
        <v/>
      </c>
      <c r="D1369" s="561"/>
      <c r="E1369" s="547"/>
      <c r="F1369" s="502"/>
      <c r="G1369" s="507"/>
      <c r="H1369" s="544"/>
      <c r="I1369" s="545"/>
      <c r="J1369" s="540"/>
      <c r="K1369" s="541"/>
      <c r="L1369" s="553"/>
      <c r="M1369" s="559"/>
      <c r="N1369" s="556" t="s">
        <v>14</v>
      </c>
      <c r="O1369" s="557"/>
      <c r="P1369" s="540"/>
      <c r="Q1369" s="541"/>
      <c r="R1369" s="553"/>
      <c r="S1369" s="559"/>
      <c r="T1369" s="592"/>
      <c r="U1369" s="593"/>
      <c r="V1369" s="551"/>
      <c r="W1369" s="545"/>
      <c r="X1369" s="540"/>
      <c r="Y1369" s="545"/>
      <c r="Z1369" s="540"/>
      <c r="AA1369" s="545"/>
      <c r="AB1369" s="540"/>
      <c r="AC1369" s="541"/>
      <c r="AD1369" s="553"/>
      <c r="AE1369" s="559"/>
      <c r="AF1369" s="588"/>
      <c r="AG1369" s="589"/>
      <c r="AH1369" s="540"/>
      <c r="AI1369" s="541"/>
      <c r="AJ1369" s="553"/>
      <c r="AK1369" s="559"/>
      <c r="AL1369" s="592"/>
      <c r="AM1369" s="593"/>
      <c r="AN1369" s="540"/>
      <c r="AO1369" s="541"/>
      <c r="AP1369" s="553"/>
      <c r="AQ1369" s="559"/>
      <c r="AR1369" s="592"/>
      <c r="AS1369" s="593"/>
      <c r="AT1369" s="580"/>
      <c r="AU1369" s="581"/>
      <c r="AV1369" s="576"/>
      <c r="AW1369" s="577"/>
      <c r="AX1369" s="592"/>
      <c r="AY1369" s="593"/>
      <c r="AZ1369" s="540"/>
      <c r="BA1369" s="541"/>
      <c r="BB1369" s="553"/>
      <c r="BC1369" s="559"/>
      <c r="BD1369" s="592"/>
      <c r="BE1369" s="593"/>
      <c r="BF1369" s="580"/>
      <c r="BG1369" s="581"/>
      <c r="BH1369" s="576"/>
      <c r="BI1369" s="577"/>
      <c r="BJ1369" s="592"/>
      <c r="BK1369" s="593"/>
      <c r="BL1369" s="653"/>
      <c r="BM1369" s="654"/>
      <c r="BN1369" s="655"/>
      <c r="BO1369" s="600"/>
      <c r="BP1369" s="600"/>
      <c r="BQ1369" s="54"/>
      <c r="BR1369" s="54"/>
      <c r="BS1369" s="54"/>
    </row>
    <row r="1370" spans="1:71" ht="21.75" customHeight="1">
      <c r="A1370" s="54"/>
      <c r="B1370" s="565" t="str">
        <f>IF(ROSTER!B44="","",ROSTER!B44)</f>
        <v/>
      </c>
      <c r="C1370" s="536" t="str">
        <f>IF(ROSTER!C$44="","",ROSTER!C$44)</f>
        <v/>
      </c>
      <c r="D1370" s="537"/>
      <c r="E1370" s="546"/>
      <c r="F1370" s="501">
        <f>IF(E1370="y",1,IF(E1370="S",1,0))</f>
        <v>0</v>
      </c>
      <c r="G1370" s="506">
        <f>IF(E1370="S",1,0)</f>
        <v>0</v>
      </c>
      <c r="H1370" s="542"/>
      <c r="I1370" s="543"/>
      <c r="J1370" s="538"/>
      <c r="K1370" s="539"/>
      <c r="L1370" s="552"/>
      <c r="M1370" s="558"/>
      <c r="N1370" s="554">
        <f>L1370+J1370</f>
        <v>0</v>
      </c>
      <c r="O1370" s="555"/>
      <c r="P1370" s="538"/>
      <c r="Q1370" s="539"/>
      <c r="R1370" s="552"/>
      <c r="S1370" s="558"/>
      <c r="T1370" s="590">
        <f t="shared" ref="T1370:T1377" si="1214">R1370-P1370</f>
        <v>0</v>
      </c>
      <c r="U1370" s="591"/>
      <c r="V1370" s="550"/>
      <c r="W1370" s="543"/>
      <c r="X1370" s="538"/>
      <c r="Y1370" s="543"/>
      <c r="Z1370" s="538"/>
      <c r="AA1370" s="543"/>
      <c r="AB1370" s="538"/>
      <c r="AC1370" s="539"/>
      <c r="AD1370" s="552"/>
      <c r="AE1370" s="558"/>
      <c r="AF1370" s="586">
        <f>IF(AB1370=0,0,(AD1370/AB1370)*100)</f>
        <v>0</v>
      </c>
      <c r="AG1370" s="587"/>
      <c r="AH1370" s="538"/>
      <c r="AI1370" s="539"/>
      <c r="AJ1370" s="552"/>
      <c r="AK1370" s="558"/>
      <c r="AL1370" s="590">
        <f>IF(AH1370=0,0,(AJ1370/AH1370)*100)</f>
        <v>0</v>
      </c>
      <c r="AM1370" s="591"/>
      <c r="AN1370" s="538"/>
      <c r="AO1370" s="539"/>
      <c r="AP1370" s="552"/>
      <c r="AQ1370" s="558"/>
      <c r="AR1370" s="590">
        <f>IF(AN1370=0,0,(AP1370/AN1370)*100)</f>
        <v>0</v>
      </c>
      <c r="AS1370" s="591"/>
      <c r="AT1370" s="578">
        <f>AB1370+AH1370+AN1370</f>
        <v>0</v>
      </c>
      <c r="AU1370" s="579"/>
      <c r="AV1370" s="574">
        <f>AD1370+AJ1370+AP1370</f>
        <v>0</v>
      </c>
      <c r="AW1370" s="575"/>
      <c r="AX1370" s="590">
        <f>IF(AT1370=0,0,(AV1370/AT1370)*100)</f>
        <v>0</v>
      </c>
      <c r="AY1370" s="591"/>
      <c r="AZ1370" s="538"/>
      <c r="BA1370" s="539"/>
      <c r="BB1370" s="552"/>
      <c r="BC1370" s="558"/>
      <c r="BD1370" s="590">
        <f>IF(AZ1370=0,0,(BB1370/AZ1370)*100)</f>
        <v>0</v>
      </c>
      <c r="BE1370" s="591"/>
      <c r="BF1370" s="578">
        <f>AT1370+AZ1370</f>
        <v>0</v>
      </c>
      <c r="BG1370" s="579"/>
      <c r="BH1370" s="574">
        <f>AV1370+BB1370</f>
        <v>0</v>
      </c>
      <c r="BI1370" s="575"/>
      <c r="BJ1370" s="590">
        <f>IF(BF1370=0,0,(BH1370/BF1370)*100)</f>
        <v>0</v>
      </c>
      <c r="BK1370" s="591"/>
      <c r="BL1370" s="650">
        <f>(AD1370*2)+(AJ1370*2)+(AP1370*3)+BB1370</f>
        <v>0</v>
      </c>
      <c r="BM1370" s="651"/>
      <c r="BN1370" s="652"/>
      <c r="BO1370" s="599" t="e">
        <f>(BL1370*BR$1334)+(N1370*BR$1335)+(X1370*BR$1336)+(R1370*BR$1337)+(V1370*BR$1338)+(Z1370*BR$1339)</f>
        <v>#REF!</v>
      </c>
      <c r="BP1370" s="599" t="e">
        <f>((AZ1370-BB1370)*BR$1341)+((AT1370-AV1370)*BR$1340)+(H1370*BR$1342)+(P1370*BR$1343)</f>
        <v>#REF!</v>
      </c>
      <c r="BQ1370" s="54"/>
      <c r="BR1370" s="54"/>
      <c r="BS1370" s="54"/>
    </row>
    <row r="1371" spans="1:71" ht="21.75" customHeight="1">
      <c r="A1371" s="54"/>
      <c r="B1371" s="566"/>
      <c r="C1371" s="560" t="str">
        <f>IF(ROSTER!D$44="","",ROSTER!D$44)</f>
        <v/>
      </c>
      <c r="D1371" s="561"/>
      <c r="E1371" s="547"/>
      <c r="F1371" s="502"/>
      <c r="G1371" s="507"/>
      <c r="H1371" s="544"/>
      <c r="I1371" s="545"/>
      <c r="J1371" s="540"/>
      <c r="K1371" s="541"/>
      <c r="L1371" s="553"/>
      <c r="M1371" s="559"/>
      <c r="N1371" s="556" t="s">
        <v>14</v>
      </c>
      <c r="O1371" s="557"/>
      <c r="P1371" s="540"/>
      <c r="Q1371" s="541"/>
      <c r="R1371" s="553"/>
      <c r="S1371" s="559"/>
      <c r="T1371" s="592"/>
      <c r="U1371" s="593"/>
      <c r="V1371" s="551"/>
      <c r="W1371" s="545"/>
      <c r="X1371" s="540"/>
      <c r="Y1371" s="545"/>
      <c r="Z1371" s="540"/>
      <c r="AA1371" s="545"/>
      <c r="AB1371" s="540"/>
      <c r="AC1371" s="541"/>
      <c r="AD1371" s="553"/>
      <c r="AE1371" s="559"/>
      <c r="AF1371" s="588"/>
      <c r="AG1371" s="589"/>
      <c r="AH1371" s="540"/>
      <c r="AI1371" s="541"/>
      <c r="AJ1371" s="553"/>
      <c r="AK1371" s="559"/>
      <c r="AL1371" s="592"/>
      <c r="AM1371" s="593"/>
      <c r="AN1371" s="540"/>
      <c r="AO1371" s="541"/>
      <c r="AP1371" s="553"/>
      <c r="AQ1371" s="559"/>
      <c r="AR1371" s="592"/>
      <c r="AS1371" s="593"/>
      <c r="AT1371" s="580"/>
      <c r="AU1371" s="581"/>
      <c r="AV1371" s="576"/>
      <c r="AW1371" s="577"/>
      <c r="AX1371" s="592"/>
      <c r="AY1371" s="593"/>
      <c r="AZ1371" s="540"/>
      <c r="BA1371" s="541"/>
      <c r="BB1371" s="553"/>
      <c r="BC1371" s="559"/>
      <c r="BD1371" s="592"/>
      <c r="BE1371" s="593"/>
      <c r="BF1371" s="580"/>
      <c r="BG1371" s="581"/>
      <c r="BH1371" s="576"/>
      <c r="BI1371" s="577"/>
      <c r="BJ1371" s="592"/>
      <c r="BK1371" s="593"/>
      <c r="BL1371" s="653"/>
      <c r="BM1371" s="654"/>
      <c r="BN1371" s="655"/>
      <c r="BO1371" s="600"/>
      <c r="BP1371" s="600"/>
      <c r="BQ1371" s="54"/>
      <c r="BR1371" s="54"/>
      <c r="BS1371" s="54"/>
    </row>
    <row r="1372" spans="1:71" ht="21.75" customHeight="1">
      <c r="A1372" s="54"/>
      <c r="B1372" s="565" t="str">
        <f>IF(ROSTER!B46="","",ROSTER!B46)</f>
        <v/>
      </c>
      <c r="C1372" s="536" t="str">
        <f>IF(ROSTER!C$46="","",ROSTER!C$46)</f>
        <v/>
      </c>
      <c r="D1372" s="537"/>
      <c r="E1372" s="546"/>
      <c r="F1372" s="501">
        <f>IF(E1372="y",1,IF(E1372="S",1,0))</f>
        <v>0</v>
      </c>
      <c r="G1372" s="506">
        <f>IF(E1372="S",1,0)</f>
        <v>0</v>
      </c>
      <c r="H1372" s="542"/>
      <c r="I1372" s="543"/>
      <c r="J1372" s="538"/>
      <c r="K1372" s="539"/>
      <c r="L1372" s="552"/>
      <c r="M1372" s="558"/>
      <c r="N1372" s="554">
        <f>L1372+J1372</f>
        <v>0</v>
      </c>
      <c r="O1372" s="555"/>
      <c r="P1372" s="538"/>
      <c r="Q1372" s="539"/>
      <c r="R1372" s="552"/>
      <c r="S1372" s="558"/>
      <c r="T1372" s="590">
        <f t="shared" ref="T1372:T1377" si="1215">R1372-P1372</f>
        <v>0</v>
      </c>
      <c r="U1372" s="591"/>
      <c r="V1372" s="550"/>
      <c r="W1372" s="543"/>
      <c r="X1372" s="538"/>
      <c r="Y1372" s="543"/>
      <c r="Z1372" s="538"/>
      <c r="AA1372" s="543"/>
      <c r="AB1372" s="538"/>
      <c r="AC1372" s="539"/>
      <c r="AD1372" s="552"/>
      <c r="AE1372" s="558"/>
      <c r="AF1372" s="586">
        <f>IF(AB1372=0,0,(AD1372/AB1372)*100)</f>
        <v>0</v>
      </c>
      <c r="AG1372" s="587"/>
      <c r="AH1372" s="538"/>
      <c r="AI1372" s="539"/>
      <c r="AJ1372" s="552"/>
      <c r="AK1372" s="558"/>
      <c r="AL1372" s="590">
        <f>IF(AH1372=0,0,(AJ1372/AH1372)*100)</f>
        <v>0</v>
      </c>
      <c r="AM1372" s="591"/>
      <c r="AN1372" s="538"/>
      <c r="AO1372" s="539"/>
      <c r="AP1372" s="552"/>
      <c r="AQ1372" s="558"/>
      <c r="AR1372" s="590">
        <f>IF(AN1372=0,0,(AP1372/AN1372)*100)</f>
        <v>0</v>
      </c>
      <c r="AS1372" s="591"/>
      <c r="AT1372" s="578">
        <f>AB1372+AH1372+AN1372</f>
        <v>0</v>
      </c>
      <c r="AU1372" s="579"/>
      <c r="AV1372" s="574">
        <f>AD1372+AJ1372+AP1372</f>
        <v>0</v>
      </c>
      <c r="AW1372" s="575"/>
      <c r="AX1372" s="590">
        <f>IF(AT1372=0,0,(AV1372/AT1372)*100)</f>
        <v>0</v>
      </c>
      <c r="AY1372" s="591"/>
      <c r="AZ1372" s="538"/>
      <c r="BA1372" s="539"/>
      <c r="BB1372" s="552"/>
      <c r="BC1372" s="558"/>
      <c r="BD1372" s="590">
        <f>IF(AZ1372=0,0,(BB1372/AZ1372)*100)</f>
        <v>0</v>
      </c>
      <c r="BE1372" s="591"/>
      <c r="BF1372" s="578">
        <f>AT1372+AZ1372</f>
        <v>0</v>
      </c>
      <c r="BG1372" s="579"/>
      <c r="BH1372" s="574">
        <f>AV1372+BB1372</f>
        <v>0</v>
      </c>
      <c r="BI1372" s="575"/>
      <c r="BJ1372" s="590">
        <f>IF(BF1372=0,0,(BH1372/BF1372)*100)</f>
        <v>0</v>
      </c>
      <c r="BK1372" s="591"/>
      <c r="BL1372" s="650">
        <f>(AD1372*2)+(AJ1372*2)+(AP1372*3)+BB1372</f>
        <v>0</v>
      </c>
      <c r="BM1372" s="651"/>
      <c r="BN1372" s="652"/>
      <c r="BO1372" s="601" t="e">
        <f>(BL1372*BR$74)+(N1372*BR$75)+(X1372*BR$76)+(R1372*BR$77)+(V1372*BR$78)+(Z1372*BR$79)</f>
        <v>#REF!</v>
      </c>
      <c r="BP1372" s="599" t="e">
        <f>((AZ1372-BB1372)*BR$81)+((AT1372-AV1372)*BR$80)+(H1372*BR$82)+(P1372*BR$83)</f>
        <v>#REF!</v>
      </c>
      <c r="BQ1372" s="54"/>
      <c r="BR1372" s="54"/>
      <c r="BS1372" s="54"/>
    </row>
    <row r="1373" spans="1:71" ht="22.5" customHeight="1">
      <c r="A1373" s="54"/>
      <c r="B1373" s="566"/>
      <c r="C1373" s="560" t="str">
        <f>IF(ROSTER!D$46="","",ROSTER!D$46)</f>
        <v/>
      </c>
      <c r="D1373" s="561"/>
      <c r="E1373" s="547"/>
      <c r="F1373" s="502"/>
      <c r="G1373" s="507"/>
      <c r="H1373" s="544"/>
      <c r="I1373" s="545"/>
      <c r="J1373" s="540"/>
      <c r="K1373" s="541"/>
      <c r="L1373" s="553"/>
      <c r="M1373" s="559"/>
      <c r="N1373" s="556" t="s">
        <v>14</v>
      </c>
      <c r="O1373" s="557"/>
      <c r="P1373" s="540"/>
      <c r="Q1373" s="541"/>
      <c r="R1373" s="553"/>
      <c r="S1373" s="559"/>
      <c r="T1373" s="592"/>
      <c r="U1373" s="593"/>
      <c r="V1373" s="551"/>
      <c r="W1373" s="545"/>
      <c r="X1373" s="540"/>
      <c r="Y1373" s="545"/>
      <c r="Z1373" s="540"/>
      <c r="AA1373" s="545"/>
      <c r="AB1373" s="540"/>
      <c r="AC1373" s="541"/>
      <c r="AD1373" s="553"/>
      <c r="AE1373" s="559"/>
      <c r="AF1373" s="588"/>
      <c r="AG1373" s="589"/>
      <c r="AH1373" s="540"/>
      <c r="AI1373" s="541"/>
      <c r="AJ1373" s="553"/>
      <c r="AK1373" s="559"/>
      <c r="AL1373" s="592"/>
      <c r="AM1373" s="593"/>
      <c r="AN1373" s="540"/>
      <c r="AO1373" s="541"/>
      <c r="AP1373" s="553"/>
      <c r="AQ1373" s="559"/>
      <c r="AR1373" s="592"/>
      <c r="AS1373" s="593"/>
      <c r="AT1373" s="580"/>
      <c r="AU1373" s="581"/>
      <c r="AV1373" s="576"/>
      <c r="AW1373" s="577"/>
      <c r="AX1373" s="592"/>
      <c r="AY1373" s="593"/>
      <c r="AZ1373" s="540"/>
      <c r="BA1373" s="541"/>
      <c r="BB1373" s="553"/>
      <c r="BC1373" s="559"/>
      <c r="BD1373" s="592"/>
      <c r="BE1373" s="593"/>
      <c r="BF1373" s="580"/>
      <c r="BG1373" s="581"/>
      <c r="BH1373" s="576"/>
      <c r="BI1373" s="577"/>
      <c r="BJ1373" s="592"/>
      <c r="BK1373" s="593"/>
      <c r="BL1373" s="653"/>
      <c r="BM1373" s="654"/>
      <c r="BN1373" s="655"/>
      <c r="BO1373" s="602"/>
      <c r="BP1373" s="600"/>
      <c r="BQ1373" s="54"/>
      <c r="BR1373" s="54"/>
      <c r="BS1373" s="54"/>
    </row>
    <row r="1374" spans="1:71" ht="21.75" customHeight="1">
      <c r="A1374" s="54"/>
      <c r="B1374" s="565" t="str">
        <f>IF(ROSTER!B48="","",ROSTER!B48)</f>
        <v/>
      </c>
      <c r="C1374" s="536" t="str">
        <f>IF(ROSTER!C$48="","",ROSTER!C$48)</f>
        <v/>
      </c>
      <c r="D1374" s="537"/>
      <c r="E1374" s="546"/>
      <c r="F1374" s="501">
        <f t="shared" ref="F1374" si="1216">IF(E1374="y",1,IF(E1374="S",1,0))</f>
        <v>0</v>
      </c>
      <c r="G1374" s="506">
        <f t="shared" ref="G1374" si="1217">IF(E1374="S",1,0)</f>
        <v>0</v>
      </c>
      <c r="H1374" s="542"/>
      <c r="I1374" s="543"/>
      <c r="J1374" s="538"/>
      <c r="K1374" s="539"/>
      <c r="L1374" s="552"/>
      <c r="M1374" s="558"/>
      <c r="N1374" s="554">
        <f t="shared" ref="N1374" si="1218">L1374+J1374</f>
        <v>0</v>
      </c>
      <c r="O1374" s="555"/>
      <c r="P1374" s="538"/>
      <c r="Q1374" s="539"/>
      <c r="R1374" s="552"/>
      <c r="S1374" s="558"/>
      <c r="T1374" s="590">
        <f t="shared" ref="T1374:T1377" si="1219">R1374-P1374</f>
        <v>0</v>
      </c>
      <c r="U1374" s="591"/>
      <c r="V1374" s="550"/>
      <c r="W1374" s="543"/>
      <c r="X1374" s="538"/>
      <c r="Y1374" s="543"/>
      <c r="Z1374" s="538"/>
      <c r="AA1374" s="543"/>
      <c r="AB1374" s="538"/>
      <c r="AC1374" s="539"/>
      <c r="AD1374" s="552"/>
      <c r="AE1374" s="558"/>
      <c r="AF1374" s="586"/>
      <c r="AG1374" s="587"/>
      <c r="AH1374" s="538"/>
      <c r="AI1374" s="539"/>
      <c r="AJ1374" s="552"/>
      <c r="AK1374" s="558"/>
      <c r="AL1374" s="590">
        <f t="shared" ref="AL1374" si="1220">IF(AH1374=0,0,(AJ1374/AH1374)*100)</f>
        <v>0</v>
      </c>
      <c r="AM1374" s="591"/>
      <c r="AN1374" s="538"/>
      <c r="AO1374" s="539"/>
      <c r="AP1374" s="552"/>
      <c r="AQ1374" s="558"/>
      <c r="AR1374" s="590">
        <f t="shared" ref="AR1374" si="1221">IF(AN1374=0,0,(AP1374/AN1374)*100)</f>
        <v>0</v>
      </c>
      <c r="AS1374" s="591"/>
      <c r="AT1374" s="578">
        <f t="shared" ref="AT1374" si="1222">AB1374+AH1374+AN1374</f>
        <v>0</v>
      </c>
      <c r="AU1374" s="579"/>
      <c r="AV1374" s="574">
        <f t="shared" ref="AV1374" si="1223">AD1374+AJ1374+AP1374</f>
        <v>0</v>
      </c>
      <c r="AW1374" s="575"/>
      <c r="AX1374" s="590">
        <f t="shared" ref="AX1374" si="1224">IF(AT1374=0,0,(AV1374/AT1374)*100)</f>
        <v>0</v>
      </c>
      <c r="AY1374" s="591"/>
      <c r="AZ1374" s="538"/>
      <c r="BA1374" s="539"/>
      <c r="BB1374" s="552"/>
      <c r="BC1374" s="558"/>
      <c r="BD1374" s="590">
        <f t="shared" ref="BD1374" si="1225">IF(AZ1374=0,0,(BB1374/AZ1374)*100)</f>
        <v>0</v>
      </c>
      <c r="BE1374" s="591"/>
      <c r="BF1374" s="578">
        <f t="shared" ref="BF1374" si="1226">AT1374+AZ1374</f>
        <v>0</v>
      </c>
      <c r="BG1374" s="579"/>
      <c r="BH1374" s="574">
        <f t="shared" ref="BH1374" si="1227">AV1374+BB1374</f>
        <v>0</v>
      </c>
      <c r="BI1374" s="575"/>
      <c r="BJ1374" s="590">
        <f t="shared" ref="BJ1374" si="1228">IF(BF1374=0,0,(BH1374/BF1374)*100)</f>
        <v>0</v>
      </c>
      <c r="BK1374" s="591"/>
      <c r="BL1374" s="650">
        <f t="shared" ref="BL1374" si="1229">(AD1374*2)+(AJ1374*2)+(AP1374*3)+BB1374</f>
        <v>0</v>
      </c>
      <c r="BM1374" s="651"/>
      <c r="BN1374" s="652"/>
      <c r="BO1374" s="601" t="e">
        <f>(BL1374*BR$74)+(N1374*BR$75)+(X1374*BR$76)+(R1374*BR$77)+(V1374*BR$78)+(Z1374*BR$79)</f>
        <v>#REF!</v>
      </c>
      <c r="BP1374" s="599" t="e">
        <f>((AZ1374-BB1374)*BR$81)+((AT1374-AV1374)*BR$80)+(H1374*BR$82)+(P1374*BR$83)</f>
        <v>#REF!</v>
      </c>
      <c r="BQ1374" s="54"/>
      <c r="BR1374" s="54"/>
      <c r="BS1374" s="54"/>
    </row>
    <row r="1375" spans="1:71" ht="22.5" customHeight="1">
      <c r="A1375" s="54"/>
      <c r="B1375" s="566"/>
      <c r="C1375" s="560" t="str">
        <f>IF(ROSTER!D$48="","",ROSTER!D$48)</f>
        <v/>
      </c>
      <c r="D1375" s="561"/>
      <c r="E1375" s="547"/>
      <c r="F1375" s="502"/>
      <c r="G1375" s="507"/>
      <c r="H1375" s="544"/>
      <c r="I1375" s="545"/>
      <c r="J1375" s="540"/>
      <c r="K1375" s="541"/>
      <c r="L1375" s="553"/>
      <c r="M1375" s="559"/>
      <c r="N1375" s="556" t="s">
        <v>14</v>
      </c>
      <c r="O1375" s="557"/>
      <c r="P1375" s="540"/>
      <c r="Q1375" s="541"/>
      <c r="R1375" s="553"/>
      <c r="S1375" s="559"/>
      <c r="T1375" s="592"/>
      <c r="U1375" s="593"/>
      <c r="V1375" s="551"/>
      <c r="W1375" s="545"/>
      <c r="X1375" s="540"/>
      <c r="Y1375" s="545"/>
      <c r="Z1375" s="540"/>
      <c r="AA1375" s="545"/>
      <c r="AB1375" s="540"/>
      <c r="AC1375" s="541"/>
      <c r="AD1375" s="553"/>
      <c r="AE1375" s="559"/>
      <c r="AF1375" s="588"/>
      <c r="AG1375" s="589"/>
      <c r="AH1375" s="540"/>
      <c r="AI1375" s="541"/>
      <c r="AJ1375" s="553"/>
      <c r="AK1375" s="559"/>
      <c r="AL1375" s="592"/>
      <c r="AM1375" s="593"/>
      <c r="AN1375" s="540"/>
      <c r="AO1375" s="541"/>
      <c r="AP1375" s="553"/>
      <c r="AQ1375" s="559"/>
      <c r="AR1375" s="592"/>
      <c r="AS1375" s="593"/>
      <c r="AT1375" s="580"/>
      <c r="AU1375" s="581"/>
      <c r="AV1375" s="576"/>
      <c r="AW1375" s="577"/>
      <c r="AX1375" s="592"/>
      <c r="AY1375" s="593"/>
      <c r="AZ1375" s="540"/>
      <c r="BA1375" s="541"/>
      <c r="BB1375" s="553"/>
      <c r="BC1375" s="559"/>
      <c r="BD1375" s="592"/>
      <c r="BE1375" s="593"/>
      <c r="BF1375" s="580"/>
      <c r="BG1375" s="581"/>
      <c r="BH1375" s="576"/>
      <c r="BI1375" s="577"/>
      <c r="BJ1375" s="592"/>
      <c r="BK1375" s="593"/>
      <c r="BL1375" s="653"/>
      <c r="BM1375" s="654"/>
      <c r="BN1375" s="655"/>
      <c r="BO1375" s="602"/>
      <c r="BP1375" s="600"/>
      <c r="BQ1375" s="54"/>
      <c r="BR1375" s="54"/>
      <c r="BS1375" s="54"/>
    </row>
    <row r="1376" spans="1:71" ht="21.75" customHeight="1">
      <c r="A1376" s="54"/>
      <c r="B1376" s="565" t="str">
        <f>IF(ROSTER!B50="","",ROSTER!B50)</f>
        <v/>
      </c>
      <c r="C1376" s="536" t="str">
        <f>IF(ROSTER!C$50="","",ROSTER!C$50)</f>
        <v/>
      </c>
      <c r="D1376" s="537"/>
      <c r="E1376" s="546"/>
      <c r="F1376" s="501">
        <f t="shared" ref="F1376" si="1230">IF(E1376="y",1,IF(E1376="S",1,0))</f>
        <v>0</v>
      </c>
      <c r="G1376" s="506">
        <f t="shared" ref="G1376" si="1231">IF(E1376="S",1,0)</f>
        <v>0</v>
      </c>
      <c r="H1376" s="542"/>
      <c r="I1376" s="543"/>
      <c r="J1376" s="538"/>
      <c r="K1376" s="539"/>
      <c r="L1376" s="552"/>
      <c r="M1376" s="558"/>
      <c r="N1376" s="554">
        <f t="shared" ref="N1376" si="1232">L1376+J1376</f>
        <v>0</v>
      </c>
      <c r="O1376" s="555"/>
      <c r="P1376" s="538"/>
      <c r="Q1376" s="539"/>
      <c r="R1376" s="552"/>
      <c r="S1376" s="558"/>
      <c r="T1376" s="590">
        <f t="shared" ref="T1376:T1377" si="1233">R1376-P1376</f>
        <v>0</v>
      </c>
      <c r="U1376" s="591"/>
      <c r="V1376" s="550"/>
      <c r="W1376" s="543"/>
      <c r="X1376" s="538"/>
      <c r="Y1376" s="543"/>
      <c r="Z1376" s="538"/>
      <c r="AA1376" s="543"/>
      <c r="AB1376" s="538"/>
      <c r="AC1376" s="539"/>
      <c r="AD1376" s="552"/>
      <c r="AE1376" s="558"/>
      <c r="AF1376" s="586"/>
      <c r="AG1376" s="587"/>
      <c r="AH1376" s="538"/>
      <c r="AI1376" s="539"/>
      <c r="AJ1376" s="552"/>
      <c r="AK1376" s="558"/>
      <c r="AL1376" s="590">
        <f t="shared" ref="AL1376" si="1234">IF(AH1376=0,0,(AJ1376/AH1376)*100)</f>
        <v>0</v>
      </c>
      <c r="AM1376" s="591"/>
      <c r="AN1376" s="538"/>
      <c r="AO1376" s="539"/>
      <c r="AP1376" s="552"/>
      <c r="AQ1376" s="558"/>
      <c r="AR1376" s="590">
        <f t="shared" ref="AR1376" si="1235">IF(AN1376=0,0,(AP1376/AN1376)*100)</f>
        <v>0</v>
      </c>
      <c r="AS1376" s="591"/>
      <c r="AT1376" s="578">
        <f t="shared" ref="AT1376" si="1236">AB1376+AH1376+AN1376</f>
        <v>0</v>
      </c>
      <c r="AU1376" s="579"/>
      <c r="AV1376" s="574">
        <f t="shared" ref="AV1376" si="1237">AD1376+AJ1376+AP1376</f>
        <v>0</v>
      </c>
      <c r="AW1376" s="575"/>
      <c r="AX1376" s="590">
        <f t="shared" ref="AX1376" si="1238">IF(AT1376=0,0,(AV1376/AT1376)*100)</f>
        <v>0</v>
      </c>
      <c r="AY1376" s="591"/>
      <c r="AZ1376" s="538"/>
      <c r="BA1376" s="539"/>
      <c r="BB1376" s="552"/>
      <c r="BC1376" s="558"/>
      <c r="BD1376" s="590">
        <f t="shared" ref="BD1376" si="1239">IF(AZ1376=0,0,(BB1376/AZ1376)*100)</f>
        <v>0</v>
      </c>
      <c r="BE1376" s="591"/>
      <c r="BF1376" s="578">
        <f t="shared" ref="BF1376" si="1240">AT1376+AZ1376</f>
        <v>0</v>
      </c>
      <c r="BG1376" s="579"/>
      <c r="BH1376" s="574">
        <f t="shared" ref="BH1376" si="1241">AV1376+BB1376</f>
        <v>0</v>
      </c>
      <c r="BI1376" s="575"/>
      <c r="BJ1376" s="590">
        <f t="shared" ref="BJ1376" si="1242">IF(BF1376=0,0,(BH1376/BF1376)*100)</f>
        <v>0</v>
      </c>
      <c r="BK1376" s="591"/>
      <c r="BL1376" s="650">
        <f t="shared" ref="BL1376" si="1243">(AD1376*2)+(AJ1376*2)+(AP1376*3)+BB1376</f>
        <v>0</v>
      </c>
      <c r="BM1376" s="651"/>
      <c r="BN1376" s="652"/>
      <c r="BO1376" s="601" t="e">
        <f>(BL1376*BR$74)+(N1376*BR$75)+(X1376*BR$76)+(R1376*BR$77)+(V1376*BR$78)+(Z1376*BR$79)</f>
        <v>#REF!</v>
      </c>
      <c r="BP1376" s="599" t="e">
        <f>((AZ1376-BB1376)*BR$81)+((AT1376-AV1376)*BR$80)+(H1376*BR$82)+(P1376*BR$83)</f>
        <v>#REF!</v>
      </c>
      <c r="BQ1376" s="54"/>
      <c r="BR1376" s="54"/>
      <c r="BS1376" s="54"/>
    </row>
    <row r="1377" spans="1:71" ht="22.5" customHeight="1" thickBot="1">
      <c r="A1377" s="54"/>
      <c r="B1377" s="566"/>
      <c r="C1377" s="560" t="str">
        <f>IF(ROSTER!D$50="","",ROSTER!D$50)</f>
        <v/>
      </c>
      <c r="D1377" s="561"/>
      <c r="E1377" s="547"/>
      <c r="F1377" s="502"/>
      <c r="G1377" s="507"/>
      <c r="H1377" s="544"/>
      <c r="I1377" s="545"/>
      <c r="J1377" s="540"/>
      <c r="K1377" s="541"/>
      <c r="L1377" s="553"/>
      <c r="M1377" s="559"/>
      <c r="N1377" s="556" t="s">
        <v>14</v>
      </c>
      <c r="O1377" s="557"/>
      <c r="P1377" s="540"/>
      <c r="Q1377" s="541"/>
      <c r="R1377" s="553"/>
      <c r="S1377" s="559"/>
      <c r="T1377" s="592"/>
      <c r="U1377" s="593"/>
      <c r="V1377" s="551"/>
      <c r="W1377" s="545"/>
      <c r="X1377" s="540"/>
      <c r="Y1377" s="545"/>
      <c r="Z1377" s="540"/>
      <c r="AA1377" s="545"/>
      <c r="AB1377" s="540"/>
      <c r="AC1377" s="541"/>
      <c r="AD1377" s="553"/>
      <c r="AE1377" s="559"/>
      <c r="AF1377" s="588"/>
      <c r="AG1377" s="589"/>
      <c r="AH1377" s="540"/>
      <c r="AI1377" s="541"/>
      <c r="AJ1377" s="553"/>
      <c r="AK1377" s="559"/>
      <c r="AL1377" s="592"/>
      <c r="AM1377" s="593"/>
      <c r="AN1377" s="540"/>
      <c r="AO1377" s="541"/>
      <c r="AP1377" s="553"/>
      <c r="AQ1377" s="559"/>
      <c r="AR1377" s="592"/>
      <c r="AS1377" s="593"/>
      <c r="AT1377" s="580"/>
      <c r="AU1377" s="581"/>
      <c r="AV1377" s="576"/>
      <c r="AW1377" s="577"/>
      <c r="AX1377" s="592"/>
      <c r="AY1377" s="593"/>
      <c r="AZ1377" s="540"/>
      <c r="BA1377" s="541"/>
      <c r="BB1377" s="553"/>
      <c r="BC1377" s="559"/>
      <c r="BD1377" s="592"/>
      <c r="BE1377" s="593"/>
      <c r="BF1377" s="580"/>
      <c r="BG1377" s="581"/>
      <c r="BH1377" s="576"/>
      <c r="BI1377" s="577"/>
      <c r="BJ1377" s="592"/>
      <c r="BK1377" s="593"/>
      <c r="BL1377" s="653"/>
      <c r="BM1377" s="654"/>
      <c r="BN1377" s="655"/>
      <c r="BO1377" s="602"/>
      <c r="BP1377" s="600"/>
      <c r="BQ1377" s="54"/>
      <c r="BR1377" s="54"/>
      <c r="BS1377" s="54"/>
    </row>
    <row r="1378" spans="1:71" s="335" customFormat="1" ht="33.4" customHeight="1">
      <c r="A1378" s="333"/>
      <c r="B1378" s="689"/>
      <c r="C1378" s="685"/>
      <c r="D1378" s="685" t="s">
        <v>10</v>
      </c>
      <c r="E1378" s="686"/>
      <c r="F1378" s="334"/>
      <c r="G1378" s="334"/>
      <c r="H1378" s="642">
        <f>SUM(H1334:I1377)</f>
        <v>0</v>
      </c>
      <c r="I1378" s="631"/>
      <c r="J1378" s="642">
        <f>SUM(J1334:K1377)</f>
        <v>0</v>
      </c>
      <c r="K1378" s="631"/>
      <c r="L1378" s="630">
        <f>SUM(L1334:M1377)</f>
        <v>0</v>
      </c>
      <c r="M1378" s="640"/>
      <c r="N1378" s="626">
        <f>L1378+J1378</f>
        <v>0</v>
      </c>
      <c r="O1378" s="627"/>
      <c r="P1378" s="630">
        <f>SUM(P1334:Q1377)</f>
        <v>0</v>
      </c>
      <c r="Q1378" s="631"/>
      <c r="R1378" s="630">
        <f t="shared" ref="R1378" si="1244">SUM(R1334:S1377)</f>
        <v>0</v>
      </c>
      <c r="S1378" s="640"/>
      <c r="T1378" s="630">
        <f t="shared" ref="T1378" si="1245">SUM(T1334:U1377)</f>
        <v>0</v>
      </c>
      <c r="U1378" s="627"/>
      <c r="V1378" s="640">
        <f t="shared" ref="V1378" si="1246">SUM(V1334:W1377)</f>
        <v>0</v>
      </c>
      <c r="W1378" s="640"/>
      <c r="X1378" s="642">
        <f t="shared" ref="X1378" si="1247">SUM(X1334:Y1377)</f>
        <v>0</v>
      </c>
      <c r="Y1378" s="627"/>
      <c r="Z1378" s="642">
        <f t="shared" ref="Z1378" si="1248">SUM(Z1334:AA1377)</f>
        <v>0</v>
      </c>
      <c r="AA1378" s="627"/>
      <c r="AB1378" s="640">
        <f t="shared" ref="AB1378" si="1249">SUM(AB1334:AC1377)</f>
        <v>0</v>
      </c>
      <c r="AC1378" s="631"/>
      <c r="AD1378" s="630">
        <f t="shared" ref="AD1378" si="1250">SUM(AD1334:AE1377)</f>
        <v>0</v>
      </c>
      <c r="AE1378" s="640"/>
      <c r="AF1378" s="626">
        <f t="shared" ref="AF1378" si="1251">SUM(AF1334:AG1377)</f>
        <v>0</v>
      </c>
      <c r="AG1378" s="627"/>
      <c r="AH1378" s="630">
        <f t="shared" ref="AH1378" si="1252">SUM(AH1334:AI1377)</f>
        <v>0</v>
      </c>
      <c r="AI1378" s="631"/>
      <c r="AJ1378" s="630">
        <f t="shared" ref="AJ1378" si="1253">SUM(AJ1334:AK1377)</f>
        <v>0</v>
      </c>
      <c r="AK1378" s="640"/>
      <c r="AL1378" s="626">
        <f>IF(AH1378=0,0,(AJ1378/AH1378)*100)</f>
        <v>0</v>
      </c>
      <c r="AM1378" s="627"/>
      <c r="AN1378" s="630">
        <f>SUM(AN1334:AO1377)</f>
        <v>0</v>
      </c>
      <c r="AO1378" s="631"/>
      <c r="AP1378" s="630">
        <f>SUM(AP1334:AQ1377)</f>
        <v>0</v>
      </c>
      <c r="AQ1378" s="640"/>
      <c r="AR1378" s="626">
        <f>IF(AN1378=0,0,(AP1378/AN1378)*100)</f>
        <v>0</v>
      </c>
      <c r="AS1378" s="627"/>
      <c r="AT1378" s="642">
        <f>AB1378+AH1378+AN1378</f>
        <v>0</v>
      </c>
      <c r="AU1378" s="631"/>
      <c r="AV1378" s="630">
        <f>AD1378+AJ1378+AP1378</f>
        <v>0</v>
      </c>
      <c r="AW1378" s="670"/>
      <c r="AX1378" s="626">
        <f>IF(AT1378=0,0,(AV1378/AT1378)*100)</f>
        <v>0</v>
      </c>
      <c r="AY1378" s="627"/>
      <c r="AZ1378" s="630">
        <f>SUM(AZ1334:BA1377)</f>
        <v>0</v>
      </c>
      <c r="BA1378" s="631"/>
      <c r="BB1378" s="630">
        <f>SUM(BB1334:BC1377)</f>
        <v>0</v>
      </c>
      <c r="BC1378" s="640"/>
      <c r="BD1378" s="626">
        <f>IF(AZ1378=0,0,(BB1378/AZ1378)*100)</f>
        <v>0</v>
      </c>
      <c r="BE1378" s="627"/>
      <c r="BF1378" s="642">
        <f>AT1378+AZ1378</f>
        <v>0</v>
      </c>
      <c r="BG1378" s="631"/>
      <c r="BH1378" s="630">
        <f>AV1378+BB1378</f>
        <v>0</v>
      </c>
      <c r="BI1378" s="670"/>
      <c r="BJ1378" s="626">
        <f>IF(BF1378=0,0,(BH1378/BF1378)*100)</f>
        <v>0</v>
      </c>
      <c r="BK1378" s="668"/>
      <c r="BL1378" s="644">
        <f>SUM(BL1334:BN1377)</f>
        <v>0</v>
      </c>
      <c r="BM1378" s="645"/>
      <c r="BN1378" s="646"/>
      <c r="BO1378" s="601" t="e">
        <f>(BL1378*BR$74)+(N1378*BR$75)+(X1378*BR$76)+(R1378*BR$77)+(V1378*BR$78)+(Z1378*BR$79)</f>
        <v>#REF!</v>
      </c>
      <c r="BP1378" s="599" t="e">
        <f>((AZ1378-BB1378)*BR$81)+((AT1378-AV1378)*BR$80)+(H1378*BR$82)+(P1378*BR$83)</f>
        <v>#REF!</v>
      </c>
      <c r="BQ1378" s="333"/>
      <c r="BR1378" s="333"/>
      <c r="BS1378" s="333"/>
    </row>
    <row r="1379" spans="1:71" s="335" customFormat="1" ht="33.950000000000003" customHeight="1" thickBot="1">
      <c r="A1379" s="333"/>
      <c r="B1379" s="690"/>
      <c r="C1379" s="687"/>
      <c r="D1379" s="687"/>
      <c r="E1379" s="688"/>
      <c r="F1379" s="336"/>
      <c r="G1379" s="336"/>
      <c r="H1379" s="643"/>
      <c r="I1379" s="633"/>
      <c r="J1379" s="643"/>
      <c r="K1379" s="633"/>
      <c r="L1379" s="632"/>
      <c r="M1379" s="641"/>
      <c r="N1379" s="628" t="s">
        <v>14</v>
      </c>
      <c r="O1379" s="629"/>
      <c r="P1379" s="632"/>
      <c r="Q1379" s="633"/>
      <c r="R1379" s="632"/>
      <c r="S1379" s="641"/>
      <c r="T1379" s="632"/>
      <c r="U1379" s="629"/>
      <c r="V1379" s="641"/>
      <c r="W1379" s="641"/>
      <c r="X1379" s="643"/>
      <c r="Y1379" s="629"/>
      <c r="Z1379" s="643"/>
      <c r="AA1379" s="629"/>
      <c r="AB1379" s="641"/>
      <c r="AC1379" s="633"/>
      <c r="AD1379" s="632"/>
      <c r="AE1379" s="641"/>
      <c r="AF1379" s="628"/>
      <c r="AG1379" s="629"/>
      <c r="AH1379" s="632"/>
      <c r="AI1379" s="633"/>
      <c r="AJ1379" s="632"/>
      <c r="AK1379" s="641"/>
      <c r="AL1379" s="628"/>
      <c r="AM1379" s="629"/>
      <c r="AN1379" s="632"/>
      <c r="AO1379" s="633"/>
      <c r="AP1379" s="632"/>
      <c r="AQ1379" s="641"/>
      <c r="AR1379" s="628"/>
      <c r="AS1379" s="629"/>
      <c r="AT1379" s="643"/>
      <c r="AU1379" s="633"/>
      <c r="AV1379" s="632"/>
      <c r="AW1379" s="671"/>
      <c r="AX1379" s="628"/>
      <c r="AY1379" s="629"/>
      <c r="AZ1379" s="632"/>
      <c r="BA1379" s="633"/>
      <c r="BB1379" s="632"/>
      <c r="BC1379" s="641"/>
      <c r="BD1379" s="628"/>
      <c r="BE1379" s="629"/>
      <c r="BF1379" s="643"/>
      <c r="BG1379" s="633"/>
      <c r="BH1379" s="632"/>
      <c r="BI1379" s="671"/>
      <c r="BJ1379" s="628"/>
      <c r="BK1379" s="669"/>
      <c r="BL1379" s="647"/>
      <c r="BM1379" s="648"/>
      <c r="BN1379" s="649"/>
      <c r="BO1379" s="602"/>
      <c r="BP1379" s="600"/>
      <c r="BQ1379" s="333"/>
      <c r="BR1379" s="333"/>
      <c r="BS1379" s="333"/>
    </row>
    <row r="1380" spans="1:71" s="341" customFormat="1" ht="48.2" customHeight="1" thickBot="1">
      <c r="A1380" s="337"/>
      <c r="B1380" s="667"/>
      <c r="C1380" s="665"/>
      <c r="D1380" s="665" t="s">
        <v>13</v>
      </c>
      <c r="E1380" s="666"/>
      <c r="F1380" s="338"/>
      <c r="G1380" s="334"/>
      <c r="H1380" s="676"/>
      <c r="I1380" s="677"/>
      <c r="J1380" s="673"/>
      <c r="K1380" s="672"/>
      <c r="L1380" s="605"/>
      <c r="M1380" s="606"/>
      <c r="N1380" s="674">
        <f>J1380+L1380</f>
        <v>0</v>
      </c>
      <c r="O1380" s="675"/>
      <c r="P1380" s="673"/>
      <c r="Q1380" s="672"/>
      <c r="R1380" s="605"/>
      <c r="S1380" s="672"/>
      <c r="T1380" s="626">
        <f>R1380-P1380</f>
        <v>0</v>
      </c>
      <c r="U1380" s="627"/>
      <c r="V1380" s="673"/>
      <c r="W1380" s="678"/>
      <c r="X1380" s="679"/>
      <c r="Y1380" s="680"/>
      <c r="Z1380" s="673"/>
      <c r="AA1380" s="678"/>
      <c r="AB1380" s="673"/>
      <c r="AC1380" s="672"/>
      <c r="AD1380" s="605"/>
      <c r="AE1380" s="606"/>
      <c r="AF1380" s="634">
        <f>IF(AB1380=0,0,(AD1380/AB1380)*100)</f>
        <v>0</v>
      </c>
      <c r="AG1380" s="635"/>
      <c r="AH1380" s="673"/>
      <c r="AI1380" s="672"/>
      <c r="AJ1380" s="605"/>
      <c r="AK1380" s="606"/>
      <c r="AL1380" s="626">
        <f>IF(AH1380=0,0,(AJ1380/AH1380)*100)</f>
        <v>0</v>
      </c>
      <c r="AM1380" s="627"/>
      <c r="AN1380" s="673"/>
      <c r="AO1380" s="672"/>
      <c r="AP1380" s="605"/>
      <c r="AQ1380" s="606"/>
      <c r="AR1380" s="626">
        <f>IF(AN1380=0,0,(AP1380/AN1380)*100)</f>
        <v>0</v>
      </c>
      <c r="AS1380" s="627"/>
      <c r="AT1380" s="681">
        <f>AB1380+AH1380+AN1380</f>
        <v>0</v>
      </c>
      <c r="AU1380" s="682"/>
      <c r="AV1380" s="683">
        <f>AD1380+AJ1380+AP1380</f>
        <v>0</v>
      </c>
      <c r="AW1380" s="684"/>
      <c r="AX1380" s="626">
        <f>IF(AT1380=0,0,(AV1380/AT1380)*100)</f>
        <v>0</v>
      </c>
      <c r="AY1380" s="627"/>
      <c r="AZ1380" s="673"/>
      <c r="BA1380" s="672"/>
      <c r="BB1380" s="605"/>
      <c r="BC1380" s="606"/>
      <c r="BD1380" s="626">
        <f>IF(AZ1380=0,0,(BB1380/AZ1380)*100)</f>
        <v>0</v>
      </c>
      <c r="BE1380" s="627"/>
      <c r="BF1380" s="681">
        <f>AT1380+AZ1380</f>
        <v>0</v>
      </c>
      <c r="BG1380" s="682"/>
      <c r="BH1380" s="683">
        <f>AV1380+BB1380</f>
        <v>0</v>
      </c>
      <c r="BI1380" s="684"/>
      <c r="BJ1380" s="626">
        <f>IF(BF1380=0,0,(BH1380/BF1380)*100)</f>
        <v>0</v>
      </c>
      <c r="BK1380" s="627"/>
      <c r="BL1380" s="594"/>
      <c r="BM1380" s="595"/>
      <c r="BN1380" s="596"/>
      <c r="BO1380" s="339"/>
      <c r="BP1380" s="340"/>
      <c r="BQ1380" s="337"/>
      <c r="BR1380" s="337"/>
      <c r="BS1380" s="337"/>
    </row>
    <row r="1381" spans="1:71" s="341" customFormat="1" ht="48.95" customHeight="1" thickBot="1">
      <c r="A1381" s="337"/>
      <c r="B1381" s="342"/>
      <c r="C1381" s="343"/>
      <c r="D1381" s="570" t="s">
        <v>95</v>
      </c>
      <c r="E1381" s="571"/>
      <c r="F1381" s="344"/>
      <c r="G1381" s="344"/>
      <c r="H1381" s="343"/>
      <c r="I1381" s="343"/>
      <c r="J1381" s="567">
        <f>IF((J1378+L1380)=0,0,J1378/(J1378+L1380)*100)</f>
        <v>0</v>
      </c>
      <c r="K1381" s="569"/>
      <c r="L1381" s="567">
        <f>IF((L1378+J1380)=0,0,L1378/(L1378+J1380)*100)</f>
        <v>0</v>
      </c>
      <c r="M1381" s="569"/>
      <c r="N1381" s="567">
        <f>IF((N1378+N1380)=0,0,N1378/(N1378+N1380)*100)</f>
        <v>0</v>
      </c>
      <c r="O1381" s="568"/>
      <c r="P1381" s="572"/>
      <c r="Q1381" s="509"/>
      <c r="R1381" s="509"/>
      <c r="S1381" s="509"/>
      <c r="T1381" s="535"/>
      <c r="U1381" s="535"/>
      <c r="V1381" s="509"/>
      <c r="W1381" s="509"/>
      <c r="X1381" s="509"/>
      <c r="Y1381" s="509"/>
      <c r="Z1381" s="509"/>
      <c r="AA1381" s="509"/>
      <c r="AB1381" s="509"/>
      <c r="AC1381" s="509"/>
      <c r="AD1381" s="509"/>
      <c r="AE1381" s="509"/>
      <c r="AF1381" s="509"/>
      <c r="AG1381" s="509"/>
      <c r="AH1381" s="509"/>
      <c r="AI1381" s="509"/>
      <c r="AJ1381" s="509"/>
      <c r="AK1381" s="509"/>
      <c r="AL1381" s="509"/>
      <c r="AM1381" s="509"/>
      <c r="AN1381" s="509"/>
      <c r="AO1381" s="509"/>
      <c r="AP1381" s="509"/>
      <c r="AQ1381" s="509"/>
      <c r="AR1381" s="509"/>
      <c r="AS1381" s="509"/>
      <c r="AT1381" s="509"/>
      <c r="AU1381" s="509"/>
      <c r="AV1381" s="509"/>
      <c r="AW1381" s="509"/>
      <c r="AX1381" s="509"/>
      <c r="AY1381" s="509"/>
      <c r="AZ1381" s="509"/>
      <c r="BA1381" s="509"/>
      <c r="BB1381" s="509"/>
      <c r="BC1381" s="509"/>
      <c r="BD1381" s="509"/>
      <c r="BE1381" s="509"/>
      <c r="BF1381" s="509"/>
      <c r="BG1381" s="509"/>
      <c r="BH1381" s="509"/>
      <c r="BI1381" s="509"/>
      <c r="BJ1381" s="509"/>
      <c r="BK1381" s="509"/>
      <c r="BL1381" s="509"/>
      <c r="BM1381" s="509"/>
      <c r="BN1381" s="573"/>
      <c r="BO1381" s="345"/>
      <c r="BP1381" s="345"/>
      <c r="BQ1381" s="337"/>
      <c r="BR1381" s="337"/>
      <c r="BS1381" s="337"/>
    </row>
    <row r="1382" spans="1:71" ht="15.75" customHeight="1" thickTop="1" thickBot="1">
      <c r="A1382" s="54"/>
      <c r="B1382" s="214"/>
      <c r="C1382" s="215"/>
      <c r="D1382" s="215"/>
      <c r="E1382" s="215"/>
      <c r="F1382" s="74"/>
      <c r="G1382" s="74"/>
      <c r="H1382" s="215"/>
      <c r="I1382" s="215"/>
      <c r="J1382" s="215"/>
      <c r="K1382" s="215"/>
      <c r="L1382" s="215"/>
      <c r="M1382" s="215"/>
      <c r="N1382" s="215"/>
      <c r="O1382" s="215"/>
      <c r="P1382" s="215"/>
      <c r="Q1382" s="215"/>
      <c r="R1382" s="215"/>
      <c r="S1382" s="215"/>
      <c r="T1382" s="215"/>
      <c r="U1382" s="215"/>
      <c r="V1382" s="215"/>
      <c r="W1382" s="215"/>
      <c r="X1382" s="215"/>
      <c r="Y1382" s="215"/>
      <c r="Z1382" s="215"/>
      <c r="AA1382" s="215"/>
      <c r="AB1382" s="215"/>
      <c r="AC1382" s="215"/>
      <c r="AD1382" s="215"/>
      <c r="AE1382" s="215"/>
      <c r="AF1382" s="220"/>
      <c r="AG1382" s="220"/>
      <c r="AH1382" s="215"/>
      <c r="AI1382" s="215"/>
      <c r="AJ1382" s="215"/>
      <c r="AK1382" s="215"/>
      <c r="AL1382" s="215"/>
      <c r="AM1382" s="215"/>
      <c r="AN1382" s="215"/>
      <c r="AO1382" s="215"/>
      <c r="AP1382" s="215"/>
      <c r="AQ1382" s="215"/>
      <c r="AR1382" s="215"/>
      <c r="AS1382" s="215"/>
      <c r="AT1382" s="215"/>
      <c r="AU1382" s="215"/>
      <c r="AV1382" s="215"/>
      <c r="AW1382" s="215"/>
      <c r="AX1382" s="215"/>
      <c r="AY1382" s="215"/>
      <c r="AZ1382" s="215"/>
      <c r="BA1382" s="215"/>
      <c r="BB1382" s="215"/>
      <c r="BC1382" s="215"/>
      <c r="BD1382" s="215"/>
      <c r="BE1382" s="215"/>
      <c r="BF1382" s="215"/>
      <c r="BG1382" s="215"/>
      <c r="BH1382" s="215"/>
      <c r="BI1382" s="215"/>
      <c r="BJ1382" s="215"/>
      <c r="BK1382" s="215"/>
      <c r="BL1382" s="215"/>
      <c r="BM1382" s="215"/>
      <c r="BN1382" s="221"/>
      <c r="BO1382" s="75"/>
      <c r="BP1382" s="75"/>
      <c r="BQ1382" s="54"/>
      <c r="BR1382" s="54"/>
      <c r="BS1382" s="54"/>
    </row>
    <row r="1383" spans="1:71" s="73" customFormat="1" ht="80.25" customHeight="1" thickTop="1" thickBot="1">
      <c r="A1383" s="72"/>
      <c r="B1383" s="656" t="s">
        <v>62</v>
      </c>
      <c r="C1383" s="657"/>
      <c r="D1383" s="616" t="s">
        <v>54</v>
      </c>
      <c r="E1383" s="616"/>
      <c r="F1383" s="76"/>
      <c r="G1383" s="76"/>
      <c r="H1383" s="607"/>
      <c r="I1383" s="608"/>
      <c r="J1383" s="609"/>
      <c r="K1383" s="346"/>
      <c r="L1383" s="607"/>
      <c r="M1383" s="608"/>
      <c r="N1383" s="609"/>
      <c r="O1383" s="510" t="s">
        <v>49</v>
      </c>
      <c r="P1383" s="511"/>
      <c r="Q1383" s="511"/>
      <c r="R1383" s="511"/>
      <c r="S1383" s="607"/>
      <c r="T1383" s="608"/>
      <c r="U1383" s="609"/>
      <c r="V1383" s="346"/>
      <c r="W1383" s="607"/>
      <c r="X1383" s="608"/>
      <c r="Y1383" s="609"/>
      <c r="Z1383" s="510" t="s">
        <v>115</v>
      </c>
      <c r="AA1383" s="511"/>
      <c r="AB1383" s="511"/>
      <c r="AC1383" s="511"/>
      <c r="AD1383" s="511"/>
      <c r="AE1383" s="511"/>
      <c r="AF1383" s="511"/>
      <c r="AG1383" s="511"/>
      <c r="AH1383" s="511"/>
      <c r="AI1383" s="512"/>
      <c r="AJ1383" s="607"/>
      <c r="AK1383" s="608"/>
      <c r="AL1383" s="609"/>
      <c r="AM1383" s="346"/>
      <c r="AN1383" s="607"/>
      <c r="AO1383" s="608"/>
      <c r="AP1383" s="609"/>
      <c r="AQ1383" s="510" t="s">
        <v>53</v>
      </c>
      <c r="AR1383" s="511"/>
      <c r="AS1383" s="511"/>
      <c r="AT1383" s="512"/>
      <c r="AU1383" s="607"/>
      <c r="AV1383" s="608"/>
      <c r="AW1383" s="609"/>
      <c r="AX1383" s="346"/>
      <c r="AY1383" s="607"/>
      <c r="AZ1383" s="608"/>
      <c r="BA1383" s="609"/>
      <c r="BB1383" s="614" t="s">
        <v>117</v>
      </c>
      <c r="BC1383" s="615"/>
      <c r="BD1383" s="615"/>
      <c r="BE1383" s="658"/>
      <c r="BF1383" s="520">
        <f>BL1378</f>
        <v>0</v>
      </c>
      <c r="BG1383" s="521"/>
      <c r="BH1383" s="522"/>
      <c r="BI1383" s="346"/>
      <c r="BJ1383" s="520">
        <f>BL1380</f>
        <v>0</v>
      </c>
      <c r="BK1383" s="521"/>
      <c r="BL1383" s="522"/>
      <c r="BM1383" s="227"/>
      <c r="BN1383" s="228"/>
      <c r="BO1383" s="77"/>
      <c r="BP1383" s="77"/>
      <c r="BQ1383" s="72"/>
      <c r="BR1383" s="72"/>
      <c r="BS1383" s="72"/>
    </row>
    <row r="1384" spans="1:71" ht="15.6" customHeight="1" thickTop="1" thickBot="1">
      <c r="A1384" s="54"/>
      <c r="B1384" s="216"/>
      <c r="C1384" s="210"/>
      <c r="D1384" s="217"/>
      <c r="E1384" s="217"/>
      <c r="F1384" s="78"/>
      <c r="G1384" s="78"/>
      <c r="H1384" s="224"/>
      <c r="I1384" s="224"/>
      <c r="J1384" s="224"/>
      <c r="K1384" s="224"/>
      <c r="L1384" s="224"/>
      <c r="M1384" s="224"/>
      <c r="N1384" s="224"/>
      <c r="O1384" s="222"/>
      <c r="P1384" s="222"/>
      <c r="Q1384" s="222"/>
      <c r="R1384" s="222"/>
      <c r="S1384" s="224"/>
      <c r="T1384" s="224"/>
      <c r="U1384" s="224"/>
      <c r="V1384" s="223"/>
      <c r="W1384" s="224"/>
      <c r="X1384" s="224"/>
      <c r="Y1384" s="224"/>
      <c r="Z1384" s="222"/>
      <c r="AA1384" s="222"/>
      <c r="AB1384" s="222"/>
      <c r="AC1384" s="222"/>
      <c r="AD1384" s="224"/>
      <c r="AE1384" s="224"/>
      <c r="AF1384" s="224"/>
      <c r="AG1384" s="224"/>
      <c r="AH1384" s="223"/>
      <c r="AI1384" s="223"/>
      <c r="AJ1384" s="224"/>
      <c r="AK1384" s="222"/>
      <c r="AL1384" s="222"/>
      <c r="AM1384" s="222"/>
      <c r="AN1384" s="222"/>
      <c r="AO1384" s="224"/>
      <c r="AP1384" s="224"/>
      <c r="AQ1384" s="222"/>
      <c r="AR1384" s="222"/>
      <c r="AS1384" s="222"/>
      <c r="AT1384" s="222"/>
      <c r="AU1384" s="224"/>
      <c r="AV1384" s="224"/>
      <c r="AW1384" s="224"/>
      <c r="AX1384" s="224"/>
      <c r="AY1384" s="224"/>
      <c r="AZ1384" s="226"/>
      <c r="BA1384" s="226"/>
      <c r="BB1384" s="222"/>
      <c r="BC1384" s="230"/>
      <c r="BD1384" s="231"/>
      <c r="BE1384" s="231"/>
      <c r="BF1384" s="232"/>
      <c r="BG1384" s="232"/>
      <c r="BH1384" s="226"/>
      <c r="BI1384" s="224"/>
      <c r="BJ1384" s="233"/>
      <c r="BK1384" s="233"/>
      <c r="BL1384" s="226"/>
      <c r="BM1384" s="229"/>
      <c r="BN1384" s="234"/>
      <c r="BO1384" s="79"/>
      <c r="BP1384" s="79"/>
      <c r="BQ1384" s="54"/>
      <c r="BR1384" s="54"/>
      <c r="BS1384" s="54"/>
    </row>
    <row r="1385" spans="1:71" s="73" customFormat="1" ht="80.25" customHeight="1" thickTop="1" thickBot="1">
      <c r="A1385" s="72"/>
      <c r="B1385" s="614" t="s">
        <v>47</v>
      </c>
      <c r="C1385" s="615"/>
      <c r="D1385" s="616" t="s">
        <v>55</v>
      </c>
      <c r="E1385" s="616"/>
      <c r="F1385" s="76"/>
      <c r="G1385" s="76"/>
      <c r="H1385" s="520">
        <f>H1383</f>
        <v>0</v>
      </c>
      <c r="I1385" s="521"/>
      <c r="J1385" s="522"/>
      <c r="K1385" s="346"/>
      <c r="L1385" s="520">
        <f>L1383</f>
        <v>0</v>
      </c>
      <c r="M1385" s="521"/>
      <c r="N1385" s="522"/>
      <c r="O1385" s="510" t="s">
        <v>51</v>
      </c>
      <c r="P1385" s="511"/>
      <c r="Q1385" s="511"/>
      <c r="R1385" s="511"/>
      <c r="S1385" s="520">
        <f>S1383-H1383</f>
        <v>0</v>
      </c>
      <c r="T1385" s="521"/>
      <c r="U1385" s="522"/>
      <c r="V1385" s="346"/>
      <c r="W1385" s="520">
        <f>W1383-L1383</f>
        <v>0</v>
      </c>
      <c r="X1385" s="521"/>
      <c r="Y1385" s="522"/>
      <c r="Z1385" s="510" t="s">
        <v>116</v>
      </c>
      <c r="AA1385" s="511"/>
      <c r="AB1385" s="511"/>
      <c r="AC1385" s="511"/>
      <c r="AD1385" s="511"/>
      <c r="AE1385" s="511"/>
      <c r="AF1385" s="511"/>
      <c r="AG1385" s="511"/>
      <c r="AH1385" s="511"/>
      <c r="AI1385" s="512"/>
      <c r="AJ1385" s="520">
        <f>AJ1383-S1383</f>
        <v>0</v>
      </c>
      <c r="AK1385" s="521"/>
      <c r="AL1385" s="522"/>
      <c r="AM1385" s="346"/>
      <c r="AN1385" s="520">
        <f>AN1383-W1383</f>
        <v>0</v>
      </c>
      <c r="AO1385" s="521"/>
      <c r="AP1385" s="522"/>
      <c r="AQ1385" s="510" t="s">
        <v>52</v>
      </c>
      <c r="AR1385" s="511"/>
      <c r="AS1385" s="511"/>
      <c r="AT1385" s="512"/>
      <c r="AU1385" s="520">
        <f>AU1383-AJ1383</f>
        <v>0</v>
      </c>
      <c r="AV1385" s="521"/>
      <c r="AW1385" s="522"/>
      <c r="AX1385" s="346"/>
      <c r="AY1385" s="520">
        <f>AY1383-AN1383</f>
        <v>0</v>
      </c>
      <c r="AZ1385" s="521"/>
      <c r="BA1385" s="522"/>
      <c r="BB1385" s="614" t="s">
        <v>118</v>
      </c>
      <c r="BC1385" s="615"/>
      <c r="BD1385" s="615"/>
      <c r="BE1385" s="658"/>
      <c r="BF1385" s="520">
        <f>BF1383-AU1383</f>
        <v>0</v>
      </c>
      <c r="BG1385" s="521"/>
      <c r="BH1385" s="522"/>
      <c r="BI1385" s="346"/>
      <c r="BJ1385" s="520">
        <f>BJ1383-AY1383</f>
        <v>0</v>
      </c>
      <c r="BK1385" s="521"/>
      <c r="BL1385" s="522"/>
      <c r="BM1385" s="227"/>
      <c r="BN1385" s="228"/>
      <c r="BO1385" s="77"/>
      <c r="BP1385" s="77"/>
      <c r="BQ1385" s="72"/>
      <c r="BR1385" s="72"/>
      <c r="BS1385" s="72"/>
    </row>
    <row r="1386" spans="1:71" ht="15.75" customHeight="1" thickTop="1" thickBot="1">
      <c r="A1386" s="54"/>
      <c r="B1386" s="218"/>
      <c r="C1386" s="219"/>
      <c r="D1386" s="219"/>
      <c r="E1386" s="219"/>
      <c r="F1386" s="80"/>
      <c r="G1386" s="80"/>
      <c r="H1386" s="219"/>
      <c r="I1386" s="219"/>
      <c r="J1386" s="219"/>
      <c r="K1386" s="219"/>
      <c r="L1386" s="219"/>
      <c r="M1386" s="219"/>
      <c r="N1386" s="219"/>
      <c r="O1386" s="219"/>
      <c r="P1386" s="219"/>
      <c r="Q1386" s="219"/>
      <c r="R1386" s="219"/>
      <c r="S1386" s="219"/>
      <c r="T1386" s="219"/>
      <c r="U1386" s="219"/>
      <c r="V1386" s="219"/>
      <c r="W1386" s="219"/>
      <c r="X1386" s="219"/>
      <c r="Y1386" s="219"/>
      <c r="Z1386" s="219"/>
      <c r="AA1386" s="219"/>
      <c r="AB1386" s="219"/>
      <c r="AC1386" s="219"/>
      <c r="AD1386" s="219"/>
      <c r="AE1386" s="219"/>
      <c r="AF1386" s="225"/>
      <c r="AG1386" s="225"/>
      <c r="AH1386" s="219"/>
      <c r="AI1386" s="219"/>
      <c r="AJ1386" s="219"/>
      <c r="AK1386" s="219"/>
      <c r="AL1386" s="219"/>
      <c r="AM1386" s="219"/>
      <c r="AN1386" s="219"/>
      <c r="AO1386" s="219"/>
      <c r="AP1386" s="219"/>
      <c r="AQ1386" s="219"/>
      <c r="AR1386" s="219"/>
      <c r="AS1386" s="219"/>
      <c r="AT1386" s="219"/>
      <c r="AU1386" s="219"/>
      <c r="AV1386" s="219"/>
      <c r="AW1386" s="219"/>
      <c r="AX1386" s="219"/>
      <c r="AY1386" s="219"/>
      <c r="AZ1386" s="219"/>
      <c r="BA1386" s="617" t="s">
        <v>135</v>
      </c>
      <c r="BB1386" s="617"/>
      <c r="BC1386" s="617"/>
      <c r="BD1386" s="617"/>
      <c r="BE1386" s="617"/>
      <c r="BF1386" s="617"/>
      <c r="BG1386" s="617"/>
      <c r="BH1386" s="617"/>
      <c r="BI1386" s="617"/>
      <c r="BJ1386" s="617"/>
      <c r="BK1386" s="617"/>
      <c r="BL1386" s="617"/>
      <c r="BM1386" s="617"/>
      <c r="BN1386" s="618"/>
      <c r="BO1386" s="81"/>
      <c r="BP1386" s="81"/>
      <c r="BQ1386" s="54"/>
      <c r="BR1386" s="54"/>
      <c r="BS1386" s="54"/>
    </row>
    <row r="1387" spans="1:71" ht="12" customHeight="1" thickTop="1">
      <c r="A1387" s="54"/>
      <c r="B1387" s="55"/>
      <c r="C1387" s="54"/>
      <c r="D1387" s="54"/>
      <c r="E1387" s="54"/>
      <c r="F1387" s="56"/>
      <c r="G1387" s="56"/>
      <c r="H1387" s="54"/>
      <c r="I1387" s="54"/>
      <c r="J1387" s="54"/>
      <c r="K1387" s="54"/>
      <c r="L1387" s="54"/>
      <c r="M1387" s="54"/>
      <c r="N1387" s="54"/>
      <c r="O1387" s="54"/>
      <c r="P1387" s="54"/>
      <c r="Q1387" s="54"/>
      <c r="R1387" s="54"/>
      <c r="S1387" s="54"/>
      <c r="T1387" s="54"/>
      <c r="U1387" s="54"/>
      <c r="V1387" s="54"/>
      <c r="W1387" s="54"/>
      <c r="X1387" s="54"/>
      <c r="Y1387" s="54"/>
      <c r="Z1387" s="54"/>
      <c r="AA1387" s="54"/>
      <c r="AB1387" s="54"/>
      <c r="AC1387" s="54"/>
      <c r="AD1387" s="54"/>
      <c r="AE1387" s="54"/>
      <c r="AF1387" s="57"/>
      <c r="AG1387" s="57"/>
      <c r="AH1387" s="54"/>
      <c r="AI1387" s="54"/>
      <c r="AJ1387" s="54"/>
      <c r="AK1387" s="54"/>
      <c r="AL1387" s="54"/>
      <c r="AM1387" s="54"/>
      <c r="AN1387" s="54"/>
      <c r="AO1387" s="54"/>
      <c r="AP1387" s="54"/>
      <c r="AQ1387" s="54"/>
      <c r="AR1387" s="54"/>
      <c r="AS1387" s="54"/>
      <c r="AT1387" s="54"/>
      <c r="AU1387" s="54"/>
      <c r="AV1387" s="54"/>
      <c r="AW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4"/>
      <c r="BI1387" s="54"/>
      <c r="BJ1387" s="54"/>
      <c r="BK1387" s="54"/>
      <c r="BL1387" s="54"/>
      <c r="BM1387" s="54"/>
      <c r="BN1387" s="54"/>
      <c r="BO1387" s="58"/>
      <c r="BP1387" s="58"/>
      <c r="BQ1387" s="54"/>
      <c r="BR1387" s="54"/>
      <c r="BS1387" s="54"/>
    </row>
    <row r="1388" spans="1:71" s="61" customFormat="1" ht="33.75">
      <c r="A1388" s="60"/>
      <c r="B1388" s="503" t="s">
        <v>9</v>
      </c>
      <c r="C1388" s="503"/>
      <c r="D1388" s="503"/>
      <c r="E1388" s="503"/>
      <c r="F1388" s="503"/>
      <c r="G1388" s="503"/>
      <c r="H1388" s="503"/>
      <c r="I1388" s="503"/>
      <c r="J1388" s="503"/>
      <c r="K1388" s="503"/>
      <c r="L1388" s="503"/>
      <c r="M1388" s="503"/>
      <c r="N1388" s="503"/>
      <c r="O1388" s="503"/>
      <c r="P1388" s="503"/>
      <c r="Q1388" s="503"/>
      <c r="R1388" s="503"/>
      <c r="S1388" s="503"/>
      <c r="T1388" s="503"/>
      <c r="U1388" s="503"/>
      <c r="V1388" s="503"/>
      <c r="W1388" s="503"/>
      <c r="X1388" s="503"/>
      <c r="Y1388" s="503"/>
      <c r="Z1388" s="503"/>
      <c r="AA1388" s="503"/>
      <c r="AB1388" s="503"/>
      <c r="AC1388" s="503"/>
      <c r="AD1388" s="503"/>
      <c r="AE1388" s="503"/>
      <c r="AF1388" s="503"/>
      <c r="AG1388" s="503"/>
      <c r="AH1388" s="503"/>
      <c r="AI1388" s="503"/>
      <c r="AJ1388" s="503"/>
      <c r="AK1388" s="503"/>
      <c r="AL1388" s="503"/>
      <c r="AM1388" s="503"/>
      <c r="AN1388" s="503"/>
      <c r="AO1388" s="503"/>
      <c r="AP1388" s="503"/>
      <c r="AQ1388" s="503"/>
      <c r="AR1388" s="503"/>
      <c r="AS1388" s="503"/>
      <c r="AT1388" s="503"/>
      <c r="AU1388" s="503"/>
      <c r="AV1388" s="503"/>
      <c r="AW1388" s="503"/>
      <c r="AX1388" s="503"/>
      <c r="AY1388" s="503"/>
      <c r="AZ1388" s="503"/>
      <c r="BA1388" s="503"/>
      <c r="BB1388" s="503"/>
      <c r="BC1388" s="503"/>
      <c r="BD1388" s="503"/>
      <c r="BE1388" s="503"/>
      <c r="BF1388" s="503"/>
      <c r="BG1388" s="503"/>
      <c r="BH1388" s="503"/>
      <c r="BI1388" s="503"/>
      <c r="BJ1388" s="503"/>
      <c r="BK1388" s="503"/>
      <c r="BL1388" s="503"/>
      <c r="BM1388" s="503"/>
      <c r="BN1388" s="503"/>
      <c r="BO1388" s="192"/>
      <c r="BP1388" s="192"/>
      <c r="BQ1388" s="60"/>
      <c r="BR1388" s="60"/>
      <c r="BS1388" s="60"/>
    </row>
    <row r="1389" spans="1:71" ht="10.9" customHeight="1">
      <c r="A1389" s="54"/>
      <c r="B1389" s="193"/>
      <c r="C1389" s="194"/>
      <c r="D1389" s="194"/>
      <c r="E1389" s="194"/>
      <c r="F1389" s="195"/>
      <c r="G1389" s="195"/>
      <c r="H1389" s="194"/>
      <c r="I1389" s="194"/>
      <c r="J1389" s="194"/>
      <c r="K1389" s="194"/>
      <c r="L1389" s="194"/>
      <c r="M1389" s="194"/>
      <c r="N1389" s="194"/>
      <c r="O1389" s="194"/>
      <c r="P1389" s="194"/>
      <c r="Q1389" s="194"/>
      <c r="R1389" s="194"/>
      <c r="S1389" s="194"/>
      <c r="T1389" s="194"/>
      <c r="U1389" s="194"/>
      <c r="V1389" s="194"/>
      <c r="W1389" s="194"/>
      <c r="X1389" s="194"/>
      <c r="Y1389" s="194"/>
      <c r="Z1389" s="194"/>
      <c r="AA1389" s="194"/>
      <c r="AB1389" s="194"/>
      <c r="AC1389" s="194"/>
      <c r="AD1389" s="194"/>
      <c r="AE1389" s="194"/>
      <c r="AF1389" s="196"/>
      <c r="AG1389" s="196"/>
      <c r="AH1389" s="194"/>
      <c r="AI1389" s="194"/>
      <c r="AJ1389" s="194"/>
      <c r="AK1389" s="194"/>
      <c r="AL1389" s="194"/>
      <c r="AM1389" s="194"/>
      <c r="AN1389" s="194"/>
      <c r="AO1389" s="194"/>
      <c r="AP1389" s="194"/>
      <c r="AQ1389" s="194"/>
      <c r="AR1389" s="194"/>
      <c r="AS1389" s="194"/>
      <c r="AT1389" s="194"/>
      <c r="AU1389" s="194"/>
      <c r="AV1389" s="194"/>
      <c r="AW1389" s="194"/>
      <c r="AX1389" s="194"/>
      <c r="AY1389" s="194"/>
      <c r="AZ1389" s="194"/>
      <c r="BA1389" s="194"/>
      <c r="BB1389" s="194"/>
      <c r="BC1389" s="194"/>
      <c r="BD1389" s="194"/>
      <c r="BE1389" s="194"/>
      <c r="BF1389" s="194"/>
      <c r="BG1389" s="194"/>
      <c r="BH1389" s="194"/>
      <c r="BI1389" s="194"/>
      <c r="BJ1389" s="194"/>
      <c r="BK1389" s="194"/>
      <c r="BL1389" s="194"/>
      <c r="BM1389" s="194"/>
      <c r="BN1389" s="508"/>
      <c r="BO1389" s="508"/>
      <c r="BP1389" s="508"/>
      <c r="BQ1389" s="54"/>
      <c r="BR1389" s="54"/>
      <c r="BS1389" s="54"/>
    </row>
    <row r="1390" spans="1:71" s="62" customFormat="1" ht="36.75" customHeight="1">
      <c r="A1390" s="55"/>
      <c r="B1390" s="193"/>
      <c r="C1390" s="193"/>
      <c r="D1390" s="197" t="s">
        <v>10</v>
      </c>
      <c r="E1390" s="514" t="str">
        <f>IF(ROSTER!D$3="","",ROSTER!D$3)</f>
        <v/>
      </c>
      <c r="F1390" s="514"/>
      <c r="G1390" s="514"/>
      <c r="H1390" s="514"/>
      <c r="I1390" s="514"/>
      <c r="J1390" s="514"/>
      <c r="K1390" s="514"/>
      <c r="L1390" s="514"/>
      <c r="M1390" s="514"/>
      <c r="N1390" s="514"/>
      <c r="O1390" s="514"/>
      <c r="P1390" s="514"/>
      <c r="Q1390" s="514"/>
      <c r="R1390" s="514"/>
      <c r="S1390" s="514"/>
      <c r="T1390" s="514"/>
      <c r="U1390" s="514"/>
      <c r="V1390" s="514"/>
      <c r="W1390" s="514"/>
      <c r="X1390" s="514"/>
      <c r="Y1390" s="514"/>
      <c r="Z1390" s="514"/>
      <c r="AA1390" s="514"/>
      <c r="AB1390" s="514"/>
      <c r="AC1390" s="514"/>
      <c r="AD1390" s="198"/>
      <c r="AE1390" s="505" t="s">
        <v>11</v>
      </c>
      <c r="AF1390" s="505"/>
      <c r="AG1390" s="505"/>
      <c r="AH1390" s="505"/>
      <c r="AI1390" s="505"/>
      <c r="AJ1390" s="505"/>
      <c r="AK1390" s="505"/>
      <c r="AL1390" s="505"/>
      <c r="AM1390" s="505"/>
      <c r="AN1390" s="513"/>
      <c r="AO1390" s="513"/>
      <c r="AP1390" s="513"/>
      <c r="AQ1390" s="513"/>
      <c r="AR1390" s="513"/>
      <c r="AS1390" s="513"/>
      <c r="AT1390" s="513"/>
      <c r="AU1390" s="513"/>
      <c r="AV1390" s="513"/>
      <c r="AW1390" s="513"/>
      <c r="AX1390" s="513"/>
      <c r="AY1390" s="513"/>
      <c r="AZ1390" s="513"/>
      <c r="BA1390" s="513"/>
      <c r="BB1390" s="513"/>
      <c r="BC1390" s="513"/>
      <c r="BD1390" s="513"/>
      <c r="BE1390" s="513"/>
      <c r="BF1390" s="513"/>
      <c r="BG1390" s="513"/>
      <c r="BH1390" s="513"/>
      <c r="BI1390" s="513"/>
      <c r="BJ1390" s="513"/>
      <c r="BK1390" s="513"/>
      <c r="BL1390" s="513"/>
      <c r="BM1390" s="513"/>
      <c r="BN1390" s="508"/>
      <c r="BO1390" s="508"/>
      <c r="BP1390" s="508"/>
      <c r="BQ1390" s="55"/>
      <c r="BR1390" s="55"/>
      <c r="BS1390" s="55"/>
    </row>
    <row r="1391" spans="1:71" ht="8.85" customHeight="1">
      <c r="A1391" s="63"/>
      <c r="B1391" s="193"/>
      <c r="C1391" s="196" t="s">
        <v>36</v>
      </c>
      <c r="D1391" s="196"/>
      <c r="E1391" s="196"/>
      <c r="F1391" s="199"/>
      <c r="G1391" s="199"/>
      <c r="H1391" s="196"/>
      <c r="I1391" s="196"/>
      <c r="J1391" s="200"/>
      <c r="K1391" s="200"/>
      <c r="L1391" s="200"/>
      <c r="M1391" s="200"/>
      <c r="N1391" s="200"/>
      <c r="O1391" s="200"/>
      <c r="P1391" s="200"/>
      <c r="Q1391" s="200"/>
      <c r="R1391" s="200"/>
      <c r="S1391" s="200"/>
      <c r="T1391" s="200"/>
      <c r="U1391" s="200"/>
      <c r="V1391" s="200"/>
      <c r="W1391" s="200"/>
      <c r="X1391" s="200"/>
      <c r="Y1391" s="200"/>
      <c r="Z1391" s="200"/>
      <c r="AA1391" s="200"/>
      <c r="AB1391" s="200"/>
      <c r="AC1391" s="200"/>
      <c r="AD1391" s="200"/>
      <c r="AE1391" s="200"/>
      <c r="AF1391" s="200"/>
      <c r="AG1391" s="196"/>
      <c r="AH1391" s="201"/>
      <c r="AI1391" s="202"/>
      <c r="AJ1391" s="202"/>
      <c r="AK1391" s="202"/>
      <c r="AL1391" s="202"/>
      <c r="AM1391" s="202"/>
      <c r="AN1391" s="202"/>
      <c r="AO1391" s="203"/>
      <c r="AP1391" s="204"/>
      <c r="AQ1391" s="204"/>
      <c r="AR1391" s="204"/>
      <c r="AS1391" s="204"/>
      <c r="AT1391" s="204"/>
      <c r="AU1391" s="204"/>
      <c r="AV1391" s="204"/>
      <c r="AW1391" s="204"/>
      <c r="AX1391" s="204"/>
      <c r="AY1391" s="204"/>
      <c r="AZ1391" s="204"/>
      <c r="BA1391" s="204"/>
      <c r="BB1391" s="204"/>
      <c r="BC1391" s="204"/>
      <c r="BD1391" s="204"/>
      <c r="BE1391" s="204"/>
      <c r="BF1391" s="204"/>
      <c r="BG1391" s="204"/>
      <c r="BH1391" s="204"/>
      <c r="BI1391" s="204"/>
      <c r="BJ1391" s="204"/>
      <c r="BK1391" s="204"/>
      <c r="BL1391" s="204"/>
      <c r="BM1391" s="204"/>
      <c r="BN1391" s="204"/>
      <c r="BO1391" s="205"/>
      <c r="BP1391" s="205"/>
      <c r="BQ1391" s="63"/>
      <c r="BR1391" s="63"/>
      <c r="BS1391" s="63"/>
    </row>
    <row r="1392" spans="1:71" s="62" customFormat="1" ht="42.75">
      <c r="A1392" s="55"/>
      <c r="B1392" s="193"/>
      <c r="C1392" s="519" t="s">
        <v>35</v>
      </c>
      <c r="D1392" s="519"/>
      <c r="E1392" s="513"/>
      <c r="F1392" s="513"/>
      <c r="G1392" s="513"/>
      <c r="H1392" s="513"/>
      <c r="I1392" s="513"/>
      <c r="J1392" s="513"/>
      <c r="K1392" s="513"/>
      <c r="L1392" s="513"/>
      <c r="M1392" s="513"/>
      <c r="N1392" s="513"/>
      <c r="O1392" s="513"/>
      <c r="P1392" s="513"/>
      <c r="Q1392" s="513"/>
      <c r="R1392" s="513"/>
      <c r="S1392" s="513"/>
      <c r="T1392" s="513"/>
      <c r="U1392" s="513"/>
      <c r="V1392" s="513"/>
      <c r="W1392" s="513"/>
      <c r="X1392" s="513"/>
      <c r="Y1392" s="513"/>
      <c r="Z1392" s="513"/>
      <c r="AA1392" s="513"/>
      <c r="AB1392" s="513"/>
      <c r="AC1392" s="513"/>
      <c r="AD1392" s="198"/>
      <c r="AE1392" s="239" t="s">
        <v>19</v>
      </c>
      <c r="AF1392" s="239"/>
      <c r="AG1392" s="239"/>
      <c r="AH1392" s="505" t="s">
        <v>19</v>
      </c>
      <c r="AI1392" s="505"/>
      <c r="AJ1392" s="505"/>
      <c r="AK1392" s="505"/>
      <c r="AL1392" s="505"/>
      <c r="AM1392" s="505"/>
      <c r="AN1392" s="513"/>
      <c r="AO1392" s="513"/>
      <c r="AP1392" s="513"/>
      <c r="AQ1392" s="513"/>
      <c r="AR1392" s="513"/>
      <c r="AS1392" s="513"/>
      <c r="AT1392" s="513"/>
      <c r="AU1392" s="513"/>
      <c r="AV1392" s="513"/>
      <c r="AW1392" s="513"/>
      <c r="AX1392" s="513"/>
      <c r="AY1392" s="513"/>
      <c r="AZ1392" s="513"/>
      <c r="BA1392" s="505" t="s">
        <v>12</v>
      </c>
      <c r="BB1392" s="505"/>
      <c r="BC1392" s="505"/>
      <c r="BD1392" s="504"/>
      <c r="BE1392" s="504"/>
      <c r="BF1392" s="504"/>
      <c r="BG1392" s="504"/>
      <c r="BH1392" s="504"/>
      <c r="BI1392" s="504"/>
      <c r="BJ1392" s="504"/>
      <c r="BK1392" s="504"/>
      <c r="BL1392" s="504"/>
      <c r="BM1392" s="504"/>
      <c r="BN1392" s="206"/>
      <c r="BO1392" s="207"/>
      <c r="BP1392" s="207"/>
      <c r="BQ1392" s="64">
        <f>IF(BD1392=0,0,1)</f>
        <v>0</v>
      </c>
      <c r="BR1392" s="65">
        <f>IF((BE1446+BI1446)&gt;(AO1446+AS1446),1,0)</f>
        <v>0</v>
      </c>
      <c r="BS1392" s="66"/>
    </row>
    <row r="1393" spans="1:71" ht="9.6" customHeight="1">
      <c r="A1393" s="54"/>
      <c r="B1393" s="193"/>
      <c r="C1393" s="194"/>
      <c r="D1393" s="194"/>
      <c r="E1393" s="194"/>
      <c r="F1393" s="195"/>
      <c r="G1393" s="195"/>
      <c r="H1393" s="194"/>
      <c r="I1393" s="194"/>
      <c r="J1393" s="194"/>
      <c r="K1393" s="194"/>
      <c r="L1393" s="194"/>
      <c r="M1393" s="194"/>
      <c r="N1393" s="194"/>
      <c r="O1393" s="194"/>
      <c r="P1393" s="194"/>
      <c r="Q1393" s="194"/>
      <c r="R1393" s="194"/>
      <c r="S1393" s="194"/>
      <c r="T1393" s="194"/>
      <c r="U1393" s="194"/>
      <c r="V1393" s="194"/>
      <c r="W1393" s="194"/>
      <c r="X1393" s="194"/>
      <c r="Y1393" s="194"/>
      <c r="Z1393" s="194"/>
      <c r="AA1393" s="194"/>
      <c r="AB1393" s="194"/>
      <c r="AC1393" s="194"/>
      <c r="AD1393" s="194"/>
      <c r="AE1393" s="194"/>
      <c r="AF1393" s="196"/>
      <c r="AG1393" s="196"/>
      <c r="AH1393" s="194"/>
      <c r="AI1393" s="194"/>
      <c r="AJ1393" s="194"/>
      <c r="AK1393" s="194"/>
      <c r="AL1393" s="194"/>
      <c r="AM1393" s="194"/>
      <c r="AN1393" s="194"/>
      <c r="AO1393" s="194"/>
      <c r="AP1393" s="194"/>
      <c r="AQ1393" s="194"/>
      <c r="AR1393" s="194"/>
      <c r="AS1393" s="194"/>
      <c r="AT1393" s="194"/>
      <c r="AU1393" s="194"/>
      <c r="AV1393" s="194"/>
      <c r="AW1393" s="194"/>
      <c r="AX1393" s="194"/>
      <c r="AY1393" s="194"/>
      <c r="AZ1393" s="194"/>
      <c r="BA1393" s="194"/>
      <c r="BB1393" s="194"/>
      <c r="BC1393" s="194"/>
      <c r="BD1393" s="194"/>
      <c r="BE1393" s="194"/>
      <c r="BF1393" s="194"/>
      <c r="BG1393" s="194"/>
      <c r="BH1393" s="194"/>
      <c r="BI1393" s="194"/>
      <c r="BJ1393" s="194"/>
      <c r="BK1393" s="194"/>
      <c r="BL1393" s="194"/>
      <c r="BM1393" s="194"/>
      <c r="BN1393" s="194"/>
      <c r="BO1393" s="208"/>
      <c r="BP1393" s="208"/>
      <c r="BQ1393" s="54"/>
      <c r="BR1393" s="54"/>
      <c r="BS1393" s="54"/>
    </row>
    <row r="1394" spans="1:71" ht="8.85" customHeight="1" thickBot="1">
      <c r="A1394" s="54"/>
      <c r="B1394" s="209"/>
      <c r="C1394" s="210"/>
      <c r="D1394" s="210"/>
      <c r="E1394" s="210"/>
      <c r="F1394" s="211"/>
      <c r="G1394" s="211"/>
      <c r="H1394" s="210"/>
      <c r="I1394" s="210"/>
      <c r="J1394" s="210"/>
      <c r="K1394" s="210"/>
      <c r="L1394" s="210"/>
      <c r="M1394" s="210"/>
      <c r="N1394" s="210"/>
      <c r="O1394" s="210"/>
      <c r="P1394" s="210"/>
      <c r="Q1394" s="210"/>
      <c r="R1394" s="210"/>
      <c r="S1394" s="210"/>
      <c r="T1394" s="210"/>
      <c r="U1394" s="210"/>
      <c r="V1394" s="210"/>
      <c r="W1394" s="210"/>
      <c r="X1394" s="210"/>
      <c r="Y1394" s="210"/>
      <c r="Z1394" s="210"/>
      <c r="AA1394" s="210"/>
      <c r="AB1394" s="210"/>
      <c r="AC1394" s="210"/>
      <c r="AD1394" s="210"/>
      <c r="AE1394" s="210"/>
      <c r="AF1394" s="212"/>
      <c r="AG1394" s="212"/>
      <c r="AH1394" s="210"/>
      <c r="AI1394" s="210"/>
      <c r="AJ1394" s="210"/>
      <c r="AK1394" s="210"/>
      <c r="AL1394" s="210"/>
      <c r="AM1394" s="210"/>
      <c r="AN1394" s="210"/>
      <c r="AO1394" s="210"/>
      <c r="AP1394" s="210"/>
      <c r="AQ1394" s="210"/>
      <c r="AR1394" s="210"/>
      <c r="AS1394" s="210"/>
      <c r="AT1394" s="210"/>
      <c r="AU1394" s="210"/>
      <c r="AV1394" s="210"/>
      <c r="AW1394" s="210"/>
      <c r="AX1394" s="210"/>
      <c r="AY1394" s="210"/>
      <c r="AZ1394" s="210"/>
      <c r="BA1394" s="210"/>
      <c r="BB1394" s="210"/>
      <c r="BC1394" s="210"/>
      <c r="BD1394" s="210"/>
      <c r="BE1394" s="210"/>
      <c r="BF1394" s="210"/>
      <c r="BG1394" s="210"/>
      <c r="BH1394" s="210"/>
      <c r="BI1394" s="210"/>
      <c r="BJ1394" s="210"/>
      <c r="BK1394" s="210"/>
      <c r="BL1394" s="210"/>
      <c r="BM1394" s="210"/>
      <c r="BN1394" s="210"/>
      <c r="BO1394" s="213"/>
      <c r="BP1394" s="213"/>
      <c r="BQ1394" s="54"/>
      <c r="BR1394" s="54"/>
      <c r="BS1394" s="54"/>
    </row>
    <row r="1395" spans="1:71" s="62" customFormat="1" ht="33.4" customHeight="1" thickTop="1">
      <c r="A1395" s="66"/>
      <c r="B1395" s="515" t="s">
        <v>0</v>
      </c>
      <c r="C1395" s="531" t="s">
        <v>1</v>
      </c>
      <c r="D1395" s="532"/>
      <c r="E1395" s="332" t="s">
        <v>26</v>
      </c>
      <c r="F1395" s="499" t="s">
        <v>104</v>
      </c>
      <c r="G1395" s="499" t="s">
        <v>105</v>
      </c>
      <c r="H1395" s="527" t="s">
        <v>38</v>
      </c>
      <c r="I1395" s="528"/>
      <c r="J1395" s="564" t="s">
        <v>7</v>
      </c>
      <c r="K1395" s="564"/>
      <c r="L1395" s="564"/>
      <c r="M1395" s="564"/>
      <c r="N1395" s="564"/>
      <c r="O1395" s="564"/>
      <c r="P1395" s="564" t="s">
        <v>2</v>
      </c>
      <c r="Q1395" s="564"/>
      <c r="R1395" s="564"/>
      <c r="S1395" s="564"/>
      <c r="T1395" s="564"/>
      <c r="U1395" s="564"/>
      <c r="V1395" s="610" t="s">
        <v>32</v>
      </c>
      <c r="W1395" s="611"/>
      <c r="X1395" s="610" t="s">
        <v>33</v>
      </c>
      <c r="Y1395" s="611"/>
      <c r="Z1395" s="619" t="s">
        <v>41</v>
      </c>
      <c r="AA1395" s="620"/>
      <c r="AB1395" s="623" t="s">
        <v>6</v>
      </c>
      <c r="AC1395" s="623"/>
      <c r="AD1395" s="623"/>
      <c r="AE1395" s="623"/>
      <c r="AF1395" s="623"/>
      <c r="AG1395" s="623"/>
      <c r="AH1395" s="564" t="s">
        <v>66</v>
      </c>
      <c r="AI1395" s="564"/>
      <c r="AJ1395" s="564"/>
      <c r="AK1395" s="564"/>
      <c r="AL1395" s="564"/>
      <c r="AM1395" s="564"/>
      <c r="AN1395" s="564" t="s">
        <v>67</v>
      </c>
      <c r="AO1395" s="564"/>
      <c r="AP1395" s="564"/>
      <c r="AQ1395" s="564"/>
      <c r="AR1395" s="564"/>
      <c r="AS1395" s="564"/>
      <c r="AT1395" s="564" t="s">
        <v>68</v>
      </c>
      <c r="AU1395" s="564"/>
      <c r="AV1395" s="564"/>
      <c r="AW1395" s="564"/>
      <c r="AX1395" s="564"/>
      <c r="AY1395" s="583"/>
      <c r="AZ1395" s="564" t="s">
        <v>4</v>
      </c>
      <c r="BA1395" s="564"/>
      <c r="BB1395" s="564"/>
      <c r="BC1395" s="564"/>
      <c r="BD1395" s="564"/>
      <c r="BE1395" s="564"/>
      <c r="BF1395" s="564" t="s">
        <v>69</v>
      </c>
      <c r="BG1395" s="564"/>
      <c r="BH1395" s="564"/>
      <c r="BI1395" s="564"/>
      <c r="BJ1395" s="564"/>
      <c r="BK1395" s="582"/>
      <c r="BL1395" s="659" t="s">
        <v>119</v>
      </c>
      <c r="BM1395" s="660"/>
      <c r="BN1395" s="661"/>
      <c r="BO1395" s="603" t="s">
        <v>83</v>
      </c>
      <c r="BP1395" s="603" t="s">
        <v>84</v>
      </c>
      <c r="BQ1395" s="66"/>
      <c r="BR1395" s="66"/>
      <c r="BS1395" s="66"/>
    </row>
    <row r="1396" spans="1:71" s="68" customFormat="1" ht="45" customHeight="1">
      <c r="A1396" s="67"/>
      <c r="B1396" s="516"/>
      <c r="C1396" s="533"/>
      <c r="D1396" s="534"/>
      <c r="E1396" s="331" t="s">
        <v>106</v>
      </c>
      <c r="F1396" s="500"/>
      <c r="G1396" s="500"/>
      <c r="H1396" s="529"/>
      <c r="I1396" s="530"/>
      <c r="J1396" s="562" t="s">
        <v>15</v>
      </c>
      <c r="K1396" s="563"/>
      <c r="L1396" s="525" t="s">
        <v>16</v>
      </c>
      <c r="M1396" s="526"/>
      <c r="N1396" s="517" t="s">
        <v>17</v>
      </c>
      <c r="O1396" s="518" t="s">
        <v>8</v>
      </c>
      <c r="P1396" s="562" t="s">
        <v>24</v>
      </c>
      <c r="Q1396" s="563"/>
      <c r="R1396" s="525" t="s">
        <v>22</v>
      </c>
      <c r="S1396" s="526"/>
      <c r="T1396" s="517" t="s">
        <v>17</v>
      </c>
      <c r="U1396" s="518"/>
      <c r="V1396" s="612"/>
      <c r="W1396" s="613"/>
      <c r="X1396" s="612"/>
      <c r="Y1396" s="613"/>
      <c r="Z1396" s="621"/>
      <c r="AA1396" s="622"/>
      <c r="AB1396" s="638" t="s">
        <v>50</v>
      </c>
      <c r="AC1396" s="639"/>
      <c r="AD1396" s="636" t="s">
        <v>21</v>
      </c>
      <c r="AE1396" s="637" t="s">
        <v>3</v>
      </c>
      <c r="AF1396" s="624" t="s">
        <v>5</v>
      </c>
      <c r="AG1396" s="625"/>
      <c r="AH1396" s="562" t="s">
        <v>50</v>
      </c>
      <c r="AI1396" s="563"/>
      <c r="AJ1396" s="525" t="s">
        <v>21</v>
      </c>
      <c r="AK1396" s="526" t="s">
        <v>3</v>
      </c>
      <c r="AL1396" s="523" t="s">
        <v>5</v>
      </c>
      <c r="AM1396" s="524"/>
      <c r="AN1396" s="562" t="s">
        <v>50</v>
      </c>
      <c r="AO1396" s="563"/>
      <c r="AP1396" s="525" t="s">
        <v>21</v>
      </c>
      <c r="AQ1396" s="526" t="s">
        <v>3</v>
      </c>
      <c r="AR1396" s="523" t="s">
        <v>5</v>
      </c>
      <c r="AS1396" s="524"/>
      <c r="AT1396" s="533" t="s">
        <v>50</v>
      </c>
      <c r="AU1396" s="584"/>
      <c r="AV1396" s="597" t="s">
        <v>21</v>
      </c>
      <c r="AW1396" s="598" t="s">
        <v>3</v>
      </c>
      <c r="AX1396" s="523" t="s">
        <v>5</v>
      </c>
      <c r="AY1396" s="585"/>
      <c r="AZ1396" s="562" t="s">
        <v>50</v>
      </c>
      <c r="BA1396" s="563"/>
      <c r="BB1396" s="525" t="s">
        <v>21</v>
      </c>
      <c r="BC1396" s="526" t="s">
        <v>3</v>
      </c>
      <c r="BD1396" s="523" t="s">
        <v>5</v>
      </c>
      <c r="BE1396" s="524"/>
      <c r="BF1396" s="533" t="s">
        <v>50</v>
      </c>
      <c r="BG1396" s="584"/>
      <c r="BH1396" s="597" t="s">
        <v>21</v>
      </c>
      <c r="BI1396" s="598" t="s">
        <v>3</v>
      </c>
      <c r="BJ1396" s="523" t="s">
        <v>5</v>
      </c>
      <c r="BK1396" s="524"/>
      <c r="BL1396" s="662"/>
      <c r="BM1396" s="663"/>
      <c r="BN1396" s="664"/>
      <c r="BO1396" s="604"/>
      <c r="BP1396" s="604"/>
      <c r="BQ1396" s="67"/>
      <c r="BR1396" s="67"/>
      <c r="BS1396" s="67"/>
    </row>
    <row r="1397" spans="1:71" ht="23.85" customHeight="1">
      <c r="A1397" s="69"/>
      <c r="B1397" s="548" t="str">
        <f>IF(ROSTER!B8="","",ROSTER!B8)</f>
        <v/>
      </c>
      <c r="C1397" s="536" t="str">
        <f>IF(ROSTER!C$8="","",ROSTER!C$8)</f>
        <v/>
      </c>
      <c r="D1397" s="537"/>
      <c r="E1397" s="546"/>
      <c r="F1397" s="501">
        <f>IF(E1397="y",1,IF(E1397="S",1,0))</f>
        <v>0</v>
      </c>
      <c r="G1397" s="506">
        <f>IF(E1397="S",1,0)</f>
        <v>0</v>
      </c>
      <c r="H1397" s="542"/>
      <c r="I1397" s="543"/>
      <c r="J1397" s="538"/>
      <c r="K1397" s="539"/>
      <c r="L1397" s="552"/>
      <c r="M1397" s="558"/>
      <c r="N1397" s="554">
        <f>L1397+J1397</f>
        <v>0</v>
      </c>
      <c r="O1397" s="555"/>
      <c r="P1397" s="538"/>
      <c r="Q1397" s="539"/>
      <c r="R1397" s="552"/>
      <c r="S1397" s="558"/>
      <c r="T1397" s="590">
        <f>R1397-P1397</f>
        <v>0</v>
      </c>
      <c r="U1397" s="591"/>
      <c r="V1397" s="550"/>
      <c r="W1397" s="543"/>
      <c r="X1397" s="538"/>
      <c r="Y1397" s="543"/>
      <c r="Z1397" s="538"/>
      <c r="AA1397" s="543"/>
      <c r="AB1397" s="538"/>
      <c r="AC1397" s="539"/>
      <c r="AD1397" s="552"/>
      <c r="AE1397" s="558"/>
      <c r="AF1397" s="586">
        <f>IF(AB1397=0,0,(AD1397/AB1397)*100)</f>
        <v>0</v>
      </c>
      <c r="AG1397" s="587"/>
      <c r="AH1397" s="538"/>
      <c r="AI1397" s="539"/>
      <c r="AJ1397" s="552"/>
      <c r="AK1397" s="558"/>
      <c r="AL1397" s="590">
        <f>IF(AH1397=0,0,(AJ1397/AH1397)*100)</f>
        <v>0</v>
      </c>
      <c r="AM1397" s="591"/>
      <c r="AN1397" s="538"/>
      <c r="AO1397" s="539"/>
      <c r="AP1397" s="552"/>
      <c r="AQ1397" s="558"/>
      <c r="AR1397" s="590">
        <f>IF(AN1397=0,0,(AP1397/AN1397)*100)</f>
        <v>0</v>
      </c>
      <c r="AS1397" s="591"/>
      <c r="AT1397" s="578">
        <f>AB1397+AH1397+AN1397</f>
        <v>0</v>
      </c>
      <c r="AU1397" s="579"/>
      <c r="AV1397" s="574">
        <f>AD1397+AJ1397+AP1397</f>
        <v>0</v>
      </c>
      <c r="AW1397" s="575"/>
      <c r="AX1397" s="590">
        <f>IF(AT1397=0,0,(AV1397/AT1397)*100)</f>
        <v>0</v>
      </c>
      <c r="AY1397" s="591"/>
      <c r="AZ1397" s="538"/>
      <c r="BA1397" s="539"/>
      <c r="BB1397" s="552"/>
      <c r="BC1397" s="558"/>
      <c r="BD1397" s="590">
        <f>IF(AZ1397=0,0,(BB1397/AZ1397)*100)</f>
        <v>0</v>
      </c>
      <c r="BE1397" s="591"/>
      <c r="BF1397" s="578">
        <f>AT1397+AZ1397</f>
        <v>0</v>
      </c>
      <c r="BG1397" s="579"/>
      <c r="BH1397" s="574">
        <f>AV1397+BB1397</f>
        <v>0</v>
      </c>
      <c r="BI1397" s="575"/>
      <c r="BJ1397" s="590">
        <f>IF(BF1397=0,0,(BH1397/BF1397)*100)</f>
        <v>0</v>
      </c>
      <c r="BK1397" s="591"/>
      <c r="BL1397" s="650">
        <f>(AD1397*2)+(AJ1397*2)+(AP1397*3)+BB1397</f>
        <v>0</v>
      </c>
      <c r="BM1397" s="651"/>
      <c r="BN1397" s="652"/>
      <c r="BO1397" s="599" t="e">
        <f>(BL1397*BR$1397)+(N1397*BR$1398)+(X1397*BR$1399)+(R1397*BR$1400)+(V1397*BR$1401)+(Z1397*BR$1402)</f>
        <v>#REF!</v>
      </c>
      <c r="BP1397" s="599" t="e">
        <f>((AZ1397-BB1397)*BR$1404)+((AT1397-AV1397)*BR$1403)+(H1397*BR$1405)+(P1397*BR$1406)</f>
        <v>#REF!</v>
      </c>
      <c r="BQ1397" s="70" t="s">
        <v>72</v>
      </c>
      <c r="BR1397" s="71" t="e">
        <f>IF(#REF!="B",#REF!,IF(#REF!="C",#REF!,#REF!))</f>
        <v>#REF!</v>
      </c>
      <c r="BS1397" s="67"/>
    </row>
    <row r="1398" spans="1:71" ht="23.85" customHeight="1">
      <c r="A1398" s="69"/>
      <c r="B1398" s="549"/>
      <c r="C1398" s="560" t="str">
        <f>IF(ROSTER!D$8="","",ROSTER!D$8)</f>
        <v/>
      </c>
      <c r="D1398" s="561"/>
      <c r="E1398" s="547"/>
      <c r="F1398" s="502"/>
      <c r="G1398" s="507"/>
      <c r="H1398" s="544"/>
      <c r="I1398" s="545"/>
      <c r="J1398" s="540"/>
      <c r="K1398" s="541"/>
      <c r="L1398" s="553"/>
      <c r="M1398" s="559"/>
      <c r="N1398" s="556" t="s">
        <v>14</v>
      </c>
      <c r="O1398" s="557"/>
      <c r="P1398" s="540"/>
      <c r="Q1398" s="541"/>
      <c r="R1398" s="553"/>
      <c r="S1398" s="559"/>
      <c r="T1398" s="592"/>
      <c r="U1398" s="593"/>
      <c r="V1398" s="551"/>
      <c r="W1398" s="545"/>
      <c r="X1398" s="540"/>
      <c r="Y1398" s="545"/>
      <c r="Z1398" s="540"/>
      <c r="AA1398" s="545"/>
      <c r="AB1398" s="540"/>
      <c r="AC1398" s="541"/>
      <c r="AD1398" s="553"/>
      <c r="AE1398" s="559"/>
      <c r="AF1398" s="588"/>
      <c r="AG1398" s="589"/>
      <c r="AH1398" s="540"/>
      <c r="AI1398" s="541"/>
      <c r="AJ1398" s="553"/>
      <c r="AK1398" s="559"/>
      <c r="AL1398" s="592"/>
      <c r="AM1398" s="593"/>
      <c r="AN1398" s="540"/>
      <c r="AO1398" s="541"/>
      <c r="AP1398" s="553"/>
      <c r="AQ1398" s="559"/>
      <c r="AR1398" s="592"/>
      <c r="AS1398" s="593"/>
      <c r="AT1398" s="580"/>
      <c r="AU1398" s="581"/>
      <c r="AV1398" s="576"/>
      <c r="AW1398" s="577"/>
      <c r="AX1398" s="592"/>
      <c r="AY1398" s="593"/>
      <c r="AZ1398" s="540"/>
      <c r="BA1398" s="541"/>
      <c r="BB1398" s="553"/>
      <c r="BC1398" s="559"/>
      <c r="BD1398" s="592"/>
      <c r="BE1398" s="593"/>
      <c r="BF1398" s="580"/>
      <c r="BG1398" s="581"/>
      <c r="BH1398" s="576"/>
      <c r="BI1398" s="577"/>
      <c r="BJ1398" s="592"/>
      <c r="BK1398" s="593"/>
      <c r="BL1398" s="653"/>
      <c r="BM1398" s="654"/>
      <c r="BN1398" s="655"/>
      <c r="BO1398" s="600"/>
      <c r="BP1398" s="600"/>
      <c r="BQ1398" s="70" t="s">
        <v>73</v>
      </c>
      <c r="BR1398" s="71" t="e">
        <f>IF(#REF!="B",#REF!,IF(#REF!="C",#REF!,#REF!))</f>
        <v>#REF!</v>
      </c>
      <c r="BS1398" s="67"/>
    </row>
    <row r="1399" spans="1:71" ht="21.75" customHeight="1">
      <c r="A1399" s="54"/>
      <c r="B1399" s="548" t="str">
        <f>IF(ROSTER!B10="","",ROSTER!B10)</f>
        <v/>
      </c>
      <c r="C1399" s="536" t="str">
        <f>IF(ROSTER!C$10="","",ROSTER!C$10)</f>
        <v/>
      </c>
      <c r="D1399" s="537"/>
      <c r="E1399" s="546"/>
      <c r="F1399" s="501">
        <f>IF(E1399="y",1,IF(E1399="S",1,0))</f>
        <v>0</v>
      </c>
      <c r="G1399" s="506">
        <f>IF(E1399="S",1,0)</f>
        <v>0</v>
      </c>
      <c r="H1399" s="542"/>
      <c r="I1399" s="543"/>
      <c r="J1399" s="538"/>
      <c r="K1399" s="539"/>
      <c r="L1399" s="552"/>
      <c r="M1399" s="558"/>
      <c r="N1399" s="554">
        <f>L1399+J1399</f>
        <v>0</v>
      </c>
      <c r="O1399" s="555"/>
      <c r="P1399" s="538"/>
      <c r="Q1399" s="539"/>
      <c r="R1399" s="552"/>
      <c r="S1399" s="558"/>
      <c r="T1399" s="590">
        <f t="shared" ref="T1399:T1440" si="1254">R1399-P1399</f>
        <v>0</v>
      </c>
      <c r="U1399" s="591"/>
      <c r="V1399" s="550"/>
      <c r="W1399" s="543"/>
      <c r="X1399" s="538"/>
      <c r="Y1399" s="543"/>
      <c r="Z1399" s="538"/>
      <c r="AA1399" s="543"/>
      <c r="AB1399" s="538"/>
      <c r="AC1399" s="539"/>
      <c r="AD1399" s="552"/>
      <c r="AE1399" s="558"/>
      <c r="AF1399" s="586">
        <f>IF(AB1399=0,0,(AD1399/AB1399)*100)</f>
        <v>0</v>
      </c>
      <c r="AG1399" s="587"/>
      <c r="AH1399" s="538"/>
      <c r="AI1399" s="539"/>
      <c r="AJ1399" s="552"/>
      <c r="AK1399" s="558"/>
      <c r="AL1399" s="590">
        <f>IF(AH1399=0,0,(AJ1399/AH1399)*100)</f>
        <v>0</v>
      </c>
      <c r="AM1399" s="591"/>
      <c r="AN1399" s="538"/>
      <c r="AO1399" s="539"/>
      <c r="AP1399" s="552"/>
      <c r="AQ1399" s="558"/>
      <c r="AR1399" s="590">
        <f>IF(AN1399=0,0,(AP1399/AN1399)*100)</f>
        <v>0</v>
      </c>
      <c r="AS1399" s="591"/>
      <c r="AT1399" s="578">
        <f>AB1399+AH1399+AN1399</f>
        <v>0</v>
      </c>
      <c r="AU1399" s="579"/>
      <c r="AV1399" s="574">
        <f>AD1399+AJ1399+AP1399</f>
        <v>0</v>
      </c>
      <c r="AW1399" s="575"/>
      <c r="AX1399" s="590">
        <f>IF(AT1399=0,0,(AV1399/AT1399)*100)</f>
        <v>0</v>
      </c>
      <c r="AY1399" s="591"/>
      <c r="AZ1399" s="538"/>
      <c r="BA1399" s="539"/>
      <c r="BB1399" s="552"/>
      <c r="BC1399" s="558"/>
      <c r="BD1399" s="590">
        <f>IF(AZ1399=0,0,(BB1399/AZ1399)*100)</f>
        <v>0</v>
      </c>
      <c r="BE1399" s="591"/>
      <c r="BF1399" s="578">
        <f>AT1399+AZ1399</f>
        <v>0</v>
      </c>
      <c r="BG1399" s="579"/>
      <c r="BH1399" s="574">
        <f>AV1399+BB1399</f>
        <v>0</v>
      </c>
      <c r="BI1399" s="575"/>
      <c r="BJ1399" s="590">
        <f>IF(BF1399=0,0,(BH1399/BF1399)*100)</f>
        <v>0</v>
      </c>
      <c r="BK1399" s="591"/>
      <c r="BL1399" s="650">
        <f>(AD1399*2)+(AJ1399*2)+(AP1399*3)+BB1399</f>
        <v>0</v>
      </c>
      <c r="BM1399" s="651"/>
      <c r="BN1399" s="652"/>
      <c r="BO1399" s="599" t="e">
        <f>(BL1399*BR$1397)+(N1399*BR$1398)+(X1399*BR$1399)+(R1399*BR$1400)+(V1399*BR$1401)+(Z1399*BR$1402)</f>
        <v>#REF!</v>
      </c>
      <c r="BP1399" s="599" t="e">
        <f>((AZ1399-BB1399)*BR$1404)+((AT1399-AV1399)*BR$1403)+(H1399*BR$1405)+(P1399*BR$1406)</f>
        <v>#REF!</v>
      </c>
      <c r="BQ1399" s="70" t="s">
        <v>74</v>
      </c>
      <c r="BR1399" s="71" t="e">
        <f>IF(#REF!="B",#REF!,IF(#REF!="C",#REF!,#REF!))</f>
        <v>#REF!</v>
      </c>
      <c r="BS1399" s="67"/>
    </row>
    <row r="1400" spans="1:71" ht="21.75" customHeight="1">
      <c r="A1400" s="54"/>
      <c r="B1400" s="549"/>
      <c r="C1400" s="560" t="str">
        <f>IF(ROSTER!D$10="","",ROSTER!D$10)</f>
        <v/>
      </c>
      <c r="D1400" s="561"/>
      <c r="E1400" s="547"/>
      <c r="F1400" s="502"/>
      <c r="G1400" s="507"/>
      <c r="H1400" s="544"/>
      <c r="I1400" s="545"/>
      <c r="J1400" s="540"/>
      <c r="K1400" s="541"/>
      <c r="L1400" s="553"/>
      <c r="M1400" s="559"/>
      <c r="N1400" s="556" t="s">
        <v>14</v>
      </c>
      <c r="O1400" s="557"/>
      <c r="P1400" s="540"/>
      <c r="Q1400" s="541"/>
      <c r="R1400" s="553"/>
      <c r="S1400" s="559"/>
      <c r="T1400" s="592"/>
      <c r="U1400" s="593"/>
      <c r="V1400" s="551"/>
      <c r="W1400" s="545"/>
      <c r="X1400" s="540"/>
      <c r="Y1400" s="545"/>
      <c r="Z1400" s="540"/>
      <c r="AA1400" s="545"/>
      <c r="AB1400" s="540"/>
      <c r="AC1400" s="541"/>
      <c r="AD1400" s="553"/>
      <c r="AE1400" s="559"/>
      <c r="AF1400" s="588"/>
      <c r="AG1400" s="589"/>
      <c r="AH1400" s="540"/>
      <c r="AI1400" s="541"/>
      <c r="AJ1400" s="553"/>
      <c r="AK1400" s="559"/>
      <c r="AL1400" s="592"/>
      <c r="AM1400" s="593"/>
      <c r="AN1400" s="540"/>
      <c r="AO1400" s="541"/>
      <c r="AP1400" s="553"/>
      <c r="AQ1400" s="559"/>
      <c r="AR1400" s="592"/>
      <c r="AS1400" s="593"/>
      <c r="AT1400" s="580"/>
      <c r="AU1400" s="581"/>
      <c r="AV1400" s="576"/>
      <c r="AW1400" s="577"/>
      <c r="AX1400" s="592"/>
      <c r="AY1400" s="593"/>
      <c r="AZ1400" s="540"/>
      <c r="BA1400" s="541"/>
      <c r="BB1400" s="553"/>
      <c r="BC1400" s="559"/>
      <c r="BD1400" s="592"/>
      <c r="BE1400" s="593"/>
      <c r="BF1400" s="580"/>
      <c r="BG1400" s="581"/>
      <c r="BH1400" s="576"/>
      <c r="BI1400" s="577"/>
      <c r="BJ1400" s="592"/>
      <c r="BK1400" s="593"/>
      <c r="BL1400" s="653"/>
      <c r="BM1400" s="654"/>
      <c r="BN1400" s="655"/>
      <c r="BO1400" s="600"/>
      <c r="BP1400" s="600"/>
      <c r="BQ1400" s="70" t="s">
        <v>75</v>
      </c>
      <c r="BR1400" s="71" t="e">
        <f>IF(#REF!="B",#REF!,IF(#REF!="C",#REF!,#REF!))</f>
        <v>#REF!</v>
      </c>
      <c r="BS1400" s="67"/>
    </row>
    <row r="1401" spans="1:71" ht="21.75" customHeight="1">
      <c r="A1401" s="54"/>
      <c r="B1401" s="565" t="str">
        <f>IF(ROSTER!B12="","",ROSTER!B12)</f>
        <v/>
      </c>
      <c r="C1401" s="536" t="str">
        <f>IF(ROSTER!C$12="","",ROSTER!C$12)</f>
        <v/>
      </c>
      <c r="D1401" s="537"/>
      <c r="E1401" s="546"/>
      <c r="F1401" s="501">
        <f>IF(E1401="y",1,IF(E1401="S",1,0))</f>
        <v>0</v>
      </c>
      <c r="G1401" s="506">
        <f>IF(E1401="S",1,0)</f>
        <v>0</v>
      </c>
      <c r="H1401" s="542"/>
      <c r="I1401" s="543"/>
      <c r="J1401" s="538"/>
      <c r="K1401" s="539"/>
      <c r="L1401" s="552"/>
      <c r="M1401" s="558"/>
      <c r="N1401" s="554">
        <f>L1401+J1401</f>
        <v>0</v>
      </c>
      <c r="O1401" s="555"/>
      <c r="P1401" s="538"/>
      <c r="Q1401" s="539"/>
      <c r="R1401" s="552"/>
      <c r="S1401" s="558"/>
      <c r="T1401" s="590">
        <f t="shared" ref="T1401:T1440" si="1255">R1401-P1401</f>
        <v>0</v>
      </c>
      <c r="U1401" s="591"/>
      <c r="V1401" s="550"/>
      <c r="W1401" s="543"/>
      <c r="X1401" s="538"/>
      <c r="Y1401" s="543"/>
      <c r="Z1401" s="538"/>
      <c r="AA1401" s="543"/>
      <c r="AB1401" s="538"/>
      <c r="AC1401" s="539"/>
      <c r="AD1401" s="552"/>
      <c r="AE1401" s="558"/>
      <c r="AF1401" s="586">
        <f>IF(AB1401=0,0,(AD1401/AB1401)*100)</f>
        <v>0</v>
      </c>
      <c r="AG1401" s="587"/>
      <c r="AH1401" s="538"/>
      <c r="AI1401" s="539"/>
      <c r="AJ1401" s="552"/>
      <c r="AK1401" s="558"/>
      <c r="AL1401" s="590">
        <f>IF(AH1401=0,0,(AJ1401/AH1401)*100)</f>
        <v>0</v>
      </c>
      <c r="AM1401" s="591"/>
      <c r="AN1401" s="538"/>
      <c r="AO1401" s="539"/>
      <c r="AP1401" s="552"/>
      <c r="AQ1401" s="558"/>
      <c r="AR1401" s="590">
        <f>IF(AN1401=0,0,(AP1401/AN1401)*100)</f>
        <v>0</v>
      </c>
      <c r="AS1401" s="591"/>
      <c r="AT1401" s="578">
        <f>AB1401+AH1401+AN1401</f>
        <v>0</v>
      </c>
      <c r="AU1401" s="579"/>
      <c r="AV1401" s="574">
        <f>AD1401+AJ1401+AP1401</f>
        <v>0</v>
      </c>
      <c r="AW1401" s="575"/>
      <c r="AX1401" s="590">
        <f>IF(AT1401=0,0,(AV1401/AT1401)*100)</f>
        <v>0</v>
      </c>
      <c r="AY1401" s="591"/>
      <c r="AZ1401" s="538"/>
      <c r="BA1401" s="539"/>
      <c r="BB1401" s="552"/>
      <c r="BC1401" s="558"/>
      <c r="BD1401" s="590">
        <f>IF(AZ1401=0,0,(BB1401/AZ1401)*100)</f>
        <v>0</v>
      </c>
      <c r="BE1401" s="591"/>
      <c r="BF1401" s="578">
        <f>AT1401+AZ1401</f>
        <v>0</v>
      </c>
      <c r="BG1401" s="579"/>
      <c r="BH1401" s="574">
        <f>AV1401+BB1401</f>
        <v>0</v>
      </c>
      <c r="BI1401" s="575"/>
      <c r="BJ1401" s="590">
        <f>IF(BF1401=0,0,(BH1401/BF1401)*100)</f>
        <v>0</v>
      </c>
      <c r="BK1401" s="591"/>
      <c r="BL1401" s="650">
        <f>(AD1401*2)+(AJ1401*2)+(AP1401*3)+BB1401</f>
        <v>0</v>
      </c>
      <c r="BM1401" s="651"/>
      <c r="BN1401" s="652"/>
      <c r="BO1401" s="599" t="e">
        <f>(BL1401*BR$1397)+(N1401*BR$1398)+(X1401*BR$1399)+(R1401*BR$1400)+(V1401*BR$1401)+(Z1401*BR$1402)</f>
        <v>#REF!</v>
      </c>
      <c r="BP1401" s="599" t="e">
        <f>((AZ1401-BB1401)*BR$1404)+((AT1401-AV1401)*BR$1403)+(H1401*BR$1405)+(P1401*BR$1406)</f>
        <v>#REF!</v>
      </c>
      <c r="BQ1401" s="70" t="s">
        <v>76</v>
      </c>
      <c r="BR1401" s="71" t="e">
        <f>IF(#REF!="B",#REF!,IF(#REF!="C",#REF!,#REF!))</f>
        <v>#REF!</v>
      </c>
      <c r="BS1401" s="67"/>
    </row>
    <row r="1402" spans="1:71" ht="21.75" customHeight="1">
      <c r="A1402" s="54"/>
      <c r="B1402" s="566"/>
      <c r="C1402" s="560" t="str">
        <f>IF(ROSTER!D$12="","",ROSTER!D$12)</f>
        <v/>
      </c>
      <c r="D1402" s="561"/>
      <c r="E1402" s="547"/>
      <c r="F1402" s="502"/>
      <c r="G1402" s="507"/>
      <c r="H1402" s="544"/>
      <c r="I1402" s="545"/>
      <c r="J1402" s="540"/>
      <c r="K1402" s="541"/>
      <c r="L1402" s="553"/>
      <c r="M1402" s="559"/>
      <c r="N1402" s="556" t="s">
        <v>14</v>
      </c>
      <c r="O1402" s="557"/>
      <c r="P1402" s="540"/>
      <c r="Q1402" s="541"/>
      <c r="R1402" s="553"/>
      <c r="S1402" s="559"/>
      <c r="T1402" s="592"/>
      <c r="U1402" s="593"/>
      <c r="V1402" s="551"/>
      <c r="W1402" s="545"/>
      <c r="X1402" s="540"/>
      <c r="Y1402" s="545"/>
      <c r="Z1402" s="540"/>
      <c r="AA1402" s="545"/>
      <c r="AB1402" s="540"/>
      <c r="AC1402" s="541"/>
      <c r="AD1402" s="553"/>
      <c r="AE1402" s="559"/>
      <c r="AF1402" s="588"/>
      <c r="AG1402" s="589"/>
      <c r="AH1402" s="540"/>
      <c r="AI1402" s="541"/>
      <c r="AJ1402" s="553"/>
      <c r="AK1402" s="559"/>
      <c r="AL1402" s="592"/>
      <c r="AM1402" s="593"/>
      <c r="AN1402" s="540"/>
      <c r="AO1402" s="541"/>
      <c r="AP1402" s="553"/>
      <c r="AQ1402" s="559"/>
      <c r="AR1402" s="592"/>
      <c r="AS1402" s="593"/>
      <c r="AT1402" s="580"/>
      <c r="AU1402" s="581"/>
      <c r="AV1402" s="576"/>
      <c r="AW1402" s="577"/>
      <c r="AX1402" s="592"/>
      <c r="AY1402" s="593"/>
      <c r="AZ1402" s="540"/>
      <c r="BA1402" s="541"/>
      <c r="BB1402" s="553"/>
      <c r="BC1402" s="559"/>
      <c r="BD1402" s="592"/>
      <c r="BE1402" s="593"/>
      <c r="BF1402" s="580"/>
      <c r="BG1402" s="581"/>
      <c r="BH1402" s="576"/>
      <c r="BI1402" s="577"/>
      <c r="BJ1402" s="592"/>
      <c r="BK1402" s="593"/>
      <c r="BL1402" s="653"/>
      <c r="BM1402" s="654"/>
      <c r="BN1402" s="655"/>
      <c r="BO1402" s="600"/>
      <c r="BP1402" s="600"/>
      <c r="BQ1402" s="70" t="s">
        <v>77</v>
      </c>
      <c r="BR1402" s="71" t="e">
        <f>IF(#REF!="B",#REF!,IF(#REF!="C",#REF!,#REF!))</f>
        <v>#REF!</v>
      </c>
      <c r="BS1402" s="67"/>
    </row>
    <row r="1403" spans="1:71" ht="21.75" customHeight="1">
      <c r="A1403" s="54"/>
      <c r="B1403" s="565" t="str">
        <f>IF(ROSTER!B14="","",ROSTER!B14)</f>
        <v/>
      </c>
      <c r="C1403" s="536" t="str">
        <f>IF(ROSTER!C$14="","",ROSTER!C$14)</f>
        <v/>
      </c>
      <c r="D1403" s="537"/>
      <c r="E1403" s="546"/>
      <c r="F1403" s="501">
        <f>IF(E1403="y",1,IF(E1403="S",1,0))</f>
        <v>0</v>
      </c>
      <c r="G1403" s="506">
        <f>IF(E1403="S",1,0)</f>
        <v>0</v>
      </c>
      <c r="H1403" s="542"/>
      <c r="I1403" s="543"/>
      <c r="J1403" s="538"/>
      <c r="K1403" s="539"/>
      <c r="L1403" s="552"/>
      <c r="M1403" s="558"/>
      <c r="N1403" s="554">
        <f>L1403+J1403</f>
        <v>0</v>
      </c>
      <c r="O1403" s="555"/>
      <c r="P1403" s="538"/>
      <c r="Q1403" s="539"/>
      <c r="R1403" s="552"/>
      <c r="S1403" s="558"/>
      <c r="T1403" s="590">
        <f t="shared" ref="T1403:T1440" si="1256">R1403-P1403</f>
        <v>0</v>
      </c>
      <c r="U1403" s="591"/>
      <c r="V1403" s="550"/>
      <c r="W1403" s="543"/>
      <c r="X1403" s="538"/>
      <c r="Y1403" s="543"/>
      <c r="Z1403" s="538"/>
      <c r="AA1403" s="543"/>
      <c r="AB1403" s="538"/>
      <c r="AC1403" s="539"/>
      <c r="AD1403" s="552"/>
      <c r="AE1403" s="558"/>
      <c r="AF1403" s="586">
        <f>IF(AB1403=0,0,(AD1403/AB1403)*100)</f>
        <v>0</v>
      </c>
      <c r="AG1403" s="587"/>
      <c r="AH1403" s="538"/>
      <c r="AI1403" s="539"/>
      <c r="AJ1403" s="552"/>
      <c r="AK1403" s="558"/>
      <c r="AL1403" s="590">
        <f>IF(AH1403=0,0,(AJ1403/AH1403)*100)</f>
        <v>0</v>
      </c>
      <c r="AM1403" s="591"/>
      <c r="AN1403" s="538"/>
      <c r="AO1403" s="539"/>
      <c r="AP1403" s="552"/>
      <c r="AQ1403" s="558"/>
      <c r="AR1403" s="590">
        <f>IF(AN1403=0,0,(AP1403/AN1403)*100)</f>
        <v>0</v>
      </c>
      <c r="AS1403" s="591"/>
      <c r="AT1403" s="578">
        <f>AB1403+AH1403+AN1403</f>
        <v>0</v>
      </c>
      <c r="AU1403" s="579"/>
      <c r="AV1403" s="574">
        <f>AD1403+AJ1403+AP1403</f>
        <v>0</v>
      </c>
      <c r="AW1403" s="575"/>
      <c r="AX1403" s="590">
        <f>IF(AT1403=0,0,(AV1403/AT1403)*100)</f>
        <v>0</v>
      </c>
      <c r="AY1403" s="591"/>
      <c r="AZ1403" s="538"/>
      <c r="BA1403" s="539"/>
      <c r="BB1403" s="552"/>
      <c r="BC1403" s="558"/>
      <c r="BD1403" s="590">
        <f>IF(AZ1403=0,0,(BB1403/AZ1403)*100)</f>
        <v>0</v>
      </c>
      <c r="BE1403" s="591"/>
      <c r="BF1403" s="578">
        <f>AT1403+AZ1403</f>
        <v>0</v>
      </c>
      <c r="BG1403" s="579"/>
      <c r="BH1403" s="574">
        <f>AV1403+BB1403</f>
        <v>0</v>
      </c>
      <c r="BI1403" s="575"/>
      <c r="BJ1403" s="590">
        <f>IF(BF1403=0,0,(BH1403/BF1403)*100)</f>
        <v>0</v>
      </c>
      <c r="BK1403" s="591"/>
      <c r="BL1403" s="650">
        <f>(AD1403*2)+(AJ1403*2)+(AP1403*3)+BB1403</f>
        <v>0</v>
      </c>
      <c r="BM1403" s="651"/>
      <c r="BN1403" s="652"/>
      <c r="BO1403" s="599" t="e">
        <f>(BL1403*BR$1397)+(N1403*BR$1398)+(X1403*BR$1399)+(R1403*BR$1400)+(V1403*BR$1401)+(Z1403*BR$1402)</f>
        <v>#REF!</v>
      </c>
      <c r="BP1403" s="599" t="e">
        <f>((AZ1403-BB1403)*BR$1404)+((AT1403-AV1403)*BR$1403)+(H1403*BR$1405)+(P1403*BR$1406)</f>
        <v>#REF!</v>
      </c>
      <c r="BQ1403" s="70" t="s">
        <v>78</v>
      </c>
      <c r="BR1403" s="71" t="e">
        <f>IF(#REF!="B",#REF!,IF(#REF!="C",#REF!,#REF!))</f>
        <v>#REF!</v>
      </c>
      <c r="BS1403" s="67"/>
    </row>
    <row r="1404" spans="1:71" ht="21.75" customHeight="1">
      <c r="A1404" s="54"/>
      <c r="B1404" s="566"/>
      <c r="C1404" s="560" t="str">
        <f>IF(ROSTER!D$14="","",ROSTER!D$14)</f>
        <v/>
      </c>
      <c r="D1404" s="561"/>
      <c r="E1404" s="547"/>
      <c r="F1404" s="502"/>
      <c r="G1404" s="507"/>
      <c r="H1404" s="544"/>
      <c r="I1404" s="545"/>
      <c r="J1404" s="540"/>
      <c r="K1404" s="541"/>
      <c r="L1404" s="553"/>
      <c r="M1404" s="559"/>
      <c r="N1404" s="556" t="s">
        <v>14</v>
      </c>
      <c r="O1404" s="557"/>
      <c r="P1404" s="540"/>
      <c r="Q1404" s="541"/>
      <c r="R1404" s="553"/>
      <c r="S1404" s="559"/>
      <c r="T1404" s="592"/>
      <c r="U1404" s="593"/>
      <c r="V1404" s="551"/>
      <c r="W1404" s="545"/>
      <c r="X1404" s="540"/>
      <c r="Y1404" s="545"/>
      <c r="Z1404" s="540"/>
      <c r="AA1404" s="545"/>
      <c r="AB1404" s="540"/>
      <c r="AC1404" s="541"/>
      <c r="AD1404" s="553"/>
      <c r="AE1404" s="559"/>
      <c r="AF1404" s="588"/>
      <c r="AG1404" s="589"/>
      <c r="AH1404" s="540"/>
      <c r="AI1404" s="541"/>
      <c r="AJ1404" s="553"/>
      <c r="AK1404" s="559"/>
      <c r="AL1404" s="592"/>
      <c r="AM1404" s="593"/>
      <c r="AN1404" s="540"/>
      <c r="AO1404" s="541"/>
      <c r="AP1404" s="553"/>
      <c r="AQ1404" s="559"/>
      <c r="AR1404" s="592"/>
      <c r="AS1404" s="593"/>
      <c r="AT1404" s="580"/>
      <c r="AU1404" s="581"/>
      <c r="AV1404" s="576"/>
      <c r="AW1404" s="577"/>
      <c r="AX1404" s="592"/>
      <c r="AY1404" s="593"/>
      <c r="AZ1404" s="540"/>
      <c r="BA1404" s="541"/>
      <c r="BB1404" s="553"/>
      <c r="BC1404" s="559"/>
      <c r="BD1404" s="592"/>
      <c r="BE1404" s="593"/>
      <c r="BF1404" s="580"/>
      <c r="BG1404" s="581"/>
      <c r="BH1404" s="576"/>
      <c r="BI1404" s="577"/>
      <c r="BJ1404" s="592"/>
      <c r="BK1404" s="593"/>
      <c r="BL1404" s="653"/>
      <c r="BM1404" s="654"/>
      <c r="BN1404" s="655"/>
      <c r="BO1404" s="600"/>
      <c r="BP1404" s="600"/>
      <c r="BQ1404" s="70" t="s">
        <v>79</v>
      </c>
      <c r="BR1404" s="71" t="e">
        <f>IF(#REF!="B",#REF!,IF(#REF!="C",#REF!,#REF!))</f>
        <v>#REF!</v>
      </c>
      <c r="BS1404" s="67"/>
    </row>
    <row r="1405" spans="1:71" ht="21.75" customHeight="1">
      <c r="A1405" s="54"/>
      <c r="B1405" s="565" t="str">
        <f>IF(ROSTER!B16="","",ROSTER!B16)</f>
        <v/>
      </c>
      <c r="C1405" s="536" t="str">
        <f>IF(ROSTER!C$16="","",ROSTER!C$16)</f>
        <v/>
      </c>
      <c r="D1405" s="537"/>
      <c r="E1405" s="546"/>
      <c r="F1405" s="501">
        <f>IF(E1405="y",1,IF(E1405="S",1,0))</f>
        <v>0</v>
      </c>
      <c r="G1405" s="506">
        <f>IF(E1405="S",1,0)</f>
        <v>0</v>
      </c>
      <c r="H1405" s="542"/>
      <c r="I1405" s="543"/>
      <c r="J1405" s="538"/>
      <c r="K1405" s="539"/>
      <c r="L1405" s="552"/>
      <c r="M1405" s="558"/>
      <c r="N1405" s="554">
        <f>L1405+J1405</f>
        <v>0</v>
      </c>
      <c r="O1405" s="555"/>
      <c r="P1405" s="538"/>
      <c r="Q1405" s="539"/>
      <c r="R1405" s="552"/>
      <c r="S1405" s="558"/>
      <c r="T1405" s="590">
        <f t="shared" ref="T1405:T1440" si="1257">R1405-P1405</f>
        <v>0</v>
      </c>
      <c r="U1405" s="591"/>
      <c r="V1405" s="550"/>
      <c r="W1405" s="543"/>
      <c r="X1405" s="538"/>
      <c r="Y1405" s="543"/>
      <c r="Z1405" s="538"/>
      <c r="AA1405" s="543"/>
      <c r="AB1405" s="538"/>
      <c r="AC1405" s="539"/>
      <c r="AD1405" s="552"/>
      <c r="AE1405" s="558"/>
      <c r="AF1405" s="586">
        <f>IF(AB1405=0,0,(AD1405/AB1405)*100)</f>
        <v>0</v>
      </c>
      <c r="AG1405" s="587"/>
      <c r="AH1405" s="538"/>
      <c r="AI1405" s="539"/>
      <c r="AJ1405" s="552"/>
      <c r="AK1405" s="558"/>
      <c r="AL1405" s="590">
        <f>IF(AH1405=0,0,(AJ1405/AH1405)*100)</f>
        <v>0</v>
      </c>
      <c r="AM1405" s="591"/>
      <c r="AN1405" s="538"/>
      <c r="AO1405" s="539"/>
      <c r="AP1405" s="552"/>
      <c r="AQ1405" s="558"/>
      <c r="AR1405" s="590">
        <f>IF(AN1405=0,0,(AP1405/AN1405)*100)</f>
        <v>0</v>
      </c>
      <c r="AS1405" s="591"/>
      <c r="AT1405" s="578">
        <f>AB1405+AH1405+AN1405</f>
        <v>0</v>
      </c>
      <c r="AU1405" s="579"/>
      <c r="AV1405" s="574">
        <f>AD1405+AJ1405+AP1405</f>
        <v>0</v>
      </c>
      <c r="AW1405" s="575"/>
      <c r="AX1405" s="590">
        <f>IF(AT1405=0,0,(AV1405/AT1405)*100)</f>
        <v>0</v>
      </c>
      <c r="AY1405" s="591"/>
      <c r="AZ1405" s="538"/>
      <c r="BA1405" s="539"/>
      <c r="BB1405" s="552"/>
      <c r="BC1405" s="558"/>
      <c r="BD1405" s="590">
        <f>IF(AZ1405=0,0,(BB1405/AZ1405)*100)</f>
        <v>0</v>
      </c>
      <c r="BE1405" s="591"/>
      <c r="BF1405" s="578">
        <f>AT1405+AZ1405</f>
        <v>0</v>
      </c>
      <c r="BG1405" s="579"/>
      <c r="BH1405" s="574">
        <f>AV1405+BB1405</f>
        <v>0</v>
      </c>
      <c r="BI1405" s="575"/>
      <c r="BJ1405" s="590">
        <f>IF(BF1405=0,0,(BH1405/BF1405)*100)</f>
        <v>0</v>
      </c>
      <c r="BK1405" s="591"/>
      <c r="BL1405" s="650">
        <f>(AD1405*2)+(AJ1405*2)+(AP1405*3)+BB1405</f>
        <v>0</v>
      </c>
      <c r="BM1405" s="651"/>
      <c r="BN1405" s="652"/>
      <c r="BO1405" s="599" t="e">
        <f>(BL1405*BR$1397)+(N1405*BR$1398)+(X1405*BR$1399)+(R1405*BR$1400)+(V1405*BR$1401)+(Z1405*BR$1402)</f>
        <v>#REF!</v>
      </c>
      <c r="BP1405" s="599" t="e">
        <f>((AZ1405-BB1405)*BR$1404)+((AT1405-AV1405)*BR$1403)+(H1405*BR$1405)+(P1405*BR$1406)</f>
        <v>#REF!</v>
      </c>
      <c r="BQ1405" s="70" t="s">
        <v>80</v>
      </c>
      <c r="BR1405" s="71" t="e">
        <f>IF(#REF!="B",#REF!,IF(#REF!="C",#REF!,#REF!))</f>
        <v>#REF!</v>
      </c>
      <c r="BS1405" s="67"/>
    </row>
    <row r="1406" spans="1:71" ht="21.75" customHeight="1">
      <c r="A1406" s="54"/>
      <c r="B1406" s="566"/>
      <c r="C1406" s="560" t="str">
        <f>IF(ROSTER!D$16="","",ROSTER!D$16)</f>
        <v/>
      </c>
      <c r="D1406" s="561"/>
      <c r="E1406" s="547"/>
      <c r="F1406" s="502"/>
      <c r="G1406" s="507"/>
      <c r="H1406" s="544"/>
      <c r="I1406" s="545"/>
      <c r="J1406" s="540"/>
      <c r="K1406" s="541"/>
      <c r="L1406" s="553"/>
      <c r="M1406" s="559"/>
      <c r="N1406" s="556" t="s">
        <v>14</v>
      </c>
      <c r="O1406" s="557"/>
      <c r="P1406" s="540"/>
      <c r="Q1406" s="541"/>
      <c r="R1406" s="553"/>
      <c r="S1406" s="559"/>
      <c r="T1406" s="592"/>
      <c r="U1406" s="593"/>
      <c r="V1406" s="551"/>
      <c r="W1406" s="545"/>
      <c r="X1406" s="540"/>
      <c r="Y1406" s="545"/>
      <c r="Z1406" s="540"/>
      <c r="AA1406" s="545"/>
      <c r="AB1406" s="540"/>
      <c r="AC1406" s="541"/>
      <c r="AD1406" s="553"/>
      <c r="AE1406" s="559"/>
      <c r="AF1406" s="588"/>
      <c r="AG1406" s="589"/>
      <c r="AH1406" s="540"/>
      <c r="AI1406" s="541"/>
      <c r="AJ1406" s="553"/>
      <c r="AK1406" s="559"/>
      <c r="AL1406" s="592"/>
      <c r="AM1406" s="593"/>
      <c r="AN1406" s="540"/>
      <c r="AO1406" s="541"/>
      <c r="AP1406" s="553"/>
      <c r="AQ1406" s="559"/>
      <c r="AR1406" s="592"/>
      <c r="AS1406" s="593"/>
      <c r="AT1406" s="580"/>
      <c r="AU1406" s="581"/>
      <c r="AV1406" s="576"/>
      <c r="AW1406" s="577"/>
      <c r="AX1406" s="592"/>
      <c r="AY1406" s="593"/>
      <c r="AZ1406" s="540"/>
      <c r="BA1406" s="541"/>
      <c r="BB1406" s="553"/>
      <c r="BC1406" s="559"/>
      <c r="BD1406" s="592"/>
      <c r="BE1406" s="593"/>
      <c r="BF1406" s="580"/>
      <c r="BG1406" s="581"/>
      <c r="BH1406" s="576"/>
      <c r="BI1406" s="577"/>
      <c r="BJ1406" s="592"/>
      <c r="BK1406" s="593"/>
      <c r="BL1406" s="653"/>
      <c r="BM1406" s="654"/>
      <c r="BN1406" s="655"/>
      <c r="BO1406" s="600"/>
      <c r="BP1406" s="600"/>
      <c r="BQ1406" s="70" t="s">
        <v>81</v>
      </c>
      <c r="BR1406" s="71" t="e">
        <f>IF(#REF!="B",#REF!,IF(#REF!="C",#REF!,#REF!))</f>
        <v>#REF!</v>
      </c>
      <c r="BS1406" s="67"/>
    </row>
    <row r="1407" spans="1:71" ht="21.75" customHeight="1">
      <c r="A1407" s="54"/>
      <c r="B1407" s="565" t="str">
        <f>IF(ROSTER!B18="","",ROSTER!B18)</f>
        <v/>
      </c>
      <c r="C1407" s="536" t="str">
        <f>IF(ROSTER!C$18="","",ROSTER!C$18)</f>
        <v/>
      </c>
      <c r="D1407" s="537"/>
      <c r="E1407" s="546"/>
      <c r="F1407" s="501">
        <f>IF(E1407="y",1,IF(E1407="S",1,0))</f>
        <v>0</v>
      </c>
      <c r="G1407" s="506">
        <f>IF(E1407="S",1,0)</f>
        <v>0</v>
      </c>
      <c r="H1407" s="542"/>
      <c r="I1407" s="543"/>
      <c r="J1407" s="538"/>
      <c r="K1407" s="539"/>
      <c r="L1407" s="552"/>
      <c r="M1407" s="558"/>
      <c r="N1407" s="554">
        <f>L1407+J1407</f>
        <v>0</v>
      </c>
      <c r="O1407" s="555"/>
      <c r="P1407" s="538"/>
      <c r="Q1407" s="539"/>
      <c r="R1407" s="552"/>
      <c r="S1407" s="558"/>
      <c r="T1407" s="590">
        <f t="shared" ref="T1407:T1440" si="1258">R1407-P1407</f>
        <v>0</v>
      </c>
      <c r="U1407" s="591"/>
      <c r="V1407" s="550"/>
      <c r="W1407" s="543"/>
      <c r="X1407" s="538"/>
      <c r="Y1407" s="543"/>
      <c r="Z1407" s="538"/>
      <c r="AA1407" s="543"/>
      <c r="AB1407" s="538"/>
      <c r="AC1407" s="539"/>
      <c r="AD1407" s="552"/>
      <c r="AE1407" s="558"/>
      <c r="AF1407" s="586">
        <f>IF(AB1407=0,0,(AD1407/AB1407)*100)</f>
        <v>0</v>
      </c>
      <c r="AG1407" s="587"/>
      <c r="AH1407" s="538"/>
      <c r="AI1407" s="539"/>
      <c r="AJ1407" s="552"/>
      <c r="AK1407" s="558"/>
      <c r="AL1407" s="590">
        <f>IF(AH1407=0,0,(AJ1407/AH1407)*100)</f>
        <v>0</v>
      </c>
      <c r="AM1407" s="591"/>
      <c r="AN1407" s="538"/>
      <c r="AO1407" s="539"/>
      <c r="AP1407" s="552"/>
      <c r="AQ1407" s="558"/>
      <c r="AR1407" s="590">
        <f>IF(AN1407=0,0,(AP1407/AN1407)*100)</f>
        <v>0</v>
      </c>
      <c r="AS1407" s="591"/>
      <c r="AT1407" s="578">
        <f>AB1407+AH1407+AN1407</f>
        <v>0</v>
      </c>
      <c r="AU1407" s="579"/>
      <c r="AV1407" s="574">
        <f>AD1407+AJ1407+AP1407</f>
        <v>0</v>
      </c>
      <c r="AW1407" s="575"/>
      <c r="AX1407" s="590">
        <f>IF(AT1407=0,0,(AV1407/AT1407)*100)</f>
        <v>0</v>
      </c>
      <c r="AY1407" s="591"/>
      <c r="AZ1407" s="538"/>
      <c r="BA1407" s="539"/>
      <c r="BB1407" s="552"/>
      <c r="BC1407" s="558"/>
      <c r="BD1407" s="590">
        <f>IF(AZ1407=0,0,(BB1407/AZ1407)*100)</f>
        <v>0</v>
      </c>
      <c r="BE1407" s="591"/>
      <c r="BF1407" s="578">
        <f>AT1407+AZ1407</f>
        <v>0</v>
      </c>
      <c r="BG1407" s="579"/>
      <c r="BH1407" s="574">
        <f>AV1407+BB1407</f>
        <v>0</v>
      </c>
      <c r="BI1407" s="575"/>
      <c r="BJ1407" s="590">
        <f>IF(BF1407=0,0,(BH1407/BF1407)*100)</f>
        <v>0</v>
      </c>
      <c r="BK1407" s="591"/>
      <c r="BL1407" s="650">
        <f>(AD1407*2)+(AJ1407*2)+(AP1407*3)+BB1407</f>
        <v>0</v>
      </c>
      <c r="BM1407" s="651"/>
      <c r="BN1407" s="652"/>
      <c r="BO1407" s="599" t="e">
        <f>(BL1407*BR$1397)+(N1407*BR$1398)+(X1407*BR$1399)+(R1407*BR$1400)+(V1407*BR$1401)+(Z1407*BR$1402)</f>
        <v>#REF!</v>
      </c>
      <c r="BP1407" s="599" t="e">
        <f>((AZ1407-BB1407)*BR$1404)+((AT1407-AV1407)*BR$1403)+(H1407*BR$1405)+(P1407*BR$1406)</f>
        <v>#REF!</v>
      </c>
      <c r="BQ1407" s="54"/>
      <c r="BR1407" s="54"/>
      <c r="BS1407" s="67"/>
    </row>
    <row r="1408" spans="1:71" ht="21.75" customHeight="1">
      <c r="A1408" s="54"/>
      <c r="B1408" s="566"/>
      <c r="C1408" s="560" t="str">
        <f>IF(ROSTER!D$18="","",ROSTER!D$18)</f>
        <v/>
      </c>
      <c r="D1408" s="561"/>
      <c r="E1408" s="547"/>
      <c r="F1408" s="502"/>
      <c r="G1408" s="507"/>
      <c r="H1408" s="544"/>
      <c r="I1408" s="545"/>
      <c r="J1408" s="540"/>
      <c r="K1408" s="541"/>
      <c r="L1408" s="553"/>
      <c r="M1408" s="559"/>
      <c r="N1408" s="556"/>
      <c r="O1408" s="557"/>
      <c r="P1408" s="540"/>
      <c r="Q1408" s="541"/>
      <c r="R1408" s="553"/>
      <c r="S1408" s="559"/>
      <c r="T1408" s="592"/>
      <c r="U1408" s="593"/>
      <c r="V1408" s="551"/>
      <c r="W1408" s="545"/>
      <c r="X1408" s="540"/>
      <c r="Y1408" s="545"/>
      <c r="Z1408" s="540"/>
      <c r="AA1408" s="545"/>
      <c r="AB1408" s="540"/>
      <c r="AC1408" s="541"/>
      <c r="AD1408" s="553"/>
      <c r="AE1408" s="559"/>
      <c r="AF1408" s="588"/>
      <c r="AG1408" s="589"/>
      <c r="AH1408" s="540"/>
      <c r="AI1408" s="541"/>
      <c r="AJ1408" s="553"/>
      <c r="AK1408" s="559"/>
      <c r="AL1408" s="592"/>
      <c r="AM1408" s="593"/>
      <c r="AN1408" s="540"/>
      <c r="AO1408" s="541"/>
      <c r="AP1408" s="553"/>
      <c r="AQ1408" s="559"/>
      <c r="AR1408" s="592"/>
      <c r="AS1408" s="593"/>
      <c r="AT1408" s="580"/>
      <c r="AU1408" s="581"/>
      <c r="AV1408" s="576"/>
      <c r="AW1408" s="577"/>
      <c r="AX1408" s="592"/>
      <c r="AY1408" s="593"/>
      <c r="AZ1408" s="540"/>
      <c r="BA1408" s="541"/>
      <c r="BB1408" s="553"/>
      <c r="BC1408" s="559"/>
      <c r="BD1408" s="592"/>
      <c r="BE1408" s="593"/>
      <c r="BF1408" s="580"/>
      <c r="BG1408" s="581"/>
      <c r="BH1408" s="576"/>
      <c r="BI1408" s="577"/>
      <c r="BJ1408" s="592"/>
      <c r="BK1408" s="593"/>
      <c r="BL1408" s="653"/>
      <c r="BM1408" s="654"/>
      <c r="BN1408" s="655"/>
      <c r="BO1408" s="600"/>
      <c r="BP1408" s="600"/>
      <c r="BQ1408" s="54"/>
      <c r="BR1408" s="54"/>
      <c r="BS1408" s="54"/>
    </row>
    <row r="1409" spans="1:71" ht="21.75" customHeight="1">
      <c r="A1409" s="54"/>
      <c r="B1409" s="565" t="str">
        <f>IF(ROSTER!B20="","",ROSTER!B20)</f>
        <v/>
      </c>
      <c r="C1409" s="536" t="str">
        <f>IF(ROSTER!C$20="","",ROSTER!C$20)</f>
        <v/>
      </c>
      <c r="D1409" s="537"/>
      <c r="E1409" s="546"/>
      <c r="F1409" s="501">
        <f>IF(E1409="y",1,IF(E1409="S",1,0))</f>
        <v>0</v>
      </c>
      <c r="G1409" s="506">
        <f>IF(E1409="S",1,0)</f>
        <v>0</v>
      </c>
      <c r="H1409" s="542"/>
      <c r="I1409" s="543"/>
      <c r="J1409" s="538"/>
      <c r="K1409" s="539"/>
      <c r="L1409" s="552"/>
      <c r="M1409" s="558"/>
      <c r="N1409" s="554">
        <f>L1409+J1409</f>
        <v>0</v>
      </c>
      <c r="O1409" s="555"/>
      <c r="P1409" s="538"/>
      <c r="Q1409" s="539"/>
      <c r="R1409" s="552"/>
      <c r="S1409" s="558"/>
      <c r="T1409" s="590">
        <f t="shared" ref="T1409:T1440" si="1259">R1409-P1409</f>
        <v>0</v>
      </c>
      <c r="U1409" s="591"/>
      <c r="V1409" s="550"/>
      <c r="W1409" s="543"/>
      <c r="X1409" s="538"/>
      <c r="Y1409" s="543"/>
      <c r="Z1409" s="538"/>
      <c r="AA1409" s="543"/>
      <c r="AB1409" s="538"/>
      <c r="AC1409" s="539"/>
      <c r="AD1409" s="552"/>
      <c r="AE1409" s="558"/>
      <c r="AF1409" s="586">
        <f>IF(AB1409=0,0,(AD1409/AB1409)*100)</f>
        <v>0</v>
      </c>
      <c r="AG1409" s="587"/>
      <c r="AH1409" s="538"/>
      <c r="AI1409" s="539"/>
      <c r="AJ1409" s="552"/>
      <c r="AK1409" s="558"/>
      <c r="AL1409" s="590">
        <f>IF(AH1409=0,0,(AJ1409/AH1409)*100)</f>
        <v>0</v>
      </c>
      <c r="AM1409" s="591"/>
      <c r="AN1409" s="538"/>
      <c r="AO1409" s="539"/>
      <c r="AP1409" s="552"/>
      <c r="AQ1409" s="558"/>
      <c r="AR1409" s="590">
        <f>IF(AN1409=0,0,(AP1409/AN1409)*100)</f>
        <v>0</v>
      </c>
      <c r="AS1409" s="591"/>
      <c r="AT1409" s="578">
        <f>AB1409+AH1409+AN1409</f>
        <v>0</v>
      </c>
      <c r="AU1409" s="579"/>
      <c r="AV1409" s="574">
        <f>AD1409+AJ1409+AP1409</f>
        <v>0</v>
      </c>
      <c r="AW1409" s="575"/>
      <c r="AX1409" s="590">
        <f>IF(AT1409=0,0,(AV1409/AT1409)*100)</f>
        <v>0</v>
      </c>
      <c r="AY1409" s="591"/>
      <c r="AZ1409" s="538"/>
      <c r="BA1409" s="539"/>
      <c r="BB1409" s="552"/>
      <c r="BC1409" s="558"/>
      <c r="BD1409" s="590">
        <f>IF(AZ1409=0,0,(BB1409/AZ1409)*100)</f>
        <v>0</v>
      </c>
      <c r="BE1409" s="591"/>
      <c r="BF1409" s="578">
        <f>AT1409+AZ1409</f>
        <v>0</v>
      </c>
      <c r="BG1409" s="579"/>
      <c r="BH1409" s="574">
        <f>AV1409+BB1409</f>
        <v>0</v>
      </c>
      <c r="BI1409" s="575"/>
      <c r="BJ1409" s="590">
        <f>IF(BF1409=0,0,(BH1409/BF1409)*100)</f>
        <v>0</v>
      </c>
      <c r="BK1409" s="591"/>
      <c r="BL1409" s="650">
        <f>(AD1409*2)+(AJ1409*2)+(AP1409*3)+BB1409</f>
        <v>0</v>
      </c>
      <c r="BM1409" s="651"/>
      <c r="BN1409" s="652"/>
      <c r="BO1409" s="599" t="e">
        <f>(BL1409*BR$1397)+(N1409*BR$1398)+(X1409*BR$1399)+(R1409*BR$1400)+(V1409*BR$1401)+(Z1409*BR$1402)</f>
        <v>#REF!</v>
      </c>
      <c r="BP1409" s="599" t="e">
        <f>((AZ1409-BB1409)*BR$1404)+((AT1409-AV1409)*BR$1403)+(H1409*BR$1405)+(P1409*BR$1406)</f>
        <v>#REF!</v>
      </c>
      <c r="BQ1409" s="54"/>
      <c r="BR1409" s="54"/>
      <c r="BS1409" s="54"/>
    </row>
    <row r="1410" spans="1:71" ht="21.75" customHeight="1">
      <c r="A1410" s="54"/>
      <c r="B1410" s="566"/>
      <c r="C1410" s="560" t="str">
        <f>IF(ROSTER!D$20="","",ROSTER!D$20)</f>
        <v/>
      </c>
      <c r="D1410" s="561"/>
      <c r="E1410" s="547"/>
      <c r="F1410" s="502"/>
      <c r="G1410" s="507"/>
      <c r="H1410" s="544"/>
      <c r="I1410" s="545"/>
      <c r="J1410" s="540"/>
      <c r="K1410" s="541"/>
      <c r="L1410" s="553"/>
      <c r="M1410" s="559"/>
      <c r="N1410" s="556" t="s">
        <v>14</v>
      </c>
      <c r="O1410" s="557"/>
      <c r="P1410" s="540"/>
      <c r="Q1410" s="541"/>
      <c r="R1410" s="553"/>
      <c r="S1410" s="559"/>
      <c r="T1410" s="592"/>
      <c r="U1410" s="593"/>
      <c r="V1410" s="551"/>
      <c r="W1410" s="545"/>
      <c r="X1410" s="540"/>
      <c r="Y1410" s="545"/>
      <c r="Z1410" s="540"/>
      <c r="AA1410" s="545"/>
      <c r="AB1410" s="540"/>
      <c r="AC1410" s="541"/>
      <c r="AD1410" s="553"/>
      <c r="AE1410" s="559"/>
      <c r="AF1410" s="588"/>
      <c r="AG1410" s="589"/>
      <c r="AH1410" s="540"/>
      <c r="AI1410" s="541"/>
      <c r="AJ1410" s="553"/>
      <c r="AK1410" s="559"/>
      <c r="AL1410" s="592"/>
      <c r="AM1410" s="593"/>
      <c r="AN1410" s="540"/>
      <c r="AO1410" s="541"/>
      <c r="AP1410" s="553"/>
      <c r="AQ1410" s="559"/>
      <c r="AR1410" s="592"/>
      <c r="AS1410" s="593"/>
      <c r="AT1410" s="580"/>
      <c r="AU1410" s="581"/>
      <c r="AV1410" s="576"/>
      <c r="AW1410" s="577"/>
      <c r="AX1410" s="592"/>
      <c r="AY1410" s="593"/>
      <c r="AZ1410" s="540"/>
      <c r="BA1410" s="541"/>
      <c r="BB1410" s="553"/>
      <c r="BC1410" s="559"/>
      <c r="BD1410" s="592"/>
      <c r="BE1410" s="593"/>
      <c r="BF1410" s="580"/>
      <c r="BG1410" s="581"/>
      <c r="BH1410" s="576"/>
      <c r="BI1410" s="577"/>
      <c r="BJ1410" s="592"/>
      <c r="BK1410" s="593"/>
      <c r="BL1410" s="653"/>
      <c r="BM1410" s="654"/>
      <c r="BN1410" s="655"/>
      <c r="BO1410" s="600"/>
      <c r="BP1410" s="600"/>
      <c r="BQ1410" s="54"/>
      <c r="BR1410" s="54"/>
      <c r="BS1410" s="54"/>
    </row>
    <row r="1411" spans="1:71" ht="21.75" customHeight="1">
      <c r="A1411" s="54"/>
      <c r="B1411" s="565" t="str">
        <f>IF(ROSTER!B22="","",ROSTER!B22)</f>
        <v/>
      </c>
      <c r="C1411" s="536" t="str">
        <f>IF(ROSTER!C$22="","",ROSTER!C$22)</f>
        <v/>
      </c>
      <c r="D1411" s="537"/>
      <c r="E1411" s="546"/>
      <c r="F1411" s="501">
        <f>IF(E1411="y",1,IF(E1411="S",1,0))</f>
        <v>0</v>
      </c>
      <c r="G1411" s="506">
        <f>IF(E1411="S",1,0)</f>
        <v>0</v>
      </c>
      <c r="H1411" s="542"/>
      <c r="I1411" s="543"/>
      <c r="J1411" s="538"/>
      <c r="K1411" s="539"/>
      <c r="L1411" s="552"/>
      <c r="M1411" s="558"/>
      <c r="N1411" s="554">
        <f>L1411+J1411</f>
        <v>0</v>
      </c>
      <c r="O1411" s="555"/>
      <c r="P1411" s="538"/>
      <c r="Q1411" s="539"/>
      <c r="R1411" s="552"/>
      <c r="S1411" s="558"/>
      <c r="T1411" s="590">
        <f t="shared" ref="T1411:T1440" si="1260">R1411-P1411</f>
        <v>0</v>
      </c>
      <c r="U1411" s="591"/>
      <c r="V1411" s="550"/>
      <c r="W1411" s="543"/>
      <c r="X1411" s="538"/>
      <c r="Y1411" s="543"/>
      <c r="Z1411" s="538"/>
      <c r="AA1411" s="543"/>
      <c r="AB1411" s="538"/>
      <c r="AC1411" s="539"/>
      <c r="AD1411" s="552"/>
      <c r="AE1411" s="558"/>
      <c r="AF1411" s="586">
        <f>IF(AB1411=0,0,(AD1411/AB1411)*100)</f>
        <v>0</v>
      </c>
      <c r="AG1411" s="587"/>
      <c r="AH1411" s="538"/>
      <c r="AI1411" s="539"/>
      <c r="AJ1411" s="552"/>
      <c r="AK1411" s="558"/>
      <c r="AL1411" s="590">
        <f>IF(AH1411=0,0,(AJ1411/AH1411)*100)</f>
        <v>0</v>
      </c>
      <c r="AM1411" s="591"/>
      <c r="AN1411" s="538"/>
      <c r="AO1411" s="539"/>
      <c r="AP1411" s="552"/>
      <c r="AQ1411" s="558"/>
      <c r="AR1411" s="590">
        <f>IF(AN1411=0,0,(AP1411/AN1411)*100)</f>
        <v>0</v>
      </c>
      <c r="AS1411" s="591"/>
      <c r="AT1411" s="578">
        <f>AB1411+AH1411+AN1411</f>
        <v>0</v>
      </c>
      <c r="AU1411" s="579"/>
      <c r="AV1411" s="574">
        <f>AD1411+AJ1411+AP1411</f>
        <v>0</v>
      </c>
      <c r="AW1411" s="575"/>
      <c r="AX1411" s="590">
        <f>IF(AT1411=0,0,(AV1411/AT1411)*100)</f>
        <v>0</v>
      </c>
      <c r="AY1411" s="591"/>
      <c r="AZ1411" s="538"/>
      <c r="BA1411" s="539"/>
      <c r="BB1411" s="552"/>
      <c r="BC1411" s="558"/>
      <c r="BD1411" s="590">
        <f>IF(AZ1411=0,0,(BB1411/AZ1411)*100)</f>
        <v>0</v>
      </c>
      <c r="BE1411" s="591"/>
      <c r="BF1411" s="578">
        <f>AT1411+AZ1411</f>
        <v>0</v>
      </c>
      <c r="BG1411" s="579"/>
      <c r="BH1411" s="574">
        <f>AV1411+BB1411</f>
        <v>0</v>
      </c>
      <c r="BI1411" s="575"/>
      <c r="BJ1411" s="590">
        <f>IF(BF1411=0,0,(BH1411/BF1411)*100)</f>
        <v>0</v>
      </c>
      <c r="BK1411" s="591"/>
      <c r="BL1411" s="650">
        <f>(AD1411*2)+(AJ1411*2)+(AP1411*3)+BB1411</f>
        <v>0</v>
      </c>
      <c r="BM1411" s="651"/>
      <c r="BN1411" s="652"/>
      <c r="BO1411" s="599" t="e">
        <f>(BL1411*BR$1397)+(N1411*BR$1398)+(X1411*BR$1399)+(R1411*BR$1400)+(V1411*BR$1401)+(Z1411*BR$1402)</f>
        <v>#REF!</v>
      </c>
      <c r="BP1411" s="599" t="e">
        <f>((AZ1411-BB1411)*BR$1404)+((AT1411-AV1411)*BR$1403)+(H1411*BR$1405)+(P1411*BR$1406)</f>
        <v>#REF!</v>
      </c>
      <c r="BQ1411" s="54"/>
      <c r="BR1411" s="54"/>
      <c r="BS1411" s="54"/>
    </row>
    <row r="1412" spans="1:71" ht="21.75" customHeight="1">
      <c r="A1412" s="54"/>
      <c r="B1412" s="566"/>
      <c r="C1412" s="560" t="str">
        <f>IF(ROSTER!D$22="","",ROSTER!D$22)</f>
        <v/>
      </c>
      <c r="D1412" s="561"/>
      <c r="E1412" s="547"/>
      <c r="F1412" s="502"/>
      <c r="G1412" s="507"/>
      <c r="H1412" s="544"/>
      <c r="I1412" s="545"/>
      <c r="J1412" s="540"/>
      <c r="K1412" s="541"/>
      <c r="L1412" s="553"/>
      <c r="M1412" s="559"/>
      <c r="N1412" s="556" t="s">
        <v>14</v>
      </c>
      <c r="O1412" s="557"/>
      <c r="P1412" s="540"/>
      <c r="Q1412" s="541"/>
      <c r="R1412" s="553"/>
      <c r="S1412" s="559"/>
      <c r="T1412" s="592"/>
      <c r="U1412" s="593"/>
      <c r="V1412" s="551"/>
      <c r="W1412" s="545"/>
      <c r="X1412" s="540"/>
      <c r="Y1412" s="545"/>
      <c r="Z1412" s="540"/>
      <c r="AA1412" s="545"/>
      <c r="AB1412" s="540"/>
      <c r="AC1412" s="541"/>
      <c r="AD1412" s="553"/>
      <c r="AE1412" s="559"/>
      <c r="AF1412" s="588"/>
      <c r="AG1412" s="589"/>
      <c r="AH1412" s="540"/>
      <c r="AI1412" s="541"/>
      <c r="AJ1412" s="553"/>
      <c r="AK1412" s="559"/>
      <c r="AL1412" s="592"/>
      <c r="AM1412" s="593"/>
      <c r="AN1412" s="540"/>
      <c r="AO1412" s="541"/>
      <c r="AP1412" s="553"/>
      <c r="AQ1412" s="559"/>
      <c r="AR1412" s="592"/>
      <c r="AS1412" s="593"/>
      <c r="AT1412" s="580"/>
      <c r="AU1412" s="581"/>
      <c r="AV1412" s="576"/>
      <c r="AW1412" s="577"/>
      <c r="AX1412" s="592"/>
      <c r="AY1412" s="593"/>
      <c r="AZ1412" s="540"/>
      <c r="BA1412" s="541"/>
      <c r="BB1412" s="553"/>
      <c r="BC1412" s="559"/>
      <c r="BD1412" s="592"/>
      <c r="BE1412" s="593"/>
      <c r="BF1412" s="580"/>
      <c r="BG1412" s="581"/>
      <c r="BH1412" s="576"/>
      <c r="BI1412" s="577"/>
      <c r="BJ1412" s="592"/>
      <c r="BK1412" s="593"/>
      <c r="BL1412" s="653"/>
      <c r="BM1412" s="654"/>
      <c r="BN1412" s="655"/>
      <c r="BO1412" s="600"/>
      <c r="BP1412" s="600"/>
      <c r="BQ1412" s="54"/>
      <c r="BR1412" s="54"/>
      <c r="BS1412" s="54"/>
    </row>
    <row r="1413" spans="1:71" ht="21.75" customHeight="1">
      <c r="A1413" s="54"/>
      <c r="B1413" s="565" t="str">
        <f>IF(ROSTER!B24="","",ROSTER!B24)</f>
        <v/>
      </c>
      <c r="C1413" s="536" t="str">
        <f>IF(ROSTER!C$24="","",ROSTER!C$24)</f>
        <v/>
      </c>
      <c r="D1413" s="537"/>
      <c r="E1413" s="546"/>
      <c r="F1413" s="501">
        <f>IF(E1413="y",1,IF(E1413="S",1,0))</f>
        <v>0</v>
      </c>
      <c r="G1413" s="506">
        <f>IF(E1413="S",1,0)</f>
        <v>0</v>
      </c>
      <c r="H1413" s="542"/>
      <c r="I1413" s="543"/>
      <c r="J1413" s="538"/>
      <c r="K1413" s="539"/>
      <c r="L1413" s="552"/>
      <c r="M1413" s="558"/>
      <c r="N1413" s="554">
        <f>L1413+J1413</f>
        <v>0</v>
      </c>
      <c r="O1413" s="555"/>
      <c r="P1413" s="538"/>
      <c r="Q1413" s="539"/>
      <c r="R1413" s="552"/>
      <c r="S1413" s="558"/>
      <c r="T1413" s="590">
        <f t="shared" ref="T1413:T1440" si="1261">R1413-P1413</f>
        <v>0</v>
      </c>
      <c r="U1413" s="591"/>
      <c r="V1413" s="550"/>
      <c r="W1413" s="543"/>
      <c r="X1413" s="538"/>
      <c r="Y1413" s="543"/>
      <c r="Z1413" s="538"/>
      <c r="AA1413" s="543"/>
      <c r="AB1413" s="538"/>
      <c r="AC1413" s="539"/>
      <c r="AD1413" s="552"/>
      <c r="AE1413" s="558"/>
      <c r="AF1413" s="586">
        <f>IF(AB1413=0,0,(AD1413/AB1413)*100)</f>
        <v>0</v>
      </c>
      <c r="AG1413" s="587"/>
      <c r="AH1413" s="538"/>
      <c r="AI1413" s="539"/>
      <c r="AJ1413" s="552"/>
      <c r="AK1413" s="558"/>
      <c r="AL1413" s="590">
        <f>IF(AH1413=0,0,(AJ1413/AH1413)*100)</f>
        <v>0</v>
      </c>
      <c r="AM1413" s="591"/>
      <c r="AN1413" s="538"/>
      <c r="AO1413" s="539"/>
      <c r="AP1413" s="552"/>
      <c r="AQ1413" s="558"/>
      <c r="AR1413" s="590">
        <f>IF(AN1413=0,0,(AP1413/AN1413)*100)</f>
        <v>0</v>
      </c>
      <c r="AS1413" s="591"/>
      <c r="AT1413" s="578">
        <f>AB1413+AH1413+AN1413</f>
        <v>0</v>
      </c>
      <c r="AU1413" s="579"/>
      <c r="AV1413" s="574">
        <f>AD1413+AJ1413+AP1413</f>
        <v>0</v>
      </c>
      <c r="AW1413" s="575"/>
      <c r="AX1413" s="590">
        <f>IF(AT1413=0,0,(AV1413/AT1413)*100)</f>
        <v>0</v>
      </c>
      <c r="AY1413" s="591"/>
      <c r="AZ1413" s="538"/>
      <c r="BA1413" s="539"/>
      <c r="BB1413" s="552"/>
      <c r="BC1413" s="558"/>
      <c r="BD1413" s="590">
        <f>IF(AZ1413=0,0,(BB1413/AZ1413)*100)</f>
        <v>0</v>
      </c>
      <c r="BE1413" s="591"/>
      <c r="BF1413" s="578">
        <f>AT1413+AZ1413</f>
        <v>0</v>
      </c>
      <c r="BG1413" s="579"/>
      <c r="BH1413" s="574">
        <f>AV1413+BB1413</f>
        <v>0</v>
      </c>
      <c r="BI1413" s="575"/>
      <c r="BJ1413" s="590">
        <f>IF(BF1413=0,0,(BH1413/BF1413)*100)</f>
        <v>0</v>
      </c>
      <c r="BK1413" s="591"/>
      <c r="BL1413" s="650">
        <f>(AD1413*2)+(AJ1413*2)+(AP1413*3)+BB1413</f>
        <v>0</v>
      </c>
      <c r="BM1413" s="651"/>
      <c r="BN1413" s="652"/>
      <c r="BO1413" s="599" t="e">
        <f>(BL1413*BR$1397)+(N1413*BR$1398)+(X1413*BR$1399)+(R1413*BR$1400)+(V1413*BR$1401)+(Z1413*BR$1402)</f>
        <v>#REF!</v>
      </c>
      <c r="BP1413" s="599" t="e">
        <f>((AZ1413-BB1413)*BR$1404)+((AT1413-AV1413)*BR$1403)+(H1413*BR$1405)+(P1413*BR$1406)</f>
        <v>#REF!</v>
      </c>
      <c r="BQ1413" s="54"/>
      <c r="BR1413" s="54"/>
      <c r="BS1413" s="54"/>
    </row>
    <row r="1414" spans="1:71" ht="21.75" customHeight="1">
      <c r="A1414" s="54"/>
      <c r="B1414" s="566"/>
      <c r="C1414" s="560" t="str">
        <f>IF(ROSTER!D$24="","",ROSTER!D$24)</f>
        <v/>
      </c>
      <c r="D1414" s="561"/>
      <c r="E1414" s="547"/>
      <c r="F1414" s="502"/>
      <c r="G1414" s="507"/>
      <c r="H1414" s="544"/>
      <c r="I1414" s="545"/>
      <c r="J1414" s="540"/>
      <c r="K1414" s="541"/>
      <c r="L1414" s="553"/>
      <c r="M1414" s="559"/>
      <c r="N1414" s="556" t="s">
        <v>14</v>
      </c>
      <c r="O1414" s="557"/>
      <c r="P1414" s="540"/>
      <c r="Q1414" s="541"/>
      <c r="R1414" s="553"/>
      <c r="S1414" s="559"/>
      <c r="T1414" s="592"/>
      <c r="U1414" s="593"/>
      <c r="V1414" s="551"/>
      <c r="W1414" s="545"/>
      <c r="X1414" s="540"/>
      <c r="Y1414" s="545"/>
      <c r="Z1414" s="540"/>
      <c r="AA1414" s="545"/>
      <c r="AB1414" s="540"/>
      <c r="AC1414" s="541"/>
      <c r="AD1414" s="553"/>
      <c r="AE1414" s="559"/>
      <c r="AF1414" s="588"/>
      <c r="AG1414" s="589"/>
      <c r="AH1414" s="540"/>
      <c r="AI1414" s="541"/>
      <c r="AJ1414" s="553"/>
      <c r="AK1414" s="559"/>
      <c r="AL1414" s="592"/>
      <c r="AM1414" s="593"/>
      <c r="AN1414" s="540"/>
      <c r="AO1414" s="541"/>
      <c r="AP1414" s="553"/>
      <c r="AQ1414" s="559"/>
      <c r="AR1414" s="592"/>
      <c r="AS1414" s="593"/>
      <c r="AT1414" s="580"/>
      <c r="AU1414" s="581"/>
      <c r="AV1414" s="576"/>
      <c r="AW1414" s="577"/>
      <c r="AX1414" s="592"/>
      <c r="AY1414" s="593"/>
      <c r="AZ1414" s="540"/>
      <c r="BA1414" s="541"/>
      <c r="BB1414" s="553"/>
      <c r="BC1414" s="559"/>
      <c r="BD1414" s="592"/>
      <c r="BE1414" s="593"/>
      <c r="BF1414" s="580"/>
      <c r="BG1414" s="581"/>
      <c r="BH1414" s="576"/>
      <c r="BI1414" s="577"/>
      <c r="BJ1414" s="592"/>
      <c r="BK1414" s="593"/>
      <c r="BL1414" s="653"/>
      <c r="BM1414" s="654"/>
      <c r="BN1414" s="655"/>
      <c r="BO1414" s="600"/>
      <c r="BP1414" s="600"/>
      <c r="BQ1414" s="54"/>
      <c r="BR1414" s="54"/>
      <c r="BS1414" s="54"/>
    </row>
    <row r="1415" spans="1:71" ht="21.75" customHeight="1">
      <c r="A1415" s="54"/>
      <c r="B1415" s="565" t="str">
        <f>IF(ROSTER!B26="","",ROSTER!B26)</f>
        <v/>
      </c>
      <c r="C1415" s="536" t="str">
        <f>IF(ROSTER!C$26="","",ROSTER!C$26)</f>
        <v/>
      </c>
      <c r="D1415" s="537"/>
      <c r="E1415" s="546"/>
      <c r="F1415" s="501">
        <f>IF(E1415="y",1,IF(E1415="S",1,0))</f>
        <v>0</v>
      </c>
      <c r="G1415" s="506">
        <f>IF(E1415="S",1,0)</f>
        <v>0</v>
      </c>
      <c r="H1415" s="542"/>
      <c r="I1415" s="543"/>
      <c r="J1415" s="538"/>
      <c r="K1415" s="539"/>
      <c r="L1415" s="552"/>
      <c r="M1415" s="558"/>
      <c r="N1415" s="554">
        <f>L1415+J1415</f>
        <v>0</v>
      </c>
      <c r="O1415" s="555"/>
      <c r="P1415" s="538"/>
      <c r="Q1415" s="539"/>
      <c r="R1415" s="552"/>
      <c r="S1415" s="558"/>
      <c r="T1415" s="590">
        <f t="shared" ref="T1415:T1440" si="1262">R1415-P1415</f>
        <v>0</v>
      </c>
      <c r="U1415" s="591"/>
      <c r="V1415" s="550"/>
      <c r="W1415" s="543"/>
      <c r="X1415" s="538"/>
      <c r="Y1415" s="543"/>
      <c r="Z1415" s="538"/>
      <c r="AA1415" s="543"/>
      <c r="AB1415" s="538"/>
      <c r="AC1415" s="539"/>
      <c r="AD1415" s="552"/>
      <c r="AE1415" s="558"/>
      <c r="AF1415" s="586">
        <f>IF(AB1415=0,0,(AD1415/AB1415)*100)</f>
        <v>0</v>
      </c>
      <c r="AG1415" s="587"/>
      <c r="AH1415" s="538"/>
      <c r="AI1415" s="539"/>
      <c r="AJ1415" s="552"/>
      <c r="AK1415" s="558"/>
      <c r="AL1415" s="590">
        <f>IF(AH1415=0,0,(AJ1415/AH1415)*100)</f>
        <v>0</v>
      </c>
      <c r="AM1415" s="591"/>
      <c r="AN1415" s="538"/>
      <c r="AO1415" s="539"/>
      <c r="AP1415" s="552"/>
      <c r="AQ1415" s="558"/>
      <c r="AR1415" s="590">
        <f>IF(AN1415=0,0,(AP1415/AN1415)*100)</f>
        <v>0</v>
      </c>
      <c r="AS1415" s="591"/>
      <c r="AT1415" s="578">
        <f>AB1415+AH1415+AN1415</f>
        <v>0</v>
      </c>
      <c r="AU1415" s="579"/>
      <c r="AV1415" s="574">
        <f>AD1415+AJ1415+AP1415</f>
        <v>0</v>
      </c>
      <c r="AW1415" s="575"/>
      <c r="AX1415" s="590">
        <f>IF(AT1415=0,0,(AV1415/AT1415)*100)</f>
        <v>0</v>
      </c>
      <c r="AY1415" s="591"/>
      <c r="AZ1415" s="538"/>
      <c r="BA1415" s="539"/>
      <c r="BB1415" s="552"/>
      <c r="BC1415" s="558"/>
      <c r="BD1415" s="590">
        <f>IF(AZ1415=0,0,(BB1415/AZ1415)*100)</f>
        <v>0</v>
      </c>
      <c r="BE1415" s="591"/>
      <c r="BF1415" s="578">
        <f>AT1415+AZ1415</f>
        <v>0</v>
      </c>
      <c r="BG1415" s="579"/>
      <c r="BH1415" s="574">
        <f>AV1415+BB1415</f>
        <v>0</v>
      </c>
      <c r="BI1415" s="575"/>
      <c r="BJ1415" s="590">
        <f>IF(BF1415=0,0,(BH1415/BF1415)*100)</f>
        <v>0</v>
      </c>
      <c r="BK1415" s="591"/>
      <c r="BL1415" s="650">
        <f>(AD1415*2)+(AJ1415*2)+(AP1415*3)+BB1415</f>
        <v>0</v>
      </c>
      <c r="BM1415" s="651"/>
      <c r="BN1415" s="652"/>
      <c r="BO1415" s="599" t="e">
        <f>(BL1415*BR$1397)+(N1415*BR$1398)+(X1415*BR$1399)+(R1415*BR$1400)+(V1415*BR$1401)+(Z1415*BR$1402)</f>
        <v>#REF!</v>
      </c>
      <c r="BP1415" s="599" t="e">
        <f>((AZ1415-BB1415)*BR$1404)+((AT1415-AV1415)*BR$1403)+(H1415*BR$1405)+(P1415*BR$1406)</f>
        <v>#REF!</v>
      </c>
      <c r="BQ1415" s="54"/>
      <c r="BR1415" s="54"/>
      <c r="BS1415" s="54"/>
    </row>
    <row r="1416" spans="1:71" ht="21.75" customHeight="1">
      <c r="A1416" s="54"/>
      <c r="B1416" s="566"/>
      <c r="C1416" s="560" t="str">
        <f>IF(ROSTER!D$26="","",ROSTER!D$26)</f>
        <v/>
      </c>
      <c r="D1416" s="561"/>
      <c r="E1416" s="547"/>
      <c r="F1416" s="502"/>
      <c r="G1416" s="507"/>
      <c r="H1416" s="544"/>
      <c r="I1416" s="545"/>
      <c r="J1416" s="540"/>
      <c r="K1416" s="541"/>
      <c r="L1416" s="553"/>
      <c r="M1416" s="559"/>
      <c r="N1416" s="556" t="s">
        <v>14</v>
      </c>
      <c r="O1416" s="557"/>
      <c r="P1416" s="540"/>
      <c r="Q1416" s="541"/>
      <c r="R1416" s="553"/>
      <c r="S1416" s="559"/>
      <c r="T1416" s="592"/>
      <c r="U1416" s="593"/>
      <c r="V1416" s="551"/>
      <c r="W1416" s="545"/>
      <c r="X1416" s="540"/>
      <c r="Y1416" s="545"/>
      <c r="Z1416" s="540"/>
      <c r="AA1416" s="545"/>
      <c r="AB1416" s="540"/>
      <c r="AC1416" s="541"/>
      <c r="AD1416" s="553"/>
      <c r="AE1416" s="559"/>
      <c r="AF1416" s="588"/>
      <c r="AG1416" s="589"/>
      <c r="AH1416" s="540"/>
      <c r="AI1416" s="541"/>
      <c r="AJ1416" s="553"/>
      <c r="AK1416" s="559"/>
      <c r="AL1416" s="592"/>
      <c r="AM1416" s="593"/>
      <c r="AN1416" s="540"/>
      <c r="AO1416" s="541"/>
      <c r="AP1416" s="553"/>
      <c r="AQ1416" s="559"/>
      <c r="AR1416" s="592"/>
      <c r="AS1416" s="593"/>
      <c r="AT1416" s="580"/>
      <c r="AU1416" s="581"/>
      <c r="AV1416" s="576"/>
      <c r="AW1416" s="577"/>
      <c r="AX1416" s="592"/>
      <c r="AY1416" s="593"/>
      <c r="AZ1416" s="540"/>
      <c r="BA1416" s="541"/>
      <c r="BB1416" s="553"/>
      <c r="BC1416" s="559"/>
      <c r="BD1416" s="592"/>
      <c r="BE1416" s="593"/>
      <c r="BF1416" s="580"/>
      <c r="BG1416" s="581"/>
      <c r="BH1416" s="576"/>
      <c r="BI1416" s="577"/>
      <c r="BJ1416" s="592"/>
      <c r="BK1416" s="593"/>
      <c r="BL1416" s="653"/>
      <c r="BM1416" s="654"/>
      <c r="BN1416" s="655"/>
      <c r="BO1416" s="600"/>
      <c r="BP1416" s="600"/>
      <c r="BQ1416" s="54"/>
      <c r="BR1416" s="54"/>
      <c r="BS1416" s="54"/>
    </row>
    <row r="1417" spans="1:71" ht="21.75" customHeight="1">
      <c r="A1417" s="54"/>
      <c r="B1417" s="565" t="str">
        <f>IF(ROSTER!B28="","",ROSTER!B28)</f>
        <v/>
      </c>
      <c r="C1417" s="536" t="str">
        <f>IF(ROSTER!C$28="","",ROSTER!C$28)</f>
        <v/>
      </c>
      <c r="D1417" s="537"/>
      <c r="E1417" s="546"/>
      <c r="F1417" s="501">
        <f>IF(E1417="y",1,IF(E1417="S",1,0))</f>
        <v>0</v>
      </c>
      <c r="G1417" s="506">
        <f>IF(E1417="S",1,0)</f>
        <v>0</v>
      </c>
      <c r="H1417" s="542"/>
      <c r="I1417" s="543"/>
      <c r="J1417" s="538"/>
      <c r="K1417" s="539"/>
      <c r="L1417" s="552"/>
      <c r="M1417" s="558"/>
      <c r="N1417" s="554">
        <f>L1417+J1417</f>
        <v>0</v>
      </c>
      <c r="O1417" s="555"/>
      <c r="P1417" s="538"/>
      <c r="Q1417" s="539"/>
      <c r="R1417" s="552"/>
      <c r="S1417" s="558"/>
      <c r="T1417" s="590">
        <f t="shared" ref="T1417:T1440" si="1263">R1417-P1417</f>
        <v>0</v>
      </c>
      <c r="U1417" s="591"/>
      <c r="V1417" s="550"/>
      <c r="W1417" s="543"/>
      <c r="X1417" s="538"/>
      <c r="Y1417" s="543"/>
      <c r="Z1417" s="538"/>
      <c r="AA1417" s="543"/>
      <c r="AB1417" s="538"/>
      <c r="AC1417" s="539"/>
      <c r="AD1417" s="552"/>
      <c r="AE1417" s="558"/>
      <c r="AF1417" s="586">
        <f>IF(AB1417=0,0,(AD1417/AB1417)*100)</f>
        <v>0</v>
      </c>
      <c r="AG1417" s="587"/>
      <c r="AH1417" s="538"/>
      <c r="AI1417" s="539"/>
      <c r="AJ1417" s="552"/>
      <c r="AK1417" s="558"/>
      <c r="AL1417" s="590">
        <f>IF(AH1417=0,0,(AJ1417/AH1417)*100)</f>
        <v>0</v>
      </c>
      <c r="AM1417" s="591"/>
      <c r="AN1417" s="538"/>
      <c r="AO1417" s="539"/>
      <c r="AP1417" s="552"/>
      <c r="AQ1417" s="558"/>
      <c r="AR1417" s="590">
        <f>IF(AN1417=0,0,(AP1417/AN1417)*100)</f>
        <v>0</v>
      </c>
      <c r="AS1417" s="591"/>
      <c r="AT1417" s="578">
        <f>AB1417+AH1417+AN1417</f>
        <v>0</v>
      </c>
      <c r="AU1417" s="579"/>
      <c r="AV1417" s="574">
        <f>AD1417+AJ1417+AP1417</f>
        <v>0</v>
      </c>
      <c r="AW1417" s="575"/>
      <c r="AX1417" s="590">
        <f>IF(AT1417=0,0,(AV1417/AT1417)*100)</f>
        <v>0</v>
      </c>
      <c r="AY1417" s="591"/>
      <c r="AZ1417" s="538"/>
      <c r="BA1417" s="539"/>
      <c r="BB1417" s="552"/>
      <c r="BC1417" s="558"/>
      <c r="BD1417" s="590">
        <f>IF(AZ1417=0,0,(BB1417/AZ1417)*100)</f>
        <v>0</v>
      </c>
      <c r="BE1417" s="591"/>
      <c r="BF1417" s="578">
        <f>AT1417+AZ1417</f>
        <v>0</v>
      </c>
      <c r="BG1417" s="579"/>
      <c r="BH1417" s="574">
        <f>AV1417+BB1417</f>
        <v>0</v>
      </c>
      <c r="BI1417" s="575"/>
      <c r="BJ1417" s="590">
        <f>IF(BF1417=0,0,(BH1417/BF1417)*100)</f>
        <v>0</v>
      </c>
      <c r="BK1417" s="591"/>
      <c r="BL1417" s="650">
        <f>(AD1417*2)+(AJ1417*2)+(AP1417*3)+BB1417</f>
        <v>0</v>
      </c>
      <c r="BM1417" s="651"/>
      <c r="BN1417" s="652"/>
      <c r="BO1417" s="599" t="e">
        <f>(BL1417*BR$1397)+(N1417*BR$1398)+(X1417*BR$1399)+(R1417*BR$1400)+(V1417*BR$1401)+(Z1417*BR$1402)</f>
        <v>#REF!</v>
      </c>
      <c r="BP1417" s="599" t="e">
        <f>((AZ1417-BB1417)*BR$1404)+((AT1417-AV1417)*BR$1403)+(H1417*BR$1405)+(P1417*BR$1406)</f>
        <v>#REF!</v>
      </c>
      <c r="BQ1417" s="54"/>
      <c r="BR1417" s="54"/>
      <c r="BS1417" s="54"/>
    </row>
    <row r="1418" spans="1:71" ht="21.75" customHeight="1">
      <c r="A1418" s="54"/>
      <c r="B1418" s="566"/>
      <c r="C1418" s="560" t="str">
        <f>IF(ROSTER!D$28="","",ROSTER!D$28)</f>
        <v/>
      </c>
      <c r="D1418" s="561"/>
      <c r="E1418" s="547"/>
      <c r="F1418" s="502"/>
      <c r="G1418" s="507"/>
      <c r="H1418" s="544"/>
      <c r="I1418" s="545"/>
      <c r="J1418" s="540"/>
      <c r="K1418" s="541"/>
      <c r="L1418" s="553"/>
      <c r="M1418" s="559"/>
      <c r="N1418" s="556" t="s">
        <v>14</v>
      </c>
      <c r="O1418" s="557"/>
      <c r="P1418" s="540"/>
      <c r="Q1418" s="541"/>
      <c r="R1418" s="553"/>
      <c r="S1418" s="559"/>
      <c r="T1418" s="592"/>
      <c r="U1418" s="593"/>
      <c r="V1418" s="551"/>
      <c r="W1418" s="545"/>
      <c r="X1418" s="540"/>
      <c r="Y1418" s="545"/>
      <c r="Z1418" s="540"/>
      <c r="AA1418" s="545"/>
      <c r="AB1418" s="540"/>
      <c r="AC1418" s="541"/>
      <c r="AD1418" s="553"/>
      <c r="AE1418" s="559"/>
      <c r="AF1418" s="588"/>
      <c r="AG1418" s="589"/>
      <c r="AH1418" s="540"/>
      <c r="AI1418" s="541"/>
      <c r="AJ1418" s="553"/>
      <c r="AK1418" s="559"/>
      <c r="AL1418" s="592"/>
      <c r="AM1418" s="593"/>
      <c r="AN1418" s="540"/>
      <c r="AO1418" s="541"/>
      <c r="AP1418" s="553"/>
      <c r="AQ1418" s="559"/>
      <c r="AR1418" s="592"/>
      <c r="AS1418" s="593"/>
      <c r="AT1418" s="580"/>
      <c r="AU1418" s="581"/>
      <c r="AV1418" s="576"/>
      <c r="AW1418" s="577"/>
      <c r="AX1418" s="592"/>
      <c r="AY1418" s="593"/>
      <c r="AZ1418" s="540"/>
      <c r="BA1418" s="541"/>
      <c r="BB1418" s="553"/>
      <c r="BC1418" s="559"/>
      <c r="BD1418" s="592"/>
      <c r="BE1418" s="593"/>
      <c r="BF1418" s="580"/>
      <c r="BG1418" s="581"/>
      <c r="BH1418" s="576"/>
      <c r="BI1418" s="577"/>
      <c r="BJ1418" s="592"/>
      <c r="BK1418" s="593"/>
      <c r="BL1418" s="653"/>
      <c r="BM1418" s="654"/>
      <c r="BN1418" s="655"/>
      <c r="BO1418" s="600"/>
      <c r="BP1418" s="600"/>
      <c r="BQ1418" s="54"/>
      <c r="BR1418" s="54"/>
      <c r="BS1418" s="54"/>
    </row>
    <row r="1419" spans="1:71" ht="21.75" customHeight="1">
      <c r="A1419" s="54"/>
      <c r="B1419" s="565" t="str">
        <f>IF(ROSTER!B30="","",ROSTER!B30)</f>
        <v/>
      </c>
      <c r="C1419" s="536" t="str">
        <f>IF(ROSTER!C$30="","",ROSTER!C$30)</f>
        <v/>
      </c>
      <c r="D1419" s="537"/>
      <c r="E1419" s="546"/>
      <c r="F1419" s="501">
        <f>IF(E1419="y",1,IF(E1419="S",1,0))</f>
        <v>0</v>
      </c>
      <c r="G1419" s="506">
        <f>IF(E1419="S",1,0)</f>
        <v>0</v>
      </c>
      <c r="H1419" s="542"/>
      <c r="I1419" s="543"/>
      <c r="J1419" s="538"/>
      <c r="K1419" s="539"/>
      <c r="L1419" s="552"/>
      <c r="M1419" s="558"/>
      <c r="N1419" s="554">
        <f>L1419+J1419</f>
        <v>0</v>
      </c>
      <c r="O1419" s="555"/>
      <c r="P1419" s="538"/>
      <c r="Q1419" s="539"/>
      <c r="R1419" s="552"/>
      <c r="S1419" s="558"/>
      <c r="T1419" s="590">
        <f t="shared" ref="T1419:T1440" si="1264">R1419-P1419</f>
        <v>0</v>
      </c>
      <c r="U1419" s="591"/>
      <c r="V1419" s="550"/>
      <c r="W1419" s="543"/>
      <c r="X1419" s="538"/>
      <c r="Y1419" s="543"/>
      <c r="Z1419" s="538"/>
      <c r="AA1419" s="543"/>
      <c r="AB1419" s="538"/>
      <c r="AC1419" s="539"/>
      <c r="AD1419" s="552"/>
      <c r="AE1419" s="558"/>
      <c r="AF1419" s="586">
        <f>IF(AB1419=0,0,(AD1419/AB1419)*100)</f>
        <v>0</v>
      </c>
      <c r="AG1419" s="587"/>
      <c r="AH1419" s="538"/>
      <c r="AI1419" s="539"/>
      <c r="AJ1419" s="552"/>
      <c r="AK1419" s="558"/>
      <c r="AL1419" s="590">
        <f>IF(AH1419=0,0,(AJ1419/AH1419)*100)</f>
        <v>0</v>
      </c>
      <c r="AM1419" s="591"/>
      <c r="AN1419" s="538"/>
      <c r="AO1419" s="539"/>
      <c r="AP1419" s="552"/>
      <c r="AQ1419" s="558"/>
      <c r="AR1419" s="590">
        <f>IF(AN1419=0,0,(AP1419/AN1419)*100)</f>
        <v>0</v>
      </c>
      <c r="AS1419" s="591"/>
      <c r="AT1419" s="578">
        <f>AB1419+AH1419+AN1419</f>
        <v>0</v>
      </c>
      <c r="AU1419" s="579"/>
      <c r="AV1419" s="574">
        <f>AD1419+AJ1419+AP1419</f>
        <v>0</v>
      </c>
      <c r="AW1419" s="575"/>
      <c r="AX1419" s="590">
        <f>IF(AT1419=0,0,(AV1419/AT1419)*100)</f>
        <v>0</v>
      </c>
      <c r="AY1419" s="591"/>
      <c r="AZ1419" s="538"/>
      <c r="BA1419" s="539"/>
      <c r="BB1419" s="552"/>
      <c r="BC1419" s="558"/>
      <c r="BD1419" s="590">
        <f>IF(AZ1419=0,0,(BB1419/AZ1419)*100)</f>
        <v>0</v>
      </c>
      <c r="BE1419" s="591"/>
      <c r="BF1419" s="578">
        <f>AT1419+AZ1419</f>
        <v>0</v>
      </c>
      <c r="BG1419" s="579"/>
      <c r="BH1419" s="574">
        <f>AV1419+BB1419</f>
        <v>0</v>
      </c>
      <c r="BI1419" s="575"/>
      <c r="BJ1419" s="590">
        <f>IF(BF1419=0,0,(BH1419/BF1419)*100)</f>
        <v>0</v>
      </c>
      <c r="BK1419" s="591"/>
      <c r="BL1419" s="650">
        <f>(AD1419*2)+(AJ1419*2)+(AP1419*3)+BB1419</f>
        <v>0</v>
      </c>
      <c r="BM1419" s="651"/>
      <c r="BN1419" s="652"/>
      <c r="BO1419" s="599" t="e">
        <f>(BL1419*BR$1397)+(N1419*BR$1398)+(X1419*BR$1399)+(R1419*BR$1400)+(V1419*BR$1401)+(Z1419*BR$1402)</f>
        <v>#REF!</v>
      </c>
      <c r="BP1419" s="599" t="e">
        <f>((AZ1419-BB1419)*BR$1404)+((AT1419-AV1419)*BR$1403)+(H1419*BR$1405)+(P1419*BR$1406)</f>
        <v>#REF!</v>
      </c>
      <c r="BQ1419" s="54"/>
      <c r="BR1419" s="54"/>
      <c r="BS1419" s="54"/>
    </row>
    <row r="1420" spans="1:71" ht="21.75" customHeight="1">
      <c r="A1420" s="54"/>
      <c r="B1420" s="566"/>
      <c r="C1420" s="560" t="str">
        <f>IF(ROSTER!D$30="","",ROSTER!D$30)</f>
        <v/>
      </c>
      <c r="D1420" s="561"/>
      <c r="E1420" s="547"/>
      <c r="F1420" s="502"/>
      <c r="G1420" s="507"/>
      <c r="H1420" s="544"/>
      <c r="I1420" s="545"/>
      <c r="J1420" s="540"/>
      <c r="K1420" s="541"/>
      <c r="L1420" s="553"/>
      <c r="M1420" s="559"/>
      <c r="N1420" s="556" t="s">
        <v>14</v>
      </c>
      <c r="O1420" s="557"/>
      <c r="P1420" s="540"/>
      <c r="Q1420" s="541"/>
      <c r="R1420" s="553"/>
      <c r="S1420" s="559"/>
      <c r="T1420" s="592"/>
      <c r="U1420" s="593"/>
      <c r="V1420" s="551"/>
      <c r="W1420" s="545"/>
      <c r="X1420" s="540"/>
      <c r="Y1420" s="545"/>
      <c r="Z1420" s="540"/>
      <c r="AA1420" s="545"/>
      <c r="AB1420" s="540"/>
      <c r="AC1420" s="541"/>
      <c r="AD1420" s="553"/>
      <c r="AE1420" s="559"/>
      <c r="AF1420" s="588"/>
      <c r="AG1420" s="589"/>
      <c r="AH1420" s="540"/>
      <c r="AI1420" s="541"/>
      <c r="AJ1420" s="553"/>
      <c r="AK1420" s="559"/>
      <c r="AL1420" s="592"/>
      <c r="AM1420" s="593"/>
      <c r="AN1420" s="540"/>
      <c r="AO1420" s="541"/>
      <c r="AP1420" s="553"/>
      <c r="AQ1420" s="559"/>
      <c r="AR1420" s="592"/>
      <c r="AS1420" s="593"/>
      <c r="AT1420" s="580"/>
      <c r="AU1420" s="581"/>
      <c r="AV1420" s="576"/>
      <c r="AW1420" s="577"/>
      <c r="AX1420" s="592"/>
      <c r="AY1420" s="593"/>
      <c r="AZ1420" s="540"/>
      <c r="BA1420" s="541"/>
      <c r="BB1420" s="553"/>
      <c r="BC1420" s="559"/>
      <c r="BD1420" s="592"/>
      <c r="BE1420" s="593"/>
      <c r="BF1420" s="580"/>
      <c r="BG1420" s="581"/>
      <c r="BH1420" s="576"/>
      <c r="BI1420" s="577"/>
      <c r="BJ1420" s="592"/>
      <c r="BK1420" s="593"/>
      <c r="BL1420" s="653"/>
      <c r="BM1420" s="654"/>
      <c r="BN1420" s="655"/>
      <c r="BO1420" s="600"/>
      <c r="BP1420" s="600"/>
      <c r="BQ1420" s="54"/>
      <c r="BR1420" s="54"/>
      <c r="BS1420" s="54"/>
    </row>
    <row r="1421" spans="1:71" ht="21.75" customHeight="1">
      <c r="A1421" s="54"/>
      <c r="B1421" s="565" t="str">
        <f>IF(ROSTER!B32="","",ROSTER!B32)</f>
        <v/>
      </c>
      <c r="C1421" s="536" t="str">
        <f>IF(ROSTER!C$32="","",ROSTER!C$32)</f>
        <v/>
      </c>
      <c r="D1421" s="537"/>
      <c r="E1421" s="546"/>
      <c r="F1421" s="501">
        <f>IF(E1421="y",1,IF(E1421="S",1,0))</f>
        <v>0</v>
      </c>
      <c r="G1421" s="506">
        <f>IF(E1421="S",1,0)</f>
        <v>0</v>
      </c>
      <c r="H1421" s="542"/>
      <c r="I1421" s="543"/>
      <c r="J1421" s="538"/>
      <c r="K1421" s="539"/>
      <c r="L1421" s="552"/>
      <c r="M1421" s="558"/>
      <c r="N1421" s="554">
        <f>L1421+J1421</f>
        <v>0</v>
      </c>
      <c r="O1421" s="555"/>
      <c r="P1421" s="538"/>
      <c r="Q1421" s="539"/>
      <c r="R1421" s="552"/>
      <c r="S1421" s="558"/>
      <c r="T1421" s="590">
        <f t="shared" ref="T1421:T1440" si="1265">R1421-P1421</f>
        <v>0</v>
      </c>
      <c r="U1421" s="591"/>
      <c r="V1421" s="550"/>
      <c r="W1421" s="543"/>
      <c r="X1421" s="538"/>
      <c r="Y1421" s="543"/>
      <c r="Z1421" s="538"/>
      <c r="AA1421" s="543"/>
      <c r="AB1421" s="538"/>
      <c r="AC1421" s="539"/>
      <c r="AD1421" s="552"/>
      <c r="AE1421" s="558"/>
      <c r="AF1421" s="586">
        <f>IF(AB1421=0,0,(AD1421/AB1421)*100)</f>
        <v>0</v>
      </c>
      <c r="AG1421" s="587"/>
      <c r="AH1421" s="538"/>
      <c r="AI1421" s="539"/>
      <c r="AJ1421" s="552"/>
      <c r="AK1421" s="558"/>
      <c r="AL1421" s="590">
        <f>IF(AH1421=0,0,(AJ1421/AH1421)*100)</f>
        <v>0</v>
      </c>
      <c r="AM1421" s="591"/>
      <c r="AN1421" s="538"/>
      <c r="AO1421" s="539"/>
      <c r="AP1421" s="552"/>
      <c r="AQ1421" s="558"/>
      <c r="AR1421" s="590">
        <f>IF(AN1421=0,0,(AP1421/AN1421)*100)</f>
        <v>0</v>
      </c>
      <c r="AS1421" s="591"/>
      <c r="AT1421" s="578">
        <f>AB1421+AH1421+AN1421</f>
        <v>0</v>
      </c>
      <c r="AU1421" s="579"/>
      <c r="AV1421" s="574">
        <f>AD1421+AJ1421+AP1421</f>
        <v>0</v>
      </c>
      <c r="AW1421" s="575"/>
      <c r="AX1421" s="590">
        <f>IF(AT1421=0,0,(AV1421/AT1421)*100)</f>
        <v>0</v>
      </c>
      <c r="AY1421" s="591"/>
      <c r="AZ1421" s="538"/>
      <c r="BA1421" s="539"/>
      <c r="BB1421" s="552"/>
      <c r="BC1421" s="558"/>
      <c r="BD1421" s="590">
        <f>IF(AZ1421=0,0,(BB1421/AZ1421)*100)</f>
        <v>0</v>
      </c>
      <c r="BE1421" s="591"/>
      <c r="BF1421" s="578">
        <f>AT1421+AZ1421</f>
        <v>0</v>
      </c>
      <c r="BG1421" s="579"/>
      <c r="BH1421" s="574">
        <f>AV1421+BB1421</f>
        <v>0</v>
      </c>
      <c r="BI1421" s="575"/>
      <c r="BJ1421" s="590">
        <f>IF(BF1421=0,0,(BH1421/BF1421)*100)</f>
        <v>0</v>
      </c>
      <c r="BK1421" s="591"/>
      <c r="BL1421" s="650">
        <f>(AD1421*2)+(AJ1421*2)+(AP1421*3)+BB1421</f>
        <v>0</v>
      </c>
      <c r="BM1421" s="651"/>
      <c r="BN1421" s="652"/>
      <c r="BO1421" s="599" t="e">
        <f>(BL1421*BR$1397)+(N1421*BR$1398)+(X1421*BR$1399)+(R1421*BR$1400)+(V1421*BR$1401)+(Z1421*BR$1402)</f>
        <v>#REF!</v>
      </c>
      <c r="BP1421" s="599" t="e">
        <f>((AZ1421-BB1421)*BR$1404)+((AT1421-AV1421)*BR$1403)+(H1421*BR$1405)+(P1421*BR$1406)</f>
        <v>#REF!</v>
      </c>
      <c r="BQ1421" s="54"/>
      <c r="BR1421" s="54"/>
      <c r="BS1421" s="54"/>
    </row>
    <row r="1422" spans="1:71" ht="21.75" customHeight="1">
      <c r="A1422" s="54"/>
      <c r="B1422" s="566"/>
      <c r="C1422" s="560" t="str">
        <f>IF(ROSTER!D$32="","",ROSTER!D$32)</f>
        <v/>
      </c>
      <c r="D1422" s="561"/>
      <c r="E1422" s="547"/>
      <c r="F1422" s="502"/>
      <c r="G1422" s="507"/>
      <c r="H1422" s="544"/>
      <c r="I1422" s="545"/>
      <c r="J1422" s="540"/>
      <c r="K1422" s="541"/>
      <c r="L1422" s="553"/>
      <c r="M1422" s="559"/>
      <c r="N1422" s="556" t="s">
        <v>14</v>
      </c>
      <c r="O1422" s="557"/>
      <c r="P1422" s="540"/>
      <c r="Q1422" s="541"/>
      <c r="R1422" s="553"/>
      <c r="S1422" s="559"/>
      <c r="T1422" s="592"/>
      <c r="U1422" s="593"/>
      <c r="V1422" s="551"/>
      <c r="W1422" s="545"/>
      <c r="X1422" s="540"/>
      <c r="Y1422" s="545"/>
      <c r="Z1422" s="540"/>
      <c r="AA1422" s="545"/>
      <c r="AB1422" s="540"/>
      <c r="AC1422" s="541"/>
      <c r="AD1422" s="553"/>
      <c r="AE1422" s="559"/>
      <c r="AF1422" s="588"/>
      <c r="AG1422" s="589"/>
      <c r="AH1422" s="540"/>
      <c r="AI1422" s="541"/>
      <c r="AJ1422" s="553"/>
      <c r="AK1422" s="559"/>
      <c r="AL1422" s="592"/>
      <c r="AM1422" s="593"/>
      <c r="AN1422" s="540"/>
      <c r="AO1422" s="541"/>
      <c r="AP1422" s="553"/>
      <c r="AQ1422" s="559"/>
      <c r="AR1422" s="592"/>
      <c r="AS1422" s="593"/>
      <c r="AT1422" s="580"/>
      <c r="AU1422" s="581"/>
      <c r="AV1422" s="576"/>
      <c r="AW1422" s="577"/>
      <c r="AX1422" s="592"/>
      <c r="AY1422" s="593"/>
      <c r="AZ1422" s="540"/>
      <c r="BA1422" s="541"/>
      <c r="BB1422" s="553"/>
      <c r="BC1422" s="559"/>
      <c r="BD1422" s="592"/>
      <c r="BE1422" s="593"/>
      <c r="BF1422" s="580"/>
      <c r="BG1422" s="581"/>
      <c r="BH1422" s="576"/>
      <c r="BI1422" s="577"/>
      <c r="BJ1422" s="592"/>
      <c r="BK1422" s="593"/>
      <c r="BL1422" s="653"/>
      <c r="BM1422" s="654"/>
      <c r="BN1422" s="655"/>
      <c r="BO1422" s="600"/>
      <c r="BP1422" s="600"/>
      <c r="BQ1422" s="54"/>
      <c r="BR1422" s="54"/>
      <c r="BS1422" s="54"/>
    </row>
    <row r="1423" spans="1:71" ht="21.75" customHeight="1">
      <c r="A1423" s="54"/>
      <c r="B1423" s="565" t="str">
        <f>IF(ROSTER!B34="","",ROSTER!B34)</f>
        <v/>
      </c>
      <c r="C1423" s="536" t="str">
        <f>IF(ROSTER!C$34="","",ROSTER!C$34)</f>
        <v/>
      </c>
      <c r="D1423" s="537"/>
      <c r="E1423" s="546"/>
      <c r="F1423" s="501">
        <f>IF(E1423="y",1,IF(E1423="S",1,0))</f>
        <v>0</v>
      </c>
      <c r="G1423" s="506">
        <f>IF(E1423="S",1,0)</f>
        <v>0</v>
      </c>
      <c r="H1423" s="542"/>
      <c r="I1423" s="543"/>
      <c r="J1423" s="538"/>
      <c r="K1423" s="539"/>
      <c r="L1423" s="552"/>
      <c r="M1423" s="558"/>
      <c r="N1423" s="554">
        <f>L1423+J1423</f>
        <v>0</v>
      </c>
      <c r="O1423" s="555"/>
      <c r="P1423" s="538"/>
      <c r="Q1423" s="539"/>
      <c r="R1423" s="552"/>
      <c r="S1423" s="558"/>
      <c r="T1423" s="590">
        <f t="shared" ref="T1423:T1440" si="1266">R1423-P1423</f>
        <v>0</v>
      </c>
      <c r="U1423" s="591"/>
      <c r="V1423" s="550"/>
      <c r="W1423" s="543"/>
      <c r="X1423" s="538"/>
      <c r="Y1423" s="543"/>
      <c r="Z1423" s="538"/>
      <c r="AA1423" s="543"/>
      <c r="AB1423" s="538"/>
      <c r="AC1423" s="539"/>
      <c r="AD1423" s="552"/>
      <c r="AE1423" s="558"/>
      <c r="AF1423" s="586">
        <f>IF(AB1423=0,0,(AD1423/AB1423)*100)</f>
        <v>0</v>
      </c>
      <c r="AG1423" s="587"/>
      <c r="AH1423" s="538"/>
      <c r="AI1423" s="539"/>
      <c r="AJ1423" s="552"/>
      <c r="AK1423" s="558"/>
      <c r="AL1423" s="590">
        <f>IF(AH1423=0,0,(AJ1423/AH1423)*100)</f>
        <v>0</v>
      </c>
      <c r="AM1423" s="591"/>
      <c r="AN1423" s="538"/>
      <c r="AO1423" s="539"/>
      <c r="AP1423" s="552"/>
      <c r="AQ1423" s="558"/>
      <c r="AR1423" s="590">
        <f>IF(AN1423=0,0,(AP1423/AN1423)*100)</f>
        <v>0</v>
      </c>
      <c r="AS1423" s="591"/>
      <c r="AT1423" s="578">
        <f>AB1423+AH1423+AN1423</f>
        <v>0</v>
      </c>
      <c r="AU1423" s="579"/>
      <c r="AV1423" s="574">
        <f>AD1423+AJ1423+AP1423</f>
        <v>0</v>
      </c>
      <c r="AW1423" s="575"/>
      <c r="AX1423" s="590">
        <f>IF(AT1423=0,0,(AV1423/AT1423)*100)</f>
        <v>0</v>
      </c>
      <c r="AY1423" s="591"/>
      <c r="AZ1423" s="538"/>
      <c r="BA1423" s="539"/>
      <c r="BB1423" s="552"/>
      <c r="BC1423" s="558"/>
      <c r="BD1423" s="590">
        <f>IF(AZ1423=0,0,(BB1423/AZ1423)*100)</f>
        <v>0</v>
      </c>
      <c r="BE1423" s="591"/>
      <c r="BF1423" s="578">
        <f>AT1423+AZ1423</f>
        <v>0</v>
      </c>
      <c r="BG1423" s="579"/>
      <c r="BH1423" s="574">
        <f>AV1423+BB1423</f>
        <v>0</v>
      </c>
      <c r="BI1423" s="575"/>
      <c r="BJ1423" s="590">
        <f>IF(BF1423=0,0,(BH1423/BF1423)*100)</f>
        <v>0</v>
      </c>
      <c r="BK1423" s="591"/>
      <c r="BL1423" s="650">
        <f>(AD1423*2)+(AJ1423*2)+(AP1423*3)+BB1423</f>
        <v>0</v>
      </c>
      <c r="BM1423" s="651"/>
      <c r="BN1423" s="652"/>
      <c r="BO1423" s="599" t="e">
        <f>(BL1423*BR$1397)+(N1423*BR$1398)+(X1423*BR$1399)+(R1423*BR$1400)+(V1423*BR$1401)+(Z1423*BR$1402)</f>
        <v>#REF!</v>
      </c>
      <c r="BP1423" s="599" t="e">
        <f>((AZ1423-BB1423)*BR$1404)+((AT1423-AV1423)*BR$1403)+(H1423*BR$1405)+(P1423*BR$1406)</f>
        <v>#REF!</v>
      </c>
      <c r="BQ1423" s="54"/>
      <c r="BR1423" s="54"/>
      <c r="BS1423" s="54"/>
    </row>
    <row r="1424" spans="1:71" ht="21.75" customHeight="1">
      <c r="A1424" s="54"/>
      <c r="B1424" s="566"/>
      <c r="C1424" s="560" t="str">
        <f>IF(ROSTER!D$34="","",ROSTER!D$34)</f>
        <v/>
      </c>
      <c r="D1424" s="561"/>
      <c r="E1424" s="547"/>
      <c r="F1424" s="502"/>
      <c r="G1424" s="507"/>
      <c r="H1424" s="544"/>
      <c r="I1424" s="545"/>
      <c r="J1424" s="540"/>
      <c r="K1424" s="541"/>
      <c r="L1424" s="553"/>
      <c r="M1424" s="559"/>
      <c r="N1424" s="556" t="s">
        <v>14</v>
      </c>
      <c r="O1424" s="557"/>
      <c r="P1424" s="540"/>
      <c r="Q1424" s="541"/>
      <c r="R1424" s="553"/>
      <c r="S1424" s="559"/>
      <c r="T1424" s="592"/>
      <c r="U1424" s="593"/>
      <c r="V1424" s="551"/>
      <c r="W1424" s="545"/>
      <c r="X1424" s="540"/>
      <c r="Y1424" s="545"/>
      <c r="Z1424" s="540"/>
      <c r="AA1424" s="545"/>
      <c r="AB1424" s="540"/>
      <c r="AC1424" s="541"/>
      <c r="AD1424" s="553"/>
      <c r="AE1424" s="559"/>
      <c r="AF1424" s="588"/>
      <c r="AG1424" s="589"/>
      <c r="AH1424" s="540"/>
      <c r="AI1424" s="541"/>
      <c r="AJ1424" s="553"/>
      <c r="AK1424" s="559"/>
      <c r="AL1424" s="592"/>
      <c r="AM1424" s="593"/>
      <c r="AN1424" s="540"/>
      <c r="AO1424" s="541"/>
      <c r="AP1424" s="553"/>
      <c r="AQ1424" s="559"/>
      <c r="AR1424" s="592"/>
      <c r="AS1424" s="593"/>
      <c r="AT1424" s="580"/>
      <c r="AU1424" s="581"/>
      <c r="AV1424" s="576"/>
      <c r="AW1424" s="577"/>
      <c r="AX1424" s="592"/>
      <c r="AY1424" s="593"/>
      <c r="AZ1424" s="540"/>
      <c r="BA1424" s="541"/>
      <c r="BB1424" s="553"/>
      <c r="BC1424" s="559"/>
      <c r="BD1424" s="592"/>
      <c r="BE1424" s="593"/>
      <c r="BF1424" s="580"/>
      <c r="BG1424" s="581"/>
      <c r="BH1424" s="576"/>
      <c r="BI1424" s="577"/>
      <c r="BJ1424" s="592"/>
      <c r="BK1424" s="593"/>
      <c r="BL1424" s="653"/>
      <c r="BM1424" s="654"/>
      <c r="BN1424" s="655"/>
      <c r="BO1424" s="600"/>
      <c r="BP1424" s="600"/>
      <c r="BQ1424" s="54"/>
      <c r="BR1424" s="54"/>
      <c r="BS1424" s="54"/>
    </row>
    <row r="1425" spans="1:71" ht="21.75" customHeight="1">
      <c r="A1425" s="54"/>
      <c r="B1425" s="565" t="str">
        <f>IF(ROSTER!B36="","",ROSTER!B36)</f>
        <v/>
      </c>
      <c r="C1425" s="536" t="str">
        <f>IF(ROSTER!C$36="","",ROSTER!C$36)</f>
        <v/>
      </c>
      <c r="D1425" s="537"/>
      <c r="E1425" s="546"/>
      <c r="F1425" s="501">
        <f>IF(E1425="y",1,IF(E1425="S",1,0))</f>
        <v>0</v>
      </c>
      <c r="G1425" s="506">
        <f>IF(E1425="S",1,0)</f>
        <v>0</v>
      </c>
      <c r="H1425" s="542"/>
      <c r="I1425" s="543"/>
      <c r="J1425" s="538"/>
      <c r="K1425" s="539"/>
      <c r="L1425" s="552"/>
      <c r="M1425" s="558"/>
      <c r="N1425" s="554">
        <f>L1425+J1425</f>
        <v>0</v>
      </c>
      <c r="O1425" s="555"/>
      <c r="P1425" s="538"/>
      <c r="Q1425" s="539"/>
      <c r="R1425" s="552"/>
      <c r="S1425" s="558"/>
      <c r="T1425" s="590">
        <f t="shared" ref="T1425:T1440" si="1267">R1425-P1425</f>
        <v>0</v>
      </c>
      <c r="U1425" s="591"/>
      <c r="V1425" s="550"/>
      <c r="W1425" s="543"/>
      <c r="X1425" s="538"/>
      <c r="Y1425" s="543"/>
      <c r="Z1425" s="538"/>
      <c r="AA1425" s="543"/>
      <c r="AB1425" s="538"/>
      <c r="AC1425" s="539"/>
      <c r="AD1425" s="552"/>
      <c r="AE1425" s="558"/>
      <c r="AF1425" s="586">
        <f>IF(AB1425=0,0,(AD1425/AB1425)*100)</f>
        <v>0</v>
      </c>
      <c r="AG1425" s="587"/>
      <c r="AH1425" s="538"/>
      <c r="AI1425" s="539"/>
      <c r="AJ1425" s="552"/>
      <c r="AK1425" s="558"/>
      <c r="AL1425" s="590">
        <f>IF(AH1425=0,0,(AJ1425/AH1425)*100)</f>
        <v>0</v>
      </c>
      <c r="AM1425" s="591"/>
      <c r="AN1425" s="538"/>
      <c r="AO1425" s="539"/>
      <c r="AP1425" s="552"/>
      <c r="AQ1425" s="558"/>
      <c r="AR1425" s="590">
        <f>IF(AN1425=0,0,(AP1425/AN1425)*100)</f>
        <v>0</v>
      </c>
      <c r="AS1425" s="591"/>
      <c r="AT1425" s="578">
        <f>AB1425+AH1425+AN1425</f>
        <v>0</v>
      </c>
      <c r="AU1425" s="579"/>
      <c r="AV1425" s="574">
        <f>AD1425+AJ1425+AP1425</f>
        <v>0</v>
      </c>
      <c r="AW1425" s="575"/>
      <c r="AX1425" s="590">
        <f>IF(AT1425=0,0,(AV1425/AT1425)*100)</f>
        <v>0</v>
      </c>
      <c r="AY1425" s="591"/>
      <c r="AZ1425" s="538"/>
      <c r="BA1425" s="539"/>
      <c r="BB1425" s="552"/>
      <c r="BC1425" s="558"/>
      <c r="BD1425" s="590">
        <f>IF(AZ1425=0,0,(BB1425/AZ1425)*100)</f>
        <v>0</v>
      </c>
      <c r="BE1425" s="591"/>
      <c r="BF1425" s="578">
        <f>AT1425+AZ1425</f>
        <v>0</v>
      </c>
      <c r="BG1425" s="579"/>
      <c r="BH1425" s="574">
        <f>AV1425+BB1425</f>
        <v>0</v>
      </c>
      <c r="BI1425" s="575"/>
      <c r="BJ1425" s="590">
        <f>IF(BF1425=0,0,(BH1425/BF1425)*100)</f>
        <v>0</v>
      </c>
      <c r="BK1425" s="591"/>
      <c r="BL1425" s="650">
        <f>(AD1425*2)+(AJ1425*2)+(AP1425*3)+BB1425</f>
        <v>0</v>
      </c>
      <c r="BM1425" s="651"/>
      <c r="BN1425" s="652"/>
      <c r="BO1425" s="599" t="e">
        <f>(BL1425*BR$1397)+(N1425*BR$1398)+(X1425*BR$1399)+(R1425*BR$1400)+(V1425*BR$1401)+(Z1425*BR$1402)</f>
        <v>#REF!</v>
      </c>
      <c r="BP1425" s="599" t="e">
        <f>((AZ1425-BB1425)*BR$1404)+((AT1425-AV1425)*BR$1403)+(H1425*BR$1405)+(P1425*BR$1406)</f>
        <v>#REF!</v>
      </c>
      <c r="BQ1425" s="54"/>
      <c r="BR1425" s="54"/>
      <c r="BS1425" s="54"/>
    </row>
    <row r="1426" spans="1:71" ht="21.75" customHeight="1">
      <c r="A1426" s="54"/>
      <c r="B1426" s="566"/>
      <c r="C1426" s="560" t="str">
        <f>IF(ROSTER!D$36="","",ROSTER!D$36)</f>
        <v/>
      </c>
      <c r="D1426" s="561"/>
      <c r="E1426" s="547"/>
      <c r="F1426" s="502"/>
      <c r="G1426" s="507"/>
      <c r="H1426" s="544"/>
      <c r="I1426" s="545"/>
      <c r="J1426" s="540"/>
      <c r="K1426" s="541"/>
      <c r="L1426" s="553"/>
      <c r="M1426" s="559"/>
      <c r="N1426" s="556" t="s">
        <v>14</v>
      </c>
      <c r="O1426" s="557"/>
      <c r="P1426" s="540"/>
      <c r="Q1426" s="541"/>
      <c r="R1426" s="553"/>
      <c r="S1426" s="559"/>
      <c r="T1426" s="592"/>
      <c r="U1426" s="593"/>
      <c r="V1426" s="551"/>
      <c r="W1426" s="545"/>
      <c r="X1426" s="540"/>
      <c r="Y1426" s="545"/>
      <c r="Z1426" s="540"/>
      <c r="AA1426" s="545"/>
      <c r="AB1426" s="540"/>
      <c r="AC1426" s="541"/>
      <c r="AD1426" s="553"/>
      <c r="AE1426" s="559"/>
      <c r="AF1426" s="588"/>
      <c r="AG1426" s="589"/>
      <c r="AH1426" s="540"/>
      <c r="AI1426" s="541"/>
      <c r="AJ1426" s="553"/>
      <c r="AK1426" s="559"/>
      <c r="AL1426" s="592"/>
      <c r="AM1426" s="593"/>
      <c r="AN1426" s="540"/>
      <c r="AO1426" s="541"/>
      <c r="AP1426" s="553"/>
      <c r="AQ1426" s="559"/>
      <c r="AR1426" s="592"/>
      <c r="AS1426" s="593"/>
      <c r="AT1426" s="580"/>
      <c r="AU1426" s="581"/>
      <c r="AV1426" s="576"/>
      <c r="AW1426" s="577"/>
      <c r="AX1426" s="592"/>
      <c r="AY1426" s="593"/>
      <c r="AZ1426" s="540"/>
      <c r="BA1426" s="541"/>
      <c r="BB1426" s="553"/>
      <c r="BC1426" s="559"/>
      <c r="BD1426" s="592"/>
      <c r="BE1426" s="593"/>
      <c r="BF1426" s="580"/>
      <c r="BG1426" s="581"/>
      <c r="BH1426" s="576"/>
      <c r="BI1426" s="577"/>
      <c r="BJ1426" s="592"/>
      <c r="BK1426" s="593"/>
      <c r="BL1426" s="653"/>
      <c r="BM1426" s="654"/>
      <c r="BN1426" s="655"/>
      <c r="BO1426" s="600"/>
      <c r="BP1426" s="600"/>
      <c r="BQ1426" s="54"/>
      <c r="BR1426" s="54"/>
      <c r="BS1426" s="54"/>
    </row>
    <row r="1427" spans="1:71" ht="21.75" customHeight="1">
      <c r="A1427" s="54"/>
      <c r="B1427" s="565" t="str">
        <f>IF(ROSTER!B38="","",ROSTER!B38)</f>
        <v/>
      </c>
      <c r="C1427" s="536" t="str">
        <f>IF(ROSTER!C$38="","",ROSTER!C$38)</f>
        <v/>
      </c>
      <c r="D1427" s="537"/>
      <c r="E1427" s="546"/>
      <c r="F1427" s="501">
        <f>IF(E1427="y",1,IF(E1427="S",1,0))</f>
        <v>0</v>
      </c>
      <c r="G1427" s="506">
        <f>IF(E1427="S",1,0)</f>
        <v>0</v>
      </c>
      <c r="H1427" s="542"/>
      <c r="I1427" s="543"/>
      <c r="J1427" s="538"/>
      <c r="K1427" s="539"/>
      <c r="L1427" s="552"/>
      <c r="M1427" s="558"/>
      <c r="N1427" s="554">
        <f>L1427+J1427</f>
        <v>0</v>
      </c>
      <c r="O1427" s="555"/>
      <c r="P1427" s="538"/>
      <c r="Q1427" s="539"/>
      <c r="R1427" s="552"/>
      <c r="S1427" s="558"/>
      <c r="T1427" s="590">
        <f t="shared" ref="T1427:T1440" si="1268">R1427-P1427</f>
        <v>0</v>
      </c>
      <c r="U1427" s="591"/>
      <c r="V1427" s="550"/>
      <c r="W1427" s="543"/>
      <c r="X1427" s="538"/>
      <c r="Y1427" s="543"/>
      <c r="Z1427" s="538"/>
      <c r="AA1427" s="543"/>
      <c r="AB1427" s="538"/>
      <c r="AC1427" s="539"/>
      <c r="AD1427" s="552"/>
      <c r="AE1427" s="558"/>
      <c r="AF1427" s="586">
        <f>IF(AB1427=0,0,(AD1427/AB1427)*100)</f>
        <v>0</v>
      </c>
      <c r="AG1427" s="587"/>
      <c r="AH1427" s="538"/>
      <c r="AI1427" s="539"/>
      <c r="AJ1427" s="552"/>
      <c r="AK1427" s="558"/>
      <c r="AL1427" s="590">
        <f>IF(AH1427=0,0,(AJ1427/AH1427)*100)</f>
        <v>0</v>
      </c>
      <c r="AM1427" s="591"/>
      <c r="AN1427" s="538"/>
      <c r="AO1427" s="539"/>
      <c r="AP1427" s="552"/>
      <c r="AQ1427" s="558"/>
      <c r="AR1427" s="590">
        <f>IF(AN1427=0,0,(AP1427/AN1427)*100)</f>
        <v>0</v>
      </c>
      <c r="AS1427" s="591"/>
      <c r="AT1427" s="578">
        <f>AB1427+AH1427+AN1427</f>
        <v>0</v>
      </c>
      <c r="AU1427" s="579"/>
      <c r="AV1427" s="574">
        <f>AD1427+AJ1427+AP1427</f>
        <v>0</v>
      </c>
      <c r="AW1427" s="575"/>
      <c r="AX1427" s="590">
        <f>IF(AT1427=0,0,(AV1427/AT1427)*100)</f>
        <v>0</v>
      </c>
      <c r="AY1427" s="591"/>
      <c r="AZ1427" s="538"/>
      <c r="BA1427" s="539"/>
      <c r="BB1427" s="552"/>
      <c r="BC1427" s="558"/>
      <c r="BD1427" s="590">
        <f>IF(AZ1427=0,0,(BB1427/AZ1427)*100)</f>
        <v>0</v>
      </c>
      <c r="BE1427" s="591"/>
      <c r="BF1427" s="578">
        <f>AT1427+AZ1427</f>
        <v>0</v>
      </c>
      <c r="BG1427" s="579"/>
      <c r="BH1427" s="574">
        <f>AV1427+BB1427</f>
        <v>0</v>
      </c>
      <c r="BI1427" s="575"/>
      <c r="BJ1427" s="590">
        <f>IF(BF1427=0,0,(BH1427/BF1427)*100)</f>
        <v>0</v>
      </c>
      <c r="BK1427" s="591"/>
      <c r="BL1427" s="650">
        <f>(AD1427*2)+(AJ1427*2)+(AP1427*3)+BB1427</f>
        <v>0</v>
      </c>
      <c r="BM1427" s="651"/>
      <c r="BN1427" s="652"/>
      <c r="BO1427" s="599" t="e">
        <f>(BL1427*BR$1397)+(N1427*BR$1398)+(X1427*BR$1399)+(R1427*BR$1400)+(V1427*BR$1401)+(Z1427*BR$1402)</f>
        <v>#REF!</v>
      </c>
      <c r="BP1427" s="599" t="e">
        <f>((AZ1427-BB1427)*BR$1404)+((AT1427-AV1427)*BR$1403)+(H1427*BR$1405)+(P1427*BR$1406)</f>
        <v>#REF!</v>
      </c>
      <c r="BQ1427" s="54"/>
      <c r="BR1427" s="54"/>
      <c r="BS1427" s="54"/>
    </row>
    <row r="1428" spans="1:71" ht="21.75" customHeight="1">
      <c r="A1428" s="54"/>
      <c r="B1428" s="566"/>
      <c r="C1428" s="560" t="str">
        <f>IF(ROSTER!D$38="","",ROSTER!D$38)</f>
        <v/>
      </c>
      <c r="D1428" s="561"/>
      <c r="E1428" s="547"/>
      <c r="F1428" s="502"/>
      <c r="G1428" s="507"/>
      <c r="H1428" s="544"/>
      <c r="I1428" s="545"/>
      <c r="J1428" s="540"/>
      <c r="K1428" s="541"/>
      <c r="L1428" s="553"/>
      <c r="M1428" s="559"/>
      <c r="N1428" s="556" t="s">
        <v>14</v>
      </c>
      <c r="O1428" s="557"/>
      <c r="P1428" s="540"/>
      <c r="Q1428" s="541"/>
      <c r="R1428" s="553"/>
      <c r="S1428" s="559"/>
      <c r="T1428" s="592"/>
      <c r="U1428" s="593"/>
      <c r="V1428" s="551"/>
      <c r="W1428" s="545"/>
      <c r="X1428" s="540"/>
      <c r="Y1428" s="545"/>
      <c r="Z1428" s="540"/>
      <c r="AA1428" s="545"/>
      <c r="AB1428" s="540"/>
      <c r="AC1428" s="541"/>
      <c r="AD1428" s="553"/>
      <c r="AE1428" s="559"/>
      <c r="AF1428" s="588"/>
      <c r="AG1428" s="589"/>
      <c r="AH1428" s="540"/>
      <c r="AI1428" s="541"/>
      <c r="AJ1428" s="553"/>
      <c r="AK1428" s="559"/>
      <c r="AL1428" s="592"/>
      <c r="AM1428" s="593"/>
      <c r="AN1428" s="540"/>
      <c r="AO1428" s="541"/>
      <c r="AP1428" s="553"/>
      <c r="AQ1428" s="559"/>
      <c r="AR1428" s="592"/>
      <c r="AS1428" s="593"/>
      <c r="AT1428" s="580"/>
      <c r="AU1428" s="581"/>
      <c r="AV1428" s="576"/>
      <c r="AW1428" s="577"/>
      <c r="AX1428" s="592"/>
      <c r="AY1428" s="593"/>
      <c r="AZ1428" s="540"/>
      <c r="BA1428" s="541"/>
      <c r="BB1428" s="553"/>
      <c r="BC1428" s="559"/>
      <c r="BD1428" s="592"/>
      <c r="BE1428" s="593"/>
      <c r="BF1428" s="580"/>
      <c r="BG1428" s="581"/>
      <c r="BH1428" s="576"/>
      <c r="BI1428" s="577"/>
      <c r="BJ1428" s="592"/>
      <c r="BK1428" s="593"/>
      <c r="BL1428" s="653"/>
      <c r="BM1428" s="654"/>
      <c r="BN1428" s="655"/>
      <c r="BO1428" s="600"/>
      <c r="BP1428" s="600"/>
      <c r="BQ1428" s="54"/>
      <c r="BR1428" s="54"/>
      <c r="BS1428" s="54"/>
    </row>
    <row r="1429" spans="1:71" ht="21.75" customHeight="1">
      <c r="A1429" s="54"/>
      <c r="B1429" s="565" t="str">
        <f>IF(ROSTER!B40="","",ROSTER!B40)</f>
        <v/>
      </c>
      <c r="C1429" s="536" t="str">
        <f>IF(ROSTER!C$40="","",ROSTER!C$40)</f>
        <v/>
      </c>
      <c r="D1429" s="537"/>
      <c r="E1429" s="546"/>
      <c r="F1429" s="501">
        <f>IF(E1429="y",1,IF(E1429="S",1,0))</f>
        <v>0</v>
      </c>
      <c r="G1429" s="506">
        <f>IF(E1429="S",1,0)</f>
        <v>0</v>
      </c>
      <c r="H1429" s="542"/>
      <c r="I1429" s="543"/>
      <c r="J1429" s="538"/>
      <c r="K1429" s="539"/>
      <c r="L1429" s="552"/>
      <c r="M1429" s="558"/>
      <c r="N1429" s="554">
        <f>L1429+J1429</f>
        <v>0</v>
      </c>
      <c r="O1429" s="555"/>
      <c r="P1429" s="538"/>
      <c r="Q1429" s="539"/>
      <c r="R1429" s="552"/>
      <c r="S1429" s="558"/>
      <c r="T1429" s="590">
        <f t="shared" ref="T1429:T1440" si="1269">R1429-P1429</f>
        <v>0</v>
      </c>
      <c r="U1429" s="591"/>
      <c r="V1429" s="550"/>
      <c r="W1429" s="543"/>
      <c r="X1429" s="538"/>
      <c r="Y1429" s="543"/>
      <c r="Z1429" s="538"/>
      <c r="AA1429" s="543"/>
      <c r="AB1429" s="538"/>
      <c r="AC1429" s="539"/>
      <c r="AD1429" s="552"/>
      <c r="AE1429" s="558"/>
      <c r="AF1429" s="586">
        <f>IF(AB1429=0,0,(AD1429/AB1429)*100)</f>
        <v>0</v>
      </c>
      <c r="AG1429" s="587"/>
      <c r="AH1429" s="538"/>
      <c r="AI1429" s="539"/>
      <c r="AJ1429" s="552"/>
      <c r="AK1429" s="558"/>
      <c r="AL1429" s="590">
        <f>IF(AH1429=0,0,(AJ1429/AH1429)*100)</f>
        <v>0</v>
      </c>
      <c r="AM1429" s="591"/>
      <c r="AN1429" s="538"/>
      <c r="AO1429" s="539"/>
      <c r="AP1429" s="552"/>
      <c r="AQ1429" s="558"/>
      <c r="AR1429" s="590">
        <f>IF(AN1429=0,0,(AP1429/AN1429)*100)</f>
        <v>0</v>
      </c>
      <c r="AS1429" s="591"/>
      <c r="AT1429" s="578">
        <f>AB1429+AH1429+AN1429</f>
        <v>0</v>
      </c>
      <c r="AU1429" s="579"/>
      <c r="AV1429" s="574">
        <f>AD1429+AJ1429+AP1429</f>
        <v>0</v>
      </c>
      <c r="AW1429" s="575"/>
      <c r="AX1429" s="590">
        <f>IF(AT1429=0,0,(AV1429/AT1429)*100)</f>
        <v>0</v>
      </c>
      <c r="AY1429" s="591"/>
      <c r="AZ1429" s="538"/>
      <c r="BA1429" s="539"/>
      <c r="BB1429" s="552"/>
      <c r="BC1429" s="558"/>
      <c r="BD1429" s="590">
        <f>IF(AZ1429=0,0,(BB1429/AZ1429)*100)</f>
        <v>0</v>
      </c>
      <c r="BE1429" s="591"/>
      <c r="BF1429" s="578">
        <f>AT1429+AZ1429</f>
        <v>0</v>
      </c>
      <c r="BG1429" s="579"/>
      <c r="BH1429" s="574">
        <f>AV1429+BB1429</f>
        <v>0</v>
      </c>
      <c r="BI1429" s="575"/>
      <c r="BJ1429" s="590">
        <f>IF(BF1429=0,0,(BH1429/BF1429)*100)</f>
        <v>0</v>
      </c>
      <c r="BK1429" s="591"/>
      <c r="BL1429" s="650">
        <f>(AD1429*2)+(AJ1429*2)+(AP1429*3)+BB1429</f>
        <v>0</v>
      </c>
      <c r="BM1429" s="651"/>
      <c r="BN1429" s="652"/>
      <c r="BO1429" s="599" t="e">
        <f>(BL1429*BR$1397)+(N1429*BR$1398)+(X1429*BR$1399)+(R1429*BR$1400)+(V1429*BR$1401)+(Z1429*BR$1402)</f>
        <v>#REF!</v>
      </c>
      <c r="BP1429" s="599" t="e">
        <f>((AZ1429-BB1429)*BR$1404)+((AT1429-AV1429)*BR$1403)+(H1429*BR$1405)+(P1429*BR$1406)</f>
        <v>#REF!</v>
      </c>
      <c r="BQ1429" s="54"/>
      <c r="BR1429" s="54"/>
      <c r="BS1429" s="54"/>
    </row>
    <row r="1430" spans="1:71" ht="21.75" customHeight="1">
      <c r="A1430" s="54"/>
      <c r="B1430" s="566"/>
      <c r="C1430" s="560" t="str">
        <f>IF(ROSTER!D$40="","",ROSTER!D$40)</f>
        <v/>
      </c>
      <c r="D1430" s="561"/>
      <c r="E1430" s="547"/>
      <c r="F1430" s="502"/>
      <c r="G1430" s="507"/>
      <c r="H1430" s="544"/>
      <c r="I1430" s="545"/>
      <c r="J1430" s="540"/>
      <c r="K1430" s="541"/>
      <c r="L1430" s="553"/>
      <c r="M1430" s="559"/>
      <c r="N1430" s="556" t="s">
        <v>14</v>
      </c>
      <c r="O1430" s="557"/>
      <c r="P1430" s="540"/>
      <c r="Q1430" s="541"/>
      <c r="R1430" s="553"/>
      <c r="S1430" s="559"/>
      <c r="T1430" s="592"/>
      <c r="U1430" s="593"/>
      <c r="V1430" s="551"/>
      <c r="W1430" s="545"/>
      <c r="X1430" s="540"/>
      <c r="Y1430" s="545"/>
      <c r="Z1430" s="540"/>
      <c r="AA1430" s="545"/>
      <c r="AB1430" s="540"/>
      <c r="AC1430" s="541"/>
      <c r="AD1430" s="553"/>
      <c r="AE1430" s="559"/>
      <c r="AF1430" s="588"/>
      <c r="AG1430" s="589"/>
      <c r="AH1430" s="540"/>
      <c r="AI1430" s="541"/>
      <c r="AJ1430" s="553"/>
      <c r="AK1430" s="559"/>
      <c r="AL1430" s="592"/>
      <c r="AM1430" s="593"/>
      <c r="AN1430" s="540"/>
      <c r="AO1430" s="541"/>
      <c r="AP1430" s="553"/>
      <c r="AQ1430" s="559"/>
      <c r="AR1430" s="592"/>
      <c r="AS1430" s="593"/>
      <c r="AT1430" s="580"/>
      <c r="AU1430" s="581"/>
      <c r="AV1430" s="576"/>
      <c r="AW1430" s="577"/>
      <c r="AX1430" s="592"/>
      <c r="AY1430" s="593"/>
      <c r="AZ1430" s="540"/>
      <c r="BA1430" s="541"/>
      <c r="BB1430" s="553"/>
      <c r="BC1430" s="559"/>
      <c r="BD1430" s="592"/>
      <c r="BE1430" s="593"/>
      <c r="BF1430" s="580"/>
      <c r="BG1430" s="581"/>
      <c r="BH1430" s="576"/>
      <c r="BI1430" s="577"/>
      <c r="BJ1430" s="592"/>
      <c r="BK1430" s="593"/>
      <c r="BL1430" s="653"/>
      <c r="BM1430" s="654"/>
      <c r="BN1430" s="655"/>
      <c r="BO1430" s="600"/>
      <c r="BP1430" s="600"/>
      <c r="BQ1430" s="54"/>
      <c r="BR1430" s="54"/>
      <c r="BS1430" s="54"/>
    </row>
    <row r="1431" spans="1:71" ht="21.75" customHeight="1">
      <c r="A1431" s="54"/>
      <c r="B1431" s="565" t="str">
        <f>IF(ROSTER!B42="","",ROSTER!B42)</f>
        <v/>
      </c>
      <c r="C1431" s="536" t="str">
        <f>IF(ROSTER!C$42="","",ROSTER!C$42)</f>
        <v/>
      </c>
      <c r="D1431" s="537"/>
      <c r="E1431" s="546"/>
      <c r="F1431" s="501">
        <f>IF(E1431="y",1,IF(E1431="S",1,0))</f>
        <v>0</v>
      </c>
      <c r="G1431" s="506">
        <f>IF(E1431="S",1,0)</f>
        <v>0</v>
      </c>
      <c r="H1431" s="542"/>
      <c r="I1431" s="543"/>
      <c r="J1431" s="538"/>
      <c r="K1431" s="539"/>
      <c r="L1431" s="552"/>
      <c r="M1431" s="558"/>
      <c r="N1431" s="554">
        <f>L1431+J1431</f>
        <v>0</v>
      </c>
      <c r="O1431" s="555"/>
      <c r="P1431" s="538"/>
      <c r="Q1431" s="539"/>
      <c r="R1431" s="552"/>
      <c r="S1431" s="558"/>
      <c r="T1431" s="590">
        <f t="shared" ref="T1431:T1440" si="1270">R1431-P1431</f>
        <v>0</v>
      </c>
      <c r="U1431" s="591"/>
      <c r="V1431" s="550"/>
      <c r="W1431" s="543"/>
      <c r="X1431" s="538"/>
      <c r="Y1431" s="543"/>
      <c r="Z1431" s="538"/>
      <c r="AA1431" s="543"/>
      <c r="AB1431" s="538"/>
      <c r="AC1431" s="539"/>
      <c r="AD1431" s="552"/>
      <c r="AE1431" s="558"/>
      <c r="AF1431" s="586">
        <f>IF(AB1431=0,0,(AD1431/AB1431)*100)</f>
        <v>0</v>
      </c>
      <c r="AG1431" s="587"/>
      <c r="AH1431" s="538"/>
      <c r="AI1431" s="539"/>
      <c r="AJ1431" s="552"/>
      <c r="AK1431" s="558"/>
      <c r="AL1431" s="590">
        <f>IF(AH1431=0,0,(AJ1431/AH1431)*100)</f>
        <v>0</v>
      </c>
      <c r="AM1431" s="591"/>
      <c r="AN1431" s="538"/>
      <c r="AO1431" s="539"/>
      <c r="AP1431" s="552"/>
      <c r="AQ1431" s="558"/>
      <c r="AR1431" s="590">
        <f>IF(AN1431=0,0,(AP1431/AN1431)*100)</f>
        <v>0</v>
      </c>
      <c r="AS1431" s="591"/>
      <c r="AT1431" s="578">
        <f>AB1431+AH1431+AN1431</f>
        <v>0</v>
      </c>
      <c r="AU1431" s="579"/>
      <c r="AV1431" s="574">
        <f>AD1431+AJ1431+AP1431</f>
        <v>0</v>
      </c>
      <c r="AW1431" s="575"/>
      <c r="AX1431" s="590">
        <f>IF(AT1431=0,0,(AV1431/AT1431)*100)</f>
        <v>0</v>
      </c>
      <c r="AY1431" s="591"/>
      <c r="AZ1431" s="538"/>
      <c r="BA1431" s="539"/>
      <c r="BB1431" s="552"/>
      <c r="BC1431" s="558"/>
      <c r="BD1431" s="590">
        <f>IF(AZ1431=0,0,(BB1431/AZ1431)*100)</f>
        <v>0</v>
      </c>
      <c r="BE1431" s="591"/>
      <c r="BF1431" s="578">
        <f>AT1431+AZ1431</f>
        <v>0</v>
      </c>
      <c r="BG1431" s="579"/>
      <c r="BH1431" s="574">
        <f>AV1431+BB1431</f>
        <v>0</v>
      </c>
      <c r="BI1431" s="575"/>
      <c r="BJ1431" s="590">
        <f>IF(BF1431=0,0,(BH1431/BF1431)*100)</f>
        <v>0</v>
      </c>
      <c r="BK1431" s="591"/>
      <c r="BL1431" s="650">
        <f>(AD1431*2)+(AJ1431*2)+(AP1431*3)+BB1431</f>
        <v>0</v>
      </c>
      <c r="BM1431" s="651"/>
      <c r="BN1431" s="652"/>
      <c r="BO1431" s="599" t="e">
        <f>(BL1431*BR$1397)+(N1431*BR$1398)+(X1431*BR$1399)+(R1431*BR$1400)+(V1431*BR$1401)+(Z1431*BR$1402)</f>
        <v>#REF!</v>
      </c>
      <c r="BP1431" s="599" t="e">
        <f>((AZ1431-BB1431)*BR$1404)+((AT1431-AV1431)*BR$1403)+(H1431*BR$1405)+(P1431*BR$1406)</f>
        <v>#REF!</v>
      </c>
      <c r="BQ1431" s="54"/>
      <c r="BR1431" s="54"/>
      <c r="BS1431" s="54"/>
    </row>
    <row r="1432" spans="1:71" ht="21.75" customHeight="1">
      <c r="A1432" s="54"/>
      <c r="B1432" s="566"/>
      <c r="C1432" s="560" t="str">
        <f>IF(ROSTER!D$42="","",ROSTER!D$42)</f>
        <v/>
      </c>
      <c r="D1432" s="561"/>
      <c r="E1432" s="547"/>
      <c r="F1432" s="502"/>
      <c r="G1432" s="507"/>
      <c r="H1432" s="544"/>
      <c r="I1432" s="545"/>
      <c r="J1432" s="540"/>
      <c r="K1432" s="541"/>
      <c r="L1432" s="553"/>
      <c r="M1432" s="559"/>
      <c r="N1432" s="556" t="s">
        <v>14</v>
      </c>
      <c r="O1432" s="557"/>
      <c r="P1432" s="540"/>
      <c r="Q1432" s="541"/>
      <c r="R1432" s="553"/>
      <c r="S1432" s="559"/>
      <c r="T1432" s="592"/>
      <c r="U1432" s="593"/>
      <c r="V1432" s="551"/>
      <c r="W1432" s="545"/>
      <c r="X1432" s="540"/>
      <c r="Y1432" s="545"/>
      <c r="Z1432" s="540"/>
      <c r="AA1432" s="545"/>
      <c r="AB1432" s="540"/>
      <c r="AC1432" s="541"/>
      <c r="AD1432" s="553"/>
      <c r="AE1432" s="559"/>
      <c r="AF1432" s="588"/>
      <c r="AG1432" s="589"/>
      <c r="AH1432" s="540"/>
      <c r="AI1432" s="541"/>
      <c r="AJ1432" s="553"/>
      <c r="AK1432" s="559"/>
      <c r="AL1432" s="592"/>
      <c r="AM1432" s="593"/>
      <c r="AN1432" s="540"/>
      <c r="AO1432" s="541"/>
      <c r="AP1432" s="553"/>
      <c r="AQ1432" s="559"/>
      <c r="AR1432" s="592"/>
      <c r="AS1432" s="593"/>
      <c r="AT1432" s="580"/>
      <c r="AU1432" s="581"/>
      <c r="AV1432" s="576"/>
      <c r="AW1432" s="577"/>
      <c r="AX1432" s="592"/>
      <c r="AY1432" s="593"/>
      <c r="AZ1432" s="540"/>
      <c r="BA1432" s="541"/>
      <c r="BB1432" s="553"/>
      <c r="BC1432" s="559"/>
      <c r="BD1432" s="592"/>
      <c r="BE1432" s="593"/>
      <c r="BF1432" s="580"/>
      <c r="BG1432" s="581"/>
      <c r="BH1432" s="576"/>
      <c r="BI1432" s="577"/>
      <c r="BJ1432" s="592"/>
      <c r="BK1432" s="593"/>
      <c r="BL1432" s="653"/>
      <c r="BM1432" s="654"/>
      <c r="BN1432" s="655"/>
      <c r="BO1432" s="600"/>
      <c r="BP1432" s="600"/>
      <c r="BQ1432" s="54"/>
      <c r="BR1432" s="54"/>
      <c r="BS1432" s="54"/>
    </row>
    <row r="1433" spans="1:71" ht="21.75" customHeight="1">
      <c r="A1433" s="54"/>
      <c r="B1433" s="565" t="str">
        <f>IF(ROSTER!B44="","",ROSTER!B44)</f>
        <v/>
      </c>
      <c r="C1433" s="536" t="str">
        <f>IF(ROSTER!C$44="","",ROSTER!C$44)</f>
        <v/>
      </c>
      <c r="D1433" s="537"/>
      <c r="E1433" s="546"/>
      <c r="F1433" s="501">
        <f>IF(E1433="y",1,IF(E1433="S",1,0))</f>
        <v>0</v>
      </c>
      <c r="G1433" s="506">
        <f>IF(E1433="S",1,0)</f>
        <v>0</v>
      </c>
      <c r="H1433" s="542"/>
      <c r="I1433" s="543"/>
      <c r="J1433" s="538"/>
      <c r="K1433" s="539"/>
      <c r="L1433" s="552"/>
      <c r="M1433" s="558"/>
      <c r="N1433" s="554">
        <f>L1433+J1433</f>
        <v>0</v>
      </c>
      <c r="O1433" s="555"/>
      <c r="P1433" s="538"/>
      <c r="Q1433" s="539"/>
      <c r="R1433" s="552"/>
      <c r="S1433" s="558"/>
      <c r="T1433" s="590">
        <f t="shared" ref="T1433:T1440" si="1271">R1433-P1433</f>
        <v>0</v>
      </c>
      <c r="U1433" s="591"/>
      <c r="V1433" s="550"/>
      <c r="W1433" s="543"/>
      <c r="X1433" s="538"/>
      <c r="Y1433" s="543"/>
      <c r="Z1433" s="538"/>
      <c r="AA1433" s="543"/>
      <c r="AB1433" s="538"/>
      <c r="AC1433" s="539"/>
      <c r="AD1433" s="552"/>
      <c r="AE1433" s="558"/>
      <c r="AF1433" s="586">
        <f>IF(AB1433=0,0,(AD1433/AB1433)*100)</f>
        <v>0</v>
      </c>
      <c r="AG1433" s="587"/>
      <c r="AH1433" s="538"/>
      <c r="AI1433" s="539"/>
      <c r="AJ1433" s="552"/>
      <c r="AK1433" s="558"/>
      <c r="AL1433" s="590">
        <f>IF(AH1433=0,0,(AJ1433/AH1433)*100)</f>
        <v>0</v>
      </c>
      <c r="AM1433" s="591"/>
      <c r="AN1433" s="538"/>
      <c r="AO1433" s="539"/>
      <c r="AP1433" s="552"/>
      <c r="AQ1433" s="558"/>
      <c r="AR1433" s="590">
        <f>IF(AN1433=0,0,(AP1433/AN1433)*100)</f>
        <v>0</v>
      </c>
      <c r="AS1433" s="591"/>
      <c r="AT1433" s="578">
        <f>AB1433+AH1433+AN1433</f>
        <v>0</v>
      </c>
      <c r="AU1433" s="579"/>
      <c r="AV1433" s="574">
        <f>AD1433+AJ1433+AP1433</f>
        <v>0</v>
      </c>
      <c r="AW1433" s="575"/>
      <c r="AX1433" s="590">
        <f>IF(AT1433=0,0,(AV1433/AT1433)*100)</f>
        <v>0</v>
      </c>
      <c r="AY1433" s="591"/>
      <c r="AZ1433" s="538"/>
      <c r="BA1433" s="539"/>
      <c r="BB1433" s="552"/>
      <c r="BC1433" s="558"/>
      <c r="BD1433" s="590">
        <f>IF(AZ1433=0,0,(BB1433/AZ1433)*100)</f>
        <v>0</v>
      </c>
      <c r="BE1433" s="591"/>
      <c r="BF1433" s="578">
        <f>AT1433+AZ1433</f>
        <v>0</v>
      </c>
      <c r="BG1433" s="579"/>
      <c r="BH1433" s="574">
        <f>AV1433+BB1433</f>
        <v>0</v>
      </c>
      <c r="BI1433" s="575"/>
      <c r="BJ1433" s="590">
        <f>IF(BF1433=0,0,(BH1433/BF1433)*100)</f>
        <v>0</v>
      </c>
      <c r="BK1433" s="591"/>
      <c r="BL1433" s="650">
        <f>(AD1433*2)+(AJ1433*2)+(AP1433*3)+BB1433</f>
        <v>0</v>
      </c>
      <c r="BM1433" s="651"/>
      <c r="BN1433" s="652"/>
      <c r="BO1433" s="599" t="e">
        <f>(BL1433*BR$1397)+(N1433*BR$1398)+(X1433*BR$1399)+(R1433*BR$1400)+(V1433*BR$1401)+(Z1433*BR$1402)</f>
        <v>#REF!</v>
      </c>
      <c r="BP1433" s="599" t="e">
        <f>((AZ1433-BB1433)*BR$1404)+((AT1433-AV1433)*BR$1403)+(H1433*BR$1405)+(P1433*BR$1406)</f>
        <v>#REF!</v>
      </c>
      <c r="BQ1433" s="54"/>
      <c r="BR1433" s="54"/>
      <c r="BS1433" s="54"/>
    </row>
    <row r="1434" spans="1:71" ht="21.75" customHeight="1">
      <c r="A1434" s="54"/>
      <c r="B1434" s="566"/>
      <c r="C1434" s="560" t="str">
        <f>IF(ROSTER!D$44="","",ROSTER!D$44)</f>
        <v/>
      </c>
      <c r="D1434" s="561"/>
      <c r="E1434" s="547"/>
      <c r="F1434" s="502"/>
      <c r="G1434" s="507"/>
      <c r="H1434" s="544"/>
      <c r="I1434" s="545"/>
      <c r="J1434" s="540"/>
      <c r="K1434" s="541"/>
      <c r="L1434" s="553"/>
      <c r="M1434" s="559"/>
      <c r="N1434" s="556" t="s">
        <v>14</v>
      </c>
      <c r="O1434" s="557"/>
      <c r="P1434" s="540"/>
      <c r="Q1434" s="541"/>
      <c r="R1434" s="553"/>
      <c r="S1434" s="559"/>
      <c r="T1434" s="592"/>
      <c r="U1434" s="593"/>
      <c r="V1434" s="551"/>
      <c r="W1434" s="545"/>
      <c r="X1434" s="540"/>
      <c r="Y1434" s="545"/>
      <c r="Z1434" s="540"/>
      <c r="AA1434" s="545"/>
      <c r="AB1434" s="540"/>
      <c r="AC1434" s="541"/>
      <c r="AD1434" s="553"/>
      <c r="AE1434" s="559"/>
      <c r="AF1434" s="588"/>
      <c r="AG1434" s="589"/>
      <c r="AH1434" s="540"/>
      <c r="AI1434" s="541"/>
      <c r="AJ1434" s="553"/>
      <c r="AK1434" s="559"/>
      <c r="AL1434" s="592"/>
      <c r="AM1434" s="593"/>
      <c r="AN1434" s="540"/>
      <c r="AO1434" s="541"/>
      <c r="AP1434" s="553"/>
      <c r="AQ1434" s="559"/>
      <c r="AR1434" s="592"/>
      <c r="AS1434" s="593"/>
      <c r="AT1434" s="580"/>
      <c r="AU1434" s="581"/>
      <c r="AV1434" s="576"/>
      <c r="AW1434" s="577"/>
      <c r="AX1434" s="592"/>
      <c r="AY1434" s="593"/>
      <c r="AZ1434" s="540"/>
      <c r="BA1434" s="541"/>
      <c r="BB1434" s="553"/>
      <c r="BC1434" s="559"/>
      <c r="BD1434" s="592"/>
      <c r="BE1434" s="593"/>
      <c r="BF1434" s="580"/>
      <c r="BG1434" s="581"/>
      <c r="BH1434" s="576"/>
      <c r="BI1434" s="577"/>
      <c r="BJ1434" s="592"/>
      <c r="BK1434" s="593"/>
      <c r="BL1434" s="653"/>
      <c r="BM1434" s="654"/>
      <c r="BN1434" s="655"/>
      <c r="BO1434" s="600"/>
      <c r="BP1434" s="600"/>
      <c r="BQ1434" s="54"/>
      <c r="BR1434" s="54"/>
      <c r="BS1434" s="54"/>
    </row>
    <row r="1435" spans="1:71" ht="21.75" customHeight="1">
      <c r="A1435" s="54"/>
      <c r="B1435" s="565" t="str">
        <f>IF(ROSTER!B46="","",ROSTER!B46)</f>
        <v/>
      </c>
      <c r="C1435" s="536" t="str">
        <f>IF(ROSTER!C$46="","",ROSTER!C$46)</f>
        <v/>
      </c>
      <c r="D1435" s="537"/>
      <c r="E1435" s="546"/>
      <c r="F1435" s="501">
        <f>IF(E1435="y",1,IF(E1435="S",1,0))</f>
        <v>0</v>
      </c>
      <c r="G1435" s="506">
        <f>IF(E1435="S",1,0)</f>
        <v>0</v>
      </c>
      <c r="H1435" s="542"/>
      <c r="I1435" s="543"/>
      <c r="J1435" s="538"/>
      <c r="K1435" s="539"/>
      <c r="L1435" s="552"/>
      <c r="M1435" s="558"/>
      <c r="N1435" s="554">
        <f>L1435+J1435</f>
        <v>0</v>
      </c>
      <c r="O1435" s="555"/>
      <c r="P1435" s="538"/>
      <c r="Q1435" s="539"/>
      <c r="R1435" s="552"/>
      <c r="S1435" s="558"/>
      <c r="T1435" s="590">
        <f t="shared" ref="T1435:T1440" si="1272">R1435-P1435</f>
        <v>0</v>
      </c>
      <c r="U1435" s="591"/>
      <c r="V1435" s="550"/>
      <c r="W1435" s="543"/>
      <c r="X1435" s="538"/>
      <c r="Y1435" s="543"/>
      <c r="Z1435" s="538"/>
      <c r="AA1435" s="543"/>
      <c r="AB1435" s="538"/>
      <c r="AC1435" s="539"/>
      <c r="AD1435" s="552"/>
      <c r="AE1435" s="558"/>
      <c r="AF1435" s="586">
        <f>IF(AB1435=0,0,(AD1435/AB1435)*100)</f>
        <v>0</v>
      </c>
      <c r="AG1435" s="587"/>
      <c r="AH1435" s="538"/>
      <c r="AI1435" s="539"/>
      <c r="AJ1435" s="552"/>
      <c r="AK1435" s="558"/>
      <c r="AL1435" s="590">
        <f>IF(AH1435=0,0,(AJ1435/AH1435)*100)</f>
        <v>0</v>
      </c>
      <c r="AM1435" s="591"/>
      <c r="AN1435" s="538"/>
      <c r="AO1435" s="539"/>
      <c r="AP1435" s="552"/>
      <c r="AQ1435" s="558"/>
      <c r="AR1435" s="590">
        <f>IF(AN1435=0,0,(AP1435/AN1435)*100)</f>
        <v>0</v>
      </c>
      <c r="AS1435" s="591"/>
      <c r="AT1435" s="578">
        <f>AB1435+AH1435+AN1435</f>
        <v>0</v>
      </c>
      <c r="AU1435" s="579"/>
      <c r="AV1435" s="574">
        <f>AD1435+AJ1435+AP1435</f>
        <v>0</v>
      </c>
      <c r="AW1435" s="575"/>
      <c r="AX1435" s="590">
        <f>IF(AT1435=0,0,(AV1435/AT1435)*100)</f>
        <v>0</v>
      </c>
      <c r="AY1435" s="591"/>
      <c r="AZ1435" s="538"/>
      <c r="BA1435" s="539"/>
      <c r="BB1435" s="552"/>
      <c r="BC1435" s="558"/>
      <c r="BD1435" s="590">
        <f>IF(AZ1435=0,0,(BB1435/AZ1435)*100)</f>
        <v>0</v>
      </c>
      <c r="BE1435" s="591"/>
      <c r="BF1435" s="578">
        <f>AT1435+AZ1435</f>
        <v>0</v>
      </c>
      <c r="BG1435" s="579"/>
      <c r="BH1435" s="574">
        <f>AV1435+BB1435</f>
        <v>0</v>
      </c>
      <c r="BI1435" s="575"/>
      <c r="BJ1435" s="590">
        <f>IF(BF1435=0,0,(BH1435/BF1435)*100)</f>
        <v>0</v>
      </c>
      <c r="BK1435" s="591"/>
      <c r="BL1435" s="650">
        <f>(AD1435*2)+(AJ1435*2)+(AP1435*3)+BB1435</f>
        <v>0</v>
      </c>
      <c r="BM1435" s="651"/>
      <c r="BN1435" s="652"/>
      <c r="BO1435" s="601" t="e">
        <f>(BL1435*BR$74)+(N1435*BR$75)+(X1435*BR$76)+(R1435*BR$77)+(V1435*BR$78)+(Z1435*BR$79)</f>
        <v>#REF!</v>
      </c>
      <c r="BP1435" s="599" t="e">
        <f>((AZ1435-BB1435)*BR$81)+((AT1435-AV1435)*BR$80)+(H1435*BR$82)+(P1435*BR$83)</f>
        <v>#REF!</v>
      </c>
      <c r="BQ1435" s="54"/>
      <c r="BR1435" s="54"/>
      <c r="BS1435" s="54"/>
    </row>
    <row r="1436" spans="1:71" ht="22.5" customHeight="1">
      <c r="A1436" s="54"/>
      <c r="B1436" s="566"/>
      <c r="C1436" s="560" t="str">
        <f>IF(ROSTER!D$46="","",ROSTER!D$46)</f>
        <v/>
      </c>
      <c r="D1436" s="561"/>
      <c r="E1436" s="547"/>
      <c r="F1436" s="502"/>
      <c r="G1436" s="507"/>
      <c r="H1436" s="544"/>
      <c r="I1436" s="545"/>
      <c r="J1436" s="540"/>
      <c r="K1436" s="541"/>
      <c r="L1436" s="553"/>
      <c r="M1436" s="559"/>
      <c r="N1436" s="556" t="s">
        <v>14</v>
      </c>
      <c r="O1436" s="557"/>
      <c r="P1436" s="540"/>
      <c r="Q1436" s="541"/>
      <c r="R1436" s="553"/>
      <c r="S1436" s="559"/>
      <c r="T1436" s="592"/>
      <c r="U1436" s="593"/>
      <c r="V1436" s="551"/>
      <c r="W1436" s="545"/>
      <c r="X1436" s="540"/>
      <c r="Y1436" s="545"/>
      <c r="Z1436" s="540"/>
      <c r="AA1436" s="545"/>
      <c r="AB1436" s="540"/>
      <c r="AC1436" s="541"/>
      <c r="AD1436" s="553"/>
      <c r="AE1436" s="559"/>
      <c r="AF1436" s="588"/>
      <c r="AG1436" s="589"/>
      <c r="AH1436" s="540"/>
      <c r="AI1436" s="541"/>
      <c r="AJ1436" s="553"/>
      <c r="AK1436" s="559"/>
      <c r="AL1436" s="592"/>
      <c r="AM1436" s="593"/>
      <c r="AN1436" s="540"/>
      <c r="AO1436" s="541"/>
      <c r="AP1436" s="553"/>
      <c r="AQ1436" s="559"/>
      <c r="AR1436" s="592"/>
      <c r="AS1436" s="593"/>
      <c r="AT1436" s="580"/>
      <c r="AU1436" s="581"/>
      <c r="AV1436" s="576"/>
      <c r="AW1436" s="577"/>
      <c r="AX1436" s="592"/>
      <c r="AY1436" s="593"/>
      <c r="AZ1436" s="540"/>
      <c r="BA1436" s="541"/>
      <c r="BB1436" s="553"/>
      <c r="BC1436" s="559"/>
      <c r="BD1436" s="592"/>
      <c r="BE1436" s="593"/>
      <c r="BF1436" s="580"/>
      <c r="BG1436" s="581"/>
      <c r="BH1436" s="576"/>
      <c r="BI1436" s="577"/>
      <c r="BJ1436" s="592"/>
      <c r="BK1436" s="593"/>
      <c r="BL1436" s="653"/>
      <c r="BM1436" s="654"/>
      <c r="BN1436" s="655"/>
      <c r="BO1436" s="602"/>
      <c r="BP1436" s="600"/>
      <c r="BQ1436" s="54"/>
      <c r="BR1436" s="54"/>
      <c r="BS1436" s="54"/>
    </row>
    <row r="1437" spans="1:71" ht="21.75" customHeight="1">
      <c r="A1437" s="54"/>
      <c r="B1437" s="565" t="str">
        <f>IF(ROSTER!B48="","",ROSTER!B48)</f>
        <v/>
      </c>
      <c r="C1437" s="536" t="str">
        <f>IF(ROSTER!C$48="","",ROSTER!C$48)</f>
        <v/>
      </c>
      <c r="D1437" s="537"/>
      <c r="E1437" s="546"/>
      <c r="F1437" s="501">
        <f t="shared" ref="F1437" si="1273">IF(E1437="y",1,IF(E1437="S",1,0))</f>
        <v>0</v>
      </c>
      <c r="G1437" s="506">
        <f t="shared" ref="G1437" si="1274">IF(E1437="S",1,0)</f>
        <v>0</v>
      </c>
      <c r="H1437" s="542"/>
      <c r="I1437" s="543"/>
      <c r="J1437" s="538"/>
      <c r="K1437" s="539"/>
      <c r="L1437" s="552"/>
      <c r="M1437" s="558"/>
      <c r="N1437" s="554">
        <f t="shared" ref="N1437" si="1275">L1437+J1437</f>
        <v>0</v>
      </c>
      <c r="O1437" s="555"/>
      <c r="P1437" s="538"/>
      <c r="Q1437" s="539"/>
      <c r="R1437" s="552"/>
      <c r="S1437" s="558"/>
      <c r="T1437" s="590">
        <f t="shared" ref="T1437:T1440" si="1276">R1437-P1437</f>
        <v>0</v>
      </c>
      <c r="U1437" s="591"/>
      <c r="V1437" s="550"/>
      <c r="W1437" s="543"/>
      <c r="X1437" s="538"/>
      <c r="Y1437" s="543"/>
      <c r="Z1437" s="538"/>
      <c r="AA1437" s="543"/>
      <c r="AB1437" s="538"/>
      <c r="AC1437" s="539"/>
      <c r="AD1437" s="552"/>
      <c r="AE1437" s="558"/>
      <c r="AF1437" s="586"/>
      <c r="AG1437" s="587"/>
      <c r="AH1437" s="538"/>
      <c r="AI1437" s="539"/>
      <c r="AJ1437" s="552"/>
      <c r="AK1437" s="558"/>
      <c r="AL1437" s="590">
        <f t="shared" ref="AL1437" si="1277">IF(AH1437=0,0,(AJ1437/AH1437)*100)</f>
        <v>0</v>
      </c>
      <c r="AM1437" s="591"/>
      <c r="AN1437" s="538"/>
      <c r="AO1437" s="539"/>
      <c r="AP1437" s="552"/>
      <c r="AQ1437" s="558"/>
      <c r="AR1437" s="590">
        <f t="shared" ref="AR1437" si="1278">IF(AN1437=0,0,(AP1437/AN1437)*100)</f>
        <v>0</v>
      </c>
      <c r="AS1437" s="591"/>
      <c r="AT1437" s="578">
        <f t="shared" ref="AT1437" si="1279">AB1437+AH1437+AN1437</f>
        <v>0</v>
      </c>
      <c r="AU1437" s="579"/>
      <c r="AV1437" s="574">
        <f t="shared" ref="AV1437" si="1280">AD1437+AJ1437+AP1437</f>
        <v>0</v>
      </c>
      <c r="AW1437" s="575"/>
      <c r="AX1437" s="590">
        <f t="shared" ref="AX1437" si="1281">IF(AT1437=0,0,(AV1437/AT1437)*100)</f>
        <v>0</v>
      </c>
      <c r="AY1437" s="591"/>
      <c r="AZ1437" s="538"/>
      <c r="BA1437" s="539"/>
      <c r="BB1437" s="552"/>
      <c r="BC1437" s="558"/>
      <c r="BD1437" s="590">
        <f t="shared" ref="BD1437" si="1282">IF(AZ1437=0,0,(BB1437/AZ1437)*100)</f>
        <v>0</v>
      </c>
      <c r="BE1437" s="591"/>
      <c r="BF1437" s="578">
        <f t="shared" ref="BF1437" si="1283">AT1437+AZ1437</f>
        <v>0</v>
      </c>
      <c r="BG1437" s="579"/>
      <c r="BH1437" s="574">
        <f t="shared" ref="BH1437" si="1284">AV1437+BB1437</f>
        <v>0</v>
      </c>
      <c r="BI1437" s="575"/>
      <c r="BJ1437" s="590">
        <f t="shared" ref="BJ1437" si="1285">IF(BF1437=0,0,(BH1437/BF1437)*100)</f>
        <v>0</v>
      </c>
      <c r="BK1437" s="591"/>
      <c r="BL1437" s="650">
        <f t="shared" ref="BL1437" si="1286">(AD1437*2)+(AJ1437*2)+(AP1437*3)+BB1437</f>
        <v>0</v>
      </c>
      <c r="BM1437" s="651"/>
      <c r="BN1437" s="652"/>
      <c r="BO1437" s="601" t="e">
        <f>(BL1437*BR$74)+(N1437*BR$75)+(X1437*BR$76)+(R1437*BR$77)+(V1437*BR$78)+(Z1437*BR$79)</f>
        <v>#REF!</v>
      </c>
      <c r="BP1437" s="599" t="e">
        <f>((AZ1437-BB1437)*BR$81)+((AT1437-AV1437)*BR$80)+(H1437*BR$82)+(P1437*BR$83)</f>
        <v>#REF!</v>
      </c>
      <c r="BQ1437" s="54"/>
      <c r="BR1437" s="54"/>
      <c r="BS1437" s="54"/>
    </row>
    <row r="1438" spans="1:71" ht="22.5" customHeight="1">
      <c r="A1438" s="54"/>
      <c r="B1438" s="566"/>
      <c r="C1438" s="560" t="str">
        <f>IF(ROSTER!D$48="","",ROSTER!D$48)</f>
        <v/>
      </c>
      <c r="D1438" s="561"/>
      <c r="E1438" s="547"/>
      <c r="F1438" s="502"/>
      <c r="G1438" s="507"/>
      <c r="H1438" s="544"/>
      <c r="I1438" s="545"/>
      <c r="J1438" s="540"/>
      <c r="K1438" s="541"/>
      <c r="L1438" s="553"/>
      <c r="M1438" s="559"/>
      <c r="N1438" s="556" t="s">
        <v>14</v>
      </c>
      <c r="O1438" s="557"/>
      <c r="P1438" s="540"/>
      <c r="Q1438" s="541"/>
      <c r="R1438" s="553"/>
      <c r="S1438" s="559"/>
      <c r="T1438" s="592"/>
      <c r="U1438" s="593"/>
      <c r="V1438" s="551"/>
      <c r="W1438" s="545"/>
      <c r="X1438" s="540"/>
      <c r="Y1438" s="545"/>
      <c r="Z1438" s="540"/>
      <c r="AA1438" s="545"/>
      <c r="AB1438" s="540"/>
      <c r="AC1438" s="541"/>
      <c r="AD1438" s="553"/>
      <c r="AE1438" s="559"/>
      <c r="AF1438" s="588"/>
      <c r="AG1438" s="589"/>
      <c r="AH1438" s="540"/>
      <c r="AI1438" s="541"/>
      <c r="AJ1438" s="553"/>
      <c r="AK1438" s="559"/>
      <c r="AL1438" s="592"/>
      <c r="AM1438" s="593"/>
      <c r="AN1438" s="540"/>
      <c r="AO1438" s="541"/>
      <c r="AP1438" s="553"/>
      <c r="AQ1438" s="559"/>
      <c r="AR1438" s="592"/>
      <c r="AS1438" s="593"/>
      <c r="AT1438" s="580"/>
      <c r="AU1438" s="581"/>
      <c r="AV1438" s="576"/>
      <c r="AW1438" s="577"/>
      <c r="AX1438" s="592"/>
      <c r="AY1438" s="593"/>
      <c r="AZ1438" s="540"/>
      <c r="BA1438" s="541"/>
      <c r="BB1438" s="553"/>
      <c r="BC1438" s="559"/>
      <c r="BD1438" s="592"/>
      <c r="BE1438" s="593"/>
      <c r="BF1438" s="580"/>
      <c r="BG1438" s="581"/>
      <c r="BH1438" s="576"/>
      <c r="BI1438" s="577"/>
      <c r="BJ1438" s="592"/>
      <c r="BK1438" s="593"/>
      <c r="BL1438" s="653"/>
      <c r="BM1438" s="654"/>
      <c r="BN1438" s="655"/>
      <c r="BO1438" s="602"/>
      <c r="BP1438" s="600"/>
      <c r="BQ1438" s="54"/>
      <c r="BR1438" s="54"/>
      <c r="BS1438" s="54"/>
    </row>
    <row r="1439" spans="1:71" ht="21.75" customHeight="1">
      <c r="A1439" s="54"/>
      <c r="B1439" s="565" t="str">
        <f>IF(ROSTER!B50="","",ROSTER!B50)</f>
        <v/>
      </c>
      <c r="C1439" s="536" t="str">
        <f>IF(ROSTER!C$50="","",ROSTER!C$50)</f>
        <v/>
      </c>
      <c r="D1439" s="537"/>
      <c r="E1439" s="546"/>
      <c r="F1439" s="501">
        <f t="shared" ref="F1439" si="1287">IF(E1439="y",1,IF(E1439="S",1,0))</f>
        <v>0</v>
      </c>
      <c r="G1439" s="506">
        <f t="shared" ref="G1439" si="1288">IF(E1439="S",1,0)</f>
        <v>0</v>
      </c>
      <c r="H1439" s="542"/>
      <c r="I1439" s="543"/>
      <c r="J1439" s="538"/>
      <c r="K1439" s="539"/>
      <c r="L1439" s="552"/>
      <c r="M1439" s="558"/>
      <c r="N1439" s="554">
        <f t="shared" ref="N1439" si="1289">L1439+J1439</f>
        <v>0</v>
      </c>
      <c r="O1439" s="555"/>
      <c r="P1439" s="538"/>
      <c r="Q1439" s="539"/>
      <c r="R1439" s="552"/>
      <c r="S1439" s="558"/>
      <c r="T1439" s="590">
        <f t="shared" ref="T1439:T1440" si="1290">R1439-P1439</f>
        <v>0</v>
      </c>
      <c r="U1439" s="591"/>
      <c r="V1439" s="550"/>
      <c r="W1439" s="543"/>
      <c r="X1439" s="538"/>
      <c r="Y1439" s="543"/>
      <c r="Z1439" s="538"/>
      <c r="AA1439" s="543"/>
      <c r="AB1439" s="538"/>
      <c r="AC1439" s="539"/>
      <c r="AD1439" s="552"/>
      <c r="AE1439" s="558"/>
      <c r="AF1439" s="586"/>
      <c r="AG1439" s="587"/>
      <c r="AH1439" s="538"/>
      <c r="AI1439" s="539"/>
      <c r="AJ1439" s="552"/>
      <c r="AK1439" s="558"/>
      <c r="AL1439" s="590">
        <f t="shared" ref="AL1439" si="1291">IF(AH1439=0,0,(AJ1439/AH1439)*100)</f>
        <v>0</v>
      </c>
      <c r="AM1439" s="591"/>
      <c r="AN1439" s="538"/>
      <c r="AO1439" s="539"/>
      <c r="AP1439" s="552"/>
      <c r="AQ1439" s="558"/>
      <c r="AR1439" s="590">
        <f t="shared" ref="AR1439" si="1292">IF(AN1439=0,0,(AP1439/AN1439)*100)</f>
        <v>0</v>
      </c>
      <c r="AS1439" s="591"/>
      <c r="AT1439" s="578">
        <f t="shared" ref="AT1439" si="1293">AB1439+AH1439+AN1439</f>
        <v>0</v>
      </c>
      <c r="AU1439" s="579"/>
      <c r="AV1439" s="574">
        <f t="shared" ref="AV1439" si="1294">AD1439+AJ1439+AP1439</f>
        <v>0</v>
      </c>
      <c r="AW1439" s="575"/>
      <c r="AX1439" s="590">
        <f t="shared" ref="AX1439" si="1295">IF(AT1439=0,0,(AV1439/AT1439)*100)</f>
        <v>0</v>
      </c>
      <c r="AY1439" s="591"/>
      <c r="AZ1439" s="538"/>
      <c r="BA1439" s="539"/>
      <c r="BB1439" s="552"/>
      <c r="BC1439" s="558"/>
      <c r="BD1439" s="590">
        <f t="shared" ref="BD1439" si="1296">IF(AZ1439=0,0,(BB1439/AZ1439)*100)</f>
        <v>0</v>
      </c>
      <c r="BE1439" s="591"/>
      <c r="BF1439" s="578">
        <f t="shared" ref="BF1439" si="1297">AT1439+AZ1439</f>
        <v>0</v>
      </c>
      <c r="BG1439" s="579"/>
      <c r="BH1439" s="574">
        <f t="shared" ref="BH1439" si="1298">AV1439+BB1439</f>
        <v>0</v>
      </c>
      <c r="BI1439" s="575"/>
      <c r="BJ1439" s="590">
        <f t="shared" ref="BJ1439" si="1299">IF(BF1439=0,0,(BH1439/BF1439)*100)</f>
        <v>0</v>
      </c>
      <c r="BK1439" s="591"/>
      <c r="BL1439" s="650">
        <f t="shared" ref="BL1439" si="1300">(AD1439*2)+(AJ1439*2)+(AP1439*3)+BB1439</f>
        <v>0</v>
      </c>
      <c r="BM1439" s="651"/>
      <c r="BN1439" s="652"/>
      <c r="BO1439" s="601" t="e">
        <f>(BL1439*BR$74)+(N1439*BR$75)+(X1439*BR$76)+(R1439*BR$77)+(V1439*BR$78)+(Z1439*BR$79)</f>
        <v>#REF!</v>
      </c>
      <c r="BP1439" s="599" t="e">
        <f>((AZ1439-BB1439)*BR$81)+((AT1439-AV1439)*BR$80)+(H1439*BR$82)+(P1439*BR$83)</f>
        <v>#REF!</v>
      </c>
      <c r="BQ1439" s="54"/>
      <c r="BR1439" s="54"/>
      <c r="BS1439" s="54"/>
    </row>
    <row r="1440" spans="1:71" ht="22.5" customHeight="1" thickBot="1">
      <c r="A1440" s="54"/>
      <c r="B1440" s="566"/>
      <c r="C1440" s="560" t="str">
        <f>IF(ROSTER!D$50="","",ROSTER!D$50)</f>
        <v/>
      </c>
      <c r="D1440" s="561"/>
      <c r="E1440" s="547"/>
      <c r="F1440" s="502"/>
      <c r="G1440" s="507"/>
      <c r="H1440" s="544"/>
      <c r="I1440" s="545"/>
      <c r="J1440" s="540"/>
      <c r="K1440" s="541"/>
      <c r="L1440" s="553"/>
      <c r="M1440" s="559"/>
      <c r="N1440" s="556" t="s">
        <v>14</v>
      </c>
      <c r="O1440" s="557"/>
      <c r="P1440" s="540"/>
      <c r="Q1440" s="541"/>
      <c r="R1440" s="553"/>
      <c r="S1440" s="559"/>
      <c r="T1440" s="592"/>
      <c r="U1440" s="593"/>
      <c r="V1440" s="551"/>
      <c r="W1440" s="545"/>
      <c r="X1440" s="540"/>
      <c r="Y1440" s="545"/>
      <c r="Z1440" s="540"/>
      <c r="AA1440" s="545"/>
      <c r="AB1440" s="540"/>
      <c r="AC1440" s="541"/>
      <c r="AD1440" s="553"/>
      <c r="AE1440" s="559"/>
      <c r="AF1440" s="588"/>
      <c r="AG1440" s="589"/>
      <c r="AH1440" s="540"/>
      <c r="AI1440" s="541"/>
      <c r="AJ1440" s="553"/>
      <c r="AK1440" s="559"/>
      <c r="AL1440" s="592"/>
      <c r="AM1440" s="593"/>
      <c r="AN1440" s="540"/>
      <c r="AO1440" s="541"/>
      <c r="AP1440" s="553"/>
      <c r="AQ1440" s="559"/>
      <c r="AR1440" s="592"/>
      <c r="AS1440" s="593"/>
      <c r="AT1440" s="580"/>
      <c r="AU1440" s="581"/>
      <c r="AV1440" s="576"/>
      <c r="AW1440" s="577"/>
      <c r="AX1440" s="592"/>
      <c r="AY1440" s="593"/>
      <c r="AZ1440" s="540"/>
      <c r="BA1440" s="541"/>
      <c r="BB1440" s="553"/>
      <c r="BC1440" s="559"/>
      <c r="BD1440" s="592"/>
      <c r="BE1440" s="593"/>
      <c r="BF1440" s="580"/>
      <c r="BG1440" s="581"/>
      <c r="BH1440" s="576"/>
      <c r="BI1440" s="577"/>
      <c r="BJ1440" s="592"/>
      <c r="BK1440" s="593"/>
      <c r="BL1440" s="653"/>
      <c r="BM1440" s="654"/>
      <c r="BN1440" s="655"/>
      <c r="BO1440" s="602"/>
      <c r="BP1440" s="600"/>
      <c r="BQ1440" s="54"/>
      <c r="BR1440" s="54"/>
      <c r="BS1440" s="54"/>
    </row>
    <row r="1441" spans="1:71" s="335" customFormat="1" ht="33.4" customHeight="1">
      <c r="A1441" s="333"/>
      <c r="B1441" s="689"/>
      <c r="C1441" s="685"/>
      <c r="D1441" s="685" t="s">
        <v>10</v>
      </c>
      <c r="E1441" s="686"/>
      <c r="F1441" s="334"/>
      <c r="G1441" s="334"/>
      <c r="H1441" s="642">
        <f>SUM(H1397:I1440)</f>
        <v>0</v>
      </c>
      <c r="I1441" s="631"/>
      <c r="J1441" s="642">
        <f>SUM(J1397:K1440)</f>
        <v>0</v>
      </c>
      <c r="K1441" s="631"/>
      <c r="L1441" s="630">
        <f>SUM(L1397:M1440)</f>
        <v>0</v>
      </c>
      <c r="M1441" s="640"/>
      <c r="N1441" s="626">
        <f>L1441+J1441</f>
        <v>0</v>
      </c>
      <c r="O1441" s="627"/>
      <c r="P1441" s="630">
        <f>SUM(P1397:Q1440)</f>
        <v>0</v>
      </c>
      <c r="Q1441" s="631"/>
      <c r="R1441" s="630">
        <f t="shared" ref="R1441" si="1301">SUM(R1397:S1440)</f>
        <v>0</v>
      </c>
      <c r="S1441" s="640"/>
      <c r="T1441" s="630">
        <f t="shared" ref="T1441" si="1302">SUM(T1397:U1440)</f>
        <v>0</v>
      </c>
      <c r="U1441" s="627"/>
      <c r="V1441" s="640">
        <f t="shared" ref="V1441" si="1303">SUM(V1397:W1440)</f>
        <v>0</v>
      </c>
      <c r="W1441" s="640"/>
      <c r="X1441" s="642">
        <f t="shared" ref="X1441" si="1304">SUM(X1397:Y1440)</f>
        <v>0</v>
      </c>
      <c r="Y1441" s="627"/>
      <c r="Z1441" s="642">
        <f t="shared" ref="Z1441" si="1305">SUM(Z1397:AA1440)</f>
        <v>0</v>
      </c>
      <c r="AA1441" s="627"/>
      <c r="AB1441" s="640">
        <f t="shared" ref="AB1441" si="1306">SUM(AB1397:AC1440)</f>
        <v>0</v>
      </c>
      <c r="AC1441" s="631"/>
      <c r="AD1441" s="630">
        <f t="shared" ref="AD1441" si="1307">SUM(AD1397:AE1440)</f>
        <v>0</v>
      </c>
      <c r="AE1441" s="640"/>
      <c r="AF1441" s="626">
        <f t="shared" ref="AF1441" si="1308">SUM(AF1397:AG1440)</f>
        <v>0</v>
      </c>
      <c r="AG1441" s="627"/>
      <c r="AH1441" s="630">
        <f t="shared" ref="AH1441" si="1309">SUM(AH1397:AI1440)</f>
        <v>0</v>
      </c>
      <c r="AI1441" s="631"/>
      <c r="AJ1441" s="630">
        <f t="shared" ref="AJ1441" si="1310">SUM(AJ1397:AK1440)</f>
        <v>0</v>
      </c>
      <c r="AK1441" s="640"/>
      <c r="AL1441" s="626">
        <f>IF(AH1441=0,0,(AJ1441/AH1441)*100)</f>
        <v>0</v>
      </c>
      <c r="AM1441" s="627"/>
      <c r="AN1441" s="630">
        <f>SUM(AN1397:AO1440)</f>
        <v>0</v>
      </c>
      <c r="AO1441" s="631"/>
      <c r="AP1441" s="630">
        <f>SUM(AP1397:AQ1440)</f>
        <v>0</v>
      </c>
      <c r="AQ1441" s="640"/>
      <c r="AR1441" s="626">
        <f>IF(AN1441=0,0,(AP1441/AN1441)*100)</f>
        <v>0</v>
      </c>
      <c r="AS1441" s="627"/>
      <c r="AT1441" s="642">
        <f>AB1441+AH1441+AN1441</f>
        <v>0</v>
      </c>
      <c r="AU1441" s="631"/>
      <c r="AV1441" s="630">
        <f>AD1441+AJ1441+AP1441</f>
        <v>0</v>
      </c>
      <c r="AW1441" s="670"/>
      <c r="AX1441" s="626">
        <f>IF(AT1441=0,0,(AV1441/AT1441)*100)</f>
        <v>0</v>
      </c>
      <c r="AY1441" s="627"/>
      <c r="AZ1441" s="630">
        <f>SUM(AZ1397:BA1440)</f>
        <v>0</v>
      </c>
      <c r="BA1441" s="631"/>
      <c r="BB1441" s="630">
        <f>SUM(BB1397:BC1440)</f>
        <v>0</v>
      </c>
      <c r="BC1441" s="640"/>
      <c r="BD1441" s="626">
        <f>IF(AZ1441=0,0,(BB1441/AZ1441)*100)</f>
        <v>0</v>
      </c>
      <c r="BE1441" s="627"/>
      <c r="BF1441" s="642">
        <f>AT1441+AZ1441</f>
        <v>0</v>
      </c>
      <c r="BG1441" s="631"/>
      <c r="BH1441" s="630">
        <f>AV1441+BB1441</f>
        <v>0</v>
      </c>
      <c r="BI1441" s="670"/>
      <c r="BJ1441" s="626">
        <f>IF(BF1441=0,0,(BH1441/BF1441)*100)</f>
        <v>0</v>
      </c>
      <c r="BK1441" s="668"/>
      <c r="BL1441" s="644">
        <f>SUM(BL1397:BN1440)</f>
        <v>0</v>
      </c>
      <c r="BM1441" s="645"/>
      <c r="BN1441" s="646"/>
      <c r="BO1441" s="601" t="e">
        <f>(BL1441*BR$74)+(N1441*BR$75)+(X1441*BR$76)+(R1441*BR$77)+(V1441*BR$78)+(Z1441*BR$79)</f>
        <v>#REF!</v>
      </c>
      <c r="BP1441" s="599" t="e">
        <f>((AZ1441-BB1441)*BR$81)+((AT1441-AV1441)*BR$80)+(H1441*BR$82)+(P1441*BR$83)</f>
        <v>#REF!</v>
      </c>
      <c r="BQ1441" s="333"/>
      <c r="BR1441" s="333"/>
      <c r="BS1441" s="333"/>
    </row>
    <row r="1442" spans="1:71" s="335" customFormat="1" ht="33.950000000000003" customHeight="1" thickBot="1">
      <c r="A1442" s="333"/>
      <c r="B1442" s="690"/>
      <c r="C1442" s="687"/>
      <c r="D1442" s="687"/>
      <c r="E1442" s="688"/>
      <c r="F1442" s="336"/>
      <c r="G1442" s="336"/>
      <c r="H1442" s="643"/>
      <c r="I1442" s="633"/>
      <c r="J1442" s="643"/>
      <c r="K1442" s="633"/>
      <c r="L1442" s="632"/>
      <c r="M1442" s="641"/>
      <c r="N1442" s="628" t="s">
        <v>14</v>
      </c>
      <c r="O1442" s="629"/>
      <c r="P1442" s="632"/>
      <c r="Q1442" s="633"/>
      <c r="R1442" s="632"/>
      <c r="S1442" s="641"/>
      <c r="T1442" s="632"/>
      <c r="U1442" s="629"/>
      <c r="V1442" s="641"/>
      <c r="W1442" s="641"/>
      <c r="X1442" s="643"/>
      <c r="Y1442" s="629"/>
      <c r="Z1442" s="643"/>
      <c r="AA1442" s="629"/>
      <c r="AB1442" s="641"/>
      <c r="AC1442" s="633"/>
      <c r="AD1442" s="632"/>
      <c r="AE1442" s="641"/>
      <c r="AF1442" s="628"/>
      <c r="AG1442" s="629"/>
      <c r="AH1442" s="632"/>
      <c r="AI1442" s="633"/>
      <c r="AJ1442" s="632"/>
      <c r="AK1442" s="641"/>
      <c r="AL1442" s="628"/>
      <c r="AM1442" s="629"/>
      <c r="AN1442" s="632"/>
      <c r="AO1442" s="633"/>
      <c r="AP1442" s="632"/>
      <c r="AQ1442" s="641"/>
      <c r="AR1442" s="628"/>
      <c r="AS1442" s="629"/>
      <c r="AT1442" s="643"/>
      <c r="AU1442" s="633"/>
      <c r="AV1442" s="632"/>
      <c r="AW1442" s="671"/>
      <c r="AX1442" s="628"/>
      <c r="AY1442" s="629"/>
      <c r="AZ1442" s="632"/>
      <c r="BA1442" s="633"/>
      <c r="BB1442" s="632"/>
      <c r="BC1442" s="641"/>
      <c r="BD1442" s="628"/>
      <c r="BE1442" s="629"/>
      <c r="BF1442" s="643"/>
      <c r="BG1442" s="633"/>
      <c r="BH1442" s="632"/>
      <c r="BI1442" s="671"/>
      <c r="BJ1442" s="628"/>
      <c r="BK1442" s="669"/>
      <c r="BL1442" s="647"/>
      <c r="BM1442" s="648"/>
      <c r="BN1442" s="649"/>
      <c r="BO1442" s="602"/>
      <c r="BP1442" s="600"/>
      <c r="BQ1442" s="333"/>
      <c r="BR1442" s="333"/>
      <c r="BS1442" s="333"/>
    </row>
    <row r="1443" spans="1:71" s="341" customFormat="1" ht="48.2" customHeight="1" thickBot="1">
      <c r="A1443" s="337"/>
      <c r="B1443" s="667"/>
      <c r="C1443" s="665"/>
      <c r="D1443" s="665" t="s">
        <v>13</v>
      </c>
      <c r="E1443" s="666"/>
      <c r="F1443" s="338"/>
      <c r="G1443" s="334"/>
      <c r="H1443" s="676"/>
      <c r="I1443" s="677"/>
      <c r="J1443" s="673"/>
      <c r="K1443" s="672"/>
      <c r="L1443" s="605"/>
      <c r="M1443" s="606"/>
      <c r="N1443" s="674">
        <f>J1443+L1443</f>
        <v>0</v>
      </c>
      <c r="O1443" s="675"/>
      <c r="P1443" s="673"/>
      <c r="Q1443" s="672"/>
      <c r="R1443" s="605"/>
      <c r="S1443" s="672"/>
      <c r="T1443" s="626">
        <f>R1443-P1443</f>
        <v>0</v>
      </c>
      <c r="U1443" s="627"/>
      <c r="V1443" s="673"/>
      <c r="W1443" s="678"/>
      <c r="X1443" s="679"/>
      <c r="Y1443" s="680"/>
      <c r="Z1443" s="673"/>
      <c r="AA1443" s="678"/>
      <c r="AB1443" s="673"/>
      <c r="AC1443" s="672"/>
      <c r="AD1443" s="605"/>
      <c r="AE1443" s="606"/>
      <c r="AF1443" s="634">
        <f>IF(AB1443=0,0,(AD1443/AB1443)*100)</f>
        <v>0</v>
      </c>
      <c r="AG1443" s="635"/>
      <c r="AH1443" s="673"/>
      <c r="AI1443" s="672"/>
      <c r="AJ1443" s="605"/>
      <c r="AK1443" s="606"/>
      <c r="AL1443" s="626">
        <f>IF(AH1443=0,0,(AJ1443/AH1443)*100)</f>
        <v>0</v>
      </c>
      <c r="AM1443" s="627"/>
      <c r="AN1443" s="673"/>
      <c r="AO1443" s="672"/>
      <c r="AP1443" s="605"/>
      <c r="AQ1443" s="606"/>
      <c r="AR1443" s="626">
        <f>IF(AN1443=0,0,(AP1443/AN1443)*100)</f>
        <v>0</v>
      </c>
      <c r="AS1443" s="627"/>
      <c r="AT1443" s="681">
        <f>AB1443+AH1443+AN1443</f>
        <v>0</v>
      </c>
      <c r="AU1443" s="682"/>
      <c r="AV1443" s="683">
        <f>AD1443+AJ1443+AP1443</f>
        <v>0</v>
      </c>
      <c r="AW1443" s="684"/>
      <c r="AX1443" s="626">
        <f>IF(AT1443=0,0,(AV1443/AT1443)*100)</f>
        <v>0</v>
      </c>
      <c r="AY1443" s="627"/>
      <c r="AZ1443" s="673"/>
      <c r="BA1443" s="672"/>
      <c r="BB1443" s="605"/>
      <c r="BC1443" s="606"/>
      <c r="BD1443" s="626">
        <f>IF(AZ1443=0,0,(BB1443/AZ1443)*100)</f>
        <v>0</v>
      </c>
      <c r="BE1443" s="627"/>
      <c r="BF1443" s="681">
        <f>AT1443+AZ1443</f>
        <v>0</v>
      </c>
      <c r="BG1443" s="682"/>
      <c r="BH1443" s="683">
        <f>AV1443+BB1443</f>
        <v>0</v>
      </c>
      <c r="BI1443" s="684"/>
      <c r="BJ1443" s="626">
        <f>IF(BF1443=0,0,(BH1443/BF1443)*100)</f>
        <v>0</v>
      </c>
      <c r="BK1443" s="627"/>
      <c r="BL1443" s="594"/>
      <c r="BM1443" s="595"/>
      <c r="BN1443" s="596"/>
      <c r="BO1443" s="339"/>
      <c r="BP1443" s="340"/>
      <c r="BQ1443" s="337"/>
      <c r="BR1443" s="337"/>
      <c r="BS1443" s="337"/>
    </row>
    <row r="1444" spans="1:71" s="341" customFormat="1" ht="48.95" customHeight="1" thickBot="1">
      <c r="A1444" s="337"/>
      <c r="B1444" s="342"/>
      <c r="C1444" s="343"/>
      <c r="D1444" s="570" t="s">
        <v>95</v>
      </c>
      <c r="E1444" s="571"/>
      <c r="F1444" s="344"/>
      <c r="G1444" s="344"/>
      <c r="H1444" s="343"/>
      <c r="I1444" s="343"/>
      <c r="J1444" s="567">
        <f>IF((J1441+L1443)=0,0,J1441/(J1441+L1443)*100)</f>
        <v>0</v>
      </c>
      <c r="K1444" s="569"/>
      <c r="L1444" s="567">
        <f>IF((L1441+J1443)=0,0,L1441/(L1441+J1443)*100)</f>
        <v>0</v>
      </c>
      <c r="M1444" s="569"/>
      <c r="N1444" s="567">
        <f>IF((N1441+N1443)=0,0,N1441/(N1441+N1443)*100)</f>
        <v>0</v>
      </c>
      <c r="O1444" s="568"/>
      <c r="P1444" s="572"/>
      <c r="Q1444" s="509"/>
      <c r="R1444" s="509"/>
      <c r="S1444" s="509"/>
      <c r="T1444" s="535"/>
      <c r="U1444" s="535"/>
      <c r="V1444" s="509"/>
      <c r="W1444" s="509"/>
      <c r="X1444" s="509"/>
      <c r="Y1444" s="509"/>
      <c r="Z1444" s="509"/>
      <c r="AA1444" s="509"/>
      <c r="AB1444" s="509"/>
      <c r="AC1444" s="509"/>
      <c r="AD1444" s="509"/>
      <c r="AE1444" s="509"/>
      <c r="AF1444" s="509"/>
      <c r="AG1444" s="509"/>
      <c r="AH1444" s="509"/>
      <c r="AI1444" s="509"/>
      <c r="AJ1444" s="509"/>
      <c r="AK1444" s="509"/>
      <c r="AL1444" s="509"/>
      <c r="AM1444" s="509"/>
      <c r="AN1444" s="509"/>
      <c r="AO1444" s="509"/>
      <c r="AP1444" s="509"/>
      <c r="AQ1444" s="509"/>
      <c r="AR1444" s="509"/>
      <c r="AS1444" s="509"/>
      <c r="AT1444" s="509"/>
      <c r="AU1444" s="509"/>
      <c r="AV1444" s="509"/>
      <c r="AW1444" s="509"/>
      <c r="AX1444" s="509"/>
      <c r="AY1444" s="509"/>
      <c r="AZ1444" s="509"/>
      <c r="BA1444" s="509"/>
      <c r="BB1444" s="509"/>
      <c r="BC1444" s="509"/>
      <c r="BD1444" s="509"/>
      <c r="BE1444" s="509"/>
      <c r="BF1444" s="509"/>
      <c r="BG1444" s="509"/>
      <c r="BH1444" s="509"/>
      <c r="BI1444" s="509"/>
      <c r="BJ1444" s="509"/>
      <c r="BK1444" s="509"/>
      <c r="BL1444" s="509"/>
      <c r="BM1444" s="509"/>
      <c r="BN1444" s="573"/>
      <c r="BO1444" s="345"/>
      <c r="BP1444" s="345"/>
      <c r="BQ1444" s="337"/>
      <c r="BR1444" s="337"/>
      <c r="BS1444" s="337"/>
    </row>
    <row r="1445" spans="1:71" ht="15.75" customHeight="1" thickTop="1" thickBot="1">
      <c r="A1445" s="54"/>
      <c r="B1445" s="214"/>
      <c r="C1445" s="215"/>
      <c r="D1445" s="215"/>
      <c r="E1445" s="215"/>
      <c r="F1445" s="74"/>
      <c r="G1445" s="74"/>
      <c r="H1445" s="215"/>
      <c r="I1445" s="215"/>
      <c r="J1445" s="215"/>
      <c r="K1445" s="215"/>
      <c r="L1445" s="215"/>
      <c r="M1445" s="215"/>
      <c r="N1445" s="215"/>
      <c r="O1445" s="215"/>
      <c r="P1445" s="215"/>
      <c r="Q1445" s="215"/>
      <c r="R1445" s="215"/>
      <c r="S1445" s="215"/>
      <c r="T1445" s="215"/>
      <c r="U1445" s="215"/>
      <c r="V1445" s="215"/>
      <c r="W1445" s="215"/>
      <c r="X1445" s="215"/>
      <c r="Y1445" s="215"/>
      <c r="Z1445" s="215"/>
      <c r="AA1445" s="215"/>
      <c r="AB1445" s="215"/>
      <c r="AC1445" s="215"/>
      <c r="AD1445" s="215"/>
      <c r="AE1445" s="215"/>
      <c r="AF1445" s="220"/>
      <c r="AG1445" s="220"/>
      <c r="AH1445" s="215"/>
      <c r="AI1445" s="215"/>
      <c r="AJ1445" s="215"/>
      <c r="AK1445" s="215"/>
      <c r="AL1445" s="215"/>
      <c r="AM1445" s="215"/>
      <c r="AN1445" s="215"/>
      <c r="AO1445" s="215"/>
      <c r="AP1445" s="215"/>
      <c r="AQ1445" s="215"/>
      <c r="AR1445" s="215"/>
      <c r="AS1445" s="215"/>
      <c r="AT1445" s="215"/>
      <c r="AU1445" s="215"/>
      <c r="AV1445" s="215"/>
      <c r="AW1445" s="215"/>
      <c r="AX1445" s="215"/>
      <c r="AY1445" s="215"/>
      <c r="AZ1445" s="215"/>
      <c r="BA1445" s="215"/>
      <c r="BB1445" s="215"/>
      <c r="BC1445" s="215"/>
      <c r="BD1445" s="215"/>
      <c r="BE1445" s="215"/>
      <c r="BF1445" s="215"/>
      <c r="BG1445" s="215"/>
      <c r="BH1445" s="215"/>
      <c r="BI1445" s="215"/>
      <c r="BJ1445" s="215"/>
      <c r="BK1445" s="215"/>
      <c r="BL1445" s="215"/>
      <c r="BM1445" s="215"/>
      <c r="BN1445" s="221"/>
      <c r="BO1445" s="75"/>
      <c r="BP1445" s="75"/>
      <c r="BQ1445" s="54"/>
      <c r="BR1445" s="54"/>
      <c r="BS1445" s="54"/>
    </row>
    <row r="1446" spans="1:71" s="73" customFormat="1" ht="80.25" customHeight="1" thickTop="1" thickBot="1">
      <c r="A1446" s="72"/>
      <c r="B1446" s="656" t="s">
        <v>62</v>
      </c>
      <c r="C1446" s="657"/>
      <c r="D1446" s="616" t="s">
        <v>54</v>
      </c>
      <c r="E1446" s="616"/>
      <c r="F1446" s="76"/>
      <c r="G1446" s="76"/>
      <c r="H1446" s="607"/>
      <c r="I1446" s="608"/>
      <c r="J1446" s="609"/>
      <c r="K1446" s="346"/>
      <c r="L1446" s="607"/>
      <c r="M1446" s="608"/>
      <c r="N1446" s="609"/>
      <c r="O1446" s="510" t="s">
        <v>49</v>
      </c>
      <c r="P1446" s="511"/>
      <c r="Q1446" s="511"/>
      <c r="R1446" s="511"/>
      <c r="S1446" s="607"/>
      <c r="T1446" s="608"/>
      <c r="U1446" s="609"/>
      <c r="V1446" s="346"/>
      <c r="W1446" s="607"/>
      <c r="X1446" s="608"/>
      <c r="Y1446" s="609"/>
      <c r="Z1446" s="510" t="s">
        <v>115</v>
      </c>
      <c r="AA1446" s="511"/>
      <c r="AB1446" s="511"/>
      <c r="AC1446" s="511"/>
      <c r="AD1446" s="511"/>
      <c r="AE1446" s="511"/>
      <c r="AF1446" s="511"/>
      <c r="AG1446" s="511"/>
      <c r="AH1446" s="511"/>
      <c r="AI1446" s="512"/>
      <c r="AJ1446" s="607"/>
      <c r="AK1446" s="608"/>
      <c r="AL1446" s="609"/>
      <c r="AM1446" s="346"/>
      <c r="AN1446" s="607"/>
      <c r="AO1446" s="608"/>
      <c r="AP1446" s="609"/>
      <c r="AQ1446" s="510" t="s">
        <v>53</v>
      </c>
      <c r="AR1446" s="511"/>
      <c r="AS1446" s="511"/>
      <c r="AT1446" s="512"/>
      <c r="AU1446" s="607"/>
      <c r="AV1446" s="608"/>
      <c r="AW1446" s="609"/>
      <c r="AX1446" s="346"/>
      <c r="AY1446" s="607"/>
      <c r="AZ1446" s="608"/>
      <c r="BA1446" s="609"/>
      <c r="BB1446" s="614" t="s">
        <v>117</v>
      </c>
      <c r="BC1446" s="615"/>
      <c r="BD1446" s="615"/>
      <c r="BE1446" s="658"/>
      <c r="BF1446" s="520">
        <f>BL1441</f>
        <v>0</v>
      </c>
      <c r="BG1446" s="521"/>
      <c r="BH1446" s="522"/>
      <c r="BI1446" s="346"/>
      <c r="BJ1446" s="520">
        <f>BL1443</f>
        <v>0</v>
      </c>
      <c r="BK1446" s="521"/>
      <c r="BL1446" s="522"/>
      <c r="BM1446" s="227"/>
      <c r="BN1446" s="228"/>
      <c r="BO1446" s="77"/>
      <c r="BP1446" s="77"/>
      <c r="BQ1446" s="72"/>
      <c r="BR1446" s="72"/>
      <c r="BS1446" s="72"/>
    </row>
    <row r="1447" spans="1:71" ht="15.6" customHeight="1" thickTop="1" thickBot="1">
      <c r="A1447" s="54"/>
      <c r="B1447" s="216"/>
      <c r="C1447" s="210"/>
      <c r="D1447" s="217"/>
      <c r="E1447" s="217"/>
      <c r="F1447" s="78"/>
      <c r="G1447" s="78"/>
      <c r="H1447" s="224"/>
      <c r="I1447" s="224"/>
      <c r="J1447" s="224"/>
      <c r="K1447" s="224"/>
      <c r="L1447" s="224"/>
      <c r="M1447" s="224"/>
      <c r="N1447" s="224"/>
      <c r="O1447" s="222"/>
      <c r="P1447" s="222"/>
      <c r="Q1447" s="222"/>
      <c r="R1447" s="222"/>
      <c r="S1447" s="224"/>
      <c r="T1447" s="224"/>
      <c r="U1447" s="224"/>
      <c r="V1447" s="223"/>
      <c r="W1447" s="224"/>
      <c r="X1447" s="224"/>
      <c r="Y1447" s="224"/>
      <c r="Z1447" s="222"/>
      <c r="AA1447" s="222"/>
      <c r="AB1447" s="222"/>
      <c r="AC1447" s="222"/>
      <c r="AD1447" s="224"/>
      <c r="AE1447" s="224"/>
      <c r="AF1447" s="224"/>
      <c r="AG1447" s="224"/>
      <c r="AH1447" s="223"/>
      <c r="AI1447" s="223"/>
      <c r="AJ1447" s="224"/>
      <c r="AK1447" s="222"/>
      <c r="AL1447" s="222"/>
      <c r="AM1447" s="222"/>
      <c r="AN1447" s="222"/>
      <c r="AO1447" s="224"/>
      <c r="AP1447" s="224"/>
      <c r="AQ1447" s="222"/>
      <c r="AR1447" s="222"/>
      <c r="AS1447" s="222"/>
      <c r="AT1447" s="222"/>
      <c r="AU1447" s="224"/>
      <c r="AV1447" s="224"/>
      <c r="AW1447" s="224"/>
      <c r="AX1447" s="224"/>
      <c r="AY1447" s="224"/>
      <c r="AZ1447" s="226"/>
      <c r="BA1447" s="226"/>
      <c r="BB1447" s="222"/>
      <c r="BC1447" s="230"/>
      <c r="BD1447" s="231"/>
      <c r="BE1447" s="231"/>
      <c r="BF1447" s="232"/>
      <c r="BG1447" s="232"/>
      <c r="BH1447" s="226"/>
      <c r="BI1447" s="224"/>
      <c r="BJ1447" s="233"/>
      <c r="BK1447" s="233"/>
      <c r="BL1447" s="226"/>
      <c r="BM1447" s="229"/>
      <c r="BN1447" s="234"/>
      <c r="BO1447" s="79"/>
      <c r="BP1447" s="79"/>
      <c r="BQ1447" s="54"/>
      <c r="BR1447" s="54"/>
      <c r="BS1447" s="54"/>
    </row>
    <row r="1448" spans="1:71" s="73" customFormat="1" ht="80.25" customHeight="1" thickTop="1" thickBot="1">
      <c r="A1448" s="72"/>
      <c r="B1448" s="614" t="s">
        <v>47</v>
      </c>
      <c r="C1448" s="615"/>
      <c r="D1448" s="616" t="s">
        <v>55</v>
      </c>
      <c r="E1448" s="616"/>
      <c r="F1448" s="76"/>
      <c r="G1448" s="76"/>
      <c r="H1448" s="520">
        <f>H1446</f>
        <v>0</v>
      </c>
      <c r="I1448" s="521"/>
      <c r="J1448" s="522"/>
      <c r="K1448" s="346"/>
      <c r="L1448" s="520">
        <f>L1446</f>
        <v>0</v>
      </c>
      <c r="M1448" s="521"/>
      <c r="N1448" s="522"/>
      <c r="O1448" s="510" t="s">
        <v>51</v>
      </c>
      <c r="P1448" s="511"/>
      <c r="Q1448" s="511"/>
      <c r="R1448" s="511"/>
      <c r="S1448" s="520">
        <f>S1446-H1446</f>
        <v>0</v>
      </c>
      <c r="T1448" s="521"/>
      <c r="U1448" s="522"/>
      <c r="V1448" s="346"/>
      <c r="W1448" s="520">
        <f>W1446-L1446</f>
        <v>0</v>
      </c>
      <c r="X1448" s="521"/>
      <c r="Y1448" s="522"/>
      <c r="Z1448" s="510" t="s">
        <v>116</v>
      </c>
      <c r="AA1448" s="511"/>
      <c r="AB1448" s="511"/>
      <c r="AC1448" s="511"/>
      <c r="AD1448" s="511"/>
      <c r="AE1448" s="511"/>
      <c r="AF1448" s="511"/>
      <c r="AG1448" s="511"/>
      <c r="AH1448" s="511"/>
      <c r="AI1448" s="512"/>
      <c r="AJ1448" s="520">
        <f>AJ1446-S1446</f>
        <v>0</v>
      </c>
      <c r="AK1448" s="521"/>
      <c r="AL1448" s="522"/>
      <c r="AM1448" s="346"/>
      <c r="AN1448" s="520">
        <f>AN1446-W1446</f>
        <v>0</v>
      </c>
      <c r="AO1448" s="521"/>
      <c r="AP1448" s="522"/>
      <c r="AQ1448" s="510" t="s">
        <v>52</v>
      </c>
      <c r="AR1448" s="511"/>
      <c r="AS1448" s="511"/>
      <c r="AT1448" s="512"/>
      <c r="AU1448" s="520">
        <f>AU1446-AJ1446</f>
        <v>0</v>
      </c>
      <c r="AV1448" s="521"/>
      <c r="AW1448" s="522"/>
      <c r="AX1448" s="346"/>
      <c r="AY1448" s="520">
        <f>AY1446-AN1446</f>
        <v>0</v>
      </c>
      <c r="AZ1448" s="521"/>
      <c r="BA1448" s="522"/>
      <c r="BB1448" s="614" t="s">
        <v>118</v>
      </c>
      <c r="BC1448" s="615"/>
      <c r="BD1448" s="615"/>
      <c r="BE1448" s="658"/>
      <c r="BF1448" s="520">
        <f>BF1446-AU1446</f>
        <v>0</v>
      </c>
      <c r="BG1448" s="521"/>
      <c r="BH1448" s="522"/>
      <c r="BI1448" s="346"/>
      <c r="BJ1448" s="520">
        <f>BJ1446-AY1446</f>
        <v>0</v>
      </c>
      <c r="BK1448" s="521"/>
      <c r="BL1448" s="522"/>
      <c r="BM1448" s="227"/>
      <c r="BN1448" s="228"/>
      <c r="BO1448" s="77"/>
      <c r="BP1448" s="77"/>
      <c r="BQ1448" s="72"/>
      <c r="BR1448" s="72"/>
      <c r="BS1448" s="72"/>
    </row>
    <row r="1449" spans="1:71" ht="15.75" customHeight="1" thickTop="1" thickBot="1">
      <c r="A1449" s="54"/>
      <c r="B1449" s="218"/>
      <c r="C1449" s="219"/>
      <c r="D1449" s="219"/>
      <c r="E1449" s="219"/>
      <c r="F1449" s="80"/>
      <c r="G1449" s="80"/>
      <c r="H1449" s="219"/>
      <c r="I1449" s="219"/>
      <c r="J1449" s="219"/>
      <c r="K1449" s="219"/>
      <c r="L1449" s="219"/>
      <c r="M1449" s="219"/>
      <c r="N1449" s="219"/>
      <c r="O1449" s="219"/>
      <c r="P1449" s="219"/>
      <c r="Q1449" s="219"/>
      <c r="R1449" s="219"/>
      <c r="S1449" s="219"/>
      <c r="T1449" s="219"/>
      <c r="U1449" s="219"/>
      <c r="V1449" s="219"/>
      <c r="W1449" s="219"/>
      <c r="X1449" s="219"/>
      <c r="Y1449" s="219"/>
      <c r="Z1449" s="219"/>
      <c r="AA1449" s="219"/>
      <c r="AB1449" s="219"/>
      <c r="AC1449" s="219"/>
      <c r="AD1449" s="219"/>
      <c r="AE1449" s="219"/>
      <c r="AF1449" s="225"/>
      <c r="AG1449" s="225"/>
      <c r="AH1449" s="219"/>
      <c r="AI1449" s="219"/>
      <c r="AJ1449" s="219"/>
      <c r="AK1449" s="219"/>
      <c r="AL1449" s="219"/>
      <c r="AM1449" s="219"/>
      <c r="AN1449" s="219"/>
      <c r="AO1449" s="219"/>
      <c r="AP1449" s="219"/>
      <c r="AQ1449" s="219"/>
      <c r="AR1449" s="219"/>
      <c r="AS1449" s="219"/>
      <c r="AT1449" s="219"/>
      <c r="AU1449" s="219"/>
      <c r="AV1449" s="219"/>
      <c r="AW1449" s="219"/>
      <c r="AX1449" s="219"/>
      <c r="AY1449" s="219"/>
      <c r="AZ1449" s="219"/>
      <c r="BA1449" s="617" t="s">
        <v>135</v>
      </c>
      <c r="BB1449" s="617"/>
      <c r="BC1449" s="617"/>
      <c r="BD1449" s="617"/>
      <c r="BE1449" s="617"/>
      <c r="BF1449" s="617"/>
      <c r="BG1449" s="617"/>
      <c r="BH1449" s="617"/>
      <c r="BI1449" s="617"/>
      <c r="BJ1449" s="617"/>
      <c r="BK1449" s="617"/>
      <c r="BL1449" s="617"/>
      <c r="BM1449" s="617"/>
      <c r="BN1449" s="618"/>
      <c r="BO1449" s="81"/>
      <c r="BP1449" s="81"/>
      <c r="BQ1449" s="54"/>
      <c r="BR1449" s="54"/>
      <c r="BS1449" s="54"/>
    </row>
    <row r="1450" spans="1:71" ht="12" customHeight="1" thickTop="1">
      <c r="A1450" s="54"/>
      <c r="B1450" s="55"/>
      <c r="C1450" s="54"/>
      <c r="D1450" s="54"/>
      <c r="E1450" s="54"/>
      <c r="F1450" s="56"/>
      <c r="G1450" s="56"/>
      <c r="H1450" s="54"/>
      <c r="I1450" s="54"/>
      <c r="J1450" s="54"/>
      <c r="K1450" s="54"/>
      <c r="L1450" s="54"/>
      <c r="M1450" s="54"/>
      <c r="N1450" s="54"/>
      <c r="O1450" s="54"/>
      <c r="P1450" s="54"/>
      <c r="Q1450" s="54"/>
      <c r="R1450" s="54"/>
      <c r="S1450" s="54"/>
      <c r="T1450" s="54"/>
      <c r="U1450" s="54"/>
      <c r="V1450" s="54"/>
      <c r="W1450" s="54"/>
      <c r="X1450" s="54"/>
      <c r="Y1450" s="54"/>
      <c r="Z1450" s="54"/>
      <c r="AA1450" s="54"/>
      <c r="AB1450" s="54"/>
      <c r="AC1450" s="54"/>
      <c r="AD1450" s="54"/>
      <c r="AE1450" s="54"/>
      <c r="AF1450" s="57"/>
      <c r="AG1450" s="57"/>
      <c r="AH1450" s="54"/>
      <c r="AI1450" s="54"/>
      <c r="AJ1450" s="54"/>
      <c r="AK1450" s="54"/>
      <c r="AL1450" s="54"/>
      <c r="AM1450" s="54"/>
      <c r="AN1450" s="54"/>
      <c r="AO1450" s="54"/>
      <c r="AP1450" s="54"/>
      <c r="AQ1450" s="54"/>
      <c r="AR1450" s="54"/>
      <c r="AS1450" s="54"/>
      <c r="AT1450" s="54"/>
      <c r="AU1450" s="54"/>
      <c r="AV1450" s="54"/>
      <c r="AW1450" s="54"/>
      <c r="AX1450" s="54"/>
      <c r="AY1450" s="54"/>
      <c r="AZ1450" s="54"/>
      <c r="BA1450" s="54"/>
      <c r="BB1450" s="54"/>
      <c r="BC1450" s="54"/>
      <c r="BD1450" s="54"/>
      <c r="BE1450" s="54"/>
      <c r="BF1450" s="54"/>
      <c r="BG1450" s="54"/>
      <c r="BH1450" s="54"/>
      <c r="BI1450" s="54"/>
      <c r="BJ1450" s="54"/>
      <c r="BK1450" s="54"/>
      <c r="BL1450" s="54"/>
      <c r="BM1450" s="54"/>
      <c r="BN1450" s="54"/>
      <c r="BO1450" s="58"/>
      <c r="BP1450" s="58"/>
      <c r="BQ1450" s="54"/>
      <c r="BR1450" s="54"/>
      <c r="BS1450" s="54"/>
    </row>
    <row r="1451" spans="1:71" s="61" customFormat="1" ht="33.75">
      <c r="A1451" s="60"/>
      <c r="B1451" s="503" t="s">
        <v>9</v>
      </c>
      <c r="C1451" s="503"/>
      <c r="D1451" s="503"/>
      <c r="E1451" s="503"/>
      <c r="F1451" s="503"/>
      <c r="G1451" s="503"/>
      <c r="H1451" s="503"/>
      <c r="I1451" s="503"/>
      <c r="J1451" s="503"/>
      <c r="K1451" s="503"/>
      <c r="L1451" s="503"/>
      <c r="M1451" s="503"/>
      <c r="N1451" s="503"/>
      <c r="O1451" s="503"/>
      <c r="P1451" s="503"/>
      <c r="Q1451" s="503"/>
      <c r="R1451" s="503"/>
      <c r="S1451" s="503"/>
      <c r="T1451" s="503"/>
      <c r="U1451" s="503"/>
      <c r="V1451" s="503"/>
      <c r="W1451" s="503"/>
      <c r="X1451" s="503"/>
      <c r="Y1451" s="503"/>
      <c r="Z1451" s="503"/>
      <c r="AA1451" s="503"/>
      <c r="AB1451" s="503"/>
      <c r="AC1451" s="503"/>
      <c r="AD1451" s="503"/>
      <c r="AE1451" s="503"/>
      <c r="AF1451" s="503"/>
      <c r="AG1451" s="503"/>
      <c r="AH1451" s="503"/>
      <c r="AI1451" s="503"/>
      <c r="AJ1451" s="503"/>
      <c r="AK1451" s="503"/>
      <c r="AL1451" s="503"/>
      <c r="AM1451" s="503"/>
      <c r="AN1451" s="503"/>
      <c r="AO1451" s="503"/>
      <c r="AP1451" s="503"/>
      <c r="AQ1451" s="503"/>
      <c r="AR1451" s="503"/>
      <c r="AS1451" s="503"/>
      <c r="AT1451" s="503"/>
      <c r="AU1451" s="503"/>
      <c r="AV1451" s="503"/>
      <c r="AW1451" s="503"/>
      <c r="AX1451" s="503"/>
      <c r="AY1451" s="503"/>
      <c r="AZ1451" s="503"/>
      <c r="BA1451" s="503"/>
      <c r="BB1451" s="503"/>
      <c r="BC1451" s="503"/>
      <c r="BD1451" s="503"/>
      <c r="BE1451" s="503"/>
      <c r="BF1451" s="503"/>
      <c r="BG1451" s="503"/>
      <c r="BH1451" s="503"/>
      <c r="BI1451" s="503"/>
      <c r="BJ1451" s="503"/>
      <c r="BK1451" s="503"/>
      <c r="BL1451" s="503"/>
      <c r="BM1451" s="503"/>
      <c r="BN1451" s="503"/>
      <c r="BO1451" s="192"/>
      <c r="BP1451" s="192"/>
      <c r="BQ1451" s="60"/>
      <c r="BR1451" s="60"/>
      <c r="BS1451" s="60"/>
    </row>
    <row r="1452" spans="1:71" ht="10.9" customHeight="1">
      <c r="A1452" s="54"/>
      <c r="B1452" s="193"/>
      <c r="C1452" s="194"/>
      <c r="D1452" s="194"/>
      <c r="E1452" s="194"/>
      <c r="F1452" s="195"/>
      <c r="G1452" s="195"/>
      <c r="H1452" s="194"/>
      <c r="I1452" s="194"/>
      <c r="J1452" s="194"/>
      <c r="K1452" s="194"/>
      <c r="L1452" s="194"/>
      <c r="M1452" s="194"/>
      <c r="N1452" s="194"/>
      <c r="O1452" s="194"/>
      <c r="P1452" s="194"/>
      <c r="Q1452" s="194"/>
      <c r="R1452" s="194"/>
      <c r="S1452" s="194"/>
      <c r="T1452" s="194"/>
      <c r="U1452" s="194"/>
      <c r="V1452" s="194"/>
      <c r="W1452" s="194"/>
      <c r="X1452" s="194"/>
      <c r="Y1452" s="194"/>
      <c r="Z1452" s="194"/>
      <c r="AA1452" s="194"/>
      <c r="AB1452" s="194"/>
      <c r="AC1452" s="194"/>
      <c r="AD1452" s="194"/>
      <c r="AE1452" s="194"/>
      <c r="AF1452" s="196"/>
      <c r="AG1452" s="196"/>
      <c r="AH1452" s="194"/>
      <c r="AI1452" s="194"/>
      <c r="AJ1452" s="194"/>
      <c r="AK1452" s="194"/>
      <c r="AL1452" s="194"/>
      <c r="AM1452" s="194"/>
      <c r="AN1452" s="194"/>
      <c r="AO1452" s="194"/>
      <c r="AP1452" s="194"/>
      <c r="AQ1452" s="194"/>
      <c r="AR1452" s="194"/>
      <c r="AS1452" s="194"/>
      <c r="AT1452" s="194"/>
      <c r="AU1452" s="194"/>
      <c r="AV1452" s="194"/>
      <c r="AW1452" s="194"/>
      <c r="AX1452" s="194"/>
      <c r="AY1452" s="194"/>
      <c r="AZ1452" s="194"/>
      <c r="BA1452" s="194"/>
      <c r="BB1452" s="194"/>
      <c r="BC1452" s="194"/>
      <c r="BD1452" s="194"/>
      <c r="BE1452" s="194"/>
      <c r="BF1452" s="194"/>
      <c r="BG1452" s="194"/>
      <c r="BH1452" s="194"/>
      <c r="BI1452" s="194"/>
      <c r="BJ1452" s="194"/>
      <c r="BK1452" s="194"/>
      <c r="BL1452" s="194"/>
      <c r="BM1452" s="194"/>
      <c r="BN1452" s="508"/>
      <c r="BO1452" s="508"/>
      <c r="BP1452" s="508"/>
      <c r="BQ1452" s="54"/>
      <c r="BR1452" s="54"/>
      <c r="BS1452" s="54"/>
    </row>
    <row r="1453" spans="1:71" s="62" customFormat="1" ht="36.75" customHeight="1">
      <c r="A1453" s="55"/>
      <c r="B1453" s="193"/>
      <c r="C1453" s="193"/>
      <c r="D1453" s="197" t="s">
        <v>10</v>
      </c>
      <c r="E1453" s="514" t="str">
        <f>IF(ROSTER!D$3="","",ROSTER!D$3)</f>
        <v/>
      </c>
      <c r="F1453" s="514"/>
      <c r="G1453" s="514"/>
      <c r="H1453" s="514"/>
      <c r="I1453" s="514"/>
      <c r="J1453" s="514"/>
      <c r="K1453" s="514"/>
      <c r="L1453" s="514"/>
      <c r="M1453" s="514"/>
      <c r="N1453" s="514"/>
      <c r="O1453" s="514"/>
      <c r="P1453" s="514"/>
      <c r="Q1453" s="514"/>
      <c r="R1453" s="514"/>
      <c r="S1453" s="514"/>
      <c r="T1453" s="514"/>
      <c r="U1453" s="514"/>
      <c r="V1453" s="514"/>
      <c r="W1453" s="514"/>
      <c r="X1453" s="514"/>
      <c r="Y1453" s="514"/>
      <c r="Z1453" s="514"/>
      <c r="AA1453" s="514"/>
      <c r="AB1453" s="514"/>
      <c r="AC1453" s="514"/>
      <c r="AD1453" s="198"/>
      <c r="AE1453" s="505" t="s">
        <v>11</v>
      </c>
      <c r="AF1453" s="505"/>
      <c r="AG1453" s="505"/>
      <c r="AH1453" s="505"/>
      <c r="AI1453" s="505"/>
      <c r="AJ1453" s="505"/>
      <c r="AK1453" s="505"/>
      <c r="AL1453" s="505"/>
      <c r="AM1453" s="505"/>
      <c r="AN1453" s="513"/>
      <c r="AO1453" s="513"/>
      <c r="AP1453" s="513"/>
      <c r="AQ1453" s="513"/>
      <c r="AR1453" s="513"/>
      <c r="AS1453" s="513"/>
      <c r="AT1453" s="513"/>
      <c r="AU1453" s="513"/>
      <c r="AV1453" s="513"/>
      <c r="AW1453" s="513"/>
      <c r="AX1453" s="513"/>
      <c r="AY1453" s="513"/>
      <c r="AZ1453" s="513"/>
      <c r="BA1453" s="513"/>
      <c r="BB1453" s="513"/>
      <c r="BC1453" s="513"/>
      <c r="BD1453" s="513"/>
      <c r="BE1453" s="513"/>
      <c r="BF1453" s="513"/>
      <c r="BG1453" s="513"/>
      <c r="BH1453" s="513"/>
      <c r="BI1453" s="513"/>
      <c r="BJ1453" s="513"/>
      <c r="BK1453" s="513"/>
      <c r="BL1453" s="513"/>
      <c r="BM1453" s="513"/>
      <c r="BN1453" s="508"/>
      <c r="BO1453" s="508"/>
      <c r="BP1453" s="508"/>
      <c r="BQ1453" s="55"/>
      <c r="BR1453" s="55"/>
      <c r="BS1453" s="55"/>
    </row>
    <row r="1454" spans="1:71" ht="8.85" customHeight="1">
      <c r="A1454" s="63"/>
      <c r="B1454" s="193"/>
      <c r="C1454" s="196" t="s">
        <v>36</v>
      </c>
      <c r="D1454" s="196"/>
      <c r="E1454" s="196"/>
      <c r="F1454" s="199"/>
      <c r="G1454" s="199"/>
      <c r="H1454" s="196"/>
      <c r="I1454" s="196"/>
      <c r="J1454" s="200"/>
      <c r="K1454" s="200"/>
      <c r="L1454" s="200"/>
      <c r="M1454" s="200"/>
      <c r="N1454" s="200"/>
      <c r="O1454" s="200"/>
      <c r="P1454" s="200"/>
      <c r="Q1454" s="200"/>
      <c r="R1454" s="200"/>
      <c r="S1454" s="200"/>
      <c r="T1454" s="200"/>
      <c r="U1454" s="200"/>
      <c r="V1454" s="200"/>
      <c r="W1454" s="200"/>
      <c r="X1454" s="200"/>
      <c r="Y1454" s="200"/>
      <c r="Z1454" s="200"/>
      <c r="AA1454" s="200"/>
      <c r="AB1454" s="200"/>
      <c r="AC1454" s="200"/>
      <c r="AD1454" s="200"/>
      <c r="AE1454" s="200"/>
      <c r="AF1454" s="200"/>
      <c r="AG1454" s="196"/>
      <c r="AH1454" s="201"/>
      <c r="AI1454" s="202"/>
      <c r="AJ1454" s="202"/>
      <c r="AK1454" s="202"/>
      <c r="AL1454" s="202"/>
      <c r="AM1454" s="202"/>
      <c r="AN1454" s="202"/>
      <c r="AO1454" s="203"/>
      <c r="AP1454" s="204"/>
      <c r="AQ1454" s="204"/>
      <c r="AR1454" s="204"/>
      <c r="AS1454" s="204"/>
      <c r="AT1454" s="204"/>
      <c r="AU1454" s="204"/>
      <c r="AV1454" s="204"/>
      <c r="AW1454" s="204"/>
      <c r="AX1454" s="204"/>
      <c r="AY1454" s="204"/>
      <c r="AZ1454" s="204"/>
      <c r="BA1454" s="204"/>
      <c r="BB1454" s="204"/>
      <c r="BC1454" s="204"/>
      <c r="BD1454" s="204"/>
      <c r="BE1454" s="204"/>
      <c r="BF1454" s="204"/>
      <c r="BG1454" s="204"/>
      <c r="BH1454" s="204"/>
      <c r="BI1454" s="204"/>
      <c r="BJ1454" s="204"/>
      <c r="BK1454" s="204"/>
      <c r="BL1454" s="204"/>
      <c r="BM1454" s="204"/>
      <c r="BN1454" s="204"/>
      <c r="BO1454" s="205"/>
      <c r="BP1454" s="205"/>
      <c r="BQ1454" s="63"/>
      <c r="BR1454" s="63"/>
      <c r="BS1454" s="63"/>
    </row>
    <row r="1455" spans="1:71" s="62" customFormat="1" ht="42.75">
      <c r="A1455" s="55"/>
      <c r="B1455" s="193"/>
      <c r="C1455" s="519" t="s">
        <v>35</v>
      </c>
      <c r="D1455" s="519"/>
      <c r="E1455" s="513"/>
      <c r="F1455" s="513"/>
      <c r="G1455" s="513"/>
      <c r="H1455" s="513"/>
      <c r="I1455" s="513"/>
      <c r="J1455" s="513"/>
      <c r="K1455" s="513"/>
      <c r="L1455" s="513"/>
      <c r="M1455" s="513"/>
      <c r="N1455" s="513"/>
      <c r="O1455" s="513"/>
      <c r="P1455" s="513"/>
      <c r="Q1455" s="513"/>
      <c r="R1455" s="513"/>
      <c r="S1455" s="513"/>
      <c r="T1455" s="513"/>
      <c r="U1455" s="513"/>
      <c r="V1455" s="513"/>
      <c r="W1455" s="513"/>
      <c r="X1455" s="513"/>
      <c r="Y1455" s="513"/>
      <c r="Z1455" s="513"/>
      <c r="AA1455" s="513"/>
      <c r="AB1455" s="513"/>
      <c r="AC1455" s="513"/>
      <c r="AD1455" s="198"/>
      <c r="AE1455" s="239" t="s">
        <v>19</v>
      </c>
      <c r="AF1455" s="239"/>
      <c r="AG1455" s="239"/>
      <c r="AH1455" s="505" t="s">
        <v>19</v>
      </c>
      <c r="AI1455" s="505"/>
      <c r="AJ1455" s="505"/>
      <c r="AK1455" s="505"/>
      <c r="AL1455" s="505"/>
      <c r="AM1455" s="505"/>
      <c r="AN1455" s="513"/>
      <c r="AO1455" s="513"/>
      <c r="AP1455" s="513"/>
      <c r="AQ1455" s="513"/>
      <c r="AR1455" s="513"/>
      <c r="AS1455" s="513"/>
      <c r="AT1455" s="513"/>
      <c r="AU1455" s="513"/>
      <c r="AV1455" s="513"/>
      <c r="AW1455" s="513"/>
      <c r="AX1455" s="513"/>
      <c r="AY1455" s="513"/>
      <c r="AZ1455" s="513"/>
      <c r="BA1455" s="505" t="s">
        <v>12</v>
      </c>
      <c r="BB1455" s="505"/>
      <c r="BC1455" s="505"/>
      <c r="BD1455" s="504"/>
      <c r="BE1455" s="504"/>
      <c r="BF1455" s="504"/>
      <c r="BG1455" s="504"/>
      <c r="BH1455" s="504"/>
      <c r="BI1455" s="504"/>
      <c r="BJ1455" s="504"/>
      <c r="BK1455" s="504"/>
      <c r="BL1455" s="504"/>
      <c r="BM1455" s="504"/>
      <c r="BN1455" s="206"/>
      <c r="BO1455" s="207"/>
      <c r="BP1455" s="207"/>
      <c r="BQ1455" s="64">
        <f>IF(BD1455=0,0,1)</f>
        <v>0</v>
      </c>
      <c r="BR1455" s="65">
        <f>IF((BE1509+BI1509)&gt;(AO1509+AS1509),1,0)</f>
        <v>0</v>
      </c>
      <c r="BS1455" s="66"/>
    </row>
    <row r="1456" spans="1:71" ht="9.6" customHeight="1">
      <c r="A1456" s="54"/>
      <c r="B1456" s="193"/>
      <c r="C1456" s="194"/>
      <c r="D1456" s="194"/>
      <c r="E1456" s="194"/>
      <c r="F1456" s="195"/>
      <c r="G1456" s="195"/>
      <c r="H1456" s="194"/>
      <c r="I1456" s="194"/>
      <c r="J1456" s="194"/>
      <c r="K1456" s="194"/>
      <c r="L1456" s="194"/>
      <c r="M1456" s="194"/>
      <c r="N1456" s="194"/>
      <c r="O1456" s="194"/>
      <c r="P1456" s="194"/>
      <c r="Q1456" s="194"/>
      <c r="R1456" s="194"/>
      <c r="S1456" s="194"/>
      <c r="T1456" s="194"/>
      <c r="U1456" s="194"/>
      <c r="V1456" s="194"/>
      <c r="W1456" s="194"/>
      <c r="X1456" s="194"/>
      <c r="Y1456" s="194"/>
      <c r="Z1456" s="194"/>
      <c r="AA1456" s="194"/>
      <c r="AB1456" s="194"/>
      <c r="AC1456" s="194"/>
      <c r="AD1456" s="194"/>
      <c r="AE1456" s="194"/>
      <c r="AF1456" s="196"/>
      <c r="AG1456" s="196"/>
      <c r="AH1456" s="194"/>
      <c r="AI1456" s="194"/>
      <c r="AJ1456" s="194"/>
      <c r="AK1456" s="194"/>
      <c r="AL1456" s="194"/>
      <c r="AM1456" s="194"/>
      <c r="AN1456" s="194"/>
      <c r="AO1456" s="194"/>
      <c r="AP1456" s="194"/>
      <c r="AQ1456" s="194"/>
      <c r="AR1456" s="194"/>
      <c r="AS1456" s="194"/>
      <c r="AT1456" s="194"/>
      <c r="AU1456" s="194"/>
      <c r="AV1456" s="194"/>
      <c r="AW1456" s="194"/>
      <c r="AX1456" s="194"/>
      <c r="AY1456" s="194"/>
      <c r="AZ1456" s="194"/>
      <c r="BA1456" s="194"/>
      <c r="BB1456" s="194"/>
      <c r="BC1456" s="194"/>
      <c r="BD1456" s="194"/>
      <c r="BE1456" s="194"/>
      <c r="BF1456" s="194"/>
      <c r="BG1456" s="194"/>
      <c r="BH1456" s="194"/>
      <c r="BI1456" s="194"/>
      <c r="BJ1456" s="194"/>
      <c r="BK1456" s="194"/>
      <c r="BL1456" s="194"/>
      <c r="BM1456" s="194"/>
      <c r="BN1456" s="194"/>
      <c r="BO1456" s="208"/>
      <c r="BP1456" s="208"/>
      <c r="BQ1456" s="54"/>
      <c r="BR1456" s="54"/>
      <c r="BS1456" s="54"/>
    </row>
    <row r="1457" spans="1:71" ht="8.85" customHeight="1" thickBot="1">
      <c r="A1457" s="54"/>
      <c r="B1457" s="209"/>
      <c r="C1457" s="210"/>
      <c r="D1457" s="210"/>
      <c r="E1457" s="210"/>
      <c r="F1457" s="211"/>
      <c r="G1457" s="211"/>
      <c r="H1457" s="210"/>
      <c r="I1457" s="210"/>
      <c r="J1457" s="210"/>
      <c r="K1457" s="210"/>
      <c r="L1457" s="210"/>
      <c r="M1457" s="210"/>
      <c r="N1457" s="210"/>
      <c r="O1457" s="210"/>
      <c r="P1457" s="210"/>
      <c r="Q1457" s="210"/>
      <c r="R1457" s="210"/>
      <c r="S1457" s="210"/>
      <c r="T1457" s="210"/>
      <c r="U1457" s="210"/>
      <c r="V1457" s="210"/>
      <c r="W1457" s="210"/>
      <c r="X1457" s="210"/>
      <c r="Y1457" s="210"/>
      <c r="Z1457" s="210"/>
      <c r="AA1457" s="210"/>
      <c r="AB1457" s="210"/>
      <c r="AC1457" s="210"/>
      <c r="AD1457" s="210"/>
      <c r="AE1457" s="210"/>
      <c r="AF1457" s="212"/>
      <c r="AG1457" s="212"/>
      <c r="AH1457" s="210"/>
      <c r="AI1457" s="210"/>
      <c r="AJ1457" s="210"/>
      <c r="AK1457" s="210"/>
      <c r="AL1457" s="210"/>
      <c r="AM1457" s="210"/>
      <c r="AN1457" s="210"/>
      <c r="AO1457" s="210"/>
      <c r="AP1457" s="210"/>
      <c r="AQ1457" s="210"/>
      <c r="AR1457" s="210"/>
      <c r="AS1457" s="210"/>
      <c r="AT1457" s="210"/>
      <c r="AU1457" s="210"/>
      <c r="AV1457" s="210"/>
      <c r="AW1457" s="210"/>
      <c r="AX1457" s="210"/>
      <c r="AY1457" s="210"/>
      <c r="AZ1457" s="210"/>
      <c r="BA1457" s="210"/>
      <c r="BB1457" s="210"/>
      <c r="BC1457" s="210"/>
      <c r="BD1457" s="210"/>
      <c r="BE1457" s="210"/>
      <c r="BF1457" s="210"/>
      <c r="BG1457" s="210"/>
      <c r="BH1457" s="210"/>
      <c r="BI1457" s="210"/>
      <c r="BJ1457" s="210"/>
      <c r="BK1457" s="210"/>
      <c r="BL1457" s="210"/>
      <c r="BM1457" s="210"/>
      <c r="BN1457" s="210"/>
      <c r="BO1457" s="213"/>
      <c r="BP1457" s="213"/>
      <c r="BQ1457" s="54"/>
      <c r="BR1457" s="54"/>
      <c r="BS1457" s="54"/>
    </row>
    <row r="1458" spans="1:71" s="62" customFormat="1" ht="33.4" customHeight="1" thickTop="1">
      <c r="A1458" s="66"/>
      <c r="B1458" s="515" t="s">
        <v>0</v>
      </c>
      <c r="C1458" s="531" t="s">
        <v>1</v>
      </c>
      <c r="D1458" s="532"/>
      <c r="E1458" s="332" t="s">
        <v>26</v>
      </c>
      <c r="F1458" s="499" t="s">
        <v>104</v>
      </c>
      <c r="G1458" s="499" t="s">
        <v>105</v>
      </c>
      <c r="H1458" s="527" t="s">
        <v>38</v>
      </c>
      <c r="I1458" s="528"/>
      <c r="J1458" s="564" t="s">
        <v>7</v>
      </c>
      <c r="K1458" s="564"/>
      <c r="L1458" s="564"/>
      <c r="M1458" s="564"/>
      <c r="N1458" s="564"/>
      <c r="O1458" s="564"/>
      <c r="P1458" s="564" t="s">
        <v>2</v>
      </c>
      <c r="Q1458" s="564"/>
      <c r="R1458" s="564"/>
      <c r="S1458" s="564"/>
      <c r="T1458" s="564"/>
      <c r="U1458" s="564"/>
      <c r="V1458" s="610" t="s">
        <v>32</v>
      </c>
      <c r="W1458" s="611"/>
      <c r="X1458" s="610" t="s">
        <v>33</v>
      </c>
      <c r="Y1458" s="611"/>
      <c r="Z1458" s="619" t="s">
        <v>41</v>
      </c>
      <c r="AA1458" s="620"/>
      <c r="AB1458" s="623" t="s">
        <v>6</v>
      </c>
      <c r="AC1458" s="623"/>
      <c r="AD1458" s="623"/>
      <c r="AE1458" s="623"/>
      <c r="AF1458" s="623"/>
      <c r="AG1458" s="623"/>
      <c r="AH1458" s="564" t="s">
        <v>66</v>
      </c>
      <c r="AI1458" s="564"/>
      <c r="AJ1458" s="564"/>
      <c r="AK1458" s="564"/>
      <c r="AL1458" s="564"/>
      <c r="AM1458" s="564"/>
      <c r="AN1458" s="564" t="s">
        <v>67</v>
      </c>
      <c r="AO1458" s="564"/>
      <c r="AP1458" s="564"/>
      <c r="AQ1458" s="564"/>
      <c r="AR1458" s="564"/>
      <c r="AS1458" s="564"/>
      <c r="AT1458" s="564" t="s">
        <v>68</v>
      </c>
      <c r="AU1458" s="564"/>
      <c r="AV1458" s="564"/>
      <c r="AW1458" s="564"/>
      <c r="AX1458" s="564"/>
      <c r="AY1458" s="583"/>
      <c r="AZ1458" s="564" t="s">
        <v>4</v>
      </c>
      <c r="BA1458" s="564"/>
      <c r="BB1458" s="564"/>
      <c r="BC1458" s="564"/>
      <c r="BD1458" s="564"/>
      <c r="BE1458" s="564"/>
      <c r="BF1458" s="564" t="s">
        <v>69</v>
      </c>
      <c r="BG1458" s="564"/>
      <c r="BH1458" s="564"/>
      <c r="BI1458" s="564"/>
      <c r="BJ1458" s="564"/>
      <c r="BK1458" s="582"/>
      <c r="BL1458" s="659" t="s">
        <v>119</v>
      </c>
      <c r="BM1458" s="660"/>
      <c r="BN1458" s="661"/>
      <c r="BO1458" s="603" t="s">
        <v>83</v>
      </c>
      <c r="BP1458" s="603" t="s">
        <v>84</v>
      </c>
      <c r="BQ1458" s="66"/>
      <c r="BR1458" s="66"/>
      <c r="BS1458" s="66"/>
    </row>
    <row r="1459" spans="1:71" s="68" customFormat="1" ht="45" customHeight="1">
      <c r="A1459" s="67"/>
      <c r="B1459" s="516"/>
      <c r="C1459" s="533"/>
      <c r="D1459" s="534"/>
      <c r="E1459" s="331" t="s">
        <v>106</v>
      </c>
      <c r="F1459" s="500"/>
      <c r="G1459" s="500"/>
      <c r="H1459" s="529"/>
      <c r="I1459" s="530"/>
      <c r="J1459" s="562" t="s">
        <v>15</v>
      </c>
      <c r="K1459" s="563"/>
      <c r="L1459" s="525" t="s">
        <v>16</v>
      </c>
      <c r="M1459" s="526"/>
      <c r="N1459" s="517" t="s">
        <v>17</v>
      </c>
      <c r="O1459" s="518" t="s">
        <v>8</v>
      </c>
      <c r="P1459" s="562" t="s">
        <v>24</v>
      </c>
      <c r="Q1459" s="563"/>
      <c r="R1459" s="525" t="s">
        <v>22</v>
      </c>
      <c r="S1459" s="526"/>
      <c r="T1459" s="517" t="s">
        <v>17</v>
      </c>
      <c r="U1459" s="518"/>
      <c r="V1459" s="612"/>
      <c r="W1459" s="613"/>
      <c r="X1459" s="612"/>
      <c r="Y1459" s="613"/>
      <c r="Z1459" s="621"/>
      <c r="AA1459" s="622"/>
      <c r="AB1459" s="638" t="s">
        <v>50</v>
      </c>
      <c r="AC1459" s="639"/>
      <c r="AD1459" s="636" t="s">
        <v>21</v>
      </c>
      <c r="AE1459" s="637" t="s">
        <v>3</v>
      </c>
      <c r="AF1459" s="624" t="s">
        <v>5</v>
      </c>
      <c r="AG1459" s="625"/>
      <c r="AH1459" s="562" t="s">
        <v>50</v>
      </c>
      <c r="AI1459" s="563"/>
      <c r="AJ1459" s="525" t="s">
        <v>21</v>
      </c>
      <c r="AK1459" s="526" t="s">
        <v>3</v>
      </c>
      <c r="AL1459" s="523" t="s">
        <v>5</v>
      </c>
      <c r="AM1459" s="524"/>
      <c r="AN1459" s="562" t="s">
        <v>50</v>
      </c>
      <c r="AO1459" s="563"/>
      <c r="AP1459" s="525" t="s">
        <v>21</v>
      </c>
      <c r="AQ1459" s="526" t="s">
        <v>3</v>
      </c>
      <c r="AR1459" s="523" t="s">
        <v>5</v>
      </c>
      <c r="AS1459" s="524"/>
      <c r="AT1459" s="533" t="s">
        <v>50</v>
      </c>
      <c r="AU1459" s="584"/>
      <c r="AV1459" s="597" t="s">
        <v>21</v>
      </c>
      <c r="AW1459" s="598" t="s">
        <v>3</v>
      </c>
      <c r="AX1459" s="523" t="s">
        <v>5</v>
      </c>
      <c r="AY1459" s="585"/>
      <c r="AZ1459" s="562" t="s">
        <v>50</v>
      </c>
      <c r="BA1459" s="563"/>
      <c r="BB1459" s="525" t="s">
        <v>21</v>
      </c>
      <c r="BC1459" s="526" t="s">
        <v>3</v>
      </c>
      <c r="BD1459" s="523" t="s">
        <v>5</v>
      </c>
      <c r="BE1459" s="524"/>
      <c r="BF1459" s="533" t="s">
        <v>50</v>
      </c>
      <c r="BG1459" s="584"/>
      <c r="BH1459" s="597" t="s">
        <v>21</v>
      </c>
      <c r="BI1459" s="598" t="s">
        <v>3</v>
      </c>
      <c r="BJ1459" s="523" t="s">
        <v>5</v>
      </c>
      <c r="BK1459" s="524"/>
      <c r="BL1459" s="662"/>
      <c r="BM1459" s="663"/>
      <c r="BN1459" s="664"/>
      <c r="BO1459" s="604"/>
      <c r="BP1459" s="604"/>
      <c r="BQ1459" s="67"/>
      <c r="BR1459" s="67"/>
      <c r="BS1459" s="67"/>
    </row>
    <row r="1460" spans="1:71" ht="23.85" customHeight="1">
      <c r="A1460" s="69"/>
      <c r="B1460" s="548" t="str">
        <f>IF(ROSTER!B8="","",ROSTER!B8)</f>
        <v/>
      </c>
      <c r="C1460" s="536" t="str">
        <f>IF(ROSTER!C$8="","",ROSTER!C$8)</f>
        <v/>
      </c>
      <c r="D1460" s="537"/>
      <c r="E1460" s="546"/>
      <c r="F1460" s="501">
        <f>IF(E1460="y",1,IF(E1460="S",1,0))</f>
        <v>0</v>
      </c>
      <c r="G1460" s="506">
        <f>IF(E1460="S",1,0)</f>
        <v>0</v>
      </c>
      <c r="H1460" s="542"/>
      <c r="I1460" s="543"/>
      <c r="J1460" s="538"/>
      <c r="K1460" s="539"/>
      <c r="L1460" s="552"/>
      <c r="M1460" s="558"/>
      <c r="N1460" s="554">
        <f>L1460+J1460</f>
        <v>0</v>
      </c>
      <c r="O1460" s="555"/>
      <c r="P1460" s="538"/>
      <c r="Q1460" s="539"/>
      <c r="R1460" s="552"/>
      <c r="S1460" s="558"/>
      <c r="T1460" s="590">
        <f>R1460-P1460</f>
        <v>0</v>
      </c>
      <c r="U1460" s="591"/>
      <c r="V1460" s="550"/>
      <c r="W1460" s="543"/>
      <c r="X1460" s="538"/>
      <c r="Y1460" s="543"/>
      <c r="Z1460" s="538"/>
      <c r="AA1460" s="543"/>
      <c r="AB1460" s="538"/>
      <c r="AC1460" s="539"/>
      <c r="AD1460" s="552"/>
      <c r="AE1460" s="558"/>
      <c r="AF1460" s="586">
        <f>IF(AB1460=0,0,(AD1460/AB1460)*100)</f>
        <v>0</v>
      </c>
      <c r="AG1460" s="587"/>
      <c r="AH1460" s="538"/>
      <c r="AI1460" s="539"/>
      <c r="AJ1460" s="552"/>
      <c r="AK1460" s="558"/>
      <c r="AL1460" s="590">
        <f>IF(AH1460=0,0,(AJ1460/AH1460)*100)</f>
        <v>0</v>
      </c>
      <c r="AM1460" s="591"/>
      <c r="AN1460" s="538"/>
      <c r="AO1460" s="539"/>
      <c r="AP1460" s="552"/>
      <c r="AQ1460" s="558"/>
      <c r="AR1460" s="590">
        <f>IF(AN1460=0,0,(AP1460/AN1460)*100)</f>
        <v>0</v>
      </c>
      <c r="AS1460" s="591"/>
      <c r="AT1460" s="578">
        <f>AB1460+AH1460+AN1460</f>
        <v>0</v>
      </c>
      <c r="AU1460" s="579"/>
      <c r="AV1460" s="574">
        <f>AD1460+AJ1460+AP1460</f>
        <v>0</v>
      </c>
      <c r="AW1460" s="575"/>
      <c r="AX1460" s="590">
        <f>IF(AT1460=0,0,(AV1460/AT1460)*100)</f>
        <v>0</v>
      </c>
      <c r="AY1460" s="591"/>
      <c r="AZ1460" s="538"/>
      <c r="BA1460" s="539"/>
      <c r="BB1460" s="552"/>
      <c r="BC1460" s="558"/>
      <c r="BD1460" s="590">
        <f>IF(AZ1460=0,0,(BB1460/AZ1460)*100)</f>
        <v>0</v>
      </c>
      <c r="BE1460" s="591"/>
      <c r="BF1460" s="578">
        <f>AT1460+AZ1460</f>
        <v>0</v>
      </c>
      <c r="BG1460" s="579"/>
      <c r="BH1460" s="574">
        <f>AV1460+BB1460</f>
        <v>0</v>
      </c>
      <c r="BI1460" s="575"/>
      <c r="BJ1460" s="590">
        <f>IF(BF1460=0,0,(BH1460/BF1460)*100)</f>
        <v>0</v>
      </c>
      <c r="BK1460" s="591"/>
      <c r="BL1460" s="650">
        <f>(AD1460*2)+(AJ1460*2)+(AP1460*3)+BB1460</f>
        <v>0</v>
      </c>
      <c r="BM1460" s="651"/>
      <c r="BN1460" s="652"/>
      <c r="BO1460" s="599" t="e">
        <f>(BL1460*BR$1460)+(N1460*BR$1461)+(X1460*BR$1462)+(R1460*BR$1463)+(V1460*BR$1464)+(Z1460*BR$1465)</f>
        <v>#REF!</v>
      </c>
      <c r="BP1460" s="599" t="e">
        <f>((AZ1460-BB1460)*BR$1467)+((AT1460-AV1460)*BR$1466)+(H1460*BR$1468)+(P1460*BR$1469)</f>
        <v>#REF!</v>
      </c>
      <c r="BQ1460" s="70" t="s">
        <v>72</v>
      </c>
      <c r="BR1460" s="71" t="e">
        <f>IF(#REF!="B",#REF!,IF(#REF!="C",#REF!,#REF!))</f>
        <v>#REF!</v>
      </c>
      <c r="BS1460" s="67"/>
    </row>
    <row r="1461" spans="1:71" ht="23.85" customHeight="1">
      <c r="A1461" s="69"/>
      <c r="B1461" s="549"/>
      <c r="C1461" s="560" t="str">
        <f>IF(ROSTER!D$8="","",ROSTER!D$8)</f>
        <v/>
      </c>
      <c r="D1461" s="561"/>
      <c r="E1461" s="547"/>
      <c r="F1461" s="502"/>
      <c r="G1461" s="507"/>
      <c r="H1461" s="544"/>
      <c r="I1461" s="545"/>
      <c r="J1461" s="540"/>
      <c r="K1461" s="541"/>
      <c r="L1461" s="553"/>
      <c r="M1461" s="559"/>
      <c r="N1461" s="556" t="s">
        <v>14</v>
      </c>
      <c r="O1461" s="557"/>
      <c r="P1461" s="540"/>
      <c r="Q1461" s="541"/>
      <c r="R1461" s="553"/>
      <c r="S1461" s="559"/>
      <c r="T1461" s="592"/>
      <c r="U1461" s="593"/>
      <c r="V1461" s="551"/>
      <c r="W1461" s="545"/>
      <c r="X1461" s="540"/>
      <c r="Y1461" s="545"/>
      <c r="Z1461" s="540"/>
      <c r="AA1461" s="545"/>
      <c r="AB1461" s="540"/>
      <c r="AC1461" s="541"/>
      <c r="AD1461" s="553"/>
      <c r="AE1461" s="559"/>
      <c r="AF1461" s="588"/>
      <c r="AG1461" s="589"/>
      <c r="AH1461" s="540"/>
      <c r="AI1461" s="541"/>
      <c r="AJ1461" s="553"/>
      <c r="AK1461" s="559"/>
      <c r="AL1461" s="592"/>
      <c r="AM1461" s="593"/>
      <c r="AN1461" s="540"/>
      <c r="AO1461" s="541"/>
      <c r="AP1461" s="553"/>
      <c r="AQ1461" s="559"/>
      <c r="AR1461" s="592"/>
      <c r="AS1461" s="593"/>
      <c r="AT1461" s="580"/>
      <c r="AU1461" s="581"/>
      <c r="AV1461" s="576"/>
      <c r="AW1461" s="577"/>
      <c r="AX1461" s="592"/>
      <c r="AY1461" s="593"/>
      <c r="AZ1461" s="540"/>
      <c r="BA1461" s="541"/>
      <c r="BB1461" s="553"/>
      <c r="BC1461" s="559"/>
      <c r="BD1461" s="592"/>
      <c r="BE1461" s="593"/>
      <c r="BF1461" s="580"/>
      <c r="BG1461" s="581"/>
      <c r="BH1461" s="576"/>
      <c r="BI1461" s="577"/>
      <c r="BJ1461" s="592"/>
      <c r="BK1461" s="593"/>
      <c r="BL1461" s="653"/>
      <c r="BM1461" s="654"/>
      <c r="BN1461" s="655"/>
      <c r="BO1461" s="600"/>
      <c r="BP1461" s="600"/>
      <c r="BQ1461" s="70" t="s">
        <v>73</v>
      </c>
      <c r="BR1461" s="71" t="e">
        <f>IF(#REF!="B",#REF!,IF(#REF!="C",#REF!,#REF!))</f>
        <v>#REF!</v>
      </c>
      <c r="BS1461" s="67"/>
    </row>
    <row r="1462" spans="1:71" ht="21.75" customHeight="1">
      <c r="A1462" s="54"/>
      <c r="B1462" s="548" t="str">
        <f>IF(ROSTER!B10="","",ROSTER!B10)</f>
        <v/>
      </c>
      <c r="C1462" s="536" t="str">
        <f>IF(ROSTER!C$10="","",ROSTER!C$10)</f>
        <v/>
      </c>
      <c r="D1462" s="537"/>
      <c r="E1462" s="546"/>
      <c r="F1462" s="501">
        <f>IF(E1462="y",1,IF(E1462="S",1,0))</f>
        <v>0</v>
      </c>
      <c r="G1462" s="506">
        <f>IF(E1462="S",1,0)</f>
        <v>0</v>
      </c>
      <c r="H1462" s="542"/>
      <c r="I1462" s="543"/>
      <c r="J1462" s="538"/>
      <c r="K1462" s="539"/>
      <c r="L1462" s="552"/>
      <c r="M1462" s="558"/>
      <c r="N1462" s="554">
        <f>L1462+J1462</f>
        <v>0</v>
      </c>
      <c r="O1462" s="555"/>
      <c r="P1462" s="538"/>
      <c r="Q1462" s="539"/>
      <c r="R1462" s="552"/>
      <c r="S1462" s="558"/>
      <c r="T1462" s="590">
        <f t="shared" ref="T1462:T1503" si="1311">R1462-P1462</f>
        <v>0</v>
      </c>
      <c r="U1462" s="591"/>
      <c r="V1462" s="550"/>
      <c r="W1462" s="543"/>
      <c r="X1462" s="538"/>
      <c r="Y1462" s="543"/>
      <c r="Z1462" s="538"/>
      <c r="AA1462" s="543"/>
      <c r="AB1462" s="538"/>
      <c r="AC1462" s="539"/>
      <c r="AD1462" s="552"/>
      <c r="AE1462" s="558"/>
      <c r="AF1462" s="586">
        <f>IF(AB1462=0,0,(AD1462/AB1462)*100)</f>
        <v>0</v>
      </c>
      <c r="AG1462" s="587"/>
      <c r="AH1462" s="538"/>
      <c r="AI1462" s="539"/>
      <c r="AJ1462" s="552"/>
      <c r="AK1462" s="558"/>
      <c r="AL1462" s="590">
        <f>IF(AH1462=0,0,(AJ1462/AH1462)*100)</f>
        <v>0</v>
      </c>
      <c r="AM1462" s="591"/>
      <c r="AN1462" s="538"/>
      <c r="AO1462" s="539"/>
      <c r="AP1462" s="552"/>
      <c r="AQ1462" s="558"/>
      <c r="AR1462" s="590">
        <f>IF(AN1462=0,0,(AP1462/AN1462)*100)</f>
        <v>0</v>
      </c>
      <c r="AS1462" s="591"/>
      <c r="AT1462" s="578">
        <f>AB1462+AH1462+AN1462</f>
        <v>0</v>
      </c>
      <c r="AU1462" s="579"/>
      <c r="AV1462" s="574">
        <f>AD1462+AJ1462+AP1462</f>
        <v>0</v>
      </c>
      <c r="AW1462" s="575"/>
      <c r="AX1462" s="590">
        <f>IF(AT1462=0,0,(AV1462/AT1462)*100)</f>
        <v>0</v>
      </c>
      <c r="AY1462" s="591"/>
      <c r="AZ1462" s="538"/>
      <c r="BA1462" s="539"/>
      <c r="BB1462" s="552"/>
      <c r="BC1462" s="558"/>
      <c r="BD1462" s="590">
        <f>IF(AZ1462=0,0,(BB1462/AZ1462)*100)</f>
        <v>0</v>
      </c>
      <c r="BE1462" s="591"/>
      <c r="BF1462" s="578">
        <f>AT1462+AZ1462</f>
        <v>0</v>
      </c>
      <c r="BG1462" s="579"/>
      <c r="BH1462" s="574">
        <f>AV1462+BB1462</f>
        <v>0</v>
      </c>
      <c r="BI1462" s="575"/>
      <c r="BJ1462" s="590">
        <f>IF(BF1462=0,0,(BH1462/BF1462)*100)</f>
        <v>0</v>
      </c>
      <c r="BK1462" s="591"/>
      <c r="BL1462" s="650">
        <f>(AD1462*2)+(AJ1462*2)+(AP1462*3)+BB1462</f>
        <v>0</v>
      </c>
      <c r="BM1462" s="651"/>
      <c r="BN1462" s="652"/>
      <c r="BO1462" s="599" t="e">
        <f>(BL1462*BR$1460)+(N1462*BR$1461)+(X1462*BR$1462)+(R1462*BR$1463)+(V1462*BR$1464)+(Z1462*BR$1465)</f>
        <v>#REF!</v>
      </c>
      <c r="BP1462" s="599" t="e">
        <f>((AZ1462-BB1462)*BR$1467)+((AT1462-AV1462)*BR$1466)+(H1462*BR$1468)+(P1462*BR$1469)</f>
        <v>#REF!</v>
      </c>
      <c r="BQ1462" s="70" t="s">
        <v>74</v>
      </c>
      <c r="BR1462" s="71" t="e">
        <f>IF(#REF!="B",#REF!,IF(#REF!="C",#REF!,#REF!))</f>
        <v>#REF!</v>
      </c>
      <c r="BS1462" s="67"/>
    </row>
    <row r="1463" spans="1:71" ht="21.75" customHeight="1">
      <c r="A1463" s="54"/>
      <c r="B1463" s="549"/>
      <c r="C1463" s="560" t="str">
        <f>IF(ROSTER!D$10="","",ROSTER!D$10)</f>
        <v/>
      </c>
      <c r="D1463" s="561"/>
      <c r="E1463" s="547"/>
      <c r="F1463" s="502"/>
      <c r="G1463" s="507"/>
      <c r="H1463" s="544"/>
      <c r="I1463" s="545"/>
      <c r="J1463" s="540"/>
      <c r="K1463" s="541"/>
      <c r="L1463" s="553"/>
      <c r="M1463" s="559"/>
      <c r="N1463" s="556" t="s">
        <v>14</v>
      </c>
      <c r="O1463" s="557"/>
      <c r="P1463" s="540"/>
      <c r="Q1463" s="541"/>
      <c r="R1463" s="553"/>
      <c r="S1463" s="559"/>
      <c r="T1463" s="592"/>
      <c r="U1463" s="593"/>
      <c r="V1463" s="551"/>
      <c r="W1463" s="545"/>
      <c r="X1463" s="540"/>
      <c r="Y1463" s="545"/>
      <c r="Z1463" s="540"/>
      <c r="AA1463" s="545"/>
      <c r="AB1463" s="540"/>
      <c r="AC1463" s="541"/>
      <c r="AD1463" s="553"/>
      <c r="AE1463" s="559"/>
      <c r="AF1463" s="588"/>
      <c r="AG1463" s="589"/>
      <c r="AH1463" s="540"/>
      <c r="AI1463" s="541"/>
      <c r="AJ1463" s="553"/>
      <c r="AK1463" s="559"/>
      <c r="AL1463" s="592"/>
      <c r="AM1463" s="593"/>
      <c r="AN1463" s="540"/>
      <c r="AO1463" s="541"/>
      <c r="AP1463" s="553"/>
      <c r="AQ1463" s="559"/>
      <c r="AR1463" s="592"/>
      <c r="AS1463" s="593"/>
      <c r="AT1463" s="580"/>
      <c r="AU1463" s="581"/>
      <c r="AV1463" s="576"/>
      <c r="AW1463" s="577"/>
      <c r="AX1463" s="592"/>
      <c r="AY1463" s="593"/>
      <c r="AZ1463" s="540"/>
      <c r="BA1463" s="541"/>
      <c r="BB1463" s="553"/>
      <c r="BC1463" s="559"/>
      <c r="BD1463" s="592"/>
      <c r="BE1463" s="593"/>
      <c r="BF1463" s="580"/>
      <c r="BG1463" s="581"/>
      <c r="BH1463" s="576"/>
      <c r="BI1463" s="577"/>
      <c r="BJ1463" s="592"/>
      <c r="BK1463" s="593"/>
      <c r="BL1463" s="653"/>
      <c r="BM1463" s="654"/>
      <c r="BN1463" s="655"/>
      <c r="BO1463" s="600"/>
      <c r="BP1463" s="600"/>
      <c r="BQ1463" s="70" t="s">
        <v>75</v>
      </c>
      <c r="BR1463" s="71" t="e">
        <f>IF(#REF!="B",#REF!,IF(#REF!="C",#REF!,#REF!))</f>
        <v>#REF!</v>
      </c>
      <c r="BS1463" s="67"/>
    </row>
    <row r="1464" spans="1:71" ht="21.75" customHeight="1">
      <c r="A1464" s="54"/>
      <c r="B1464" s="565" t="str">
        <f>IF(ROSTER!B12="","",ROSTER!B12)</f>
        <v/>
      </c>
      <c r="C1464" s="536" t="str">
        <f>IF(ROSTER!C$12="","",ROSTER!C$12)</f>
        <v/>
      </c>
      <c r="D1464" s="537"/>
      <c r="E1464" s="546"/>
      <c r="F1464" s="501">
        <f>IF(E1464="y",1,IF(E1464="S",1,0))</f>
        <v>0</v>
      </c>
      <c r="G1464" s="506">
        <f>IF(E1464="S",1,0)</f>
        <v>0</v>
      </c>
      <c r="H1464" s="542"/>
      <c r="I1464" s="543"/>
      <c r="J1464" s="538"/>
      <c r="K1464" s="539"/>
      <c r="L1464" s="552"/>
      <c r="M1464" s="558"/>
      <c r="N1464" s="554">
        <f>L1464+J1464</f>
        <v>0</v>
      </c>
      <c r="O1464" s="555"/>
      <c r="P1464" s="538"/>
      <c r="Q1464" s="539"/>
      <c r="R1464" s="552"/>
      <c r="S1464" s="558"/>
      <c r="T1464" s="590">
        <f t="shared" ref="T1464:T1503" si="1312">R1464-P1464</f>
        <v>0</v>
      </c>
      <c r="U1464" s="591"/>
      <c r="V1464" s="550"/>
      <c r="W1464" s="543"/>
      <c r="X1464" s="538"/>
      <c r="Y1464" s="543"/>
      <c r="Z1464" s="538"/>
      <c r="AA1464" s="543"/>
      <c r="AB1464" s="538"/>
      <c r="AC1464" s="539"/>
      <c r="AD1464" s="552"/>
      <c r="AE1464" s="558"/>
      <c r="AF1464" s="586">
        <f>IF(AB1464=0,0,(AD1464/AB1464)*100)</f>
        <v>0</v>
      </c>
      <c r="AG1464" s="587"/>
      <c r="AH1464" s="538"/>
      <c r="AI1464" s="539"/>
      <c r="AJ1464" s="552"/>
      <c r="AK1464" s="558"/>
      <c r="AL1464" s="590">
        <f>IF(AH1464=0,0,(AJ1464/AH1464)*100)</f>
        <v>0</v>
      </c>
      <c r="AM1464" s="591"/>
      <c r="AN1464" s="538"/>
      <c r="AO1464" s="539"/>
      <c r="AP1464" s="552"/>
      <c r="AQ1464" s="558"/>
      <c r="AR1464" s="590">
        <f>IF(AN1464=0,0,(AP1464/AN1464)*100)</f>
        <v>0</v>
      </c>
      <c r="AS1464" s="591"/>
      <c r="AT1464" s="578">
        <f>AB1464+AH1464+AN1464</f>
        <v>0</v>
      </c>
      <c r="AU1464" s="579"/>
      <c r="AV1464" s="574">
        <f>AD1464+AJ1464+AP1464</f>
        <v>0</v>
      </c>
      <c r="AW1464" s="575"/>
      <c r="AX1464" s="590">
        <f>IF(AT1464=0,0,(AV1464/AT1464)*100)</f>
        <v>0</v>
      </c>
      <c r="AY1464" s="591"/>
      <c r="AZ1464" s="538"/>
      <c r="BA1464" s="539"/>
      <c r="BB1464" s="552"/>
      <c r="BC1464" s="558"/>
      <c r="BD1464" s="590">
        <f>IF(AZ1464=0,0,(BB1464/AZ1464)*100)</f>
        <v>0</v>
      </c>
      <c r="BE1464" s="591"/>
      <c r="BF1464" s="578">
        <f>AT1464+AZ1464</f>
        <v>0</v>
      </c>
      <c r="BG1464" s="579"/>
      <c r="BH1464" s="574">
        <f>AV1464+BB1464</f>
        <v>0</v>
      </c>
      <c r="BI1464" s="575"/>
      <c r="BJ1464" s="590">
        <f>IF(BF1464=0,0,(BH1464/BF1464)*100)</f>
        <v>0</v>
      </c>
      <c r="BK1464" s="591"/>
      <c r="BL1464" s="650">
        <f>(AD1464*2)+(AJ1464*2)+(AP1464*3)+BB1464</f>
        <v>0</v>
      </c>
      <c r="BM1464" s="651"/>
      <c r="BN1464" s="652"/>
      <c r="BO1464" s="599" t="e">
        <f>(BL1464*BR$1460)+(N1464*BR$1461)+(X1464*BR$1462)+(R1464*BR$1463)+(V1464*BR$1464)+(Z1464*BR$1465)</f>
        <v>#REF!</v>
      </c>
      <c r="BP1464" s="599" t="e">
        <f>((AZ1464-BB1464)*BR$1467)+((AT1464-AV1464)*BR$1466)+(H1464*BR$1468)+(P1464*BR$1469)</f>
        <v>#REF!</v>
      </c>
      <c r="BQ1464" s="70" t="s">
        <v>76</v>
      </c>
      <c r="BR1464" s="71" t="e">
        <f>IF(#REF!="B",#REF!,IF(#REF!="C",#REF!,#REF!))</f>
        <v>#REF!</v>
      </c>
      <c r="BS1464" s="67"/>
    </row>
    <row r="1465" spans="1:71" ht="21.75" customHeight="1">
      <c r="A1465" s="54"/>
      <c r="B1465" s="566"/>
      <c r="C1465" s="560" t="str">
        <f>IF(ROSTER!D$12="","",ROSTER!D$12)</f>
        <v/>
      </c>
      <c r="D1465" s="561"/>
      <c r="E1465" s="547"/>
      <c r="F1465" s="502"/>
      <c r="G1465" s="507"/>
      <c r="H1465" s="544"/>
      <c r="I1465" s="545"/>
      <c r="J1465" s="540"/>
      <c r="K1465" s="541"/>
      <c r="L1465" s="553"/>
      <c r="M1465" s="559"/>
      <c r="N1465" s="556" t="s">
        <v>14</v>
      </c>
      <c r="O1465" s="557"/>
      <c r="P1465" s="540"/>
      <c r="Q1465" s="541"/>
      <c r="R1465" s="553"/>
      <c r="S1465" s="559"/>
      <c r="T1465" s="592"/>
      <c r="U1465" s="593"/>
      <c r="V1465" s="551"/>
      <c r="W1465" s="545"/>
      <c r="X1465" s="540"/>
      <c r="Y1465" s="545"/>
      <c r="Z1465" s="540"/>
      <c r="AA1465" s="545"/>
      <c r="AB1465" s="540"/>
      <c r="AC1465" s="541"/>
      <c r="AD1465" s="553"/>
      <c r="AE1465" s="559"/>
      <c r="AF1465" s="588"/>
      <c r="AG1465" s="589"/>
      <c r="AH1465" s="540"/>
      <c r="AI1465" s="541"/>
      <c r="AJ1465" s="553"/>
      <c r="AK1465" s="559"/>
      <c r="AL1465" s="592"/>
      <c r="AM1465" s="593"/>
      <c r="AN1465" s="540"/>
      <c r="AO1465" s="541"/>
      <c r="AP1465" s="553"/>
      <c r="AQ1465" s="559"/>
      <c r="AR1465" s="592"/>
      <c r="AS1465" s="593"/>
      <c r="AT1465" s="580"/>
      <c r="AU1465" s="581"/>
      <c r="AV1465" s="576"/>
      <c r="AW1465" s="577"/>
      <c r="AX1465" s="592"/>
      <c r="AY1465" s="593"/>
      <c r="AZ1465" s="540"/>
      <c r="BA1465" s="541"/>
      <c r="BB1465" s="553"/>
      <c r="BC1465" s="559"/>
      <c r="BD1465" s="592"/>
      <c r="BE1465" s="593"/>
      <c r="BF1465" s="580"/>
      <c r="BG1465" s="581"/>
      <c r="BH1465" s="576"/>
      <c r="BI1465" s="577"/>
      <c r="BJ1465" s="592"/>
      <c r="BK1465" s="593"/>
      <c r="BL1465" s="653"/>
      <c r="BM1465" s="654"/>
      <c r="BN1465" s="655"/>
      <c r="BO1465" s="600"/>
      <c r="BP1465" s="600"/>
      <c r="BQ1465" s="70" t="s">
        <v>77</v>
      </c>
      <c r="BR1465" s="71" t="e">
        <f>IF(#REF!="B",#REF!,IF(#REF!="C",#REF!,#REF!))</f>
        <v>#REF!</v>
      </c>
      <c r="BS1465" s="67"/>
    </row>
    <row r="1466" spans="1:71" ht="21.75" customHeight="1">
      <c r="A1466" s="54"/>
      <c r="B1466" s="565" t="str">
        <f>IF(ROSTER!B14="","",ROSTER!B14)</f>
        <v/>
      </c>
      <c r="C1466" s="536" t="str">
        <f>IF(ROSTER!C$14="","",ROSTER!C$14)</f>
        <v/>
      </c>
      <c r="D1466" s="537"/>
      <c r="E1466" s="546"/>
      <c r="F1466" s="501">
        <f>IF(E1466="y",1,IF(E1466="S",1,0))</f>
        <v>0</v>
      </c>
      <c r="G1466" s="506">
        <f>IF(E1466="S",1,0)</f>
        <v>0</v>
      </c>
      <c r="H1466" s="542"/>
      <c r="I1466" s="543"/>
      <c r="J1466" s="538"/>
      <c r="K1466" s="539"/>
      <c r="L1466" s="552"/>
      <c r="M1466" s="558"/>
      <c r="N1466" s="554">
        <f>L1466+J1466</f>
        <v>0</v>
      </c>
      <c r="O1466" s="555"/>
      <c r="P1466" s="538"/>
      <c r="Q1466" s="539"/>
      <c r="R1466" s="552"/>
      <c r="S1466" s="558"/>
      <c r="T1466" s="590">
        <f t="shared" ref="T1466:T1503" si="1313">R1466-P1466</f>
        <v>0</v>
      </c>
      <c r="U1466" s="591"/>
      <c r="V1466" s="550"/>
      <c r="W1466" s="543"/>
      <c r="X1466" s="538"/>
      <c r="Y1466" s="543"/>
      <c r="Z1466" s="538"/>
      <c r="AA1466" s="543"/>
      <c r="AB1466" s="538"/>
      <c r="AC1466" s="539"/>
      <c r="AD1466" s="552"/>
      <c r="AE1466" s="558"/>
      <c r="AF1466" s="586">
        <f>IF(AB1466=0,0,(AD1466/AB1466)*100)</f>
        <v>0</v>
      </c>
      <c r="AG1466" s="587"/>
      <c r="AH1466" s="538"/>
      <c r="AI1466" s="539"/>
      <c r="AJ1466" s="552"/>
      <c r="AK1466" s="558"/>
      <c r="AL1466" s="590">
        <f>IF(AH1466=0,0,(AJ1466/AH1466)*100)</f>
        <v>0</v>
      </c>
      <c r="AM1466" s="591"/>
      <c r="AN1466" s="538"/>
      <c r="AO1466" s="539"/>
      <c r="AP1466" s="552"/>
      <c r="AQ1466" s="558"/>
      <c r="AR1466" s="590">
        <f>IF(AN1466=0,0,(AP1466/AN1466)*100)</f>
        <v>0</v>
      </c>
      <c r="AS1466" s="591"/>
      <c r="AT1466" s="578">
        <f>AB1466+AH1466+AN1466</f>
        <v>0</v>
      </c>
      <c r="AU1466" s="579"/>
      <c r="AV1466" s="574">
        <f>AD1466+AJ1466+AP1466</f>
        <v>0</v>
      </c>
      <c r="AW1466" s="575"/>
      <c r="AX1466" s="590">
        <f>IF(AT1466=0,0,(AV1466/AT1466)*100)</f>
        <v>0</v>
      </c>
      <c r="AY1466" s="591"/>
      <c r="AZ1466" s="538"/>
      <c r="BA1466" s="539"/>
      <c r="BB1466" s="552"/>
      <c r="BC1466" s="558"/>
      <c r="BD1466" s="590">
        <f>IF(AZ1466=0,0,(BB1466/AZ1466)*100)</f>
        <v>0</v>
      </c>
      <c r="BE1466" s="591"/>
      <c r="BF1466" s="578">
        <f>AT1466+AZ1466</f>
        <v>0</v>
      </c>
      <c r="BG1466" s="579"/>
      <c r="BH1466" s="574">
        <f>AV1466+BB1466</f>
        <v>0</v>
      </c>
      <c r="BI1466" s="575"/>
      <c r="BJ1466" s="590">
        <f>IF(BF1466=0,0,(BH1466/BF1466)*100)</f>
        <v>0</v>
      </c>
      <c r="BK1466" s="591"/>
      <c r="BL1466" s="650">
        <f>(AD1466*2)+(AJ1466*2)+(AP1466*3)+BB1466</f>
        <v>0</v>
      </c>
      <c r="BM1466" s="651"/>
      <c r="BN1466" s="652"/>
      <c r="BO1466" s="599" t="e">
        <f>(BL1466*BR$1460)+(N1466*BR$1461)+(X1466*BR$1462)+(R1466*BR$1463)+(V1466*BR$1464)+(Z1466*BR$1465)</f>
        <v>#REF!</v>
      </c>
      <c r="BP1466" s="599" t="e">
        <f>((AZ1466-BB1466)*BR$1467)+((AT1466-AV1466)*BR$1466)+(H1466*BR$1468)+(P1466*BR$1469)</f>
        <v>#REF!</v>
      </c>
      <c r="BQ1466" s="70" t="s">
        <v>78</v>
      </c>
      <c r="BR1466" s="71" t="e">
        <f>IF(#REF!="B",#REF!,IF(#REF!="C",#REF!,#REF!))</f>
        <v>#REF!</v>
      </c>
      <c r="BS1466" s="67"/>
    </row>
    <row r="1467" spans="1:71" ht="21.75" customHeight="1">
      <c r="A1467" s="54"/>
      <c r="B1467" s="566"/>
      <c r="C1467" s="560" t="str">
        <f>IF(ROSTER!D$14="","",ROSTER!D$14)</f>
        <v/>
      </c>
      <c r="D1467" s="561"/>
      <c r="E1467" s="547"/>
      <c r="F1467" s="502"/>
      <c r="G1467" s="507"/>
      <c r="H1467" s="544"/>
      <c r="I1467" s="545"/>
      <c r="J1467" s="540"/>
      <c r="K1467" s="541"/>
      <c r="L1467" s="553"/>
      <c r="M1467" s="559"/>
      <c r="N1467" s="556" t="s">
        <v>14</v>
      </c>
      <c r="O1467" s="557"/>
      <c r="P1467" s="540"/>
      <c r="Q1467" s="541"/>
      <c r="R1467" s="553"/>
      <c r="S1467" s="559"/>
      <c r="T1467" s="592"/>
      <c r="U1467" s="593"/>
      <c r="V1467" s="551"/>
      <c r="W1467" s="545"/>
      <c r="X1467" s="540"/>
      <c r="Y1467" s="545"/>
      <c r="Z1467" s="540"/>
      <c r="AA1467" s="545"/>
      <c r="AB1467" s="540"/>
      <c r="AC1467" s="541"/>
      <c r="AD1467" s="553"/>
      <c r="AE1467" s="559"/>
      <c r="AF1467" s="588"/>
      <c r="AG1467" s="589"/>
      <c r="AH1467" s="540"/>
      <c r="AI1467" s="541"/>
      <c r="AJ1467" s="553"/>
      <c r="AK1467" s="559"/>
      <c r="AL1467" s="592"/>
      <c r="AM1467" s="593"/>
      <c r="AN1467" s="540"/>
      <c r="AO1467" s="541"/>
      <c r="AP1467" s="553"/>
      <c r="AQ1467" s="559"/>
      <c r="AR1467" s="592"/>
      <c r="AS1467" s="593"/>
      <c r="AT1467" s="580"/>
      <c r="AU1467" s="581"/>
      <c r="AV1467" s="576"/>
      <c r="AW1467" s="577"/>
      <c r="AX1467" s="592"/>
      <c r="AY1467" s="593"/>
      <c r="AZ1467" s="540"/>
      <c r="BA1467" s="541"/>
      <c r="BB1467" s="553"/>
      <c r="BC1467" s="559"/>
      <c r="BD1467" s="592"/>
      <c r="BE1467" s="593"/>
      <c r="BF1467" s="580"/>
      <c r="BG1467" s="581"/>
      <c r="BH1467" s="576"/>
      <c r="BI1467" s="577"/>
      <c r="BJ1467" s="592"/>
      <c r="BK1467" s="593"/>
      <c r="BL1467" s="653"/>
      <c r="BM1467" s="654"/>
      <c r="BN1467" s="655"/>
      <c r="BO1467" s="600"/>
      <c r="BP1467" s="600"/>
      <c r="BQ1467" s="70" t="s">
        <v>79</v>
      </c>
      <c r="BR1467" s="71" t="e">
        <f>IF(#REF!="B",#REF!,IF(#REF!="C",#REF!,#REF!))</f>
        <v>#REF!</v>
      </c>
      <c r="BS1467" s="67"/>
    </row>
    <row r="1468" spans="1:71" ht="21.75" customHeight="1">
      <c r="A1468" s="54"/>
      <c r="B1468" s="565" t="str">
        <f>IF(ROSTER!B16="","",ROSTER!B16)</f>
        <v/>
      </c>
      <c r="C1468" s="536" t="str">
        <f>IF(ROSTER!C$16="","",ROSTER!C$16)</f>
        <v/>
      </c>
      <c r="D1468" s="537"/>
      <c r="E1468" s="546"/>
      <c r="F1468" s="501">
        <f>IF(E1468="y",1,IF(E1468="S",1,0))</f>
        <v>0</v>
      </c>
      <c r="G1468" s="506">
        <f>IF(E1468="S",1,0)</f>
        <v>0</v>
      </c>
      <c r="H1468" s="542"/>
      <c r="I1468" s="543"/>
      <c r="J1468" s="538"/>
      <c r="K1468" s="539"/>
      <c r="L1468" s="552"/>
      <c r="M1468" s="558"/>
      <c r="N1468" s="554">
        <f>L1468+J1468</f>
        <v>0</v>
      </c>
      <c r="O1468" s="555"/>
      <c r="P1468" s="538"/>
      <c r="Q1468" s="539"/>
      <c r="R1468" s="552"/>
      <c r="S1468" s="558"/>
      <c r="T1468" s="590">
        <f t="shared" ref="T1468:T1503" si="1314">R1468-P1468</f>
        <v>0</v>
      </c>
      <c r="U1468" s="591"/>
      <c r="V1468" s="550"/>
      <c r="W1468" s="543"/>
      <c r="X1468" s="538"/>
      <c r="Y1468" s="543"/>
      <c r="Z1468" s="538"/>
      <c r="AA1468" s="543"/>
      <c r="AB1468" s="538"/>
      <c r="AC1468" s="539"/>
      <c r="AD1468" s="552"/>
      <c r="AE1468" s="558"/>
      <c r="AF1468" s="586">
        <f>IF(AB1468=0,0,(AD1468/AB1468)*100)</f>
        <v>0</v>
      </c>
      <c r="AG1468" s="587"/>
      <c r="AH1468" s="538"/>
      <c r="AI1468" s="539"/>
      <c r="AJ1468" s="552"/>
      <c r="AK1468" s="558"/>
      <c r="AL1468" s="590">
        <f>IF(AH1468=0,0,(AJ1468/AH1468)*100)</f>
        <v>0</v>
      </c>
      <c r="AM1468" s="591"/>
      <c r="AN1468" s="538"/>
      <c r="AO1468" s="539"/>
      <c r="AP1468" s="552"/>
      <c r="AQ1468" s="558"/>
      <c r="AR1468" s="590">
        <f>IF(AN1468=0,0,(AP1468/AN1468)*100)</f>
        <v>0</v>
      </c>
      <c r="AS1468" s="591"/>
      <c r="AT1468" s="578">
        <f>AB1468+AH1468+AN1468</f>
        <v>0</v>
      </c>
      <c r="AU1468" s="579"/>
      <c r="AV1468" s="574">
        <f>AD1468+AJ1468+AP1468</f>
        <v>0</v>
      </c>
      <c r="AW1468" s="575"/>
      <c r="AX1468" s="590">
        <f>IF(AT1468=0,0,(AV1468/AT1468)*100)</f>
        <v>0</v>
      </c>
      <c r="AY1468" s="591"/>
      <c r="AZ1468" s="538"/>
      <c r="BA1468" s="539"/>
      <c r="BB1468" s="552"/>
      <c r="BC1468" s="558"/>
      <c r="BD1468" s="590">
        <f>IF(AZ1468=0,0,(BB1468/AZ1468)*100)</f>
        <v>0</v>
      </c>
      <c r="BE1468" s="591"/>
      <c r="BF1468" s="578">
        <f>AT1468+AZ1468</f>
        <v>0</v>
      </c>
      <c r="BG1468" s="579"/>
      <c r="BH1468" s="574">
        <f>AV1468+BB1468</f>
        <v>0</v>
      </c>
      <c r="BI1468" s="575"/>
      <c r="BJ1468" s="590">
        <f>IF(BF1468=0,0,(BH1468/BF1468)*100)</f>
        <v>0</v>
      </c>
      <c r="BK1468" s="591"/>
      <c r="BL1468" s="650">
        <f>(AD1468*2)+(AJ1468*2)+(AP1468*3)+BB1468</f>
        <v>0</v>
      </c>
      <c r="BM1468" s="651"/>
      <c r="BN1468" s="652"/>
      <c r="BO1468" s="599" t="e">
        <f>(BL1468*BR$1460)+(N1468*BR$1461)+(X1468*BR$1462)+(R1468*BR$1463)+(V1468*BR$1464)+(Z1468*BR$1465)</f>
        <v>#REF!</v>
      </c>
      <c r="BP1468" s="599" t="e">
        <f>((AZ1468-BB1468)*BR$1467)+((AT1468-AV1468)*BR$1466)+(H1468*BR$1468)+(P1468*BR$1469)</f>
        <v>#REF!</v>
      </c>
      <c r="BQ1468" s="70" t="s">
        <v>80</v>
      </c>
      <c r="BR1468" s="71" t="e">
        <f>IF(#REF!="B",#REF!,IF(#REF!="C",#REF!,#REF!))</f>
        <v>#REF!</v>
      </c>
      <c r="BS1468" s="67"/>
    </row>
    <row r="1469" spans="1:71" ht="21.75" customHeight="1">
      <c r="A1469" s="54"/>
      <c r="B1469" s="566"/>
      <c r="C1469" s="560" t="str">
        <f>IF(ROSTER!D$16="","",ROSTER!D$16)</f>
        <v/>
      </c>
      <c r="D1469" s="561"/>
      <c r="E1469" s="547"/>
      <c r="F1469" s="502"/>
      <c r="G1469" s="507"/>
      <c r="H1469" s="544"/>
      <c r="I1469" s="545"/>
      <c r="J1469" s="540"/>
      <c r="K1469" s="541"/>
      <c r="L1469" s="553"/>
      <c r="M1469" s="559"/>
      <c r="N1469" s="556" t="s">
        <v>14</v>
      </c>
      <c r="O1469" s="557"/>
      <c r="P1469" s="540"/>
      <c r="Q1469" s="541"/>
      <c r="R1469" s="553"/>
      <c r="S1469" s="559"/>
      <c r="T1469" s="592"/>
      <c r="U1469" s="593"/>
      <c r="V1469" s="551"/>
      <c r="W1469" s="545"/>
      <c r="X1469" s="540"/>
      <c r="Y1469" s="545"/>
      <c r="Z1469" s="540"/>
      <c r="AA1469" s="545"/>
      <c r="AB1469" s="540"/>
      <c r="AC1469" s="541"/>
      <c r="AD1469" s="553"/>
      <c r="AE1469" s="559"/>
      <c r="AF1469" s="588"/>
      <c r="AG1469" s="589"/>
      <c r="AH1469" s="540"/>
      <c r="AI1469" s="541"/>
      <c r="AJ1469" s="553"/>
      <c r="AK1469" s="559"/>
      <c r="AL1469" s="592"/>
      <c r="AM1469" s="593"/>
      <c r="AN1469" s="540"/>
      <c r="AO1469" s="541"/>
      <c r="AP1469" s="553"/>
      <c r="AQ1469" s="559"/>
      <c r="AR1469" s="592"/>
      <c r="AS1469" s="593"/>
      <c r="AT1469" s="580"/>
      <c r="AU1469" s="581"/>
      <c r="AV1469" s="576"/>
      <c r="AW1469" s="577"/>
      <c r="AX1469" s="592"/>
      <c r="AY1469" s="593"/>
      <c r="AZ1469" s="540"/>
      <c r="BA1469" s="541"/>
      <c r="BB1469" s="553"/>
      <c r="BC1469" s="559"/>
      <c r="BD1469" s="592"/>
      <c r="BE1469" s="593"/>
      <c r="BF1469" s="580"/>
      <c r="BG1469" s="581"/>
      <c r="BH1469" s="576"/>
      <c r="BI1469" s="577"/>
      <c r="BJ1469" s="592"/>
      <c r="BK1469" s="593"/>
      <c r="BL1469" s="653"/>
      <c r="BM1469" s="654"/>
      <c r="BN1469" s="655"/>
      <c r="BO1469" s="600"/>
      <c r="BP1469" s="600"/>
      <c r="BQ1469" s="70" t="s">
        <v>81</v>
      </c>
      <c r="BR1469" s="71" t="e">
        <f>IF(#REF!="B",#REF!,IF(#REF!="C",#REF!,#REF!))</f>
        <v>#REF!</v>
      </c>
      <c r="BS1469" s="67"/>
    </row>
    <row r="1470" spans="1:71" ht="21.75" customHeight="1">
      <c r="A1470" s="54"/>
      <c r="B1470" s="565" t="str">
        <f>IF(ROSTER!B18="","",ROSTER!B18)</f>
        <v/>
      </c>
      <c r="C1470" s="536" t="str">
        <f>IF(ROSTER!C$18="","",ROSTER!C$18)</f>
        <v/>
      </c>
      <c r="D1470" s="537"/>
      <c r="E1470" s="546"/>
      <c r="F1470" s="501">
        <f>IF(E1470="y",1,IF(E1470="S",1,0))</f>
        <v>0</v>
      </c>
      <c r="G1470" s="506">
        <f>IF(E1470="S",1,0)</f>
        <v>0</v>
      </c>
      <c r="H1470" s="542"/>
      <c r="I1470" s="543"/>
      <c r="J1470" s="538"/>
      <c r="K1470" s="539"/>
      <c r="L1470" s="552"/>
      <c r="M1470" s="558"/>
      <c r="N1470" s="554">
        <f>L1470+J1470</f>
        <v>0</v>
      </c>
      <c r="O1470" s="555"/>
      <c r="P1470" s="538"/>
      <c r="Q1470" s="539"/>
      <c r="R1470" s="552"/>
      <c r="S1470" s="558"/>
      <c r="T1470" s="590">
        <f t="shared" ref="T1470:T1503" si="1315">R1470-P1470</f>
        <v>0</v>
      </c>
      <c r="U1470" s="591"/>
      <c r="V1470" s="550"/>
      <c r="W1470" s="543"/>
      <c r="X1470" s="538"/>
      <c r="Y1470" s="543"/>
      <c r="Z1470" s="538"/>
      <c r="AA1470" s="543"/>
      <c r="AB1470" s="538"/>
      <c r="AC1470" s="539"/>
      <c r="AD1470" s="552"/>
      <c r="AE1470" s="558"/>
      <c r="AF1470" s="586">
        <f>IF(AB1470=0,0,(AD1470/AB1470)*100)</f>
        <v>0</v>
      </c>
      <c r="AG1470" s="587"/>
      <c r="AH1470" s="538"/>
      <c r="AI1470" s="539"/>
      <c r="AJ1470" s="552"/>
      <c r="AK1470" s="558"/>
      <c r="AL1470" s="590">
        <f>IF(AH1470=0,0,(AJ1470/AH1470)*100)</f>
        <v>0</v>
      </c>
      <c r="AM1470" s="591"/>
      <c r="AN1470" s="538"/>
      <c r="AO1470" s="539"/>
      <c r="AP1470" s="552"/>
      <c r="AQ1470" s="558"/>
      <c r="AR1470" s="590">
        <f>IF(AN1470=0,0,(AP1470/AN1470)*100)</f>
        <v>0</v>
      </c>
      <c r="AS1470" s="591"/>
      <c r="AT1470" s="578">
        <f>AB1470+AH1470+AN1470</f>
        <v>0</v>
      </c>
      <c r="AU1470" s="579"/>
      <c r="AV1470" s="574">
        <f>AD1470+AJ1470+AP1470</f>
        <v>0</v>
      </c>
      <c r="AW1470" s="575"/>
      <c r="AX1470" s="590">
        <f>IF(AT1470=0,0,(AV1470/AT1470)*100)</f>
        <v>0</v>
      </c>
      <c r="AY1470" s="591"/>
      <c r="AZ1470" s="538"/>
      <c r="BA1470" s="539"/>
      <c r="BB1470" s="552"/>
      <c r="BC1470" s="558"/>
      <c r="BD1470" s="590">
        <f>IF(AZ1470=0,0,(BB1470/AZ1470)*100)</f>
        <v>0</v>
      </c>
      <c r="BE1470" s="591"/>
      <c r="BF1470" s="578">
        <f>AT1470+AZ1470</f>
        <v>0</v>
      </c>
      <c r="BG1470" s="579"/>
      <c r="BH1470" s="574">
        <f>AV1470+BB1470</f>
        <v>0</v>
      </c>
      <c r="BI1470" s="575"/>
      <c r="BJ1470" s="590">
        <f>IF(BF1470=0,0,(BH1470/BF1470)*100)</f>
        <v>0</v>
      </c>
      <c r="BK1470" s="591"/>
      <c r="BL1470" s="650">
        <f>(AD1470*2)+(AJ1470*2)+(AP1470*3)+BB1470</f>
        <v>0</v>
      </c>
      <c r="BM1470" s="651"/>
      <c r="BN1470" s="652"/>
      <c r="BO1470" s="599" t="e">
        <f>(BL1470*BR$1460)+(N1470*BR$1461)+(X1470*BR$1462)+(R1470*BR$1463)+(V1470*BR$1464)+(Z1470*BR$1465)</f>
        <v>#REF!</v>
      </c>
      <c r="BP1470" s="599" t="e">
        <f>((AZ1470-BB1470)*BR$1467)+((AT1470-AV1470)*BR$1466)+(H1470*BR$1468)+(P1470*BR$1469)</f>
        <v>#REF!</v>
      </c>
      <c r="BQ1470" s="54"/>
      <c r="BR1470" s="54"/>
      <c r="BS1470" s="67"/>
    </row>
    <row r="1471" spans="1:71" ht="21.75" customHeight="1">
      <c r="A1471" s="54"/>
      <c r="B1471" s="566"/>
      <c r="C1471" s="560" t="str">
        <f>IF(ROSTER!D$18="","",ROSTER!D$18)</f>
        <v/>
      </c>
      <c r="D1471" s="561"/>
      <c r="E1471" s="547"/>
      <c r="F1471" s="502"/>
      <c r="G1471" s="507"/>
      <c r="H1471" s="544"/>
      <c r="I1471" s="545"/>
      <c r="J1471" s="540"/>
      <c r="K1471" s="541"/>
      <c r="L1471" s="553"/>
      <c r="M1471" s="559"/>
      <c r="N1471" s="556"/>
      <c r="O1471" s="557"/>
      <c r="P1471" s="540"/>
      <c r="Q1471" s="541"/>
      <c r="R1471" s="553"/>
      <c r="S1471" s="559"/>
      <c r="T1471" s="592"/>
      <c r="U1471" s="593"/>
      <c r="V1471" s="551"/>
      <c r="W1471" s="545"/>
      <c r="X1471" s="540"/>
      <c r="Y1471" s="545"/>
      <c r="Z1471" s="540"/>
      <c r="AA1471" s="545"/>
      <c r="AB1471" s="540"/>
      <c r="AC1471" s="541"/>
      <c r="AD1471" s="553"/>
      <c r="AE1471" s="559"/>
      <c r="AF1471" s="588"/>
      <c r="AG1471" s="589"/>
      <c r="AH1471" s="540"/>
      <c r="AI1471" s="541"/>
      <c r="AJ1471" s="553"/>
      <c r="AK1471" s="559"/>
      <c r="AL1471" s="592"/>
      <c r="AM1471" s="593"/>
      <c r="AN1471" s="540"/>
      <c r="AO1471" s="541"/>
      <c r="AP1471" s="553"/>
      <c r="AQ1471" s="559"/>
      <c r="AR1471" s="592"/>
      <c r="AS1471" s="593"/>
      <c r="AT1471" s="580"/>
      <c r="AU1471" s="581"/>
      <c r="AV1471" s="576"/>
      <c r="AW1471" s="577"/>
      <c r="AX1471" s="592"/>
      <c r="AY1471" s="593"/>
      <c r="AZ1471" s="540"/>
      <c r="BA1471" s="541"/>
      <c r="BB1471" s="553"/>
      <c r="BC1471" s="559"/>
      <c r="BD1471" s="592"/>
      <c r="BE1471" s="593"/>
      <c r="BF1471" s="580"/>
      <c r="BG1471" s="581"/>
      <c r="BH1471" s="576"/>
      <c r="BI1471" s="577"/>
      <c r="BJ1471" s="592"/>
      <c r="BK1471" s="593"/>
      <c r="BL1471" s="653"/>
      <c r="BM1471" s="654"/>
      <c r="BN1471" s="655"/>
      <c r="BO1471" s="600"/>
      <c r="BP1471" s="600"/>
      <c r="BQ1471" s="54"/>
      <c r="BR1471" s="54"/>
      <c r="BS1471" s="54"/>
    </row>
    <row r="1472" spans="1:71" ht="21.75" customHeight="1">
      <c r="A1472" s="54"/>
      <c r="B1472" s="565" t="str">
        <f>IF(ROSTER!B20="","",ROSTER!B20)</f>
        <v/>
      </c>
      <c r="C1472" s="536" t="str">
        <f>IF(ROSTER!C$20="","",ROSTER!C$20)</f>
        <v/>
      </c>
      <c r="D1472" s="537"/>
      <c r="E1472" s="546"/>
      <c r="F1472" s="501">
        <f>IF(E1472="y",1,IF(E1472="S",1,0))</f>
        <v>0</v>
      </c>
      <c r="G1472" s="506">
        <f>IF(E1472="S",1,0)</f>
        <v>0</v>
      </c>
      <c r="H1472" s="542"/>
      <c r="I1472" s="543"/>
      <c r="J1472" s="538"/>
      <c r="K1472" s="539"/>
      <c r="L1472" s="552"/>
      <c r="M1472" s="558"/>
      <c r="N1472" s="554">
        <f>L1472+J1472</f>
        <v>0</v>
      </c>
      <c r="O1472" s="555"/>
      <c r="P1472" s="538"/>
      <c r="Q1472" s="539"/>
      <c r="R1472" s="552"/>
      <c r="S1472" s="558"/>
      <c r="T1472" s="590">
        <f t="shared" ref="T1472:T1503" si="1316">R1472-P1472</f>
        <v>0</v>
      </c>
      <c r="U1472" s="591"/>
      <c r="V1472" s="550"/>
      <c r="W1472" s="543"/>
      <c r="X1472" s="538"/>
      <c r="Y1472" s="543"/>
      <c r="Z1472" s="538"/>
      <c r="AA1472" s="543"/>
      <c r="AB1472" s="538"/>
      <c r="AC1472" s="539"/>
      <c r="AD1472" s="552"/>
      <c r="AE1472" s="558"/>
      <c r="AF1472" s="586">
        <f>IF(AB1472=0,0,(AD1472/AB1472)*100)</f>
        <v>0</v>
      </c>
      <c r="AG1472" s="587"/>
      <c r="AH1472" s="538"/>
      <c r="AI1472" s="539"/>
      <c r="AJ1472" s="552"/>
      <c r="AK1472" s="558"/>
      <c r="AL1472" s="590">
        <f>IF(AH1472=0,0,(AJ1472/AH1472)*100)</f>
        <v>0</v>
      </c>
      <c r="AM1472" s="591"/>
      <c r="AN1472" s="538"/>
      <c r="AO1472" s="539"/>
      <c r="AP1472" s="552"/>
      <c r="AQ1472" s="558"/>
      <c r="AR1472" s="590">
        <f>IF(AN1472=0,0,(AP1472/AN1472)*100)</f>
        <v>0</v>
      </c>
      <c r="AS1472" s="591"/>
      <c r="AT1472" s="578">
        <f>AB1472+AH1472+AN1472</f>
        <v>0</v>
      </c>
      <c r="AU1472" s="579"/>
      <c r="AV1472" s="574">
        <f>AD1472+AJ1472+AP1472</f>
        <v>0</v>
      </c>
      <c r="AW1472" s="575"/>
      <c r="AX1472" s="590">
        <f>IF(AT1472=0,0,(AV1472/AT1472)*100)</f>
        <v>0</v>
      </c>
      <c r="AY1472" s="591"/>
      <c r="AZ1472" s="538"/>
      <c r="BA1472" s="539"/>
      <c r="BB1472" s="552"/>
      <c r="BC1472" s="558"/>
      <c r="BD1472" s="590">
        <f>IF(AZ1472=0,0,(BB1472/AZ1472)*100)</f>
        <v>0</v>
      </c>
      <c r="BE1472" s="591"/>
      <c r="BF1472" s="578">
        <f>AT1472+AZ1472</f>
        <v>0</v>
      </c>
      <c r="BG1472" s="579"/>
      <c r="BH1472" s="574">
        <f>AV1472+BB1472</f>
        <v>0</v>
      </c>
      <c r="BI1472" s="575"/>
      <c r="BJ1472" s="590">
        <f>IF(BF1472=0,0,(BH1472/BF1472)*100)</f>
        <v>0</v>
      </c>
      <c r="BK1472" s="591"/>
      <c r="BL1472" s="650">
        <f>(AD1472*2)+(AJ1472*2)+(AP1472*3)+BB1472</f>
        <v>0</v>
      </c>
      <c r="BM1472" s="651"/>
      <c r="BN1472" s="652"/>
      <c r="BO1472" s="599" t="e">
        <f>(BL1472*BR$1460)+(N1472*BR$1461)+(X1472*BR$1462)+(R1472*BR$1463)+(V1472*BR$1464)+(Z1472*BR$1465)</f>
        <v>#REF!</v>
      </c>
      <c r="BP1472" s="599" t="e">
        <f>((AZ1472-BB1472)*BR$1467)+((AT1472-AV1472)*BR$1466)+(H1472*BR$1468)+(P1472*BR$1469)</f>
        <v>#REF!</v>
      </c>
      <c r="BQ1472" s="54"/>
      <c r="BR1472" s="54"/>
      <c r="BS1472" s="54"/>
    </row>
    <row r="1473" spans="1:71" ht="21.75" customHeight="1">
      <c r="A1473" s="54"/>
      <c r="B1473" s="566"/>
      <c r="C1473" s="560" t="str">
        <f>IF(ROSTER!D$20="","",ROSTER!D$20)</f>
        <v/>
      </c>
      <c r="D1473" s="561"/>
      <c r="E1473" s="547"/>
      <c r="F1473" s="502"/>
      <c r="G1473" s="507"/>
      <c r="H1473" s="544"/>
      <c r="I1473" s="545"/>
      <c r="J1473" s="540"/>
      <c r="K1473" s="541"/>
      <c r="L1473" s="553"/>
      <c r="M1473" s="559"/>
      <c r="N1473" s="556" t="s">
        <v>14</v>
      </c>
      <c r="O1473" s="557"/>
      <c r="P1473" s="540"/>
      <c r="Q1473" s="541"/>
      <c r="R1473" s="553"/>
      <c r="S1473" s="559"/>
      <c r="T1473" s="592"/>
      <c r="U1473" s="593"/>
      <c r="V1473" s="551"/>
      <c r="W1473" s="545"/>
      <c r="X1473" s="540"/>
      <c r="Y1473" s="545"/>
      <c r="Z1473" s="540"/>
      <c r="AA1473" s="545"/>
      <c r="AB1473" s="540"/>
      <c r="AC1473" s="541"/>
      <c r="AD1473" s="553"/>
      <c r="AE1473" s="559"/>
      <c r="AF1473" s="588"/>
      <c r="AG1473" s="589"/>
      <c r="AH1473" s="540"/>
      <c r="AI1473" s="541"/>
      <c r="AJ1473" s="553"/>
      <c r="AK1473" s="559"/>
      <c r="AL1473" s="592"/>
      <c r="AM1473" s="593"/>
      <c r="AN1473" s="540"/>
      <c r="AO1473" s="541"/>
      <c r="AP1473" s="553"/>
      <c r="AQ1473" s="559"/>
      <c r="AR1473" s="592"/>
      <c r="AS1473" s="593"/>
      <c r="AT1473" s="580"/>
      <c r="AU1473" s="581"/>
      <c r="AV1473" s="576"/>
      <c r="AW1473" s="577"/>
      <c r="AX1473" s="592"/>
      <c r="AY1473" s="593"/>
      <c r="AZ1473" s="540"/>
      <c r="BA1473" s="541"/>
      <c r="BB1473" s="553"/>
      <c r="BC1473" s="559"/>
      <c r="BD1473" s="592"/>
      <c r="BE1473" s="593"/>
      <c r="BF1473" s="580"/>
      <c r="BG1473" s="581"/>
      <c r="BH1473" s="576"/>
      <c r="BI1473" s="577"/>
      <c r="BJ1473" s="592"/>
      <c r="BK1473" s="593"/>
      <c r="BL1473" s="653"/>
      <c r="BM1473" s="654"/>
      <c r="BN1473" s="655"/>
      <c r="BO1473" s="600"/>
      <c r="BP1473" s="600"/>
      <c r="BQ1473" s="54"/>
      <c r="BR1473" s="54"/>
      <c r="BS1473" s="54"/>
    </row>
    <row r="1474" spans="1:71" ht="21.75" customHeight="1">
      <c r="A1474" s="54"/>
      <c r="B1474" s="565" t="str">
        <f>IF(ROSTER!B22="","",ROSTER!B22)</f>
        <v/>
      </c>
      <c r="C1474" s="536" t="str">
        <f>IF(ROSTER!C$22="","",ROSTER!C$22)</f>
        <v/>
      </c>
      <c r="D1474" s="537"/>
      <c r="E1474" s="546"/>
      <c r="F1474" s="501">
        <f>IF(E1474="y",1,IF(E1474="S",1,0))</f>
        <v>0</v>
      </c>
      <c r="G1474" s="506">
        <f>IF(E1474="S",1,0)</f>
        <v>0</v>
      </c>
      <c r="H1474" s="542"/>
      <c r="I1474" s="543"/>
      <c r="J1474" s="538"/>
      <c r="K1474" s="539"/>
      <c r="L1474" s="552"/>
      <c r="M1474" s="558"/>
      <c r="N1474" s="554">
        <f>L1474+J1474</f>
        <v>0</v>
      </c>
      <c r="O1474" s="555"/>
      <c r="P1474" s="538"/>
      <c r="Q1474" s="539"/>
      <c r="R1474" s="552"/>
      <c r="S1474" s="558"/>
      <c r="T1474" s="590">
        <f t="shared" ref="T1474:T1503" si="1317">R1474-P1474</f>
        <v>0</v>
      </c>
      <c r="U1474" s="591"/>
      <c r="V1474" s="550"/>
      <c r="W1474" s="543"/>
      <c r="X1474" s="538"/>
      <c r="Y1474" s="543"/>
      <c r="Z1474" s="538"/>
      <c r="AA1474" s="543"/>
      <c r="AB1474" s="538"/>
      <c r="AC1474" s="539"/>
      <c r="AD1474" s="552"/>
      <c r="AE1474" s="558"/>
      <c r="AF1474" s="586">
        <f>IF(AB1474=0,0,(AD1474/AB1474)*100)</f>
        <v>0</v>
      </c>
      <c r="AG1474" s="587"/>
      <c r="AH1474" s="538"/>
      <c r="AI1474" s="539"/>
      <c r="AJ1474" s="552"/>
      <c r="AK1474" s="558"/>
      <c r="AL1474" s="590">
        <f>IF(AH1474=0,0,(AJ1474/AH1474)*100)</f>
        <v>0</v>
      </c>
      <c r="AM1474" s="591"/>
      <c r="AN1474" s="538"/>
      <c r="AO1474" s="539"/>
      <c r="AP1474" s="552"/>
      <c r="AQ1474" s="558"/>
      <c r="AR1474" s="590">
        <f>IF(AN1474=0,0,(AP1474/AN1474)*100)</f>
        <v>0</v>
      </c>
      <c r="AS1474" s="591"/>
      <c r="AT1474" s="578">
        <f>AB1474+AH1474+AN1474</f>
        <v>0</v>
      </c>
      <c r="AU1474" s="579"/>
      <c r="AV1474" s="574">
        <f>AD1474+AJ1474+AP1474</f>
        <v>0</v>
      </c>
      <c r="AW1474" s="575"/>
      <c r="AX1474" s="590">
        <f>IF(AT1474=0,0,(AV1474/AT1474)*100)</f>
        <v>0</v>
      </c>
      <c r="AY1474" s="591"/>
      <c r="AZ1474" s="538"/>
      <c r="BA1474" s="539"/>
      <c r="BB1474" s="552"/>
      <c r="BC1474" s="558"/>
      <c r="BD1474" s="590">
        <f>IF(AZ1474=0,0,(BB1474/AZ1474)*100)</f>
        <v>0</v>
      </c>
      <c r="BE1474" s="591"/>
      <c r="BF1474" s="578">
        <f>AT1474+AZ1474</f>
        <v>0</v>
      </c>
      <c r="BG1474" s="579"/>
      <c r="BH1474" s="574">
        <f>AV1474+BB1474</f>
        <v>0</v>
      </c>
      <c r="BI1474" s="575"/>
      <c r="BJ1474" s="590">
        <f>IF(BF1474=0,0,(BH1474/BF1474)*100)</f>
        <v>0</v>
      </c>
      <c r="BK1474" s="591"/>
      <c r="BL1474" s="650">
        <f>(AD1474*2)+(AJ1474*2)+(AP1474*3)+BB1474</f>
        <v>0</v>
      </c>
      <c r="BM1474" s="651"/>
      <c r="BN1474" s="652"/>
      <c r="BO1474" s="599" t="e">
        <f>(BL1474*BR$1460)+(N1474*BR$1461)+(X1474*BR$1462)+(R1474*BR$1463)+(V1474*BR$1464)+(Z1474*BR$1465)</f>
        <v>#REF!</v>
      </c>
      <c r="BP1474" s="599" t="e">
        <f>((AZ1474-BB1474)*BR$1467)+((AT1474-AV1474)*BR$1466)+(H1474*BR$1468)+(P1474*BR$1469)</f>
        <v>#REF!</v>
      </c>
      <c r="BQ1474" s="54"/>
      <c r="BR1474" s="54"/>
      <c r="BS1474" s="54"/>
    </row>
    <row r="1475" spans="1:71" ht="21.75" customHeight="1">
      <c r="A1475" s="54"/>
      <c r="B1475" s="566"/>
      <c r="C1475" s="560" t="str">
        <f>IF(ROSTER!D$22="","",ROSTER!D$22)</f>
        <v/>
      </c>
      <c r="D1475" s="561"/>
      <c r="E1475" s="547"/>
      <c r="F1475" s="502"/>
      <c r="G1475" s="507"/>
      <c r="H1475" s="544"/>
      <c r="I1475" s="545"/>
      <c r="J1475" s="540"/>
      <c r="K1475" s="541"/>
      <c r="L1475" s="553"/>
      <c r="M1475" s="559"/>
      <c r="N1475" s="556" t="s">
        <v>14</v>
      </c>
      <c r="O1475" s="557"/>
      <c r="P1475" s="540"/>
      <c r="Q1475" s="541"/>
      <c r="R1475" s="553"/>
      <c r="S1475" s="559"/>
      <c r="T1475" s="592"/>
      <c r="U1475" s="593"/>
      <c r="V1475" s="551"/>
      <c r="W1475" s="545"/>
      <c r="X1475" s="540"/>
      <c r="Y1475" s="545"/>
      <c r="Z1475" s="540"/>
      <c r="AA1475" s="545"/>
      <c r="AB1475" s="540"/>
      <c r="AC1475" s="541"/>
      <c r="AD1475" s="553"/>
      <c r="AE1475" s="559"/>
      <c r="AF1475" s="588"/>
      <c r="AG1475" s="589"/>
      <c r="AH1475" s="540"/>
      <c r="AI1475" s="541"/>
      <c r="AJ1475" s="553"/>
      <c r="AK1475" s="559"/>
      <c r="AL1475" s="592"/>
      <c r="AM1475" s="593"/>
      <c r="AN1475" s="540"/>
      <c r="AO1475" s="541"/>
      <c r="AP1475" s="553"/>
      <c r="AQ1475" s="559"/>
      <c r="AR1475" s="592"/>
      <c r="AS1475" s="593"/>
      <c r="AT1475" s="580"/>
      <c r="AU1475" s="581"/>
      <c r="AV1475" s="576"/>
      <c r="AW1475" s="577"/>
      <c r="AX1475" s="592"/>
      <c r="AY1475" s="593"/>
      <c r="AZ1475" s="540"/>
      <c r="BA1475" s="541"/>
      <c r="BB1475" s="553"/>
      <c r="BC1475" s="559"/>
      <c r="BD1475" s="592"/>
      <c r="BE1475" s="593"/>
      <c r="BF1475" s="580"/>
      <c r="BG1475" s="581"/>
      <c r="BH1475" s="576"/>
      <c r="BI1475" s="577"/>
      <c r="BJ1475" s="592"/>
      <c r="BK1475" s="593"/>
      <c r="BL1475" s="653"/>
      <c r="BM1475" s="654"/>
      <c r="BN1475" s="655"/>
      <c r="BO1475" s="600"/>
      <c r="BP1475" s="600"/>
      <c r="BQ1475" s="54"/>
      <c r="BR1475" s="54"/>
      <c r="BS1475" s="54"/>
    </row>
    <row r="1476" spans="1:71" ht="21.75" customHeight="1">
      <c r="A1476" s="54"/>
      <c r="B1476" s="565" t="str">
        <f>IF(ROSTER!B24="","",ROSTER!B24)</f>
        <v/>
      </c>
      <c r="C1476" s="536" t="str">
        <f>IF(ROSTER!C$24="","",ROSTER!C$24)</f>
        <v/>
      </c>
      <c r="D1476" s="537"/>
      <c r="E1476" s="546"/>
      <c r="F1476" s="501">
        <f>IF(E1476="y",1,IF(E1476="S",1,0))</f>
        <v>0</v>
      </c>
      <c r="G1476" s="506">
        <f>IF(E1476="S",1,0)</f>
        <v>0</v>
      </c>
      <c r="H1476" s="542"/>
      <c r="I1476" s="543"/>
      <c r="J1476" s="538"/>
      <c r="K1476" s="539"/>
      <c r="L1476" s="552"/>
      <c r="M1476" s="558"/>
      <c r="N1476" s="554">
        <f>L1476+J1476</f>
        <v>0</v>
      </c>
      <c r="O1476" s="555"/>
      <c r="P1476" s="538"/>
      <c r="Q1476" s="539"/>
      <c r="R1476" s="552"/>
      <c r="S1476" s="558"/>
      <c r="T1476" s="590">
        <f t="shared" ref="T1476:T1503" si="1318">R1476-P1476</f>
        <v>0</v>
      </c>
      <c r="U1476" s="591"/>
      <c r="V1476" s="550"/>
      <c r="W1476" s="543"/>
      <c r="X1476" s="538"/>
      <c r="Y1476" s="543"/>
      <c r="Z1476" s="538"/>
      <c r="AA1476" s="543"/>
      <c r="AB1476" s="538"/>
      <c r="AC1476" s="539"/>
      <c r="AD1476" s="552"/>
      <c r="AE1476" s="558"/>
      <c r="AF1476" s="586">
        <f>IF(AB1476=0,0,(AD1476/AB1476)*100)</f>
        <v>0</v>
      </c>
      <c r="AG1476" s="587"/>
      <c r="AH1476" s="538"/>
      <c r="AI1476" s="539"/>
      <c r="AJ1476" s="552"/>
      <c r="AK1476" s="558"/>
      <c r="AL1476" s="590">
        <f>IF(AH1476=0,0,(AJ1476/AH1476)*100)</f>
        <v>0</v>
      </c>
      <c r="AM1476" s="591"/>
      <c r="AN1476" s="538"/>
      <c r="AO1476" s="539"/>
      <c r="AP1476" s="552"/>
      <c r="AQ1476" s="558"/>
      <c r="AR1476" s="590">
        <f>IF(AN1476=0,0,(AP1476/AN1476)*100)</f>
        <v>0</v>
      </c>
      <c r="AS1476" s="591"/>
      <c r="AT1476" s="578">
        <f>AB1476+AH1476+AN1476</f>
        <v>0</v>
      </c>
      <c r="AU1476" s="579"/>
      <c r="AV1476" s="574">
        <f>AD1476+AJ1476+AP1476</f>
        <v>0</v>
      </c>
      <c r="AW1476" s="575"/>
      <c r="AX1476" s="590">
        <f>IF(AT1476=0,0,(AV1476/AT1476)*100)</f>
        <v>0</v>
      </c>
      <c r="AY1476" s="591"/>
      <c r="AZ1476" s="538"/>
      <c r="BA1476" s="539"/>
      <c r="BB1476" s="552"/>
      <c r="BC1476" s="558"/>
      <c r="BD1476" s="590">
        <f>IF(AZ1476=0,0,(BB1476/AZ1476)*100)</f>
        <v>0</v>
      </c>
      <c r="BE1476" s="591"/>
      <c r="BF1476" s="578">
        <f>AT1476+AZ1476</f>
        <v>0</v>
      </c>
      <c r="BG1476" s="579"/>
      <c r="BH1476" s="574">
        <f>AV1476+BB1476</f>
        <v>0</v>
      </c>
      <c r="BI1476" s="575"/>
      <c r="BJ1476" s="590">
        <f>IF(BF1476=0,0,(BH1476/BF1476)*100)</f>
        <v>0</v>
      </c>
      <c r="BK1476" s="591"/>
      <c r="BL1476" s="650">
        <f>(AD1476*2)+(AJ1476*2)+(AP1476*3)+BB1476</f>
        <v>0</v>
      </c>
      <c r="BM1476" s="651"/>
      <c r="BN1476" s="652"/>
      <c r="BO1476" s="599" t="e">
        <f>(BL1476*BR$1460)+(N1476*BR$1461)+(X1476*BR$1462)+(R1476*BR$1463)+(V1476*BR$1464)+(Z1476*BR$1465)</f>
        <v>#REF!</v>
      </c>
      <c r="BP1476" s="599" t="e">
        <f>((AZ1476-BB1476)*BR$1467)+((AT1476-AV1476)*BR$1466)+(H1476*BR$1468)+(P1476*BR$1469)</f>
        <v>#REF!</v>
      </c>
      <c r="BQ1476" s="54"/>
      <c r="BR1476" s="54"/>
      <c r="BS1476" s="54"/>
    </row>
    <row r="1477" spans="1:71" ht="21.75" customHeight="1">
      <c r="A1477" s="54"/>
      <c r="B1477" s="566"/>
      <c r="C1477" s="560" t="str">
        <f>IF(ROSTER!D$24="","",ROSTER!D$24)</f>
        <v/>
      </c>
      <c r="D1477" s="561"/>
      <c r="E1477" s="547"/>
      <c r="F1477" s="502"/>
      <c r="G1477" s="507"/>
      <c r="H1477" s="544"/>
      <c r="I1477" s="545"/>
      <c r="J1477" s="540"/>
      <c r="K1477" s="541"/>
      <c r="L1477" s="553"/>
      <c r="M1477" s="559"/>
      <c r="N1477" s="556" t="s">
        <v>14</v>
      </c>
      <c r="O1477" s="557"/>
      <c r="P1477" s="540"/>
      <c r="Q1477" s="541"/>
      <c r="R1477" s="553"/>
      <c r="S1477" s="559"/>
      <c r="T1477" s="592"/>
      <c r="U1477" s="593"/>
      <c r="V1477" s="551"/>
      <c r="W1477" s="545"/>
      <c r="X1477" s="540"/>
      <c r="Y1477" s="545"/>
      <c r="Z1477" s="540"/>
      <c r="AA1477" s="545"/>
      <c r="AB1477" s="540"/>
      <c r="AC1477" s="541"/>
      <c r="AD1477" s="553"/>
      <c r="AE1477" s="559"/>
      <c r="AF1477" s="588"/>
      <c r="AG1477" s="589"/>
      <c r="AH1477" s="540"/>
      <c r="AI1477" s="541"/>
      <c r="AJ1477" s="553"/>
      <c r="AK1477" s="559"/>
      <c r="AL1477" s="592"/>
      <c r="AM1477" s="593"/>
      <c r="AN1477" s="540"/>
      <c r="AO1477" s="541"/>
      <c r="AP1477" s="553"/>
      <c r="AQ1477" s="559"/>
      <c r="AR1477" s="592"/>
      <c r="AS1477" s="593"/>
      <c r="AT1477" s="580"/>
      <c r="AU1477" s="581"/>
      <c r="AV1477" s="576"/>
      <c r="AW1477" s="577"/>
      <c r="AX1477" s="592"/>
      <c r="AY1477" s="593"/>
      <c r="AZ1477" s="540"/>
      <c r="BA1477" s="541"/>
      <c r="BB1477" s="553"/>
      <c r="BC1477" s="559"/>
      <c r="BD1477" s="592"/>
      <c r="BE1477" s="593"/>
      <c r="BF1477" s="580"/>
      <c r="BG1477" s="581"/>
      <c r="BH1477" s="576"/>
      <c r="BI1477" s="577"/>
      <c r="BJ1477" s="592"/>
      <c r="BK1477" s="593"/>
      <c r="BL1477" s="653"/>
      <c r="BM1477" s="654"/>
      <c r="BN1477" s="655"/>
      <c r="BO1477" s="600"/>
      <c r="BP1477" s="600"/>
      <c r="BQ1477" s="54"/>
      <c r="BR1477" s="54"/>
      <c r="BS1477" s="54"/>
    </row>
    <row r="1478" spans="1:71" ht="21.75" customHeight="1">
      <c r="A1478" s="54"/>
      <c r="B1478" s="565" t="str">
        <f>IF(ROSTER!B26="","",ROSTER!B26)</f>
        <v/>
      </c>
      <c r="C1478" s="536" t="str">
        <f>IF(ROSTER!C$26="","",ROSTER!C$26)</f>
        <v/>
      </c>
      <c r="D1478" s="537"/>
      <c r="E1478" s="546"/>
      <c r="F1478" s="501">
        <f>IF(E1478="y",1,IF(E1478="S",1,0))</f>
        <v>0</v>
      </c>
      <c r="G1478" s="506">
        <f>IF(E1478="S",1,0)</f>
        <v>0</v>
      </c>
      <c r="H1478" s="542"/>
      <c r="I1478" s="543"/>
      <c r="J1478" s="538"/>
      <c r="K1478" s="539"/>
      <c r="L1478" s="552"/>
      <c r="M1478" s="558"/>
      <c r="N1478" s="554">
        <f>L1478+J1478</f>
        <v>0</v>
      </c>
      <c r="O1478" s="555"/>
      <c r="P1478" s="538"/>
      <c r="Q1478" s="539"/>
      <c r="R1478" s="552"/>
      <c r="S1478" s="558"/>
      <c r="T1478" s="590">
        <f t="shared" ref="T1478:T1503" si="1319">R1478-P1478</f>
        <v>0</v>
      </c>
      <c r="U1478" s="591"/>
      <c r="V1478" s="550"/>
      <c r="W1478" s="543"/>
      <c r="X1478" s="538"/>
      <c r="Y1478" s="543"/>
      <c r="Z1478" s="538"/>
      <c r="AA1478" s="543"/>
      <c r="AB1478" s="538"/>
      <c r="AC1478" s="539"/>
      <c r="AD1478" s="552"/>
      <c r="AE1478" s="558"/>
      <c r="AF1478" s="586">
        <f>IF(AB1478=0,0,(AD1478/AB1478)*100)</f>
        <v>0</v>
      </c>
      <c r="AG1478" s="587"/>
      <c r="AH1478" s="538"/>
      <c r="AI1478" s="539"/>
      <c r="AJ1478" s="552"/>
      <c r="AK1478" s="558"/>
      <c r="AL1478" s="590">
        <f>IF(AH1478=0,0,(AJ1478/AH1478)*100)</f>
        <v>0</v>
      </c>
      <c r="AM1478" s="591"/>
      <c r="AN1478" s="538"/>
      <c r="AO1478" s="539"/>
      <c r="AP1478" s="552"/>
      <c r="AQ1478" s="558"/>
      <c r="AR1478" s="590">
        <f>IF(AN1478=0,0,(AP1478/AN1478)*100)</f>
        <v>0</v>
      </c>
      <c r="AS1478" s="591"/>
      <c r="AT1478" s="578">
        <f>AB1478+AH1478+AN1478</f>
        <v>0</v>
      </c>
      <c r="AU1478" s="579"/>
      <c r="AV1478" s="574">
        <f>AD1478+AJ1478+AP1478</f>
        <v>0</v>
      </c>
      <c r="AW1478" s="575"/>
      <c r="AX1478" s="590">
        <f>IF(AT1478=0,0,(AV1478/AT1478)*100)</f>
        <v>0</v>
      </c>
      <c r="AY1478" s="591"/>
      <c r="AZ1478" s="538"/>
      <c r="BA1478" s="539"/>
      <c r="BB1478" s="552"/>
      <c r="BC1478" s="558"/>
      <c r="BD1478" s="590">
        <f>IF(AZ1478=0,0,(BB1478/AZ1478)*100)</f>
        <v>0</v>
      </c>
      <c r="BE1478" s="591"/>
      <c r="BF1478" s="578">
        <f>AT1478+AZ1478</f>
        <v>0</v>
      </c>
      <c r="BG1478" s="579"/>
      <c r="BH1478" s="574">
        <f>AV1478+BB1478</f>
        <v>0</v>
      </c>
      <c r="BI1478" s="575"/>
      <c r="BJ1478" s="590">
        <f>IF(BF1478=0,0,(BH1478/BF1478)*100)</f>
        <v>0</v>
      </c>
      <c r="BK1478" s="591"/>
      <c r="BL1478" s="650">
        <f>(AD1478*2)+(AJ1478*2)+(AP1478*3)+BB1478</f>
        <v>0</v>
      </c>
      <c r="BM1478" s="651"/>
      <c r="BN1478" s="652"/>
      <c r="BO1478" s="599" t="e">
        <f>(BL1478*BR$1460)+(N1478*BR$1461)+(X1478*BR$1462)+(R1478*BR$1463)+(V1478*BR$1464)+(Z1478*BR$1465)</f>
        <v>#REF!</v>
      </c>
      <c r="BP1478" s="599" t="e">
        <f>((AZ1478-BB1478)*BR$1467)+((AT1478-AV1478)*BR$1466)+(H1478*BR$1468)+(P1478*BR$1469)</f>
        <v>#REF!</v>
      </c>
      <c r="BQ1478" s="54"/>
      <c r="BR1478" s="54"/>
      <c r="BS1478" s="54"/>
    </row>
    <row r="1479" spans="1:71" ht="21.75" customHeight="1">
      <c r="A1479" s="54"/>
      <c r="B1479" s="566"/>
      <c r="C1479" s="560" t="str">
        <f>IF(ROSTER!D$26="","",ROSTER!D$26)</f>
        <v/>
      </c>
      <c r="D1479" s="561"/>
      <c r="E1479" s="547"/>
      <c r="F1479" s="502"/>
      <c r="G1479" s="507"/>
      <c r="H1479" s="544"/>
      <c r="I1479" s="545"/>
      <c r="J1479" s="540"/>
      <c r="K1479" s="541"/>
      <c r="L1479" s="553"/>
      <c r="M1479" s="559"/>
      <c r="N1479" s="556" t="s">
        <v>14</v>
      </c>
      <c r="O1479" s="557"/>
      <c r="P1479" s="540"/>
      <c r="Q1479" s="541"/>
      <c r="R1479" s="553"/>
      <c r="S1479" s="559"/>
      <c r="T1479" s="592"/>
      <c r="U1479" s="593"/>
      <c r="V1479" s="551"/>
      <c r="W1479" s="545"/>
      <c r="X1479" s="540"/>
      <c r="Y1479" s="545"/>
      <c r="Z1479" s="540"/>
      <c r="AA1479" s="545"/>
      <c r="AB1479" s="540"/>
      <c r="AC1479" s="541"/>
      <c r="AD1479" s="553"/>
      <c r="AE1479" s="559"/>
      <c r="AF1479" s="588"/>
      <c r="AG1479" s="589"/>
      <c r="AH1479" s="540"/>
      <c r="AI1479" s="541"/>
      <c r="AJ1479" s="553"/>
      <c r="AK1479" s="559"/>
      <c r="AL1479" s="592"/>
      <c r="AM1479" s="593"/>
      <c r="AN1479" s="540"/>
      <c r="AO1479" s="541"/>
      <c r="AP1479" s="553"/>
      <c r="AQ1479" s="559"/>
      <c r="AR1479" s="592"/>
      <c r="AS1479" s="593"/>
      <c r="AT1479" s="580"/>
      <c r="AU1479" s="581"/>
      <c r="AV1479" s="576"/>
      <c r="AW1479" s="577"/>
      <c r="AX1479" s="592"/>
      <c r="AY1479" s="593"/>
      <c r="AZ1479" s="540"/>
      <c r="BA1479" s="541"/>
      <c r="BB1479" s="553"/>
      <c r="BC1479" s="559"/>
      <c r="BD1479" s="592"/>
      <c r="BE1479" s="593"/>
      <c r="BF1479" s="580"/>
      <c r="BG1479" s="581"/>
      <c r="BH1479" s="576"/>
      <c r="BI1479" s="577"/>
      <c r="BJ1479" s="592"/>
      <c r="BK1479" s="593"/>
      <c r="BL1479" s="653"/>
      <c r="BM1479" s="654"/>
      <c r="BN1479" s="655"/>
      <c r="BO1479" s="600"/>
      <c r="BP1479" s="600"/>
      <c r="BQ1479" s="54"/>
      <c r="BR1479" s="54"/>
      <c r="BS1479" s="54"/>
    </row>
    <row r="1480" spans="1:71" ht="21.75" customHeight="1">
      <c r="A1480" s="54"/>
      <c r="B1480" s="565" t="str">
        <f>IF(ROSTER!B28="","",ROSTER!B28)</f>
        <v/>
      </c>
      <c r="C1480" s="536" t="str">
        <f>IF(ROSTER!C$28="","",ROSTER!C$28)</f>
        <v/>
      </c>
      <c r="D1480" s="537"/>
      <c r="E1480" s="546"/>
      <c r="F1480" s="501">
        <f>IF(E1480="y",1,IF(E1480="S",1,0))</f>
        <v>0</v>
      </c>
      <c r="G1480" s="506">
        <f>IF(E1480="S",1,0)</f>
        <v>0</v>
      </c>
      <c r="H1480" s="542"/>
      <c r="I1480" s="543"/>
      <c r="J1480" s="538"/>
      <c r="K1480" s="539"/>
      <c r="L1480" s="552"/>
      <c r="M1480" s="558"/>
      <c r="N1480" s="554">
        <f>L1480+J1480</f>
        <v>0</v>
      </c>
      <c r="O1480" s="555"/>
      <c r="P1480" s="538"/>
      <c r="Q1480" s="539"/>
      <c r="R1480" s="552"/>
      <c r="S1480" s="558"/>
      <c r="T1480" s="590">
        <f t="shared" ref="T1480:T1503" si="1320">R1480-P1480</f>
        <v>0</v>
      </c>
      <c r="U1480" s="591"/>
      <c r="V1480" s="550"/>
      <c r="W1480" s="543"/>
      <c r="X1480" s="538"/>
      <c r="Y1480" s="543"/>
      <c r="Z1480" s="538"/>
      <c r="AA1480" s="543"/>
      <c r="AB1480" s="538"/>
      <c r="AC1480" s="539"/>
      <c r="AD1480" s="552"/>
      <c r="AE1480" s="558"/>
      <c r="AF1480" s="586">
        <f>IF(AB1480=0,0,(AD1480/AB1480)*100)</f>
        <v>0</v>
      </c>
      <c r="AG1480" s="587"/>
      <c r="AH1480" s="538"/>
      <c r="AI1480" s="539"/>
      <c r="AJ1480" s="552"/>
      <c r="AK1480" s="558"/>
      <c r="AL1480" s="590">
        <f>IF(AH1480=0,0,(AJ1480/AH1480)*100)</f>
        <v>0</v>
      </c>
      <c r="AM1480" s="591"/>
      <c r="AN1480" s="538"/>
      <c r="AO1480" s="539"/>
      <c r="AP1480" s="552"/>
      <c r="AQ1480" s="558"/>
      <c r="AR1480" s="590">
        <f>IF(AN1480=0,0,(AP1480/AN1480)*100)</f>
        <v>0</v>
      </c>
      <c r="AS1480" s="591"/>
      <c r="AT1480" s="578">
        <f>AB1480+AH1480+AN1480</f>
        <v>0</v>
      </c>
      <c r="AU1480" s="579"/>
      <c r="AV1480" s="574">
        <f>AD1480+AJ1480+AP1480</f>
        <v>0</v>
      </c>
      <c r="AW1480" s="575"/>
      <c r="AX1480" s="590">
        <f>IF(AT1480=0,0,(AV1480/AT1480)*100)</f>
        <v>0</v>
      </c>
      <c r="AY1480" s="591"/>
      <c r="AZ1480" s="538"/>
      <c r="BA1480" s="539"/>
      <c r="BB1480" s="552"/>
      <c r="BC1480" s="558"/>
      <c r="BD1480" s="590">
        <f>IF(AZ1480=0,0,(BB1480/AZ1480)*100)</f>
        <v>0</v>
      </c>
      <c r="BE1480" s="591"/>
      <c r="BF1480" s="578">
        <f>AT1480+AZ1480</f>
        <v>0</v>
      </c>
      <c r="BG1480" s="579"/>
      <c r="BH1480" s="574">
        <f>AV1480+BB1480</f>
        <v>0</v>
      </c>
      <c r="BI1480" s="575"/>
      <c r="BJ1480" s="590">
        <f>IF(BF1480=0,0,(BH1480/BF1480)*100)</f>
        <v>0</v>
      </c>
      <c r="BK1480" s="591"/>
      <c r="BL1480" s="650">
        <f>(AD1480*2)+(AJ1480*2)+(AP1480*3)+BB1480</f>
        <v>0</v>
      </c>
      <c r="BM1480" s="651"/>
      <c r="BN1480" s="652"/>
      <c r="BO1480" s="599" t="e">
        <f>(BL1480*BR$1460)+(N1480*BR$1461)+(X1480*BR$1462)+(R1480*BR$1463)+(V1480*BR$1464)+(Z1480*BR$1465)</f>
        <v>#REF!</v>
      </c>
      <c r="BP1480" s="599" t="e">
        <f>((AZ1480-BB1480)*BR$1467)+((AT1480-AV1480)*BR$1466)+(H1480*BR$1468)+(P1480*BR$1469)</f>
        <v>#REF!</v>
      </c>
      <c r="BQ1480" s="54"/>
      <c r="BR1480" s="54"/>
      <c r="BS1480" s="54"/>
    </row>
    <row r="1481" spans="1:71" ht="21.75" customHeight="1">
      <c r="A1481" s="54"/>
      <c r="B1481" s="566"/>
      <c r="C1481" s="560" t="str">
        <f>IF(ROSTER!D$28="","",ROSTER!D$28)</f>
        <v/>
      </c>
      <c r="D1481" s="561"/>
      <c r="E1481" s="547"/>
      <c r="F1481" s="502"/>
      <c r="G1481" s="507"/>
      <c r="H1481" s="544"/>
      <c r="I1481" s="545"/>
      <c r="J1481" s="540"/>
      <c r="K1481" s="541"/>
      <c r="L1481" s="553"/>
      <c r="M1481" s="559"/>
      <c r="N1481" s="556" t="s">
        <v>14</v>
      </c>
      <c r="O1481" s="557"/>
      <c r="P1481" s="540"/>
      <c r="Q1481" s="541"/>
      <c r="R1481" s="553"/>
      <c r="S1481" s="559"/>
      <c r="T1481" s="592"/>
      <c r="U1481" s="593"/>
      <c r="V1481" s="551"/>
      <c r="W1481" s="545"/>
      <c r="X1481" s="540"/>
      <c r="Y1481" s="545"/>
      <c r="Z1481" s="540"/>
      <c r="AA1481" s="545"/>
      <c r="AB1481" s="540"/>
      <c r="AC1481" s="541"/>
      <c r="AD1481" s="553"/>
      <c r="AE1481" s="559"/>
      <c r="AF1481" s="588"/>
      <c r="AG1481" s="589"/>
      <c r="AH1481" s="540"/>
      <c r="AI1481" s="541"/>
      <c r="AJ1481" s="553"/>
      <c r="AK1481" s="559"/>
      <c r="AL1481" s="592"/>
      <c r="AM1481" s="593"/>
      <c r="AN1481" s="540"/>
      <c r="AO1481" s="541"/>
      <c r="AP1481" s="553"/>
      <c r="AQ1481" s="559"/>
      <c r="AR1481" s="592"/>
      <c r="AS1481" s="593"/>
      <c r="AT1481" s="580"/>
      <c r="AU1481" s="581"/>
      <c r="AV1481" s="576"/>
      <c r="AW1481" s="577"/>
      <c r="AX1481" s="592"/>
      <c r="AY1481" s="593"/>
      <c r="AZ1481" s="540"/>
      <c r="BA1481" s="541"/>
      <c r="BB1481" s="553"/>
      <c r="BC1481" s="559"/>
      <c r="BD1481" s="592"/>
      <c r="BE1481" s="593"/>
      <c r="BF1481" s="580"/>
      <c r="BG1481" s="581"/>
      <c r="BH1481" s="576"/>
      <c r="BI1481" s="577"/>
      <c r="BJ1481" s="592"/>
      <c r="BK1481" s="593"/>
      <c r="BL1481" s="653"/>
      <c r="BM1481" s="654"/>
      <c r="BN1481" s="655"/>
      <c r="BO1481" s="600"/>
      <c r="BP1481" s="600"/>
      <c r="BQ1481" s="54"/>
      <c r="BR1481" s="54"/>
      <c r="BS1481" s="54"/>
    </row>
    <row r="1482" spans="1:71" ht="21.75" customHeight="1">
      <c r="A1482" s="54"/>
      <c r="B1482" s="565" t="str">
        <f>IF(ROSTER!B30="","",ROSTER!B30)</f>
        <v/>
      </c>
      <c r="C1482" s="536" t="str">
        <f>IF(ROSTER!C$30="","",ROSTER!C$30)</f>
        <v/>
      </c>
      <c r="D1482" s="537"/>
      <c r="E1482" s="546"/>
      <c r="F1482" s="501">
        <f>IF(E1482="y",1,IF(E1482="S",1,0))</f>
        <v>0</v>
      </c>
      <c r="G1482" s="506">
        <f>IF(E1482="S",1,0)</f>
        <v>0</v>
      </c>
      <c r="H1482" s="542"/>
      <c r="I1482" s="543"/>
      <c r="J1482" s="538"/>
      <c r="K1482" s="539"/>
      <c r="L1482" s="552"/>
      <c r="M1482" s="558"/>
      <c r="N1482" s="554">
        <f>L1482+J1482</f>
        <v>0</v>
      </c>
      <c r="O1482" s="555"/>
      <c r="P1482" s="538"/>
      <c r="Q1482" s="539"/>
      <c r="R1482" s="552"/>
      <c r="S1482" s="558"/>
      <c r="T1482" s="590">
        <f t="shared" ref="T1482:T1503" si="1321">R1482-P1482</f>
        <v>0</v>
      </c>
      <c r="U1482" s="591"/>
      <c r="V1482" s="550"/>
      <c r="W1482" s="543"/>
      <c r="X1482" s="538"/>
      <c r="Y1482" s="543"/>
      <c r="Z1482" s="538"/>
      <c r="AA1482" s="543"/>
      <c r="AB1482" s="538"/>
      <c r="AC1482" s="539"/>
      <c r="AD1482" s="552"/>
      <c r="AE1482" s="558"/>
      <c r="AF1482" s="586">
        <f>IF(AB1482=0,0,(AD1482/AB1482)*100)</f>
        <v>0</v>
      </c>
      <c r="AG1482" s="587"/>
      <c r="AH1482" s="538"/>
      <c r="AI1482" s="539"/>
      <c r="AJ1482" s="552"/>
      <c r="AK1482" s="558"/>
      <c r="AL1482" s="590">
        <f>IF(AH1482=0,0,(AJ1482/AH1482)*100)</f>
        <v>0</v>
      </c>
      <c r="AM1482" s="591"/>
      <c r="AN1482" s="538"/>
      <c r="AO1482" s="539"/>
      <c r="AP1482" s="552"/>
      <c r="AQ1482" s="558"/>
      <c r="AR1482" s="590">
        <f>IF(AN1482=0,0,(AP1482/AN1482)*100)</f>
        <v>0</v>
      </c>
      <c r="AS1482" s="591"/>
      <c r="AT1482" s="578">
        <f>AB1482+AH1482+AN1482</f>
        <v>0</v>
      </c>
      <c r="AU1482" s="579"/>
      <c r="AV1482" s="574">
        <f>AD1482+AJ1482+AP1482</f>
        <v>0</v>
      </c>
      <c r="AW1482" s="575"/>
      <c r="AX1482" s="590">
        <f>IF(AT1482=0,0,(AV1482/AT1482)*100)</f>
        <v>0</v>
      </c>
      <c r="AY1482" s="591"/>
      <c r="AZ1482" s="538"/>
      <c r="BA1482" s="539"/>
      <c r="BB1482" s="552"/>
      <c r="BC1482" s="558"/>
      <c r="BD1482" s="590">
        <f>IF(AZ1482=0,0,(BB1482/AZ1482)*100)</f>
        <v>0</v>
      </c>
      <c r="BE1482" s="591"/>
      <c r="BF1482" s="578">
        <f>AT1482+AZ1482</f>
        <v>0</v>
      </c>
      <c r="BG1482" s="579"/>
      <c r="BH1482" s="574">
        <f>AV1482+BB1482</f>
        <v>0</v>
      </c>
      <c r="BI1482" s="575"/>
      <c r="BJ1482" s="590">
        <f>IF(BF1482=0,0,(BH1482/BF1482)*100)</f>
        <v>0</v>
      </c>
      <c r="BK1482" s="591"/>
      <c r="BL1482" s="650">
        <f>(AD1482*2)+(AJ1482*2)+(AP1482*3)+BB1482</f>
        <v>0</v>
      </c>
      <c r="BM1482" s="651"/>
      <c r="BN1482" s="652"/>
      <c r="BO1482" s="599" t="e">
        <f>(BL1482*BR$1460)+(N1482*BR$1461)+(X1482*BR$1462)+(R1482*BR$1463)+(V1482*BR$1464)+(Z1482*BR$1465)</f>
        <v>#REF!</v>
      </c>
      <c r="BP1482" s="599" t="e">
        <f>((AZ1482-BB1482)*BR$1467)+((AT1482-AV1482)*BR$1466)+(H1482*BR$1468)+(P1482*BR$1469)</f>
        <v>#REF!</v>
      </c>
      <c r="BQ1482" s="54"/>
      <c r="BR1482" s="54"/>
      <c r="BS1482" s="54"/>
    </row>
    <row r="1483" spans="1:71" ht="21.75" customHeight="1">
      <c r="A1483" s="54"/>
      <c r="B1483" s="566"/>
      <c r="C1483" s="560" t="str">
        <f>IF(ROSTER!D$30="","",ROSTER!D$30)</f>
        <v/>
      </c>
      <c r="D1483" s="561"/>
      <c r="E1483" s="547"/>
      <c r="F1483" s="502"/>
      <c r="G1483" s="507"/>
      <c r="H1483" s="544"/>
      <c r="I1483" s="545"/>
      <c r="J1483" s="540"/>
      <c r="K1483" s="541"/>
      <c r="L1483" s="553"/>
      <c r="M1483" s="559"/>
      <c r="N1483" s="556" t="s">
        <v>14</v>
      </c>
      <c r="O1483" s="557"/>
      <c r="P1483" s="540"/>
      <c r="Q1483" s="541"/>
      <c r="R1483" s="553"/>
      <c r="S1483" s="559"/>
      <c r="T1483" s="592"/>
      <c r="U1483" s="593"/>
      <c r="V1483" s="551"/>
      <c r="W1483" s="545"/>
      <c r="X1483" s="540"/>
      <c r="Y1483" s="545"/>
      <c r="Z1483" s="540"/>
      <c r="AA1483" s="545"/>
      <c r="AB1483" s="540"/>
      <c r="AC1483" s="541"/>
      <c r="AD1483" s="553"/>
      <c r="AE1483" s="559"/>
      <c r="AF1483" s="588"/>
      <c r="AG1483" s="589"/>
      <c r="AH1483" s="540"/>
      <c r="AI1483" s="541"/>
      <c r="AJ1483" s="553"/>
      <c r="AK1483" s="559"/>
      <c r="AL1483" s="592"/>
      <c r="AM1483" s="593"/>
      <c r="AN1483" s="540"/>
      <c r="AO1483" s="541"/>
      <c r="AP1483" s="553"/>
      <c r="AQ1483" s="559"/>
      <c r="AR1483" s="592"/>
      <c r="AS1483" s="593"/>
      <c r="AT1483" s="580"/>
      <c r="AU1483" s="581"/>
      <c r="AV1483" s="576"/>
      <c r="AW1483" s="577"/>
      <c r="AX1483" s="592"/>
      <c r="AY1483" s="593"/>
      <c r="AZ1483" s="540"/>
      <c r="BA1483" s="541"/>
      <c r="BB1483" s="553"/>
      <c r="BC1483" s="559"/>
      <c r="BD1483" s="592"/>
      <c r="BE1483" s="593"/>
      <c r="BF1483" s="580"/>
      <c r="BG1483" s="581"/>
      <c r="BH1483" s="576"/>
      <c r="BI1483" s="577"/>
      <c r="BJ1483" s="592"/>
      <c r="BK1483" s="593"/>
      <c r="BL1483" s="653"/>
      <c r="BM1483" s="654"/>
      <c r="BN1483" s="655"/>
      <c r="BO1483" s="600"/>
      <c r="BP1483" s="600"/>
      <c r="BQ1483" s="54"/>
      <c r="BR1483" s="54"/>
      <c r="BS1483" s="54"/>
    </row>
    <row r="1484" spans="1:71" ht="21.75" customHeight="1">
      <c r="A1484" s="54"/>
      <c r="B1484" s="565" t="str">
        <f>IF(ROSTER!B32="","",ROSTER!B32)</f>
        <v/>
      </c>
      <c r="C1484" s="536" t="str">
        <f>IF(ROSTER!C$32="","",ROSTER!C$32)</f>
        <v/>
      </c>
      <c r="D1484" s="537"/>
      <c r="E1484" s="546"/>
      <c r="F1484" s="501">
        <f>IF(E1484="y",1,IF(E1484="S",1,0))</f>
        <v>0</v>
      </c>
      <c r="G1484" s="506">
        <f>IF(E1484="S",1,0)</f>
        <v>0</v>
      </c>
      <c r="H1484" s="542"/>
      <c r="I1484" s="543"/>
      <c r="J1484" s="538"/>
      <c r="K1484" s="539"/>
      <c r="L1484" s="552"/>
      <c r="M1484" s="558"/>
      <c r="N1484" s="554">
        <f>L1484+J1484</f>
        <v>0</v>
      </c>
      <c r="O1484" s="555"/>
      <c r="P1484" s="538"/>
      <c r="Q1484" s="539"/>
      <c r="R1484" s="552"/>
      <c r="S1484" s="558"/>
      <c r="T1484" s="590">
        <f t="shared" ref="T1484:T1503" si="1322">R1484-P1484</f>
        <v>0</v>
      </c>
      <c r="U1484" s="591"/>
      <c r="V1484" s="550"/>
      <c r="W1484" s="543"/>
      <c r="X1484" s="538"/>
      <c r="Y1484" s="543"/>
      <c r="Z1484" s="538"/>
      <c r="AA1484" s="543"/>
      <c r="AB1484" s="538"/>
      <c r="AC1484" s="539"/>
      <c r="AD1484" s="552"/>
      <c r="AE1484" s="558"/>
      <c r="AF1484" s="586">
        <f>IF(AB1484=0,0,(AD1484/AB1484)*100)</f>
        <v>0</v>
      </c>
      <c r="AG1484" s="587"/>
      <c r="AH1484" s="538"/>
      <c r="AI1484" s="539"/>
      <c r="AJ1484" s="552"/>
      <c r="AK1484" s="558"/>
      <c r="AL1484" s="590">
        <f>IF(AH1484=0,0,(AJ1484/AH1484)*100)</f>
        <v>0</v>
      </c>
      <c r="AM1484" s="591"/>
      <c r="AN1484" s="538"/>
      <c r="AO1484" s="539"/>
      <c r="AP1484" s="552"/>
      <c r="AQ1484" s="558"/>
      <c r="AR1484" s="590">
        <f>IF(AN1484=0,0,(AP1484/AN1484)*100)</f>
        <v>0</v>
      </c>
      <c r="AS1484" s="591"/>
      <c r="AT1484" s="578">
        <f>AB1484+AH1484+AN1484</f>
        <v>0</v>
      </c>
      <c r="AU1484" s="579"/>
      <c r="AV1484" s="574">
        <f>AD1484+AJ1484+AP1484</f>
        <v>0</v>
      </c>
      <c r="AW1484" s="575"/>
      <c r="AX1484" s="590">
        <f>IF(AT1484=0,0,(AV1484/AT1484)*100)</f>
        <v>0</v>
      </c>
      <c r="AY1484" s="591"/>
      <c r="AZ1484" s="538"/>
      <c r="BA1484" s="539"/>
      <c r="BB1484" s="552"/>
      <c r="BC1484" s="558"/>
      <c r="BD1484" s="590">
        <f>IF(AZ1484=0,0,(BB1484/AZ1484)*100)</f>
        <v>0</v>
      </c>
      <c r="BE1484" s="591"/>
      <c r="BF1484" s="578">
        <f>AT1484+AZ1484</f>
        <v>0</v>
      </c>
      <c r="BG1484" s="579"/>
      <c r="BH1484" s="574">
        <f>AV1484+BB1484</f>
        <v>0</v>
      </c>
      <c r="BI1484" s="575"/>
      <c r="BJ1484" s="590">
        <f>IF(BF1484=0,0,(BH1484/BF1484)*100)</f>
        <v>0</v>
      </c>
      <c r="BK1484" s="591"/>
      <c r="BL1484" s="650">
        <f>(AD1484*2)+(AJ1484*2)+(AP1484*3)+BB1484</f>
        <v>0</v>
      </c>
      <c r="BM1484" s="651"/>
      <c r="BN1484" s="652"/>
      <c r="BO1484" s="599" t="e">
        <f>(BL1484*BR$1460)+(N1484*BR$1461)+(X1484*BR$1462)+(R1484*BR$1463)+(V1484*BR$1464)+(Z1484*BR$1465)</f>
        <v>#REF!</v>
      </c>
      <c r="BP1484" s="599" t="e">
        <f>((AZ1484-BB1484)*BR$1467)+((AT1484-AV1484)*BR$1466)+(H1484*BR$1468)+(P1484*BR$1469)</f>
        <v>#REF!</v>
      </c>
      <c r="BQ1484" s="54"/>
      <c r="BR1484" s="54"/>
      <c r="BS1484" s="54"/>
    </row>
    <row r="1485" spans="1:71" ht="21.75" customHeight="1">
      <c r="A1485" s="54"/>
      <c r="B1485" s="566"/>
      <c r="C1485" s="560" t="str">
        <f>IF(ROSTER!D$32="","",ROSTER!D$32)</f>
        <v/>
      </c>
      <c r="D1485" s="561"/>
      <c r="E1485" s="547"/>
      <c r="F1485" s="502"/>
      <c r="G1485" s="507"/>
      <c r="H1485" s="544"/>
      <c r="I1485" s="545"/>
      <c r="J1485" s="540"/>
      <c r="K1485" s="541"/>
      <c r="L1485" s="553"/>
      <c r="M1485" s="559"/>
      <c r="N1485" s="556" t="s">
        <v>14</v>
      </c>
      <c r="O1485" s="557"/>
      <c r="P1485" s="540"/>
      <c r="Q1485" s="541"/>
      <c r="R1485" s="553"/>
      <c r="S1485" s="559"/>
      <c r="T1485" s="592"/>
      <c r="U1485" s="593"/>
      <c r="V1485" s="551"/>
      <c r="W1485" s="545"/>
      <c r="X1485" s="540"/>
      <c r="Y1485" s="545"/>
      <c r="Z1485" s="540"/>
      <c r="AA1485" s="545"/>
      <c r="AB1485" s="540"/>
      <c r="AC1485" s="541"/>
      <c r="AD1485" s="553"/>
      <c r="AE1485" s="559"/>
      <c r="AF1485" s="588"/>
      <c r="AG1485" s="589"/>
      <c r="AH1485" s="540"/>
      <c r="AI1485" s="541"/>
      <c r="AJ1485" s="553"/>
      <c r="AK1485" s="559"/>
      <c r="AL1485" s="592"/>
      <c r="AM1485" s="593"/>
      <c r="AN1485" s="540"/>
      <c r="AO1485" s="541"/>
      <c r="AP1485" s="553"/>
      <c r="AQ1485" s="559"/>
      <c r="AR1485" s="592"/>
      <c r="AS1485" s="593"/>
      <c r="AT1485" s="580"/>
      <c r="AU1485" s="581"/>
      <c r="AV1485" s="576"/>
      <c r="AW1485" s="577"/>
      <c r="AX1485" s="592"/>
      <c r="AY1485" s="593"/>
      <c r="AZ1485" s="540"/>
      <c r="BA1485" s="541"/>
      <c r="BB1485" s="553"/>
      <c r="BC1485" s="559"/>
      <c r="BD1485" s="592"/>
      <c r="BE1485" s="593"/>
      <c r="BF1485" s="580"/>
      <c r="BG1485" s="581"/>
      <c r="BH1485" s="576"/>
      <c r="BI1485" s="577"/>
      <c r="BJ1485" s="592"/>
      <c r="BK1485" s="593"/>
      <c r="BL1485" s="653"/>
      <c r="BM1485" s="654"/>
      <c r="BN1485" s="655"/>
      <c r="BO1485" s="600"/>
      <c r="BP1485" s="600"/>
      <c r="BQ1485" s="54"/>
      <c r="BR1485" s="54"/>
      <c r="BS1485" s="54"/>
    </row>
    <row r="1486" spans="1:71" ht="21.75" customHeight="1">
      <c r="A1486" s="54"/>
      <c r="B1486" s="565" t="str">
        <f>IF(ROSTER!B34="","",ROSTER!B34)</f>
        <v/>
      </c>
      <c r="C1486" s="536" t="str">
        <f>IF(ROSTER!C$34="","",ROSTER!C$34)</f>
        <v/>
      </c>
      <c r="D1486" s="537"/>
      <c r="E1486" s="546"/>
      <c r="F1486" s="501">
        <f>IF(E1486="y",1,IF(E1486="S",1,0))</f>
        <v>0</v>
      </c>
      <c r="G1486" s="506">
        <f>IF(E1486="S",1,0)</f>
        <v>0</v>
      </c>
      <c r="H1486" s="542"/>
      <c r="I1486" s="543"/>
      <c r="J1486" s="538"/>
      <c r="K1486" s="539"/>
      <c r="L1486" s="552"/>
      <c r="M1486" s="558"/>
      <c r="N1486" s="554">
        <f>L1486+J1486</f>
        <v>0</v>
      </c>
      <c r="O1486" s="555"/>
      <c r="P1486" s="538"/>
      <c r="Q1486" s="539"/>
      <c r="R1486" s="552"/>
      <c r="S1486" s="558"/>
      <c r="T1486" s="590">
        <f t="shared" ref="T1486:T1503" si="1323">R1486-P1486</f>
        <v>0</v>
      </c>
      <c r="U1486" s="591"/>
      <c r="V1486" s="550"/>
      <c r="W1486" s="543"/>
      <c r="X1486" s="538"/>
      <c r="Y1486" s="543"/>
      <c r="Z1486" s="538"/>
      <c r="AA1486" s="543"/>
      <c r="AB1486" s="538"/>
      <c r="AC1486" s="539"/>
      <c r="AD1486" s="552"/>
      <c r="AE1486" s="558"/>
      <c r="AF1486" s="586">
        <f>IF(AB1486=0,0,(AD1486/AB1486)*100)</f>
        <v>0</v>
      </c>
      <c r="AG1486" s="587"/>
      <c r="AH1486" s="538"/>
      <c r="AI1486" s="539"/>
      <c r="AJ1486" s="552"/>
      <c r="AK1486" s="558"/>
      <c r="AL1486" s="590">
        <f>IF(AH1486=0,0,(AJ1486/AH1486)*100)</f>
        <v>0</v>
      </c>
      <c r="AM1486" s="591"/>
      <c r="AN1486" s="538"/>
      <c r="AO1486" s="539"/>
      <c r="AP1486" s="552"/>
      <c r="AQ1486" s="558"/>
      <c r="AR1486" s="590">
        <f>IF(AN1486=0,0,(AP1486/AN1486)*100)</f>
        <v>0</v>
      </c>
      <c r="AS1486" s="591"/>
      <c r="AT1486" s="578">
        <f>AB1486+AH1486+AN1486</f>
        <v>0</v>
      </c>
      <c r="AU1486" s="579"/>
      <c r="AV1486" s="574">
        <f>AD1486+AJ1486+AP1486</f>
        <v>0</v>
      </c>
      <c r="AW1486" s="575"/>
      <c r="AX1486" s="590">
        <f>IF(AT1486=0,0,(AV1486/AT1486)*100)</f>
        <v>0</v>
      </c>
      <c r="AY1486" s="591"/>
      <c r="AZ1486" s="538"/>
      <c r="BA1486" s="539"/>
      <c r="BB1486" s="552"/>
      <c r="BC1486" s="558"/>
      <c r="BD1486" s="590">
        <f>IF(AZ1486=0,0,(BB1486/AZ1486)*100)</f>
        <v>0</v>
      </c>
      <c r="BE1486" s="591"/>
      <c r="BF1486" s="578">
        <f>AT1486+AZ1486</f>
        <v>0</v>
      </c>
      <c r="BG1486" s="579"/>
      <c r="BH1486" s="574">
        <f>AV1486+BB1486</f>
        <v>0</v>
      </c>
      <c r="BI1486" s="575"/>
      <c r="BJ1486" s="590">
        <f>IF(BF1486=0,0,(BH1486/BF1486)*100)</f>
        <v>0</v>
      </c>
      <c r="BK1486" s="591"/>
      <c r="BL1486" s="650">
        <f>(AD1486*2)+(AJ1486*2)+(AP1486*3)+BB1486</f>
        <v>0</v>
      </c>
      <c r="BM1486" s="651"/>
      <c r="BN1486" s="652"/>
      <c r="BO1486" s="599" t="e">
        <f>(BL1486*BR$1460)+(N1486*BR$1461)+(X1486*BR$1462)+(R1486*BR$1463)+(V1486*BR$1464)+(Z1486*BR$1465)</f>
        <v>#REF!</v>
      </c>
      <c r="BP1486" s="599" t="e">
        <f>((AZ1486-BB1486)*BR$1467)+((AT1486-AV1486)*BR$1466)+(H1486*BR$1468)+(P1486*BR$1469)</f>
        <v>#REF!</v>
      </c>
      <c r="BQ1486" s="54"/>
      <c r="BR1486" s="54"/>
      <c r="BS1486" s="54"/>
    </row>
    <row r="1487" spans="1:71" ht="21.75" customHeight="1">
      <c r="A1487" s="54"/>
      <c r="B1487" s="566"/>
      <c r="C1487" s="560" t="str">
        <f>IF(ROSTER!D$34="","",ROSTER!D$34)</f>
        <v/>
      </c>
      <c r="D1487" s="561"/>
      <c r="E1487" s="547"/>
      <c r="F1487" s="502"/>
      <c r="G1487" s="507"/>
      <c r="H1487" s="544"/>
      <c r="I1487" s="545"/>
      <c r="J1487" s="540"/>
      <c r="K1487" s="541"/>
      <c r="L1487" s="553"/>
      <c r="M1487" s="559"/>
      <c r="N1487" s="556" t="s">
        <v>14</v>
      </c>
      <c r="O1487" s="557"/>
      <c r="P1487" s="540"/>
      <c r="Q1487" s="541"/>
      <c r="R1487" s="553"/>
      <c r="S1487" s="559"/>
      <c r="T1487" s="592"/>
      <c r="U1487" s="593"/>
      <c r="V1487" s="551"/>
      <c r="W1487" s="545"/>
      <c r="X1487" s="540"/>
      <c r="Y1487" s="545"/>
      <c r="Z1487" s="540"/>
      <c r="AA1487" s="545"/>
      <c r="AB1487" s="540"/>
      <c r="AC1487" s="541"/>
      <c r="AD1487" s="553"/>
      <c r="AE1487" s="559"/>
      <c r="AF1487" s="588"/>
      <c r="AG1487" s="589"/>
      <c r="AH1487" s="540"/>
      <c r="AI1487" s="541"/>
      <c r="AJ1487" s="553"/>
      <c r="AK1487" s="559"/>
      <c r="AL1487" s="592"/>
      <c r="AM1487" s="593"/>
      <c r="AN1487" s="540"/>
      <c r="AO1487" s="541"/>
      <c r="AP1487" s="553"/>
      <c r="AQ1487" s="559"/>
      <c r="AR1487" s="592"/>
      <c r="AS1487" s="593"/>
      <c r="AT1487" s="580"/>
      <c r="AU1487" s="581"/>
      <c r="AV1487" s="576"/>
      <c r="AW1487" s="577"/>
      <c r="AX1487" s="592"/>
      <c r="AY1487" s="593"/>
      <c r="AZ1487" s="540"/>
      <c r="BA1487" s="541"/>
      <c r="BB1487" s="553"/>
      <c r="BC1487" s="559"/>
      <c r="BD1487" s="592"/>
      <c r="BE1487" s="593"/>
      <c r="BF1487" s="580"/>
      <c r="BG1487" s="581"/>
      <c r="BH1487" s="576"/>
      <c r="BI1487" s="577"/>
      <c r="BJ1487" s="592"/>
      <c r="BK1487" s="593"/>
      <c r="BL1487" s="653"/>
      <c r="BM1487" s="654"/>
      <c r="BN1487" s="655"/>
      <c r="BO1487" s="600"/>
      <c r="BP1487" s="600"/>
      <c r="BQ1487" s="54"/>
      <c r="BR1487" s="54"/>
      <c r="BS1487" s="54"/>
    </row>
    <row r="1488" spans="1:71" ht="21.75" customHeight="1">
      <c r="A1488" s="54"/>
      <c r="B1488" s="565" t="str">
        <f>IF(ROSTER!B36="","",ROSTER!B36)</f>
        <v/>
      </c>
      <c r="C1488" s="536" t="str">
        <f>IF(ROSTER!C$36="","",ROSTER!C$36)</f>
        <v/>
      </c>
      <c r="D1488" s="537"/>
      <c r="E1488" s="546"/>
      <c r="F1488" s="501">
        <f>IF(E1488="y",1,IF(E1488="S",1,0))</f>
        <v>0</v>
      </c>
      <c r="G1488" s="506">
        <f>IF(E1488="S",1,0)</f>
        <v>0</v>
      </c>
      <c r="H1488" s="542"/>
      <c r="I1488" s="543"/>
      <c r="J1488" s="538"/>
      <c r="K1488" s="539"/>
      <c r="L1488" s="552"/>
      <c r="M1488" s="558"/>
      <c r="N1488" s="554">
        <f>L1488+J1488</f>
        <v>0</v>
      </c>
      <c r="O1488" s="555"/>
      <c r="P1488" s="538"/>
      <c r="Q1488" s="539"/>
      <c r="R1488" s="552"/>
      <c r="S1488" s="558"/>
      <c r="T1488" s="590">
        <f t="shared" ref="T1488:T1503" si="1324">R1488-P1488</f>
        <v>0</v>
      </c>
      <c r="U1488" s="591"/>
      <c r="V1488" s="550"/>
      <c r="W1488" s="543"/>
      <c r="X1488" s="538"/>
      <c r="Y1488" s="543"/>
      <c r="Z1488" s="538"/>
      <c r="AA1488" s="543"/>
      <c r="AB1488" s="538"/>
      <c r="AC1488" s="539"/>
      <c r="AD1488" s="552"/>
      <c r="AE1488" s="558"/>
      <c r="AF1488" s="586">
        <f>IF(AB1488=0,0,(AD1488/AB1488)*100)</f>
        <v>0</v>
      </c>
      <c r="AG1488" s="587"/>
      <c r="AH1488" s="538"/>
      <c r="AI1488" s="539"/>
      <c r="AJ1488" s="552"/>
      <c r="AK1488" s="558"/>
      <c r="AL1488" s="590">
        <f>IF(AH1488=0,0,(AJ1488/AH1488)*100)</f>
        <v>0</v>
      </c>
      <c r="AM1488" s="591"/>
      <c r="AN1488" s="538"/>
      <c r="AO1488" s="539"/>
      <c r="AP1488" s="552"/>
      <c r="AQ1488" s="558"/>
      <c r="AR1488" s="590">
        <f>IF(AN1488=0,0,(AP1488/AN1488)*100)</f>
        <v>0</v>
      </c>
      <c r="AS1488" s="591"/>
      <c r="AT1488" s="578">
        <f>AB1488+AH1488+AN1488</f>
        <v>0</v>
      </c>
      <c r="AU1488" s="579"/>
      <c r="AV1488" s="574">
        <f>AD1488+AJ1488+AP1488</f>
        <v>0</v>
      </c>
      <c r="AW1488" s="575"/>
      <c r="AX1488" s="590">
        <f>IF(AT1488=0,0,(AV1488/AT1488)*100)</f>
        <v>0</v>
      </c>
      <c r="AY1488" s="591"/>
      <c r="AZ1488" s="538"/>
      <c r="BA1488" s="539"/>
      <c r="BB1488" s="552"/>
      <c r="BC1488" s="558"/>
      <c r="BD1488" s="590">
        <f>IF(AZ1488=0,0,(BB1488/AZ1488)*100)</f>
        <v>0</v>
      </c>
      <c r="BE1488" s="591"/>
      <c r="BF1488" s="578">
        <f>AT1488+AZ1488</f>
        <v>0</v>
      </c>
      <c r="BG1488" s="579"/>
      <c r="BH1488" s="574">
        <f>AV1488+BB1488</f>
        <v>0</v>
      </c>
      <c r="BI1488" s="575"/>
      <c r="BJ1488" s="590">
        <f>IF(BF1488=0,0,(BH1488/BF1488)*100)</f>
        <v>0</v>
      </c>
      <c r="BK1488" s="591"/>
      <c r="BL1488" s="650">
        <f>(AD1488*2)+(AJ1488*2)+(AP1488*3)+BB1488</f>
        <v>0</v>
      </c>
      <c r="BM1488" s="651"/>
      <c r="BN1488" s="652"/>
      <c r="BO1488" s="599" t="e">
        <f>(BL1488*BR$1460)+(N1488*BR$1461)+(X1488*BR$1462)+(R1488*BR$1463)+(V1488*BR$1464)+(Z1488*BR$1465)</f>
        <v>#REF!</v>
      </c>
      <c r="BP1488" s="599" t="e">
        <f>((AZ1488-BB1488)*BR$1467)+((AT1488-AV1488)*BR$1466)+(H1488*BR$1468)+(P1488*BR$1469)</f>
        <v>#REF!</v>
      </c>
      <c r="BQ1488" s="54"/>
      <c r="BR1488" s="54"/>
      <c r="BS1488" s="54"/>
    </row>
    <row r="1489" spans="1:71" ht="21.75" customHeight="1">
      <c r="A1489" s="54"/>
      <c r="B1489" s="566"/>
      <c r="C1489" s="560" t="str">
        <f>IF(ROSTER!D$36="","",ROSTER!D$36)</f>
        <v/>
      </c>
      <c r="D1489" s="561"/>
      <c r="E1489" s="547"/>
      <c r="F1489" s="502"/>
      <c r="G1489" s="507"/>
      <c r="H1489" s="544"/>
      <c r="I1489" s="545"/>
      <c r="J1489" s="540"/>
      <c r="K1489" s="541"/>
      <c r="L1489" s="553"/>
      <c r="M1489" s="559"/>
      <c r="N1489" s="556" t="s">
        <v>14</v>
      </c>
      <c r="O1489" s="557"/>
      <c r="P1489" s="540"/>
      <c r="Q1489" s="541"/>
      <c r="R1489" s="553"/>
      <c r="S1489" s="559"/>
      <c r="T1489" s="592"/>
      <c r="U1489" s="593"/>
      <c r="V1489" s="551"/>
      <c r="W1489" s="545"/>
      <c r="X1489" s="540"/>
      <c r="Y1489" s="545"/>
      <c r="Z1489" s="540"/>
      <c r="AA1489" s="545"/>
      <c r="AB1489" s="540"/>
      <c r="AC1489" s="541"/>
      <c r="AD1489" s="553"/>
      <c r="AE1489" s="559"/>
      <c r="AF1489" s="588"/>
      <c r="AG1489" s="589"/>
      <c r="AH1489" s="540"/>
      <c r="AI1489" s="541"/>
      <c r="AJ1489" s="553"/>
      <c r="AK1489" s="559"/>
      <c r="AL1489" s="592"/>
      <c r="AM1489" s="593"/>
      <c r="AN1489" s="540"/>
      <c r="AO1489" s="541"/>
      <c r="AP1489" s="553"/>
      <c r="AQ1489" s="559"/>
      <c r="AR1489" s="592"/>
      <c r="AS1489" s="593"/>
      <c r="AT1489" s="580"/>
      <c r="AU1489" s="581"/>
      <c r="AV1489" s="576"/>
      <c r="AW1489" s="577"/>
      <c r="AX1489" s="592"/>
      <c r="AY1489" s="593"/>
      <c r="AZ1489" s="540"/>
      <c r="BA1489" s="541"/>
      <c r="BB1489" s="553"/>
      <c r="BC1489" s="559"/>
      <c r="BD1489" s="592"/>
      <c r="BE1489" s="593"/>
      <c r="BF1489" s="580"/>
      <c r="BG1489" s="581"/>
      <c r="BH1489" s="576"/>
      <c r="BI1489" s="577"/>
      <c r="BJ1489" s="592"/>
      <c r="BK1489" s="593"/>
      <c r="BL1489" s="653"/>
      <c r="BM1489" s="654"/>
      <c r="BN1489" s="655"/>
      <c r="BO1489" s="600"/>
      <c r="BP1489" s="600"/>
      <c r="BQ1489" s="54"/>
      <c r="BR1489" s="54"/>
      <c r="BS1489" s="54"/>
    </row>
    <row r="1490" spans="1:71" ht="21.75" customHeight="1">
      <c r="A1490" s="54"/>
      <c r="B1490" s="565" t="str">
        <f>IF(ROSTER!B38="","",ROSTER!B38)</f>
        <v/>
      </c>
      <c r="C1490" s="536" t="str">
        <f>IF(ROSTER!C$38="","",ROSTER!C$38)</f>
        <v/>
      </c>
      <c r="D1490" s="537"/>
      <c r="E1490" s="546"/>
      <c r="F1490" s="501">
        <f>IF(E1490="y",1,IF(E1490="S",1,0))</f>
        <v>0</v>
      </c>
      <c r="G1490" s="506">
        <f>IF(E1490="S",1,0)</f>
        <v>0</v>
      </c>
      <c r="H1490" s="542"/>
      <c r="I1490" s="543"/>
      <c r="J1490" s="538"/>
      <c r="K1490" s="539"/>
      <c r="L1490" s="552"/>
      <c r="M1490" s="558"/>
      <c r="N1490" s="554">
        <f>L1490+J1490</f>
        <v>0</v>
      </c>
      <c r="O1490" s="555"/>
      <c r="P1490" s="538"/>
      <c r="Q1490" s="539"/>
      <c r="R1490" s="552"/>
      <c r="S1490" s="558"/>
      <c r="T1490" s="590">
        <f t="shared" ref="T1490:T1503" si="1325">R1490-P1490</f>
        <v>0</v>
      </c>
      <c r="U1490" s="591"/>
      <c r="V1490" s="550"/>
      <c r="W1490" s="543"/>
      <c r="X1490" s="538"/>
      <c r="Y1490" s="543"/>
      <c r="Z1490" s="538"/>
      <c r="AA1490" s="543"/>
      <c r="AB1490" s="538"/>
      <c r="AC1490" s="539"/>
      <c r="AD1490" s="552"/>
      <c r="AE1490" s="558"/>
      <c r="AF1490" s="586">
        <f>IF(AB1490=0,0,(AD1490/AB1490)*100)</f>
        <v>0</v>
      </c>
      <c r="AG1490" s="587"/>
      <c r="AH1490" s="538"/>
      <c r="AI1490" s="539"/>
      <c r="AJ1490" s="552"/>
      <c r="AK1490" s="558"/>
      <c r="AL1490" s="590">
        <f>IF(AH1490=0,0,(AJ1490/AH1490)*100)</f>
        <v>0</v>
      </c>
      <c r="AM1490" s="591"/>
      <c r="AN1490" s="538"/>
      <c r="AO1490" s="539"/>
      <c r="AP1490" s="552"/>
      <c r="AQ1490" s="558"/>
      <c r="AR1490" s="590">
        <f>IF(AN1490=0,0,(AP1490/AN1490)*100)</f>
        <v>0</v>
      </c>
      <c r="AS1490" s="591"/>
      <c r="AT1490" s="578">
        <f>AB1490+AH1490+AN1490</f>
        <v>0</v>
      </c>
      <c r="AU1490" s="579"/>
      <c r="AV1490" s="574">
        <f>AD1490+AJ1490+AP1490</f>
        <v>0</v>
      </c>
      <c r="AW1490" s="575"/>
      <c r="AX1490" s="590">
        <f>IF(AT1490=0,0,(AV1490/AT1490)*100)</f>
        <v>0</v>
      </c>
      <c r="AY1490" s="591"/>
      <c r="AZ1490" s="538"/>
      <c r="BA1490" s="539"/>
      <c r="BB1490" s="552"/>
      <c r="BC1490" s="558"/>
      <c r="BD1490" s="590">
        <f>IF(AZ1490=0,0,(BB1490/AZ1490)*100)</f>
        <v>0</v>
      </c>
      <c r="BE1490" s="591"/>
      <c r="BF1490" s="578">
        <f>AT1490+AZ1490</f>
        <v>0</v>
      </c>
      <c r="BG1490" s="579"/>
      <c r="BH1490" s="574">
        <f>AV1490+BB1490</f>
        <v>0</v>
      </c>
      <c r="BI1490" s="575"/>
      <c r="BJ1490" s="590">
        <f>IF(BF1490=0,0,(BH1490/BF1490)*100)</f>
        <v>0</v>
      </c>
      <c r="BK1490" s="591"/>
      <c r="BL1490" s="650">
        <f>(AD1490*2)+(AJ1490*2)+(AP1490*3)+BB1490</f>
        <v>0</v>
      </c>
      <c r="BM1490" s="651"/>
      <c r="BN1490" s="652"/>
      <c r="BO1490" s="599" t="e">
        <f>(BL1490*BR$1460)+(N1490*BR$1461)+(X1490*BR$1462)+(R1490*BR$1463)+(V1490*BR$1464)+(Z1490*BR$1465)</f>
        <v>#REF!</v>
      </c>
      <c r="BP1490" s="599" t="e">
        <f>((AZ1490-BB1490)*BR$1467)+((AT1490-AV1490)*BR$1466)+(H1490*BR$1468)+(P1490*BR$1469)</f>
        <v>#REF!</v>
      </c>
      <c r="BQ1490" s="54"/>
      <c r="BR1490" s="54"/>
      <c r="BS1490" s="54"/>
    </row>
    <row r="1491" spans="1:71" ht="21.75" customHeight="1">
      <c r="A1491" s="54"/>
      <c r="B1491" s="566"/>
      <c r="C1491" s="560" t="str">
        <f>IF(ROSTER!D$38="","",ROSTER!D$38)</f>
        <v/>
      </c>
      <c r="D1491" s="561"/>
      <c r="E1491" s="547"/>
      <c r="F1491" s="502"/>
      <c r="G1491" s="507"/>
      <c r="H1491" s="544"/>
      <c r="I1491" s="545"/>
      <c r="J1491" s="540"/>
      <c r="K1491" s="541"/>
      <c r="L1491" s="553"/>
      <c r="M1491" s="559"/>
      <c r="N1491" s="556" t="s">
        <v>14</v>
      </c>
      <c r="O1491" s="557"/>
      <c r="P1491" s="540"/>
      <c r="Q1491" s="541"/>
      <c r="R1491" s="553"/>
      <c r="S1491" s="559"/>
      <c r="T1491" s="592"/>
      <c r="U1491" s="593"/>
      <c r="V1491" s="551"/>
      <c r="W1491" s="545"/>
      <c r="X1491" s="540"/>
      <c r="Y1491" s="545"/>
      <c r="Z1491" s="540"/>
      <c r="AA1491" s="545"/>
      <c r="AB1491" s="540"/>
      <c r="AC1491" s="541"/>
      <c r="AD1491" s="553"/>
      <c r="AE1491" s="559"/>
      <c r="AF1491" s="588"/>
      <c r="AG1491" s="589"/>
      <c r="AH1491" s="540"/>
      <c r="AI1491" s="541"/>
      <c r="AJ1491" s="553"/>
      <c r="AK1491" s="559"/>
      <c r="AL1491" s="592"/>
      <c r="AM1491" s="593"/>
      <c r="AN1491" s="540"/>
      <c r="AO1491" s="541"/>
      <c r="AP1491" s="553"/>
      <c r="AQ1491" s="559"/>
      <c r="AR1491" s="592"/>
      <c r="AS1491" s="593"/>
      <c r="AT1491" s="580"/>
      <c r="AU1491" s="581"/>
      <c r="AV1491" s="576"/>
      <c r="AW1491" s="577"/>
      <c r="AX1491" s="592"/>
      <c r="AY1491" s="593"/>
      <c r="AZ1491" s="540"/>
      <c r="BA1491" s="541"/>
      <c r="BB1491" s="553"/>
      <c r="BC1491" s="559"/>
      <c r="BD1491" s="592"/>
      <c r="BE1491" s="593"/>
      <c r="BF1491" s="580"/>
      <c r="BG1491" s="581"/>
      <c r="BH1491" s="576"/>
      <c r="BI1491" s="577"/>
      <c r="BJ1491" s="592"/>
      <c r="BK1491" s="593"/>
      <c r="BL1491" s="653"/>
      <c r="BM1491" s="654"/>
      <c r="BN1491" s="655"/>
      <c r="BO1491" s="600"/>
      <c r="BP1491" s="600"/>
      <c r="BQ1491" s="54"/>
      <c r="BR1491" s="54"/>
      <c r="BS1491" s="54"/>
    </row>
    <row r="1492" spans="1:71" ht="21.75" customHeight="1">
      <c r="A1492" s="54"/>
      <c r="B1492" s="565" t="str">
        <f>IF(ROSTER!B40="","",ROSTER!B40)</f>
        <v/>
      </c>
      <c r="C1492" s="536" t="str">
        <f>IF(ROSTER!C$40="","",ROSTER!C$40)</f>
        <v/>
      </c>
      <c r="D1492" s="537"/>
      <c r="E1492" s="546"/>
      <c r="F1492" s="501">
        <f>IF(E1492="y",1,IF(E1492="S",1,0))</f>
        <v>0</v>
      </c>
      <c r="G1492" s="506">
        <f>IF(E1492="S",1,0)</f>
        <v>0</v>
      </c>
      <c r="H1492" s="542"/>
      <c r="I1492" s="543"/>
      <c r="J1492" s="538"/>
      <c r="K1492" s="539"/>
      <c r="L1492" s="552"/>
      <c r="M1492" s="558"/>
      <c r="N1492" s="554">
        <f>L1492+J1492</f>
        <v>0</v>
      </c>
      <c r="O1492" s="555"/>
      <c r="P1492" s="538"/>
      <c r="Q1492" s="539"/>
      <c r="R1492" s="552"/>
      <c r="S1492" s="558"/>
      <c r="T1492" s="590">
        <f t="shared" ref="T1492:T1503" si="1326">R1492-P1492</f>
        <v>0</v>
      </c>
      <c r="U1492" s="591"/>
      <c r="V1492" s="550"/>
      <c r="W1492" s="543"/>
      <c r="X1492" s="538"/>
      <c r="Y1492" s="543"/>
      <c r="Z1492" s="538"/>
      <c r="AA1492" s="543"/>
      <c r="AB1492" s="538"/>
      <c r="AC1492" s="539"/>
      <c r="AD1492" s="552"/>
      <c r="AE1492" s="558"/>
      <c r="AF1492" s="586">
        <f>IF(AB1492=0,0,(AD1492/AB1492)*100)</f>
        <v>0</v>
      </c>
      <c r="AG1492" s="587"/>
      <c r="AH1492" s="538"/>
      <c r="AI1492" s="539"/>
      <c r="AJ1492" s="552"/>
      <c r="AK1492" s="558"/>
      <c r="AL1492" s="590">
        <f>IF(AH1492=0,0,(AJ1492/AH1492)*100)</f>
        <v>0</v>
      </c>
      <c r="AM1492" s="591"/>
      <c r="AN1492" s="538"/>
      <c r="AO1492" s="539"/>
      <c r="AP1492" s="552"/>
      <c r="AQ1492" s="558"/>
      <c r="AR1492" s="590">
        <f>IF(AN1492=0,0,(AP1492/AN1492)*100)</f>
        <v>0</v>
      </c>
      <c r="AS1492" s="591"/>
      <c r="AT1492" s="578">
        <f>AB1492+AH1492+AN1492</f>
        <v>0</v>
      </c>
      <c r="AU1492" s="579"/>
      <c r="AV1492" s="574">
        <f>AD1492+AJ1492+AP1492</f>
        <v>0</v>
      </c>
      <c r="AW1492" s="575"/>
      <c r="AX1492" s="590">
        <f>IF(AT1492=0,0,(AV1492/AT1492)*100)</f>
        <v>0</v>
      </c>
      <c r="AY1492" s="591"/>
      <c r="AZ1492" s="538"/>
      <c r="BA1492" s="539"/>
      <c r="BB1492" s="552"/>
      <c r="BC1492" s="558"/>
      <c r="BD1492" s="590">
        <f>IF(AZ1492=0,0,(BB1492/AZ1492)*100)</f>
        <v>0</v>
      </c>
      <c r="BE1492" s="591"/>
      <c r="BF1492" s="578">
        <f>AT1492+AZ1492</f>
        <v>0</v>
      </c>
      <c r="BG1492" s="579"/>
      <c r="BH1492" s="574">
        <f>AV1492+BB1492</f>
        <v>0</v>
      </c>
      <c r="BI1492" s="575"/>
      <c r="BJ1492" s="590">
        <f>IF(BF1492=0,0,(BH1492/BF1492)*100)</f>
        <v>0</v>
      </c>
      <c r="BK1492" s="591"/>
      <c r="BL1492" s="650">
        <f>(AD1492*2)+(AJ1492*2)+(AP1492*3)+BB1492</f>
        <v>0</v>
      </c>
      <c r="BM1492" s="651"/>
      <c r="BN1492" s="652"/>
      <c r="BO1492" s="599" t="e">
        <f>(BL1492*BR$1460)+(N1492*BR$1461)+(X1492*BR$1462)+(R1492*BR$1463)+(V1492*BR$1464)+(Z1492*BR$1465)</f>
        <v>#REF!</v>
      </c>
      <c r="BP1492" s="599" t="e">
        <f>((AZ1492-BB1492)*BR$1467)+((AT1492-AV1492)*BR$1466)+(H1492*BR$1468)+(P1492*BR$1469)</f>
        <v>#REF!</v>
      </c>
      <c r="BQ1492" s="54"/>
      <c r="BR1492" s="54"/>
      <c r="BS1492" s="54"/>
    </row>
    <row r="1493" spans="1:71" ht="21.75" customHeight="1">
      <c r="A1493" s="54"/>
      <c r="B1493" s="566"/>
      <c r="C1493" s="560" t="str">
        <f>IF(ROSTER!D$40="","",ROSTER!D$40)</f>
        <v/>
      </c>
      <c r="D1493" s="561"/>
      <c r="E1493" s="547"/>
      <c r="F1493" s="502"/>
      <c r="G1493" s="507"/>
      <c r="H1493" s="544"/>
      <c r="I1493" s="545"/>
      <c r="J1493" s="540"/>
      <c r="K1493" s="541"/>
      <c r="L1493" s="553"/>
      <c r="M1493" s="559"/>
      <c r="N1493" s="556" t="s">
        <v>14</v>
      </c>
      <c r="O1493" s="557"/>
      <c r="P1493" s="540"/>
      <c r="Q1493" s="541"/>
      <c r="R1493" s="553"/>
      <c r="S1493" s="559"/>
      <c r="T1493" s="592"/>
      <c r="U1493" s="593"/>
      <c r="V1493" s="551"/>
      <c r="W1493" s="545"/>
      <c r="X1493" s="540"/>
      <c r="Y1493" s="545"/>
      <c r="Z1493" s="540"/>
      <c r="AA1493" s="545"/>
      <c r="AB1493" s="540"/>
      <c r="AC1493" s="541"/>
      <c r="AD1493" s="553"/>
      <c r="AE1493" s="559"/>
      <c r="AF1493" s="588"/>
      <c r="AG1493" s="589"/>
      <c r="AH1493" s="540"/>
      <c r="AI1493" s="541"/>
      <c r="AJ1493" s="553"/>
      <c r="AK1493" s="559"/>
      <c r="AL1493" s="592"/>
      <c r="AM1493" s="593"/>
      <c r="AN1493" s="540"/>
      <c r="AO1493" s="541"/>
      <c r="AP1493" s="553"/>
      <c r="AQ1493" s="559"/>
      <c r="AR1493" s="592"/>
      <c r="AS1493" s="593"/>
      <c r="AT1493" s="580"/>
      <c r="AU1493" s="581"/>
      <c r="AV1493" s="576"/>
      <c r="AW1493" s="577"/>
      <c r="AX1493" s="592"/>
      <c r="AY1493" s="593"/>
      <c r="AZ1493" s="540"/>
      <c r="BA1493" s="541"/>
      <c r="BB1493" s="553"/>
      <c r="BC1493" s="559"/>
      <c r="BD1493" s="592"/>
      <c r="BE1493" s="593"/>
      <c r="BF1493" s="580"/>
      <c r="BG1493" s="581"/>
      <c r="BH1493" s="576"/>
      <c r="BI1493" s="577"/>
      <c r="BJ1493" s="592"/>
      <c r="BK1493" s="593"/>
      <c r="BL1493" s="653"/>
      <c r="BM1493" s="654"/>
      <c r="BN1493" s="655"/>
      <c r="BO1493" s="600"/>
      <c r="BP1493" s="600"/>
      <c r="BQ1493" s="54"/>
      <c r="BR1493" s="54"/>
      <c r="BS1493" s="54"/>
    </row>
    <row r="1494" spans="1:71" ht="21.75" customHeight="1">
      <c r="A1494" s="54"/>
      <c r="B1494" s="565" t="str">
        <f>IF(ROSTER!B42="","",ROSTER!B42)</f>
        <v/>
      </c>
      <c r="C1494" s="536" t="str">
        <f>IF(ROSTER!C$42="","",ROSTER!C$42)</f>
        <v/>
      </c>
      <c r="D1494" s="537"/>
      <c r="E1494" s="546"/>
      <c r="F1494" s="501">
        <f>IF(E1494="y",1,IF(E1494="S",1,0))</f>
        <v>0</v>
      </c>
      <c r="G1494" s="506">
        <f>IF(E1494="S",1,0)</f>
        <v>0</v>
      </c>
      <c r="H1494" s="542"/>
      <c r="I1494" s="543"/>
      <c r="J1494" s="538"/>
      <c r="K1494" s="539"/>
      <c r="L1494" s="552"/>
      <c r="M1494" s="558"/>
      <c r="N1494" s="554">
        <f>L1494+J1494</f>
        <v>0</v>
      </c>
      <c r="O1494" s="555"/>
      <c r="P1494" s="538"/>
      <c r="Q1494" s="539"/>
      <c r="R1494" s="552"/>
      <c r="S1494" s="558"/>
      <c r="T1494" s="590">
        <f t="shared" ref="T1494:T1503" si="1327">R1494-P1494</f>
        <v>0</v>
      </c>
      <c r="U1494" s="591"/>
      <c r="V1494" s="550"/>
      <c r="W1494" s="543"/>
      <c r="X1494" s="538"/>
      <c r="Y1494" s="543"/>
      <c r="Z1494" s="538"/>
      <c r="AA1494" s="543"/>
      <c r="AB1494" s="538"/>
      <c r="AC1494" s="539"/>
      <c r="AD1494" s="552"/>
      <c r="AE1494" s="558"/>
      <c r="AF1494" s="586">
        <f>IF(AB1494=0,0,(AD1494/AB1494)*100)</f>
        <v>0</v>
      </c>
      <c r="AG1494" s="587"/>
      <c r="AH1494" s="538"/>
      <c r="AI1494" s="539"/>
      <c r="AJ1494" s="552"/>
      <c r="AK1494" s="558"/>
      <c r="AL1494" s="590">
        <f>IF(AH1494=0,0,(AJ1494/AH1494)*100)</f>
        <v>0</v>
      </c>
      <c r="AM1494" s="591"/>
      <c r="AN1494" s="538"/>
      <c r="AO1494" s="539"/>
      <c r="AP1494" s="552"/>
      <c r="AQ1494" s="558"/>
      <c r="AR1494" s="590">
        <f>IF(AN1494=0,0,(AP1494/AN1494)*100)</f>
        <v>0</v>
      </c>
      <c r="AS1494" s="591"/>
      <c r="AT1494" s="578">
        <f>AB1494+AH1494+AN1494</f>
        <v>0</v>
      </c>
      <c r="AU1494" s="579"/>
      <c r="AV1494" s="574">
        <f>AD1494+AJ1494+AP1494</f>
        <v>0</v>
      </c>
      <c r="AW1494" s="575"/>
      <c r="AX1494" s="590">
        <f>IF(AT1494=0,0,(AV1494/AT1494)*100)</f>
        <v>0</v>
      </c>
      <c r="AY1494" s="591"/>
      <c r="AZ1494" s="538"/>
      <c r="BA1494" s="539"/>
      <c r="BB1494" s="552"/>
      <c r="BC1494" s="558"/>
      <c r="BD1494" s="590">
        <f>IF(AZ1494=0,0,(BB1494/AZ1494)*100)</f>
        <v>0</v>
      </c>
      <c r="BE1494" s="591"/>
      <c r="BF1494" s="578">
        <f>AT1494+AZ1494</f>
        <v>0</v>
      </c>
      <c r="BG1494" s="579"/>
      <c r="BH1494" s="574">
        <f>AV1494+BB1494</f>
        <v>0</v>
      </c>
      <c r="BI1494" s="575"/>
      <c r="BJ1494" s="590">
        <f>IF(BF1494=0,0,(BH1494/BF1494)*100)</f>
        <v>0</v>
      </c>
      <c r="BK1494" s="591"/>
      <c r="BL1494" s="650">
        <f>(AD1494*2)+(AJ1494*2)+(AP1494*3)+BB1494</f>
        <v>0</v>
      </c>
      <c r="BM1494" s="651"/>
      <c r="BN1494" s="652"/>
      <c r="BO1494" s="599" t="e">
        <f>(BL1494*BR$1460)+(N1494*BR$1461)+(X1494*BR$1462)+(R1494*BR$1463)+(V1494*BR$1464)+(Z1494*BR$1465)</f>
        <v>#REF!</v>
      </c>
      <c r="BP1494" s="599" t="e">
        <f>((AZ1494-BB1494)*BR$1467)+((AT1494-AV1494)*BR$1466)+(H1494*BR$1468)+(P1494*BR$1469)</f>
        <v>#REF!</v>
      </c>
      <c r="BQ1494" s="54"/>
      <c r="BR1494" s="54"/>
      <c r="BS1494" s="54"/>
    </row>
    <row r="1495" spans="1:71" ht="21.75" customHeight="1">
      <c r="A1495" s="54"/>
      <c r="B1495" s="566"/>
      <c r="C1495" s="560" t="str">
        <f>IF(ROSTER!D$42="","",ROSTER!D$42)</f>
        <v/>
      </c>
      <c r="D1495" s="561"/>
      <c r="E1495" s="547"/>
      <c r="F1495" s="502"/>
      <c r="G1495" s="507"/>
      <c r="H1495" s="544"/>
      <c r="I1495" s="545"/>
      <c r="J1495" s="540"/>
      <c r="K1495" s="541"/>
      <c r="L1495" s="553"/>
      <c r="M1495" s="559"/>
      <c r="N1495" s="556" t="s">
        <v>14</v>
      </c>
      <c r="O1495" s="557"/>
      <c r="P1495" s="540"/>
      <c r="Q1495" s="541"/>
      <c r="R1495" s="553"/>
      <c r="S1495" s="559"/>
      <c r="T1495" s="592"/>
      <c r="U1495" s="593"/>
      <c r="V1495" s="551"/>
      <c r="W1495" s="545"/>
      <c r="X1495" s="540"/>
      <c r="Y1495" s="545"/>
      <c r="Z1495" s="540"/>
      <c r="AA1495" s="545"/>
      <c r="AB1495" s="540"/>
      <c r="AC1495" s="541"/>
      <c r="AD1495" s="553"/>
      <c r="AE1495" s="559"/>
      <c r="AF1495" s="588"/>
      <c r="AG1495" s="589"/>
      <c r="AH1495" s="540"/>
      <c r="AI1495" s="541"/>
      <c r="AJ1495" s="553"/>
      <c r="AK1495" s="559"/>
      <c r="AL1495" s="592"/>
      <c r="AM1495" s="593"/>
      <c r="AN1495" s="540"/>
      <c r="AO1495" s="541"/>
      <c r="AP1495" s="553"/>
      <c r="AQ1495" s="559"/>
      <c r="AR1495" s="592"/>
      <c r="AS1495" s="593"/>
      <c r="AT1495" s="580"/>
      <c r="AU1495" s="581"/>
      <c r="AV1495" s="576"/>
      <c r="AW1495" s="577"/>
      <c r="AX1495" s="592"/>
      <c r="AY1495" s="593"/>
      <c r="AZ1495" s="540"/>
      <c r="BA1495" s="541"/>
      <c r="BB1495" s="553"/>
      <c r="BC1495" s="559"/>
      <c r="BD1495" s="592"/>
      <c r="BE1495" s="593"/>
      <c r="BF1495" s="580"/>
      <c r="BG1495" s="581"/>
      <c r="BH1495" s="576"/>
      <c r="BI1495" s="577"/>
      <c r="BJ1495" s="592"/>
      <c r="BK1495" s="593"/>
      <c r="BL1495" s="653"/>
      <c r="BM1495" s="654"/>
      <c r="BN1495" s="655"/>
      <c r="BO1495" s="600"/>
      <c r="BP1495" s="600"/>
      <c r="BQ1495" s="54"/>
      <c r="BR1495" s="54"/>
      <c r="BS1495" s="54"/>
    </row>
    <row r="1496" spans="1:71" ht="21.75" customHeight="1">
      <c r="A1496" s="54"/>
      <c r="B1496" s="565" t="str">
        <f>IF(ROSTER!B44="","",ROSTER!B44)</f>
        <v/>
      </c>
      <c r="C1496" s="536" t="str">
        <f>IF(ROSTER!C$44="","",ROSTER!C$44)</f>
        <v/>
      </c>
      <c r="D1496" s="537"/>
      <c r="E1496" s="546"/>
      <c r="F1496" s="501">
        <f>IF(E1496="y",1,IF(E1496="S",1,0))</f>
        <v>0</v>
      </c>
      <c r="G1496" s="506">
        <f>IF(E1496="S",1,0)</f>
        <v>0</v>
      </c>
      <c r="H1496" s="542"/>
      <c r="I1496" s="543"/>
      <c r="J1496" s="538"/>
      <c r="K1496" s="539"/>
      <c r="L1496" s="552"/>
      <c r="M1496" s="558"/>
      <c r="N1496" s="554">
        <f>L1496+J1496</f>
        <v>0</v>
      </c>
      <c r="O1496" s="555"/>
      <c r="P1496" s="538"/>
      <c r="Q1496" s="539"/>
      <c r="R1496" s="552"/>
      <c r="S1496" s="558"/>
      <c r="T1496" s="590">
        <f t="shared" ref="T1496:T1503" si="1328">R1496-P1496</f>
        <v>0</v>
      </c>
      <c r="U1496" s="591"/>
      <c r="V1496" s="550"/>
      <c r="W1496" s="543"/>
      <c r="X1496" s="538"/>
      <c r="Y1496" s="543"/>
      <c r="Z1496" s="538"/>
      <c r="AA1496" s="543"/>
      <c r="AB1496" s="538"/>
      <c r="AC1496" s="539"/>
      <c r="AD1496" s="552"/>
      <c r="AE1496" s="558"/>
      <c r="AF1496" s="586">
        <f>IF(AB1496=0,0,(AD1496/AB1496)*100)</f>
        <v>0</v>
      </c>
      <c r="AG1496" s="587"/>
      <c r="AH1496" s="538"/>
      <c r="AI1496" s="539"/>
      <c r="AJ1496" s="552"/>
      <c r="AK1496" s="558"/>
      <c r="AL1496" s="590">
        <f>IF(AH1496=0,0,(AJ1496/AH1496)*100)</f>
        <v>0</v>
      </c>
      <c r="AM1496" s="591"/>
      <c r="AN1496" s="538"/>
      <c r="AO1496" s="539"/>
      <c r="AP1496" s="552"/>
      <c r="AQ1496" s="558"/>
      <c r="AR1496" s="590">
        <f>IF(AN1496=0,0,(AP1496/AN1496)*100)</f>
        <v>0</v>
      </c>
      <c r="AS1496" s="591"/>
      <c r="AT1496" s="578">
        <f>AB1496+AH1496+AN1496</f>
        <v>0</v>
      </c>
      <c r="AU1496" s="579"/>
      <c r="AV1496" s="574">
        <f>AD1496+AJ1496+AP1496</f>
        <v>0</v>
      </c>
      <c r="AW1496" s="575"/>
      <c r="AX1496" s="590">
        <f>IF(AT1496=0,0,(AV1496/AT1496)*100)</f>
        <v>0</v>
      </c>
      <c r="AY1496" s="591"/>
      <c r="AZ1496" s="538"/>
      <c r="BA1496" s="539"/>
      <c r="BB1496" s="552"/>
      <c r="BC1496" s="558"/>
      <c r="BD1496" s="590">
        <f>IF(AZ1496=0,0,(BB1496/AZ1496)*100)</f>
        <v>0</v>
      </c>
      <c r="BE1496" s="591"/>
      <c r="BF1496" s="578">
        <f>AT1496+AZ1496</f>
        <v>0</v>
      </c>
      <c r="BG1496" s="579"/>
      <c r="BH1496" s="574">
        <f>AV1496+BB1496</f>
        <v>0</v>
      </c>
      <c r="BI1496" s="575"/>
      <c r="BJ1496" s="590">
        <f>IF(BF1496=0,0,(BH1496/BF1496)*100)</f>
        <v>0</v>
      </c>
      <c r="BK1496" s="591"/>
      <c r="BL1496" s="650">
        <f>(AD1496*2)+(AJ1496*2)+(AP1496*3)+BB1496</f>
        <v>0</v>
      </c>
      <c r="BM1496" s="651"/>
      <c r="BN1496" s="652"/>
      <c r="BO1496" s="599" t="e">
        <f>(BL1496*BR$1460)+(N1496*BR$1461)+(X1496*BR$1462)+(R1496*BR$1463)+(V1496*BR$1464)+(Z1496*BR$1465)</f>
        <v>#REF!</v>
      </c>
      <c r="BP1496" s="599" t="e">
        <f>((AZ1496-BB1496)*BR$1467)+((AT1496-AV1496)*BR$1466)+(H1496*BR$1468)+(P1496*BR$1469)</f>
        <v>#REF!</v>
      </c>
      <c r="BQ1496" s="54"/>
      <c r="BR1496" s="54"/>
      <c r="BS1496" s="54"/>
    </row>
    <row r="1497" spans="1:71" ht="21.75" customHeight="1">
      <c r="A1497" s="54"/>
      <c r="B1497" s="566"/>
      <c r="C1497" s="560" t="str">
        <f>IF(ROSTER!D$44="","",ROSTER!D$44)</f>
        <v/>
      </c>
      <c r="D1497" s="561"/>
      <c r="E1497" s="547"/>
      <c r="F1497" s="502"/>
      <c r="G1497" s="507"/>
      <c r="H1497" s="544"/>
      <c r="I1497" s="545"/>
      <c r="J1497" s="540"/>
      <c r="K1497" s="541"/>
      <c r="L1497" s="553"/>
      <c r="M1497" s="559"/>
      <c r="N1497" s="556" t="s">
        <v>14</v>
      </c>
      <c r="O1497" s="557"/>
      <c r="P1497" s="540"/>
      <c r="Q1497" s="541"/>
      <c r="R1497" s="553"/>
      <c r="S1497" s="559"/>
      <c r="T1497" s="592"/>
      <c r="U1497" s="593"/>
      <c r="V1497" s="551"/>
      <c r="W1497" s="545"/>
      <c r="X1497" s="540"/>
      <c r="Y1497" s="545"/>
      <c r="Z1497" s="540"/>
      <c r="AA1497" s="545"/>
      <c r="AB1497" s="540"/>
      <c r="AC1497" s="541"/>
      <c r="AD1497" s="553"/>
      <c r="AE1497" s="559"/>
      <c r="AF1497" s="588"/>
      <c r="AG1497" s="589"/>
      <c r="AH1497" s="540"/>
      <c r="AI1497" s="541"/>
      <c r="AJ1497" s="553"/>
      <c r="AK1497" s="559"/>
      <c r="AL1497" s="592"/>
      <c r="AM1497" s="593"/>
      <c r="AN1497" s="540"/>
      <c r="AO1497" s="541"/>
      <c r="AP1497" s="553"/>
      <c r="AQ1497" s="559"/>
      <c r="AR1497" s="592"/>
      <c r="AS1497" s="593"/>
      <c r="AT1497" s="580"/>
      <c r="AU1497" s="581"/>
      <c r="AV1497" s="576"/>
      <c r="AW1497" s="577"/>
      <c r="AX1497" s="592"/>
      <c r="AY1497" s="593"/>
      <c r="AZ1497" s="540"/>
      <c r="BA1497" s="541"/>
      <c r="BB1497" s="553"/>
      <c r="BC1497" s="559"/>
      <c r="BD1497" s="592"/>
      <c r="BE1497" s="593"/>
      <c r="BF1497" s="580"/>
      <c r="BG1497" s="581"/>
      <c r="BH1497" s="576"/>
      <c r="BI1497" s="577"/>
      <c r="BJ1497" s="592"/>
      <c r="BK1497" s="593"/>
      <c r="BL1497" s="653"/>
      <c r="BM1497" s="654"/>
      <c r="BN1497" s="655"/>
      <c r="BO1497" s="600"/>
      <c r="BP1497" s="600"/>
      <c r="BQ1497" s="54"/>
      <c r="BR1497" s="54"/>
      <c r="BS1497" s="54"/>
    </row>
    <row r="1498" spans="1:71" ht="21.75" customHeight="1">
      <c r="A1498" s="54"/>
      <c r="B1498" s="565" t="str">
        <f>IF(ROSTER!B46="","",ROSTER!B46)</f>
        <v/>
      </c>
      <c r="C1498" s="536" t="str">
        <f>IF(ROSTER!C$46="","",ROSTER!C$46)</f>
        <v/>
      </c>
      <c r="D1498" s="537"/>
      <c r="E1498" s="546"/>
      <c r="F1498" s="501">
        <f>IF(E1498="y",1,IF(E1498="S",1,0))</f>
        <v>0</v>
      </c>
      <c r="G1498" s="506">
        <f>IF(E1498="S",1,0)</f>
        <v>0</v>
      </c>
      <c r="H1498" s="542"/>
      <c r="I1498" s="543"/>
      <c r="J1498" s="538"/>
      <c r="K1498" s="539"/>
      <c r="L1498" s="552"/>
      <c r="M1498" s="558"/>
      <c r="N1498" s="554">
        <f>L1498+J1498</f>
        <v>0</v>
      </c>
      <c r="O1498" s="555"/>
      <c r="P1498" s="538"/>
      <c r="Q1498" s="539"/>
      <c r="R1498" s="552"/>
      <c r="S1498" s="558"/>
      <c r="T1498" s="590">
        <f t="shared" ref="T1498:T1503" si="1329">R1498-P1498</f>
        <v>0</v>
      </c>
      <c r="U1498" s="591"/>
      <c r="V1498" s="550"/>
      <c r="W1498" s="543"/>
      <c r="X1498" s="538"/>
      <c r="Y1498" s="543"/>
      <c r="Z1498" s="538"/>
      <c r="AA1498" s="543"/>
      <c r="AB1498" s="538"/>
      <c r="AC1498" s="539"/>
      <c r="AD1498" s="552"/>
      <c r="AE1498" s="558"/>
      <c r="AF1498" s="586">
        <f>IF(AB1498=0,0,(AD1498/AB1498)*100)</f>
        <v>0</v>
      </c>
      <c r="AG1498" s="587"/>
      <c r="AH1498" s="538"/>
      <c r="AI1498" s="539"/>
      <c r="AJ1498" s="552"/>
      <c r="AK1498" s="558"/>
      <c r="AL1498" s="590">
        <f>IF(AH1498=0,0,(AJ1498/AH1498)*100)</f>
        <v>0</v>
      </c>
      <c r="AM1498" s="591"/>
      <c r="AN1498" s="538"/>
      <c r="AO1498" s="539"/>
      <c r="AP1498" s="552"/>
      <c r="AQ1498" s="558"/>
      <c r="AR1498" s="590">
        <f>IF(AN1498=0,0,(AP1498/AN1498)*100)</f>
        <v>0</v>
      </c>
      <c r="AS1498" s="591"/>
      <c r="AT1498" s="578">
        <f>AB1498+AH1498+AN1498</f>
        <v>0</v>
      </c>
      <c r="AU1498" s="579"/>
      <c r="AV1498" s="574">
        <f>AD1498+AJ1498+AP1498</f>
        <v>0</v>
      </c>
      <c r="AW1498" s="575"/>
      <c r="AX1498" s="590">
        <f>IF(AT1498=0,0,(AV1498/AT1498)*100)</f>
        <v>0</v>
      </c>
      <c r="AY1498" s="591"/>
      <c r="AZ1498" s="538"/>
      <c r="BA1498" s="539"/>
      <c r="BB1498" s="552"/>
      <c r="BC1498" s="558"/>
      <c r="BD1498" s="590">
        <f>IF(AZ1498=0,0,(BB1498/AZ1498)*100)</f>
        <v>0</v>
      </c>
      <c r="BE1498" s="591"/>
      <c r="BF1498" s="578">
        <f>AT1498+AZ1498</f>
        <v>0</v>
      </c>
      <c r="BG1498" s="579"/>
      <c r="BH1498" s="574">
        <f>AV1498+BB1498</f>
        <v>0</v>
      </c>
      <c r="BI1498" s="575"/>
      <c r="BJ1498" s="590">
        <f>IF(BF1498=0,0,(BH1498/BF1498)*100)</f>
        <v>0</v>
      </c>
      <c r="BK1498" s="591"/>
      <c r="BL1498" s="650">
        <f>(AD1498*2)+(AJ1498*2)+(AP1498*3)+BB1498</f>
        <v>0</v>
      </c>
      <c r="BM1498" s="651"/>
      <c r="BN1498" s="652"/>
      <c r="BO1498" s="601" t="e">
        <f>(BL1498*BR$74)+(N1498*BR$75)+(X1498*BR$76)+(R1498*BR$77)+(V1498*BR$78)+(Z1498*BR$79)</f>
        <v>#REF!</v>
      </c>
      <c r="BP1498" s="599" t="e">
        <f>((AZ1498-BB1498)*BR$81)+((AT1498-AV1498)*BR$80)+(H1498*BR$82)+(P1498*BR$83)</f>
        <v>#REF!</v>
      </c>
      <c r="BQ1498" s="54"/>
      <c r="BR1498" s="54"/>
      <c r="BS1498" s="54"/>
    </row>
    <row r="1499" spans="1:71" ht="22.5" customHeight="1">
      <c r="A1499" s="54"/>
      <c r="B1499" s="566"/>
      <c r="C1499" s="560" t="str">
        <f>IF(ROSTER!D$46="","",ROSTER!D$46)</f>
        <v/>
      </c>
      <c r="D1499" s="561"/>
      <c r="E1499" s="547"/>
      <c r="F1499" s="502"/>
      <c r="G1499" s="507"/>
      <c r="H1499" s="544"/>
      <c r="I1499" s="545"/>
      <c r="J1499" s="540"/>
      <c r="K1499" s="541"/>
      <c r="L1499" s="553"/>
      <c r="M1499" s="559"/>
      <c r="N1499" s="556" t="s">
        <v>14</v>
      </c>
      <c r="O1499" s="557"/>
      <c r="P1499" s="540"/>
      <c r="Q1499" s="541"/>
      <c r="R1499" s="553"/>
      <c r="S1499" s="559"/>
      <c r="T1499" s="592"/>
      <c r="U1499" s="593"/>
      <c r="V1499" s="551"/>
      <c r="W1499" s="545"/>
      <c r="X1499" s="540"/>
      <c r="Y1499" s="545"/>
      <c r="Z1499" s="540"/>
      <c r="AA1499" s="545"/>
      <c r="AB1499" s="540"/>
      <c r="AC1499" s="541"/>
      <c r="AD1499" s="553"/>
      <c r="AE1499" s="559"/>
      <c r="AF1499" s="588"/>
      <c r="AG1499" s="589"/>
      <c r="AH1499" s="540"/>
      <c r="AI1499" s="541"/>
      <c r="AJ1499" s="553"/>
      <c r="AK1499" s="559"/>
      <c r="AL1499" s="592"/>
      <c r="AM1499" s="593"/>
      <c r="AN1499" s="540"/>
      <c r="AO1499" s="541"/>
      <c r="AP1499" s="553"/>
      <c r="AQ1499" s="559"/>
      <c r="AR1499" s="592"/>
      <c r="AS1499" s="593"/>
      <c r="AT1499" s="580"/>
      <c r="AU1499" s="581"/>
      <c r="AV1499" s="576"/>
      <c r="AW1499" s="577"/>
      <c r="AX1499" s="592"/>
      <c r="AY1499" s="593"/>
      <c r="AZ1499" s="540"/>
      <c r="BA1499" s="541"/>
      <c r="BB1499" s="553"/>
      <c r="BC1499" s="559"/>
      <c r="BD1499" s="592"/>
      <c r="BE1499" s="593"/>
      <c r="BF1499" s="580"/>
      <c r="BG1499" s="581"/>
      <c r="BH1499" s="576"/>
      <c r="BI1499" s="577"/>
      <c r="BJ1499" s="592"/>
      <c r="BK1499" s="593"/>
      <c r="BL1499" s="653"/>
      <c r="BM1499" s="654"/>
      <c r="BN1499" s="655"/>
      <c r="BO1499" s="602"/>
      <c r="BP1499" s="600"/>
      <c r="BQ1499" s="54"/>
      <c r="BR1499" s="54"/>
      <c r="BS1499" s="54"/>
    </row>
    <row r="1500" spans="1:71" ht="21.75" customHeight="1">
      <c r="A1500" s="54"/>
      <c r="B1500" s="565" t="str">
        <f>IF(ROSTER!B48="","",ROSTER!B48)</f>
        <v/>
      </c>
      <c r="C1500" s="536" t="str">
        <f>IF(ROSTER!C$48="","",ROSTER!C$48)</f>
        <v/>
      </c>
      <c r="D1500" s="537"/>
      <c r="E1500" s="546"/>
      <c r="F1500" s="501">
        <f t="shared" ref="F1500" si="1330">IF(E1500="y",1,IF(E1500="S",1,0))</f>
        <v>0</v>
      </c>
      <c r="G1500" s="506">
        <f t="shared" ref="G1500" si="1331">IF(E1500="S",1,0)</f>
        <v>0</v>
      </c>
      <c r="H1500" s="542"/>
      <c r="I1500" s="543"/>
      <c r="J1500" s="538"/>
      <c r="K1500" s="539"/>
      <c r="L1500" s="552"/>
      <c r="M1500" s="558"/>
      <c r="N1500" s="554">
        <f t="shared" ref="N1500" si="1332">L1500+J1500</f>
        <v>0</v>
      </c>
      <c r="O1500" s="555"/>
      <c r="P1500" s="538"/>
      <c r="Q1500" s="539"/>
      <c r="R1500" s="552"/>
      <c r="S1500" s="558"/>
      <c r="T1500" s="590">
        <f t="shared" ref="T1500:T1503" si="1333">R1500-P1500</f>
        <v>0</v>
      </c>
      <c r="U1500" s="591"/>
      <c r="V1500" s="550"/>
      <c r="W1500" s="543"/>
      <c r="X1500" s="538"/>
      <c r="Y1500" s="543"/>
      <c r="Z1500" s="538"/>
      <c r="AA1500" s="543"/>
      <c r="AB1500" s="538"/>
      <c r="AC1500" s="539"/>
      <c r="AD1500" s="552"/>
      <c r="AE1500" s="558"/>
      <c r="AF1500" s="586"/>
      <c r="AG1500" s="587"/>
      <c r="AH1500" s="538"/>
      <c r="AI1500" s="539"/>
      <c r="AJ1500" s="552"/>
      <c r="AK1500" s="558"/>
      <c r="AL1500" s="590">
        <f t="shared" ref="AL1500" si="1334">IF(AH1500=0,0,(AJ1500/AH1500)*100)</f>
        <v>0</v>
      </c>
      <c r="AM1500" s="591"/>
      <c r="AN1500" s="538"/>
      <c r="AO1500" s="539"/>
      <c r="AP1500" s="552"/>
      <c r="AQ1500" s="558"/>
      <c r="AR1500" s="590">
        <f t="shared" ref="AR1500" si="1335">IF(AN1500=0,0,(AP1500/AN1500)*100)</f>
        <v>0</v>
      </c>
      <c r="AS1500" s="591"/>
      <c r="AT1500" s="578">
        <f t="shared" ref="AT1500" si="1336">AB1500+AH1500+AN1500</f>
        <v>0</v>
      </c>
      <c r="AU1500" s="579"/>
      <c r="AV1500" s="574">
        <f t="shared" ref="AV1500" si="1337">AD1500+AJ1500+AP1500</f>
        <v>0</v>
      </c>
      <c r="AW1500" s="575"/>
      <c r="AX1500" s="590">
        <f t="shared" ref="AX1500" si="1338">IF(AT1500=0,0,(AV1500/AT1500)*100)</f>
        <v>0</v>
      </c>
      <c r="AY1500" s="591"/>
      <c r="AZ1500" s="538"/>
      <c r="BA1500" s="539"/>
      <c r="BB1500" s="552"/>
      <c r="BC1500" s="558"/>
      <c r="BD1500" s="590">
        <f t="shared" ref="BD1500" si="1339">IF(AZ1500=0,0,(BB1500/AZ1500)*100)</f>
        <v>0</v>
      </c>
      <c r="BE1500" s="591"/>
      <c r="BF1500" s="578">
        <f t="shared" ref="BF1500" si="1340">AT1500+AZ1500</f>
        <v>0</v>
      </c>
      <c r="BG1500" s="579"/>
      <c r="BH1500" s="574">
        <f t="shared" ref="BH1500" si="1341">AV1500+BB1500</f>
        <v>0</v>
      </c>
      <c r="BI1500" s="575"/>
      <c r="BJ1500" s="590">
        <f t="shared" ref="BJ1500" si="1342">IF(BF1500=0,0,(BH1500/BF1500)*100)</f>
        <v>0</v>
      </c>
      <c r="BK1500" s="591"/>
      <c r="BL1500" s="650">
        <f t="shared" ref="BL1500" si="1343">(AD1500*2)+(AJ1500*2)+(AP1500*3)+BB1500</f>
        <v>0</v>
      </c>
      <c r="BM1500" s="651"/>
      <c r="BN1500" s="652"/>
      <c r="BO1500" s="601" t="e">
        <f>(BL1500*BR$74)+(N1500*BR$75)+(X1500*BR$76)+(R1500*BR$77)+(V1500*BR$78)+(Z1500*BR$79)</f>
        <v>#REF!</v>
      </c>
      <c r="BP1500" s="599" t="e">
        <f>((AZ1500-BB1500)*BR$81)+((AT1500-AV1500)*BR$80)+(H1500*BR$82)+(P1500*BR$83)</f>
        <v>#REF!</v>
      </c>
      <c r="BQ1500" s="54"/>
      <c r="BR1500" s="54"/>
      <c r="BS1500" s="54"/>
    </row>
    <row r="1501" spans="1:71" ht="22.5" customHeight="1">
      <c r="A1501" s="54"/>
      <c r="B1501" s="566"/>
      <c r="C1501" s="560" t="str">
        <f>IF(ROSTER!D$48="","",ROSTER!D$48)</f>
        <v/>
      </c>
      <c r="D1501" s="561"/>
      <c r="E1501" s="547"/>
      <c r="F1501" s="502"/>
      <c r="G1501" s="507"/>
      <c r="H1501" s="544"/>
      <c r="I1501" s="545"/>
      <c r="J1501" s="540"/>
      <c r="K1501" s="541"/>
      <c r="L1501" s="553"/>
      <c r="M1501" s="559"/>
      <c r="N1501" s="556" t="s">
        <v>14</v>
      </c>
      <c r="O1501" s="557"/>
      <c r="P1501" s="540"/>
      <c r="Q1501" s="541"/>
      <c r="R1501" s="553"/>
      <c r="S1501" s="559"/>
      <c r="T1501" s="592"/>
      <c r="U1501" s="593"/>
      <c r="V1501" s="551"/>
      <c r="W1501" s="545"/>
      <c r="X1501" s="540"/>
      <c r="Y1501" s="545"/>
      <c r="Z1501" s="540"/>
      <c r="AA1501" s="545"/>
      <c r="AB1501" s="540"/>
      <c r="AC1501" s="541"/>
      <c r="AD1501" s="553"/>
      <c r="AE1501" s="559"/>
      <c r="AF1501" s="588"/>
      <c r="AG1501" s="589"/>
      <c r="AH1501" s="540"/>
      <c r="AI1501" s="541"/>
      <c r="AJ1501" s="553"/>
      <c r="AK1501" s="559"/>
      <c r="AL1501" s="592"/>
      <c r="AM1501" s="593"/>
      <c r="AN1501" s="540"/>
      <c r="AO1501" s="541"/>
      <c r="AP1501" s="553"/>
      <c r="AQ1501" s="559"/>
      <c r="AR1501" s="592"/>
      <c r="AS1501" s="593"/>
      <c r="AT1501" s="580"/>
      <c r="AU1501" s="581"/>
      <c r="AV1501" s="576"/>
      <c r="AW1501" s="577"/>
      <c r="AX1501" s="592"/>
      <c r="AY1501" s="593"/>
      <c r="AZ1501" s="540"/>
      <c r="BA1501" s="541"/>
      <c r="BB1501" s="553"/>
      <c r="BC1501" s="559"/>
      <c r="BD1501" s="592"/>
      <c r="BE1501" s="593"/>
      <c r="BF1501" s="580"/>
      <c r="BG1501" s="581"/>
      <c r="BH1501" s="576"/>
      <c r="BI1501" s="577"/>
      <c r="BJ1501" s="592"/>
      <c r="BK1501" s="593"/>
      <c r="BL1501" s="653"/>
      <c r="BM1501" s="654"/>
      <c r="BN1501" s="655"/>
      <c r="BO1501" s="602"/>
      <c r="BP1501" s="600"/>
      <c r="BQ1501" s="54"/>
      <c r="BR1501" s="54"/>
      <c r="BS1501" s="54"/>
    </row>
    <row r="1502" spans="1:71" ht="21.75" customHeight="1">
      <c r="A1502" s="54"/>
      <c r="B1502" s="565" t="str">
        <f>IF(ROSTER!B50="","",ROSTER!B50)</f>
        <v/>
      </c>
      <c r="C1502" s="536" t="str">
        <f>IF(ROSTER!C$50="","",ROSTER!C$50)</f>
        <v/>
      </c>
      <c r="D1502" s="537"/>
      <c r="E1502" s="546"/>
      <c r="F1502" s="501">
        <f t="shared" ref="F1502" si="1344">IF(E1502="y",1,IF(E1502="S",1,0))</f>
        <v>0</v>
      </c>
      <c r="G1502" s="506">
        <f t="shared" ref="G1502" si="1345">IF(E1502="S",1,0)</f>
        <v>0</v>
      </c>
      <c r="H1502" s="542"/>
      <c r="I1502" s="543"/>
      <c r="J1502" s="538"/>
      <c r="K1502" s="539"/>
      <c r="L1502" s="552"/>
      <c r="M1502" s="558"/>
      <c r="N1502" s="554">
        <f t="shared" ref="N1502" si="1346">L1502+J1502</f>
        <v>0</v>
      </c>
      <c r="O1502" s="555"/>
      <c r="P1502" s="538"/>
      <c r="Q1502" s="539"/>
      <c r="R1502" s="552"/>
      <c r="S1502" s="558"/>
      <c r="T1502" s="590">
        <f t="shared" ref="T1502:T1503" si="1347">R1502-P1502</f>
        <v>0</v>
      </c>
      <c r="U1502" s="591"/>
      <c r="V1502" s="550"/>
      <c r="W1502" s="543"/>
      <c r="X1502" s="538"/>
      <c r="Y1502" s="543"/>
      <c r="Z1502" s="538"/>
      <c r="AA1502" s="543"/>
      <c r="AB1502" s="538"/>
      <c r="AC1502" s="539"/>
      <c r="AD1502" s="552"/>
      <c r="AE1502" s="558"/>
      <c r="AF1502" s="586"/>
      <c r="AG1502" s="587"/>
      <c r="AH1502" s="538"/>
      <c r="AI1502" s="539"/>
      <c r="AJ1502" s="552"/>
      <c r="AK1502" s="558"/>
      <c r="AL1502" s="590">
        <f t="shared" ref="AL1502" si="1348">IF(AH1502=0,0,(AJ1502/AH1502)*100)</f>
        <v>0</v>
      </c>
      <c r="AM1502" s="591"/>
      <c r="AN1502" s="538"/>
      <c r="AO1502" s="539"/>
      <c r="AP1502" s="552"/>
      <c r="AQ1502" s="558"/>
      <c r="AR1502" s="590">
        <f t="shared" ref="AR1502" si="1349">IF(AN1502=0,0,(AP1502/AN1502)*100)</f>
        <v>0</v>
      </c>
      <c r="AS1502" s="591"/>
      <c r="AT1502" s="578">
        <f t="shared" ref="AT1502" si="1350">AB1502+AH1502+AN1502</f>
        <v>0</v>
      </c>
      <c r="AU1502" s="579"/>
      <c r="AV1502" s="574">
        <f t="shared" ref="AV1502" si="1351">AD1502+AJ1502+AP1502</f>
        <v>0</v>
      </c>
      <c r="AW1502" s="575"/>
      <c r="AX1502" s="590">
        <f t="shared" ref="AX1502" si="1352">IF(AT1502=0,0,(AV1502/AT1502)*100)</f>
        <v>0</v>
      </c>
      <c r="AY1502" s="591"/>
      <c r="AZ1502" s="538"/>
      <c r="BA1502" s="539"/>
      <c r="BB1502" s="552"/>
      <c r="BC1502" s="558"/>
      <c r="BD1502" s="590">
        <f t="shared" ref="BD1502" si="1353">IF(AZ1502=0,0,(BB1502/AZ1502)*100)</f>
        <v>0</v>
      </c>
      <c r="BE1502" s="591"/>
      <c r="BF1502" s="578">
        <f t="shared" ref="BF1502" si="1354">AT1502+AZ1502</f>
        <v>0</v>
      </c>
      <c r="BG1502" s="579"/>
      <c r="BH1502" s="574">
        <f t="shared" ref="BH1502" si="1355">AV1502+BB1502</f>
        <v>0</v>
      </c>
      <c r="BI1502" s="575"/>
      <c r="BJ1502" s="590">
        <f t="shared" ref="BJ1502" si="1356">IF(BF1502=0,0,(BH1502/BF1502)*100)</f>
        <v>0</v>
      </c>
      <c r="BK1502" s="591"/>
      <c r="BL1502" s="650">
        <f t="shared" ref="BL1502" si="1357">(AD1502*2)+(AJ1502*2)+(AP1502*3)+BB1502</f>
        <v>0</v>
      </c>
      <c r="BM1502" s="651"/>
      <c r="BN1502" s="652"/>
      <c r="BO1502" s="601" t="e">
        <f>(BL1502*BR$74)+(N1502*BR$75)+(X1502*BR$76)+(R1502*BR$77)+(V1502*BR$78)+(Z1502*BR$79)</f>
        <v>#REF!</v>
      </c>
      <c r="BP1502" s="599" t="e">
        <f>((AZ1502-BB1502)*BR$81)+((AT1502-AV1502)*BR$80)+(H1502*BR$82)+(P1502*BR$83)</f>
        <v>#REF!</v>
      </c>
      <c r="BQ1502" s="54"/>
      <c r="BR1502" s="54"/>
      <c r="BS1502" s="54"/>
    </row>
    <row r="1503" spans="1:71" ht="22.5" customHeight="1" thickBot="1">
      <c r="A1503" s="54"/>
      <c r="B1503" s="566"/>
      <c r="C1503" s="560" t="str">
        <f>IF(ROSTER!D$50="","",ROSTER!D$50)</f>
        <v/>
      </c>
      <c r="D1503" s="561"/>
      <c r="E1503" s="547"/>
      <c r="F1503" s="502"/>
      <c r="G1503" s="507"/>
      <c r="H1503" s="544"/>
      <c r="I1503" s="545"/>
      <c r="J1503" s="540"/>
      <c r="K1503" s="541"/>
      <c r="L1503" s="553"/>
      <c r="M1503" s="559"/>
      <c r="N1503" s="556" t="s">
        <v>14</v>
      </c>
      <c r="O1503" s="557"/>
      <c r="P1503" s="540"/>
      <c r="Q1503" s="541"/>
      <c r="R1503" s="553"/>
      <c r="S1503" s="559"/>
      <c r="T1503" s="592"/>
      <c r="U1503" s="593"/>
      <c r="V1503" s="551"/>
      <c r="W1503" s="545"/>
      <c r="X1503" s="540"/>
      <c r="Y1503" s="545"/>
      <c r="Z1503" s="540"/>
      <c r="AA1503" s="545"/>
      <c r="AB1503" s="540"/>
      <c r="AC1503" s="541"/>
      <c r="AD1503" s="553"/>
      <c r="AE1503" s="559"/>
      <c r="AF1503" s="588"/>
      <c r="AG1503" s="589"/>
      <c r="AH1503" s="540"/>
      <c r="AI1503" s="541"/>
      <c r="AJ1503" s="553"/>
      <c r="AK1503" s="559"/>
      <c r="AL1503" s="592"/>
      <c r="AM1503" s="593"/>
      <c r="AN1503" s="540"/>
      <c r="AO1503" s="541"/>
      <c r="AP1503" s="553"/>
      <c r="AQ1503" s="559"/>
      <c r="AR1503" s="592"/>
      <c r="AS1503" s="593"/>
      <c r="AT1503" s="580"/>
      <c r="AU1503" s="581"/>
      <c r="AV1503" s="576"/>
      <c r="AW1503" s="577"/>
      <c r="AX1503" s="592"/>
      <c r="AY1503" s="593"/>
      <c r="AZ1503" s="540"/>
      <c r="BA1503" s="541"/>
      <c r="BB1503" s="553"/>
      <c r="BC1503" s="559"/>
      <c r="BD1503" s="592"/>
      <c r="BE1503" s="593"/>
      <c r="BF1503" s="580"/>
      <c r="BG1503" s="581"/>
      <c r="BH1503" s="576"/>
      <c r="BI1503" s="577"/>
      <c r="BJ1503" s="592"/>
      <c r="BK1503" s="593"/>
      <c r="BL1503" s="653"/>
      <c r="BM1503" s="654"/>
      <c r="BN1503" s="655"/>
      <c r="BO1503" s="602"/>
      <c r="BP1503" s="600"/>
      <c r="BQ1503" s="54"/>
      <c r="BR1503" s="54"/>
      <c r="BS1503" s="54"/>
    </row>
    <row r="1504" spans="1:71" s="335" customFormat="1" ht="33.4" customHeight="1">
      <c r="A1504" s="333"/>
      <c r="B1504" s="689"/>
      <c r="C1504" s="685"/>
      <c r="D1504" s="685" t="s">
        <v>10</v>
      </c>
      <c r="E1504" s="686"/>
      <c r="F1504" s="334"/>
      <c r="G1504" s="334"/>
      <c r="H1504" s="642">
        <f>SUM(H1460:I1503)</f>
        <v>0</v>
      </c>
      <c r="I1504" s="631"/>
      <c r="J1504" s="642">
        <f>SUM(J1460:K1503)</f>
        <v>0</v>
      </c>
      <c r="K1504" s="631"/>
      <c r="L1504" s="630">
        <f>SUM(L1460:M1503)</f>
        <v>0</v>
      </c>
      <c r="M1504" s="640"/>
      <c r="N1504" s="626">
        <f>L1504+J1504</f>
        <v>0</v>
      </c>
      <c r="O1504" s="627"/>
      <c r="P1504" s="630">
        <f>SUM(P1460:Q1503)</f>
        <v>0</v>
      </c>
      <c r="Q1504" s="631"/>
      <c r="R1504" s="630">
        <f t="shared" ref="R1504" si="1358">SUM(R1460:S1503)</f>
        <v>0</v>
      </c>
      <c r="S1504" s="640"/>
      <c r="T1504" s="630">
        <f t="shared" ref="T1504" si="1359">SUM(T1460:U1503)</f>
        <v>0</v>
      </c>
      <c r="U1504" s="627"/>
      <c r="V1504" s="640">
        <f t="shared" ref="V1504" si="1360">SUM(V1460:W1503)</f>
        <v>0</v>
      </c>
      <c r="W1504" s="640"/>
      <c r="X1504" s="642">
        <f t="shared" ref="X1504" si="1361">SUM(X1460:Y1503)</f>
        <v>0</v>
      </c>
      <c r="Y1504" s="627"/>
      <c r="Z1504" s="642">
        <f t="shared" ref="Z1504" si="1362">SUM(Z1460:AA1503)</f>
        <v>0</v>
      </c>
      <c r="AA1504" s="627"/>
      <c r="AB1504" s="640">
        <f t="shared" ref="AB1504" si="1363">SUM(AB1460:AC1503)</f>
        <v>0</v>
      </c>
      <c r="AC1504" s="631"/>
      <c r="AD1504" s="630">
        <f t="shared" ref="AD1504" si="1364">SUM(AD1460:AE1503)</f>
        <v>0</v>
      </c>
      <c r="AE1504" s="640"/>
      <c r="AF1504" s="626">
        <f t="shared" ref="AF1504" si="1365">SUM(AF1460:AG1503)</f>
        <v>0</v>
      </c>
      <c r="AG1504" s="627"/>
      <c r="AH1504" s="630">
        <f t="shared" ref="AH1504" si="1366">SUM(AH1460:AI1503)</f>
        <v>0</v>
      </c>
      <c r="AI1504" s="631"/>
      <c r="AJ1504" s="630">
        <f t="shared" ref="AJ1504" si="1367">SUM(AJ1460:AK1503)</f>
        <v>0</v>
      </c>
      <c r="AK1504" s="640"/>
      <c r="AL1504" s="626">
        <f>IF(AH1504=0,0,(AJ1504/AH1504)*100)</f>
        <v>0</v>
      </c>
      <c r="AM1504" s="627"/>
      <c r="AN1504" s="630">
        <f>SUM(AN1460:AO1503)</f>
        <v>0</v>
      </c>
      <c r="AO1504" s="631"/>
      <c r="AP1504" s="630">
        <f>SUM(AP1460:AQ1503)</f>
        <v>0</v>
      </c>
      <c r="AQ1504" s="640"/>
      <c r="AR1504" s="626">
        <f>IF(AN1504=0,0,(AP1504/AN1504)*100)</f>
        <v>0</v>
      </c>
      <c r="AS1504" s="627"/>
      <c r="AT1504" s="642">
        <f>AB1504+AH1504+AN1504</f>
        <v>0</v>
      </c>
      <c r="AU1504" s="631"/>
      <c r="AV1504" s="630">
        <f>AD1504+AJ1504+AP1504</f>
        <v>0</v>
      </c>
      <c r="AW1504" s="670"/>
      <c r="AX1504" s="626">
        <f>IF(AT1504=0,0,(AV1504/AT1504)*100)</f>
        <v>0</v>
      </c>
      <c r="AY1504" s="627"/>
      <c r="AZ1504" s="630">
        <f>SUM(AZ1460:BA1503)</f>
        <v>0</v>
      </c>
      <c r="BA1504" s="631"/>
      <c r="BB1504" s="630">
        <f>SUM(BB1460:BC1503)</f>
        <v>0</v>
      </c>
      <c r="BC1504" s="640"/>
      <c r="BD1504" s="626">
        <f>IF(AZ1504=0,0,(BB1504/AZ1504)*100)</f>
        <v>0</v>
      </c>
      <c r="BE1504" s="627"/>
      <c r="BF1504" s="642">
        <f>AT1504+AZ1504</f>
        <v>0</v>
      </c>
      <c r="BG1504" s="631"/>
      <c r="BH1504" s="630">
        <f>AV1504+BB1504</f>
        <v>0</v>
      </c>
      <c r="BI1504" s="670"/>
      <c r="BJ1504" s="626">
        <f>IF(BF1504=0,0,(BH1504/BF1504)*100)</f>
        <v>0</v>
      </c>
      <c r="BK1504" s="668"/>
      <c r="BL1504" s="644">
        <f>SUM(BL1460:BN1503)</f>
        <v>0</v>
      </c>
      <c r="BM1504" s="645"/>
      <c r="BN1504" s="646"/>
      <c r="BO1504" s="601" t="e">
        <f>(BL1504*BR$74)+(N1504*BR$75)+(X1504*BR$76)+(R1504*BR$77)+(V1504*BR$78)+(Z1504*BR$79)</f>
        <v>#REF!</v>
      </c>
      <c r="BP1504" s="599" t="e">
        <f>((AZ1504-BB1504)*BR$81)+((AT1504-AV1504)*BR$80)+(H1504*BR$82)+(P1504*BR$83)</f>
        <v>#REF!</v>
      </c>
      <c r="BQ1504" s="333"/>
      <c r="BR1504" s="333"/>
      <c r="BS1504" s="333"/>
    </row>
    <row r="1505" spans="1:71" s="335" customFormat="1" ht="33.950000000000003" customHeight="1" thickBot="1">
      <c r="A1505" s="333"/>
      <c r="B1505" s="690"/>
      <c r="C1505" s="687"/>
      <c r="D1505" s="687"/>
      <c r="E1505" s="688"/>
      <c r="F1505" s="336"/>
      <c r="G1505" s="336"/>
      <c r="H1505" s="643"/>
      <c r="I1505" s="633"/>
      <c r="J1505" s="643"/>
      <c r="K1505" s="633"/>
      <c r="L1505" s="632"/>
      <c r="M1505" s="641"/>
      <c r="N1505" s="628" t="s">
        <v>14</v>
      </c>
      <c r="O1505" s="629"/>
      <c r="P1505" s="632"/>
      <c r="Q1505" s="633"/>
      <c r="R1505" s="632"/>
      <c r="S1505" s="641"/>
      <c r="T1505" s="632"/>
      <c r="U1505" s="629"/>
      <c r="V1505" s="641"/>
      <c r="W1505" s="641"/>
      <c r="X1505" s="643"/>
      <c r="Y1505" s="629"/>
      <c r="Z1505" s="643"/>
      <c r="AA1505" s="629"/>
      <c r="AB1505" s="641"/>
      <c r="AC1505" s="633"/>
      <c r="AD1505" s="632"/>
      <c r="AE1505" s="641"/>
      <c r="AF1505" s="628"/>
      <c r="AG1505" s="629"/>
      <c r="AH1505" s="632"/>
      <c r="AI1505" s="633"/>
      <c r="AJ1505" s="632"/>
      <c r="AK1505" s="641"/>
      <c r="AL1505" s="628"/>
      <c r="AM1505" s="629"/>
      <c r="AN1505" s="632"/>
      <c r="AO1505" s="633"/>
      <c r="AP1505" s="632"/>
      <c r="AQ1505" s="641"/>
      <c r="AR1505" s="628"/>
      <c r="AS1505" s="629"/>
      <c r="AT1505" s="643"/>
      <c r="AU1505" s="633"/>
      <c r="AV1505" s="632"/>
      <c r="AW1505" s="671"/>
      <c r="AX1505" s="628"/>
      <c r="AY1505" s="629"/>
      <c r="AZ1505" s="632"/>
      <c r="BA1505" s="633"/>
      <c r="BB1505" s="632"/>
      <c r="BC1505" s="641"/>
      <c r="BD1505" s="628"/>
      <c r="BE1505" s="629"/>
      <c r="BF1505" s="643"/>
      <c r="BG1505" s="633"/>
      <c r="BH1505" s="632"/>
      <c r="BI1505" s="671"/>
      <c r="BJ1505" s="628"/>
      <c r="BK1505" s="669"/>
      <c r="BL1505" s="647"/>
      <c r="BM1505" s="648"/>
      <c r="BN1505" s="649"/>
      <c r="BO1505" s="602"/>
      <c r="BP1505" s="600"/>
      <c r="BQ1505" s="333"/>
      <c r="BR1505" s="333"/>
      <c r="BS1505" s="333"/>
    </row>
    <row r="1506" spans="1:71" s="341" customFormat="1" ht="48.2" customHeight="1" thickBot="1">
      <c r="A1506" s="337"/>
      <c r="B1506" s="667"/>
      <c r="C1506" s="665"/>
      <c r="D1506" s="665" t="s">
        <v>13</v>
      </c>
      <c r="E1506" s="666"/>
      <c r="F1506" s="338"/>
      <c r="G1506" s="334"/>
      <c r="H1506" s="676"/>
      <c r="I1506" s="677"/>
      <c r="J1506" s="673"/>
      <c r="K1506" s="672"/>
      <c r="L1506" s="605"/>
      <c r="M1506" s="606"/>
      <c r="N1506" s="674">
        <f>J1506+L1506</f>
        <v>0</v>
      </c>
      <c r="O1506" s="675"/>
      <c r="P1506" s="673"/>
      <c r="Q1506" s="672"/>
      <c r="R1506" s="605"/>
      <c r="S1506" s="672"/>
      <c r="T1506" s="626">
        <f>R1506-P1506</f>
        <v>0</v>
      </c>
      <c r="U1506" s="627"/>
      <c r="V1506" s="673"/>
      <c r="W1506" s="678"/>
      <c r="X1506" s="679"/>
      <c r="Y1506" s="680"/>
      <c r="Z1506" s="673"/>
      <c r="AA1506" s="678"/>
      <c r="AB1506" s="673"/>
      <c r="AC1506" s="672"/>
      <c r="AD1506" s="605"/>
      <c r="AE1506" s="606"/>
      <c r="AF1506" s="634">
        <f>IF(AB1506=0,0,(AD1506/AB1506)*100)</f>
        <v>0</v>
      </c>
      <c r="AG1506" s="635"/>
      <c r="AH1506" s="673"/>
      <c r="AI1506" s="672"/>
      <c r="AJ1506" s="605"/>
      <c r="AK1506" s="606"/>
      <c r="AL1506" s="626">
        <f>IF(AH1506=0,0,(AJ1506/AH1506)*100)</f>
        <v>0</v>
      </c>
      <c r="AM1506" s="627"/>
      <c r="AN1506" s="673"/>
      <c r="AO1506" s="672"/>
      <c r="AP1506" s="605"/>
      <c r="AQ1506" s="606"/>
      <c r="AR1506" s="626">
        <f>IF(AN1506=0,0,(AP1506/AN1506)*100)</f>
        <v>0</v>
      </c>
      <c r="AS1506" s="627"/>
      <c r="AT1506" s="681">
        <f>AB1506+AH1506+AN1506</f>
        <v>0</v>
      </c>
      <c r="AU1506" s="682"/>
      <c r="AV1506" s="683">
        <f>AD1506+AJ1506+AP1506</f>
        <v>0</v>
      </c>
      <c r="AW1506" s="684"/>
      <c r="AX1506" s="626">
        <f>IF(AT1506=0,0,(AV1506/AT1506)*100)</f>
        <v>0</v>
      </c>
      <c r="AY1506" s="627"/>
      <c r="AZ1506" s="673"/>
      <c r="BA1506" s="672"/>
      <c r="BB1506" s="605"/>
      <c r="BC1506" s="606"/>
      <c r="BD1506" s="626">
        <f>IF(AZ1506=0,0,(BB1506/AZ1506)*100)</f>
        <v>0</v>
      </c>
      <c r="BE1506" s="627"/>
      <c r="BF1506" s="681">
        <f>AT1506+AZ1506</f>
        <v>0</v>
      </c>
      <c r="BG1506" s="682"/>
      <c r="BH1506" s="683">
        <f>AV1506+BB1506</f>
        <v>0</v>
      </c>
      <c r="BI1506" s="684"/>
      <c r="BJ1506" s="626">
        <f>IF(BF1506=0,0,(BH1506/BF1506)*100)</f>
        <v>0</v>
      </c>
      <c r="BK1506" s="627"/>
      <c r="BL1506" s="594"/>
      <c r="BM1506" s="595"/>
      <c r="BN1506" s="596"/>
      <c r="BO1506" s="339"/>
      <c r="BP1506" s="340"/>
      <c r="BQ1506" s="337"/>
      <c r="BR1506" s="337"/>
      <c r="BS1506" s="337"/>
    </row>
    <row r="1507" spans="1:71" s="341" customFormat="1" ht="48.95" customHeight="1" thickBot="1">
      <c r="A1507" s="337"/>
      <c r="B1507" s="342"/>
      <c r="C1507" s="343"/>
      <c r="D1507" s="570" t="s">
        <v>95</v>
      </c>
      <c r="E1507" s="571"/>
      <c r="F1507" s="344"/>
      <c r="G1507" s="344"/>
      <c r="H1507" s="343"/>
      <c r="I1507" s="343"/>
      <c r="J1507" s="567">
        <f>IF((J1504+L1506)=0,0,J1504/(J1504+L1506)*100)</f>
        <v>0</v>
      </c>
      <c r="K1507" s="569"/>
      <c r="L1507" s="567">
        <f>IF((L1504+J1506)=0,0,L1504/(L1504+J1506)*100)</f>
        <v>0</v>
      </c>
      <c r="M1507" s="569"/>
      <c r="N1507" s="567">
        <f>IF((N1504+N1506)=0,0,N1504/(N1504+N1506)*100)</f>
        <v>0</v>
      </c>
      <c r="O1507" s="568"/>
      <c r="P1507" s="572"/>
      <c r="Q1507" s="509"/>
      <c r="R1507" s="509"/>
      <c r="S1507" s="509"/>
      <c r="T1507" s="535"/>
      <c r="U1507" s="535"/>
      <c r="V1507" s="509"/>
      <c r="W1507" s="509"/>
      <c r="X1507" s="509"/>
      <c r="Y1507" s="509"/>
      <c r="Z1507" s="509"/>
      <c r="AA1507" s="509"/>
      <c r="AB1507" s="509"/>
      <c r="AC1507" s="509"/>
      <c r="AD1507" s="509"/>
      <c r="AE1507" s="509"/>
      <c r="AF1507" s="509"/>
      <c r="AG1507" s="509"/>
      <c r="AH1507" s="509"/>
      <c r="AI1507" s="509"/>
      <c r="AJ1507" s="509"/>
      <c r="AK1507" s="509"/>
      <c r="AL1507" s="509"/>
      <c r="AM1507" s="509"/>
      <c r="AN1507" s="509"/>
      <c r="AO1507" s="509"/>
      <c r="AP1507" s="509"/>
      <c r="AQ1507" s="509"/>
      <c r="AR1507" s="509"/>
      <c r="AS1507" s="509"/>
      <c r="AT1507" s="509"/>
      <c r="AU1507" s="509"/>
      <c r="AV1507" s="509"/>
      <c r="AW1507" s="509"/>
      <c r="AX1507" s="509"/>
      <c r="AY1507" s="509"/>
      <c r="AZ1507" s="509"/>
      <c r="BA1507" s="509"/>
      <c r="BB1507" s="509"/>
      <c r="BC1507" s="509"/>
      <c r="BD1507" s="509"/>
      <c r="BE1507" s="509"/>
      <c r="BF1507" s="509"/>
      <c r="BG1507" s="509"/>
      <c r="BH1507" s="509"/>
      <c r="BI1507" s="509"/>
      <c r="BJ1507" s="509"/>
      <c r="BK1507" s="509"/>
      <c r="BL1507" s="509"/>
      <c r="BM1507" s="509"/>
      <c r="BN1507" s="573"/>
      <c r="BO1507" s="345"/>
      <c r="BP1507" s="345"/>
      <c r="BQ1507" s="337"/>
      <c r="BR1507" s="337"/>
      <c r="BS1507" s="337"/>
    </row>
    <row r="1508" spans="1:71" ht="15.75" customHeight="1" thickTop="1" thickBot="1">
      <c r="A1508" s="54"/>
      <c r="B1508" s="214"/>
      <c r="C1508" s="215"/>
      <c r="D1508" s="215"/>
      <c r="E1508" s="215"/>
      <c r="F1508" s="74"/>
      <c r="G1508" s="74"/>
      <c r="H1508" s="215"/>
      <c r="I1508" s="215"/>
      <c r="J1508" s="215"/>
      <c r="K1508" s="215"/>
      <c r="L1508" s="215"/>
      <c r="M1508" s="215"/>
      <c r="N1508" s="215"/>
      <c r="O1508" s="215"/>
      <c r="P1508" s="215"/>
      <c r="Q1508" s="215"/>
      <c r="R1508" s="215"/>
      <c r="S1508" s="215"/>
      <c r="T1508" s="215"/>
      <c r="U1508" s="215"/>
      <c r="V1508" s="215"/>
      <c r="W1508" s="215"/>
      <c r="X1508" s="215"/>
      <c r="Y1508" s="215"/>
      <c r="Z1508" s="215"/>
      <c r="AA1508" s="215"/>
      <c r="AB1508" s="215"/>
      <c r="AC1508" s="215"/>
      <c r="AD1508" s="215"/>
      <c r="AE1508" s="215"/>
      <c r="AF1508" s="220"/>
      <c r="AG1508" s="220"/>
      <c r="AH1508" s="215"/>
      <c r="AI1508" s="215"/>
      <c r="AJ1508" s="215"/>
      <c r="AK1508" s="215"/>
      <c r="AL1508" s="215"/>
      <c r="AM1508" s="215"/>
      <c r="AN1508" s="215"/>
      <c r="AO1508" s="215"/>
      <c r="AP1508" s="215"/>
      <c r="AQ1508" s="215"/>
      <c r="AR1508" s="215"/>
      <c r="AS1508" s="215"/>
      <c r="AT1508" s="215"/>
      <c r="AU1508" s="215"/>
      <c r="AV1508" s="215"/>
      <c r="AW1508" s="215"/>
      <c r="AX1508" s="215"/>
      <c r="AY1508" s="215"/>
      <c r="AZ1508" s="215"/>
      <c r="BA1508" s="215"/>
      <c r="BB1508" s="215"/>
      <c r="BC1508" s="215"/>
      <c r="BD1508" s="215"/>
      <c r="BE1508" s="215"/>
      <c r="BF1508" s="215"/>
      <c r="BG1508" s="215"/>
      <c r="BH1508" s="215"/>
      <c r="BI1508" s="215"/>
      <c r="BJ1508" s="215"/>
      <c r="BK1508" s="215"/>
      <c r="BL1508" s="215"/>
      <c r="BM1508" s="215"/>
      <c r="BN1508" s="221"/>
      <c r="BO1508" s="75"/>
      <c r="BP1508" s="75"/>
      <c r="BQ1508" s="54"/>
      <c r="BR1508" s="54"/>
      <c r="BS1508" s="54"/>
    </row>
    <row r="1509" spans="1:71" s="73" customFormat="1" ht="80.25" customHeight="1" thickTop="1" thickBot="1">
      <c r="A1509" s="72"/>
      <c r="B1509" s="656" t="s">
        <v>62</v>
      </c>
      <c r="C1509" s="657"/>
      <c r="D1509" s="616" t="s">
        <v>54</v>
      </c>
      <c r="E1509" s="616"/>
      <c r="F1509" s="76"/>
      <c r="G1509" s="76"/>
      <c r="H1509" s="607"/>
      <c r="I1509" s="608"/>
      <c r="J1509" s="609"/>
      <c r="K1509" s="346"/>
      <c r="L1509" s="607"/>
      <c r="M1509" s="608"/>
      <c r="N1509" s="609"/>
      <c r="O1509" s="510" t="s">
        <v>49</v>
      </c>
      <c r="P1509" s="511"/>
      <c r="Q1509" s="511"/>
      <c r="R1509" s="511"/>
      <c r="S1509" s="607"/>
      <c r="T1509" s="608"/>
      <c r="U1509" s="609"/>
      <c r="V1509" s="346"/>
      <c r="W1509" s="607"/>
      <c r="X1509" s="608"/>
      <c r="Y1509" s="609"/>
      <c r="Z1509" s="510" t="s">
        <v>115</v>
      </c>
      <c r="AA1509" s="511"/>
      <c r="AB1509" s="511"/>
      <c r="AC1509" s="511"/>
      <c r="AD1509" s="511"/>
      <c r="AE1509" s="511"/>
      <c r="AF1509" s="511"/>
      <c r="AG1509" s="511"/>
      <c r="AH1509" s="511"/>
      <c r="AI1509" s="512"/>
      <c r="AJ1509" s="607"/>
      <c r="AK1509" s="608"/>
      <c r="AL1509" s="609"/>
      <c r="AM1509" s="346"/>
      <c r="AN1509" s="607"/>
      <c r="AO1509" s="608"/>
      <c r="AP1509" s="609"/>
      <c r="AQ1509" s="510" t="s">
        <v>53</v>
      </c>
      <c r="AR1509" s="511"/>
      <c r="AS1509" s="511"/>
      <c r="AT1509" s="512"/>
      <c r="AU1509" s="607"/>
      <c r="AV1509" s="608"/>
      <c r="AW1509" s="609"/>
      <c r="AX1509" s="346"/>
      <c r="AY1509" s="607"/>
      <c r="AZ1509" s="608"/>
      <c r="BA1509" s="609"/>
      <c r="BB1509" s="614" t="s">
        <v>117</v>
      </c>
      <c r="BC1509" s="615"/>
      <c r="BD1509" s="615"/>
      <c r="BE1509" s="658"/>
      <c r="BF1509" s="520">
        <f>BL1504</f>
        <v>0</v>
      </c>
      <c r="BG1509" s="521"/>
      <c r="BH1509" s="522"/>
      <c r="BI1509" s="346"/>
      <c r="BJ1509" s="520">
        <f>BL1506</f>
        <v>0</v>
      </c>
      <c r="BK1509" s="521"/>
      <c r="BL1509" s="522"/>
      <c r="BM1509" s="227"/>
      <c r="BN1509" s="228"/>
      <c r="BO1509" s="77"/>
      <c r="BP1509" s="77"/>
      <c r="BQ1509" s="72"/>
      <c r="BR1509" s="72"/>
      <c r="BS1509" s="72"/>
    </row>
    <row r="1510" spans="1:71" ht="15.6" customHeight="1" thickTop="1" thickBot="1">
      <c r="A1510" s="54"/>
      <c r="B1510" s="216"/>
      <c r="C1510" s="210"/>
      <c r="D1510" s="217"/>
      <c r="E1510" s="217"/>
      <c r="F1510" s="78"/>
      <c r="G1510" s="78"/>
      <c r="H1510" s="224"/>
      <c r="I1510" s="224"/>
      <c r="J1510" s="224"/>
      <c r="K1510" s="224"/>
      <c r="L1510" s="224"/>
      <c r="M1510" s="224"/>
      <c r="N1510" s="224"/>
      <c r="O1510" s="222"/>
      <c r="P1510" s="222"/>
      <c r="Q1510" s="222"/>
      <c r="R1510" s="222"/>
      <c r="S1510" s="224"/>
      <c r="T1510" s="224"/>
      <c r="U1510" s="224"/>
      <c r="V1510" s="223"/>
      <c r="W1510" s="224"/>
      <c r="X1510" s="224"/>
      <c r="Y1510" s="224"/>
      <c r="Z1510" s="222"/>
      <c r="AA1510" s="222"/>
      <c r="AB1510" s="222"/>
      <c r="AC1510" s="222"/>
      <c r="AD1510" s="224"/>
      <c r="AE1510" s="224"/>
      <c r="AF1510" s="224"/>
      <c r="AG1510" s="224"/>
      <c r="AH1510" s="223"/>
      <c r="AI1510" s="223"/>
      <c r="AJ1510" s="224"/>
      <c r="AK1510" s="222"/>
      <c r="AL1510" s="222"/>
      <c r="AM1510" s="222"/>
      <c r="AN1510" s="222"/>
      <c r="AO1510" s="224"/>
      <c r="AP1510" s="224"/>
      <c r="AQ1510" s="222"/>
      <c r="AR1510" s="222"/>
      <c r="AS1510" s="222"/>
      <c r="AT1510" s="222"/>
      <c r="AU1510" s="224"/>
      <c r="AV1510" s="224"/>
      <c r="AW1510" s="224"/>
      <c r="AX1510" s="224"/>
      <c r="AY1510" s="224"/>
      <c r="AZ1510" s="226"/>
      <c r="BA1510" s="226"/>
      <c r="BB1510" s="222"/>
      <c r="BC1510" s="230"/>
      <c r="BD1510" s="231"/>
      <c r="BE1510" s="231"/>
      <c r="BF1510" s="232"/>
      <c r="BG1510" s="232"/>
      <c r="BH1510" s="226"/>
      <c r="BI1510" s="224"/>
      <c r="BJ1510" s="233"/>
      <c r="BK1510" s="233"/>
      <c r="BL1510" s="226"/>
      <c r="BM1510" s="229"/>
      <c r="BN1510" s="234"/>
      <c r="BO1510" s="79"/>
      <c r="BP1510" s="79"/>
      <c r="BQ1510" s="54"/>
      <c r="BR1510" s="54"/>
      <c r="BS1510" s="54"/>
    </row>
    <row r="1511" spans="1:71" s="73" customFormat="1" ht="80.25" customHeight="1" thickTop="1" thickBot="1">
      <c r="A1511" s="72"/>
      <c r="B1511" s="614" t="s">
        <v>47</v>
      </c>
      <c r="C1511" s="615"/>
      <c r="D1511" s="616" t="s">
        <v>55</v>
      </c>
      <c r="E1511" s="616"/>
      <c r="F1511" s="76"/>
      <c r="G1511" s="76"/>
      <c r="H1511" s="520">
        <f>H1509</f>
        <v>0</v>
      </c>
      <c r="I1511" s="521"/>
      <c r="J1511" s="522"/>
      <c r="K1511" s="346"/>
      <c r="L1511" s="520">
        <f>L1509</f>
        <v>0</v>
      </c>
      <c r="M1511" s="521"/>
      <c r="N1511" s="522"/>
      <c r="O1511" s="510" t="s">
        <v>51</v>
      </c>
      <c r="P1511" s="511"/>
      <c r="Q1511" s="511"/>
      <c r="R1511" s="511"/>
      <c r="S1511" s="520">
        <f>S1509-H1509</f>
        <v>0</v>
      </c>
      <c r="T1511" s="521"/>
      <c r="U1511" s="522"/>
      <c r="V1511" s="346"/>
      <c r="W1511" s="520">
        <f>W1509-L1509</f>
        <v>0</v>
      </c>
      <c r="X1511" s="521"/>
      <c r="Y1511" s="522"/>
      <c r="Z1511" s="510" t="s">
        <v>116</v>
      </c>
      <c r="AA1511" s="511"/>
      <c r="AB1511" s="511"/>
      <c r="AC1511" s="511"/>
      <c r="AD1511" s="511"/>
      <c r="AE1511" s="511"/>
      <c r="AF1511" s="511"/>
      <c r="AG1511" s="511"/>
      <c r="AH1511" s="511"/>
      <c r="AI1511" s="512"/>
      <c r="AJ1511" s="520">
        <f>AJ1509-S1509</f>
        <v>0</v>
      </c>
      <c r="AK1511" s="521"/>
      <c r="AL1511" s="522"/>
      <c r="AM1511" s="346"/>
      <c r="AN1511" s="520">
        <f>AN1509-W1509</f>
        <v>0</v>
      </c>
      <c r="AO1511" s="521"/>
      <c r="AP1511" s="522"/>
      <c r="AQ1511" s="510" t="s">
        <v>52</v>
      </c>
      <c r="AR1511" s="511"/>
      <c r="AS1511" s="511"/>
      <c r="AT1511" s="512"/>
      <c r="AU1511" s="520">
        <f>AU1509-AJ1509</f>
        <v>0</v>
      </c>
      <c r="AV1511" s="521"/>
      <c r="AW1511" s="522"/>
      <c r="AX1511" s="346"/>
      <c r="AY1511" s="520">
        <f>AY1509-AN1509</f>
        <v>0</v>
      </c>
      <c r="AZ1511" s="521"/>
      <c r="BA1511" s="522"/>
      <c r="BB1511" s="614" t="s">
        <v>118</v>
      </c>
      <c r="BC1511" s="615"/>
      <c r="BD1511" s="615"/>
      <c r="BE1511" s="658"/>
      <c r="BF1511" s="520">
        <f>BF1509-AU1509</f>
        <v>0</v>
      </c>
      <c r="BG1511" s="521"/>
      <c r="BH1511" s="522"/>
      <c r="BI1511" s="346"/>
      <c r="BJ1511" s="520">
        <f>BJ1509-AY1509</f>
        <v>0</v>
      </c>
      <c r="BK1511" s="521"/>
      <c r="BL1511" s="522"/>
      <c r="BM1511" s="227"/>
      <c r="BN1511" s="228"/>
      <c r="BO1511" s="77"/>
      <c r="BP1511" s="77"/>
      <c r="BQ1511" s="72"/>
      <c r="BR1511" s="72"/>
      <c r="BS1511" s="72"/>
    </row>
    <row r="1512" spans="1:71" ht="15.75" customHeight="1" thickTop="1" thickBot="1">
      <c r="A1512" s="54"/>
      <c r="B1512" s="218"/>
      <c r="C1512" s="219"/>
      <c r="D1512" s="219"/>
      <c r="E1512" s="219"/>
      <c r="F1512" s="80"/>
      <c r="G1512" s="80"/>
      <c r="H1512" s="219"/>
      <c r="I1512" s="219"/>
      <c r="J1512" s="219"/>
      <c r="K1512" s="219"/>
      <c r="L1512" s="219"/>
      <c r="M1512" s="219"/>
      <c r="N1512" s="219"/>
      <c r="O1512" s="219"/>
      <c r="P1512" s="219"/>
      <c r="Q1512" s="219"/>
      <c r="R1512" s="219"/>
      <c r="S1512" s="219"/>
      <c r="T1512" s="219"/>
      <c r="U1512" s="219"/>
      <c r="V1512" s="219"/>
      <c r="W1512" s="219"/>
      <c r="X1512" s="219"/>
      <c r="Y1512" s="219"/>
      <c r="Z1512" s="219"/>
      <c r="AA1512" s="219"/>
      <c r="AB1512" s="219"/>
      <c r="AC1512" s="219"/>
      <c r="AD1512" s="219"/>
      <c r="AE1512" s="219"/>
      <c r="AF1512" s="225"/>
      <c r="AG1512" s="225"/>
      <c r="AH1512" s="219"/>
      <c r="AI1512" s="219"/>
      <c r="AJ1512" s="219"/>
      <c r="AK1512" s="219"/>
      <c r="AL1512" s="219"/>
      <c r="AM1512" s="219"/>
      <c r="AN1512" s="219"/>
      <c r="AO1512" s="219"/>
      <c r="AP1512" s="219"/>
      <c r="AQ1512" s="219"/>
      <c r="AR1512" s="219"/>
      <c r="AS1512" s="219"/>
      <c r="AT1512" s="219"/>
      <c r="AU1512" s="219"/>
      <c r="AV1512" s="219"/>
      <c r="AW1512" s="219"/>
      <c r="AX1512" s="219"/>
      <c r="AY1512" s="219"/>
      <c r="AZ1512" s="219"/>
      <c r="BA1512" s="617" t="s">
        <v>135</v>
      </c>
      <c r="BB1512" s="617"/>
      <c r="BC1512" s="617"/>
      <c r="BD1512" s="617"/>
      <c r="BE1512" s="617"/>
      <c r="BF1512" s="617"/>
      <c r="BG1512" s="617"/>
      <c r="BH1512" s="617"/>
      <c r="BI1512" s="617"/>
      <c r="BJ1512" s="617"/>
      <c r="BK1512" s="617"/>
      <c r="BL1512" s="617"/>
      <c r="BM1512" s="617"/>
      <c r="BN1512" s="618"/>
      <c r="BO1512" s="81"/>
      <c r="BP1512" s="81"/>
      <c r="BQ1512" s="54"/>
      <c r="BR1512" s="54"/>
      <c r="BS1512" s="54"/>
    </row>
    <row r="1513" spans="1:71" ht="12" customHeight="1" thickTop="1">
      <c r="A1513" s="54"/>
      <c r="B1513" s="55"/>
      <c r="C1513" s="54"/>
      <c r="D1513" s="54"/>
      <c r="E1513" s="54"/>
      <c r="F1513" s="56"/>
      <c r="G1513" s="56"/>
      <c r="H1513" s="54"/>
      <c r="I1513" s="54"/>
      <c r="J1513" s="54"/>
      <c r="K1513" s="54"/>
      <c r="L1513" s="54"/>
      <c r="M1513" s="54"/>
      <c r="N1513" s="54"/>
      <c r="O1513" s="54"/>
      <c r="P1513" s="54"/>
      <c r="Q1513" s="54"/>
      <c r="R1513" s="54"/>
      <c r="S1513" s="54"/>
      <c r="T1513" s="54"/>
      <c r="U1513" s="54"/>
      <c r="V1513" s="54"/>
      <c r="W1513" s="54"/>
      <c r="X1513" s="54"/>
      <c r="Y1513" s="54"/>
      <c r="Z1513" s="54"/>
      <c r="AA1513" s="54"/>
      <c r="AB1513" s="54"/>
      <c r="AC1513" s="54"/>
      <c r="AD1513" s="54"/>
      <c r="AE1513" s="54"/>
      <c r="AF1513" s="57"/>
      <c r="AG1513" s="57"/>
      <c r="AH1513" s="54"/>
      <c r="AI1513" s="54"/>
      <c r="AJ1513" s="54"/>
      <c r="AK1513" s="54"/>
      <c r="AL1513" s="54"/>
      <c r="AM1513" s="54"/>
      <c r="AN1513" s="54"/>
      <c r="AO1513" s="54"/>
      <c r="AP1513" s="54"/>
      <c r="AQ1513" s="54"/>
      <c r="AR1513" s="54"/>
      <c r="AS1513" s="54"/>
      <c r="AT1513" s="54"/>
      <c r="AU1513" s="54"/>
      <c r="AV1513" s="54"/>
      <c r="AW1513" s="54"/>
      <c r="AX1513" s="54"/>
      <c r="AY1513" s="54"/>
      <c r="AZ1513" s="54"/>
      <c r="BA1513" s="54"/>
      <c r="BB1513" s="54"/>
      <c r="BC1513" s="54"/>
      <c r="BD1513" s="54"/>
      <c r="BE1513" s="54"/>
      <c r="BF1513" s="54"/>
      <c r="BG1513" s="54"/>
      <c r="BH1513" s="54"/>
      <c r="BI1513" s="54"/>
      <c r="BJ1513" s="54"/>
      <c r="BK1513" s="54"/>
      <c r="BL1513" s="54"/>
      <c r="BM1513" s="54"/>
      <c r="BN1513" s="54"/>
      <c r="BO1513" s="58"/>
      <c r="BP1513" s="58"/>
      <c r="BQ1513" s="54"/>
      <c r="BR1513" s="54"/>
      <c r="BS1513" s="54"/>
    </row>
    <row r="1514" spans="1:71" s="61" customFormat="1" ht="33.75">
      <c r="A1514" s="60"/>
      <c r="B1514" s="503" t="s">
        <v>9</v>
      </c>
      <c r="C1514" s="503"/>
      <c r="D1514" s="503"/>
      <c r="E1514" s="503"/>
      <c r="F1514" s="503"/>
      <c r="G1514" s="503"/>
      <c r="H1514" s="503"/>
      <c r="I1514" s="503"/>
      <c r="J1514" s="503"/>
      <c r="K1514" s="503"/>
      <c r="L1514" s="503"/>
      <c r="M1514" s="503"/>
      <c r="N1514" s="503"/>
      <c r="O1514" s="503"/>
      <c r="P1514" s="503"/>
      <c r="Q1514" s="503"/>
      <c r="R1514" s="503"/>
      <c r="S1514" s="503"/>
      <c r="T1514" s="503"/>
      <c r="U1514" s="503"/>
      <c r="V1514" s="503"/>
      <c r="W1514" s="503"/>
      <c r="X1514" s="503"/>
      <c r="Y1514" s="503"/>
      <c r="Z1514" s="503"/>
      <c r="AA1514" s="503"/>
      <c r="AB1514" s="503"/>
      <c r="AC1514" s="503"/>
      <c r="AD1514" s="503"/>
      <c r="AE1514" s="503"/>
      <c r="AF1514" s="503"/>
      <c r="AG1514" s="503"/>
      <c r="AH1514" s="503"/>
      <c r="AI1514" s="503"/>
      <c r="AJ1514" s="503"/>
      <c r="AK1514" s="503"/>
      <c r="AL1514" s="503"/>
      <c r="AM1514" s="503"/>
      <c r="AN1514" s="503"/>
      <c r="AO1514" s="503"/>
      <c r="AP1514" s="503"/>
      <c r="AQ1514" s="503"/>
      <c r="AR1514" s="503"/>
      <c r="AS1514" s="503"/>
      <c r="AT1514" s="503"/>
      <c r="AU1514" s="503"/>
      <c r="AV1514" s="503"/>
      <c r="AW1514" s="503"/>
      <c r="AX1514" s="503"/>
      <c r="AY1514" s="503"/>
      <c r="AZ1514" s="503"/>
      <c r="BA1514" s="503"/>
      <c r="BB1514" s="503"/>
      <c r="BC1514" s="503"/>
      <c r="BD1514" s="503"/>
      <c r="BE1514" s="503"/>
      <c r="BF1514" s="503"/>
      <c r="BG1514" s="503"/>
      <c r="BH1514" s="503"/>
      <c r="BI1514" s="503"/>
      <c r="BJ1514" s="503"/>
      <c r="BK1514" s="503"/>
      <c r="BL1514" s="503"/>
      <c r="BM1514" s="503"/>
      <c r="BN1514" s="503"/>
      <c r="BO1514" s="192"/>
      <c r="BP1514" s="192"/>
      <c r="BQ1514" s="60"/>
      <c r="BR1514" s="60"/>
      <c r="BS1514" s="60"/>
    </row>
    <row r="1515" spans="1:71" ht="10.9" customHeight="1">
      <c r="A1515" s="54"/>
      <c r="B1515" s="193"/>
      <c r="C1515" s="194"/>
      <c r="D1515" s="194"/>
      <c r="E1515" s="194"/>
      <c r="F1515" s="195"/>
      <c r="G1515" s="195"/>
      <c r="H1515" s="194"/>
      <c r="I1515" s="194"/>
      <c r="J1515" s="194"/>
      <c r="K1515" s="194"/>
      <c r="L1515" s="194"/>
      <c r="M1515" s="194"/>
      <c r="N1515" s="194"/>
      <c r="O1515" s="194"/>
      <c r="P1515" s="194"/>
      <c r="Q1515" s="194"/>
      <c r="R1515" s="194"/>
      <c r="S1515" s="194"/>
      <c r="T1515" s="194"/>
      <c r="U1515" s="194"/>
      <c r="V1515" s="194"/>
      <c r="W1515" s="194"/>
      <c r="X1515" s="194"/>
      <c r="Y1515" s="194"/>
      <c r="Z1515" s="194"/>
      <c r="AA1515" s="194"/>
      <c r="AB1515" s="194"/>
      <c r="AC1515" s="194"/>
      <c r="AD1515" s="194"/>
      <c r="AE1515" s="194"/>
      <c r="AF1515" s="196"/>
      <c r="AG1515" s="196"/>
      <c r="AH1515" s="194"/>
      <c r="AI1515" s="194"/>
      <c r="AJ1515" s="194"/>
      <c r="AK1515" s="194"/>
      <c r="AL1515" s="194"/>
      <c r="AM1515" s="194"/>
      <c r="AN1515" s="194"/>
      <c r="AO1515" s="194"/>
      <c r="AP1515" s="194"/>
      <c r="AQ1515" s="194"/>
      <c r="AR1515" s="194"/>
      <c r="AS1515" s="194"/>
      <c r="AT1515" s="194"/>
      <c r="AU1515" s="194"/>
      <c r="AV1515" s="194"/>
      <c r="AW1515" s="194"/>
      <c r="AX1515" s="194"/>
      <c r="AY1515" s="194"/>
      <c r="AZ1515" s="194"/>
      <c r="BA1515" s="194"/>
      <c r="BB1515" s="194"/>
      <c r="BC1515" s="194"/>
      <c r="BD1515" s="194"/>
      <c r="BE1515" s="194"/>
      <c r="BF1515" s="194"/>
      <c r="BG1515" s="194"/>
      <c r="BH1515" s="194"/>
      <c r="BI1515" s="194"/>
      <c r="BJ1515" s="194"/>
      <c r="BK1515" s="194"/>
      <c r="BL1515" s="194"/>
      <c r="BM1515" s="194"/>
      <c r="BN1515" s="508"/>
      <c r="BO1515" s="508"/>
      <c r="BP1515" s="508"/>
      <c r="BQ1515" s="54"/>
      <c r="BR1515" s="54"/>
      <c r="BS1515" s="54"/>
    </row>
    <row r="1516" spans="1:71" s="62" customFormat="1" ht="36.75" customHeight="1">
      <c r="A1516" s="55"/>
      <c r="B1516" s="193"/>
      <c r="C1516" s="193"/>
      <c r="D1516" s="197" t="s">
        <v>10</v>
      </c>
      <c r="E1516" s="514" t="str">
        <f>IF(ROSTER!D$3="","",ROSTER!D$3)</f>
        <v/>
      </c>
      <c r="F1516" s="514"/>
      <c r="G1516" s="514"/>
      <c r="H1516" s="514"/>
      <c r="I1516" s="514"/>
      <c r="J1516" s="514"/>
      <c r="K1516" s="514"/>
      <c r="L1516" s="514"/>
      <c r="M1516" s="514"/>
      <c r="N1516" s="514"/>
      <c r="O1516" s="514"/>
      <c r="P1516" s="514"/>
      <c r="Q1516" s="514"/>
      <c r="R1516" s="514"/>
      <c r="S1516" s="514"/>
      <c r="T1516" s="514"/>
      <c r="U1516" s="514"/>
      <c r="V1516" s="514"/>
      <c r="W1516" s="514"/>
      <c r="X1516" s="514"/>
      <c r="Y1516" s="514"/>
      <c r="Z1516" s="514"/>
      <c r="AA1516" s="514"/>
      <c r="AB1516" s="514"/>
      <c r="AC1516" s="514"/>
      <c r="AD1516" s="198"/>
      <c r="AE1516" s="505" t="s">
        <v>11</v>
      </c>
      <c r="AF1516" s="505"/>
      <c r="AG1516" s="505"/>
      <c r="AH1516" s="505"/>
      <c r="AI1516" s="505"/>
      <c r="AJ1516" s="505"/>
      <c r="AK1516" s="505"/>
      <c r="AL1516" s="505"/>
      <c r="AM1516" s="505"/>
      <c r="AN1516" s="513"/>
      <c r="AO1516" s="513"/>
      <c r="AP1516" s="513"/>
      <c r="AQ1516" s="513"/>
      <c r="AR1516" s="513"/>
      <c r="AS1516" s="513"/>
      <c r="AT1516" s="513"/>
      <c r="AU1516" s="513"/>
      <c r="AV1516" s="513"/>
      <c r="AW1516" s="513"/>
      <c r="AX1516" s="513"/>
      <c r="AY1516" s="513"/>
      <c r="AZ1516" s="513"/>
      <c r="BA1516" s="513"/>
      <c r="BB1516" s="513"/>
      <c r="BC1516" s="513"/>
      <c r="BD1516" s="513"/>
      <c r="BE1516" s="513"/>
      <c r="BF1516" s="513"/>
      <c r="BG1516" s="513"/>
      <c r="BH1516" s="513"/>
      <c r="BI1516" s="513"/>
      <c r="BJ1516" s="513"/>
      <c r="BK1516" s="513"/>
      <c r="BL1516" s="513"/>
      <c r="BM1516" s="513"/>
      <c r="BN1516" s="508"/>
      <c r="BO1516" s="508"/>
      <c r="BP1516" s="508"/>
      <c r="BQ1516" s="55"/>
      <c r="BR1516" s="55"/>
      <c r="BS1516" s="55"/>
    </row>
    <row r="1517" spans="1:71" ht="8.85" customHeight="1">
      <c r="A1517" s="63"/>
      <c r="B1517" s="193"/>
      <c r="C1517" s="196" t="s">
        <v>36</v>
      </c>
      <c r="D1517" s="196"/>
      <c r="E1517" s="196"/>
      <c r="F1517" s="199"/>
      <c r="G1517" s="199"/>
      <c r="H1517" s="196"/>
      <c r="I1517" s="196"/>
      <c r="J1517" s="200"/>
      <c r="K1517" s="200"/>
      <c r="L1517" s="200"/>
      <c r="M1517" s="200"/>
      <c r="N1517" s="200"/>
      <c r="O1517" s="200"/>
      <c r="P1517" s="200"/>
      <c r="Q1517" s="200"/>
      <c r="R1517" s="200"/>
      <c r="S1517" s="200"/>
      <c r="T1517" s="200"/>
      <c r="U1517" s="200"/>
      <c r="V1517" s="200"/>
      <c r="W1517" s="200"/>
      <c r="X1517" s="200"/>
      <c r="Y1517" s="200"/>
      <c r="Z1517" s="200"/>
      <c r="AA1517" s="200"/>
      <c r="AB1517" s="200"/>
      <c r="AC1517" s="200"/>
      <c r="AD1517" s="200"/>
      <c r="AE1517" s="200"/>
      <c r="AF1517" s="200"/>
      <c r="AG1517" s="196"/>
      <c r="AH1517" s="201"/>
      <c r="AI1517" s="202"/>
      <c r="AJ1517" s="202"/>
      <c r="AK1517" s="202"/>
      <c r="AL1517" s="202"/>
      <c r="AM1517" s="202"/>
      <c r="AN1517" s="202"/>
      <c r="AO1517" s="203"/>
      <c r="AP1517" s="204"/>
      <c r="AQ1517" s="204"/>
      <c r="AR1517" s="204"/>
      <c r="AS1517" s="204"/>
      <c r="AT1517" s="204"/>
      <c r="AU1517" s="204"/>
      <c r="AV1517" s="204"/>
      <c r="AW1517" s="204"/>
      <c r="AX1517" s="204"/>
      <c r="AY1517" s="204"/>
      <c r="AZ1517" s="204"/>
      <c r="BA1517" s="204"/>
      <c r="BB1517" s="204"/>
      <c r="BC1517" s="204"/>
      <c r="BD1517" s="204"/>
      <c r="BE1517" s="204"/>
      <c r="BF1517" s="204"/>
      <c r="BG1517" s="204"/>
      <c r="BH1517" s="204"/>
      <c r="BI1517" s="204"/>
      <c r="BJ1517" s="204"/>
      <c r="BK1517" s="204"/>
      <c r="BL1517" s="204"/>
      <c r="BM1517" s="204"/>
      <c r="BN1517" s="204"/>
      <c r="BO1517" s="205"/>
      <c r="BP1517" s="205"/>
      <c r="BQ1517" s="63"/>
      <c r="BR1517" s="63"/>
      <c r="BS1517" s="63"/>
    </row>
    <row r="1518" spans="1:71" s="62" customFormat="1" ht="42.75">
      <c r="A1518" s="55"/>
      <c r="B1518" s="193"/>
      <c r="C1518" s="519" t="s">
        <v>35</v>
      </c>
      <c r="D1518" s="519"/>
      <c r="E1518" s="513"/>
      <c r="F1518" s="513"/>
      <c r="G1518" s="513"/>
      <c r="H1518" s="513"/>
      <c r="I1518" s="513"/>
      <c r="J1518" s="513"/>
      <c r="K1518" s="513"/>
      <c r="L1518" s="513"/>
      <c r="M1518" s="513"/>
      <c r="N1518" s="513"/>
      <c r="O1518" s="513"/>
      <c r="P1518" s="513"/>
      <c r="Q1518" s="513"/>
      <c r="R1518" s="513"/>
      <c r="S1518" s="513"/>
      <c r="T1518" s="513"/>
      <c r="U1518" s="513"/>
      <c r="V1518" s="513"/>
      <c r="W1518" s="513"/>
      <c r="X1518" s="513"/>
      <c r="Y1518" s="513"/>
      <c r="Z1518" s="513"/>
      <c r="AA1518" s="513"/>
      <c r="AB1518" s="513"/>
      <c r="AC1518" s="513"/>
      <c r="AD1518" s="198"/>
      <c r="AE1518" s="239" t="s">
        <v>19</v>
      </c>
      <c r="AF1518" s="239"/>
      <c r="AG1518" s="239"/>
      <c r="AH1518" s="505" t="s">
        <v>19</v>
      </c>
      <c r="AI1518" s="505"/>
      <c r="AJ1518" s="505"/>
      <c r="AK1518" s="505"/>
      <c r="AL1518" s="505"/>
      <c r="AM1518" s="505"/>
      <c r="AN1518" s="513"/>
      <c r="AO1518" s="513"/>
      <c r="AP1518" s="513"/>
      <c r="AQ1518" s="513"/>
      <c r="AR1518" s="513"/>
      <c r="AS1518" s="513"/>
      <c r="AT1518" s="513"/>
      <c r="AU1518" s="513"/>
      <c r="AV1518" s="513"/>
      <c r="AW1518" s="513"/>
      <c r="AX1518" s="513"/>
      <c r="AY1518" s="513"/>
      <c r="AZ1518" s="513"/>
      <c r="BA1518" s="505" t="s">
        <v>12</v>
      </c>
      <c r="BB1518" s="505"/>
      <c r="BC1518" s="505"/>
      <c r="BD1518" s="504"/>
      <c r="BE1518" s="504"/>
      <c r="BF1518" s="504"/>
      <c r="BG1518" s="504"/>
      <c r="BH1518" s="504"/>
      <c r="BI1518" s="504"/>
      <c r="BJ1518" s="504"/>
      <c r="BK1518" s="504"/>
      <c r="BL1518" s="504"/>
      <c r="BM1518" s="504"/>
      <c r="BN1518" s="206"/>
      <c r="BO1518" s="207"/>
      <c r="BP1518" s="207"/>
      <c r="BQ1518" s="64">
        <f>IF(BD1518=0,0,1)</f>
        <v>0</v>
      </c>
      <c r="BR1518" s="65">
        <f>IF((BE1572+BI1572)&gt;(AO1572+AS1572),1,0)</f>
        <v>0</v>
      </c>
      <c r="BS1518" s="66"/>
    </row>
    <row r="1519" spans="1:71" ht="9.6" customHeight="1">
      <c r="A1519" s="54"/>
      <c r="B1519" s="193"/>
      <c r="C1519" s="194"/>
      <c r="D1519" s="194"/>
      <c r="E1519" s="194"/>
      <c r="F1519" s="195"/>
      <c r="G1519" s="195"/>
      <c r="H1519" s="194"/>
      <c r="I1519" s="194"/>
      <c r="J1519" s="194"/>
      <c r="K1519" s="194"/>
      <c r="L1519" s="194"/>
      <c r="M1519" s="194"/>
      <c r="N1519" s="194"/>
      <c r="O1519" s="194"/>
      <c r="P1519" s="194"/>
      <c r="Q1519" s="194"/>
      <c r="R1519" s="194"/>
      <c r="S1519" s="194"/>
      <c r="T1519" s="194"/>
      <c r="U1519" s="194"/>
      <c r="V1519" s="194"/>
      <c r="W1519" s="194"/>
      <c r="X1519" s="194"/>
      <c r="Y1519" s="194"/>
      <c r="Z1519" s="194"/>
      <c r="AA1519" s="194"/>
      <c r="AB1519" s="194"/>
      <c r="AC1519" s="194"/>
      <c r="AD1519" s="194"/>
      <c r="AE1519" s="194"/>
      <c r="AF1519" s="196"/>
      <c r="AG1519" s="196"/>
      <c r="AH1519" s="194"/>
      <c r="AI1519" s="194"/>
      <c r="AJ1519" s="194"/>
      <c r="AK1519" s="194"/>
      <c r="AL1519" s="194"/>
      <c r="AM1519" s="194"/>
      <c r="AN1519" s="194"/>
      <c r="AO1519" s="194"/>
      <c r="AP1519" s="194"/>
      <c r="AQ1519" s="194"/>
      <c r="AR1519" s="194"/>
      <c r="AS1519" s="194"/>
      <c r="AT1519" s="194"/>
      <c r="AU1519" s="194"/>
      <c r="AV1519" s="194"/>
      <c r="AW1519" s="194"/>
      <c r="AX1519" s="194"/>
      <c r="AY1519" s="194"/>
      <c r="AZ1519" s="194"/>
      <c r="BA1519" s="194"/>
      <c r="BB1519" s="194"/>
      <c r="BC1519" s="194"/>
      <c r="BD1519" s="194"/>
      <c r="BE1519" s="194"/>
      <c r="BF1519" s="194"/>
      <c r="BG1519" s="194"/>
      <c r="BH1519" s="194"/>
      <c r="BI1519" s="194"/>
      <c r="BJ1519" s="194"/>
      <c r="BK1519" s="194"/>
      <c r="BL1519" s="194"/>
      <c r="BM1519" s="194"/>
      <c r="BN1519" s="194"/>
      <c r="BO1519" s="208"/>
      <c r="BP1519" s="208"/>
      <c r="BQ1519" s="54"/>
      <c r="BR1519" s="54"/>
      <c r="BS1519" s="54"/>
    </row>
    <row r="1520" spans="1:71" ht="8.85" customHeight="1" thickBot="1">
      <c r="A1520" s="54"/>
      <c r="B1520" s="209"/>
      <c r="C1520" s="210"/>
      <c r="D1520" s="210"/>
      <c r="E1520" s="210"/>
      <c r="F1520" s="211"/>
      <c r="G1520" s="211"/>
      <c r="H1520" s="210"/>
      <c r="I1520" s="210"/>
      <c r="J1520" s="210"/>
      <c r="K1520" s="210"/>
      <c r="L1520" s="210"/>
      <c r="M1520" s="210"/>
      <c r="N1520" s="210"/>
      <c r="O1520" s="210"/>
      <c r="P1520" s="210"/>
      <c r="Q1520" s="210"/>
      <c r="R1520" s="210"/>
      <c r="S1520" s="210"/>
      <c r="T1520" s="210"/>
      <c r="U1520" s="210"/>
      <c r="V1520" s="210"/>
      <c r="W1520" s="210"/>
      <c r="X1520" s="210"/>
      <c r="Y1520" s="210"/>
      <c r="Z1520" s="210"/>
      <c r="AA1520" s="210"/>
      <c r="AB1520" s="210"/>
      <c r="AC1520" s="210"/>
      <c r="AD1520" s="210"/>
      <c r="AE1520" s="210"/>
      <c r="AF1520" s="212"/>
      <c r="AG1520" s="212"/>
      <c r="AH1520" s="210"/>
      <c r="AI1520" s="210"/>
      <c r="AJ1520" s="210"/>
      <c r="AK1520" s="210"/>
      <c r="AL1520" s="210"/>
      <c r="AM1520" s="210"/>
      <c r="AN1520" s="210"/>
      <c r="AO1520" s="210"/>
      <c r="AP1520" s="210"/>
      <c r="AQ1520" s="210"/>
      <c r="AR1520" s="210"/>
      <c r="AS1520" s="210"/>
      <c r="AT1520" s="210"/>
      <c r="AU1520" s="210"/>
      <c r="AV1520" s="210"/>
      <c r="AW1520" s="210"/>
      <c r="AX1520" s="210"/>
      <c r="AY1520" s="210"/>
      <c r="AZ1520" s="210"/>
      <c r="BA1520" s="210"/>
      <c r="BB1520" s="210"/>
      <c r="BC1520" s="210"/>
      <c r="BD1520" s="210"/>
      <c r="BE1520" s="210"/>
      <c r="BF1520" s="210"/>
      <c r="BG1520" s="210"/>
      <c r="BH1520" s="210"/>
      <c r="BI1520" s="210"/>
      <c r="BJ1520" s="210"/>
      <c r="BK1520" s="210"/>
      <c r="BL1520" s="210"/>
      <c r="BM1520" s="210"/>
      <c r="BN1520" s="210"/>
      <c r="BO1520" s="213"/>
      <c r="BP1520" s="213"/>
      <c r="BQ1520" s="54"/>
      <c r="BR1520" s="54"/>
      <c r="BS1520" s="54"/>
    </row>
    <row r="1521" spans="1:71" s="62" customFormat="1" ht="33.4" customHeight="1" thickTop="1">
      <c r="A1521" s="66"/>
      <c r="B1521" s="515" t="s">
        <v>0</v>
      </c>
      <c r="C1521" s="531" t="s">
        <v>1</v>
      </c>
      <c r="D1521" s="532"/>
      <c r="E1521" s="332" t="s">
        <v>26</v>
      </c>
      <c r="F1521" s="499" t="s">
        <v>104</v>
      </c>
      <c r="G1521" s="499" t="s">
        <v>105</v>
      </c>
      <c r="H1521" s="527" t="s">
        <v>38</v>
      </c>
      <c r="I1521" s="528"/>
      <c r="J1521" s="564" t="s">
        <v>7</v>
      </c>
      <c r="K1521" s="564"/>
      <c r="L1521" s="564"/>
      <c r="M1521" s="564"/>
      <c r="N1521" s="564"/>
      <c r="O1521" s="564"/>
      <c r="P1521" s="564" t="s">
        <v>2</v>
      </c>
      <c r="Q1521" s="564"/>
      <c r="R1521" s="564"/>
      <c r="S1521" s="564"/>
      <c r="T1521" s="564"/>
      <c r="U1521" s="564"/>
      <c r="V1521" s="610" t="s">
        <v>32</v>
      </c>
      <c r="W1521" s="611"/>
      <c r="X1521" s="610" t="s">
        <v>33</v>
      </c>
      <c r="Y1521" s="611"/>
      <c r="Z1521" s="619" t="s">
        <v>41</v>
      </c>
      <c r="AA1521" s="620"/>
      <c r="AB1521" s="623" t="s">
        <v>6</v>
      </c>
      <c r="AC1521" s="623"/>
      <c r="AD1521" s="623"/>
      <c r="AE1521" s="623"/>
      <c r="AF1521" s="623"/>
      <c r="AG1521" s="623"/>
      <c r="AH1521" s="564" t="s">
        <v>66</v>
      </c>
      <c r="AI1521" s="564"/>
      <c r="AJ1521" s="564"/>
      <c r="AK1521" s="564"/>
      <c r="AL1521" s="564"/>
      <c r="AM1521" s="564"/>
      <c r="AN1521" s="564" t="s">
        <v>67</v>
      </c>
      <c r="AO1521" s="564"/>
      <c r="AP1521" s="564"/>
      <c r="AQ1521" s="564"/>
      <c r="AR1521" s="564"/>
      <c r="AS1521" s="564"/>
      <c r="AT1521" s="564" t="s">
        <v>68</v>
      </c>
      <c r="AU1521" s="564"/>
      <c r="AV1521" s="564"/>
      <c r="AW1521" s="564"/>
      <c r="AX1521" s="564"/>
      <c r="AY1521" s="583"/>
      <c r="AZ1521" s="564" t="s">
        <v>4</v>
      </c>
      <c r="BA1521" s="564"/>
      <c r="BB1521" s="564"/>
      <c r="BC1521" s="564"/>
      <c r="BD1521" s="564"/>
      <c r="BE1521" s="564"/>
      <c r="BF1521" s="564" t="s">
        <v>69</v>
      </c>
      <c r="BG1521" s="564"/>
      <c r="BH1521" s="564"/>
      <c r="BI1521" s="564"/>
      <c r="BJ1521" s="564"/>
      <c r="BK1521" s="582"/>
      <c r="BL1521" s="659" t="s">
        <v>119</v>
      </c>
      <c r="BM1521" s="660"/>
      <c r="BN1521" s="661"/>
      <c r="BO1521" s="603" t="s">
        <v>83</v>
      </c>
      <c r="BP1521" s="603" t="s">
        <v>84</v>
      </c>
      <c r="BQ1521" s="66"/>
      <c r="BR1521" s="66"/>
      <c r="BS1521" s="66"/>
    </row>
    <row r="1522" spans="1:71" s="68" customFormat="1" ht="45" customHeight="1">
      <c r="A1522" s="67"/>
      <c r="B1522" s="516"/>
      <c r="C1522" s="533"/>
      <c r="D1522" s="534"/>
      <c r="E1522" s="331" t="s">
        <v>106</v>
      </c>
      <c r="F1522" s="500"/>
      <c r="G1522" s="500"/>
      <c r="H1522" s="529"/>
      <c r="I1522" s="530"/>
      <c r="J1522" s="562" t="s">
        <v>15</v>
      </c>
      <c r="K1522" s="563"/>
      <c r="L1522" s="525" t="s">
        <v>16</v>
      </c>
      <c r="M1522" s="526"/>
      <c r="N1522" s="517" t="s">
        <v>17</v>
      </c>
      <c r="O1522" s="518" t="s">
        <v>8</v>
      </c>
      <c r="P1522" s="562" t="s">
        <v>24</v>
      </c>
      <c r="Q1522" s="563"/>
      <c r="R1522" s="525" t="s">
        <v>22</v>
      </c>
      <c r="S1522" s="526"/>
      <c r="T1522" s="517" t="s">
        <v>17</v>
      </c>
      <c r="U1522" s="518"/>
      <c r="V1522" s="612"/>
      <c r="W1522" s="613"/>
      <c r="X1522" s="612"/>
      <c r="Y1522" s="613"/>
      <c r="Z1522" s="621"/>
      <c r="AA1522" s="622"/>
      <c r="AB1522" s="638" t="s">
        <v>50</v>
      </c>
      <c r="AC1522" s="639"/>
      <c r="AD1522" s="636" t="s">
        <v>21</v>
      </c>
      <c r="AE1522" s="637" t="s">
        <v>3</v>
      </c>
      <c r="AF1522" s="624" t="s">
        <v>5</v>
      </c>
      <c r="AG1522" s="625"/>
      <c r="AH1522" s="562" t="s">
        <v>50</v>
      </c>
      <c r="AI1522" s="563"/>
      <c r="AJ1522" s="525" t="s">
        <v>21</v>
      </c>
      <c r="AK1522" s="526" t="s">
        <v>3</v>
      </c>
      <c r="AL1522" s="523" t="s">
        <v>5</v>
      </c>
      <c r="AM1522" s="524"/>
      <c r="AN1522" s="562" t="s">
        <v>50</v>
      </c>
      <c r="AO1522" s="563"/>
      <c r="AP1522" s="525" t="s">
        <v>21</v>
      </c>
      <c r="AQ1522" s="526" t="s">
        <v>3</v>
      </c>
      <c r="AR1522" s="523" t="s">
        <v>5</v>
      </c>
      <c r="AS1522" s="524"/>
      <c r="AT1522" s="533" t="s">
        <v>50</v>
      </c>
      <c r="AU1522" s="584"/>
      <c r="AV1522" s="597" t="s">
        <v>21</v>
      </c>
      <c r="AW1522" s="598" t="s">
        <v>3</v>
      </c>
      <c r="AX1522" s="523" t="s">
        <v>5</v>
      </c>
      <c r="AY1522" s="585"/>
      <c r="AZ1522" s="562" t="s">
        <v>50</v>
      </c>
      <c r="BA1522" s="563"/>
      <c r="BB1522" s="525" t="s">
        <v>21</v>
      </c>
      <c r="BC1522" s="526" t="s">
        <v>3</v>
      </c>
      <c r="BD1522" s="523" t="s">
        <v>5</v>
      </c>
      <c r="BE1522" s="524"/>
      <c r="BF1522" s="533" t="s">
        <v>50</v>
      </c>
      <c r="BG1522" s="584"/>
      <c r="BH1522" s="597" t="s">
        <v>21</v>
      </c>
      <c r="BI1522" s="598" t="s">
        <v>3</v>
      </c>
      <c r="BJ1522" s="523" t="s">
        <v>5</v>
      </c>
      <c r="BK1522" s="524"/>
      <c r="BL1522" s="662"/>
      <c r="BM1522" s="663"/>
      <c r="BN1522" s="664"/>
      <c r="BO1522" s="604"/>
      <c r="BP1522" s="604"/>
      <c r="BQ1522" s="67"/>
      <c r="BR1522" s="67"/>
      <c r="BS1522" s="67"/>
    </row>
    <row r="1523" spans="1:71" ht="23.85" customHeight="1">
      <c r="A1523" s="69"/>
      <c r="B1523" s="548" t="str">
        <f>IF(ROSTER!B8="","",ROSTER!B8)</f>
        <v/>
      </c>
      <c r="C1523" s="536" t="str">
        <f>IF(ROSTER!C$8="","",ROSTER!C$8)</f>
        <v/>
      </c>
      <c r="D1523" s="537"/>
      <c r="E1523" s="546"/>
      <c r="F1523" s="501">
        <f>IF(E1523="y",1,IF(E1523="S",1,0))</f>
        <v>0</v>
      </c>
      <c r="G1523" s="506">
        <f>IF(E1523="S",1,0)</f>
        <v>0</v>
      </c>
      <c r="H1523" s="542"/>
      <c r="I1523" s="543"/>
      <c r="J1523" s="538"/>
      <c r="K1523" s="539"/>
      <c r="L1523" s="552"/>
      <c r="M1523" s="558"/>
      <c r="N1523" s="554">
        <f>L1523+J1523</f>
        <v>0</v>
      </c>
      <c r="O1523" s="555"/>
      <c r="P1523" s="538"/>
      <c r="Q1523" s="539"/>
      <c r="R1523" s="552"/>
      <c r="S1523" s="558"/>
      <c r="T1523" s="590">
        <f>R1523-P1523</f>
        <v>0</v>
      </c>
      <c r="U1523" s="591"/>
      <c r="V1523" s="550"/>
      <c r="W1523" s="543"/>
      <c r="X1523" s="538"/>
      <c r="Y1523" s="543"/>
      <c r="Z1523" s="538"/>
      <c r="AA1523" s="543"/>
      <c r="AB1523" s="538"/>
      <c r="AC1523" s="539"/>
      <c r="AD1523" s="552"/>
      <c r="AE1523" s="558"/>
      <c r="AF1523" s="586">
        <f>IF(AB1523=0,0,(AD1523/AB1523)*100)</f>
        <v>0</v>
      </c>
      <c r="AG1523" s="587"/>
      <c r="AH1523" s="538"/>
      <c r="AI1523" s="539"/>
      <c r="AJ1523" s="552"/>
      <c r="AK1523" s="558"/>
      <c r="AL1523" s="590">
        <f>IF(AH1523=0,0,(AJ1523/AH1523)*100)</f>
        <v>0</v>
      </c>
      <c r="AM1523" s="591"/>
      <c r="AN1523" s="538"/>
      <c r="AO1523" s="539"/>
      <c r="AP1523" s="552"/>
      <c r="AQ1523" s="558"/>
      <c r="AR1523" s="590">
        <f>IF(AN1523=0,0,(AP1523/AN1523)*100)</f>
        <v>0</v>
      </c>
      <c r="AS1523" s="591"/>
      <c r="AT1523" s="578">
        <f>AB1523+AH1523+AN1523</f>
        <v>0</v>
      </c>
      <c r="AU1523" s="579"/>
      <c r="AV1523" s="574">
        <f>AD1523+AJ1523+AP1523</f>
        <v>0</v>
      </c>
      <c r="AW1523" s="575"/>
      <c r="AX1523" s="590">
        <f>IF(AT1523=0,0,(AV1523/AT1523)*100)</f>
        <v>0</v>
      </c>
      <c r="AY1523" s="591"/>
      <c r="AZ1523" s="538"/>
      <c r="BA1523" s="539"/>
      <c r="BB1523" s="552"/>
      <c r="BC1523" s="558"/>
      <c r="BD1523" s="590">
        <f>IF(AZ1523=0,0,(BB1523/AZ1523)*100)</f>
        <v>0</v>
      </c>
      <c r="BE1523" s="591"/>
      <c r="BF1523" s="578">
        <f>AT1523+AZ1523</f>
        <v>0</v>
      </c>
      <c r="BG1523" s="579"/>
      <c r="BH1523" s="574">
        <f>AV1523+BB1523</f>
        <v>0</v>
      </c>
      <c r="BI1523" s="575"/>
      <c r="BJ1523" s="590">
        <f>IF(BF1523=0,0,(BH1523/BF1523)*100)</f>
        <v>0</v>
      </c>
      <c r="BK1523" s="591"/>
      <c r="BL1523" s="650">
        <f>(AD1523*2)+(AJ1523*2)+(AP1523*3)+BB1523</f>
        <v>0</v>
      </c>
      <c r="BM1523" s="651"/>
      <c r="BN1523" s="652"/>
      <c r="BO1523" s="599" t="e">
        <f>(BL1523*BR$1523)+(N1523*BR$1524)+(X1523*BR$1525)+(R1523*BR$1526)+(V1523*BR$1527)+(Z1523*BR$1528)</f>
        <v>#REF!</v>
      </c>
      <c r="BP1523" s="599" t="e">
        <f>((AZ1523-BB1523)*BR$1530)+((AT1523-AV1523)*BR$1529)+(H1523*BR$1531)+(P1523*BR$1532)</f>
        <v>#REF!</v>
      </c>
      <c r="BQ1523" s="70" t="s">
        <v>72</v>
      </c>
      <c r="BR1523" s="71" t="e">
        <f>IF(#REF!="B",#REF!,IF(#REF!="C",#REF!,#REF!))</f>
        <v>#REF!</v>
      </c>
      <c r="BS1523" s="67"/>
    </row>
    <row r="1524" spans="1:71" ht="23.85" customHeight="1">
      <c r="A1524" s="69"/>
      <c r="B1524" s="549"/>
      <c r="C1524" s="560" t="str">
        <f>IF(ROSTER!D$8="","",ROSTER!D$8)</f>
        <v/>
      </c>
      <c r="D1524" s="561"/>
      <c r="E1524" s="547"/>
      <c r="F1524" s="502"/>
      <c r="G1524" s="507"/>
      <c r="H1524" s="544"/>
      <c r="I1524" s="545"/>
      <c r="J1524" s="540"/>
      <c r="K1524" s="541"/>
      <c r="L1524" s="553"/>
      <c r="M1524" s="559"/>
      <c r="N1524" s="556" t="s">
        <v>14</v>
      </c>
      <c r="O1524" s="557"/>
      <c r="P1524" s="540"/>
      <c r="Q1524" s="541"/>
      <c r="R1524" s="553"/>
      <c r="S1524" s="559"/>
      <c r="T1524" s="592"/>
      <c r="U1524" s="593"/>
      <c r="V1524" s="551"/>
      <c r="W1524" s="545"/>
      <c r="X1524" s="540"/>
      <c r="Y1524" s="545"/>
      <c r="Z1524" s="540"/>
      <c r="AA1524" s="545"/>
      <c r="AB1524" s="540"/>
      <c r="AC1524" s="541"/>
      <c r="AD1524" s="553"/>
      <c r="AE1524" s="559"/>
      <c r="AF1524" s="588"/>
      <c r="AG1524" s="589"/>
      <c r="AH1524" s="540"/>
      <c r="AI1524" s="541"/>
      <c r="AJ1524" s="553"/>
      <c r="AK1524" s="559"/>
      <c r="AL1524" s="592"/>
      <c r="AM1524" s="593"/>
      <c r="AN1524" s="540"/>
      <c r="AO1524" s="541"/>
      <c r="AP1524" s="553"/>
      <c r="AQ1524" s="559"/>
      <c r="AR1524" s="592"/>
      <c r="AS1524" s="593"/>
      <c r="AT1524" s="580"/>
      <c r="AU1524" s="581"/>
      <c r="AV1524" s="576"/>
      <c r="AW1524" s="577"/>
      <c r="AX1524" s="592"/>
      <c r="AY1524" s="593"/>
      <c r="AZ1524" s="540"/>
      <c r="BA1524" s="541"/>
      <c r="BB1524" s="553"/>
      <c r="BC1524" s="559"/>
      <c r="BD1524" s="592"/>
      <c r="BE1524" s="593"/>
      <c r="BF1524" s="580"/>
      <c r="BG1524" s="581"/>
      <c r="BH1524" s="576"/>
      <c r="BI1524" s="577"/>
      <c r="BJ1524" s="592"/>
      <c r="BK1524" s="593"/>
      <c r="BL1524" s="653"/>
      <c r="BM1524" s="654"/>
      <c r="BN1524" s="655"/>
      <c r="BO1524" s="600"/>
      <c r="BP1524" s="600"/>
      <c r="BQ1524" s="70" t="s">
        <v>73</v>
      </c>
      <c r="BR1524" s="71" t="e">
        <f>IF(#REF!="B",#REF!,IF(#REF!="C",#REF!,#REF!))</f>
        <v>#REF!</v>
      </c>
      <c r="BS1524" s="67"/>
    </row>
    <row r="1525" spans="1:71" ht="21.75" customHeight="1">
      <c r="A1525" s="54"/>
      <c r="B1525" s="548" t="str">
        <f>IF(ROSTER!B10="","",ROSTER!B10)</f>
        <v/>
      </c>
      <c r="C1525" s="536" t="str">
        <f>IF(ROSTER!C$10="","",ROSTER!C$10)</f>
        <v/>
      </c>
      <c r="D1525" s="537"/>
      <c r="E1525" s="546"/>
      <c r="F1525" s="501">
        <f>IF(E1525="y",1,IF(E1525="S",1,0))</f>
        <v>0</v>
      </c>
      <c r="G1525" s="506">
        <f>IF(E1525="S",1,0)</f>
        <v>0</v>
      </c>
      <c r="H1525" s="542"/>
      <c r="I1525" s="543"/>
      <c r="J1525" s="538"/>
      <c r="K1525" s="539"/>
      <c r="L1525" s="552"/>
      <c r="M1525" s="558"/>
      <c r="N1525" s="554">
        <f>L1525+J1525</f>
        <v>0</v>
      </c>
      <c r="O1525" s="555"/>
      <c r="P1525" s="538"/>
      <c r="Q1525" s="539"/>
      <c r="R1525" s="552"/>
      <c r="S1525" s="558"/>
      <c r="T1525" s="590">
        <f t="shared" ref="T1525:T1566" si="1368">R1525-P1525</f>
        <v>0</v>
      </c>
      <c r="U1525" s="591"/>
      <c r="V1525" s="550"/>
      <c r="W1525" s="543"/>
      <c r="X1525" s="538"/>
      <c r="Y1525" s="543"/>
      <c r="Z1525" s="538"/>
      <c r="AA1525" s="543"/>
      <c r="AB1525" s="538"/>
      <c r="AC1525" s="539"/>
      <c r="AD1525" s="552"/>
      <c r="AE1525" s="558"/>
      <c r="AF1525" s="586">
        <f>IF(AB1525=0,0,(AD1525/AB1525)*100)</f>
        <v>0</v>
      </c>
      <c r="AG1525" s="587"/>
      <c r="AH1525" s="538"/>
      <c r="AI1525" s="539"/>
      <c r="AJ1525" s="552"/>
      <c r="AK1525" s="558"/>
      <c r="AL1525" s="590">
        <f>IF(AH1525=0,0,(AJ1525/AH1525)*100)</f>
        <v>0</v>
      </c>
      <c r="AM1525" s="591"/>
      <c r="AN1525" s="538"/>
      <c r="AO1525" s="539"/>
      <c r="AP1525" s="552"/>
      <c r="AQ1525" s="558"/>
      <c r="AR1525" s="590">
        <f>IF(AN1525=0,0,(AP1525/AN1525)*100)</f>
        <v>0</v>
      </c>
      <c r="AS1525" s="591"/>
      <c r="AT1525" s="578">
        <f>AB1525+AH1525+AN1525</f>
        <v>0</v>
      </c>
      <c r="AU1525" s="579"/>
      <c r="AV1525" s="574">
        <f>AD1525+AJ1525+AP1525</f>
        <v>0</v>
      </c>
      <c r="AW1525" s="575"/>
      <c r="AX1525" s="590">
        <f>IF(AT1525=0,0,(AV1525/AT1525)*100)</f>
        <v>0</v>
      </c>
      <c r="AY1525" s="591"/>
      <c r="AZ1525" s="538"/>
      <c r="BA1525" s="539"/>
      <c r="BB1525" s="552"/>
      <c r="BC1525" s="558"/>
      <c r="BD1525" s="590">
        <f>IF(AZ1525=0,0,(BB1525/AZ1525)*100)</f>
        <v>0</v>
      </c>
      <c r="BE1525" s="591"/>
      <c r="BF1525" s="578">
        <f>AT1525+AZ1525</f>
        <v>0</v>
      </c>
      <c r="BG1525" s="579"/>
      <c r="BH1525" s="574">
        <f>AV1525+BB1525</f>
        <v>0</v>
      </c>
      <c r="BI1525" s="575"/>
      <c r="BJ1525" s="590">
        <f>IF(BF1525=0,0,(BH1525/BF1525)*100)</f>
        <v>0</v>
      </c>
      <c r="BK1525" s="591"/>
      <c r="BL1525" s="650">
        <f>(AD1525*2)+(AJ1525*2)+(AP1525*3)+BB1525</f>
        <v>0</v>
      </c>
      <c r="BM1525" s="651"/>
      <c r="BN1525" s="652"/>
      <c r="BO1525" s="599" t="e">
        <f>(BL1525*BR$1523)+(N1525*BR$1524)+(X1525*BR$1525)+(R1525*BR$1526)+(V1525*BR$1527)+(Z1525*BR$1528)</f>
        <v>#REF!</v>
      </c>
      <c r="BP1525" s="599" t="e">
        <f>((AZ1525-BB1525)*BR$1530)+((AT1525-AV1525)*BR$1529)+(H1525*BR$1531)+(P1525*BR$1532)</f>
        <v>#REF!</v>
      </c>
      <c r="BQ1525" s="70" t="s">
        <v>74</v>
      </c>
      <c r="BR1525" s="71" t="e">
        <f>IF(#REF!="B",#REF!,IF(#REF!="C",#REF!,#REF!))</f>
        <v>#REF!</v>
      </c>
      <c r="BS1525" s="67"/>
    </row>
    <row r="1526" spans="1:71" ht="21.75" customHeight="1">
      <c r="A1526" s="54"/>
      <c r="B1526" s="549"/>
      <c r="C1526" s="560" t="str">
        <f>IF(ROSTER!D$10="","",ROSTER!D$10)</f>
        <v/>
      </c>
      <c r="D1526" s="561"/>
      <c r="E1526" s="547"/>
      <c r="F1526" s="502"/>
      <c r="G1526" s="507"/>
      <c r="H1526" s="544"/>
      <c r="I1526" s="545"/>
      <c r="J1526" s="540"/>
      <c r="K1526" s="541"/>
      <c r="L1526" s="553"/>
      <c r="M1526" s="559"/>
      <c r="N1526" s="556" t="s">
        <v>14</v>
      </c>
      <c r="O1526" s="557"/>
      <c r="P1526" s="540"/>
      <c r="Q1526" s="541"/>
      <c r="R1526" s="553"/>
      <c r="S1526" s="559"/>
      <c r="T1526" s="592"/>
      <c r="U1526" s="593"/>
      <c r="V1526" s="551"/>
      <c r="W1526" s="545"/>
      <c r="X1526" s="540"/>
      <c r="Y1526" s="545"/>
      <c r="Z1526" s="540"/>
      <c r="AA1526" s="545"/>
      <c r="AB1526" s="540"/>
      <c r="AC1526" s="541"/>
      <c r="AD1526" s="553"/>
      <c r="AE1526" s="559"/>
      <c r="AF1526" s="588"/>
      <c r="AG1526" s="589"/>
      <c r="AH1526" s="540"/>
      <c r="AI1526" s="541"/>
      <c r="AJ1526" s="553"/>
      <c r="AK1526" s="559"/>
      <c r="AL1526" s="592"/>
      <c r="AM1526" s="593"/>
      <c r="AN1526" s="540"/>
      <c r="AO1526" s="541"/>
      <c r="AP1526" s="553"/>
      <c r="AQ1526" s="559"/>
      <c r="AR1526" s="592"/>
      <c r="AS1526" s="593"/>
      <c r="AT1526" s="580"/>
      <c r="AU1526" s="581"/>
      <c r="AV1526" s="576"/>
      <c r="AW1526" s="577"/>
      <c r="AX1526" s="592"/>
      <c r="AY1526" s="593"/>
      <c r="AZ1526" s="540"/>
      <c r="BA1526" s="541"/>
      <c r="BB1526" s="553"/>
      <c r="BC1526" s="559"/>
      <c r="BD1526" s="592"/>
      <c r="BE1526" s="593"/>
      <c r="BF1526" s="580"/>
      <c r="BG1526" s="581"/>
      <c r="BH1526" s="576"/>
      <c r="BI1526" s="577"/>
      <c r="BJ1526" s="592"/>
      <c r="BK1526" s="593"/>
      <c r="BL1526" s="653"/>
      <c r="BM1526" s="654"/>
      <c r="BN1526" s="655"/>
      <c r="BO1526" s="600"/>
      <c r="BP1526" s="600"/>
      <c r="BQ1526" s="70" t="s">
        <v>75</v>
      </c>
      <c r="BR1526" s="71" t="e">
        <f>IF(#REF!="B",#REF!,IF(#REF!="C",#REF!,#REF!))</f>
        <v>#REF!</v>
      </c>
      <c r="BS1526" s="67"/>
    </row>
    <row r="1527" spans="1:71" ht="21.75" customHeight="1">
      <c r="A1527" s="54"/>
      <c r="B1527" s="565" t="str">
        <f>IF(ROSTER!B12="","",ROSTER!B12)</f>
        <v/>
      </c>
      <c r="C1527" s="536" t="str">
        <f>IF(ROSTER!C$12="","",ROSTER!C$12)</f>
        <v/>
      </c>
      <c r="D1527" s="537"/>
      <c r="E1527" s="546"/>
      <c r="F1527" s="501">
        <f>IF(E1527="y",1,IF(E1527="S",1,0))</f>
        <v>0</v>
      </c>
      <c r="G1527" s="506">
        <f>IF(E1527="S",1,0)</f>
        <v>0</v>
      </c>
      <c r="H1527" s="542"/>
      <c r="I1527" s="543"/>
      <c r="J1527" s="538"/>
      <c r="K1527" s="539"/>
      <c r="L1527" s="552"/>
      <c r="M1527" s="558"/>
      <c r="N1527" s="554">
        <f>L1527+J1527</f>
        <v>0</v>
      </c>
      <c r="O1527" s="555"/>
      <c r="P1527" s="538"/>
      <c r="Q1527" s="539"/>
      <c r="R1527" s="552"/>
      <c r="S1527" s="558"/>
      <c r="T1527" s="590">
        <f t="shared" ref="T1527:T1566" si="1369">R1527-P1527</f>
        <v>0</v>
      </c>
      <c r="U1527" s="591"/>
      <c r="V1527" s="550"/>
      <c r="W1527" s="543"/>
      <c r="X1527" s="538"/>
      <c r="Y1527" s="543"/>
      <c r="Z1527" s="538"/>
      <c r="AA1527" s="543"/>
      <c r="AB1527" s="538"/>
      <c r="AC1527" s="539"/>
      <c r="AD1527" s="552"/>
      <c r="AE1527" s="558"/>
      <c r="AF1527" s="586">
        <f>IF(AB1527=0,0,(AD1527/AB1527)*100)</f>
        <v>0</v>
      </c>
      <c r="AG1527" s="587"/>
      <c r="AH1527" s="538"/>
      <c r="AI1527" s="539"/>
      <c r="AJ1527" s="552"/>
      <c r="AK1527" s="558"/>
      <c r="AL1527" s="590">
        <f>IF(AH1527=0,0,(AJ1527/AH1527)*100)</f>
        <v>0</v>
      </c>
      <c r="AM1527" s="591"/>
      <c r="AN1527" s="538"/>
      <c r="AO1527" s="539"/>
      <c r="AP1527" s="552"/>
      <c r="AQ1527" s="558"/>
      <c r="AR1527" s="590">
        <f>IF(AN1527=0,0,(AP1527/AN1527)*100)</f>
        <v>0</v>
      </c>
      <c r="AS1527" s="591"/>
      <c r="AT1527" s="578">
        <f>AB1527+AH1527+AN1527</f>
        <v>0</v>
      </c>
      <c r="AU1527" s="579"/>
      <c r="AV1527" s="574">
        <f>AD1527+AJ1527+AP1527</f>
        <v>0</v>
      </c>
      <c r="AW1527" s="575"/>
      <c r="AX1527" s="590">
        <f>IF(AT1527=0,0,(AV1527/AT1527)*100)</f>
        <v>0</v>
      </c>
      <c r="AY1527" s="591"/>
      <c r="AZ1527" s="538"/>
      <c r="BA1527" s="539"/>
      <c r="BB1527" s="552"/>
      <c r="BC1527" s="558"/>
      <c r="BD1527" s="590">
        <f>IF(AZ1527=0,0,(BB1527/AZ1527)*100)</f>
        <v>0</v>
      </c>
      <c r="BE1527" s="591"/>
      <c r="BF1527" s="578">
        <f>AT1527+AZ1527</f>
        <v>0</v>
      </c>
      <c r="BG1527" s="579"/>
      <c r="BH1527" s="574">
        <f>AV1527+BB1527</f>
        <v>0</v>
      </c>
      <c r="BI1527" s="575"/>
      <c r="BJ1527" s="590">
        <f>IF(BF1527=0,0,(BH1527/BF1527)*100)</f>
        <v>0</v>
      </c>
      <c r="BK1527" s="591"/>
      <c r="BL1527" s="650">
        <f>(AD1527*2)+(AJ1527*2)+(AP1527*3)+BB1527</f>
        <v>0</v>
      </c>
      <c r="BM1527" s="651"/>
      <c r="BN1527" s="652"/>
      <c r="BO1527" s="599" t="e">
        <f>(BL1527*BR$1523)+(N1527*BR$1524)+(X1527*BR$1525)+(R1527*BR$1526)+(V1527*BR$1527)+(Z1527*BR$1528)</f>
        <v>#REF!</v>
      </c>
      <c r="BP1527" s="599" t="e">
        <f>((AZ1527-BB1527)*BR$1530)+((AT1527-AV1527)*BR$1529)+(H1527*BR$1531)+(P1527*BR$1532)</f>
        <v>#REF!</v>
      </c>
      <c r="BQ1527" s="70" t="s">
        <v>76</v>
      </c>
      <c r="BR1527" s="71" t="e">
        <f>IF(#REF!="B",#REF!,IF(#REF!="C",#REF!,#REF!))</f>
        <v>#REF!</v>
      </c>
      <c r="BS1527" s="67"/>
    </row>
    <row r="1528" spans="1:71" ht="21.75" customHeight="1">
      <c r="A1528" s="54"/>
      <c r="B1528" s="566"/>
      <c r="C1528" s="560" t="str">
        <f>IF(ROSTER!D$12="","",ROSTER!D$12)</f>
        <v/>
      </c>
      <c r="D1528" s="561"/>
      <c r="E1528" s="547"/>
      <c r="F1528" s="502"/>
      <c r="G1528" s="507"/>
      <c r="H1528" s="544"/>
      <c r="I1528" s="545"/>
      <c r="J1528" s="540"/>
      <c r="K1528" s="541"/>
      <c r="L1528" s="553"/>
      <c r="M1528" s="559"/>
      <c r="N1528" s="556" t="s">
        <v>14</v>
      </c>
      <c r="O1528" s="557"/>
      <c r="P1528" s="540"/>
      <c r="Q1528" s="541"/>
      <c r="R1528" s="553"/>
      <c r="S1528" s="559"/>
      <c r="T1528" s="592"/>
      <c r="U1528" s="593"/>
      <c r="V1528" s="551"/>
      <c r="W1528" s="545"/>
      <c r="X1528" s="540"/>
      <c r="Y1528" s="545"/>
      <c r="Z1528" s="540"/>
      <c r="AA1528" s="545"/>
      <c r="AB1528" s="540"/>
      <c r="AC1528" s="541"/>
      <c r="AD1528" s="553"/>
      <c r="AE1528" s="559"/>
      <c r="AF1528" s="588"/>
      <c r="AG1528" s="589"/>
      <c r="AH1528" s="540"/>
      <c r="AI1528" s="541"/>
      <c r="AJ1528" s="553"/>
      <c r="AK1528" s="559"/>
      <c r="AL1528" s="592"/>
      <c r="AM1528" s="593"/>
      <c r="AN1528" s="540"/>
      <c r="AO1528" s="541"/>
      <c r="AP1528" s="553"/>
      <c r="AQ1528" s="559"/>
      <c r="AR1528" s="592"/>
      <c r="AS1528" s="593"/>
      <c r="AT1528" s="580"/>
      <c r="AU1528" s="581"/>
      <c r="AV1528" s="576"/>
      <c r="AW1528" s="577"/>
      <c r="AX1528" s="592"/>
      <c r="AY1528" s="593"/>
      <c r="AZ1528" s="540"/>
      <c r="BA1528" s="541"/>
      <c r="BB1528" s="553"/>
      <c r="BC1528" s="559"/>
      <c r="BD1528" s="592"/>
      <c r="BE1528" s="593"/>
      <c r="BF1528" s="580"/>
      <c r="BG1528" s="581"/>
      <c r="BH1528" s="576"/>
      <c r="BI1528" s="577"/>
      <c r="BJ1528" s="592"/>
      <c r="BK1528" s="593"/>
      <c r="BL1528" s="653"/>
      <c r="BM1528" s="654"/>
      <c r="BN1528" s="655"/>
      <c r="BO1528" s="600"/>
      <c r="BP1528" s="600"/>
      <c r="BQ1528" s="70" t="s">
        <v>77</v>
      </c>
      <c r="BR1528" s="71" t="e">
        <f>IF(#REF!="B",#REF!,IF(#REF!="C",#REF!,#REF!))</f>
        <v>#REF!</v>
      </c>
      <c r="BS1528" s="67"/>
    </row>
    <row r="1529" spans="1:71" ht="21.75" customHeight="1">
      <c r="A1529" s="54"/>
      <c r="B1529" s="565" t="str">
        <f>IF(ROSTER!B14="","",ROSTER!B14)</f>
        <v/>
      </c>
      <c r="C1529" s="536" t="str">
        <f>IF(ROSTER!C$14="","",ROSTER!C$14)</f>
        <v/>
      </c>
      <c r="D1529" s="537"/>
      <c r="E1529" s="546"/>
      <c r="F1529" s="501">
        <f>IF(E1529="y",1,IF(E1529="S",1,0))</f>
        <v>0</v>
      </c>
      <c r="G1529" s="506">
        <f>IF(E1529="S",1,0)</f>
        <v>0</v>
      </c>
      <c r="H1529" s="542"/>
      <c r="I1529" s="543"/>
      <c r="J1529" s="538"/>
      <c r="K1529" s="539"/>
      <c r="L1529" s="552"/>
      <c r="M1529" s="558"/>
      <c r="N1529" s="554">
        <f>L1529+J1529</f>
        <v>0</v>
      </c>
      <c r="O1529" s="555"/>
      <c r="P1529" s="538"/>
      <c r="Q1529" s="539"/>
      <c r="R1529" s="552"/>
      <c r="S1529" s="558"/>
      <c r="T1529" s="590">
        <f t="shared" ref="T1529:T1566" si="1370">R1529-P1529</f>
        <v>0</v>
      </c>
      <c r="U1529" s="591"/>
      <c r="V1529" s="550"/>
      <c r="W1529" s="543"/>
      <c r="X1529" s="538"/>
      <c r="Y1529" s="543"/>
      <c r="Z1529" s="538"/>
      <c r="AA1529" s="543"/>
      <c r="AB1529" s="538"/>
      <c r="AC1529" s="539"/>
      <c r="AD1529" s="552"/>
      <c r="AE1529" s="558"/>
      <c r="AF1529" s="586">
        <f>IF(AB1529=0,0,(AD1529/AB1529)*100)</f>
        <v>0</v>
      </c>
      <c r="AG1529" s="587"/>
      <c r="AH1529" s="538"/>
      <c r="AI1529" s="539"/>
      <c r="AJ1529" s="552"/>
      <c r="AK1529" s="558"/>
      <c r="AL1529" s="590">
        <f>IF(AH1529=0,0,(AJ1529/AH1529)*100)</f>
        <v>0</v>
      </c>
      <c r="AM1529" s="591"/>
      <c r="AN1529" s="538"/>
      <c r="AO1529" s="539"/>
      <c r="AP1529" s="552"/>
      <c r="AQ1529" s="558"/>
      <c r="AR1529" s="590">
        <f>IF(AN1529=0,0,(AP1529/AN1529)*100)</f>
        <v>0</v>
      </c>
      <c r="AS1529" s="591"/>
      <c r="AT1529" s="578">
        <f>AB1529+AH1529+AN1529</f>
        <v>0</v>
      </c>
      <c r="AU1529" s="579"/>
      <c r="AV1529" s="574">
        <f>AD1529+AJ1529+AP1529</f>
        <v>0</v>
      </c>
      <c r="AW1529" s="575"/>
      <c r="AX1529" s="590">
        <f>IF(AT1529=0,0,(AV1529/AT1529)*100)</f>
        <v>0</v>
      </c>
      <c r="AY1529" s="591"/>
      <c r="AZ1529" s="538"/>
      <c r="BA1529" s="539"/>
      <c r="BB1529" s="552"/>
      <c r="BC1529" s="558"/>
      <c r="BD1529" s="590">
        <f>IF(AZ1529=0,0,(BB1529/AZ1529)*100)</f>
        <v>0</v>
      </c>
      <c r="BE1529" s="591"/>
      <c r="BF1529" s="578">
        <f>AT1529+AZ1529</f>
        <v>0</v>
      </c>
      <c r="BG1529" s="579"/>
      <c r="BH1529" s="574">
        <f>AV1529+BB1529</f>
        <v>0</v>
      </c>
      <c r="BI1529" s="575"/>
      <c r="BJ1529" s="590">
        <f>IF(BF1529=0,0,(BH1529/BF1529)*100)</f>
        <v>0</v>
      </c>
      <c r="BK1529" s="591"/>
      <c r="BL1529" s="650">
        <f>(AD1529*2)+(AJ1529*2)+(AP1529*3)+BB1529</f>
        <v>0</v>
      </c>
      <c r="BM1529" s="651"/>
      <c r="BN1529" s="652"/>
      <c r="BO1529" s="599" t="e">
        <f>(BL1529*BR$1523)+(N1529*BR$1524)+(X1529*BR$1525)+(R1529*BR$1526)+(V1529*BR$1527)+(Z1529*BR$1528)</f>
        <v>#REF!</v>
      </c>
      <c r="BP1529" s="599" t="e">
        <f>((AZ1529-BB1529)*BR$1530)+((AT1529-AV1529)*BR$1529)+(H1529*BR$1531)+(P1529*BR$1532)</f>
        <v>#REF!</v>
      </c>
      <c r="BQ1529" s="70" t="s">
        <v>78</v>
      </c>
      <c r="BR1529" s="71" t="e">
        <f>IF(#REF!="B",#REF!,IF(#REF!="C",#REF!,#REF!))</f>
        <v>#REF!</v>
      </c>
      <c r="BS1529" s="67"/>
    </row>
    <row r="1530" spans="1:71" ht="21.75" customHeight="1">
      <c r="A1530" s="54"/>
      <c r="B1530" s="566"/>
      <c r="C1530" s="560" t="str">
        <f>IF(ROSTER!D$14="","",ROSTER!D$14)</f>
        <v/>
      </c>
      <c r="D1530" s="561"/>
      <c r="E1530" s="547"/>
      <c r="F1530" s="502"/>
      <c r="G1530" s="507"/>
      <c r="H1530" s="544"/>
      <c r="I1530" s="545"/>
      <c r="J1530" s="540"/>
      <c r="K1530" s="541"/>
      <c r="L1530" s="553"/>
      <c r="M1530" s="559"/>
      <c r="N1530" s="556" t="s">
        <v>14</v>
      </c>
      <c r="O1530" s="557"/>
      <c r="P1530" s="540"/>
      <c r="Q1530" s="541"/>
      <c r="R1530" s="553"/>
      <c r="S1530" s="559"/>
      <c r="T1530" s="592"/>
      <c r="U1530" s="593"/>
      <c r="V1530" s="551"/>
      <c r="W1530" s="545"/>
      <c r="X1530" s="540"/>
      <c r="Y1530" s="545"/>
      <c r="Z1530" s="540"/>
      <c r="AA1530" s="545"/>
      <c r="AB1530" s="540"/>
      <c r="AC1530" s="541"/>
      <c r="AD1530" s="553"/>
      <c r="AE1530" s="559"/>
      <c r="AF1530" s="588"/>
      <c r="AG1530" s="589"/>
      <c r="AH1530" s="540"/>
      <c r="AI1530" s="541"/>
      <c r="AJ1530" s="553"/>
      <c r="AK1530" s="559"/>
      <c r="AL1530" s="592"/>
      <c r="AM1530" s="593"/>
      <c r="AN1530" s="540"/>
      <c r="AO1530" s="541"/>
      <c r="AP1530" s="553"/>
      <c r="AQ1530" s="559"/>
      <c r="AR1530" s="592"/>
      <c r="AS1530" s="593"/>
      <c r="AT1530" s="580"/>
      <c r="AU1530" s="581"/>
      <c r="AV1530" s="576"/>
      <c r="AW1530" s="577"/>
      <c r="AX1530" s="592"/>
      <c r="AY1530" s="593"/>
      <c r="AZ1530" s="540"/>
      <c r="BA1530" s="541"/>
      <c r="BB1530" s="553"/>
      <c r="BC1530" s="559"/>
      <c r="BD1530" s="592"/>
      <c r="BE1530" s="593"/>
      <c r="BF1530" s="580"/>
      <c r="BG1530" s="581"/>
      <c r="BH1530" s="576"/>
      <c r="BI1530" s="577"/>
      <c r="BJ1530" s="592"/>
      <c r="BK1530" s="593"/>
      <c r="BL1530" s="653"/>
      <c r="BM1530" s="654"/>
      <c r="BN1530" s="655"/>
      <c r="BO1530" s="600"/>
      <c r="BP1530" s="600"/>
      <c r="BQ1530" s="70" t="s">
        <v>79</v>
      </c>
      <c r="BR1530" s="71" t="e">
        <f>IF(#REF!="B",#REF!,IF(#REF!="C",#REF!,#REF!))</f>
        <v>#REF!</v>
      </c>
      <c r="BS1530" s="67"/>
    </row>
    <row r="1531" spans="1:71" ht="21.75" customHeight="1">
      <c r="A1531" s="54"/>
      <c r="B1531" s="565" t="str">
        <f>IF(ROSTER!B16="","",ROSTER!B16)</f>
        <v/>
      </c>
      <c r="C1531" s="536" t="str">
        <f>IF(ROSTER!C$16="","",ROSTER!C$16)</f>
        <v/>
      </c>
      <c r="D1531" s="537"/>
      <c r="E1531" s="546"/>
      <c r="F1531" s="501">
        <f>IF(E1531="y",1,IF(E1531="S",1,0))</f>
        <v>0</v>
      </c>
      <c r="G1531" s="506">
        <f>IF(E1531="S",1,0)</f>
        <v>0</v>
      </c>
      <c r="H1531" s="542"/>
      <c r="I1531" s="543"/>
      <c r="J1531" s="538"/>
      <c r="K1531" s="539"/>
      <c r="L1531" s="552"/>
      <c r="M1531" s="558"/>
      <c r="N1531" s="554">
        <f>L1531+J1531</f>
        <v>0</v>
      </c>
      <c r="O1531" s="555"/>
      <c r="P1531" s="538"/>
      <c r="Q1531" s="539"/>
      <c r="R1531" s="552"/>
      <c r="S1531" s="558"/>
      <c r="T1531" s="590">
        <f t="shared" ref="T1531:T1566" si="1371">R1531-P1531</f>
        <v>0</v>
      </c>
      <c r="U1531" s="591"/>
      <c r="V1531" s="550"/>
      <c r="W1531" s="543"/>
      <c r="X1531" s="538"/>
      <c r="Y1531" s="543"/>
      <c r="Z1531" s="538"/>
      <c r="AA1531" s="543"/>
      <c r="AB1531" s="538"/>
      <c r="AC1531" s="539"/>
      <c r="AD1531" s="552"/>
      <c r="AE1531" s="558"/>
      <c r="AF1531" s="586">
        <f>IF(AB1531=0,0,(AD1531/AB1531)*100)</f>
        <v>0</v>
      </c>
      <c r="AG1531" s="587"/>
      <c r="AH1531" s="538"/>
      <c r="AI1531" s="539"/>
      <c r="AJ1531" s="552"/>
      <c r="AK1531" s="558"/>
      <c r="AL1531" s="590">
        <f>IF(AH1531=0,0,(AJ1531/AH1531)*100)</f>
        <v>0</v>
      </c>
      <c r="AM1531" s="591"/>
      <c r="AN1531" s="538"/>
      <c r="AO1531" s="539"/>
      <c r="AP1531" s="552"/>
      <c r="AQ1531" s="558"/>
      <c r="AR1531" s="590">
        <f>IF(AN1531=0,0,(AP1531/AN1531)*100)</f>
        <v>0</v>
      </c>
      <c r="AS1531" s="591"/>
      <c r="AT1531" s="578">
        <f>AB1531+AH1531+AN1531</f>
        <v>0</v>
      </c>
      <c r="AU1531" s="579"/>
      <c r="AV1531" s="574">
        <f>AD1531+AJ1531+AP1531</f>
        <v>0</v>
      </c>
      <c r="AW1531" s="575"/>
      <c r="AX1531" s="590">
        <f>IF(AT1531=0,0,(AV1531/AT1531)*100)</f>
        <v>0</v>
      </c>
      <c r="AY1531" s="591"/>
      <c r="AZ1531" s="538"/>
      <c r="BA1531" s="539"/>
      <c r="BB1531" s="552"/>
      <c r="BC1531" s="558"/>
      <c r="BD1531" s="590">
        <f>IF(AZ1531=0,0,(BB1531/AZ1531)*100)</f>
        <v>0</v>
      </c>
      <c r="BE1531" s="591"/>
      <c r="BF1531" s="578">
        <f>AT1531+AZ1531</f>
        <v>0</v>
      </c>
      <c r="BG1531" s="579"/>
      <c r="BH1531" s="574">
        <f>AV1531+BB1531</f>
        <v>0</v>
      </c>
      <c r="BI1531" s="575"/>
      <c r="BJ1531" s="590">
        <f>IF(BF1531=0,0,(BH1531/BF1531)*100)</f>
        <v>0</v>
      </c>
      <c r="BK1531" s="591"/>
      <c r="BL1531" s="650">
        <f>(AD1531*2)+(AJ1531*2)+(AP1531*3)+BB1531</f>
        <v>0</v>
      </c>
      <c r="BM1531" s="651"/>
      <c r="BN1531" s="652"/>
      <c r="BO1531" s="599" t="e">
        <f>(BL1531*BR$1523)+(N1531*BR$1524)+(X1531*BR$1525)+(R1531*BR$1526)+(V1531*BR$1527)+(Z1531*BR$1528)</f>
        <v>#REF!</v>
      </c>
      <c r="BP1531" s="599" t="e">
        <f>((AZ1531-BB1531)*BR$1530)+((AT1531-AV1531)*BR$1529)+(H1531*BR$1531)+(P1531*BR$1532)</f>
        <v>#REF!</v>
      </c>
      <c r="BQ1531" s="70" t="s">
        <v>80</v>
      </c>
      <c r="BR1531" s="71" t="e">
        <f>IF(#REF!="B",#REF!,IF(#REF!="C",#REF!,#REF!))</f>
        <v>#REF!</v>
      </c>
      <c r="BS1531" s="67"/>
    </row>
    <row r="1532" spans="1:71" ht="21.75" customHeight="1">
      <c r="A1532" s="54"/>
      <c r="B1532" s="566"/>
      <c r="C1532" s="560" t="str">
        <f>IF(ROSTER!D$16="","",ROSTER!D$16)</f>
        <v/>
      </c>
      <c r="D1532" s="561"/>
      <c r="E1532" s="547"/>
      <c r="F1532" s="502"/>
      <c r="G1532" s="507"/>
      <c r="H1532" s="544"/>
      <c r="I1532" s="545"/>
      <c r="J1532" s="540"/>
      <c r="K1532" s="541"/>
      <c r="L1532" s="553"/>
      <c r="M1532" s="559"/>
      <c r="N1532" s="556" t="s">
        <v>14</v>
      </c>
      <c r="O1532" s="557"/>
      <c r="P1532" s="540"/>
      <c r="Q1532" s="541"/>
      <c r="R1532" s="553"/>
      <c r="S1532" s="559"/>
      <c r="T1532" s="592"/>
      <c r="U1532" s="593"/>
      <c r="V1532" s="551"/>
      <c r="W1532" s="545"/>
      <c r="X1532" s="540"/>
      <c r="Y1532" s="545"/>
      <c r="Z1532" s="540"/>
      <c r="AA1532" s="545"/>
      <c r="AB1532" s="540"/>
      <c r="AC1532" s="541"/>
      <c r="AD1532" s="553"/>
      <c r="AE1532" s="559"/>
      <c r="AF1532" s="588"/>
      <c r="AG1532" s="589"/>
      <c r="AH1532" s="540"/>
      <c r="AI1532" s="541"/>
      <c r="AJ1532" s="553"/>
      <c r="AK1532" s="559"/>
      <c r="AL1532" s="592"/>
      <c r="AM1532" s="593"/>
      <c r="AN1532" s="540"/>
      <c r="AO1532" s="541"/>
      <c r="AP1532" s="553"/>
      <c r="AQ1532" s="559"/>
      <c r="AR1532" s="592"/>
      <c r="AS1532" s="593"/>
      <c r="AT1532" s="580"/>
      <c r="AU1532" s="581"/>
      <c r="AV1532" s="576"/>
      <c r="AW1532" s="577"/>
      <c r="AX1532" s="592"/>
      <c r="AY1532" s="593"/>
      <c r="AZ1532" s="540"/>
      <c r="BA1532" s="541"/>
      <c r="BB1532" s="553"/>
      <c r="BC1532" s="559"/>
      <c r="BD1532" s="592"/>
      <c r="BE1532" s="593"/>
      <c r="BF1532" s="580"/>
      <c r="BG1532" s="581"/>
      <c r="BH1532" s="576"/>
      <c r="BI1532" s="577"/>
      <c r="BJ1532" s="592"/>
      <c r="BK1532" s="593"/>
      <c r="BL1532" s="653"/>
      <c r="BM1532" s="654"/>
      <c r="BN1532" s="655"/>
      <c r="BO1532" s="600"/>
      <c r="BP1532" s="600"/>
      <c r="BQ1532" s="70" t="s">
        <v>81</v>
      </c>
      <c r="BR1532" s="71" t="e">
        <f>IF(#REF!="B",#REF!,IF(#REF!="C",#REF!,#REF!))</f>
        <v>#REF!</v>
      </c>
      <c r="BS1532" s="67"/>
    </row>
    <row r="1533" spans="1:71" ht="21.75" customHeight="1">
      <c r="A1533" s="54"/>
      <c r="B1533" s="565" t="str">
        <f>IF(ROSTER!B18="","",ROSTER!B18)</f>
        <v/>
      </c>
      <c r="C1533" s="536" t="str">
        <f>IF(ROSTER!C$18="","",ROSTER!C$18)</f>
        <v/>
      </c>
      <c r="D1533" s="537"/>
      <c r="E1533" s="546"/>
      <c r="F1533" s="501">
        <f>IF(E1533="y",1,IF(E1533="S",1,0))</f>
        <v>0</v>
      </c>
      <c r="G1533" s="506">
        <f>IF(E1533="S",1,0)</f>
        <v>0</v>
      </c>
      <c r="H1533" s="542"/>
      <c r="I1533" s="543"/>
      <c r="J1533" s="538"/>
      <c r="K1533" s="539"/>
      <c r="L1533" s="552"/>
      <c r="M1533" s="558"/>
      <c r="N1533" s="554">
        <f>L1533+J1533</f>
        <v>0</v>
      </c>
      <c r="O1533" s="555"/>
      <c r="P1533" s="538"/>
      <c r="Q1533" s="539"/>
      <c r="R1533" s="552"/>
      <c r="S1533" s="558"/>
      <c r="T1533" s="590">
        <f t="shared" ref="T1533:T1566" si="1372">R1533-P1533</f>
        <v>0</v>
      </c>
      <c r="U1533" s="591"/>
      <c r="V1533" s="550"/>
      <c r="W1533" s="543"/>
      <c r="X1533" s="538"/>
      <c r="Y1533" s="543"/>
      <c r="Z1533" s="538"/>
      <c r="AA1533" s="543"/>
      <c r="AB1533" s="538"/>
      <c r="AC1533" s="539"/>
      <c r="AD1533" s="552"/>
      <c r="AE1533" s="558"/>
      <c r="AF1533" s="586">
        <f>IF(AB1533=0,0,(AD1533/AB1533)*100)</f>
        <v>0</v>
      </c>
      <c r="AG1533" s="587"/>
      <c r="AH1533" s="538"/>
      <c r="AI1533" s="539"/>
      <c r="AJ1533" s="552"/>
      <c r="AK1533" s="558"/>
      <c r="AL1533" s="590">
        <f>IF(AH1533=0,0,(AJ1533/AH1533)*100)</f>
        <v>0</v>
      </c>
      <c r="AM1533" s="591"/>
      <c r="AN1533" s="538"/>
      <c r="AO1533" s="539"/>
      <c r="AP1533" s="552"/>
      <c r="AQ1533" s="558"/>
      <c r="AR1533" s="590">
        <f>IF(AN1533=0,0,(AP1533/AN1533)*100)</f>
        <v>0</v>
      </c>
      <c r="AS1533" s="591"/>
      <c r="AT1533" s="578">
        <f>AB1533+AH1533+AN1533</f>
        <v>0</v>
      </c>
      <c r="AU1533" s="579"/>
      <c r="AV1533" s="574">
        <f>AD1533+AJ1533+AP1533</f>
        <v>0</v>
      </c>
      <c r="AW1533" s="575"/>
      <c r="AX1533" s="590">
        <f>IF(AT1533=0,0,(AV1533/AT1533)*100)</f>
        <v>0</v>
      </c>
      <c r="AY1533" s="591"/>
      <c r="AZ1533" s="538"/>
      <c r="BA1533" s="539"/>
      <c r="BB1533" s="552"/>
      <c r="BC1533" s="558"/>
      <c r="BD1533" s="590">
        <f>IF(AZ1533=0,0,(BB1533/AZ1533)*100)</f>
        <v>0</v>
      </c>
      <c r="BE1533" s="591"/>
      <c r="BF1533" s="578">
        <f>AT1533+AZ1533</f>
        <v>0</v>
      </c>
      <c r="BG1533" s="579"/>
      <c r="BH1533" s="574">
        <f>AV1533+BB1533</f>
        <v>0</v>
      </c>
      <c r="BI1533" s="575"/>
      <c r="BJ1533" s="590">
        <f>IF(BF1533=0,0,(BH1533/BF1533)*100)</f>
        <v>0</v>
      </c>
      <c r="BK1533" s="591"/>
      <c r="BL1533" s="650">
        <f>(AD1533*2)+(AJ1533*2)+(AP1533*3)+BB1533</f>
        <v>0</v>
      </c>
      <c r="BM1533" s="651"/>
      <c r="BN1533" s="652"/>
      <c r="BO1533" s="599" t="e">
        <f>(BL1533*BR$1523)+(N1533*BR$1524)+(X1533*BR$1525)+(R1533*BR$1526)+(V1533*BR$1527)+(Z1533*BR$1528)</f>
        <v>#REF!</v>
      </c>
      <c r="BP1533" s="599" t="e">
        <f>((AZ1533-BB1533)*BR$1530)+((AT1533-AV1533)*BR$1529)+(H1533*BR$1531)+(P1533*BR$1532)</f>
        <v>#REF!</v>
      </c>
      <c r="BQ1533" s="54"/>
      <c r="BR1533" s="54"/>
      <c r="BS1533" s="67"/>
    </row>
    <row r="1534" spans="1:71" ht="21.75" customHeight="1">
      <c r="A1534" s="54"/>
      <c r="B1534" s="566"/>
      <c r="C1534" s="560" t="str">
        <f>IF(ROSTER!D$18="","",ROSTER!D$18)</f>
        <v/>
      </c>
      <c r="D1534" s="561"/>
      <c r="E1534" s="547"/>
      <c r="F1534" s="502"/>
      <c r="G1534" s="507"/>
      <c r="H1534" s="544"/>
      <c r="I1534" s="545"/>
      <c r="J1534" s="540"/>
      <c r="K1534" s="541"/>
      <c r="L1534" s="553"/>
      <c r="M1534" s="559"/>
      <c r="N1534" s="556"/>
      <c r="O1534" s="557"/>
      <c r="P1534" s="540"/>
      <c r="Q1534" s="541"/>
      <c r="R1534" s="553"/>
      <c r="S1534" s="559"/>
      <c r="T1534" s="592"/>
      <c r="U1534" s="593"/>
      <c r="V1534" s="551"/>
      <c r="W1534" s="545"/>
      <c r="X1534" s="540"/>
      <c r="Y1534" s="545"/>
      <c r="Z1534" s="540"/>
      <c r="AA1534" s="545"/>
      <c r="AB1534" s="540"/>
      <c r="AC1534" s="541"/>
      <c r="AD1534" s="553"/>
      <c r="AE1534" s="559"/>
      <c r="AF1534" s="588"/>
      <c r="AG1534" s="589"/>
      <c r="AH1534" s="540"/>
      <c r="AI1534" s="541"/>
      <c r="AJ1534" s="553"/>
      <c r="AK1534" s="559"/>
      <c r="AL1534" s="592"/>
      <c r="AM1534" s="593"/>
      <c r="AN1534" s="540"/>
      <c r="AO1534" s="541"/>
      <c r="AP1534" s="553"/>
      <c r="AQ1534" s="559"/>
      <c r="AR1534" s="592"/>
      <c r="AS1534" s="593"/>
      <c r="AT1534" s="580"/>
      <c r="AU1534" s="581"/>
      <c r="AV1534" s="576"/>
      <c r="AW1534" s="577"/>
      <c r="AX1534" s="592"/>
      <c r="AY1534" s="593"/>
      <c r="AZ1534" s="540"/>
      <c r="BA1534" s="541"/>
      <c r="BB1534" s="553"/>
      <c r="BC1534" s="559"/>
      <c r="BD1534" s="592"/>
      <c r="BE1534" s="593"/>
      <c r="BF1534" s="580"/>
      <c r="BG1534" s="581"/>
      <c r="BH1534" s="576"/>
      <c r="BI1534" s="577"/>
      <c r="BJ1534" s="592"/>
      <c r="BK1534" s="593"/>
      <c r="BL1534" s="653"/>
      <c r="BM1534" s="654"/>
      <c r="BN1534" s="655"/>
      <c r="BO1534" s="600"/>
      <c r="BP1534" s="600"/>
      <c r="BQ1534" s="54"/>
      <c r="BR1534" s="54"/>
      <c r="BS1534" s="54"/>
    </row>
    <row r="1535" spans="1:71" ht="21.75" customHeight="1">
      <c r="A1535" s="54"/>
      <c r="B1535" s="565" t="str">
        <f>IF(ROSTER!B20="","",ROSTER!B20)</f>
        <v/>
      </c>
      <c r="C1535" s="536" t="str">
        <f>IF(ROSTER!C$20="","",ROSTER!C$20)</f>
        <v/>
      </c>
      <c r="D1535" s="537"/>
      <c r="E1535" s="546"/>
      <c r="F1535" s="501">
        <f>IF(E1535="y",1,IF(E1535="S",1,0))</f>
        <v>0</v>
      </c>
      <c r="G1535" s="506">
        <f>IF(E1535="S",1,0)</f>
        <v>0</v>
      </c>
      <c r="H1535" s="542"/>
      <c r="I1535" s="543"/>
      <c r="J1535" s="538"/>
      <c r="K1535" s="539"/>
      <c r="L1535" s="552"/>
      <c r="M1535" s="558"/>
      <c r="N1535" s="554">
        <f>L1535+J1535</f>
        <v>0</v>
      </c>
      <c r="O1535" s="555"/>
      <c r="P1535" s="538"/>
      <c r="Q1535" s="539"/>
      <c r="R1535" s="552"/>
      <c r="S1535" s="558"/>
      <c r="T1535" s="590">
        <f t="shared" ref="T1535:T1566" si="1373">R1535-P1535</f>
        <v>0</v>
      </c>
      <c r="U1535" s="591"/>
      <c r="V1535" s="550"/>
      <c r="W1535" s="543"/>
      <c r="X1535" s="538"/>
      <c r="Y1535" s="543"/>
      <c r="Z1535" s="538"/>
      <c r="AA1535" s="543"/>
      <c r="AB1535" s="538"/>
      <c r="AC1535" s="539"/>
      <c r="AD1535" s="552"/>
      <c r="AE1535" s="558"/>
      <c r="AF1535" s="586">
        <f>IF(AB1535=0,0,(AD1535/AB1535)*100)</f>
        <v>0</v>
      </c>
      <c r="AG1535" s="587"/>
      <c r="AH1535" s="538"/>
      <c r="AI1535" s="539"/>
      <c r="AJ1535" s="552"/>
      <c r="AK1535" s="558"/>
      <c r="AL1535" s="590">
        <f>IF(AH1535=0,0,(AJ1535/AH1535)*100)</f>
        <v>0</v>
      </c>
      <c r="AM1535" s="591"/>
      <c r="AN1535" s="538"/>
      <c r="AO1535" s="539"/>
      <c r="AP1535" s="552"/>
      <c r="AQ1535" s="558"/>
      <c r="AR1535" s="590">
        <f>IF(AN1535=0,0,(AP1535/AN1535)*100)</f>
        <v>0</v>
      </c>
      <c r="AS1535" s="591"/>
      <c r="AT1535" s="578">
        <f>AB1535+AH1535+AN1535</f>
        <v>0</v>
      </c>
      <c r="AU1535" s="579"/>
      <c r="AV1535" s="574">
        <f>AD1535+AJ1535+AP1535</f>
        <v>0</v>
      </c>
      <c r="AW1535" s="575"/>
      <c r="AX1535" s="590">
        <f>IF(AT1535=0,0,(AV1535/AT1535)*100)</f>
        <v>0</v>
      </c>
      <c r="AY1535" s="591"/>
      <c r="AZ1535" s="538"/>
      <c r="BA1535" s="539"/>
      <c r="BB1535" s="552"/>
      <c r="BC1535" s="558"/>
      <c r="BD1535" s="590">
        <f>IF(AZ1535=0,0,(BB1535/AZ1535)*100)</f>
        <v>0</v>
      </c>
      <c r="BE1535" s="591"/>
      <c r="BF1535" s="578">
        <f>AT1535+AZ1535</f>
        <v>0</v>
      </c>
      <c r="BG1535" s="579"/>
      <c r="BH1535" s="574">
        <f>AV1535+BB1535</f>
        <v>0</v>
      </c>
      <c r="BI1535" s="575"/>
      <c r="BJ1535" s="590">
        <f>IF(BF1535=0,0,(BH1535/BF1535)*100)</f>
        <v>0</v>
      </c>
      <c r="BK1535" s="591"/>
      <c r="BL1535" s="650">
        <f>(AD1535*2)+(AJ1535*2)+(AP1535*3)+BB1535</f>
        <v>0</v>
      </c>
      <c r="BM1535" s="651"/>
      <c r="BN1535" s="652"/>
      <c r="BO1535" s="599" t="e">
        <f>(BL1535*BR$1523)+(N1535*BR$1524)+(X1535*BR$1525)+(R1535*BR$1526)+(V1535*BR$1527)+(Z1535*BR$1528)</f>
        <v>#REF!</v>
      </c>
      <c r="BP1535" s="599" t="e">
        <f>((AZ1535-BB1535)*BR$1530)+((AT1535-AV1535)*BR$1529)+(H1535*BR$1531)+(P1535*BR$1532)</f>
        <v>#REF!</v>
      </c>
      <c r="BQ1535" s="54"/>
      <c r="BR1535" s="54"/>
      <c r="BS1535" s="54"/>
    </row>
    <row r="1536" spans="1:71" ht="21.75" customHeight="1">
      <c r="A1536" s="54"/>
      <c r="B1536" s="566"/>
      <c r="C1536" s="560" t="str">
        <f>IF(ROSTER!D$20="","",ROSTER!D$20)</f>
        <v/>
      </c>
      <c r="D1536" s="561"/>
      <c r="E1536" s="547"/>
      <c r="F1536" s="502"/>
      <c r="G1536" s="507"/>
      <c r="H1536" s="544"/>
      <c r="I1536" s="545"/>
      <c r="J1536" s="540"/>
      <c r="K1536" s="541"/>
      <c r="L1536" s="553"/>
      <c r="M1536" s="559"/>
      <c r="N1536" s="556" t="s">
        <v>14</v>
      </c>
      <c r="O1536" s="557"/>
      <c r="P1536" s="540"/>
      <c r="Q1536" s="541"/>
      <c r="R1536" s="553"/>
      <c r="S1536" s="559"/>
      <c r="T1536" s="592"/>
      <c r="U1536" s="593"/>
      <c r="V1536" s="551"/>
      <c r="W1536" s="545"/>
      <c r="X1536" s="540"/>
      <c r="Y1536" s="545"/>
      <c r="Z1536" s="540"/>
      <c r="AA1536" s="545"/>
      <c r="AB1536" s="540"/>
      <c r="AC1536" s="541"/>
      <c r="AD1536" s="553"/>
      <c r="AE1536" s="559"/>
      <c r="AF1536" s="588"/>
      <c r="AG1536" s="589"/>
      <c r="AH1536" s="540"/>
      <c r="AI1536" s="541"/>
      <c r="AJ1536" s="553"/>
      <c r="AK1536" s="559"/>
      <c r="AL1536" s="592"/>
      <c r="AM1536" s="593"/>
      <c r="AN1536" s="540"/>
      <c r="AO1536" s="541"/>
      <c r="AP1536" s="553"/>
      <c r="AQ1536" s="559"/>
      <c r="AR1536" s="592"/>
      <c r="AS1536" s="593"/>
      <c r="AT1536" s="580"/>
      <c r="AU1536" s="581"/>
      <c r="AV1536" s="576"/>
      <c r="AW1536" s="577"/>
      <c r="AX1536" s="592"/>
      <c r="AY1536" s="593"/>
      <c r="AZ1536" s="540"/>
      <c r="BA1536" s="541"/>
      <c r="BB1536" s="553"/>
      <c r="BC1536" s="559"/>
      <c r="BD1536" s="592"/>
      <c r="BE1536" s="593"/>
      <c r="BF1536" s="580"/>
      <c r="BG1536" s="581"/>
      <c r="BH1536" s="576"/>
      <c r="BI1536" s="577"/>
      <c r="BJ1536" s="592"/>
      <c r="BK1536" s="593"/>
      <c r="BL1536" s="653"/>
      <c r="BM1536" s="654"/>
      <c r="BN1536" s="655"/>
      <c r="BO1536" s="600"/>
      <c r="BP1536" s="600"/>
      <c r="BQ1536" s="54"/>
      <c r="BR1536" s="54"/>
      <c r="BS1536" s="54"/>
    </row>
    <row r="1537" spans="1:71" ht="21.75" customHeight="1">
      <c r="A1537" s="54"/>
      <c r="B1537" s="565" t="str">
        <f>IF(ROSTER!B22="","",ROSTER!B22)</f>
        <v/>
      </c>
      <c r="C1537" s="536" t="str">
        <f>IF(ROSTER!C$22="","",ROSTER!C$22)</f>
        <v/>
      </c>
      <c r="D1537" s="537"/>
      <c r="E1537" s="546"/>
      <c r="F1537" s="501">
        <f>IF(E1537="y",1,IF(E1537="S",1,0))</f>
        <v>0</v>
      </c>
      <c r="G1537" s="506">
        <f>IF(E1537="S",1,0)</f>
        <v>0</v>
      </c>
      <c r="H1537" s="542"/>
      <c r="I1537" s="543"/>
      <c r="J1537" s="538"/>
      <c r="K1537" s="539"/>
      <c r="L1537" s="552"/>
      <c r="M1537" s="558"/>
      <c r="N1537" s="554">
        <f>L1537+J1537</f>
        <v>0</v>
      </c>
      <c r="O1537" s="555"/>
      <c r="P1537" s="538"/>
      <c r="Q1537" s="539"/>
      <c r="R1537" s="552"/>
      <c r="S1537" s="558"/>
      <c r="T1537" s="590">
        <f t="shared" ref="T1537:T1566" si="1374">R1537-P1537</f>
        <v>0</v>
      </c>
      <c r="U1537" s="591"/>
      <c r="V1537" s="550"/>
      <c r="W1537" s="543"/>
      <c r="X1537" s="538"/>
      <c r="Y1537" s="543"/>
      <c r="Z1537" s="538"/>
      <c r="AA1537" s="543"/>
      <c r="AB1537" s="538"/>
      <c r="AC1537" s="539"/>
      <c r="AD1537" s="552"/>
      <c r="AE1537" s="558"/>
      <c r="AF1537" s="586">
        <f>IF(AB1537=0,0,(AD1537/AB1537)*100)</f>
        <v>0</v>
      </c>
      <c r="AG1537" s="587"/>
      <c r="AH1537" s="538"/>
      <c r="AI1537" s="539"/>
      <c r="AJ1537" s="552"/>
      <c r="AK1537" s="558"/>
      <c r="AL1537" s="590">
        <f>IF(AH1537=0,0,(AJ1537/AH1537)*100)</f>
        <v>0</v>
      </c>
      <c r="AM1537" s="591"/>
      <c r="AN1537" s="538"/>
      <c r="AO1537" s="539"/>
      <c r="AP1537" s="552"/>
      <c r="AQ1537" s="558"/>
      <c r="AR1537" s="590">
        <f>IF(AN1537=0,0,(AP1537/AN1537)*100)</f>
        <v>0</v>
      </c>
      <c r="AS1537" s="591"/>
      <c r="AT1537" s="578">
        <f>AB1537+AH1537+AN1537</f>
        <v>0</v>
      </c>
      <c r="AU1537" s="579"/>
      <c r="AV1537" s="574">
        <f>AD1537+AJ1537+AP1537</f>
        <v>0</v>
      </c>
      <c r="AW1537" s="575"/>
      <c r="AX1537" s="590">
        <f>IF(AT1537=0,0,(AV1537/AT1537)*100)</f>
        <v>0</v>
      </c>
      <c r="AY1537" s="591"/>
      <c r="AZ1537" s="538"/>
      <c r="BA1537" s="539"/>
      <c r="BB1537" s="552"/>
      <c r="BC1537" s="558"/>
      <c r="BD1537" s="590">
        <f>IF(AZ1537=0,0,(BB1537/AZ1537)*100)</f>
        <v>0</v>
      </c>
      <c r="BE1537" s="591"/>
      <c r="BF1537" s="578">
        <f>AT1537+AZ1537</f>
        <v>0</v>
      </c>
      <c r="BG1537" s="579"/>
      <c r="BH1537" s="574">
        <f>AV1537+BB1537</f>
        <v>0</v>
      </c>
      <c r="BI1537" s="575"/>
      <c r="BJ1537" s="590">
        <f>IF(BF1537=0,0,(BH1537/BF1537)*100)</f>
        <v>0</v>
      </c>
      <c r="BK1537" s="591"/>
      <c r="BL1537" s="650">
        <f>(AD1537*2)+(AJ1537*2)+(AP1537*3)+BB1537</f>
        <v>0</v>
      </c>
      <c r="BM1537" s="651"/>
      <c r="BN1537" s="652"/>
      <c r="BO1537" s="599" t="e">
        <f>(BL1537*BR$1523)+(N1537*BR$1524)+(X1537*BR$1525)+(R1537*BR$1526)+(V1537*BR$1527)+(Z1537*BR$1528)</f>
        <v>#REF!</v>
      </c>
      <c r="BP1537" s="599" t="e">
        <f>((AZ1537-BB1537)*BR$1530)+((AT1537-AV1537)*BR$1529)+(H1537*BR$1531)+(P1537*BR$1532)</f>
        <v>#REF!</v>
      </c>
      <c r="BQ1537" s="54"/>
      <c r="BR1537" s="54"/>
      <c r="BS1537" s="54"/>
    </row>
    <row r="1538" spans="1:71" ht="21.75" customHeight="1">
      <c r="A1538" s="54"/>
      <c r="B1538" s="566"/>
      <c r="C1538" s="560" t="str">
        <f>IF(ROSTER!D$22="","",ROSTER!D$22)</f>
        <v/>
      </c>
      <c r="D1538" s="561"/>
      <c r="E1538" s="547"/>
      <c r="F1538" s="502"/>
      <c r="G1538" s="507"/>
      <c r="H1538" s="544"/>
      <c r="I1538" s="545"/>
      <c r="J1538" s="540"/>
      <c r="K1538" s="541"/>
      <c r="L1538" s="553"/>
      <c r="M1538" s="559"/>
      <c r="N1538" s="556" t="s">
        <v>14</v>
      </c>
      <c r="O1538" s="557"/>
      <c r="P1538" s="540"/>
      <c r="Q1538" s="541"/>
      <c r="R1538" s="553"/>
      <c r="S1538" s="559"/>
      <c r="T1538" s="592"/>
      <c r="U1538" s="593"/>
      <c r="V1538" s="551"/>
      <c r="W1538" s="545"/>
      <c r="X1538" s="540"/>
      <c r="Y1538" s="545"/>
      <c r="Z1538" s="540"/>
      <c r="AA1538" s="545"/>
      <c r="AB1538" s="540"/>
      <c r="AC1538" s="541"/>
      <c r="AD1538" s="553"/>
      <c r="AE1538" s="559"/>
      <c r="AF1538" s="588"/>
      <c r="AG1538" s="589"/>
      <c r="AH1538" s="540"/>
      <c r="AI1538" s="541"/>
      <c r="AJ1538" s="553"/>
      <c r="AK1538" s="559"/>
      <c r="AL1538" s="592"/>
      <c r="AM1538" s="593"/>
      <c r="AN1538" s="540"/>
      <c r="AO1538" s="541"/>
      <c r="AP1538" s="553"/>
      <c r="AQ1538" s="559"/>
      <c r="AR1538" s="592"/>
      <c r="AS1538" s="593"/>
      <c r="AT1538" s="580"/>
      <c r="AU1538" s="581"/>
      <c r="AV1538" s="576"/>
      <c r="AW1538" s="577"/>
      <c r="AX1538" s="592"/>
      <c r="AY1538" s="593"/>
      <c r="AZ1538" s="540"/>
      <c r="BA1538" s="541"/>
      <c r="BB1538" s="553"/>
      <c r="BC1538" s="559"/>
      <c r="BD1538" s="592"/>
      <c r="BE1538" s="593"/>
      <c r="BF1538" s="580"/>
      <c r="BG1538" s="581"/>
      <c r="BH1538" s="576"/>
      <c r="BI1538" s="577"/>
      <c r="BJ1538" s="592"/>
      <c r="BK1538" s="593"/>
      <c r="BL1538" s="653"/>
      <c r="BM1538" s="654"/>
      <c r="BN1538" s="655"/>
      <c r="BO1538" s="600"/>
      <c r="BP1538" s="600"/>
      <c r="BQ1538" s="54"/>
      <c r="BR1538" s="54"/>
      <c r="BS1538" s="54"/>
    </row>
    <row r="1539" spans="1:71" ht="21.75" customHeight="1">
      <c r="A1539" s="54"/>
      <c r="B1539" s="565" t="str">
        <f>IF(ROSTER!B24="","",ROSTER!B24)</f>
        <v/>
      </c>
      <c r="C1539" s="536" t="str">
        <f>IF(ROSTER!C$24="","",ROSTER!C$24)</f>
        <v/>
      </c>
      <c r="D1539" s="537"/>
      <c r="E1539" s="546"/>
      <c r="F1539" s="501">
        <f>IF(E1539="y",1,IF(E1539="S",1,0))</f>
        <v>0</v>
      </c>
      <c r="G1539" s="506">
        <f>IF(E1539="S",1,0)</f>
        <v>0</v>
      </c>
      <c r="H1539" s="542"/>
      <c r="I1539" s="543"/>
      <c r="J1539" s="538"/>
      <c r="K1539" s="539"/>
      <c r="L1539" s="552"/>
      <c r="M1539" s="558"/>
      <c r="N1539" s="554">
        <f>L1539+J1539</f>
        <v>0</v>
      </c>
      <c r="O1539" s="555"/>
      <c r="P1539" s="538"/>
      <c r="Q1539" s="539"/>
      <c r="R1539" s="552"/>
      <c r="S1539" s="558"/>
      <c r="T1539" s="590">
        <f t="shared" ref="T1539:T1566" si="1375">R1539-P1539</f>
        <v>0</v>
      </c>
      <c r="U1539" s="591"/>
      <c r="V1539" s="550"/>
      <c r="W1539" s="543"/>
      <c r="X1539" s="538"/>
      <c r="Y1539" s="543"/>
      <c r="Z1539" s="538"/>
      <c r="AA1539" s="543"/>
      <c r="AB1539" s="538"/>
      <c r="AC1539" s="539"/>
      <c r="AD1539" s="552"/>
      <c r="AE1539" s="558"/>
      <c r="AF1539" s="586">
        <f>IF(AB1539=0,0,(AD1539/AB1539)*100)</f>
        <v>0</v>
      </c>
      <c r="AG1539" s="587"/>
      <c r="AH1539" s="538"/>
      <c r="AI1539" s="539"/>
      <c r="AJ1539" s="552"/>
      <c r="AK1539" s="558"/>
      <c r="AL1539" s="590">
        <f>IF(AH1539=0,0,(AJ1539/AH1539)*100)</f>
        <v>0</v>
      </c>
      <c r="AM1539" s="591"/>
      <c r="AN1539" s="538"/>
      <c r="AO1539" s="539"/>
      <c r="AP1539" s="552"/>
      <c r="AQ1539" s="558"/>
      <c r="AR1539" s="590">
        <f>IF(AN1539=0,0,(AP1539/AN1539)*100)</f>
        <v>0</v>
      </c>
      <c r="AS1539" s="591"/>
      <c r="AT1539" s="578">
        <f>AB1539+AH1539+AN1539</f>
        <v>0</v>
      </c>
      <c r="AU1539" s="579"/>
      <c r="AV1539" s="574">
        <f>AD1539+AJ1539+AP1539</f>
        <v>0</v>
      </c>
      <c r="AW1539" s="575"/>
      <c r="AX1539" s="590">
        <f>IF(AT1539=0,0,(AV1539/AT1539)*100)</f>
        <v>0</v>
      </c>
      <c r="AY1539" s="591"/>
      <c r="AZ1539" s="538"/>
      <c r="BA1539" s="539"/>
      <c r="BB1539" s="552"/>
      <c r="BC1539" s="558"/>
      <c r="BD1539" s="590">
        <f>IF(AZ1539=0,0,(BB1539/AZ1539)*100)</f>
        <v>0</v>
      </c>
      <c r="BE1539" s="591"/>
      <c r="BF1539" s="578">
        <f>AT1539+AZ1539</f>
        <v>0</v>
      </c>
      <c r="BG1539" s="579"/>
      <c r="BH1539" s="574">
        <f>AV1539+BB1539</f>
        <v>0</v>
      </c>
      <c r="BI1539" s="575"/>
      <c r="BJ1539" s="590">
        <f>IF(BF1539=0,0,(BH1539/BF1539)*100)</f>
        <v>0</v>
      </c>
      <c r="BK1539" s="591"/>
      <c r="BL1539" s="650">
        <f>(AD1539*2)+(AJ1539*2)+(AP1539*3)+BB1539</f>
        <v>0</v>
      </c>
      <c r="BM1539" s="651"/>
      <c r="BN1539" s="652"/>
      <c r="BO1539" s="599" t="e">
        <f>(BL1539*BR$1523)+(N1539*BR$1524)+(X1539*BR$1525)+(R1539*BR$1526)+(V1539*BR$1527)+(Z1539*BR$1528)</f>
        <v>#REF!</v>
      </c>
      <c r="BP1539" s="599" t="e">
        <f>((AZ1539-BB1539)*BR$1530)+((AT1539-AV1539)*BR$1529)+(H1539*BR$1531)+(P1539*BR$1532)</f>
        <v>#REF!</v>
      </c>
      <c r="BQ1539" s="54"/>
      <c r="BR1539" s="54"/>
      <c r="BS1539" s="54"/>
    </row>
    <row r="1540" spans="1:71" ht="21.75" customHeight="1">
      <c r="A1540" s="54"/>
      <c r="B1540" s="566"/>
      <c r="C1540" s="560" t="str">
        <f>IF(ROSTER!D$24="","",ROSTER!D$24)</f>
        <v/>
      </c>
      <c r="D1540" s="561"/>
      <c r="E1540" s="547"/>
      <c r="F1540" s="502"/>
      <c r="G1540" s="507"/>
      <c r="H1540" s="544"/>
      <c r="I1540" s="545"/>
      <c r="J1540" s="540"/>
      <c r="K1540" s="541"/>
      <c r="L1540" s="553"/>
      <c r="M1540" s="559"/>
      <c r="N1540" s="556" t="s">
        <v>14</v>
      </c>
      <c r="O1540" s="557"/>
      <c r="P1540" s="540"/>
      <c r="Q1540" s="541"/>
      <c r="R1540" s="553"/>
      <c r="S1540" s="559"/>
      <c r="T1540" s="592"/>
      <c r="U1540" s="593"/>
      <c r="V1540" s="551"/>
      <c r="W1540" s="545"/>
      <c r="X1540" s="540"/>
      <c r="Y1540" s="545"/>
      <c r="Z1540" s="540"/>
      <c r="AA1540" s="545"/>
      <c r="AB1540" s="540"/>
      <c r="AC1540" s="541"/>
      <c r="AD1540" s="553"/>
      <c r="AE1540" s="559"/>
      <c r="AF1540" s="588"/>
      <c r="AG1540" s="589"/>
      <c r="AH1540" s="540"/>
      <c r="AI1540" s="541"/>
      <c r="AJ1540" s="553"/>
      <c r="AK1540" s="559"/>
      <c r="AL1540" s="592"/>
      <c r="AM1540" s="593"/>
      <c r="AN1540" s="540"/>
      <c r="AO1540" s="541"/>
      <c r="AP1540" s="553"/>
      <c r="AQ1540" s="559"/>
      <c r="AR1540" s="592"/>
      <c r="AS1540" s="593"/>
      <c r="AT1540" s="580"/>
      <c r="AU1540" s="581"/>
      <c r="AV1540" s="576"/>
      <c r="AW1540" s="577"/>
      <c r="AX1540" s="592"/>
      <c r="AY1540" s="593"/>
      <c r="AZ1540" s="540"/>
      <c r="BA1540" s="541"/>
      <c r="BB1540" s="553"/>
      <c r="BC1540" s="559"/>
      <c r="BD1540" s="592"/>
      <c r="BE1540" s="593"/>
      <c r="BF1540" s="580"/>
      <c r="BG1540" s="581"/>
      <c r="BH1540" s="576"/>
      <c r="BI1540" s="577"/>
      <c r="BJ1540" s="592"/>
      <c r="BK1540" s="593"/>
      <c r="BL1540" s="653"/>
      <c r="BM1540" s="654"/>
      <c r="BN1540" s="655"/>
      <c r="BO1540" s="600"/>
      <c r="BP1540" s="600"/>
      <c r="BQ1540" s="54"/>
      <c r="BR1540" s="54"/>
      <c r="BS1540" s="54"/>
    </row>
    <row r="1541" spans="1:71" ht="21.75" customHeight="1">
      <c r="A1541" s="54"/>
      <c r="B1541" s="565" t="str">
        <f>IF(ROSTER!B26="","",ROSTER!B26)</f>
        <v/>
      </c>
      <c r="C1541" s="536" t="str">
        <f>IF(ROSTER!C$26="","",ROSTER!C$26)</f>
        <v/>
      </c>
      <c r="D1541" s="537"/>
      <c r="E1541" s="546"/>
      <c r="F1541" s="501">
        <f>IF(E1541="y",1,IF(E1541="S",1,0))</f>
        <v>0</v>
      </c>
      <c r="G1541" s="506">
        <f>IF(E1541="S",1,0)</f>
        <v>0</v>
      </c>
      <c r="H1541" s="542"/>
      <c r="I1541" s="543"/>
      <c r="J1541" s="538"/>
      <c r="K1541" s="539"/>
      <c r="L1541" s="552"/>
      <c r="M1541" s="558"/>
      <c r="N1541" s="554">
        <f>L1541+J1541</f>
        <v>0</v>
      </c>
      <c r="O1541" s="555"/>
      <c r="P1541" s="538"/>
      <c r="Q1541" s="539"/>
      <c r="R1541" s="552"/>
      <c r="S1541" s="558"/>
      <c r="T1541" s="590">
        <f t="shared" ref="T1541:T1566" si="1376">R1541-P1541</f>
        <v>0</v>
      </c>
      <c r="U1541" s="591"/>
      <c r="V1541" s="550"/>
      <c r="W1541" s="543"/>
      <c r="X1541" s="538"/>
      <c r="Y1541" s="543"/>
      <c r="Z1541" s="538"/>
      <c r="AA1541" s="543"/>
      <c r="AB1541" s="538"/>
      <c r="AC1541" s="539"/>
      <c r="AD1541" s="552"/>
      <c r="AE1541" s="558"/>
      <c r="AF1541" s="586">
        <f>IF(AB1541=0,0,(AD1541/AB1541)*100)</f>
        <v>0</v>
      </c>
      <c r="AG1541" s="587"/>
      <c r="AH1541" s="538"/>
      <c r="AI1541" s="539"/>
      <c r="AJ1541" s="552"/>
      <c r="AK1541" s="558"/>
      <c r="AL1541" s="590">
        <f>IF(AH1541=0,0,(AJ1541/AH1541)*100)</f>
        <v>0</v>
      </c>
      <c r="AM1541" s="591"/>
      <c r="AN1541" s="538"/>
      <c r="AO1541" s="539"/>
      <c r="AP1541" s="552"/>
      <c r="AQ1541" s="558"/>
      <c r="AR1541" s="590">
        <f>IF(AN1541=0,0,(AP1541/AN1541)*100)</f>
        <v>0</v>
      </c>
      <c r="AS1541" s="591"/>
      <c r="AT1541" s="578">
        <f>AB1541+AH1541+AN1541</f>
        <v>0</v>
      </c>
      <c r="AU1541" s="579"/>
      <c r="AV1541" s="574">
        <f>AD1541+AJ1541+AP1541</f>
        <v>0</v>
      </c>
      <c r="AW1541" s="575"/>
      <c r="AX1541" s="590">
        <f>IF(AT1541=0,0,(AV1541/AT1541)*100)</f>
        <v>0</v>
      </c>
      <c r="AY1541" s="591"/>
      <c r="AZ1541" s="538"/>
      <c r="BA1541" s="539"/>
      <c r="BB1541" s="552"/>
      <c r="BC1541" s="558"/>
      <c r="BD1541" s="590">
        <f>IF(AZ1541=0,0,(BB1541/AZ1541)*100)</f>
        <v>0</v>
      </c>
      <c r="BE1541" s="591"/>
      <c r="BF1541" s="578">
        <f>AT1541+AZ1541</f>
        <v>0</v>
      </c>
      <c r="BG1541" s="579"/>
      <c r="BH1541" s="574">
        <f>AV1541+BB1541</f>
        <v>0</v>
      </c>
      <c r="BI1541" s="575"/>
      <c r="BJ1541" s="590">
        <f>IF(BF1541=0,0,(BH1541/BF1541)*100)</f>
        <v>0</v>
      </c>
      <c r="BK1541" s="591"/>
      <c r="BL1541" s="650">
        <f>(AD1541*2)+(AJ1541*2)+(AP1541*3)+BB1541</f>
        <v>0</v>
      </c>
      <c r="BM1541" s="651"/>
      <c r="BN1541" s="652"/>
      <c r="BO1541" s="599" t="e">
        <f>(BL1541*BR$1523)+(N1541*BR$1524)+(X1541*BR$1525)+(R1541*BR$1526)+(V1541*BR$1527)+(Z1541*BR$1528)</f>
        <v>#REF!</v>
      </c>
      <c r="BP1541" s="599" t="e">
        <f>((AZ1541-BB1541)*BR$1530)+((AT1541-AV1541)*BR$1529)+(H1541*BR$1531)+(P1541*BR$1532)</f>
        <v>#REF!</v>
      </c>
      <c r="BQ1541" s="54"/>
      <c r="BR1541" s="54"/>
      <c r="BS1541" s="54"/>
    </row>
    <row r="1542" spans="1:71" ht="21.75" customHeight="1">
      <c r="A1542" s="54"/>
      <c r="B1542" s="566"/>
      <c r="C1542" s="560" t="str">
        <f>IF(ROSTER!D$26="","",ROSTER!D$26)</f>
        <v/>
      </c>
      <c r="D1542" s="561"/>
      <c r="E1542" s="547"/>
      <c r="F1542" s="502"/>
      <c r="G1542" s="507"/>
      <c r="H1542" s="544"/>
      <c r="I1542" s="545"/>
      <c r="J1542" s="540"/>
      <c r="K1542" s="541"/>
      <c r="L1542" s="553"/>
      <c r="M1542" s="559"/>
      <c r="N1542" s="556" t="s">
        <v>14</v>
      </c>
      <c r="O1542" s="557"/>
      <c r="P1542" s="540"/>
      <c r="Q1542" s="541"/>
      <c r="R1542" s="553"/>
      <c r="S1542" s="559"/>
      <c r="T1542" s="592"/>
      <c r="U1542" s="593"/>
      <c r="V1542" s="551"/>
      <c r="W1542" s="545"/>
      <c r="X1542" s="540"/>
      <c r="Y1542" s="545"/>
      <c r="Z1542" s="540"/>
      <c r="AA1542" s="545"/>
      <c r="AB1542" s="540"/>
      <c r="AC1542" s="541"/>
      <c r="AD1542" s="553"/>
      <c r="AE1542" s="559"/>
      <c r="AF1542" s="588"/>
      <c r="AG1542" s="589"/>
      <c r="AH1542" s="540"/>
      <c r="AI1542" s="541"/>
      <c r="AJ1542" s="553"/>
      <c r="AK1542" s="559"/>
      <c r="AL1542" s="592"/>
      <c r="AM1542" s="593"/>
      <c r="AN1542" s="540"/>
      <c r="AO1542" s="541"/>
      <c r="AP1542" s="553"/>
      <c r="AQ1542" s="559"/>
      <c r="AR1542" s="592"/>
      <c r="AS1542" s="593"/>
      <c r="AT1542" s="580"/>
      <c r="AU1542" s="581"/>
      <c r="AV1542" s="576"/>
      <c r="AW1542" s="577"/>
      <c r="AX1542" s="592"/>
      <c r="AY1542" s="593"/>
      <c r="AZ1542" s="540"/>
      <c r="BA1542" s="541"/>
      <c r="BB1542" s="553"/>
      <c r="BC1542" s="559"/>
      <c r="BD1542" s="592"/>
      <c r="BE1542" s="593"/>
      <c r="BF1542" s="580"/>
      <c r="BG1542" s="581"/>
      <c r="BH1542" s="576"/>
      <c r="BI1542" s="577"/>
      <c r="BJ1542" s="592"/>
      <c r="BK1542" s="593"/>
      <c r="BL1542" s="653"/>
      <c r="BM1542" s="654"/>
      <c r="BN1542" s="655"/>
      <c r="BO1542" s="600"/>
      <c r="BP1542" s="600"/>
      <c r="BQ1542" s="54"/>
      <c r="BR1542" s="54"/>
      <c r="BS1542" s="54"/>
    </row>
    <row r="1543" spans="1:71" ht="21.75" customHeight="1">
      <c r="A1543" s="54"/>
      <c r="B1543" s="565" t="str">
        <f>IF(ROSTER!B28="","",ROSTER!B28)</f>
        <v/>
      </c>
      <c r="C1543" s="536" t="str">
        <f>IF(ROSTER!C$28="","",ROSTER!C$28)</f>
        <v/>
      </c>
      <c r="D1543" s="537"/>
      <c r="E1543" s="546"/>
      <c r="F1543" s="501">
        <f>IF(E1543="y",1,IF(E1543="S",1,0))</f>
        <v>0</v>
      </c>
      <c r="G1543" s="506">
        <f>IF(E1543="S",1,0)</f>
        <v>0</v>
      </c>
      <c r="H1543" s="542"/>
      <c r="I1543" s="543"/>
      <c r="J1543" s="538"/>
      <c r="K1543" s="539"/>
      <c r="L1543" s="552"/>
      <c r="M1543" s="558"/>
      <c r="N1543" s="554">
        <f>L1543+J1543</f>
        <v>0</v>
      </c>
      <c r="O1543" s="555"/>
      <c r="P1543" s="538"/>
      <c r="Q1543" s="539"/>
      <c r="R1543" s="552"/>
      <c r="S1543" s="558"/>
      <c r="T1543" s="590">
        <f t="shared" ref="T1543:T1566" si="1377">R1543-P1543</f>
        <v>0</v>
      </c>
      <c r="U1543" s="591"/>
      <c r="V1543" s="550"/>
      <c r="W1543" s="543"/>
      <c r="X1543" s="538"/>
      <c r="Y1543" s="543"/>
      <c r="Z1543" s="538"/>
      <c r="AA1543" s="543"/>
      <c r="AB1543" s="538"/>
      <c r="AC1543" s="539"/>
      <c r="AD1543" s="552"/>
      <c r="AE1543" s="558"/>
      <c r="AF1543" s="586">
        <f>IF(AB1543=0,0,(AD1543/AB1543)*100)</f>
        <v>0</v>
      </c>
      <c r="AG1543" s="587"/>
      <c r="AH1543" s="538"/>
      <c r="AI1543" s="539"/>
      <c r="AJ1543" s="552"/>
      <c r="AK1543" s="558"/>
      <c r="AL1543" s="590">
        <f>IF(AH1543=0,0,(AJ1543/AH1543)*100)</f>
        <v>0</v>
      </c>
      <c r="AM1543" s="591"/>
      <c r="AN1543" s="538"/>
      <c r="AO1543" s="539"/>
      <c r="AP1543" s="552"/>
      <c r="AQ1543" s="558"/>
      <c r="AR1543" s="590">
        <f>IF(AN1543=0,0,(AP1543/AN1543)*100)</f>
        <v>0</v>
      </c>
      <c r="AS1543" s="591"/>
      <c r="AT1543" s="578">
        <f>AB1543+AH1543+AN1543</f>
        <v>0</v>
      </c>
      <c r="AU1543" s="579"/>
      <c r="AV1543" s="574">
        <f>AD1543+AJ1543+AP1543</f>
        <v>0</v>
      </c>
      <c r="AW1543" s="575"/>
      <c r="AX1543" s="590">
        <f>IF(AT1543=0,0,(AV1543/AT1543)*100)</f>
        <v>0</v>
      </c>
      <c r="AY1543" s="591"/>
      <c r="AZ1543" s="538"/>
      <c r="BA1543" s="539"/>
      <c r="BB1543" s="552"/>
      <c r="BC1543" s="558"/>
      <c r="BD1543" s="590">
        <f>IF(AZ1543=0,0,(BB1543/AZ1543)*100)</f>
        <v>0</v>
      </c>
      <c r="BE1543" s="591"/>
      <c r="BF1543" s="578">
        <f>AT1543+AZ1543</f>
        <v>0</v>
      </c>
      <c r="BG1543" s="579"/>
      <c r="BH1543" s="574">
        <f>AV1543+BB1543</f>
        <v>0</v>
      </c>
      <c r="BI1543" s="575"/>
      <c r="BJ1543" s="590">
        <f>IF(BF1543=0,0,(BH1543/BF1543)*100)</f>
        <v>0</v>
      </c>
      <c r="BK1543" s="591"/>
      <c r="BL1543" s="650">
        <f>(AD1543*2)+(AJ1543*2)+(AP1543*3)+BB1543</f>
        <v>0</v>
      </c>
      <c r="BM1543" s="651"/>
      <c r="BN1543" s="652"/>
      <c r="BO1543" s="599" t="e">
        <f>(BL1543*BR$1523)+(N1543*BR$1524)+(X1543*BR$1525)+(R1543*BR$1526)+(V1543*BR$1527)+(Z1543*BR$1528)</f>
        <v>#REF!</v>
      </c>
      <c r="BP1543" s="599" t="e">
        <f>((AZ1543-BB1543)*BR$1530)+((AT1543-AV1543)*BR$1529)+(H1543*BR$1531)+(P1543*BR$1532)</f>
        <v>#REF!</v>
      </c>
      <c r="BQ1543" s="54"/>
      <c r="BR1543" s="54"/>
      <c r="BS1543" s="54"/>
    </row>
    <row r="1544" spans="1:71" ht="21.75" customHeight="1">
      <c r="A1544" s="54"/>
      <c r="B1544" s="566"/>
      <c r="C1544" s="560" t="str">
        <f>IF(ROSTER!D$28="","",ROSTER!D$28)</f>
        <v/>
      </c>
      <c r="D1544" s="561"/>
      <c r="E1544" s="547"/>
      <c r="F1544" s="502"/>
      <c r="G1544" s="507"/>
      <c r="H1544" s="544"/>
      <c r="I1544" s="545"/>
      <c r="J1544" s="540"/>
      <c r="K1544" s="541"/>
      <c r="L1544" s="553"/>
      <c r="M1544" s="559"/>
      <c r="N1544" s="556" t="s">
        <v>14</v>
      </c>
      <c r="O1544" s="557"/>
      <c r="P1544" s="540"/>
      <c r="Q1544" s="541"/>
      <c r="R1544" s="553"/>
      <c r="S1544" s="559"/>
      <c r="T1544" s="592"/>
      <c r="U1544" s="593"/>
      <c r="V1544" s="551"/>
      <c r="W1544" s="545"/>
      <c r="X1544" s="540"/>
      <c r="Y1544" s="545"/>
      <c r="Z1544" s="540"/>
      <c r="AA1544" s="545"/>
      <c r="AB1544" s="540"/>
      <c r="AC1544" s="541"/>
      <c r="AD1544" s="553"/>
      <c r="AE1544" s="559"/>
      <c r="AF1544" s="588"/>
      <c r="AG1544" s="589"/>
      <c r="AH1544" s="540"/>
      <c r="AI1544" s="541"/>
      <c r="AJ1544" s="553"/>
      <c r="AK1544" s="559"/>
      <c r="AL1544" s="592"/>
      <c r="AM1544" s="593"/>
      <c r="AN1544" s="540"/>
      <c r="AO1544" s="541"/>
      <c r="AP1544" s="553"/>
      <c r="AQ1544" s="559"/>
      <c r="AR1544" s="592"/>
      <c r="AS1544" s="593"/>
      <c r="AT1544" s="580"/>
      <c r="AU1544" s="581"/>
      <c r="AV1544" s="576"/>
      <c r="AW1544" s="577"/>
      <c r="AX1544" s="592"/>
      <c r="AY1544" s="593"/>
      <c r="AZ1544" s="540"/>
      <c r="BA1544" s="541"/>
      <c r="BB1544" s="553"/>
      <c r="BC1544" s="559"/>
      <c r="BD1544" s="592"/>
      <c r="BE1544" s="593"/>
      <c r="BF1544" s="580"/>
      <c r="BG1544" s="581"/>
      <c r="BH1544" s="576"/>
      <c r="BI1544" s="577"/>
      <c r="BJ1544" s="592"/>
      <c r="BK1544" s="593"/>
      <c r="BL1544" s="653"/>
      <c r="BM1544" s="654"/>
      <c r="BN1544" s="655"/>
      <c r="BO1544" s="600"/>
      <c r="BP1544" s="600"/>
      <c r="BQ1544" s="54"/>
      <c r="BR1544" s="54"/>
      <c r="BS1544" s="54"/>
    </row>
    <row r="1545" spans="1:71" ht="21.75" customHeight="1">
      <c r="A1545" s="54"/>
      <c r="B1545" s="565" t="str">
        <f>IF(ROSTER!B30="","",ROSTER!B30)</f>
        <v/>
      </c>
      <c r="C1545" s="536" t="str">
        <f>IF(ROSTER!C$30="","",ROSTER!C$30)</f>
        <v/>
      </c>
      <c r="D1545" s="537"/>
      <c r="E1545" s="546"/>
      <c r="F1545" s="501">
        <f>IF(E1545="y",1,IF(E1545="S",1,0))</f>
        <v>0</v>
      </c>
      <c r="G1545" s="506">
        <f>IF(E1545="S",1,0)</f>
        <v>0</v>
      </c>
      <c r="H1545" s="542"/>
      <c r="I1545" s="543"/>
      <c r="J1545" s="538"/>
      <c r="K1545" s="539"/>
      <c r="L1545" s="552"/>
      <c r="M1545" s="558"/>
      <c r="N1545" s="554">
        <f>L1545+J1545</f>
        <v>0</v>
      </c>
      <c r="O1545" s="555"/>
      <c r="P1545" s="538"/>
      <c r="Q1545" s="539"/>
      <c r="R1545" s="552"/>
      <c r="S1545" s="558"/>
      <c r="T1545" s="590">
        <f t="shared" ref="T1545:T1566" si="1378">R1545-P1545</f>
        <v>0</v>
      </c>
      <c r="U1545" s="591"/>
      <c r="V1545" s="550"/>
      <c r="W1545" s="543"/>
      <c r="X1545" s="538"/>
      <c r="Y1545" s="543"/>
      <c r="Z1545" s="538"/>
      <c r="AA1545" s="543"/>
      <c r="AB1545" s="538"/>
      <c r="AC1545" s="539"/>
      <c r="AD1545" s="552"/>
      <c r="AE1545" s="558"/>
      <c r="AF1545" s="586">
        <f>IF(AB1545=0,0,(AD1545/AB1545)*100)</f>
        <v>0</v>
      </c>
      <c r="AG1545" s="587"/>
      <c r="AH1545" s="538"/>
      <c r="AI1545" s="539"/>
      <c r="AJ1545" s="552"/>
      <c r="AK1545" s="558"/>
      <c r="AL1545" s="590">
        <f>IF(AH1545=0,0,(AJ1545/AH1545)*100)</f>
        <v>0</v>
      </c>
      <c r="AM1545" s="591"/>
      <c r="AN1545" s="538"/>
      <c r="AO1545" s="539"/>
      <c r="AP1545" s="552"/>
      <c r="AQ1545" s="558"/>
      <c r="AR1545" s="590">
        <f>IF(AN1545=0,0,(AP1545/AN1545)*100)</f>
        <v>0</v>
      </c>
      <c r="AS1545" s="591"/>
      <c r="AT1545" s="578">
        <f>AB1545+AH1545+AN1545</f>
        <v>0</v>
      </c>
      <c r="AU1545" s="579"/>
      <c r="AV1545" s="574">
        <f>AD1545+AJ1545+AP1545</f>
        <v>0</v>
      </c>
      <c r="AW1545" s="575"/>
      <c r="AX1545" s="590">
        <f>IF(AT1545=0,0,(AV1545/AT1545)*100)</f>
        <v>0</v>
      </c>
      <c r="AY1545" s="591"/>
      <c r="AZ1545" s="538"/>
      <c r="BA1545" s="539"/>
      <c r="BB1545" s="552"/>
      <c r="BC1545" s="558"/>
      <c r="BD1545" s="590">
        <f>IF(AZ1545=0,0,(BB1545/AZ1545)*100)</f>
        <v>0</v>
      </c>
      <c r="BE1545" s="591"/>
      <c r="BF1545" s="578">
        <f>AT1545+AZ1545</f>
        <v>0</v>
      </c>
      <c r="BG1545" s="579"/>
      <c r="BH1545" s="574">
        <f>AV1545+BB1545</f>
        <v>0</v>
      </c>
      <c r="BI1545" s="575"/>
      <c r="BJ1545" s="590">
        <f>IF(BF1545=0,0,(BH1545/BF1545)*100)</f>
        <v>0</v>
      </c>
      <c r="BK1545" s="591"/>
      <c r="BL1545" s="650">
        <f>(AD1545*2)+(AJ1545*2)+(AP1545*3)+BB1545</f>
        <v>0</v>
      </c>
      <c r="BM1545" s="651"/>
      <c r="BN1545" s="652"/>
      <c r="BO1545" s="599" t="e">
        <f>(BL1545*BR$1523)+(N1545*BR$1524)+(X1545*BR$1525)+(R1545*BR$1526)+(V1545*BR$1527)+(Z1545*BR$1528)</f>
        <v>#REF!</v>
      </c>
      <c r="BP1545" s="599" t="e">
        <f>((AZ1545-BB1545)*BR$1530)+((AT1545-AV1545)*BR$1529)+(H1545*BR$1531)+(P1545*BR$1532)</f>
        <v>#REF!</v>
      </c>
      <c r="BQ1545" s="54"/>
      <c r="BR1545" s="54"/>
      <c r="BS1545" s="54"/>
    </row>
    <row r="1546" spans="1:71" ht="21.75" customHeight="1">
      <c r="A1546" s="54"/>
      <c r="B1546" s="566"/>
      <c r="C1546" s="560" t="str">
        <f>IF(ROSTER!D$30="","",ROSTER!D$30)</f>
        <v/>
      </c>
      <c r="D1546" s="561"/>
      <c r="E1546" s="547"/>
      <c r="F1546" s="502"/>
      <c r="G1546" s="507"/>
      <c r="H1546" s="544"/>
      <c r="I1546" s="545"/>
      <c r="J1546" s="540"/>
      <c r="K1546" s="541"/>
      <c r="L1546" s="553"/>
      <c r="M1546" s="559"/>
      <c r="N1546" s="556" t="s">
        <v>14</v>
      </c>
      <c r="O1546" s="557"/>
      <c r="P1546" s="540"/>
      <c r="Q1546" s="541"/>
      <c r="R1546" s="553"/>
      <c r="S1546" s="559"/>
      <c r="T1546" s="592"/>
      <c r="U1546" s="593"/>
      <c r="V1546" s="551"/>
      <c r="W1546" s="545"/>
      <c r="X1546" s="540"/>
      <c r="Y1546" s="545"/>
      <c r="Z1546" s="540"/>
      <c r="AA1546" s="545"/>
      <c r="AB1546" s="540"/>
      <c r="AC1546" s="541"/>
      <c r="AD1546" s="553"/>
      <c r="AE1546" s="559"/>
      <c r="AF1546" s="588"/>
      <c r="AG1546" s="589"/>
      <c r="AH1546" s="540"/>
      <c r="AI1546" s="541"/>
      <c r="AJ1546" s="553"/>
      <c r="AK1546" s="559"/>
      <c r="AL1546" s="592"/>
      <c r="AM1546" s="593"/>
      <c r="AN1546" s="540"/>
      <c r="AO1546" s="541"/>
      <c r="AP1546" s="553"/>
      <c r="AQ1546" s="559"/>
      <c r="AR1546" s="592"/>
      <c r="AS1546" s="593"/>
      <c r="AT1546" s="580"/>
      <c r="AU1546" s="581"/>
      <c r="AV1546" s="576"/>
      <c r="AW1546" s="577"/>
      <c r="AX1546" s="592"/>
      <c r="AY1546" s="593"/>
      <c r="AZ1546" s="540"/>
      <c r="BA1546" s="541"/>
      <c r="BB1546" s="553"/>
      <c r="BC1546" s="559"/>
      <c r="BD1546" s="592"/>
      <c r="BE1546" s="593"/>
      <c r="BF1546" s="580"/>
      <c r="BG1546" s="581"/>
      <c r="BH1546" s="576"/>
      <c r="BI1546" s="577"/>
      <c r="BJ1546" s="592"/>
      <c r="BK1546" s="593"/>
      <c r="BL1546" s="653"/>
      <c r="BM1546" s="654"/>
      <c r="BN1546" s="655"/>
      <c r="BO1546" s="600"/>
      <c r="BP1546" s="600"/>
      <c r="BQ1546" s="54"/>
      <c r="BR1546" s="54"/>
      <c r="BS1546" s="54"/>
    </row>
    <row r="1547" spans="1:71" ht="21.75" customHeight="1">
      <c r="A1547" s="54"/>
      <c r="B1547" s="565" t="str">
        <f>IF(ROSTER!B32="","",ROSTER!B32)</f>
        <v/>
      </c>
      <c r="C1547" s="536" t="str">
        <f>IF(ROSTER!C$32="","",ROSTER!C$32)</f>
        <v/>
      </c>
      <c r="D1547" s="537"/>
      <c r="E1547" s="546"/>
      <c r="F1547" s="501">
        <f>IF(E1547="y",1,IF(E1547="S",1,0))</f>
        <v>0</v>
      </c>
      <c r="G1547" s="506">
        <f>IF(E1547="S",1,0)</f>
        <v>0</v>
      </c>
      <c r="H1547" s="542"/>
      <c r="I1547" s="543"/>
      <c r="J1547" s="538"/>
      <c r="K1547" s="539"/>
      <c r="L1547" s="552"/>
      <c r="M1547" s="558"/>
      <c r="N1547" s="554">
        <f>L1547+J1547</f>
        <v>0</v>
      </c>
      <c r="O1547" s="555"/>
      <c r="P1547" s="538"/>
      <c r="Q1547" s="539"/>
      <c r="R1547" s="552"/>
      <c r="S1547" s="558"/>
      <c r="T1547" s="590">
        <f t="shared" ref="T1547:T1566" si="1379">R1547-P1547</f>
        <v>0</v>
      </c>
      <c r="U1547" s="591"/>
      <c r="V1547" s="550"/>
      <c r="W1547" s="543"/>
      <c r="X1547" s="538"/>
      <c r="Y1547" s="543"/>
      <c r="Z1547" s="538"/>
      <c r="AA1547" s="543"/>
      <c r="AB1547" s="538"/>
      <c r="AC1547" s="539"/>
      <c r="AD1547" s="552"/>
      <c r="AE1547" s="558"/>
      <c r="AF1547" s="586">
        <f>IF(AB1547=0,0,(AD1547/AB1547)*100)</f>
        <v>0</v>
      </c>
      <c r="AG1547" s="587"/>
      <c r="AH1547" s="538"/>
      <c r="AI1547" s="539"/>
      <c r="AJ1547" s="552"/>
      <c r="AK1547" s="558"/>
      <c r="AL1547" s="590">
        <f>IF(AH1547=0,0,(AJ1547/AH1547)*100)</f>
        <v>0</v>
      </c>
      <c r="AM1547" s="591"/>
      <c r="AN1547" s="538"/>
      <c r="AO1547" s="539"/>
      <c r="AP1547" s="552"/>
      <c r="AQ1547" s="558"/>
      <c r="AR1547" s="590">
        <f>IF(AN1547=0,0,(AP1547/AN1547)*100)</f>
        <v>0</v>
      </c>
      <c r="AS1547" s="591"/>
      <c r="AT1547" s="578">
        <f>AB1547+AH1547+AN1547</f>
        <v>0</v>
      </c>
      <c r="AU1547" s="579"/>
      <c r="AV1547" s="574">
        <f>AD1547+AJ1547+AP1547</f>
        <v>0</v>
      </c>
      <c r="AW1547" s="575"/>
      <c r="AX1547" s="590">
        <f>IF(AT1547=0,0,(AV1547/AT1547)*100)</f>
        <v>0</v>
      </c>
      <c r="AY1547" s="591"/>
      <c r="AZ1547" s="538"/>
      <c r="BA1547" s="539"/>
      <c r="BB1547" s="552"/>
      <c r="BC1547" s="558"/>
      <c r="BD1547" s="590">
        <f>IF(AZ1547=0,0,(BB1547/AZ1547)*100)</f>
        <v>0</v>
      </c>
      <c r="BE1547" s="591"/>
      <c r="BF1547" s="578">
        <f>AT1547+AZ1547</f>
        <v>0</v>
      </c>
      <c r="BG1547" s="579"/>
      <c r="BH1547" s="574">
        <f>AV1547+BB1547</f>
        <v>0</v>
      </c>
      <c r="BI1547" s="575"/>
      <c r="BJ1547" s="590">
        <f>IF(BF1547=0,0,(BH1547/BF1547)*100)</f>
        <v>0</v>
      </c>
      <c r="BK1547" s="591"/>
      <c r="BL1547" s="650">
        <f>(AD1547*2)+(AJ1547*2)+(AP1547*3)+BB1547</f>
        <v>0</v>
      </c>
      <c r="BM1547" s="651"/>
      <c r="BN1547" s="652"/>
      <c r="BO1547" s="599" t="e">
        <f>(BL1547*BR$1523)+(N1547*BR$1524)+(X1547*BR$1525)+(R1547*BR$1526)+(V1547*BR$1527)+(Z1547*BR$1528)</f>
        <v>#REF!</v>
      </c>
      <c r="BP1547" s="599" t="e">
        <f>((AZ1547-BB1547)*BR$1530)+((AT1547-AV1547)*BR$1529)+(H1547*BR$1531)+(P1547*BR$1532)</f>
        <v>#REF!</v>
      </c>
      <c r="BQ1547" s="54"/>
      <c r="BR1547" s="54"/>
      <c r="BS1547" s="54"/>
    </row>
    <row r="1548" spans="1:71" ht="21.75" customHeight="1">
      <c r="A1548" s="54"/>
      <c r="B1548" s="566"/>
      <c r="C1548" s="560" t="str">
        <f>IF(ROSTER!D$32="","",ROSTER!D$32)</f>
        <v/>
      </c>
      <c r="D1548" s="561"/>
      <c r="E1548" s="547"/>
      <c r="F1548" s="502"/>
      <c r="G1548" s="507"/>
      <c r="H1548" s="544"/>
      <c r="I1548" s="545"/>
      <c r="J1548" s="540"/>
      <c r="K1548" s="541"/>
      <c r="L1548" s="553"/>
      <c r="M1548" s="559"/>
      <c r="N1548" s="556" t="s">
        <v>14</v>
      </c>
      <c r="O1548" s="557"/>
      <c r="P1548" s="540"/>
      <c r="Q1548" s="541"/>
      <c r="R1548" s="553"/>
      <c r="S1548" s="559"/>
      <c r="T1548" s="592"/>
      <c r="U1548" s="593"/>
      <c r="V1548" s="551"/>
      <c r="W1548" s="545"/>
      <c r="X1548" s="540"/>
      <c r="Y1548" s="545"/>
      <c r="Z1548" s="540"/>
      <c r="AA1548" s="545"/>
      <c r="AB1548" s="540"/>
      <c r="AC1548" s="541"/>
      <c r="AD1548" s="553"/>
      <c r="AE1548" s="559"/>
      <c r="AF1548" s="588"/>
      <c r="AG1548" s="589"/>
      <c r="AH1548" s="540"/>
      <c r="AI1548" s="541"/>
      <c r="AJ1548" s="553"/>
      <c r="AK1548" s="559"/>
      <c r="AL1548" s="592"/>
      <c r="AM1548" s="593"/>
      <c r="AN1548" s="540"/>
      <c r="AO1548" s="541"/>
      <c r="AP1548" s="553"/>
      <c r="AQ1548" s="559"/>
      <c r="AR1548" s="592"/>
      <c r="AS1548" s="593"/>
      <c r="AT1548" s="580"/>
      <c r="AU1548" s="581"/>
      <c r="AV1548" s="576"/>
      <c r="AW1548" s="577"/>
      <c r="AX1548" s="592"/>
      <c r="AY1548" s="593"/>
      <c r="AZ1548" s="540"/>
      <c r="BA1548" s="541"/>
      <c r="BB1548" s="553"/>
      <c r="BC1548" s="559"/>
      <c r="BD1548" s="592"/>
      <c r="BE1548" s="593"/>
      <c r="BF1548" s="580"/>
      <c r="BG1548" s="581"/>
      <c r="BH1548" s="576"/>
      <c r="BI1548" s="577"/>
      <c r="BJ1548" s="592"/>
      <c r="BK1548" s="593"/>
      <c r="BL1548" s="653"/>
      <c r="BM1548" s="654"/>
      <c r="BN1548" s="655"/>
      <c r="BO1548" s="600"/>
      <c r="BP1548" s="600"/>
      <c r="BQ1548" s="54"/>
      <c r="BR1548" s="54"/>
      <c r="BS1548" s="54"/>
    </row>
    <row r="1549" spans="1:71" ht="21.75" customHeight="1">
      <c r="A1549" s="54"/>
      <c r="B1549" s="565" t="str">
        <f>IF(ROSTER!B34="","",ROSTER!B34)</f>
        <v/>
      </c>
      <c r="C1549" s="536" t="str">
        <f>IF(ROSTER!C$34="","",ROSTER!C$34)</f>
        <v/>
      </c>
      <c r="D1549" s="537"/>
      <c r="E1549" s="546"/>
      <c r="F1549" s="501">
        <f>IF(E1549="y",1,IF(E1549="S",1,0))</f>
        <v>0</v>
      </c>
      <c r="G1549" s="506">
        <f>IF(E1549="S",1,0)</f>
        <v>0</v>
      </c>
      <c r="H1549" s="542"/>
      <c r="I1549" s="543"/>
      <c r="J1549" s="538"/>
      <c r="K1549" s="539"/>
      <c r="L1549" s="552"/>
      <c r="M1549" s="558"/>
      <c r="N1549" s="554">
        <f>L1549+J1549</f>
        <v>0</v>
      </c>
      <c r="O1549" s="555"/>
      <c r="P1549" s="538"/>
      <c r="Q1549" s="539"/>
      <c r="R1549" s="552"/>
      <c r="S1549" s="558"/>
      <c r="T1549" s="590">
        <f t="shared" ref="T1549:T1566" si="1380">R1549-P1549</f>
        <v>0</v>
      </c>
      <c r="U1549" s="591"/>
      <c r="V1549" s="550"/>
      <c r="W1549" s="543"/>
      <c r="X1549" s="538"/>
      <c r="Y1549" s="543"/>
      <c r="Z1549" s="538"/>
      <c r="AA1549" s="543"/>
      <c r="AB1549" s="538"/>
      <c r="AC1549" s="539"/>
      <c r="AD1549" s="552"/>
      <c r="AE1549" s="558"/>
      <c r="AF1549" s="586">
        <f>IF(AB1549=0,0,(AD1549/AB1549)*100)</f>
        <v>0</v>
      </c>
      <c r="AG1549" s="587"/>
      <c r="AH1549" s="538"/>
      <c r="AI1549" s="539"/>
      <c r="AJ1549" s="552"/>
      <c r="AK1549" s="558"/>
      <c r="AL1549" s="590">
        <f>IF(AH1549=0,0,(AJ1549/AH1549)*100)</f>
        <v>0</v>
      </c>
      <c r="AM1549" s="591"/>
      <c r="AN1549" s="538"/>
      <c r="AO1549" s="539"/>
      <c r="AP1549" s="552"/>
      <c r="AQ1549" s="558"/>
      <c r="AR1549" s="590">
        <f>IF(AN1549=0,0,(AP1549/AN1549)*100)</f>
        <v>0</v>
      </c>
      <c r="AS1549" s="591"/>
      <c r="AT1549" s="578">
        <f>AB1549+AH1549+AN1549</f>
        <v>0</v>
      </c>
      <c r="AU1549" s="579"/>
      <c r="AV1549" s="574">
        <f>AD1549+AJ1549+AP1549</f>
        <v>0</v>
      </c>
      <c r="AW1549" s="575"/>
      <c r="AX1549" s="590">
        <f>IF(AT1549=0,0,(AV1549/AT1549)*100)</f>
        <v>0</v>
      </c>
      <c r="AY1549" s="591"/>
      <c r="AZ1549" s="538"/>
      <c r="BA1549" s="539"/>
      <c r="BB1549" s="552"/>
      <c r="BC1549" s="558"/>
      <c r="BD1549" s="590">
        <f>IF(AZ1549=0,0,(BB1549/AZ1549)*100)</f>
        <v>0</v>
      </c>
      <c r="BE1549" s="591"/>
      <c r="BF1549" s="578">
        <f>AT1549+AZ1549</f>
        <v>0</v>
      </c>
      <c r="BG1549" s="579"/>
      <c r="BH1549" s="574">
        <f>AV1549+BB1549</f>
        <v>0</v>
      </c>
      <c r="BI1549" s="575"/>
      <c r="BJ1549" s="590">
        <f>IF(BF1549=0,0,(BH1549/BF1549)*100)</f>
        <v>0</v>
      </c>
      <c r="BK1549" s="591"/>
      <c r="BL1549" s="650">
        <f>(AD1549*2)+(AJ1549*2)+(AP1549*3)+BB1549</f>
        <v>0</v>
      </c>
      <c r="BM1549" s="651"/>
      <c r="BN1549" s="652"/>
      <c r="BO1549" s="599" t="e">
        <f>(BL1549*BR$1523)+(N1549*BR$1524)+(X1549*BR$1525)+(R1549*BR$1526)+(V1549*BR$1527)+(Z1549*BR$1528)</f>
        <v>#REF!</v>
      </c>
      <c r="BP1549" s="599" t="e">
        <f>((AZ1549-BB1549)*BR$1530)+((AT1549-AV1549)*BR$1529)+(H1549*BR$1531)+(P1549*BR$1532)</f>
        <v>#REF!</v>
      </c>
      <c r="BQ1549" s="54"/>
      <c r="BR1549" s="54"/>
      <c r="BS1549" s="54"/>
    </row>
    <row r="1550" spans="1:71" ht="21.75" customHeight="1">
      <c r="A1550" s="54"/>
      <c r="B1550" s="566"/>
      <c r="C1550" s="560" t="str">
        <f>IF(ROSTER!D$34="","",ROSTER!D$34)</f>
        <v/>
      </c>
      <c r="D1550" s="561"/>
      <c r="E1550" s="547"/>
      <c r="F1550" s="502"/>
      <c r="G1550" s="507"/>
      <c r="H1550" s="544"/>
      <c r="I1550" s="545"/>
      <c r="J1550" s="540"/>
      <c r="K1550" s="541"/>
      <c r="L1550" s="553"/>
      <c r="M1550" s="559"/>
      <c r="N1550" s="556" t="s">
        <v>14</v>
      </c>
      <c r="O1550" s="557"/>
      <c r="P1550" s="540"/>
      <c r="Q1550" s="541"/>
      <c r="R1550" s="553"/>
      <c r="S1550" s="559"/>
      <c r="T1550" s="592"/>
      <c r="U1550" s="593"/>
      <c r="V1550" s="551"/>
      <c r="W1550" s="545"/>
      <c r="X1550" s="540"/>
      <c r="Y1550" s="545"/>
      <c r="Z1550" s="540"/>
      <c r="AA1550" s="545"/>
      <c r="AB1550" s="540"/>
      <c r="AC1550" s="541"/>
      <c r="AD1550" s="553"/>
      <c r="AE1550" s="559"/>
      <c r="AF1550" s="588"/>
      <c r="AG1550" s="589"/>
      <c r="AH1550" s="540"/>
      <c r="AI1550" s="541"/>
      <c r="AJ1550" s="553"/>
      <c r="AK1550" s="559"/>
      <c r="AL1550" s="592"/>
      <c r="AM1550" s="593"/>
      <c r="AN1550" s="540"/>
      <c r="AO1550" s="541"/>
      <c r="AP1550" s="553"/>
      <c r="AQ1550" s="559"/>
      <c r="AR1550" s="592"/>
      <c r="AS1550" s="593"/>
      <c r="AT1550" s="580"/>
      <c r="AU1550" s="581"/>
      <c r="AV1550" s="576"/>
      <c r="AW1550" s="577"/>
      <c r="AX1550" s="592"/>
      <c r="AY1550" s="593"/>
      <c r="AZ1550" s="540"/>
      <c r="BA1550" s="541"/>
      <c r="BB1550" s="553"/>
      <c r="BC1550" s="559"/>
      <c r="BD1550" s="592"/>
      <c r="BE1550" s="593"/>
      <c r="BF1550" s="580"/>
      <c r="BG1550" s="581"/>
      <c r="BH1550" s="576"/>
      <c r="BI1550" s="577"/>
      <c r="BJ1550" s="592"/>
      <c r="BK1550" s="593"/>
      <c r="BL1550" s="653"/>
      <c r="BM1550" s="654"/>
      <c r="BN1550" s="655"/>
      <c r="BO1550" s="600"/>
      <c r="BP1550" s="600"/>
      <c r="BQ1550" s="54"/>
      <c r="BR1550" s="54"/>
      <c r="BS1550" s="54"/>
    </row>
    <row r="1551" spans="1:71" ht="21.75" customHeight="1">
      <c r="A1551" s="54"/>
      <c r="B1551" s="565" t="str">
        <f>IF(ROSTER!B36="","",ROSTER!B36)</f>
        <v/>
      </c>
      <c r="C1551" s="536" t="str">
        <f>IF(ROSTER!C$36="","",ROSTER!C$36)</f>
        <v/>
      </c>
      <c r="D1551" s="537"/>
      <c r="E1551" s="546"/>
      <c r="F1551" s="501">
        <f>IF(E1551="y",1,IF(E1551="S",1,0))</f>
        <v>0</v>
      </c>
      <c r="G1551" s="506">
        <f>IF(E1551="S",1,0)</f>
        <v>0</v>
      </c>
      <c r="H1551" s="542"/>
      <c r="I1551" s="543"/>
      <c r="J1551" s="538"/>
      <c r="K1551" s="539"/>
      <c r="L1551" s="552"/>
      <c r="M1551" s="558"/>
      <c r="N1551" s="554">
        <f>L1551+J1551</f>
        <v>0</v>
      </c>
      <c r="O1551" s="555"/>
      <c r="P1551" s="538"/>
      <c r="Q1551" s="539"/>
      <c r="R1551" s="552"/>
      <c r="S1551" s="558"/>
      <c r="T1551" s="590">
        <f t="shared" ref="T1551:T1566" si="1381">R1551-P1551</f>
        <v>0</v>
      </c>
      <c r="U1551" s="591"/>
      <c r="V1551" s="550"/>
      <c r="W1551" s="543"/>
      <c r="X1551" s="538"/>
      <c r="Y1551" s="543"/>
      <c r="Z1551" s="538"/>
      <c r="AA1551" s="543"/>
      <c r="AB1551" s="538"/>
      <c r="AC1551" s="539"/>
      <c r="AD1551" s="552"/>
      <c r="AE1551" s="558"/>
      <c r="AF1551" s="586">
        <f>IF(AB1551=0,0,(AD1551/AB1551)*100)</f>
        <v>0</v>
      </c>
      <c r="AG1551" s="587"/>
      <c r="AH1551" s="538"/>
      <c r="AI1551" s="539"/>
      <c r="AJ1551" s="552"/>
      <c r="AK1551" s="558"/>
      <c r="AL1551" s="590">
        <f>IF(AH1551=0,0,(AJ1551/AH1551)*100)</f>
        <v>0</v>
      </c>
      <c r="AM1551" s="591"/>
      <c r="AN1551" s="538"/>
      <c r="AO1551" s="539"/>
      <c r="AP1551" s="552"/>
      <c r="AQ1551" s="558"/>
      <c r="AR1551" s="590">
        <f>IF(AN1551=0,0,(AP1551/AN1551)*100)</f>
        <v>0</v>
      </c>
      <c r="AS1551" s="591"/>
      <c r="AT1551" s="578">
        <f>AB1551+AH1551+AN1551</f>
        <v>0</v>
      </c>
      <c r="AU1551" s="579"/>
      <c r="AV1551" s="574">
        <f>AD1551+AJ1551+AP1551</f>
        <v>0</v>
      </c>
      <c r="AW1551" s="575"/>
      <c r="AX1551" s="590">
        <f>IF(AT1551=0,0,(AV1551/AT1551)*100)</f>
        <v>0</v>
      </c>
      <c r="AY1551" s="591"/>
      <c r="AZ1551" s="538"/>
      <c r="BA1551" s="539"/>
      <c r="BB1551" s="552"/>
      <c r="BC1551" s="558"/>
      <c r="BD1551" s="590">
        <f>IF(AZ1551=0,0,(BB1551/AZ1551)*100)</f>
        <v>0</v>
      </c>
      <c r="BE1551" s="591"/>
      <c r="BF1551" s="578">
        <f>AT1551+AZ1551</f>
        <v>0</v>
      </c>
      <c r="BG1551" s="579"/>
      <c r="BH1551" s="574">
        <f>AV1551+BB1551</f>
        <v>0</v>
      </c>
      <c r="BI1551" s="575"/>
      <c r="BJ1551" s="590">
        <f>IF(BF1551=0,0,(BH1551/BF1551)*100)</f>
        <v>0</v>
      </c>
      <c r="BK1551" s="591"/>
      <c r="BL1551" s="650">
        <f>(AD1551*2)+(AJ1551*2)+(AP1551*3)+BB1551</f>
        <v>0</v>
      </c>
      <c r="BM1551" s="651"/>
      <c r="BN1551" s="652"/>
      <c r="BO1551" s="599" t="e">
        <f>(BL1551*BR$1523)+(N1551*BR$1524)+(X1551*BR$1525)+(R1551*BR$1526)+(V1551*BR$1527)+(Z1551*BR$1528)</f>
        <v>#REF!</v>
      </c>
      <c r="BP1551" s="599" t="e">
        <f>((AZ1551-BB1551)*BR$1530)+((AT1551-AV1551)*BR$1529)+(H1551*BR$1531)+(P1551*BR$1532)</f>
        <v>#REF!</v>
      </c>
      <c r="BQ1551" s="54"/>
      <c r="BR1551" s="54"/>
      <c r="BS1551" s="54"/>
    </row>
    <row r="1552" spans="1:71" ht="21.75" customHeight="1">
      <c r="A1552" s="54"/>
      <c r="B1552" s="566"/>
      <c r="C1552" s="560" t="str">
        <f>IF(ROSTER!D$36="","",ROSTER!D$36)</f>
        <v/>
      </c>
      <c r="D1552" s="561"/>
      <c r="E1552" s="547"/>
      <c r="F1552" s="502"/>
      <c r="G1552" s="507"/>
      <c r="H1552" s="544"/>
      <c r="I1552" s="545"/>
      <c r="J1552" s="540"/>
      <c r="K1552" s="541"/>
      <c r="L1552" s="553"/>
      <c r="M1552" s="559"/>
      <c r="N1552" s="556" t="s">
        <v>14</v>
      </c>
      <c r="O1552" s="557"/>
      <c r="P1552" s="540"/>
      <c r="Q1552" s="541"/>
      <c r="R1552" s="553"/>
      <c r="S1552" s="559"/>
      <c r="T1552" s="592"/>
      <c r="U1552" s="593"/>
      <c r="V1552" s="551"/>
      <c r="W1552" s="545"/>
      <c r="X1552" s="540"/>
      <c r="Y1552" s="545"/>
      <c r="Z1552" s="540"/>
      <c r="AA1552" s="545"/>
      <c r="AB1552" s="540"/>
      <c r="AC1552" s="541"/>
      <c r="AD1552" s="553"/>
      <c r="AE1552" s="559"/>
      <c r="AF1552" s="588"/>
      <c r="AG1552" s="589"/>
      <c r="AH1552" s="540"/>
      <c r="AI1552" s="541"/>
      <c r="AJ1552" s="553"/>
      <c r="AK1552" s="559"/>
      <c r="AL1552" s="592"/>
      <c r="AM1552" s="593"/>
      <c r="AN1552" s="540"/>
      <c r="AO1552" s="541"/>
      <c r="AP1552" s="553"/>
      <c r="AQ1552" s="559"/>
      <c r="AR1552" s="592"/>
      <c r="AS1552" s="593"/>
      <c r="AT1552" s="580"/>
      <c r="AU1552" s="581"/>
      <c r="AV1552" s="576"/>
      <c r="AW1552" s="577"/>
      <c r="AX1552" s="592"/>
      <c r="AY1552" s="593"/>
      <c r="AZ1552" s="540"/>
      <c r="BA1552" s="541"/>
      <c r="BB1552" s="553"/>
      <c r="BC1552" s="559"/>
      <c r="BD1552" s="592"/>
      <c r="BE1552" s="593"/>
      <c r="BF1552" s="580"/>
      <c r="BG1552" s="581"/>
      <c r="BH1552" s="576"/>
      <c r="BI1552" s="577"/>
      <c r="BJ1552" s="592"/>
      <c r="BK1552" s="593"/>
      <c r="BL1552" s="653"/>
      <c r="BM1552" s="654"/>
      <c r="BN1552" s="655"/>
      <c r="BO1552" s="600"/>
      <c r="BP1552" s="600"/>
      <c r="BQ1552" s="54"/>
      <c r="BR1552" s="54"/>
      <c r="BS1552" s="54"/>
    </row>
    <row r="1553" spans="1:71" ht="21.75" customHeight="1">
      <c r="A1553" s="54"/>
      <c r="B1553" s="565" t="str">
        <f>IF(ROSTER!B38="","",ROSTER!B38)</f>
        <v/>
      </c>
      <c r="C1553" s="536" t="str">
        <f>IF(ROSTER!C$38="","",ROSTER!C$38)</f>
        <v/>
      </c>
      <c r="D1553" s="537"/>
      <c r="E1553" s="546"/>
      <c r="F1553" s="501">
        <f>IF(E1553="y",1,IF(E1553="S",1,0))</f>
        <v>0</v>
      </c>
      <c r="G1553" s="506">
        <f>IF(E1553="S",1,0)</f>
        <v>0</v>
      </c>
      <c r="H1553" s="542"/>
      <c r="I1553" s="543"/>
      <c r="J1553" s="538"/>
      <c r="K1553" s="539"/>
      <c r="L1553" s="552"/>
      <c r="M1553" s="558"/>
      <c r="N1553" s="554">
        <f>L1553+J1553</f>
        <v>0</v>
      </c>
      <c r="O1553" s="555"/>
      <c r="P1553" s="538"/>
      <c r="Q1553" s="539"/>
      <c r="R1553" s="552"/>
      <c r="S1553" s="558"/>
      <c r="T1553" s="590">
        <f t="shared" ref="T1553:T1566" si="1382">R1553-P1553</f>
        <v>0</v>
      </c>
      <c r="U1553" s="591"/>
      <c r="V1553" s="550"/>
      <c r="W1553" s="543"/>
      <c r="X1553" s="538"/>
      <c r="Y1553" s="543"/>
      <c r="Z1553" s="538"/>
      <c r="AA1553" s="543"/>
      <c r="AB1553" s="538"/>
      <c r="AC1553" s="539"/>
      <c r="AD1553" s="552"/>
      <c r="AE1553" s="558"/>
      <c r="AF1553" s="586">
        <f>IF(AB1553=0,0,(AD1553/AB1553)*100)</f>
        <v>0</v>
      </c>
      <c r="AG1553" s="587"/>
      <c r="AH1553" s="538"/>
      <c r="AI1553" s="539"/>
      <c r="AJ1553" s="552"/>
      <c r="AK1553" s="558"/>
      <c r="AL1553" s="590">
        <f>IF(AH1553=0,0,(AJ1553/AH1553)*100)</f>
        <v>0</v>
      </c>
      <c r="AM1553" s="591"/>
      <c r="AN1553" s="538"/>
      <c r="AO1553" s="539"/>
      <c r="AP1553" s="552"/>
      <c r="AQ1553" s="558"/>
      <c r="AR1553" s="590">
        <f>IF(AN1553=0,0,(AP1553/AN1553)*100)</f>
        <v>0</v>
      </c>
      <c r="AS1553" s="591"/>
      <c r="AT1553" s="578">
        <f>AB1553+AH1553+AN1553</f>
        <v>0</v>
      </c>
      <c r="AU1553" s="579"/>
      <c r="AV1553" s="574">
        <f>AD1553+AJ1553+AP1553</f>
        <v>0</v>
      </c>
      <c r="AW1553" s="575"/>
      <c r="AX1553" s="590">
        <f>IF(AT1553=0,0,(AV1553/AT1553)*100)</f>
        <v>0</v>
      </c>
      <c r="AY1553" s="591"/>
      <c r="AZ1553" s="538"/>
      <c r="BA1553" s="539"/>
      <c r="BB1553" s="552"/>
      <c r="BC1553" s="558"/>
      <c r="BD1553" s="590">
        <f>IF(AZ1553=0,0,(BB1553/AZ1553)*100)</f>
        <v>0</v>
      </c>
      <c r="BE1553" s="591"/>
      <c r="BF1553" s="578">
        <f>AT1553+AZ1553</f>
        <v>0</v>
      </c>
      <c r="BG1553" s="579"/>
      <c r="BH1553" s="574">
        <f>AV1553+BB1553</f>
        <v>0</v>
      </c>
      <c r="BI1553" s="575"/>
      <c r="BJ1553" s="590">
        <f>IF(BF1553=0,0,(BH1553/BF1553)*100)</f>
        <v>0</v>
      </c>
      <c r="BK1553" s="591"/>
      <c r="BL1553" s="650">
        <f>(AD1553*2)+(AJ1553*2)+(AP1553*3)+BB1553</f>
        <v>0</v>
      </c>
      <c r="BM1553" s="651"/>
      <c r="BN1553" s="652"/>
      <c r="BO1553" s="599" t="e">
        <f>(BL1553*BR$1523)+(N1553*BR$1524)+(X1553*BR$1525)+(R1553*BR$1526)+(V1553*BR$1527)+(Z1553*BR$1528)</f>
        <v>#REF!</v>
      </c>
      <c r="BP1553" s="599" t="e">
        <f>((AZ1553-BB1553)*BR$1530)+((AT1553-AV1553)*BR$1529)+(H1553*BR$1531)+(P1553*BR$1532)</f>
        <v>#REF!</v>
      </c>
      <c r="BQ1553" s="54"/>
      <c r="BR1553" s="54"/>
      <c r="BS1553" s="54"/>
    </row>
    <row r="1554" spans="1:71" ht="21.75" customHeight="1">
      <c r="A1554" s="54"/>
      <c r="B1554" s="566"/>
      <c r="C1554" s="560" t="str">
        <f>IF(ROSTER!D$38="","",ROSTER!D$38)</f>
        <v/>
      </c>
      <c r="D1554" s="561"/>
      <c r="E1554" s="547"/>
      <c r="F1554" s="502"/>
      <c r="G1554" s="507"/>
      <c r="H1554" s="544"/>
      <c r="I1554" s="545"/>
      <c r="J1554" s="540"/>
      <c r="K1554" s="541"/>
      <c r="L1554" s="553"/>
      <c r="M1554" s="559"/>
      <c r="N1554" s="556" t="s">
        <v>14</v>
      </c>
      <c r="O1554" s="557"/>
      <c r="P1554" s="540"/>
      <c r="Q1554" s="541"/>
      <c r="R1554" s="553"/>
      <c r="S1554" s="559"/>
      <c r="T1554" s="592"/>
      <c r="U1554" s="593"/>
      <c r="V1554" s="551"/>
      <c r="W1554" s="545"/>
      <c r="X1554" s="540"/>
      <c r="Y1554" s="545"/>
      <c r="Z1554" s="540"/>
      <c r="AA1554" s="545"/>
      <c r="AB1554" s="540"/>
      <c r="AC1554" s="541"/>
      <c r="AD1554" s="553"/>
      <c r="AE1554" s="559"/>
      <c r="AF1554" s="588"/>
      <c r="AG1554" s="589"/>
      <c r="AH1554" s="540"/>
      <c r="AI1554" s="541"/>
      <c r="AJ1554" s="553"/>
      <c r="AK1554" s="559"/>
      <c r="AL1554" s="592"/>
      <c r="AM1554" s="593"/>
      <c r="AN1554" s="540"/>
      <c r="AO1554" s="541"/>
      <c r="AP1554" s="553"/>
      <c r="AQ1554" s="559"/>
      <c r="AR1554" s="592"/>
      <c r="AS1554" s="593"/>
      <c r="AT1554" s="580"/>
      <c r="AU1554" s="581"/>
      <c r="AV1554" s="576"/>
      <c r="AW1554" s="577"/>
      <c r="AX1554" s="592"/>
      <c r="AY1554" s="593"/>
      <c r="AZ1554" s="540"/>
      <c r="BA1554" s="541"/>
      <c r="BB1554" s="553"/>
      <c r="BC1554" s="559"/>
      <c r="BD1554" s="592"/>
      <c r="BE1554" s="593"/>
      <c r="BF1554" s="580"/>
      <c r="BG1554" s="581"/>
      <c r="BH1554" s="576"/>
      <c r="BI1554" s="577"/>
      <c r="BJ1554" s="592"/>
      <c r="BK1554" s="593"/>
      <c r="BL1554" s="653"/>
      <c r="BM1554" s="654"/>
      <c r="BN1554" s="655"/>
      <c r="BO1554" s="600"/>
      <c r="BP1554" s="600"/>
      <c r="BQ1554" s="54"/>
      <c r="BR1554" s="54"/>
      <c r="BS1554" s="54"/>
    </row>
    <row r="1555" spans="1:71" ht="21.75" customHeight="1">
      <c r="A1555" s="54"/>
      <c r="B1555" s="565" t="str">
        <f>IF(ROSTER!B40="","",ROSTER!B40)</f>
        <v/>
      </c>
      <c r="C1555" s="536" t="str">
        <f>IF(ROSTER!C$40="","",ROSTER!C$40)</f>
        <v/>
      </c>
      <c r="D1555" s="537"/>
      <c r="E1555" s="546"/>
      <c r="F1555" s="501">
        <f>IF(E1555="y",1,IF(E1555="S",1,0))</f>
        <v>0</v>
      </c>
      <c r="G1555" s="506">
        <f>IF(E1555="S",1,0)</f>
        <v>0</v>
      </c>
      <c r="H1555" s="542"/>
      <c r="I1555" s="543"/>
      <c r="J1555" s="538"/>
      <c r="K1555" s="539"/>
      <c r="L1555" s="552"/>
      <c r="M1555" s="558"/>
      <c r="N1555" s="554">
        <f>L1555+J1555</f>
        <v>0</v>
      </c>
      <c r="O1555" s="555"/>
      <c r="P1555" s="538"/>
      <c r="Q1555" s="539"/>
      <c r="R1555" s="552"/>
      <c r="S1555" s="558"/>
      <c r="T1555" s="590">
        <f t="shared" ref="T1555:T1566" si="1383">R1555-P1555</f>
        <v>0</v>
      </c>
      <c r="U1555" s="591"/>
      <c r="V1555" s="550"/>
      <c r="W1555" s="543"/>
      <c r="X1555" s="538"/>
      <c r="Y1555" s="543"/>
      <c r="Z1555" s="538"/>
      <c r="AA1555" s="543"/>
      <c r="AB1555" s="538"/>
      <c r="AC1555" s="539"/>
      <c r="AD1555" s="552"/>
      <c r="AE1555" s="558"/>
      <c r="AF1555" s="586">
        <f>IF(AB1555=0,0,(AD1555/AB1555)*100)</f>
        <v>0</v>
      </c>
      <c r="AG1555" s="587"/>
      <c r="AH1555" s="538"/>
      <c r="AI1555" s="539"/>
      <c r="AJ1555" s="552"/>
      <c r="AK1555" s="558"/>
      <c r="AL1555" s="590">
        <f>IF(AH1555=0,0,(AJ1555/AH1555)*100)</f>
        <v>0</v>
      </c>
      <c r="AM1555" s="591"/>
      <c r="AN1555" s="538"/>
      <c r="AO1555" s="539"/>
      <c r="AP1555" s="552"/>
      <c r="AQ1555" s="558"/>
      <c r="AR1555" s="590">
        <f>IF(AN1555=0,0,(AP1555/AN1555)*100)</f>
        <v>0</v>
      </c>
      <c r="AS1555" s="591"/>
      <c r="AT1555" s="578">
        <f>AB1555+AH1555+AN1555</f>
        <v>0</v>
      </c>
      <c r="AU1555" s="579"/>
      <c r="AV1555" s="574">
        <f>AD1555+AJ1555+AP1555</f>
        <v>0</v>
      </c>
      <c r="AW1555" s="575"/>
      <c r="AX1555" s="590">
        <f>IF(AT1555=0,0,(AV1555/AT1555)*100)</f>
        <v>0</v>
      </c>
      <c r="AY1555" s="591"/>
      <c r="AZ1555" s="538"/>
      <c r="BA1555" s="539"/>
      <c r="BB1555" s="552"/>
      <c r="BC1555" s="558"/>
      <c r="BD1555" s="590">
        <f>IF(AZ1555=0,0,(BB1555/AZ1555)*100)</f>
        <v>0</v>
      </c>
      <c r="BE1555" s="591"/>
      <c r="BF1555" s="578">
        <f>AT1555+AZ1555</f>
        <v>0</v>
      </c>
      <c r="BG1555" s="579"/>
      <c r="BH1555" s="574">
        <f>AV1555+BB1555</f>
        <v>0</v>
      </c>
      <c r="BI1555" s="575"/>
      <c r="BJ1555" s="590">
        <f>IF(BF1555=0,0,(BH1555/BF1555)*100)</f>
        <v>0</v>
      </c>
      <c r="BK1555" s="591"/>
      <c r="BL1555" s="650">
        <f>(AD1555*2)+(AJ1555*2)+(AP1555*3)+BB1555</f>
        <v>0</v>
      </c>
      <c r="BM1555" s="651"/>
      <c r="BN1555" s="652"/>
      <c r="BO1555" s="599" t="e">
        <f>(BL1555*BR$1523)+(N1555*BR$1524)+(X1555*BR$1525)+(R1555*BR$1526)+(V1555*BR$1527)+(Z1555*BR$1528)</f>
        <v>#REF!</v>
      </c>
      <c r="BP1555" s="599" t="e">
        <f>((AZ1555-BB1555)*BR$1530)+((AT1555-AV1555)*BR$1529)+(H1555*BR$1531)+(P1555*BR$1532)</f>
        <v>#REF!</v>
      </c>
      <c r="BQ1555" s="54"/>
      <c r="BR1555" s="54"/>
      <c r="BS1555" s="54"/>
    </row>
    <row r="1556" spans="1:71" ht="21.75" customHeight="1">
      <c r="A1556" s="54"/>
      <c r="B1556" s="566"/>
      <c r="C1556" s="560" t="str">
        <f>IF(ROSTER!D$40="","",ROSTER!D$40)</f>
        <v/>
      </c>
      <c r="D1556" s="561"/>
      <c r="E1556" s="547"/>
      <c r="F1556" s="502"/>
      <c r="G1556" s="507"/>
      <c r="H1556" s="544"/>
      <c r="I1556" s="545"/>
      <c r="J1556" s="540"/>
      <c r="K1556" s="541"/>
      <c r="L1556" s="553"/>
      <c r="M1556" s="559"/>
      <c r="N1556" s="556" t="s">
        <v>14</v>
      </c>
      <c r="O1556" s="557"/>
      <c r="P1556" s="540"/>
      <c r="Q1556" s="541"/>
      <c r="R1556" s="553"/>
      <c r="S1556" s="559"/>
      <c r="T1556" s="592"/>
      <c r="U1556" s="593"/>
      <c r="V1556" s="551"/>
      <c r="W1556" s="545"/>
      <c r="X1556" s="540"/>
      <c r="Y1556" s="545"/>
      <c r="Z1556" s="540"/>
      <c r="AA1556" s="545"/>
      <c r="AB1556" s="540"/>
      <c r="AC1556" s="541"/>
      <c r="AD1556" s="553"/>
      <c r="AE1556" s="559"/>
      <c r="AF1556" s="588"/>
      <c r="AG1556" s="589"/>
      <c r="AH1556" s="540"/>
      <c r="AI1556" s="541"/>
      <c r="AJ1556" s="553"/>
      <c r="AK1556" s="559"/>
      <c r="AL1556" s="592"/>
      <c r="AM1556" s="593"/>
      <c r="AN1556" s="540"/>
      <c r="AO1556" s="541"/>
      <c r="AP1556" s="553"/>
      <c r="AQ1556" s="559"/>
      <c r="AR1556" s="592"/>
      <c r="AS1556" s="593"/>
      <c r="AT1556" s="580"/>
      <c r="AU1556" s="581"/>
      <c r="AV1556" s="576"/>
      <c r="AW1556" s="577"/>
      <c r="AX1556" s="592"/>
      <c r="AY1556" s="593"/>
      <c r="AZ1556" s="540"/>
      <c r="BA1556" s="541"/>
      <c r="BB1556" s="553"/>
      <c r="BC1556" s="559"/>
      <c r="BD1556" s="592"/>
      <c r="BE1556" s="593"/>
      <c r="BF1556" s="580"/>
      <c r="BG1556" s="581"/>
      <c r="BH1556" s="576"/>
      <c r="BI1556" s="577"/>
      <c r="BJ1556" s="592"/>
      <c r="BK1556" s="593"/>
      <c r="BL1556" s="653"/>
      <c r="BM1556" s="654"/>
      <c r="BN1556" s="655"/>
      <c r="BO1556" s="600"/>
      <c r="BP1556" s="600"/>
      <c r="BQ1556" s="54"/>
      <c r="BR1556" s="54"/>
      <c r="BS1556" s="54"/>
    </row>
    <row r="1557" spans="1:71" ht="21.75" customHeight="1">
      <c r="A1557" s="54"/>
      <c r="B1557" s="565" t="str">
        <f>IF(ROSTER!B42="","",ROSTER!B42)</f>
        <v/>
      </c>
      <c r="C1557" s="536" t="str">
        <f>IF(ROSTER!C$42="","",ROSTER!C$42)</f>
        <v/>
      </c>
      <c r="D1557" s="537"/>
      <c r="E1557" s="546"/>
      <c r="F1557" s="501">
        <f>IF(E1557="y",1,IF(E1557="S",1,0))</f>
        <v>0</v>
      </c>
      <c r="G1557" s="506">
        <f>IF(E1557="S",1,0)</f>
        <v>0</v>
      </c>
      <c r="H1557" s="542"/>
      <c r="I1557" s="543"/>
      <c r="J1557" s="538"/>
      <c r="K1557" s="539"/>
      <c r="L1557" s="552"/>
      <c r="M1557" s="558"/>
      <c r="N1557" s="554">
        <f>L1557+J1557</f>
        <v>0</v>
      </c>
      <c r="O1557" s="555"/>
      <c r="P1557" s="538"/>
      <c r="Q1557" s="539"/>
      <c r="R1557" s="552"/>
      <c r="S1557" s="558"/>
      <c r="T1557" s="590">
        <f t="shared" ref="T1557:T1566" si="1384">R1557-P1557</f>
        <v>0</v>
      </c>
      <c r="U1557" s="591"/>
      <c r="V1557" s="550"/>
      <c r="W1557" s="543"/>
      <c r="X1557" s="538"/>
      <c r="Y1557" s="543"/>
      <c r="Z1557" s="538"/>
      <c r="AA1557" s="543"/>
      <c r="AB1557" s="538"/>
      <c r="AC1557" s="539"/>
      <c r="AD1557" s="552"/>
      <c r="AE1557" s="558"/>
      <c r="AF1557" s="586">
        <f>IF(AB1557=0,0,(AD1557/AB1557)*100)</f>
        <v>0</v>
      </c>
      <c r="AG1557" s="587"/>
      <c r="AH1557" s="538"/>
      <c r="AI1557" s="539"/>
      <c r="AJ1557" s="552"/>
      <c r="AK1557" s="558"/>
      <c r="AL1557" s="590">
        <f>IF(AH1557=0,0,(AJ1557/AH1557)*100)</f>
        <v>0</v>
      </c>
      <c r="AM1557" s="591"/>
      <c r="AN1557" s="538"/>
      <c r="AO1557" s="539"/>
      <c r="AP1557" s="552"/>
      <c r="AQ1557" s="558"/>
      <c r="AR1557" s="590">
        <f>IF(AN1557=0,0,(AP1557/AN1557)*100)</f>
        <v>0</v>
      </c>
      <c r="AS1557" s="591"/>
      <c r="AT1557" s="578">
        <f>AB1557+AH1557+AN1557</f>
        <v>0</v>
      </c>
      <c r="AU1557" s="579"/>
      <c r="AV1557" s="574">
        <f>AD1557+AJ1557+AP1557</f>
        <v>0</v>
      </c>
      <c r="AW1557" s="575"/>
      <c r="AX1557" s="590">
        <f>IF(AT1557=0,0,(AV1557/AT1557)*100)</f>
        <v>0</v>
      </c>
      <c r="AY1557" s="591"/>
      <c r="AZ1557" s="538"/>
      <c r="BA1557" s="539"/>
      <c r="BB1557" s="552"/>
      <c r="BC1557" s="558"/>
      <c r="BD1557" s="590">
        <f>IF(AZ1557=0,0,(BB1557/AZ1557)*100)</f>
        <v>0</v>
      </c>
      <c r="BE1557" s="591"/>
      <c r="BF1557" s="578">
        <f>AT1557+AZ1557</f>
        <v>0</v>
      </c>
      <c r="BG1557" s="579"/>
      <c r="BH1557" s="574">
        <f>AV1557+BB1557</f>
        <v>0</v>
      </c>
      <c r="BI1557" s="575"/>
      <c r="BJ1557" s="590">
        <f>IF(BF1557=0,0,(BH1557/BF1557)*100)</f>
        <v>0</v>
      </c>
      <c r="BK1557" s="591"/>
      <c r="BL1557" s="650">
        <f>(AD1557*2)+(AJ1557*2)+(AP1557*3)+BB1557</f>
        <v>0</v>
      </c>
      <c r="BM1557" s="651"/>
      <c r="BN1557" s="652"/>
      <c r="BO1557" s="599" t="e">
        <f>(BL1557*BR$1523)+(N1557*BR$1524)+(X1557*BR$1525)+(R1557*BR$1526)+(V1557*BR$1527)+(Z1557*BR$1528)</f>
        <v>#REF!</v>
      </c>
      <c r="BP1557" s="599" t="e">
        <f>((AZ1557-BB1557)*BR$1530)+((AT1557-AV1557)*BR$1529)+(H1557*BR$1531)+(P1557*BR$1532)</f>
        <v>#REF!</v>
      </c>
      <c r="BQ1557" s="54"/>
      <c r="BR1557" s="54"/>
      <c r="BS1557" s="54"/>
    </row>
    <row r="1558" spans="1:71" ht="21.75" customHeight="1">
      <c r="A1558" s="54"/>
      <c r="B1558" s="566"/>
      <c r="C1558" s="560" t="str">
        <f>IF(ROSTER!D$42="","",ROSTER!D$42)</f>
        <v/>
      </c>
      <c r="D1558" s="561"/>
      <c r="E1558" s="547"/>
      <c r="F1558" s="502"/>
      <c r="G1558" s="507"/>
      <c r="H1558" s="544"/>
      <c r="I1558" s="545"/>
      <c r="J1558" s="540"/>
      <c r="K1558" s="541"/>
      <c r="L1558" s="553"/>
      <c r="M1558" s="559"/>
      <c r="N1558" s="556" t="s">
        <v>14</v>
      </c>
      <c r="O1558" s="557"/>
      <c r="P1558" s="540"/>
      <c r="Q1558" s="541"/>
      <c r="R1558" s="553"/>
      <c r="S1558" s="559"/>
      <c r="T1558" s="592"/>
      <c r="U1558" s="593"/>
      <c r="V1558" s="551"/>
      <c r="W1558" s="545"/>
      <c r="X1558" s="540"/>
      <c r="Y1558" s="545"/>
      <c r="Z1558" s="540"/>
      <c r="AA1558" s="545"/>
      <c r="AB1558" s="540"/>
      <c r="AC1558" s="541"/>
      <c r="AD1558" s="553"/>
      <c r="AE1558" s="559"/>
      <c r="AF1558" s="588"/>
      <c r="AG1558" s="589"/>
      <c r="AH1558" s="540"/>
      <c r="AI1558" s="541"/>
      <c r="AJ1558" s="553"/>
      <c r="AK1558" s="559"/>
      <c r="AL1558" s="592"/>
      <c r="AM1558" s="593"/>
      <c r="AN1558" s="540"/>
      <c r="AO1558" s="541"/>
      <c r="AP1558" s="553"/>
      <c r="AQ1558" s="559"/>
      <c r="AR1558" s="592"/>
      <c r="AS1558" s="593"/>
      <c r="AT1558" s="580"/>
      <c r="AU1558" s="581"/>
      <c r="AV1558" s="576"/>
      <c r="AW1558" s="577"/>
      <c r="AX1558" s="592"/>
      <c r="AY1558" s="593"/>
      <c r="AZ1558" s="540"/>
      <c r="BA1558" s="541"/>
      <c r="BB1558" s="553"/>
      <c r="BC1558" s="559"/>
      <c r="BD1558" s="592"/>
      <c r="BE1558" s="593"/>
      <c r="BF1558" s="580"/>
      <c r="BG1558" s="581"/>
      <c r="BH1558" s="576"/>
      <c r="BI1558" s="577"/>
      <c r="BJ1558" s="592"/>
      <c r="BK1558" s="593"/>
      <c r="BL1558" s="653"/>
      <c r="BM1558" s="654"/>
      <c r="BN1558" s="655"/>
      <c r="BO1558" s="600"/>
      <c r="BP1558" s="600"/>
      <c r="BQ1558" s="54"/>
      <c r="BR1558" s="54"/>
      <c r="BS1558" s="54"/>
    </row>
    <row r="1559" spans="1:71" ht="21.75" customHeight="1">
      <c r="A1559" s="54"/>
      <c r="B1559" s="565" t="str">
        <f>IF(ROSTER!B44="","",ROSTER!B44)</f>
        <v/>
      </c>
      <c r="C1559" s="536" t="str">
        <f>IF(ROSTER!C$44="","",ROSTER!C$44)</f>
        <v/>
      </c>
      <c r="D1559" s="537"/>
      <c r="E1559" s="546"/>
      <c r="F1559" s="501">
        <f>IF(E1559="y",1,IF(E1559="S",1,0))</f>
        <v>0</v>
      </c>
      <c r="G1559" s="506">
        <f>IF(E1559="S",1,0)</f>
        <v>0</v>
      </c>
      <c r="H1559" s="542"/>
      <c r="I1559" s="543"/>
      <c r="J1559" s="538"/>
      <c r="K1559" s="539"/>
      <c r="L1559" s="552"/>
      <c r="M1559" s="558"/>
      <c r="N1559" s="554">
        <f>L1559+J1559</f>
        <v>0</v>
      </c>
      <c r="O1559" s="555"/>
      <c r="P1559" s="538"/>
      <c r="Q1559" s="539"/>
      <c r="R1559" s="552"/>
      <c r="S1559" s="558"/>
      <c r="T1559" s="590">
        <f t="shared" ref="T1559:T1566" si="1385">R1559-P1559</f>
        <v>0</v>
      </c>
      <c r="U1559" s="591"/>
      <c r="V1559" s="550"/>
      <c r="W1559" s="543"/>
      <c r="X1559" s="538"/>
      <c r="Y1559" s="543"/>
      <c r="Z1559" s="538"/>
      <c r="AA1559" s="543"/>
      <c r="AB1559" s="538"/>
      <c r="AC1559" s="539"/>
      <c r="AD1559" s="552"/>
      <c r="AE1559" s="558"/>
      <c r="AF1559" s="586">
        <f>IF(AB1559=0,0,(AD1559/AB1559)*100)</f>
        <v>0</v>
      </c>
      <c r="AG1559" s="587"/>
      <c r="AH1559" s="538"/>
      <c r="AI1559" s="539"/>
      <c r="AJ1559" s="552"/>
      <c r="AK1559" s="558"/>
      <c r="AL1559" s="590">
        <f>IF(AH1559=0,0,(AJ1559/AH1559)*100)</f>
        <v>0</v>
      </c>
      <c r="AM1559" s="591"/>
      <c r="AN1559" s="538"/>
      <c r="AO1559" s="539"/>
      <c r="AP1559" s="552"/>
      <c r="AQ1559" s="558"/>
      <c r="AR1559" s="590">
        <f>IF(AN1559=0,0,(AP1559/AN1559)*100)</f>
        <v>0</v>
      </c>
      <c r="AS1559" s="591"/>
      <c r="AT1559" s="578">
        <f>AB1559+AH1559+AN1559</f>
        <v>0</v>
      </c>
      <c r="AU1559" s="579"/>
      <c r="AV1559" s="574">
        <f>AD1559+AJ1559+AP1559</f>
        <v>0</v>
      </c>
      <c r="AW1559" s="575"/>
      <c r="AX1559" s="590">
        <f>IF(AT1559=0,0,(AV1559/AT1559)*100)</f>
        <v>0</v>
      </c>
      <c r="AY1559" s="591"/>
      <c r="AZ1559" s="538"/>
      <c r="BA1559" s="539"/>
      <c r="BB1559" s="552"/>
      <c r="BC1559" s="558"/>
      <c r="BD1559" s="590">
        <f>IF(AZ1559=0,0,(BB1559/AZ1559)*100)</f>
        <v>0</v>
      </c>
      <c r="BE1559" s="591"/>
      <c r="BF1559" s="578">
        <f>AT1559+AZ1559</f>
        <v>0</v>
      </c>
      <c r="BG1559" s="579"/>
      <c r="BH1559" s="574">
        <f>AV1559+BB1559</f>
        <v>0</v>
      </c>
      <c r="BI1559" s="575"/>
      <c r="BJ1559" s="590">
        <f>IF(BF1559=0,0,(BH1559/BF1559)*100)</f>
        <v>0</v>
      </c>
      <c r="BK1559" s="591"/>
      <c r="BL1559" s="650">
        <f>(AD1559*2)+(AJ1559*2)+(AP1559*3)+BB1559</f>
        <v>0</v>
      </c>
      <c r="BM1559" s="651"/>
      <c r="BN1559" s="652"/>
      <c r="BO1559" s="599" t="e">
        <f>(BL1559*BR$1523)+(N1559*BR$1524)+(X1559*BR$1525)+(R1559*BR$1526)+(V1559*BR$1527)+(Z1559*BR$1528)</f>
        <v>#REF!</v>
      </c>
      <c r="BP1559" s="599" t="e">
        <f>((AZ1559-BB1559)*BR$1530)+((AT1559-AV1559)*BR$1529)+(H1559*BR$1531)+(P1559*BR$1532)</f>
        <v>#REF!</v>
      </c>
      <c r="BQ1559" s="54"/>
      <c r="BR1559" s="54"/>
      <c r="BS1559" s="54"/>
    </row>
    <row r="1560" spans="1:71" ht="21.75" customHeight="1">
      <c r="A1560" s="54"/>
      <c r="B1560" s="566"/>
      <c r="C1560" s="560" t="str">
        <f>IF(ROSTER!D$44="","",ROSTER!D$44)</f>
        <v/>
      </c>
      <c r="D1560" s="561"/>
      <c r="E1560" s="547"/>
      <c r="F1560" s="502"/>
      <c r="G1560" s="507"/>
      <c r="H1560" s="544"/>
      <c r="I1560" s="545"/>
      <c r="J1560" s="540"/>
      <c r="K1560" s="541"/>
      <c r="L1560" s="553"/>
      <c r="M1560" s="559"/>
      <c r="N1560" s="556" t="s">
        <v>14</v>
      </c>
      <c r="O1560" s="557"/>
      <c r="P1560" s="540"/>
      <c r="Q1560" s="541"/>
      <c r="R1560" s="553"/>
      <c r="S1560" s="559"/>
      <c r="T1560" s="592"/>
      <c r="U1560" s="593"/>
      <c r="V1560" s="551"/>
      <c r="W1560" s="545"/>
      <c r="X1560" s="540"/>
      <c r="Y1560" s="545"/>
      <c r="Z1560" s="540"/>
      <c r="AA1560" s="545"/>
      <c r="AB1560" s="540"/>
      <c r="AC1560" s="541"/>
      <c r="AD1560" s="553"/>
      <c r="AE1560" s="559"/>
      <c r="AF1560" s="588"/>
      <c r="AG1560" s="589"/>
      <c r="AH1560" s="540"/>
      <c r="AI1560" s="541"/>
      <c r="AJ1560" s="553"/>
      <c r="AK1560" s="559"/>
      <c r="AL1560" s="592"/>
      <c r="AM1560" s="593"/>
      <c r="AN1560" s="540"/>
      <c r="AO1560" s="541"/>
      <c r="AP1560" s="553"/>
      <c r="AQ1560" s="559"/>
      <c r="AR1560" s="592"/>
      <c r="AS1560" s="593"/>
      <c r="AT1560" s="580"/>
      <c r="AU1560" s="581"/>
      <c r="AV1560" s="576"/>
      <c r="AW1560" s="577"/>
      <c r="AX1560" s="592"/>
      <c r="AY1560" s="593"/>
      <c r="AZ1560" s="540"/>
      <c r="BA1560" s="541"/>
      <c r="BB1560" s="553"/>
      <c r="BC1560" s="559"/>
      <c r="BD1560" s="592"/>
      <c r="BE1560" s="593"/>
      <c r="BF1560" s="580"/>
      <c r="BG1560" s="581"/>
      <c r="BH1560" s="576"/>
      <c r="BI1560" s="577"/>
      <c r="BJ1560" s="592"/>
      <c r="BK1560" s="593"/>
      <c r="BL1560" s="653"/>
      <c r="BM1560" s="654"/>
      <c r="BN1560" s="655"/>
      <c r="BO1560" s="600"/>
      <c r="BP1560" s="600"/>
      <c r="BQ1560" s="54"/>
      <c r="BR1560" s="54"/>
      <c r="BS1560" s="54"/>
    </row>
    <row r="1561" spans="1:71" ht="21.75" customHeight="1">
      <c r="A1561" s="54"/>
      <c r="B1561" s="565" t="str">
        <f>IF(ROSTER!B46="","",ROSTER!B46)</f>
        <v/>
      </c>
      <c r="C1561" s="536" t="str">
        <f>IF(ROSTER!C$46="","",ROSTER!C$46)</f>
        <v/>
      </c>
      <c r="D1561" s="537"/>
      <c r="E1561" s="546"/>
      <c r="F1561" s="501">
        <f>IF(E1561="y",1,IF(E1561="S",1,0))</f>
        <v>0</v>
      </c>
      <c r="G1561" s="506">
        <f>IF(E1561="S",1,0)</f>
        <v>0</v>
      </c>
      <c r="H1561" s="542"/>
      <c r="I1561" s="543"/>
      <c r="J1561" s="538"/>
      <c r="K1561" s="539"/>
      <c r="L1561" s="552"/>
      <c r="M1561" s="558"/>
      <c r="N1561" s="554">
        <f>L1561+J1561</f>
        <v>0</v>
      </c>
      <c r="O1561" s="555"/>
      <c r="P1561" s="538"/>
      <c r="Q1561" s="539"/>
      <c r="R1561" s="552"/>
      <c r="S1561" s="558"/>
      <c r="T1561" s="590">
        <f t="shared" ref="T1561:T1566" si="1386">R1561-P1561</f>
        <v>0</v>
      </c>
      <c r="U1561" s="591"/>
      <c r="V1561" s="550"/>
      <c r="W1561" s="543"/>
      <c r="X1561" s="538"/>
      <c r="Y1561" s="543"/>
      <c r="Z1561" s="538"/>
      <c r="AA1561" s="543"/>
      <c r="AB1561" s="538"/>
      <c r="AC1561" s="539"/>
      <c r="AD1561" s="552"/>
      <c r="AE1561" s="558"/>
      <c r="AF1561" s="586">
        <f>IF(AB1561=0,0,(AD1561/AB1561)*100)</f>
        <v>0</v>
      </c>
      <c r="AG1561" s="587"/>
      <c r="AH1561" s="538"/>
      <c r="AI1561" s="539"/>
      <c r="AJ1561" s="552"/>
      <c r="AK1561" s="558"/>
      <c r="AL1561" s="590">
        <f>IF(AH1561=0,0,(AJ1561/AH1561)*100)</f>
        <v>0</v>
      </c>
      <c r="AM1561" s="591"/>
      <c r="AN1561" s="538"/>
      <c r="AO1561" s="539"/>
      <c r="AP1561" s="552"/>
      <c r="AQ1561" s="558"/>
      <c r="AR1561" s="590">
        <f>IF(AN1561=0,0,(AP1561/AN1561)*100)</f>
        <v>0</v>
      </c>
      <c r="AS1561" s="591"/>
      <c r="AT1561" s="578">
        <f>AB1561+AH1561+AN1561</f>
        <v>0</v>
      </c>
      <c r="AU1561" s="579"/>
      <c r="AV1561" s="574">
        <f>AD1561+AJ1561+AP1561</f>
        <v>0</v>
      </c>
      <c r="AW1561" s="575"/>
      <c r="AX1561" s="590">
        <f>IF(AT1561=0,0,(AV1561/AT1561)*100)</f>
        <v>0</v>
      </c>
      <c r="AY1561" s="591"/>
      <c r="AZ1561" s="538"/>
      <c r="BA1561" s="539"/>
      <c r="BB1561" s="552"/>
      <c r="BC1561" s="558"/>
      <c r="BD1561" s="590">
        <f>IF(AZ1561=0,0,(BB1561/AZ1561)*100)</f>
        <v>0</v>
      </c>
      <c r="BE1561" s="591"/>
      <c r="BF1561" s="578">
        <f>AT1561+AZ1561</f>
        <v>0</v>
      </c>
      <c r="BG1561" s="579"/>
      <c r="BH1561" s="574">
        <f>AV1561+BB1561</f>
        <v>0</v>
      </c>
      <c r="BI1561" s="575"/>
      <c r="BJ1561" s="590">
        <f>IF(BF1561=0,0,(BH1561/BF1561)*100)</f>
        <v>0</v>
      </c>
      <c r="BK1561" s="591"/>
      <c r="BL1561" s="650">
        <f>(AD1561*2)+(AJ1561*2)+(AP1561*3)+BB1561</f>
        <v>0</v>
      </c>
      <c r="BM1561" s="651"/>
      <c r="BN1561" s="652"/>
      <c r="BO1561" s="601" t="e">
        <f>(BL1561*BR$74)+(N1561*BR$75)+(X1561*BR$76)+(R1561*BR$77)+(V1561*BR$78)+(Z1561*BR$79)</f>
        <v>#REF!</v>
      </c>
      <c r="BP1561" s="599" t="e">
        <f>((AZ1561-BB1561)*BR$81)+((AT1561-AV1561)*BR$80)+(H1561*BR$82)+(P1561*BR$83)</f>
        <v>#REF!</v>
      </c>
      <c r="BQ1561" s="54"/>
      <c r="BR1561" s="54"/>
      <c r="BS1561" s="54"/>
    </row>
    <row r="1562" spans="1:71" ht="22.5" customHeight="1">
      <c r="A1562" s="54"/>
      <c r="B1562" s="566"/>
      <c r="C1562" s="560" t="str">
        <f>IF(ROSTER!D$46="","",ROSTER!D$46)</f>
        <v/>
      </c>
      <c r="D1562" s="561"/>
      <c r="E1562" s="547"/>
      <c r="F1562" s="502"/>
      <c r="G1562" s="507"/>
      <c r="H1562" s="544"/>
      <c r="I1562" s="545"/>
      <c r="J1562" s="540"/>
      <c r="K1562" s="541"/>
      <c r="L1562" s="553"/>
      <c r="M1562" s="559"/>
      <c r="N1562" s="556" t="s">
        <v>14</v>
      </c>
      <c r="O1562" s="557"/>
      <c r="P1562" s="540"/>
      <c r="Q1562" s="541"/>
      <c r="R1562" s="553"/>
      <c r="S1562" s="559"/>
      <c r="T1562" s="592"/>
      <c r="U1562" s="593"/>
      <c r="V1562" s="551"/>
      <c r="W1562" s="545"/>
      <c r="X1562" s="540"/>
      <c r="Y1562" s="545"/>
      <c r="Z1562" s="540"/>
      <c r="AA1562" s="545"/>
      <c r="AB1562" s="540"/>
      <c r="AC1562" s="541"/>
      <c r="AD1562" s="553"/>
      <c r="AE1562" s="559"/>
      <c r="AF1562" s="588"/>
      <c r="AG1562" s="589"/>
      <c r="AH1562" s="540"/>
      <c r="AI1562" s="541"/>
      <c r="AJ1562" s="553"/>
      <c r="AK1562" s="559"/>
      <c r="AL1562" s="592"/>
      <c r="AM1562" s="593"/>
      <c r="AN1562" s="540"/>
      <c r="AO1562" s="541"/>
      <c r="AP1562" s="553"/>
      <c r="AQ1562" s="559"/>
      <c r="AR1562" s="592"/>
      <c r="AS1562" s="593"/>
      <c r="AT1562" s="580"/>
      <c r="AU1562" s="581"/>
      <c r="AV1562" s="576"/>
      <c r="AW1562" s="577"/>
      <c r="AX1562" s="592"/>
      <c r="AY1562" s="593"/>
      <c r="AZ1562" s="540"/>
      <c r="BA1562" s="541"/>
      <c r="BB1562" s="553"/>
      <c r="BC1562" s="559"/>
      <c r="BD1562" s="592"/>
      <c r="BE1562" s="593"/>
      <c r="BF1562" s="580"/>
      <c r="BG1562" s="581"/>
      <c r="BH1562" s="576"/>
      <c r="BI1562" s="577"/>
      <c r="BJ1562" s="592"/>
      <c r="BK1562" s="593"/>
      <c r="BL1562" s="653"/>
      <c r="BM1562" s="654"/>
      <c r="BN1562" s="655"/>
      <c r="BO1562" s="602"/>
      <c r="BP1562" s="600"/>
      <c r="BQ1562" s="54"/>
      <c r="BR1562" s="54"/>
      <c r="BS1562" s="54"/>
    </row>
    <row r="1563" spans="1:71" ht="21.75" customHeight="1">
      <c r="A1563" s="54"/>
      <c r="B1563" s="565" t="str">
        <f>IF(ROSTER!B48="","",ROSTER!B48)</f>
        <v/>
      </c>
      <c r="C1563" s="536" t="str">
        <f>IF(ROSTER!C$48="","",ROSTER!C$48)</f>
        <v/>
      </c>
      <c r="D1563" s="537"/>
      <c r="E1563" s="546"/>
      <c r="F1563" s="501">
        <f t="shared" ref="F1563" si="1387">IF(E1563="y",1,IF(E1563="S",1,0))</f>
        <v>0</v>
      </c>
      <c r="G1563" s="506">
        <f t="shared" ref="G1563" si="1388">IF(E1563="S",1,0)</f>
        <v>0</v>
      </c>
      <c r="H1563" s="542"/>
      <c r="I1563" s="543"/>
      <c r="J1563" s="538"/>
      <c r="K1563" s="539"/>
      <c r="L1563" s="552"/>
      <c r="M1563" s="558"/>
      <c r="N1563" s="554">
        <f t="shared" ref="N1563" si="1389">L1563+J1563</f>
        <v>0</v>
      </c>
      <c r="O1563" s="555"/>
      <c r="P1563" s="538"/>
      <c r="Q1563" s="539"/>
      <c r="R1563" s="552"/>
      <c r="S1563" s="558"/>
      <c r="T1563" s="590">
        <f t="shared" ref="T1563:T1566" si="1390">R1563-P1563</f>
        <v>0</v>
      </c>
      <c r="U1563" s="591"/>
      <c r="V1563" s="550"/>
      <c r="W1563" s="543"/>
      <c r="X1563" s="538"/>
      <c r="Y1563" s="543"/>
      <c r="Z1563" s="538"/>
      <c r="AA1563" s="543"/>
      <c r="AB1563" s="538"/>
      <c r="AC1563" s="539"/>
      <c r="AD1563" s="552"/>
      <c r="AE1563" s="558"/>
      <c r="AF1563" s="586"/>
      <c r="AG1563" s="587"/>
      <c r="AH1563" s="538"/>
      <c r="AI1563" s="539"/>
      <c r="AJ1563" s="552"/>
      <c r="AK1563" s="558"/>
      <c r="AL1563" s="590">
        <f t="shared" ref="AL1563" si="1391">IF(AH1563=0,0,(AJ1563/AH1563)*100)</f>
        <v>0</v>
      </c>
      <c r="AM1563" s="591"/>
      <c r="AN1563" s="538"/>
      <c r="AO1563" s="539"/>
      <c r="AP1563" s="552"/>
      <c r="AQ1563" s="558"/>
      <c r="AR1563" s="590">
        <f t="shared" ref="AR1563" si="1392">IF(AN1563=0,0,(AP1563/AN1563)*100)</f>
        <v>0</v>
      </c>
      <c r="AS1563" s="591"/>
      <c r="AT1563" s="578">
        <f t="shared" ref="AT1563" si="1393">AB1563+AH1563+AN1563</f>
        <v>0</v>
      </c>
      <c r="AU1563" s="579"/>
      <c r="AV1563" s="574">
        <f t="shared" ref="AV1563" si="1394">AD1563+AJ1563+AP1563</f>
        <v>0</v>
      </c>
      <c r="AW1563" s="575"/>
      <c r="AX1563" s="590">
        <f t="shared" ref="AX1563" si="1395">IF(AT1563=0,0,(AV1563/AT1563)*100)</f>
        <v>0</v>
      </c>
      <c r="AY1563" s="591"/>
      <c r="AZ1563" s="538"/>
      <c r="BA1563" s="539"/>
      <c r="BB1563" s="552"/>
      <c r="BC1563" s="558"/>
      <c r="BD1563" s="590">
        <f t="shared" ref="BD1563" si="1396">IF(AZ1563=0,0,(BB1563/AZ1563)*100)</f>
        <v>0</v>
      </c>
      <c r="BE1563" s="591"/>
      <c r="BF1563" s="578">
        <f t="shared" ref="BF1563" si="1397">AT1563+AZ1563</f>
        <v>0</v>
      </c>
      <c r="BG1563" s="579"/>
      <c r="BH1563" s="574">
        <f t="shared" ref="BH1563" si="1398">AV1563+BB1563</f>
        <v>0</v>
      </c>
      <c r="BI1563" s="575"/>
      <c r="BJ1563" s="590">
        <f t="shared" ref="BJ1563" si="1399">IF(BF1563=0,0,(BH1563/BF1563)*100)</f>
        <v>0</v>
      </c>
      <c r="BK1563" s="591"/>
      <c r="BL1563" s="650">
        <f t="shared" ref="BL1563" si="1400">(AD1563*2)+(AJ1563*2)+(AP1563*3)+BB1563</f>
        <v>0</v>
      </c>
      <c r="BM1563" s="651"/>
      <c r="BN1563" s="652"/>
      <c r="BO1563" s="601" t="e">
        <f>(BL1563*BR$74)+(N1563*BR$75)+(X1563*BR$76)+(R1563*BR$77)+(V1563*BR$78)+(Z1563*BR$79)</f>
        <v>#REF!</v>
      </c>
      <c r="BP1563" s="599" t="e">
        <f>((AZ1563-BB1563)*BR$81)+((AT1563-AV1563)*BR$80)+(H1563*BR$82)+(P1563*BR$83)</f>
        <v>#REF!</v>
      </c>
      <c r="BQ1563" s="54"/>
      <c r="BR1563" s="54"/>
      <c r="BS1563" s="54"/>
    </row>
    <row r="1564" spans="1:71" ht="22.5" customHeight="1">
      <c r="A1564" s="54"/>
      <c r="B1564" s="566"/>
      <c r="C1564" s="560" t="str">
        <f>IF(ROSTER!D$48="","",ROSTER!D$48)</f>
        <v/>
      </c>
      <c r="D1564" s="561"/>
      <c r="E1564" s="547"/>
      <c r="F1564" s="502"/>
      <c r="G1564" s="507"/>
      <c r="H1564" s="544"/>
      <c r="I1564" s="545"/>
      <c r="J1564" s="540"/>
      <c r="K1564" s="541"/>
      <c r="L1564" s="553"/>
      <c r="M1564" s="559"/>
      <c r="N1564" s="556" t="s">
        <v>14</v>
      </c>
      <c r="O1564" s="557"/>
      <c r="P1564" s="540"/>
      <c r="Q1564" s="541"/>
      <c r="R1564" s="553"/>
      <c r="S1564" s="559"/>
      <c r="T1564" s="592"/>
      <c r="U1564" s="593"/>
      <c r="V1564" s="551"/>
      <c r="W1564" s="545"/>
      <c r="X1564" s="540"/>
      <c r="Y1564" s="545"/>
      <c r="Z1564" s="540"/>
      <c r="AA1564" s="545"/>
      <c r="AB1564" s="540"/>
      <c r="AC1564" s="541"/>
      <c r="AD1564" s="553"/>
      <c r="AE1564" s="559"/>
      <c r="AF1564" s="588"/>
      <c r="AG1564" s="589"/>
      <c r="AH1564" s="540"/>
      <c r="AI1564" s="541"/>
      <c r="AJ1564" s="553"/>
      <c r="AK1564" s="559"/>
      <c r="AL1564" s="592"/>
      <c r="AM1564" s="593"/>
      <c r="AN1564" s="540"/>
      <c r="AO1564" s="541"/>
      <c r="AP1564" s="553"/>
      <c r="AQ1564" s="559"/>
      <c r="AR1564" s="592"/>
      <c r="AS1564" s="593"/>
      <c r="AT1564" s="580"/>
      <c r="AU1564" s="581"/>
      <c r="AV1564" s="576"/>
      <c r="AW1564" s="577"/>
      <c r="AX1564" s="592"/>
      <c r="AY1564" s="593"/>
      <c r="AZ1564" s="540"/>
      <c r="BA1564" s="541"/>
      <c r="BB1564" s="553"/>
      <c r="BC1564" s="559"/>
      <c r="BD1564" s="592"/>
      <c r="BE1564" s="593"/>
      <c r="BF1564" s="580"/>
      <c r="BG1564" s="581"/>
      <c r="BH1564" s="576"/>
      <c r="BI1564" s="577"/>
      <c r="BJ1564" s="592"/>
      <c r="BK1564" s="593"/>
      <c r="BL1564" s="653"/>
      <c r="BM1564" s="654"/>
      <c r="BN1564" s="655"/>
      <c r="BO1564" s="602"/>
      <c r="BP1564" s="600"/>
      <c r="BQ1564" s="54"/>
      <c r="BR1564" s="54"/>
      <c r="BS1564" s="54"/>
    </row>
    <row r="1565" spans="1:71" ht="21.75" customHeight="1">
      <c r="A1565" s="54"/>
      <c r="B1565" s="565" t="str">
        <f>IF(ROSTER!B50="","",ROSTER!B50)</f>
        <v/>
      </c>
      <c r="C1565" s="536" t="str">
        <f>IF(ROSTER!C$50="","",ROSTER!C$50)</f>
        <v/>
      </c>
      <c r="D1565" s="537"/>
      <c r="E1565" s="546"/>
      <c r="F1565" s="501">
        <f t="shared" ref="F1565" si="1401">IF(E1565="y",1,IF(E1565="S",1,0))</f>
        <v>0</v>
      </c>
      <c r="G1565" s="506">
        <f t="shared" ref="G1565" si="1402">IF(E1565="S",1,0)</f>
        <v>0</v>
      </c>
      <c r="H1565" s="542"/>
      <c r="I1565" s="543"/>
      <c r="J1565" s="538"/>
      <c r="K1565" s="539"/>
      <c r="L1565" s="552"/>
      <c r="M1565" s="558"/>
      <c r="N1565" s="554">
        <f t="shared" ref="N1565" si="1403">L1565+J1565</f>
        <v>0</v>
      </c>
      <c r="O1565" s="555"/>
      <c r="P1565" s="538"/>
      <c r="Q1565" s="539"/>
      <c r="R1565" s="552"/>
      <c r="S1565" s="558"/>
      <c r="T1565" s="590">
        <f t="shared" ref="T1565:T1566" si="1404">R1565-P1565</f>
        <v>0</v>
      </c>
      <c r="U1565" s="591"/>
      <c r="V1565" s="550"/>
      <c r="W1565" s="543"/>
      <c r="X1565" s="538"/>
      <c r="Y1565" s="543"/>
      <c r="Z1565" s="538"/>
      <c r="AA1565" s="543"/>
      <c r="AB1565" s="538"/>
      <c r="AC1565" s="539"/>
      <c r="AD1565" s="552"/>
      <c r="AE1565" s="558"/>
      <c r="AF1565" s="586"/>
      <c r="AG1565" s="587"/>
      <c r="AH1565" s="538"/>
      <c r="AI1565" s="539"/>
      <c r="AJ1565" s="552"/>
      <c r="AK1565" s="558"/>
      <c r="AL1565" s="590">
        <f t="shared" ref="AL1565" si="1405">IF(AH1565=0,0,(AJ1565/AH1565)*100)</f>
        <v>0</v>
      </c>
      <c r="AM1565" s="591"/>
      <c r="AN1565" s="538"/>
      <c r="AO1565" s="539"/>
      <c r="AP1565" s="552"/>
      <c r="AQ1565" s="558"/>
      <c r="AR1565" s="590">
        <f t="shared" ref="AR1565" si="1406">IF(AN1565=0,0,(AP1565/AN1565)*100)</f>
        <v>0</v>
      </c>
      <c r="AS1565" s="591"/>
      <c r="AT1565" s="578">
        <f t="shared" ref="AT1565" si="1407">AB1565+AH1565+AN1565</f>
        <v>0</v>
      </c>
      <c r="AU1565" s="579"/>
      <c r="AV1565" s="574">
        <f t="shared" ref="AV1565" si="1408">AD1565+AJ1565+AP1565</f>
        <v>0</v>
      </c>
      <c r="AW1565" s="575"/>
      <c r="AX1565" s="590">
        <f t="shared" ref="AX1565" si="1409">IF(AT1565=0,0,(AV1565/AT1565)*100)</f>
        <v>0</v>
      </c>
      <c r="AY1565" s="591"/>
      <c r="AZ1565" s="538"/>
      <c r="BA1565" s="539"/>
      <c r="BB1565" s="552"/>
      <c r="BC1565" s="558"/>
      <c r="BD1565" s="590">
        <f t="shared" ref="BD1565" si="1410">IF(AZ1565=0,0,(BB1565/AZ1565)*100)</f>
        <v>0</v>
      </c>
      <c r="BE1565" s="591"/>
      <c r="BF1565" s="578">
        <f t="shared" ref="BF1565" si="1411">AT1565+AZ1565</f>
        <v>0</v>
      </c>
      <c r="BG1565" s="579"/>
      <c r="BH1565" s="574">
        <f t="shared" ref="BH1565" si="1412">AV1565+BB1565</f>
        <v>0</v>
      </c>
      <c r="BI1565" s="575"/>
      <c r="BJ1565" s="590">
        <f t="shared" ref="BJ1565" si="1413">IF(BF1565=0,0,(BH1565/BF1565)*100)</f>
        <v>0</v>
      </c>
      <c r="BK1565" s="591"/>
      <c r="BL1565" s="650">
        <f t="shared" ref="BL1565" si="1414">(AD1565*2)+(AJ1565*2)+(AP1565*3)+BB1565</f>
        <v>0</v>
      </c>
      <c r="BM1565" s="651"/>
      <c r="BN1565" s="652"/>
      <c r="BO1565" s="601" t="e">
        <f>(BL1565*BR$74)+(N1565*BR$75)+(X1565*BR$76)+(R1565*BR$77)+(V1565*BR$78)+(Z1565*BR$79)</f>
        <v>#REF!</v>
      </c>
      <c r="BP1565" s="599" t="e">
        <f>((AZ1565-BB1565)*BR$81)+((AT1565-AV1565)*BR$80)+(H1565*BR$82)+(P1565*BR$83)</f>
        <v>#REF!</v>
      </c>
      <c r="BQ1565" s="54"/>
      <c r="BR1565" s="54"/>
      <c r="BS1565" s="54"/>
    </row>
    <row r="1566" spans="1:71" ht="22.5" customHeight="1" thickBot="1">
      <c r="A1566" s="54"/>
      <c r="B1566" s="566"/>
      <c r="C1566" s="560" t="str">
        <f>IF(ROSTER!D$50="","",ROSTER!D$50)</f>
        <v/>
      </c>
      <c r="D1566" s="561"/>
      <c r="E1566" s="547"/>
      <c r="F1566" s="502"/>
      <c r="G1566" s="507"/>
      <c r="H1566" s="544"/>
      <c r="I1566" s="545"/>
      <c r="J1566" s="540"/>
      <c r="K1566" s="541"/>
      <c r="L1566" s="553"/>
      <c r="M1566" s="559"/>
      <c r="N1566" s="556" t="s">
        <v>14</v>
      </c>
      <c r="O1566" s="557"/>
      <c r="P1566" s="540"/>
      <c r="Q1566" s="541"/>
      <c r="R1566" s="553"/>
      <c r="S1566" s="559"/>
      <c r="T1566" s="592"/>
      <c r="U1566" s="593"/>
      <c r="V1566" s="551"/>
      <c r="W1566" s="545"/>
      <c r="X1566" s="540"/>
      <c r="Y1566" s="545"/>
      <c r="Z1566" s="540"/>
      <c r="AA1566" s="545"/>
      <c r="AB1566" s="540"/>
      <c r="AC1566" s="541"/>
      <c r="AD1566" s="553"/>
      <c r="AE1566" s="559"/>
      <c r="AF1566" s="588"/>
      <c r="AG1566" s="589"/>
      <c r="AH1566" s="540"/>
      <c r="AI1566" s="541"/>
      <c r="AJ1566" s="553"/>
      <c r="AK1566" s="559"/>
      <c r="AL1566" s="592"/>
      <c r="AM1566" s="593"/>
      <c r="AN1566" s="540"/>
      <c r="AO1566" s="541"/>
      <c r="AP1566" s="553"/>
      <c r="AQ1566" s="559"/>
      <c r="AR1566" s="592"/>
      <c r="AS1566" s="593"/>
      <c r="AT1566" s="580"/>
      <c r="AU1566" s="581"/>
      <c r="AV1566" s="576"/>
      <c r="AW1566" s="577"/>
      <c r="AX1566" s="592"/>
      <c r="AY1566" s="593"/>
      <c r="AZ1566" s="540"/>
      <c r="BA1566" s="541"/>
      <c r="BB1566" s="553"/>
      <c r="BC1566" s="559"/>
      <c r="BD1566" s="592"/>
      <c r="BE1566" s="593"/>
      <c r="BF1566" s="580"/>
      <c r="BG1566" s="581"/>
      <c r="BH1566" s="576"/>
      <c r="BI1566" s="577"/>
      <c r="BJ1566" s="592"/>
      <c r="BK1566" s="593"/>
      <c r="BL1566" s="653"/>
      <c r="BM1566" s="654"/>
      <c r="BN1566" s="655"/>
      <c r="BO1566" s="602"/>
      <c r="BP1566" s="600"/>
      <c r="BQ1566" s="54"/>
      <c r="BR1566" s="54"/>
      <c r="BS1566" s="54"/>
    </row>
    <row r="1567" spans="1:71" s="335" customFormat="1" ht="33.4" customHeight="1">
      <c r="A1567" s="333"/>
      <c r="B1567" s="689"/>
      <c r="C1567" s="685"/>
      <c r="D1567" s="685" t="s">
        <v>10</v>
      </c>
      <c r="E1567" s="686"/>
      <c r="F1567" s="334"/>
      <c r="G1567" s="334"/>
      <c r="H1567" s="642">
        <f>SUM(H1523:I1566)</f>
        <v>0</v>
      </c>
      <c r="I1567" s="631"/>
      <c r="J1567" s="642">
        <f>SUM(J1523:K1566)</f>
        <v>0</v>
      </c>
      <c r="K1567" s="631"/>
      <c r="L1567" s="630">
        <f>SUM(L1523:M1566)</f>
        <v>0</v>
      </c>
      <c r="M1567" s="640"/>
      <c r="N1567" s="626">
        <f>L1567+J1567</f>
        <v>0</v>
      </c>
      <c r="O1567" s="627"/>
      <c r="P1567" s="630">
        <f>SUM(P1523:Q1566)</f>
        <v>0</v>
      </c>
      <c r="Q1567" s="631"/>
      <c r="R1567" s="630">
        <f t="shared" ref="R1567" si="1415">SUM(R1523:S1566)</f>
        <v>0</v>
      </c>
      <c r="S1567" s="640"/>
      <c r="T1567" s="630">
        <f t="shared" ref="T1567" si="1416">SUM(T1523:U1566)</f>
        <v>0</v>
      </c>
      <c r="U1567" s="627"/>
      <c r="V1567" s="640">
        <f t="shared" ref="V1567" si="1417">SUM(V1523:W1566)</f>
        <v>0</v>
      </c>
      <c r="W1567" s="640"/>
      <c r="X1567" s="642">
        <f t="shared" ref="X1567" si="1418">SUM(X1523:Y1566)</f>
        <v>0</v>
      </c>
      <c r="Y1567" s="627"/>
      <c r="Z1567" s="642">
        <f t="shared" ref="Z1567" si="1419">SUM(Z1523:AA1566)</f>
        <v>0</v>
      </c>
      <c r="AA1567" s="627"/>
      <c r="AB1567" s="640">
        <f t="shared" ref="AB1567" si="1420">SUM(AB1523:AC1566)</f>
        <v>0</v>
      </c>
      <c r="AC1567" s="631"/>
      <c r="AD1567" s="630">
        <f t="shared" ref="AD1567" si="1421">SUM(AD1523:AE1566)</f>
        <v>0</v>
      </c>
      <c r="AE1567" s="640"/>
      <c r="AF1567" s="626">
        <f t="shared" ref="AF1567" si="1422">SUM(AF1523:AG1566)</f>
        <v>0</v>
      </c>
      <c r="AG1567" s="627"/>
      <c r="AH1567" s="630">
        <f t="shared" ref="AH1567" si="1423">SUM(AH1523:AI1566)</f>
        <v>0</v>
      </c>
      <c r="AI1567" s="631"/>
      <c r="AJ1567" s="630">
        <f t="shared" ref="AJ1567" si="1424">SUM(AJ1523:AK1566)</f>
        <v>0</v>
      </c>
      <c r="AK1567" s="640"/>
      <c r="AL1567" s="626">
        <f>IF(AH1567=0,0,(AJ1567/AH1567)*100)</f>
        <v>0</v>
      </c>
      <c r="AM1567" s="627"/>
      <c r="AN1567" s="630">
        <f>SUM(AN1523:AO1566)</f>
        <v>0</v>
      </c>
      <c r="AO1567" s="631"/>
      <c r="AP1567" s="630">
        <f>SUM(AP1523:AQ1566)</f>
        <v>0</v>
      </c>
      <c r="AQ1567" s="640"/>
      <c r="AR1567" s="626">
        <f>IF(AN1567=0,0,(AP1567/AN1567)*100)</f>
        <v>0</v>
      </c>
      <c r="AS1567" s="627"/>
      <c r="AT1567" s="642">
        <f>AB1567+AH1567+AN1567</f>
        <v>0</v>
      </c>
      <c r="AU1567" s="631"/>
      <c r="AV1567" s="630">
        <f>AD1567+AJ1567+AP1567</f>
        <v>0</v>
      </c>
      <c r="AW1567" s="670"/>
      <c r="AX1567" s="626">
        <f>IF(AT1567=0,0,(AV1567/AT1567)*100)</f>
        <v>0</v>
      </c>
      <c r="AY1567" s="627"/>
      <c r="AZ1567" s="630">
        <f>SUM(AZ1523:BA1566)</f>
        <v>0</v>
      </c>
      <c r="BA1567" s="631"/>
      <c r="BB1567" s="630">
        <f>SUM(BB1523:BC1566)</f>
        <v>0</v>
      </c>
      <c r="BC1567" s="640"/>
      <c r="BD1567" s="626">
        <f>IF(AZ1567=0,0,(BB1567/AZ1567)*100)</f>
        <v>0</v>
      </c>
      <c r="BE1567" s="627"/>
      <c r="BF1567" s="642">
        <f>AT1567+AZ1567</f>
        <v>0</v>
      </c>
      <c r="BG1567" s="631"/>
      <c r="BH1567" s="630">
        <f>AV1567+BB1567</f>
        <v>0</v>
      </c>
      <c r="BI1567" s="670"/>
      <c r="BJ1567" s="626">
        <f>IF(BF1567=0,0,(BH1567/BF1567)*100)</f>
        <v>0</v>
      </c>
      <c r="BK1567" s="668"/>
      <c r="BL1567" s="644">
        <f>SUM(BL1523:BN1566)</f>
        <v>0</v>
      </c>
      <c r="BM1567" s="645"/>
      <c r="BN1567" s="646"/>
      <c r="BO1567" s="601" t="e">
        <f>(BL1567*BR$74)+(N1567*BR$75)+(X1567*BR$76)+(R1567*BR$77)+(V1567*BR$78)+(Z1567*BR$79)</f>
        <v>#REF!</v>
      </c>
      <c r="BP1567" s="599" t="e">
        <f>((AZ1567-BB1567)*BR$81)+((AT1567-AV1567)*BR$80)+(H1567*BR$82)+(P1567*BR$83)</f>
        <v>#REF!</v>
      </c>
      <c r="BQ1567" s="333"/>
      <c r="BR1567" s="333"/>
      <c r="BS1567" s="333"/>
    </row>
    <row r="1568" spans="1:71" s="335" customFormat="1" ht="33.950000000000003" customHeight="1" thickBot="1">
      <c r="A1568" s="333"/>
      <c r="B1568" s="690"/>
      <c r="C1568" s="687"/>
      <c r="D1568" s="687"/>
      <c r="E1568" s="688"/>
      <c r="F1568" s="336"/>
      <c r="G1568" s="336"/>
      <c r="H1568" s="643"/>
      <c r="I1568" s="633"/>
      <c r="J1568" s="643"/>
      <c r="K1568" s="633"/>
      <c r="L1568" s="632"/>
      <c r="M1568" s="641"/>
      <c r="N1568" s="628" t="s">
        <v>14</v>
      </c>
      <c r="O1568" s="629"/>
      <c r="P1568" s="632"/>
      <c r="Q1568" s="633"/>
      <c r="R1568" s="632"/>
      <c r="S1568" s="641"/>
      <c r="T1568" s="632"/>
      <c r="U1568" s="629"/>
      <c r="V1568" s="641"/>
      <c r="W1568" s="641"/>
      <c r="X1568" s="643"/>
      <c r="Y1568" s="629"/>
      <c r="Z1568" s="643"/>
      <c r="AA1568" s="629"/>
      <c r="AB1568" s="641"/>
      <c r="AC1568" s="633"/>
      <c r="AD1568" s="632"/>
      <c r="AE1568" s="641"/>
      <c r="AF1568" s="628"/>
      <c r="AG1568" s="629"/>
      <c r="AH1568" s="632"/>
      <c r="AI1568" s="633"/>
      <c r="AJ1568" s="632"/>
      <c r="AK1568" s="641"/>
      <c r="AL1568" s="628"/>
      <c r="AM1568" s="629"/>
      <c r="AN1568" s="632"/>
      <c r="AO1568" s="633"/>
      <c r="AP1568" s="632"/>
      <c r="AQ1568" s="641"/>
      <c r="AR1568" s="628"/>
      <c r="AS1568" s="629"/>
      <c r="AT1568" s="643"/>
      <c r="AU1568" s="633"/>
      <c r="AV1568" s="632"/>
      <c r="AW1568" s="671"/>
      <c r="AX1568" s="628"/>
      <c r="AY1568" s="629"/>
      <c r="AZ1568" s="632"/>
      <c r="BA1568" s="633"/>
      <c r="BB1568" s="632"/>
      <c r="BC1568" s="641"/>
      <c r="BD1568" s="628"/>
      <c r="BE1568" s="629"/>
      <c r="BF1568" s="643"/>
      <c r="BG1568" s="633"/>
      <c r="BH1568" s="632"/>
      <c r="BI1568" s="671"/>
      <c r="BJ1568" s="628"/>
      <c r="BK1568" s="669"/>
      <c r="BL1568" s="647"/>
      <c r="BM1568" s="648"/>
      <c r="BN1568" s="649"/>
      <c r="BO1568" s="602"/>
      <c r="BP1568" s="600"/>
      <c r="BQ1568" s="333"/>
      <c r="BR1568" s="333"/>
      <c r="BS1568" s="333"/>
    </row>
    <row r="1569" spans="1:71" s="341" customFormat="1" ht="48.2" customHeight="1" thickBot="1">
      <c r="A1569" s="337"/>
      <c r="B1569" s="667"/>
      <c r="C1569" s="665"/>
      <c r="D1569" s="665" t="s">
        <v>13</v>
      </c>
      <c r="E1569" s="666"/>
      <c r="F1569" s="338"/>
      <c r="G1569" s="334"/>
      <c r="H1569" s="676"/>
      <c r="I1569" s="677"/>
      <c r="J1569" s="673"/>
      <c r="K1569" s="672"/>
      <c r="L1569" s="605"/>
      <c r="M1569" s="606"/>
      <c r="N1569" s="674">
        <f>J1569+L1569</f>
        <v>0</v>
      </c>
      <c r="O1569" s="675"/>
      <c r="P1569" s="673"/>
      <c r="Q1569" s="672"/>
      <c r="R1569" s="605"/>
      <c r="S1569" s="672"/>
      <c r="T1569" s="626">
        <f>R1569-P1569</f>
        <v>0</v>
      </c>
      <c r="U1569" s="627"/>
      <c r="V1569" s="673"/>
      <c r="W1569" s="678"/>
      <c r="X1569" s="679"/>
      <c r="Y1569" s="680"/>
      <c r="Z1569" s="673"/>
      <c r="AA1569" s="678"/>
      <c r="AB1569" s="673"/>
      <c r="AC1569" s="672"/>
      <c r="AD1569" s="605"/>
      <c r="AE1569" s="606"/>
      <c r="AF1569" s="634">
        <f>IF(AB1569=0,0,(AD1569/AB1569)*100)</f>
        <v>0</v>
      </c>
      <c r="AG1569" s="635"/>
      <c r="AH1569" s="673"/>
      <c r="AI1569" s="672"/>
      <c r="AJ1569" s="605"/>
      <c r="AK1569" s="606"/>
      <c r="AL1569" s="626">
        <f>IF(AH1569=0,0,(AJ1569/AH1569)*100)</f>
        <v>0</v>
      </c>
      <c r="AM1569" s="627"/>
      <c r="AN1569" s="673"/>
      <c r="AO1569" s="672"/>
      <c r="AP1569" s="605"/>
      <c r="AQ1569" s="606"/>
      <c r="AR1569" s="626">
        <f>IF(AN1569=0,0,(AP1569/AN1569)*100)</f>
        <v>0</v>
      </c>
      <c r="AS1569" s="627"/>
      <c r="AT1569" s="681">
        <f>AB1569+AH1569+AN1569</f>
        <v>0</v>
      </c>
      <c r="AU1569" s="682"/>
      <c r="AV1569" s="683">
        <f>AD1569+AJ1569+AP1569</f>
        <v>0</v>
      </c>
      <c r="AW1569" s="684"/>
      <c r="AX1569" s="626">
        <f>IF(AT1569=0,0,(AV1569/AT1569)*100)</f>
        <v>0</v>
      </c>
      <c r="AY1569" s="627"/>
      <c r="AZ1569" s="673"/>
      <c r="BA1569" s="672"/>
      <c r="BB1569" s="605"/>
      <c r="BC1569" s="606"/>
      <c r="BD1569" s="626">
        <f>IF(AZ1569=0,0,(BB1569/AZ1569)*100)</f>
        <v>0</v>
      </c>
      <c r="BE1569" s="627"/>
      <c r="BF1569" s="681">
        <f>AT1569+AZ1569</f>
        <v>0</v>
      </c>
      <c r="BG1569" s="682"/>
      <c r="BH1569" s="683">
        <f>AV1569+BB1569</f>
        <v>0</v>
      </c>
      <c r="BI1569" s="684"/>
      <c r="BJ1569" s="626">
        <f>IF(BF1569=0,0,(BH1569/BF1569)*100)</f>
        <v>0</v>
      </c>
      <c r="BK1569" s="627"/>
      <c r="BL1569" s="594"/>
      <c r="BM1569" s="595"/>
      <c r="BN1569" s="596"/>
      <c r="BO1569" s="339"/>
      <c r="BP1569" s="340"/>
      <c r="BQ1569" s="337"/>
      <c r="BR1569" s="337"/>
      <c r="BS1569" s="337"/>
    </row>
    <row r="1570" spans="1:71" s="341" customFormat="1" ht="48.95" customHeight="1" thickBot="1">
      <c r="A1570" s="337"/>
      <c r="B1570" s="342"/>
      <c r="C1570" s="343"/>
      <c r="D1570" s="570" t="s">
        <v>95</v>
      </c>
      <c r="E1570" s="571"/>
      <c r="F1570" s="344"/>
      <c r="G1570" s="344"/>
      <c r="H1570" s="343"/>
      <c r="I1570" s="343"/>
      <c r="J1570" s="567">
        <f>IF((J1567+L1569)=0,0,J1567/(J1567+L1569)*100)</f>
        <v>0</v>
      </c>
      <c r="K1570" s="569"/>
      <c r="L1570" s="567">
        <f>IF((L1567+J1569)=0,0,L1567/(L1567+J1569)*100)</f>
        <v>0</v>
      </c>
      <c r="M1570" s="569"/>
      <c r="N1570" s="567">
        <f>IF((N1567+N1569)=0,0,N1567/(N1567+N1569)*100)</f>
        <v>0</v>
      </c>
      <c r="O1570" s="568"/>
      <c r="P1570" s="572"/>
      <c r="Q1570" s="509"/>
      <c r="R1570" s="509"/>
      <c r="S1570" s="509"/>
      <c r="T1570" s="535"/>
      <c r="U1570" s="535"/>
      <c r="V1570" s="509"/>
      <c r="W1570" s="509"/>
      <c r="X1570" s="509"/>
      <c r="Y1570" s="509"/>
      <c r="Z1570" s="509"/>
      <c r="AA1570" s="509"/>
      <c r="AB1570" s="509"/>
      <c r="AC1570" s="509"/>
      <c r="AD1570" s="509"/>
      <c r="AE1570" s="509"/>
      <c r="AF1570" s="509"/>
      <c r="AG1570" s="509"/>
      <c r="AH1570" s="509"/>
      <c r="AI1570" s="509"/>
      <c r="AJ1570" s="509"/>
      <c r="AK1570" s="509"/>
      <c r="AL1570" s="509"/>
      <c r="AM1570" s="509"/>
      <c r="AN1570" s="509"/>
      <c r="AO1570" s="509"/>
      <c r="AP1570" s="509"/>
      <c r="AQ1570" s="509"/>
      <c r="AR1570" s="509"/>
      <c r="AS1570" s="509"/>
      <c r="AT1570" s="509"/>
      <c r="AU1570" s="509"/>
      <c r="AV1570" s="509"/>
      <c r="AW1570" s="509"/>
      <c r="AX1570" s="509"/>
      <c r="AY1570" s="509"/>
      <c r="AZ1570" s="509"/>
      <c r="BA1570" s="509"/>
      <c r="BB1570" s="509"/>
      <c r="BC1570" s="509"/>
      <c r="BD1570" s="509"/>
      <c r="BE1570" s="509"/>
      <c r="BF1570" s="509"/>
      <c r="BG1570" s="509"/>
      <c r="BH1570" s="509"/>
      <c r="BI1570" s="509"/>
      <c r="BJ1570" s="509"/>
      <c r="BK1570" s="509"/>
      <c r="BL1570" s="509"/>
      <c r="BM1570" s="509"/>
      <c r="BN1570" s="573"/>
      <c r="BO1570" s="345"/>
      <c r="BP1570" s="345"/>
      <c r="BQ1570" s="337"/>
      <c r="BR1570" s="337"/>
      <c r="BS1570" s="337"/>
    </row>
    <row r="1571" spans="1:71" ht="15.75" customHeight="1" thickTop="1" thickBot="1">
      <c r="A1571" s="54"/>
      <c r="B1571" s="214"/>
      <c r="C1571" s="215"/>
      <c r="D1571" s="215"/>
      <c r="E1571" s="215"/>
      <c r="F1571" s="74"/>
      <c r="G1571" s="74"/>
      <c r="H1571" s="215"/>
      <c r="I1571" s="215"/>
      <c r="J1571" s="215"/>
      <c r="K1571" s="215"/>
      <c r="L1571" s="215"/>
      <c r="M1571" s="215"/>
      <c r="N1571" s="215"/>
      <c r="O1571" s="215"/>
      <c r="P1571" s="215"/>
      <c r="Q1571" s="215"/>
      <c r="R1571" s="215"/>
      <c r="S1571" s="215"/>
      <c r="T1571" s="215"/>
      <c r="U1571" s="215"/>
      <c r="V1571" s="215"/>
      <c r="W1571" s="215"/>
      <c r="X1571" s="215"/>
      <c r="Y1571" s="215"/>
      <c r="Z1571" s="215"/>
      <c r="AA1571" s="215"/>
      <c r="AB1571" s="215"/>
      <c r="AC1571" s="215"/>
      <c r="AD1571" s="215"/>
      <c r="AE1571" s="215"/>
      <c r="AF1571" s="220"/>
      <c r="AG1571" s="220"/>
      <c r="AH1571" s="215"/>
      <c r="AI1571" s="215"/>
      <c r="AJ1571" s="215"/>
      <c r="AK1571" s="215"/>
      <c r="AL1571" s="215"/>
      <c r="AM1571" s="215"/>
      <c r="AN1571" s="215"/>
      <c r="AO1571" s="215"/>
      <c r="AP1571" s="215"/>
      <c r="AQ1571" s="215"/>
      <c r="AR1571" s="215"/>
      <c r="AS1571" s="215"/>
      <c r="AT1571" s="215"/>
      <c r="AU1571" s="215"/>
      <c r="AV1571" s="215"/>
      <c r="AW1571" s="215"/>
      <c r="AX1571" s="215"/>
      <c r="AY1571" s="215"/>
      <c r="AZ1571" s="215"/>
      <c r="BA1571" s="215"/>
      <c r="BB1571" s="215"/>
      <c r="BC1571" s="215"/>
      <c r="BD1571" s="215"/>
      <c r="BE1571" s="215"/>
      <c r="BF1571" s="215"/>
      <c r="BG1571" s="215"/>
      <c r="BH1571" s="215"/>
      <c r="BI1571" s="215"/>
      <c r="BJ1571" s="215"/>
      <c r="BK1571" s="215"/>
      <c r="BL1571" s="215"/>
      <c r="BM1571" s="215"/>
      <c r="BN1571" s="221"/>
      <c r="BO1571" s="75"/>
      <c r="BP1571" s="75"/>
      <c r="BQ1571" s="54"/>
      <c r="BR1571" s="54"/>
      <c r="BS1571" s="54"/>
    </row>
    <row r="1572" spans="1:71" s="73" customFormat="1" ht="80.25" customHeight="1" thickTop="1" thickBot="1">
      <c r="A1572" s="72"/>
      <c r="B1572" s="656" t="s">
        <v>62</v>
      </c>
      <c r="C1572" s="657"/>
      <c r="D1572" s="616" t="s">
        <v>54</v>
      </c>
      <c r="E1572" s="616"/>
      <c r="F1572" s="76"/>
      <c r="G1572" s="76"/>
      <c r="H1572" s="607"/>
      <c r="I1572" s="608"/>
      <c r="J1572" s="609"/>
      <c r="K1572" s="346"/>
      <c r="L1572" s="607"/>
      <c r="M1572" s="608"/>
      <c r="N1572" s="609"/>
      <c r="O1572" s="510" t="s">
        <v>49</v>
      </c>
      <c r="P1572" s="511"/>
      <c r="Q1572" s="511"/>
      <c r="R1572" s="511"/>
      <c r="S1572" s="607"/>
      <c r="T1572" s="608"/>
      <c r="U1572" s="609"/>
      <c r="V1572" s="346"/>
      <c r="W1572" s="607"/>
      <c r="X1572" s="608"/>
      <c r="Y1572" s="609"/>
      <c r="Z1572" s="510" t="s">
        <v>115</v>
      </c>
      <c r="AA1572" s="511"/>
      <c r="AB1572" s="511"/>
      <c r="AC1572" s="511"/>
      <c r="AD1572" s="511"/>
      <c r="AE1572" s="511"/>
      <c r="AF1572" s="511"/>
      <c r="AG1572" s="511"/>
      <c r="AH1572" s="511"/>
      <c r="AI1572" s="512"/>
      <c r="AJ1572" s="607"/>
      <c r="AK1572" s="608"/>
      <c r="AL1572" s="609"/>
      <c r="AM1572" s="346"/>
      <c r="AN1572" s="607"/>
      <c r="AO1572" s="608"/>
      <c r="AP1572" s="609"/>
      <c r="AQ1572" s="510" t="s">
        <v>53</v>
      </c>
      <c r="AR1572" s="511"/>
      <c r="AS1572" s="511"/>
      <c r="AT1572" s="512"/>
      <c r="AU1572" s="607"/>
      <c r="AV1572" s="608"/>
      <c r="AW1572" s="609"/>
      <c r="AX1572" s="346"/>
      <c r="AY1572" s="607"/>
      <c r="AZ1572" s="608"/>
      <c r="BA1572" s="609"/>
      <c r="BB1572" s="614" t="s">
        <v>117</v>
      </c>
      <c r="BC1572" s="615"/>
      <c r="BD1572" s="615"/>
      <c r="BE1572" s="658"/>
      <c r="BF1572" s="520">
        <f>BL1567</f>
        <v>0</v>
      </c>
      <c r="BG1572" s="521"/>
      <c r="BH1572" s="522"/>
      <c r="BI1572" s="346"/>
      <c r="BJ1572" s="520">
        <f>BL1569</f>
        <v>0</v>
      </c>
      <c r="BK1572" s="521"/>
      <c r="BL1572" s="522"/>
      <c r="BM1572" s="227"/>
      <c r="BN1572" s="228"/>
      <c r="BO1572" s="77"/>
      <c r="BP1572" s="77"/>
      <c r="BQ1572" s="72"/>
      <c r="BR1572" s="72"/>
      <c r="BS1572" s="72"/>
    </row>
    <row r="1573" spans="1:71" ht="15.6" customHeight="1" thickTop="1" thickBot="1">
      <c r="A1573" s="54"/>
      <c r="B1573" s="216"/>
      <c r="C1573" s="210"/>
      <c r="D1573" s="217"/>
      <c r="E1573" s="217"/>
      <c r="F1573" s="78"/>
      <c r="G1573" s="78"/>
      <c r="H1573" s="224"/>
      <c r="I1573" s="224"/>
      <c r="J1573" s="224"/>
      <c r="K1573" s="224"/>
      <c r="L1573" s="224"/>
      <c r="M1573" s="224"/>
      <c r="N1573" s="224"/>
      <c r="O1573" s="222"/>
      <c r="P1573" s="222"/>
      <c r="Q1573" s="222"/>
      <c r="R1573" s="222"/>
      <c r="S1573" s="224"/>
      <c r="T1573" s="224"/>
      <c r="U1573" s="224"/>
      <c r="V1573" s="223"/>
      <c r="W1573" s="224"/>
      <c r="X1573" s="224"/>
      <c r="Y1573" s="224"/>
      <c r="Z1573" s="222"/>
      <c r="AA1573" s="222"/>
      <c r="AB1573" s="222"/>
      <c r="AC1573" s="222"/>
      <c r="AD1573" s="224"/>
      <c r="AE1573" s="224"/>
      <c r="AF1573" s="224"/>
      <c r="AG1573" s="224"/>
      <c r="AH1573" s="223"/>
      <c r="AI1573" s="223"/>
      <c r="AJ1573" s="224"/>
      <c r="AK1573" s="222"/>
      <c r="AL1573" s="222"/>
      <c r="AM1573" s="222"/>
      <c r="AN1573" s="222"/>
      <c r="AO1573" s="224"/>
      <c r="AP1573" s="224"/>
      <c r="AQ1573" s="222"/>
      <c r="AR1573" s="222"/>
      <c r="AS1573" s="222"/>
      <c r="AT1573" s="222"/>
      <c r="AU1573" s="224"/>
      <c r="AV1573" s="224"/>
      <c r="AW1573" s="224"/>
      <c r="AX1573" s="224"/>
      <c r="AY1573" s="224"/>
      <c r="AZ1573" s="226"/>
      <c r="BA1573" s="226"/>
      <c r="BB1573" s="222"/>
      <c r="BC1573" s="230"/>
      <c r="BD1573" s="231"/>
      <c r="BE1573" s="231"/>
      <c r="BF1573" s="232"/>
      <c r="BG1573" s="232"/>
      <c r="BH1573" s="226"/>
      <c r="BI1573" s="224"/>
      <c r="BJ1573" s="233"/>
      <c r="BK1573" s="233"/>
      <c r="BL1573" s="226"/>
      <c r="BM1573" s="229"/>
      <c r="BN1573" s="234"/>
      <c r="BO1573" s="79"/>
      <c r="BP1573" s="79"/>
      <c r="BQ1573" s="54"/>
      <c r="BR1573" s="54"/>
      <c r="BS1573" s="54"/>
    </row>
    <row r="1574" spans="1:71" s="73" customFormat="1" ht="80.25" customHeight="1" thickTop="1" thickBot="1">
      <c r="A1574" s="72"/>
      <c r="B1574" s="614" t="s">
        <v>47</v>
      </c>
      <c r="C1574" s="615"/>
      <c r="D1574" s="616" t="s">
        <v>55</v>
      </c>
      <c r="E1574" s="616"/>
      <c r="F1574" s="76"/>
      <c r="G1574" s="76"/>
      <c r="H1574" s="520">
        <f>H1572</f>
        <v>0</v>
      </c>
      <c r="I1574" s="521"/>
      <c r="J1574" s="522"/>
      <c r="K1574" s="346"/>
      <c r="L1574" s="520">
        <f>L1572</f>
        <v>0</v>
      </c>
      <c r="M1574" s="521"/>
      <c r="N1574" s="522"/>
      <c r="O1574" s="510" t="s">
        <v>51</v>
      </c>
      <c r="P1574" s="511"/>
      <c r="Q1574" s="511"/>
      <c r="R1574" s="511"/>
      <c r="S1574" s="520">
        <f>S1572-H1572</f>
        <v>0</v>
      </c>
      <c r="T1574" s="521"/>
      <c r="U1574" s="522"/>
      <c r="V1574" s="346"/>
      <c r="W1574" s="520">
        <f>W1572-L1572</f>
        <v>0</v>
      </c>
      <c r="X1574" s="521"/>
      <c r="Y1574" s="522"/>
      <c r="Z1574" s="510" t="s">
        <v>116</v>
      </c>
      <c r="AA1574" s="511"/>
      <c r="AB1574" s="511"/>
      <c r="AC1574" s="511"/>
      <c r="AD1574" s="511"/>
      <c r="AE1574" s="511"/>
      <c r="AF1574" s="511"/>
      <c r="AG1574" s="511"/>
      <c r="AH1574" s="511"/>
      <c r="AI1574" s="512"/>
      <c r="AJ1574" s="520">
        <f>AJ1572-S1572</f>
        <v>0</v>
      </c>
      <c r="AK1574" s="521"/>
      <c r="AL1574" s="522"/>
      <c r="AM1574" s="346"/>
      <c r="AN1574" s="520">
        <f>AN1572-W1572</f>
        <v>0</v>
      </c>
      <c r="AO1574" s="521"/>
      <c r="AP1574" s="522"/>
      <c r="AQ1574" s="510" t="s">
        <v>52</v>
      </c>
      <c r="AR1574" s="511"/>
      <c r="AS1574" s="511"/>
      <c r="AT1574" s="512"/>
      <c r="AU1574" s="520">
        <f>AU1572-AJ1572</f>
        <v>0</v>
      </c>
      <c r="AV1574" s="521"/>
      <c r="AW1574" s="522"/>
      <c r="AX1574" s="346"/>
      <c r="AY1574" s="520">
        <f>AY1572-AN1572</f>
        <v>0</v>
      </c>
      <c r="AZ1574" s="521"/>
      <c r="BA1574" s="522"/>
      <c r="BB1574" s="614" t="s">
        <v>118</v>
      </c>
      <c r="BC1574" s="615"/>
      <c r="BD1574" s="615"/>
      <c r="BE1574" s="658"/>
      <c r="BF1574" s="520">
        <f>BF1572-AU1572</f>
        <v>0</v>
      </c>
      <c r="BG1574" s="521"/>
      <c r="BH1574" s="522"/>
      <c r="BI1574" s="346"/>
      <c r="BJ1574" s="520">
        <f>BJ1572-AY1572</f>
        <v>0</v>
      </c>
      <c r="BK1574" s="521"/>
      <c r="BL1574" s="522"/>
      <c r="BM1574" s="227"/>
      <c r="BN1574" s="228"/>
      <c r="BO1574" s="77"/>
      <c r="BP1574" s="77"/>
      <c r="BQ1574" s="72"/>
      <c r="BR1574" s="72"/>
      <c r="BS1574" s="72"/>
    </row>
    <row r="1575" spans="1:71" ht="15.75" customHeight="1" thickTop="1" thickBot="1">
      <c r="A1575" s="54"/>
      <c r="B1575" s="218"/>
      <c r="C1575" s="219"/>
      <c r="D1575" s="219"/>
      <c r="E1575" s="219"/>
      <c r="F1575" s="80"/>
      <c r="G1575" s="80"/>
      <c r="H1575" s="219"/>
      <c r="I1575" s="219"/>
      <c r="J1575" s="219"/>
      <c r="K1575" s="219"/>
      <c r="L1575" s="219"/>
      <c r="M1575" s="219"/>
      <c r="N1575" s="219"/>
      <c r="O1575" s="219"/>
      <c r="P1575" s="219"/>
      <c r="Q1575" s="219"/>
      <c r="R1575" s="219"/>
      <c r="S1575" s="219"/>
      <c r="T1575" s="219"/>
      <c r="U1575" s="219"/>
      <c r="V1575" s="219"/>
      <c r="W1575" s="219"/>
      <c r="X1575" s="219"/>
      <c r="Y1575" s="219"/>
      <c r="Z1575" s="219"/>
      <c r="AA1575" s="219"/>
      <c r="AB1575" s="219"/>
      <c r="AC1575" s="219"/>
      <c r="AD1575" s="219"/>
      <c r="AE1575" s="219"/>
      <c r="AF1575" s="225"/>
      <c r="AG1575" s="225"/>
      <c r="AH1575" s="219"/>
      <c r="AI1575" s="219"/>
      <c r="AJ1575" s="219"/>
      <c r="AK1575" s="219"/>
      <c r="AL1575" s="219"/>
      <c r="AM1575" s="219"/>
      <c r="AN1575" s="219"/>
      <c r="AO1575" s="219"/>
      <c r="AP1575" s="219"/>
      <c r="AQ1575" s="219"/>
      <c r="AR1575" s="219"/>
      <c r="AS1575" s="219"/>
      <c r="AT1575" s="219"/>
      <c r="AU1575" s="219"/>
      <c r="AV1575" s="219"/>
      <c r="AW1575" s="219"/>
      <c r="AX1575" s="219"/>
      <c r="AY1575" s="219"/>
      <c r="AZ1575" s="219"/>
      <c r="BA1575" s="617" t="s">
        <v>135</v>
      </c>
      <c r="BB1575" s="617"/>
      <c r="BC1575" s="617"/>
      <c r="BD1575" s="617"/>
      <c r="BE1575" s="617"/>
      <c r="BF1575" s="617"/>
      <c r="BG1575" s="617"/>
      <c r="BH1575" s="617"/>
      <c r="BI1575" s="617"/>
      <c r="BJ1575" s="617"/>
      <c r="BK1575" s="617"/>
      <c r="BL1575" s="617"/>
      <c r="BM1575" s="617"/>
      <c r="BN1575" s="618"/>
      <c r="BO1575" s="81"/>
      <c r="BP1575" s="81"/>
      <c r="BQ1575" s="54"/>
      <c r="BR1575" s="54"/>
      <c r="BS1575" s="54"/>
    </row>
    <row r="1576" spans="1:71" ht="12" customHeight="1" thickTop="1">
      <c r="A1576" s="54"/>
      <c r="B1576" s="55"/>
      <c r="C1576" s="54"/>
      <c r="D1576" s="54"/>
      <c r="E1576" s="54"/>
      <c r="F1576" s="56"/>
      <c r="G1576" s="56"/>
      <c r="H1576" s="54"/>
      <c r="I1576" s="54"/>
      <c r="J1576" s="54"/>
      <c r="K1576" s="54"/>
      <c r="L1576" s="54"/>
      <c r="M1576" s="54"/>
      <c r="N1576" s="54"/>
      <c r="O1576" s="54"/>
      <c r="P1576" s="54"/>
      <c r="Q1576" s="54"/>
      <c r="R1576" s="54"/>
      <c r="S1576" s="54"/>
      <c r="T1576" s="54"/>
      <c r="U1576" s="54"/>
      <c r="V1576" s="54"/>
      <c r="W1576" s="54"/>
      <c r="X1576" s="54"/>
      <c r="Y1576" s="54"/>
      <c r="Z1576" s="54"/>
      <c r="AA1576" s="54"/>
      <c r="AB1576" s="54"/>
      <c r="AC1576" s="54"/>
      <c r="AD1576" s="54"/>
      <c r="AE1576" s="54"/>
      <c r="AF1576" s="57"/>
      <c r="AG1576" s="57"/>
      <c r="AH1576" s="54"/>
      <c r="AI1576" s="54"/>
      <c r="AJ1576" s="54"/>
      <c r="AK1576" s="54"/>
      <c r="AL1576" s="54"/>
      <c r="AM1576" s="54"/>
      <c r="AN1576" s="54"/>
      <c r="AO1576" s="54"/>
      <c r="AP1576" s="54"/>
      <c r="AQ1576" s="54"/>
      <c r="AR1576" s="54"/>
      <c r="AS1576" s="54"/>
      <c r="AT1576" s="54"/>
      <c r="AU1576" s="54"/>
      <c r="AV1576" s="54"/>
      <c r="AW1576" s="54"/>
      <c r="AX1576" s="54"/>
      <c r="AY1576" s="54"/>
      <c r="AZ1576" s="54"/>
      <c r="BA1576" s="54"/>
      <c r="BB1576" s="54"/>
      <c r="BC1576" s="54"/>
      <c r="BD1576" s="54"/>
      <c r="BE1576" s="54"/>
      <c r="BF1576" s="54"/>
      <c r="BG1576" s="54"/>
      <c r="BH1576" s="54"/>
      <c r="BI1576" s="54"/>
      <c r="BJ1576" s="54"/>
      <c r="BK1576" s="54"/>
      <c r="BL1576" s="54"/>
      <c r="BM1576" s="54"/>
      <c r="BN1576" s="54"/>
      <c r="BO1576" s="58"/>
      <c r="BP1576" s="58"/>
      <c r="BQ1576" s="54"/>
      <c r="BR1576" s="54"/>
      <c r="BS1576" s="54"/>
    </row>
    <row r="1577" spans="1:71" s="61" customFormat="1" ht="33.75">
      <c r="A1577" s="60"/>
      <c r="B1577" s="503" t="s">
        <v>9</v>
      </c>
      <c r="C1577" s="503"/>
      <c r="D1577" s="503"/>
      <c r="E1577" s="503"/>
      <c r="F1577" s="503"/>
      <c r="G1577" s="503"/>
      <c r="H1577" s="503"/>
      <c r="I1577" s="503"/>
      <c r="J1577" s="503"/>
      <c r="K1577" s="503"/>
      <c r="L1577" s="503"/>
      <c r="M1577" s="503"/>
      <c r="N1577" s="503"/>
      <c r="O1577" s="503"/>
      <c r="P1577" s="503"/>
      <c r="Q1577" s="503"/>
      <c r="R1577" s="503"/>
      <c r="S1577" s="503"/>
      <c r="T1577" s="503"/>
      <c r="U1577" s="503"/>
      <c r="V1577" s="503"/>
      <c r="W1577" s="503"/>
      <c r="X1577" s="503"/>
      <c r="Y1577" s="503"/>
      <c r="Z1577" s="503"/>
      <c r="AA1577" s="503"/>
      <c r="AB1577" s="503"/>
      <c r="AC1577" s="503"/>
      <c r="AD1577" s="503"/>
      <c r="AE1577" s="503"/>
      <c r="AF1577" s="503"/>
      <c r="AG1577" s="503"/>
      <c r="AH1577" s="503"/>
      <c r="AI1577" s="503"/>
      <c r="AJ1577" s="503"/>
      <c r="AK1577" s="503"/>
      <c r="AL1577" s="503"/>
      <c r="AM1577" s="503"/>
      <c r="AN1577" s="503"/>
      <c r="AO1577" s="503"/>
      <c r="AP1577" s="503"/>
      <c r="AQ1577" s="503"/>
      <c r="AR1577" s="503"/>
      <c r="AS1577" s="503"/>
      <c r="AT1577" s="503"/>
      <c r="AU1577" s="503"/>
      <c r="AV1577" s="503"/>
      <c r="AW1577" s="503"/>
      <c r="AX1577" s="503"/>
      <c r="AY1577" s="503"/>
      <c r="AZ1577" s="503"/>
      <c r="BA1577" s="503"/>
      <c r="BB1577" s="503"/>
      <c r="BC1577" s="503"/>
      <c r="BD1577" s="503"/>
      <c r="BE1577" s="503"/>
      <c r="BF1577" s="503"/>
      <c r="BG1577" s="503"/>
      <c r="BH1577" s="503"/>
      <c r="BI1577" s="503"/>
      <c r="BJ1577" s="503"/>
      <c r="BK1577" s="503"/>
      <c r="BL1577" s="503"/>
      <c r="BM1577" s="503"/>
      <c r="BN1577" s="503"/>
      <c r="BO1577" s="192"/>
      <c r="BP1577" s="192"/>
      <c r="BQ1577" s="60"/>
      <c r="BR1577" s="60"/>
      <c r="BS1577" s="60"/>
    </row>
    <row r="1578" spans="1:71" ht="10.9" customHeight="1">
      <c r="A1578" s="54"/>
      <c r="B1578" s="193"/>
      <c r="C1578" s="194"/>
      <c r="D1578" s="194"/>
      <c r="E1578" s="194"/>
      <c r="F1578" s="195"/>
      <c r="G1578" s="195"/>
      <c r="H1578" s="194"/>
      <c r="I1578" s="194"/>
      <c r="J1578" s="194"/>
      <c r="K1578" s="194"/>
      <c r="L1578" s="194"/>
      <c r="M1578" s="194"/>
      <c r="N1578" s="194"/>
      <c r="O1578" s="194"/>
      <c r="P1578" s="194"/>
      <c r="Q1578" s="194"/>
      <c r="R1578" s="194"/>
      <c r="S1578" s="194"/>
      <c r="T1578" s="194"/>
      <c r="U1578" s="194"/>
      <c r="V1578" s="194"/>
      <c r="W1578" s="194"/>
      <c r="X1578" s="194"/>
      <c r="Y1578" s="194"/>
      <c r="Z1578" s="194"/>
      <c r="AA1578" s="194"/>
      <c r="AB1578" s="194"/>
      <c r="AC1578" s="194"/>
      <c r="AD1578" s="194"/>
      <c r="AE1578" s="194"/>
      <c r="AF1578" s="196"/>
      <c r="AG1578" s="196"/>
      <c r="AH1578" s="194"/>
      <c r="AI1578" s="194"/>
      <c r="AJ1578" s="194"/>
      <c r="AK1578" s="194"/>
      <c r="AL1578" s="194"/>
      <c r="AM1578" s="194"/>
      <c r="AN1578" s="194"/>
      <c r="AO1578" s="194"/>
      <c r="AP1578" s="194"/>
      <c r="AQ1578" s="194"/>
      <c r="AR1578" s="194"/>
      <c r="AS1578" s="194"/>
      <c r="AT1578" s="194"/>
      <c r="AU1578" s="194"/>
      <c r="AV1578" s="194"/>
      <c r="AW1578" s="194"/>
      <c r="AX1578" s="194"/>
      <c r="AY1578" s="194"/>
      <c r="AZ1578" s="194"/>
      <c r="BA1578" s="194"/>
      <c r="BB1578" s="194"/>
      <c r="BC1578" s="194"/>
      <c r="BD1578" s="194"/>
      <c r="BE1578" s="194"/>
      <c r="BF1578" s="194"/>
      <c r="BG1578" s="194"/>
      <c r="BH1578" s="194"/>
      <c r="BI1578" s="194"/>
      <c r="BJ1578" s="194"/>
      <c r="BK1578" s="194"/>
      <c r="BL1578" s="194"/>
      <c r="BM1578" s="194"/>
      <c r="BN1578" s="508"/>
      <c r="BO1578" s="508"/>
      <c r="BP1578" s="508"/>
      <c r="BQ1578" s="54"/>
      <c r="BR1578" s="54"/>
      <c r="BS1578" s="54"/>
    </row>
    <row r="1579" spans="1:71" s="62" customFormat="1" ht="36.75" customHeight="1">
      <c r="A1579" s="55"/>
      <c r="B1579" s="193"/>
      <c r="C1579" s="193"/>
      <c r="D1579" s="197" t="s">
        <v>10</v>
      </c>
      <c r="E1579" s="514" t="str">
        <f>IF(ROSTER!D$3="","",ROSTER!D$3)</f>
        <v/>
      </c>
      <c r="F1579" s="514"/>
      <c r="G1579" s="514"/>
      <c r="H1579" s="514"/>
      <c r="I1579" s="514"/>
      <c r="J1579" s="514"/>
      <c r="K1579" s="514"/>
      <c r="L1579" s="514"/>
      <c r="M1579" s="514"/>
      <c r="N1579" s="514"/>
      <c r="O1579" s="514"/>
      <c r="P1579" s="514"/>
      <c r="Q1579" s="514"/>
      <c r="R1579" s="514"/>
      <c r="S1579" s="514"/>
      <c r="T1579" s="514"/>
      <c r="U1579" s="514"/>
      <c r="V1579" s="514"/>
      <c r="W1579" s="514"/>
      <c r="X1579" s="514"/>
      <c r="Y1579" s="514"/>
      <c r="Z1579" s="514"/>
      <c r="AA1579" s="514"/>
      <c r="AB1579" s="514"/>
      <c r="AC1579" s="514"/>
      <c r="AD1579" s="198"/>
      <c r="AE1579" s="505" t="s">
        <v>11</v>
      </c>
      <c r="AF1579" s="505"/>
      <c r="AG1579" s="505"/>
      <c r="AH1579" s="505"/>
      <c r="AI1579" s="505"/>
      <c r="AJ1579" s="505"/>
      <c r="AK1579" s="505"/>
      <c r="AL1579" s="505"/>
      <c r="AM1579" s="505"/>
      <c r="AN1579" s="513"/>
      <c r="AO1579" s="513"/>
      <c r="AP1579" s="513"/>
      <c r="AQ1579" s="513"/>
      <c r="AR1579" s="513"/>
      <c r="AS1579" s="513"/>
      <c r="AT1579" s="513"/>
      <c r="AU1579" s="513"/>
      <c r="AV1579" s="513"/>
      <c r="AW1579" s="513"/>
      <c r="AX1579" s="513"/>
      <c r="AY1579" s="513"/>
      <c r="AZ1579" s="513"/>
      <c r="BA1579" s="513"/>
      <c r="BB1579" s="513"/>
      <c r="BC1579" s="513"/>
      <c r="BD1579" s="513"/>
      <c r="BE1579" s="513"/>
      <c r="BF1579" s="513"/>
      <c r="BG1579" s="513"/>
      <c r="BH1579" s="513"/>
      <c r="BI1579" s="513"/>
      <c r="BJ1579" s="513"/>
      <c r="BK1579" s="513"/>
      <c r="BL1579" s="513"/>
      <c r="BM1579" s="513"/>
      <c r="BN1579" s="508"/>
      <c r="BO1579" s="508"/>
      <c r="BP1579" s="508"/>
      <c r="BQ1579" s="55"/>
      <c r="BR1579" s="55"/>
      <c r="BS1579" s="55"/>
    </row>
    <row r="1580" spans="1:71" ht="8.85" customHeight="1">
      <c r="A1580" s="63"/>
      <c r="B1580" s="193"/>
      <c r="C1580" s="196" t="s">
        <v>36</v>
      </c>
      <c r="D1580" s="196"/>
      <c r="E1580" s="196"/>
      <c r="F1580" s="199"/>
      <c r="G1580" s="199"/>
      <c r="H1580" s="196"/>
      <c r="I1580" s="196"/>
      <c r="J1580" s="200"/>
      <c r="K1580" s="200"/>
      <c r="L1580" s="200"/>
      <c r="M1580" s="200"/>
      <c r="N1580" s="200"/>
      <c r="O1580" s="200"/>
      <c r="P1580" s="200"/>
      <c r="Q1580" s="200"/>
      <c r="R1580" s="200"/>
      <c r="S1580" s="200"/>
      <c r="T1580" s="200"/>
      <c r="U1580" s="200"/>
      <c r="V1580" s="200"/>
      <c r="W1580" s="200"/>
      <c r="X1580" s="200"/>
      <c r="Y1580" s="200"/>
      <c r="Z1580" s="200"/>
      <c r="AA1580" s="200"/>
      <c r="AB1580" s="200"/>
      <c r="AC1580" s="200"/>
      <c r="AD1580" s="200"/>
      <c r="AE1580" s="200"/>
      <c r="AF1580" s="200"/>
      <c r="AG1580" s="196"/>
      <c r="AH1580" s="201"/>
      <c r="AI1580" s="202"/>
      <c r="AJ1580" s="202"/>
      <c r="AK1580" s="202"/>
      <c r="AL1580" s="202"/>
      <c r="AM1580" s="202"/>
      <c r="AN1580" s="202"/>
      <c r="AO1580" s="203"/>
      <c r="AP1580" s="204"/>
      <c r="AQ1580" s="204"/>
      <c r="AR1580" s="204"/>
      <c r="AS1580" s="204"/>
      <c r="AT1580" s="204"/>
      <c r="AU1580" s="204"/>
      <c r="AV1580" s="204"/>
      <c r="AW1580" s="204"/>
      <c r="AX1580" s="204"/>
      <c r="AY1580" s="204"/>
      <c r="AZ1580" s="204"/>
      <c r="BA1580" s="204"/>
      <c r="BB1580" s="204"/>
      <c r="BC1580" s="204"/>
      <c r="BD1580" s="204"/>
      <c r="BE1580" s="204"/>
      <c r="BF1580" s="204"/>
      <c r="BG1580" s="204"/>
      <c r="BH1580" s="204"/>
      <c r="BI1580" s="204"/>
      <c r="BJ1580" s="204"/>
      <c r="BK1580" s="204"/>
      <c r="BL1580" s="204"/>
      <c r="BM1580" s="204"/>
      <c r="BN1580" s="204"/>
      <c r="BO1580" s="205"/>
      <c r="BP1580" s="205"/>
      <c r="BQ1580" s="63"/>
      <c r="BR1580" s="63"/>
      <c r="BS1580" s="63"/>
    </row>
    <row r="1581" spans="1:71" s="62" customFormat="1" ht="42.75">
      <c r="A1581" s="55"/>
      <c r="B1581" s="193"/>
      <c r="C1581" s="519" t="s">
        <v>35</v>
      </c>
      <c r="D1581" s="519"/>
      <c r="E1581" s="513"/>
      <c r="F1581" s="513"/>
      <c r="G1581" s="513"/>
      <c r="H1581" s="513"/>
      <c r="I1581" s="513"/>
      <c r="J1581" s="513"/>
      <c r="K1581" s="513"/>
      <c r="L1581" s="513"/>
      <c r="M1581" s="513"/>
      <c r="N1581" s="513"/>
      <c r="O1581" s="513"/>
      <c r="P1581" s="513"/>
      <c r="Q1581" s="513"/>
      <c r="R1581" s="513"/>
      <c r="S1581" s="513"/>
      <c r="T1581" s="513"/>
      <c r="U1581" s="513"/>
      <c r="V1581" s="513"/>
      <c r="W1581" s="513"/>
      <c r="X1581" s="513"/>
      <c r="Y1581" s="513"/>
      <c r="Z1581" s="513"/>
      <c r="AA1581" s="513"/>
      <c r="AB1581" s="513"/>
      <c r="AC1581" s="513"/>
      <c r="AD1581" s="198"/>
      <c r="AE1581" s="239" t="s">
        <v>19</v>
      </c>
      <c r="AF1581" s="239"/>
      <c r="AG1581" s="239"/>
      <c r="AH1581" s="505" t="s">
        <v>19</v>
      </c>
      <c r="AI1581" s="505"/>
      <c r="AJ1581" s="505"/>
      <c r="AK1581" s="505"/>
      <c r="AL1581" s="505"/>
      <c r="AM1581" s="505"/>
      <c r="AN1581" s="513"/>
      <c r="AO1581" s="513"/>
      <c r="AP1581" s="513"/>
      <c r="AQ1581" s="513"/>
      <c r="AR1581" s="513"/>
      <c r="AS1581" s="513"/>
      <c r="AT1581" s="513"/>
      <c r="AU1581" s="513"/>
      <c r="AV1581" s="513"/>
      <c r="AW1581" s="513"/>
      <c r="AX1581" s="513"/>
      <c r="AY1581" s="513"/>
      <c r="AZ1581" s="513"/>
      <c r="BA1581" s="505" t="s">
        <v>12</v>
      </c>
      <c r="BB1581" s="505"/>
      <c r="BC1581" s="505"/>
      <c r="BD1581" s="504"/>
      <c r="BE1581" s="504"/>
      <c r="BF1581" s="504"/>
      <c r="BG1581" s="504"/>
      <c r="BH1581" s="504"/>
      <c r="BI1581" s="504"/>
      <c r="BJ1581" s="504"/>
      <c r="BK1581" s="504"/>
      <c r="BL1581" s="504"/>
      <c r="BM1581" s="504"/>
      <c r="BN1581" s="206"/>
      <c r="BO1581" s="207"/>
      <c r="BP1581" s="207"/>
      <c r="BQ1581" s="64">
        <f>IF(BD1581=0,0,1)</f>
        <v>0</v>
      </c>
      <c r="BR1581" s="65">
        <f>IF((BE1635+BI1635)&gt;(AO1635+AS1635),1,0)</f>
        <v>0</v>
      </c>
      <c r="BS1581" s="66"/>
    </row>
    <row r="1582" spans="1:71" ht="9.6" customHeight="1">
      <c r="A1582" s="54"/>
      <c r="B1582" s="193"/>
      <c r="C1582" s="194"/>
      <c r="D1582" s="194"/>
      <c r="E1582" s="194"/>
      <c r="F1582" s="195"/>
      <c r="G1582" s="195"/>
      <c r="H1582" s="194"/>
      <c r="I1582" s="194"/>
      <c r="J1582" s="194"/>
      <c r="K1582" s="194"/>
      <c r="L1582" s="194"/>
      <c r="M1582" s="194"/>
      <c r="N1582" s="194"/>
      <c r="O1582" s="194"/>
      <c r="P1582" s="194"/>
      <c r="Q1582" s="194"/>
      <c r="R1582" s="194"/>
      <c r="S1582" s="194"/>
      <c r="T1582" s="194"/>
      <c r="U1582" s="194"/>
      <c r="V1582" s="194"/>
      <c r="W1582" s="194"/>
      <c r="X1582" s="194"/>
      <c r="Y1582" s="194"/>
      <c r="Z1582" s="194"/>
      <c r="AA1582" s="194"/>
      <c r="AB1582" s="194"/>
      <c r="AC1582" s="194"/>
      <c r="AD1582" s="194"/>
      <c r="AE1582" s="194"/>
      <c r="AF1582" s="196"/>
      <c r="AG1582" s="196"/>
      <c r="AH1582" s="194"/>
      <c r="AI1582" s="194"/>
      <c r="AJ1582" s="194"/>
      <c r="AK1582" s="194"/>
      <c r="AL1582" s="194"/>
      <c r="AM1582" s="194"/>
      <c r="AN1582" s="194"/>
      <c r="AO1582" s="194"/>
      <c r="AP1582" s="194"/>
      <c r="AQ1582" s="194"/>
      <c r="AR1582" s="194"/>
      <c r="AS1582" s="194"/>
      <c r="AT1582" s="194"/>
      <c r="AU1582" s="194"/>
      <c r="AV1582" s="194"/>
      <c r="AW1582" s="194"/>
      <c r="AX1582" s="194"/>
      <c r="AY1582" s="194"/>
      <c r="AZ1582" s="194"/>
      <c r="BA1582" s="194"/>
      <c r="BB1582" s="194"/>
      <c r="BC1582" s="194"/>
      <c r="BD1582" s="194"/>
      <c r="BE1582" s="194"/>
      <c r="BF1582" s="194"/>
      <c r="BG1582" s="194"/>
      <c r="BH1582" s="194"/>
      <c r="BI1582" s="194"/>
      <c r="BJ1582" s="194"/>
      <c r="BK1582" s="194"/>
      <c r="BL1582" s="194"/>
      <c r="BM1582" s="194"/>
      <c r="BN1582" s="194"/>
      <c r="BO1582" s="208"/>
      <c r="BP1582" s="208"/>
      <c r="BQ1582" s="54"/>
      <c r="BR1582" s="54"/>
      <c r="BS1582" s="54"/>
    </row>
    <row r="1583" spans="1:71" ht="8.85" customHeight="1" thickBot="1">
      <c r="A1583" s="54"/>
      <c r="B1583" s="209"/>
      <c r="C1583" s="210"/>
      <c r="D1583" s="210"/>
      <c r="E1583" s="210"/>
      <c r="F1583" s="211"/>
      <c r="G1583" s="211"/>
      <c r="H1583" s="210"/>
      <c r="I1583" s="210"/>
      <c r="J1583" s="210"/>
      <c r="K1583" s="210"/>
      <c r="L1583" s="210"/>
      <c r="M1583" s="210"/>
      <c r="N1583" s="210"/>
      <c r="O1583" s="210"/>
      <c r="P1583" s="210"/>
      <c r="Q1583" s="210"/>
      <c r="R1583" s="210"/>
      <c r="S1583" s="210"/>
      <c r="T1583" s="210"/>
      <c r="U1583" s="210"/>
      <c r="V1583" s="210"/>
      <c r="W1583" s="210"/>
      <c r="X1583" s="210"/>
      <c r="Y1583" s="210"/>
      <c r="Z1583" s="210"/>
      <c r="AA1583" s="210"/>
      <c r="AB1583" s="210"/>
      <c r="AC1583" s="210"/>
      <c r="AD1583" s="210"/>
      <c r="AE1583" s="210"/>
      <c r="AF1583" s="212"/>
      <c r="AG1583" s="212"/>
      <c r="AH1583" s="210"/>
      <c r="AI1583" s="210"/>
      <c r="AJ1583" s="210"/>
      <c r="AK1583" s="210"/>
      <c r="AL1583" s="210"/>
      <c r="AM1583" s="210"/>
      <c r="AN1583" s="210"/>
      <c r="AO1583" s="210"/>
      <c r="AP1583" s="210"/>
      <c r="AQ1583" s="210"/>
      <c r="AR1583" s="210"/>
      <c r="AS1583" s="210"/>
      <c r="AT1583" s="210"/>
      <c r="AU1583" s="210"/>
      <c r="AV1583" s="210"/>
      <c r="AW1583" s="210"/>
      <c r="AX1583" s="210"/>
      <c r="AY1583" s="210"/>
      <c r="AZ1583" s="210"/>
      <c r="BA1583" s="210"/>
      <c r="BB1583" s="210"/>
      <c r="BC1583" s="210"/>
      <c r="BD1583" s="210"/>
      <c r="BE1583" s="210"/>
      <c r="BF1583" s="210"/>
      <c r="BG1583" s="210"/>
      <c r="BH1583" s="210"/>
      <c r="BI1583" s="210"/>
      <c r="BJ1583" s="210"/>
      <c r="BK1583" s="210"/>
      <c r="BL1583" s="210"/>
      <c r="BM1583" s="210"/>
      <c r="BN1583" s="210"/>
      <c r="BO1583" s="213"/>
      <c r="BP1583" s="213"/>
      <c r="BQ1583" s="54"/>
      <c r="BR1583" s="54"/>
      <c r="BS1583" s="54"/>
    </row>
    <row r="1584" spans="1:71" s="62" customFormat="1" ht="33.4" customHeight="1" thickTop="1">
      <c r="A1584" s="66"/>
      <c r="B1584" s="515" t="s">
        <v>0</v>
      </c>
      <c r="C1584" s="531" t="s">
        <v>1</v>
      </c>
      <c r="D1584" s="532"/>
      <c r="E1584" s="332" t="s">
        <v>26</v>
      </c>
      <c r="F1584" s="499" t="s">
        <v>104</v>
      </c>
      <c r="G1584" s="499" t="s">
        <v>105</v>
      </c>
      <c r="H1584" s="527" t="s">
        <v>38</v>
      </c>
      <c r="I1584" s="528"/>
      <c r="J1584" s="564" t="s">
        <v>7</v>
      </c>
      <c r="K1584" s="564"/>
      <c r="L1584" s="564"/>
      <c r="M1584" s="564"/>
      <c r="N1584" s="564"/>
      <c r="O1584" s="564"/>
      <c r="P1584" s="564" t="s">
        <v>2</v>
      </c>
      <c r="Q1584" s="564"/>
      <c r="R1584" s="564"/>
      <c r="S1584" s="564"/>
      <c r="T1584" s="564"/>
      <c r="U1584" s="564"/>
      <c r="V1584" s="610" t="s">
        <v>32</v>
      </c>
      <c r="W1584" s="611"/>
      <c r="X1584" s="610" t="s">
        <v>33</v>
      </c>
      <c r="Y1584" s="611"/>
      <c r="Z1584" s="619" t="s">
        <v>41</v>
      </c>
      <c r="AA1584" s="620"/>
      <c r="AB1584" s="623" t="s">
        <v>6</v>
      </c>
      <c r="AC1584" s="623"/>
      <c r="AD1584" s="623"/>
      <c r="AE1584" s="623"/>
      <c r="AF1584" s="623"/>
      <c r="AG1584" s="623"/>
      <c r="AH1584" s="564" t="s">
        <v>66</v>
      </c>
      <c r="AI1584" s="564"/>
      <c r="AJ1584" s="564"/>
      <c r="AK1584" s="564"/>
      <c r="AL1584" s="564"/>
      <c r="AM1584" s="564"/>
      <c r="AN1584" s="564" t="s">
        <v>67</v>
      </c>
      <c r="AO1584" s="564"/>
      <c r="AP1584" s="564"/>
      <c r="AQ1584" s="564"/>
      <c r="AR1584" s="564"/>
      <c r="AS1584" s="564"/>
      <c r="AT1584" s="564" t="s">
        <v>68</v>
      </c>
      <c r="AU1584" s="564"/>
      <c r="AV1584" s="564"/>
      <c r="AW1584" s="564"/>
      <c r="AX1584" s="564"/>
      <c r="AY1584" s="583"/>
      <c r="AZ1584" s="564" t="s">
        <v>4</v>
      </c>
      <c r="BA1584" s="564"/>
      <c r="BB1584" s="564"/>
      <c r="BC1584" s="564"/>
      <c r="BD1584" s="564"/>
      <c r="BE1584" s="564"/>
      <c r="BF1584" s="564" t="s">
        <v>69</v>
      </c>
      <c r="BG1584" s="564"/>
      <c r="BH1584" s="564"/>
      <c r="BI1584" s="564"/>
      <c r="BJ1584" s="564"/>
      <c r="BK1584" s="582"/>
      <c r="BL1584" s="659" t="s">
        <v>119</v>
      </c>
      <c r="BM1584" s="660"/>
      <c r="BN1584" s="661"/>
      <c r="BO1584" s="603" t="s">
        <v>83</v>
      </c>
      <c r="BP1584" s="603" t="s">
        <v>84</v>
      </c>
      <c r="BQ1584" s="66"/>
      <c r="BR1584" s="66"/>
      <c r="BS1584" s="66"/>
    </row>
    <row r="1585" spans="1:71" s="68" customFormat="1" ht="45" customHeight="1">
      <c r="A1585" s="67"/>
      <c r="B1585" s="516"/>
      <c r="C1585" s="533"/>
      <c r="D1585" s="534"/>
      <c r="E1585" s="331" t="s">
        <v>106</v>
      </c>
      <c r="F1585" s="500"/>
      <c r="G1585" s="500"/>
      <c r="H1585" s="529"/>
      <c r="I1585" s="530"/>
      <c r="J1585" s="562" t="s">
        <v>15</v>
      </c>
      <c r="K1585" s="563"/>
      <c r="L1585" s="525" t="s">
        <v>16</v>
      </c>
      <c r="M1585" s="526"/>
      <c r="N1585" s="517" t="s">
        <v>17</v>
      </c>
      <c r="O1585" s="518" t="s">
        <v>8</v>
      </c>
      <c r="P1585" s="562" t="s">
        <v>24</v>
      </c>
      <c r="Q1585" s="563"/>
      <c r="R1585" s="525" t="s">
        <v>22</v>
      </c>
      <c r="S1585" s="526"/>
      <c r="T1585" s="517" t="s">
        <v>17</v>
      </c>
      <c r="U1585" s="518"/>
      <c r="V1585" s="612"/>
      <c r="W1585" s="613"/>
      <c r="X1585" s="612"/>
      <c r="Y1585" s="613"/>
      <c r="Z1585" s="621"/>
      <c r="AA1585" s="622"/>
      <c r="AB1585" s="638" t="s">
        <v>50</v>
      </c>
      <c r="AC1585" s="639"/>
      <c r="AD1585" s="636" t="s">
        <v>21</v>
      </c>
      <c r="AE1585" s="637" t="s">
        <v>3</v>
      </c>
      <c r="AF1585" s="624" t="s">
        <v>5</v>
      </c>
      <c r="AG1585" s="625"/>
      <c r="AH1585" s="562" t="s">
        <v>50</v>
      </c>
      <c r="AI1585" s="563"/>
      <c r="AJ1585" s="525" t="s">
        <v>21</v>
      </c>
      <c r="AK1585" s="526" t="s">
        <v>3</v>
      </c>
      <c r="AL1585" s="523" t="s">
        <v>5</v>
      </c>
      <c r="AM1585" s="524"/>
      <c r="AN1585" s="562" t="s">
        <v>50</v>
      </c>
      <c r="AO1585" s="563"/>
      <c r="AP1585" s="525" t="s">
        <v>21</v>
      </c>
      <c r="AQ1585" s="526" t="s">
        <v>3</v>
      </c>
      <c r="AR1585" s="523" t="s">
        <v>5</v>
      </c>
      <c r="AS1585" s="524"/>
      <c r="AT1585" s="533" t="s">
        <v>50</v>
      </c>
      <c r="AU1585" s="584"/>
      <c r="AV1585" s="597" t="s">
        <v>21</v>
      </c>
      <c r="AW1585" s="598" t="s">
        <v>3</v>
      </c>
      <c r="AX1585" s="523" t="s">
        <v>5</v>
      </c>
      <c r="AY1585" s="585"/>
      <c r="AZ1585" s="562" t="s">
        <v>50</v>
      </c>
      <c r="BA1585" s="563"/>
      <c r="BB1585" s="525" t="s">
        <v>21</v>
      </c>
      <c r="BC1585" s="526" t="s">
        <v>3</v>
      </c>
      <c r="BD1585" s="523" t="s">
        <v>5</v>
      </c>
      <c r="BE1585" s="524"/>
      <c r="BF1585" s="533" t="s">
        <v>50</v>
      </c>
      <c r="BG1585" s="584"/>
      <c r="BH1585" s="597" t="s">
        <v>21</v>
      </c>
      <c r="BI1585" s="598" t="s">
        <v>3</v>
      </c>
      <c r="BJ1585" s="523" t="s">
        <v>5</v>
      </c>
      <c r="BK1585" s="524"/>
      <c r="BL1585" s="662"/>
      <c r="BM1585" s="663"/>
      <c r="BN1585" s="664"/>
      <c r="BO1585" s="604"/>
      <c r="BP1585" s="604"/>
      <c r="BQ1585" s="67"/>
      <c r="BR1585" s="67"/>
      <c r="BS1585" s="67"/>
    </row>
    <row r="1586" spans="1:71" ht="23.85" customHeight="1">
      <c r="A1586" s="69"/>
      <c r="B1586" s="548" t="str">
        <f>IF(ROSTER!B8="","",ROSTER!B8)</f>
        <v/>
      </c>
      <c r="C1586" s="536" t="str">
        <f>IF(ROSTER!C$8="","",ROSTER!C$8)</f>
        <v/>
      </c>
      <c r="D1586" s="537"/>
      <c r="E1586" s="546"/>
      <c r="F1586" s="501">
        <f>IF(E1586="y",1,IF(E1586="S",1,0))</f>
        <v>0</v>
      </c>
      <c r="G1586" s="506">
        <f>IF(E1586="S",1,0)</f>
        <v>0</v>
      </c>
      <c r="H1586" s="542"/>
      <c r="I1586" s="543"/>
      <c r="J1586" s="538"/>
      <c r="K1586" s="539"/>
      <c r="L1586" s="552"/>
      <c r="M1586" s="558"/>
      <c r="N1586" s="554">
        <f>L1586+J1586</f>
        <v>0</v>
      </c>
      <c r="O1586" s="555"/>
      <c r="P1586" s="538"/>
      <c r="Q1586" s="539"/>
      <c r="R1586" s="552"/>
      <c r="S1586" s="558"/>
      <c r="T1586" s="590">
        <f>R1586-P1586</f>
        <v>0</v>
      </c>
      <c r="U1586" s="591"/>
      <c r="V1586" s="550"/>
      <c r="W1586" s="543"/>
      <c r="X1586" s="538"/>
      <c r="Y1586" s="543"/>
      <c r="Z1586" s="538"/>
      <c r="AA1586" s="543"/>
      <c r="AB1586" s="538"/>
      <c r="AC1586" s="539"/>
      <c r="AD1586" s="552"/>
      <c r="AE1586" s="558"/>
      <c r="AF1586" s="586">
        <f>IF(AB1586=0,0,(AD1586/AB1586)*100)</f>
        <v>0</v>
      </c>
      <c r="AG1586" s="587"/>
      <c r="AH1586" s="538"/>
      <c r="AI1586" s="539"/>
      <c r="AJ1586" s="552"/>
      <c r="AK1586" s="558"/>
      <c r="AL1586" s="590">
        <f>IF(AH1586=0,0,(AJ1586/AH1586)*100)</f>
        <v>0</v>
      </c>
      <c r="AM1586" s="591"/>
      <c r="AN1586" s="538"/>
      <c r="AO1586" s="539"/>
      <c r="AP1586" s="552"/>
      <c r="AQ1586" s="558"/>
      <c r="AR1586" s="590">
        <f>IF(AN1586=0,0,(AP1586/AN1586)*100)</f>
        <v>0</v>
      </c>
      <c r="AS1586" s="591"/>
      <c r="AT1586" s="578">
        <f>AB1586+AH1586+AN1586</f>
        <v>0</v>
      </c>
      <c r="AU1586" s="579"/>
      <c r="AV1586" s="574">
        <f>AD1586+AJ1586+AP1586</f>
        <v>0</v>
      </c>
      <c r="AW1586" s="575"/>
      <c r="AX1586" s="590">
        <f>IF(AT1586=0,0,(AV1586/AT1586)*100)</f>
        <v>0</v>
      </c>
      <c r="AY1586" s="591"/>
      <c r="AZ1586" s="538"/>
      <c r="BA1586" s="539"/>
      <c r="BB1586" s="552"/>
      <c r="BC1586" s="558"/>
      <c r="BD1586" s="590">
        <f>IF(AZ1586=0,0,(BB1586/AZ1586)*100)</f>
        <v>0</v>
      </c>
      <c r="BE1586" s="591"/>
      <c r="BF1586" s="578">
        <f>AT1586+AZ1586</f>
        <v>0</v>
      </c>
      <c r="BG1586" s="579"/>
      <c r="BH1586" s="574">
        <f>AV1586+BB1586</f>
        <v>0</v>
      </c>
      <c r="BI1586" s="575"/>
      <c r="BJ1586" s="590">
        <f>IF(BF1586=0,0,(BH1586/BF1586)*100)</f>
        <v>0</v>
      </c>
      <c r="BK1586" s="591"/>
      <c r="BL1586" s="650">
        <f>(AD1586*2)+(AJ1586*2)+(AP1586*3)+BB1586</f>
        <v>0</v>
      </c>
      <c r="BM1586" s="651"/>
      <c r="BN1586" s="652"/>
      <c r="BO1586" s="599" t="e">
        <f>(BL1586*BR$1586)+(N1586*BR$1587)+(X1586*BR$1588)+(R1586*BR$1589)+(V1586*BR$1590)+(Z1586*BR$1591)</f>
        <v>#REF!</v>
      </c>
      <c r="BP1586" s="599" t="e">
        <f>((AZ1586-BB1586)*BR$1593)+((AT1586-AV1586)*BR$1592)+(H1586*BR$1594)+(P1586*BR$1595)</f>
        <v>#REF!</v>
      </c>
      <c r="BQ1586" s="70" t="s">
        <v>72</v>
      </c>
      <c r="BR1586" s="71" t="e">
        <f>IF(#REF!="B",#REF!,IF(#REF!="C",#REF!,#REF!))</f>
        <v>#REF!</v>
      </c>
      <c r="BS1586" s="67"/>
    </row>
    <row r="1587" spans="1:71" ht="23.85" customHeight="1">
      <c r="A1587" s="69"/>
      <c r="B1587" s="549"/>
      <c r="C1587" s="560" t="str">
        <f>IF(ROSTER!D$8="","",ROSTER!D$8)</f>
        <v/>
      </c>
      <c r="D1587" s="561"/>
      <c r="E1587" s="547"/>
      <c r="F1587" s="502"/>
      <c r="G1587" s="507"/>
      <c r="H1587" s="544"/>
      <c r="I1587" s="545"/>
      <c r="J1587" s="540"/>
      <c r="K1587" s="541"/>
      <c r="L1587" s="553"/>
      <c r="M1587" s="559"/>
      <c r="N1587" s="556" t="s">
        <v>14</v>
      </c>
      <c r="O1587" s="557"/>
      <c r="P1587" s="540"/>
      <c r="Q1587" s="541"/>
      <c r="R1587" s="553"/>
      <c r="S1587" s="559"/>
      <c r="T1587" s="592"/>
      <c r="U1587" s="593"/>
      <c r="V1587" s="551"/>
      <c r="W1587" s="545"/>
      <c r="X1587" s="540"/>
      <c r="Y1587" s="545"/>
      <c r="Z1587" s="540"/>
      <c r="AA1587" s="545"/>
      <c r="AB1587" s="540"/>
      <c r="AC1587" s="541"/>
      <c r="AD1587" s="553"/>
      <c r="AE1587" s="559"/>
      <c r="AF1587" s="588"/>
      <c r="AG1587" s="589"/>
      <c r="AH1587" s="540"/>
      <c r="AI1587" s="541"/>
      <c r="AJ1587" s="553"/>
      <c r="AK1587" s="559"/>
      <c r="AL1587" s="592"/>
      <c r="AM1587" s="593"/>
      <c r="AN1587" s="540"/>
      <c r="AO1587" s="541"/>
      <c r="AP1587" s="553"/>
      <c r="AQ1587" s="559"/>
      <c r="AR1587" s="592"/>
      <c r="AS1587" s="593"/>
      <c r="AT1587" s="580"/>
      <c r="AU1587" s="581"/>
      <c r="AV1587" s="576"/>
      <c r="AW1587" s="577"/>
      <c r="AX1587" s="592"/>
      <c r="AY1587" s="593"/>
      <c r="AZ1587" s="540"/>
      <c r="BA1587" s="541"/>
      <c r="BB1587" s="553"/>
      <c r="BC1587" s="559"/>
      <c r="BD1587" s="592"/>
      <c r="BE1587" s="593"/>
      <c r="BF1587" s="580"/>
      <c r="BG1587" s="581"/>
      <c r="BH1587" s="576"/>
      <c r="BI1587" s="577"/>
      <c r="BJ1587" s="592"/>
      <c r="BK1587" s="593"/>
      <c r="BL1587" s="653"/>
      <c r="BM1587" s="654"/>
      <c r="BN1587" s="655"/>
      <c r="BO1587" s="600"/>
      <c r="BP1587" s="600"/>
      <c r="BQ1587" s="70" t="s">
        <v>73</v>
      </c>
      <c r="BR1587" s="71" t="e">
        <f>IF(#REF!="B",#REF!,IF(#REF!="C",#REF!,#REF!))</f>
        <v>#REF!</v>
      </c>
      <c r="BS1587" s="67"/>
    </row>
    <row r="1588" spans="1:71" ht="21.75" customHeight="1">
      <c r="A1588" s="54"/>
      <c r="B1588" s="548" t="str">
        <f>IF(ROSTER!B10="","",ROSTER!B10)</f>
        <v/>
      </c>
      <c r="C1588" s="536" t="str">
        <f>IF(ROSTER!C$10="","",ROSTER!C$10)</f>
        <v/>
      </c>
      <c r="D1588" s="537"/>
      <c r="E1588" s="546"/>
      <c r="F1588" s="501">
        <f>IF(E1588="y",1,IF(E1588="S",1,0))</f>
        <v>0</v>
      </c>
      <c r="G1588" s="506">
        <f>IF(E1588="S",1,0)</f>
        <v>0</v>
      </c>
      <c r="H1588" s="542"/>
      <c r="I1588" s="543"/>
      <c r="J1588" s="538"/>
      <c r="K1588" s="539"/>
      <c r="L1588" s="552"/>
      <c r="M1588" s="558"/>
      <c r="N1588" s="554">
        <f>L1588+J1588</f>
        <v>0</v>
      </c>
      <c r="O1588" s="555"/>
      <c r="P1588" s="538"/>
      <c r="Q1588" s="539"/>
      <c r="R1588" s="552"/>
      <c r="S1588" s="558"/>
      <c r="T1588" s="590">
        <f t="shared" ref="T1588:T1629" si="1425">R1588-P1588</f>
        <v>0</v>
      </c>
      <c r="U1588" s="591"/>
      <c r="V1588" s="550"/>
      <c r="W1588" s="543"/>
      <c r="X1588" s="538"/>
      <c r="Y1588" s="543"/>
      <c r="Z1588" s="538"/>
      <c r="AA1588" s="543"/>
      <c r="AB1588" s="538"/>
      <c r="AC1588" s="539"/>
      <c r="AD1588" s="552"/>
      <c r="AE1588" s="558"/>
      <c r="AF1588" s="586">
        <f>IF(AB1588=0,0,(AD1588/AB1588)*100)</f>
        <v>0</v>
      </c>
      <c r="AG1588" s="587"/>
      <c r="AH1588" s="538"/>
      <c r="AI1588" s="539"/>
      <c r="AJ1588" s="552"/>
      <c r="AK1588" s="558"/>
      <c r="AL1588" s="590">
        <f>IF(AH1588=0,0,(AJ1588/AH1588)*100)</f>
        <v>0</v>
      </c>
      <c r="AM1588" s="591"/>
      <c r="AN1588" s="538"/>
      <c r="AO1588" s="539"/>
      <c r="AP1588" s="552"/>
      <c r="AQ1588" s="558"/>
      <c r="AR1588" s="590">
        <f>IF(AN1588=0,0,(AP1588/AN1588)*100)</f>
        <v>0</v>
      </c>
      <c r="AS1588" s="591"/>
      <c r="AT1588" s="578">
        <f>AB1588+AH1588+AN1588</f>
        <v>0</v>
      </c>
      <c r="AU1588" s="579"/>
      <c r="AV1588" s="574">
        <f>AD1588+AJ1588+AP1588</f>
        <v>0</v>
      </c>
      <c r="AW1588" s="575"/>
      <c r="AX1588" s="590">
        <f>IF(AT1588=0,0,(AV1588/AT1588)*100)</f>
        <v>0</v>
      </c>
      <c r="AY1588" s="591"/>
      <c r="AZ1588" s="538"/>
      <c r="BA1588" s="539"/>
      <c r="BB1588" s="552"/>
      <c r="BC1588" s="558"/>
      <c r="BD1588" s="590">
        <f>IF(AZ1588=0,0,(BB1588/AZ1588)*100)</f>
        <v>0</v>
      </c>
      <c r="BE1588" s="591"/>
      <c r="BF1588" s="578">
        <f>AT1588+AZ1588</f>
        <v>0</v>
      </c>
      <c r="BG1588" s="579"/>
      <c r="BH1588" s="574">
        <f>AV1588+BB1588</f>
        <v>0</v>
      </c>
      <c r="BI1588" s="575"/>
      <c r="BJ1588" s="590">
        <f>IF(BF1588=0,0,(BH1588/BF1588)*100)</f>
        <v>0</v>
      </c>
      <c r="BK1588" s="591"/>
      <c r="BL1588" s="650">
        <f>(AD1588*2)+(AJ1588*2)+(AP1588*3)+BB1588</f>
        <v>0</v>
      </c>
      <c r="BM1588" s="651"/>
      <c r="BN1588" s="652"/>
      <c r="BO1588" s="599" t="e">
        <f>(BL1588*BR$1586)+(N1588*BR$1587)+(X1588*BR$1588)+(R1588*BR$1589)+(V1588*BR$1590)+(Z1588*BR$1591)</f>
        <v>#REF!</v>
      </c>
      <c r="BP1588" s="599" t="e">
        <f>((AZ1588-BB1588)*BR$1593)+((AT1588-AV1588)*BR$1592)+(H1588*BR$1594)+(P1588*BR$1595)</f>
        <v>#REF!</v>
      </c>
      <c r="BQ1588" s="70" t="s">
        <v>74</v>
      </c>
      <c r="BR1588" s="71" t="e">
        <f>IF(#REF!="B",#REF!,IF(#REF!="C",#REF!,#REF!))</f>
        <v>#REF!</v>
      </c>
      <c r="BS1588" s="67"/>
    </row>
    <row r="1589" spans="1:71" ht="21.75" customHeight="1">
      <c r="A1589" s="54"/>
      <c r="B1589" s="549"/>
      <c r="C1589" s="560" t="str">
        <f>IF(ROSTER!D$10="","",ROSTER!D$10)</f>
        <v/>
      </c>
      <c r="D1589" s="561"/>
      <c r="E1589" s="547"/>
      <c r="F1589" s="502"/>
      <c r="G1589" s="507"/>
      <c r="H1589" s="544"/>
      <c r="I1589" s="545"/>
      <c r="J1589" s="540"/>
      <c r="K1589" s="541"/>
      <c r="L1589" s="553"/>
      <c r="M1589" s="559"/>
      <c r="N1589" s="556" t="s">
        <v>14</v>
      </c>
      <c r="O1589" s="557"/>
      <c r="P1589" s="540"/>
      <c r="Q1589" s="541"/>
      <c r="R1589" s="553"/>
      <c r="S1589" s="559"/>
      <c r="T1589" s="592"/>
      <c r="U1589" s="593"/>
      <c r="V1589" s="551"/>
      <c r="W1589" s="545"/>
      <c r="X1589" s="540"/>
      <c r="Y1589" s="545"/>
      <c r="Z1589" s="540"/>
      <c r="AA1589" s="545"/>
      <c r="AB1589" s="540"/>
      <c r="AC1589" s="541"/>
      <c r="AD1589" s="553"/>
      <c r="AE1589" s="559"/>
      <c r="AF1589" s="588"/>
      <c r="AG1589" s="589"/>
      <c r="AH1589" s="540"/>
      <c r="AI1589" s="541"/>
      <c r="AJ1589" s="553"/>
      <c r="AK1589" s="559"/>
      <c r="AL1589" s="592"/>
      <c r="AM1589" s="593"/>
      <c r="AN1589" s="540"/>
      <c r="AO1589" s="541"/>
      <c r="AP1589" s="553"/>
      <c r="AQ1589" s="559"/>
      <c r="AR1589" s="592"/>
      <c r="AS1589" s="593"/>
      <c r="AT1589" s="580"/>
      <c r="AU1589" s="581"/>
      <c r="AV1589" s="576"/>
      <c r="AW1589" s="577"/>
      <c r="AX1589" s="592"/>
      <c r="AY1589" s="593"/>
      <c r="AZ1589" s="540"/>
      <c r="BA1589" s="541"/>
      <c r="BB1589" s="553"/>
      <c r="BC1589" s="559"/>
      <c r="BD1589" s="592"/>
      <c r="BE1589" s="593"/>
      <c r="BF1589" s="580"/>
      <c r="BG1589" s="581"/>
      <c r="BH1589" s="576"/>
      <c r="BI1589" s="577"/>
      <c r="BJ1589" s="592"/>
      <c r="BK1589" s="593"/>
      <c r="BL1589" s="653"/>
      <c r="BM1589" s="654"/>
      <c r="BN1589" s="655"/>
      <c r="BO1589" s="600"/>
      <c r="BP1589" s="600"/>
      <c r="BQ1589" s="70" t="s">
        <v>75</v>
      </c>
      <c r="BR1589" s="71" t="e">
        <f>IF(#REF!="B",#REF!,IF(#REF!="C",#REF!,#REF!))</f>
        <v>#REF!</v>
      </c>
      <c r="BS1589" s="67"/>
    </row>
    <row r="1590" spans="1:71" ht="21.75" customHeight="1">
      <c r="A1590" s="54"/>
      <c r="B1590" s="565" t="str">
        <f>IF(ROSTER!B12="","",ROSTER!B12)</f>
        <v/>
      </c>
      <c r="C1590" s="536" t="str">
        <f>IF(ROSTER!C$12="","",ROSTER!C$12)</f>
        <v/>
      </c>
      <c r="D1590" s="537"/>
      <c r="E1590" s="546"/>
      <c r="F1590" s="501">
        <f>IF(E1590="y",1,IF(E1590="S",1,0))</f>
        <v>0</v>
      </c>
      <c r="G1590" s="506">
        <f>IF(E1590="S",1,0)</f>
        <v>0</v>
      </c>
      <c r="H1590" s="542"/>
      <c r="I1590" s="543"/>
      <c r="J1590" s="538"/>
      <c r="K1590" s="539"/>
      <c r="L1590" s="552"/>
      <c r="M1590" s="558"/>
      <c r="N1590" s="554">
        <f>L1590+J1590</f>
        <v>0</v>
      </c>
      <c r="O1590" s="555"/>
      <c r="P1590" s="538"/>
      <c r="Q1590" s="539"/>
      <c r="R1590" s="552"/>
      <c r="S1590" s="558"/>
      <c r="T1590" s="590">
        <f t="shared" ref="T1590:T1629" si="1426">R1590-P1590</f>
        <v>0</v>
      </c>
      <c r="U1590" s="591"/>
      <c r="V1590" s="550"/>
      <c r="W1590" s="543"/>
      <c r="X1590" s="538"/>
      <c r="Y1590" s="543"/>
      <c r="Z1590" s="538"/>
      <c r="AA1590" s="543"/>
      <c r="AB1590" s="538"/>
      <c r="AC1590" s="539"/>
      <c r="AD1590" s="552"/>
      <c r="AE1590" s="558"/>
      <c r="AF1590" s="586">
        <f>IF(AB1590=0,0,(AD1590/AB1590)*100)</f>
        <v>0</v>
      </c>
      <c r="AG1590" s="587"/>
      <c r="AH1590" s="538"/>
      <c r="AI1590" s="539"/>
      <c r="AJ1590" s="552"/>
      <c r="AK1590" s="558"/>
      <c r="AL1590" s="590">
        <f>IF(AH1590=0,0,(AJ1590/AH1590)*100)</f>
        <v>0</v>
      </c>
      <c r="AM1590" s="591"/>
      <c r="AN1590" s="538"/>
      <c r="AO1590" s="539"/>
      <c r="AP1590" s="552"/>
      <c r="AQ1590" s="558"/>
      <c r="AR1590" s="590">
        <f>IF(AN1590=0,0,(AP1590/AN1590)*100)</f>
        <v>0</v>
      </c>
      <c r="AS1590" s="591"/>
      <c r="AT1590" s="578">
        <f>AB1590+AH1590+AN1590</f>
        <v>0</v>
      </c>
      <c r="AU1590" s="579"/>
      <c r="AV1590" s="574">
        <f>AD1590+AJ1590+AP1590</f>
        <v>0</v>
      </c>
      <c r="AW1590" s="575"/>
      <c r="AX1590" s="590">
        <f>IF(AT1590=0,0,(AV1590/AT1590)*100)</f>
        <v>0</v>
      </c>
      <c r="AY1590" s="591"/>
      <c r="AZ1590" s="538"/>
      <c r="BA1590" s="539"/>
      <c r="BB1590" s="552"/>
      <c r="BC1590" s="558"/>
      <c r="BD1590" s="590">
        <f>IF(AZ1590=0,0,(BB1590/AZ1590)*100)</f>
        <v>0</v>
      </c>
      <c r="BE1590" s="591"/>
      <c r="BF1590" s="578">
        <f>AT1590+AZ1590</f>
        <v>0</v>
      </c>
      <c r="BG1590" s="579"/>
      <c r="BH1590" s="574">
        <f>AV1590+BB1590</f>
        <v>0</v>
      </c>
      <c r="BI1590" s="575"/>
      <c r="BJ1590" s="590">
        <f>IF(BF1590=0,0,(BH1590/BF1590)*100)</f>
        <v>0</v>
      </c>
      <c r="BK1590" s="591"/>
      <c r="BL1590" s="650">
        <f>(AD1590*2)+(AJ1590*2)+(AP1590*3)+BB1590</f>
        <v>0</v>
      </c>
      <c r="BM1590" s="651"/>
      <c r="BN1590" s="652"/>
      <c r="BO1590" s="599" t="e">
        <f>(BL1590*BR$1586)+(N1590*BR$1587)+(X1590*BR$1588)+(R1590*BR$1589)+(V1590*BR$1590)+(Z1590*BR$1591)</f>
        <v>#REF!</v>
      </c>
      <c r="BP1590" s="599" t="e">
        <f>((AZ1590-BB1590)*BR$1593)+((AT1590-AV1590)*BR$1592)+(H1590*BR$1594)+(P1590*BR$1595)</f>
        <v>#REF!</v>
      </c>
      <c r="BQ1590" s="70" t="s">
        <v>76</v>
      </c>
      <c r="BR1590" s="71" t="e">
        <f>IF(#REF!="B",#REF!,IF(#REF!="C",#REF!,#REF!))</f>
        <v>#REF!</v>
      </c>
      <c r="BS1590" s="67"/>
    </row>
    <row r="1591" spans="1:71" ht="21.75" customHeight="1">
      <c r="A1591" s="54"/>
      <c r="B1591" s="566"/>
      <c r="C1591" s="560" t="str">
        <f>IF(ROSTER!D$12="","",ROSTER!D$12)</f>
        <v/>
      </c>
      <c r="D1591" s="561"/>
      <c r="E1591" s="547"/>
      <c r="F1591" s="502"/>
      <c r="G1591" s="507"/>
      <c r="H1591" s="544"/>
      <c r="I1591" s="545"/>
      <c r="J1591" s="540"/>
      <c r="K1591" s="541"/>
      <c r="L1591" s="553"/>
      <c r="M1591" s="559"/>
      <c r="N1591" s="556" t="s">
        <v>14</v>
      </c>
      <c r="O1591" s="557"/>
      <c r="P1591" s="540"/>
      <c r="Q1591" s="541"/>
      <c r="R1591" s="553"/>
      <c r="S1591" s="559"/>
      <c r="T1591" s="592"/>
      <c r="U1591" s="593"/>
      <c r="V1591" s="551"/>
      <c r="W1591" s="545"/>
      <c r="X1591" s="540"/>
      <c r="Y1591" s="545"/>
      <c r="Z1591" s="540"/>
      <c r="AA1591" s="545"/>
      <c r="AB1591" s="540"/>
      <c r="AC1591" s="541"/>
      <c r="AD1591" s="553"/>
      <c r="AE1591" s="559"/>
      <c r="AF1591" s="588"/>
      <c r="AG1591" s="589"/>
      <c r="AH1591" s="540"/>
      <c r="AI1591" s="541"/>
      <c r="AJ1591" s="553"/>
      <c r="AK1591" s="559"/>
      <c r="AL1591" s="592"/>
      <c r="AM1591" s="593"/>
      <c r="AN1591" s="540"/>
      <c r="AO1591" s="541"/>
      <c r="AP1591" s="553"/>
      <c r="AQ1591" s="559"/>
      <c r="AR1591" s="592"/>
      <c r="AS1591" s="593"/>
      <c r="AT1591" s="580"/>
      <c r="AU1591" s="581"/>
      <c r="AV1591" s="576"/>
      <c r="AW1591" s="577"/>
      <c r="AX1591" s="592"/>
      <c r="AY1591" s="593"/>
      <c r="AZ1591" s="540"/>
      <c r="BA1591" s="541"/>
      <c r="BB1591" s="553"/>
      <c r="BC1591" s="559"/>
      <c r="BD1591" s="592"/>
      <c r="BE1591" s="593"/>
      <c r="BF1591" s="580"/>
      <c r="BG1591" s="581"/>
      <c r="BH1591" s="576"/>
      <c r="BI1591" s="577"/>
      <c r="BJ1591" s="592"/>
      <c r="BK1591" s="593"/>
      <c r="BL1591" s="653"/>
      <c r="BM1591" s="654"/>
      <c r="BN1591" s="655"/>
      <c r="BO1591" s="600"/>
      <c r="BP1591" s="600"/>
      <c r="BQ1591" s="70" t="s">
        <v>77</v>
      </c>
      <c r="BR1591" s="71" t="e">
        <f>IF(#REF!="B",#REF!,IF(#REF!="C",#REF!,#REF!))</f>
        <v>#REF!</v>
      </c>
      <c r="BS1591" s="67"/>
    </row>
    <row r="1592" spans="1:71" ht="21.75" customHeight="1">
      <c r="A1592" s="54"/>
      <c r="B1592" s="565" t="str">
        <f>IF(ROSTER!B14="","",ROSTER!B14)</f>
        <v/>
      </c>
      <c r="C1592" s="536" t="str">
        <f>IF(ROSTER!C$14="","",ROSTER!C$14)</f>
        <v/>
      </c>
      <c r="D1592" s="537"/>
      <c r="E1592" s="546"/>
      <c r="F1592" s="501">
        <f>IF(E1592="y",1,IF(E1592="S",1,0))</f>
        <v>0</v>
      </c>
      <c r="G1592" s="506">
        <f>IF(E1592="S",1,0)</f>
        <v>0</v>
      </c>
      <c r="H1592" s="542"/>
      <c r="I1592" s="543"/>
      <c r="J1592" s="538"/>
      <c r="K1592" s="539"/>
      <c r="L1592" s="552"/>
      <c r="M1592" s="558"/>
      <c r="N1592" s="554">
        <f>L1592+J1592</f>
        <v>0</v>
      </c>
      <c r="O1592" s="555"/>
      <c r="P1592" s="538"/>
      <c r="Q1592" s="539"/>
      <c r="R1592" s="552"/>
      <c r="S1592" s="558"/>
      <c r="T1592" s="590">
        <f t="shared" ref="T1592:T1629" si="1427">R1592-P1592</f>
        <v>0</v>
      </c>
      <c r="U1592" s="591"/>
      <c r="V1592" s="550"/>
      <c r="W1592" s="543"/>
      <c r="X1592" s="538"/>
      <c r="Y1592" s="543"/>
      <c r="Z1592" s="538"/>
      <c r="AA1592" s="543"/>
      <c r="AB1592" s="538"/>
      <c r="AC1592" s="539"/>
      <c r="AD1592" s="552"/>
      <c r="AE1592" s="558"/>
      <c r="AF1592" s="586">
        <f>IF(AB1592=0,0,(AD1592/AB1592)*100)</f>
        <v>0</v>
      </c>
      <c r="AG1592" s="587"/>
      <c r="AH1592" s="538"/>
      <c r="AI1592" s="539"/>
      <c r="AJ1592" s="552"/>
      <c r="AK1592" s="558"/>
      <c r="AL1592" s="590">
        <f>IF(AH1592=0,0,(AJ1592/AH1592)*100)</f>
        <v>0</v>
      </c>
      <c r="AM1592" s="591"/>
      <c r="AN1592" s="538"/>
      <c r="AO1592" s="539"/>
      <c r="AP1592" s="552"/>
      <c r="AQ1592" s="558"/>
      <c r="AR1592" s="590">
        <f>IF(AN1592=0,0,(AP1592/AN1592)*100)</f>
        <v>0</v>
      </c>
      <c r="AS1592" s="591"/>
      <c r="AT1592" s="578">
        <f>AB1592+AH1592+AN1592</f>
        <v>0</v>
      </c>
      <c r="AU1592" s="579"/>
      <c r="AV1592" s="574">
        <f>AD1592+AJ1592+AP1592</f>
        <v>0</v>
      </c>
      <c r="AW1592" s="575"/>
      <c r="AX1592" s="590">
        <f>IF(AT1592=0,0,(AV1592/AT1592)*100)</f>
        <v>0</v>
      </c>
      <c r="AY1592" s="591"/>
      <c r="AZ1592" s="538"/>
      <c r="BA1592" s="539"/>
      <c r="BB1592" s="552"/>
      <c r="BC1592" s="558"/>
      <c r="BD1592" s="590">
        <f>IF(AZ1592=0,0,(BB1592/AZ1592)*100)</f>
        <v>0</v>
      </c>
      <c r="BE1592" s="591"/>
      <c r="BF1592" s="578">
        <f>AT1592+AZ1592</f>
        <v>0</v>
      </c>
      <c r="BG1592" s="579"/>
      <c r="BH1592" s="574">
        <f>AV1592+BB1592</f>
        <v>0</v>
      </c>
      <c r="BI1592" s="575"/>
      <c r="BJ1592" s="590">
        <f>IF(BF1592=0,0,(BH1592/BF1592)*100)</f>
        <v>0</v>
      </c>
      <c r="BK1592" s="591"/>
      <c r="BL1592" s="650">
        <f>(AD1592*2)+(AJ1592*2)+(AP1592*3)+BB1592</f>
        <v>0</v>
      </c>
      <c r="BM1592" s="651"/>
      <c r="BN1592" s="652"/>
      <c r="BO1592" s="599" t="e">
        <f>(BL1592*BR$1586)+(N1592*BR$1587)+(X1592*BR$1588)+(R1592*BR$1589)+(V1592*BR$1590)+(Z1592*BR$1591)</f>
        <v>#REF!</v>
      </c>
      <c r="BP1592" s="599" t="e">
        <f>((AZ1592-BB1592)*BR$1593)+((AT1592-AV1592)*BR$1592)+(H1592*BR$1594)+(P1592*BR$1595)</f>
        <v>#REF!</v>
      </c>
      <c r="BQ1592" s="70" t="s">
        <v>78</v>
      </c>
      <c r="BR1592" s="71" t="e">
        <f>IF(#REF!="B",#REF!,IF(#REF!="C",#REF!,#REF!))</f>
        <v>#REF!</v>
      </c>
      <c r="BS1592" s="67"/>
    </row>
    <row r="1593" spans="1:71" ht="21.75" customHeight="1">
      <c r="A1593" s="54"/>
      <c r="B1593" s="566"/>
      <c r="C1593" s="560" t="str">
        <f>IF(ROSTER!D$14="","",ROSTER!D$14)</f>
        <v/>
      </c>
      <c r="D1593" s="561"/>
      <c r="E1593" s="547"/>
      <c r="F1593" s="502"/>
      <c r="G1593" s="507"/>
      <c r="H1593" s="544"/>
      <c r="I1593" s="545"/>
      <c r="J1593" s="540"/>
      <c r="K1593" s="541"/>
      <c r="L1593" s="553"/>
      <c r="M1593" s="559"/>
      <c r="N1593" s="556" t="s">
        <v>14</v>
      </c>
      <c r="O1593" s="557"/>
      <c r="P1593" s="540"/>
      <c r="Q1593" s="541"/>
      <c r="R1593" s="553"/>
      <c r="S1593" s="559"/>
      <c r="T1593" s="592"/>
      <c r="U1593" s="593"/>
      <c r="V1593" s="551"/>
      <c r="W1593" s="545"/>
      <c r="X1593" s="540"/>
      <c r="Y1593" s="545"/>
      <c r="Z1593" s="540"/>
      <c r="AA1593" s="545"/>
      <c r="AB1593" s="540"/>
      <c r="AC1593" s="541"/>
      <c r="AD1593" s="553"/>
      <c r="AE1593" s="559"/>
      <c r="AF1593" s="588"/>
      <c r="AG1593" s="589"/>
      <c r="AH1593" s="540"/>
      <c r="AI1593" s="541"/>
      <c r="AJ1593" s="553"/>
      <c r="AK1593" s="559"/>
      <c r="AL1593" s="592"/>
      <c r="AM1593" s="593"/>
      <c r="AN1593" s="540"/>
      <c r="AO1593" s="541"/>
      <c r="AP1593" s="553"/>
      <c r="AQ1593" s="559"/>
      <c r="AR1593" s="592"/>
      <c r="AS1593" s="593"/>
      <c r="AT1593" s="580"/>
      <c r="AU1593" s="581"/>
      <c r="AV1593" s="576"/>
      <c r="AW1593" s="577"/>
      <c r="AX1593" s="592"/>
      <c r="AY1593" s="593"/>
      <c r="AZ1593" s="540"/>
      <c r="BA1593" s="541"/>
      <c r="BB1593" s="553"/>
      <c r="BC1593" s="559"/>
      <c r="BD1593" s="592"/>
      <c r="BE1593" s="593"/>
      <c r="BF1593" s="580"/>
      <c r="BG1593" s="581"/>
      <c r="BH1593" s="576"/>
      <c r="BI1593" s="577"/>
      <c r="BJ1593" s="592"/>
      <c r="BK1593" s="593"/>
      <c r="BL1593" s="653"/>
      <c r="BM1593" s="654"/>
      <c r="BN1593" s="655"/>
      <c r="BO1593" s="600"/>
      <c r="BP1593" s="600"/>
      <c r="BQ1593" s="70" t="s">
        <v>79</v>
      </c>
      <c r="BR1593" s="71" t="e">
        <f>IF(#REF!="B",#REF!,IF(#REF!="C",#REF!,#REF!))</f>
        <v>#REF!</v>
      </c>
      <c r="BS1593" s="67"/>
    </row>
    <row r="1594" spans="1:71" ht="21.75" customHeight="1">
      <c r="A1594" s="54"/>
      <c r="B1594" s="565" t="str">
        <f>IF(ROSTER!B16="","",ROSTER!B16)</f>
        <v/>
      </c>
      <c r="C1594" s="536" t="str">
        <f>IF(ROSTER!C$16="","",ROSTER!C$16)</f>
        <v/>
      </c>
      <c r="D1594" s="537"/>
      <c r="E1594" s="546"/>
      <c r="F1594" s="501">
        <f>IF(E1594="y",1,IF(E1594="S",1,0))</f>
        <v>0</v>
      </c>
      <c r="G1594" s="506">
        <f>IF(E1594="S",1,0)</f>
        <v>0</v>
      </c>
      <c r="H1594" s="542"/>
      <c r="I1594" s="543"/>
      <c r="J1594" s="538"/>
      <c r="K1594" s="539"/>
      <c r="L1594" s="552"/>
      <c r="M1594" s="558"/>
      <c r="N1594" s="554">
        <f>L1594+J1594</f>
        <v>0</v>
      </c>
      <c r="O1594" s="555"/>
      <c r="P1594" s="538"/>
      <c r="Q1594" s="539"/>
      <c r="R1594" s="552"/>
      <c r="S1594" s="558"/>
      <c r="T1594" s="590">
        <f t="shared" ref="T1594:T1629" si="1428">R1594-P1594</f>
        <v>0</v>
      </c>
      <c r="U1594" s="591"/>
      <c r="V1594" s="550"/>
      <c r="W1594" s="543"/>
      <c r="X1594" s="538"/>
      <c r="Y1594" s="543"/>
      <c r="Z1594" s="538"/>
      <c r="AA1594" s="543"/>
      <c r="AB1594" s="538"/>
      <c r="AC1594" s="539"/>
      <c r="AD1594" s="552"/>
      <c r="AE1594" s="558"/>
      <c r="AF1594" s="586">
        <f>IF(AB1594=0,0,(AD1594/AB1594)*100)</f>
        <v>0</v>
      </c>
      <c r="AG1594" s="587"/>
      <c r="AH1594" s="538"/>
      <c r="AI1594" s="539"/>
      <c r="AJ1594" s="552"/>
      <c r="AK1594" s="558"/>
      <c r="AL1594" s="590">
        <f>IF(AH1594=0,0,(AJ1594/AH1594)*100)</f>
        <v>0</v>
      </c>
      <c r="AM1594" s="591"/>
      <c r="AN1594" s="538"/>
      <c r="AO1594" s="539"/>
      <c r="AP1594" s="552"/>
      <c r="AQ1594" s="558"/>
      <c r="AR1594" s="590">
        <f>IF(AN1594=0,0,(AP1594/AN1594)*100)</f>
        <v>0</v>
      </c>
      <c r="AS1594" s="591"/>
      <c r="AT1594" s="578">
        <f>AB1594+AH1594+AN1594</f>
        <v>0</v>
      </c>
      <c r="AU1594" s="579"/>
      <c r="AV1594" s="574">
        <f>AD1594+AJ1594+AP1594</f>
        <v>0</v>
      </c>
      <c r="AW1594" s="575"/>
      <c r="AX1594" s="590">
        <f>IF(AT1594=0,0,(AV1594/AT1594)*100)</f>
        <v>0</v>
      </c>
      <c r="AY1594" s="591"/>
      <c r="AZ1594" s="538"/>
      <c r="BA1594" s="539"/>
      <c r="BB1594" s="552"/>
      <c r="BC1594" s="558"/>
      <c r="BD1594" s="590">
        <f>IF(AZ1594=0,0,(BB1594/AZ1594)*100)</f>
        <v>0</v>
      </c>
      <c r="BE1594" s="591"/>
      <c r="BF1594" s="578">
        <f>AT1594+AZ1594</f>
        <v>0</v>
      </c>
      <c r="BG1594" s="579"/>
      <c r="BH1594" s="574">
        <f>AV1594+BB1594</f>
        <v>0</v>
      </c>
      <c r="BI1594" s="575"/>
      <c r="BJ1594" s="590">
        <f>IF(BF1594=0,0,(BH1594/BF1594)*100)</f>
        <v>0</v>
      </c>
      <c r="BK1594" s="591"/>
      <c r="BL1594" s="650">
        <f>(AD1594*2)+(AJ1594*2)+(AP1594*3)+BB1594</f>
        <v>0</v>
      </c>
      <c r="BM1594" s="651"/>
      <c r="BN1594" s="652"/>
      <c r="BO1594" s="599" t="e">
        <f>(BL1594*BR$1586)+(N1594*BR$1587)+(X1594*BR$1588)+(R1594*BR$1589)+(V1594*BR$1590)+(Z1594*BR$1591)</f>
        <v>#REF!</v>
      </c>
      <c r="BP1594" s="599" t="e">
        <f>((AZ1594-BB1594)*BR$1593)+((AT1594-AV1594)*BR$1592)+(H1594*BR$1594)+(P1594*BR$1595)</f>
        <v>#REF!</v>
      </c>
      <c r="BQ1594" s="70" t="s">
        <v>80</v>
      </c>
      <c r="BR1594" s="71" t="e">
        <f>IF(#REF!="B",#REF!,IF(#REF!="C",#REF!,#REF!))</f>
        <v>#REF!</v>
      </c>
      <c r="BS1594" s="67"/>
    </row>
    <row r="1595" spans="1:71" ht="21.75" customHeight="1">
      <c r="A1595" s="54"/>
      <c r="B1595" s="566"/>
      <c r="C1595" s="560" t="str">
        <f>IF(ROSTER!D$16="","",ROSTER!D$16)</f>
        <v/>
      </c>
      <c r="D1595" s="561"/>
      <c r="E1595" s="547"/>
      <c r="F1595" s="502"/>
      <c r="G1595" s="507"/>
      <c r="H1595" s="544"/>
      <c r="I1595" s="545"/>
      <c r="J1595" s="540"/>
      <c r="K1595" s="541"/>
      <c r="L1595" s="553"/>
      <c r="M1595" s="559"/>
      <c r="N1595" s="556" t="s">
        <v>14</v>
      </c>
      <c r="O1595" s="557"/>
      <c r="P1595" s="540"/>
      <c r="Q1595" s="541"/>
      <c r="R1595" s="553"/>
      <c r="S1595" s="559"/>
      <c r="T1595" s="592"/>
      <c r="U1595" s="593"/>
      <c r="V1595" s="551"/>
      <c r="W1595" s="545"/>
      <c r="X1595" s="540"/>
      <c r="Y1595" s="545"/>
      <c r="Z1595" s="540"/>
      <c r="AA1595" s="545"/>
      <c r="AB1595" s="540"/>
      <c r="AC1595" s="541"/>
      <c r="AD1595" s="553"/>
      <c r="AE1595" s="559"/>
      <c r="AF1595" s="588"/>
      <c r="AG1595" s="589"/>
      <c r="AH1595" s="540"/>
      <c r="AI1595" s="541"/>
      <c r="AJ1595" s="553"/>
      <c r="AK1595" s="559"/>
      <c r="AL1595" s="592"/>
      <c r="AM1595" s="593"/>
      <c r="AN1595" s="540"/>
      <c r="AO1595" s="541"/>
      <c r="AP1595" s="553"/>
      <c r="AQ1595" s="559"/>
      <c r="AR1595" s="592"/>
      <c r="AS1595" s="593"/>
      <c r="AT1595" s="580"/>
      <c r="AU1595" s="581"/>
      <c r="AV1595" s="576"/>
      <c r="AW1595" s="577"/>
      <c r="AX1595" s="592"/>
      <c r="AY1595" s="593"/>
      <c r="AZ1595" s="540"/>
      <c r="BA1595" s="541"/>
      <c r="BB1595" s="553"/>
      <c r="BC1595" s="559"/>
      <c r="BD1595" s="592"/>
      <c r="BE1595" s="593"/>
      <c r="BF1595" s="580"/>
      <c r="BG1595" s="581"/>
      <c r="BH1595" s="576"/>
      <c r="BI1595" s="577"/>
      <c r="BJ1595" s="592"/>
      <c r="BK1595" s="593"/>
      <c r="BL1595" s="653"/>
      <c r="BM1595" s="654"/>
      <c r="BN1595" s="655"/>
      <c r="BO1595" s="600"/>
      <c r="BP1595" s="600"/>
      <c r="BQ1595" s="70" t="s">
        <v>81</v>
      </c>
      <c r="BR1595" s="71" t="e">
        <f>IF(#REF!="B",#REF!,IF(#REF!="C",#REF!,#REF!))</f>
        <v>#REF!</v>
      </c>
      <c r="BS1595" s="67"/>
    </row>
    <row r="1596" spans="1:71" ht="21.75" customHeight="1">
      <c r="A1596" s="54"/>
      <c r="B1596" s="565" t="str">
        <f>IF(ROSTER!B18="","",ROSTER!B18)</f>
        <v/>
      </c>
      <c r="C1596" s="536" t="str">
        <f>IF(ROSTER!C$18="","",ROSTER!C$18)</f>
        <v/>
      </c>
      <c r="D1596" s="537"/>
      <c r="E1596" s="546"/>
      <c r="F1596" s="501">
        <f>IF(E1596="y",1,IF(E1596="S",1,0))</f>
        <v>0</v>
      </c>
      <c r="G1596" s="506">
        <f>IF(E1596="S",1,0)</f>
        <v>0</v>
      </c>
      <c r="H1596" s="542"/>
      <c r="I1596" s="543"/>
      <c r="J1596" s="538"/>
      <c r="K1596" s="539"/>
      <c r="L1596" s="552"/>
      <c r="M1596" s="558"/>
      <c r="N1596" s="554">
        <f>L1596+J1596</f>
        <v>0</v>
      </c>
      <c r="O1596" s="555"/>
      <c r="P1596" s="538"/>
      <c r="Q1596" s="539"/>
      <c r="R1596" s="552"/>
      <c r="S1596" s="558"/>
      <c r="T1596" s="590">
        <f t="shared" ref="T1596:T1629" si="1429">R1596-P1596</f>
        <v>0</v>
      </c>
      <c r="U1596" s="591"/>
      <c r="V1596" s="550"/>
      <c r="W1596" s="543"/>
      <c r="X1596" s="538"/>
      <c r="Y1596" s="543"/>
      <c r="Z1596" s="538"/>
      <c r="AA1596" s="543"/>
      <c r="AB1596" s="538"/>
      <c r="AC1596" s="539"/>
      <c r="AD1596" s="552"/>
      <c r="AE1596" s="558"/>
      <c r="AF1596" s="586">
        <f>IF(AB1596=0,0,(AD1596/AB1596)*100)</f>
        <v>0</v>
      </c>
      <c r="AG1596" s="587"/>
      <c r="AH1596" s="538"/>
      <c r="AI1596" s="539"/>
      <c r="AJ1596" s="552"/>
      <c r="AK1596" s="558"/>
      <c r="AL1596" s="590">
        <f>IF(AH1596=0,0,(AJ1596/AH1596)*100)</f>
        <v>0</v>
      </c>
      <c r="AM1596" s="591"/>
      <c r="AN1596" s="538"/>
      <c r="AO1596" s="539"/>
      <c r="AP1596" s="552"/>
      <c r="AQ1596" s="558"/>
      <c r="AR1596" s="590">
        <f>IF(AN1596=0,0,(AP1596/AN1596)*100)</f>
        <v>0</v>
      </c>
      <c r="AS1596" s="591"/>
      <c r="AT1596" s="578">
        <f>AB1596+AH1596+AN1596</f>
        <v>0</v>
      </c>
      <c r="AU1596" s="579"/>
      <c r="AV1596" s="574">
        <f>AD1596+AJ1596+AP1596</f>
        <v>0</v>
      </c>
      <c r="AW1596" s="575"/>
      <c r="AX1596" s="590">
        <f>IF(AT1596=0,0,(AV1596/AT1596)*100)</f>
        <v>0</v>
      </c>
      <c r="AY1596" s="591"/>
      <c r="AZ1596" s="538"/>
      <c r="BA1596" s="539"/>
      <c r="BB1596" s="552"/>
      <c r="BC1596" s="558"/>
      <c r="BD1596" s="590">
        <f>IF(AZ1596=0,0,(BB1596/AZ1596)*100)</f>
        <v>0</v>
      </c>
      <c r="BE1596" s="591"/>
      <c r="BF1596" s="578">
        <f>AT1596+AZ1596</f>
        <v>0</v>
      </c>
      <c r="BG1596" s="579"/>
      <c r="BH1596" s="574">
        <f>AV1596+BB1596</f>
        <v>0</v>
      </c>
      <c r="BI1596" s="575"/>
      <c r="BJ1596" s="590">
        <f>IF(BF1596=0,0,(BH1596/BF1596)*100)</f>
        <v>0</v>
      </c>
      <c r="BK1596" s="591"/>
      <c r="BL1596" s="650">
        <f>(AD1596*2)+(AJ1596*2)+(AP1596*3)+BB1596</f>
        <v>0</v>
      </c>
      <c r="BM1596" s="651"/>
      <c r="BN1596" s="652"/>
      <c r="BO1596" s="599" t="e">
        <f>(BL1596*BR$1586)+(N1596*BR$1587)+(X1596*BR$1588)+(R1596*BR$1589)+(V1596*BR$1590)+(Z1596*BR$1591)</f>
        <v>#REF!</v>
      </c>
      <c r="BP1596" s="599" t="e">
        <f>((AZ1596-BB1596)*BR$1593)+((AT1596-AV1596)*BR$1592)+(H1596*BR$1594)+(P1596*BR$1595)</f>
        <v>#REF!</v>
      </c>
      <c r="BQ1596" s="54"/>
      <c r="BR1596" s="54"/>
      <c r="BS1596" s="67"/>
    </row>
    <row r="1597" spans="1:71" ht="21.75" customHeight="1">
      <c r="A1597" s="54"/>
      <c r="B1597" s="566"/>
      <c r="C1597" s="560" t="str">
        <f>IF(ROSTER!D$18="","",ROSTER!D$18)</f>
        <v/>
      </c>
      <c r="D1597" s="561"/>
      <c r="E1597" s="547"/>
      <c r="F1597" s="502"/>
      <c r="G1597" s="507"/>
      <c r="H1597" s="544"/>
      <c r="I1597" s="545"/>
      <c r="J1597" s="540"/>
      <c r="K1597" s="541"/>
      <c r="L1597" s="553"/>
      <c r="M1597" s="559"/>
      <c r="N1597" s="556"/>
      <c r="O1597" s="557"/>
      <c r="P1597" s="540"/>
      <c r="Q1597" s="541"/>
      <c r="R1597" s="553"/>
      <c r="S1597" s="559"/>
      <c r="T1597" s="592"/>
      <c r="U1597" s="593"/>
      <c r="V1597" s="551"/>
      <c r="W1597" s="545"/>
      <c r="X1597" s="540"/>
      <c r="Y1597" s="545"/>
      <c r="Z1597" s="540"/>
      <c r="AA1597" s="545"/>
      <c r="AB1597" s="540"/>
      <c r="AC1597" s="541"/>
      <c r="AD1597" s="553"/>
      <c r="AE1597" s="559"/>
      <c r="AF1597" s="588"/>
      <c r="AG1597" s="589"/>
      <c r="AH1597" s="540"/>
      <c r="AI1597" s="541"/>
      <c r="AJ1597" s="553"/>
      <c r="AK1597" s="559"/>
      <c r="AL1597" s="592"/>
      <c r="AM1597" s="593"/>
      <c r="AN1597" s="540"/>
      <c r="AO1597" s="541"/>
      <c r="AP1597" s="553"/>
      <c r="AQ1597" s="559"/>
      <c r="AR1597" s="592"/>
      <c r="AS1597" s="593"/>
      <c r="AT1597" s="580"/>
      <c r="AU1597" s="581"/>
      <c r="AV1597" s="576"/>
      <c r="AW1597" s="577"/>
      <c r="AX1597" s="592"/>
      <c r="AY1597" s="593"/>
      <c r="AZ1597" s="540"/>
      <c r="BA1597" s="541"/>
      <c r="BB1597" s="553"/>
      <c r="BC1597" s="559"/>
      <c r="BD1597" s="592"/>
      <c r="BE1597" s="593"/>
      <c r="BF1597" s="580"/>
      <c r="BG1597" s="581"/>
      <c r="BH1597" s="576"/>
      <c r="BI1597" s="577"/>
      <c r="BJ1597" s="592"/>
      <c r="BK1597" s="593"/>
      <c r="BL1597" s="653"/>
      <c r="BM1597" s="654"/>
      <c r="BN1597" s="655"/>
      <c r="BO1597" s="600"/>
      <c r="BP1597" s="600"/>
      <c r="BQ1597" s="54"/>
      <c r="BR1597" s="54"/>
      <c r="BS1597" s="54"/>
    </row>
    <row r="1598" spans="1:71" ht="21.75" customHeight="1">
      <c r="A1598" s="54"/>
      <c r="B1598" s="565" t="str">
        <f>IF(ROSTER!B20="","",ROSTER!B20)</f>
        <v/>
      </c>
      <c r="C1598" s="536" t="str">
        <f>IF(ROSTER!C$20="","",ROSTER!C$20)</f>
        <v/>
      </c>
      <c r="D1598" s="537"/>
      <c r="E1598" s="546"/>
      <c r="F1598" s="501">
        <f>IF(E1598="y",1,IF(E1598="S",1,0))</f>
        <v>0</v>
      </c>
      <c r="G1598" s="506">
        <f>IF(E1598="S",1,0)</f>
        <v>0</v>
      </c>
      <c r="H1598" s="542"/>
      <c r="I1598" s="543"/>
      <c r="J1598" s="538"/>
      <c r="K1598" s="539"/>
      <c r="L1598" s="552"/>
      <c r="M1598" s="558"/>
      <c r="N1598" s="554">
        <f>L1598+J1598</f>
        <v>0</v>
      </c>
      <c r="O1598" s="555"/>
      <c r="P1598" s="538"/>
      <c r="Q1598" s="539"/>
      <c r="R1598" s="552"/>
      <c r="S1598" s="558"/>
      <c r="T1598" s="590">
        <f t="shared" ref="T1598:T1629" si="1430">R1598-P1598</f>
        <v>0</v>
      </c>
      <c r="U1598" s="591"/>
      <c r="V1598" s="550"/>
      <c r="W1598" s="543"/>
      <c r="X1598" s="538"/>
      <c r="Y1598" s="543"/>
      <c r="Z1598" s="538"/>
      <c r="AA1598" s="543"/>
      <c r="AB1598" s="538"/>
      <c r="AC1598" s="539"/>
      <c r="AD1598" s="552"/>
      <c r="AE1598" s="558"/>
      <c r="AF1598" s="586">
        <f>IF(AB1598=0,0,(AD1598/AB1598)*100)</f>
        <v>0</v>
      </c>
      <c r="AG1598" s="587"/>
      <c r="AH1598" s="538"/>
      <c r="AI1598" s="539"/>
      <c r="AJ1598" s="552"/>
      <c r="AK1598" s="558"/>
      <c r="AL1598" s="590">
        <f>IF(AH1598=0,0,(AJ1598/AH1598)*100)</f>
        <v>0</v>
      </c>
      <c r="AM1598" s="591"/>
      <c r="AN1598" s="538"/>
      <c r="AO1598" s="539"/>
      <c r="AP1598" s="552"/>
      <c r="AQ1598" s="558"/>
      <c r="AR1598" s="590">
        <f>IF(AN1598=0,0,(AP1598/AN1598)*100)</f>
        <v>0</v>
      </c>
      <c r="AS1598" s="591"/>
      <c r="AT1598" s="578">
        <f>AB1598+AH1598+AN1598</f>
        <v>0</v>
      </c>
      <c r="AU1598" s="579"/>
      <c r="AV1598" s="574">
        <f>AD1598+AJ1598+AP1598</f>
        <v>0</v>
      </c>
      <c r="AW1598" s="575"/>
      <c r="AX1598" s="590">
        <f>IF(AT1598=0,0,(AV1598/AT1598)*100)</f>
        <v>0</v>
      </c>
      <c r="AY1598" s="591"/>
      <c r="AZ1598" s="538"/>
      <c r="BA1598" s="539"/>
      <c r="BB1598" s="552"/>
      <c r="BC1598" s="558"/>
      <c r="BD1598" s="590">
        <f>IF(AZ1598=0,0,(BB1598/AZ1598)*100)</f>
        <v>0</v>
      </c>
      <c r="BE1598" s="591"/>
      <c r="BF1598" s="578">
        <f>AT1598+AZ1598</f>
        <v>0</v>
      </c>
      <c r="BG1598" s="579"/>
      <c r="BH1598" s="574">
        <f>AV1598+BB1598</f>
        <v>0</v>
      </c>
      <c r="BI1598" s="575"/>
      <c r="BJ1598" s="590">
        <f>IF(BF1598=0,0,(BH1598/BF1598)*100)</f>
        <v>0</v>
      </c>
      <c r="BK1598" s="591"/>
      <c r="BL1598" s="650">
        <f>(AD1598*2)+(AJ1598*2)+(AP1598*3)+BB1598</f>
        <v>0</v>
      </c>
      <c r="BM1598" s="651"/>
      <c r="BN1598" s="652"/>
      <c r="BO1598" s="599" t="e">
        <f>(BL1598*BR$1586)+(N1598*BR$1587)+(X1598*BR$1588)+(R1598*BR$1589)+(V1598*BR$1590)+(Z1598*BR$1591)</f>
        <v>#REF!</v>
      </c>
      <c r="BP1598" s="599" t="e">
        <f>((AZ1598-BB1598)*BR$1593)+((AT1598-AV1598)*BR$1592)+(H1598*BR$1594)+(P1598*BR$1595)</f>
        <v>#REF!</v>
      </c>
      <c r="BQ1598" s="54"/>
      <c r="BR1598" s="54"/>
      <c r="BS1598" s="54"/>
    </row>
    <row r="1599" spans="1:71" ht="21.75" customHeight="1">
      <c r="A1599" s="54"/>
      <c r="B1599" s="566"/>
      <c r="C1599" s="560" t="str">
        <f>IF(ROSTER!D$20="","",ROSTER!D$20)</f>
        <v/>
      </c>
      <c r="D1599" s="561"/>
      <c r="E1599" s="547"/>
      <c r="F1599" s="502"/>
      <c r="G1599" s="507"/>
      <c r="H1599" s="544"/>
      <c r="I1599" s="545"/>
      <c r="J1599" s="540"/>
      <c r="K1599" s="541"/>
      <c r="L1599" s="553"/>
      <c r="M1599" s="559"/>
      <c r="N1599" s="556" t="s">
        <v>14</v>
      </c>
      <c r="O1599" s="557"/>
      <c r="P1599" s="540"/>
      <c r="Q1599" s="541"/>
      <c r="R1599" s="553"/>
      <c r="S1599" s="559"/>
      <c r="T1599" s="592"/>
      <c r="U1599" s="593"/>
      <c r="V1599" s="551"/>
      <c r="W1599" s="545"/>
      <c r="X1599" s="540"/>
      <c r="Y1599" s="545"/>
      <c r="Z1599" s="540"/>
      <c r="AA1599" s="545"/>
      <c r="AB1599" s="540"/>
      <c r="AC1599" s="541"/>
      <c r="AD1599" s="553"/>
      <c r="AE1599" s="559"/>
      <c r="AF1599" s="588"/>
      <c r="AG1599" s="589"/>
      <c r="AH1599" s="540"/>
      <c r="AI1599" s="541"/>
      <c r="AJ1599" s="553"/>
      <c r="AK1599" s="559"/>
      <c r="AL1599" s="592"/>
      <c r="AM1599" s="593"/>
      <c r="AN1599" s="540"/>
      <c r="AO1599" s="541"/>
      <c r="AP1599" s="553"/>
      <c r="AQ1599" s="559"/>
      <c r="AR1599" s="592"/>
      <c r="AS1599" s="593"/>
      <c r="AT1599" s="580"/>
      <c r="AU1599" s="581"/>
      <c r="AV1599" s="576"/>
      <c r="AW1599" s="577"/>
      <c r="AX1599" s="592"/>
      <c r="AY1599" s="593"/>
      <c r="AZ1599" s="540"/>
      <c r="BA1599" s="541"/>
      <c r="BB1599" s="553"/>
      <c r="BC1599" s="559"/>
      <c r="BD1599" s="592"/>
      <c r="BE1599" s="593"/>
      <c r="BF1599" s="580"/>
      <c r="BG1599" s="581"/>
      <c r="BH1599" s="576"/>
      <c r="BI1599" s="577"/>
      <c r="BJ1599" s="592"/>
      <c r="BK1599" s="593"/>
      <c r="BL1599" s="653"/>
      <c r="BM1599" s="654"/>
      <c r="BN1599" s="655"/>
      <c r="BO1599" s="600"/>
      <c r="BP1599" s="600"/>
      <c r="BQ1599" s="54"/>
      <c r="BR1599" s="54"/>
      <c r="BS1599" s="54"/>
    </row>
    <row r="1600" spans="1:71" ht="21.75" customHeight="1">
      <c r="A1600" s="54"/>
      <c r="B1600" s="565" t="str">
        <f>IF(ROSTER!B22="","",ROSTER!B22)</f>
        <v/>
      </c>
      <c r="C1600" s="536" t="str">
        <f>IF(ROSTER!C$22="","",ROSTER!C$22)</f>
        <v/>
      </c>
      <c r="D1600" s="537"/>
      <c r="E1600" s="546"/>
      <c r="F1600" s="501">
        <f>IF(E1600="y",1,IF(E1600="S",1,0))</f>
        <v>0</v>
      </c>
      <c r="G1600" s="506">
        <f>IF(E1600="S",1,0)</f>
        <v>0</v>
      </c>
      <c r="H1600" s="542"/>
      <c r="I1600" s="543"/>
      <c r="J1600" s="538"/>
      <c r="K1600" s="539"/>
      <c r="L1600" s="552"/>
      <c r="M1600" s="558"/>
      <c r="N1600" s="554">
        <f>L1600+J1600</f>
        <v>0</v>
      </c>
      <c r="O1600" s="555"/>
      <c r="P1600" s="538"/>
      <c r="Q1600" s="539"/>
      <c r="R1600" s="552"/>
      <c r="S1600" s="558"/>
      <c r="T1600" s="590">
        <f t="shared" ref="T1600:T1629" si="1431">R1600-P1600</f>
        <v>0</v>
      </c>
      <c r="U1600" s="591"/>
      <c r="V1600" s="550"/>
      <c r="W1600" s="543"/>
      <c r="X1600" s="538"/>
      <c r="Y1600" s="543"/>
      <c r="Z1600" s="538"/>
      <c r="AA1600" s="543"/>
      <c r="AB1600" s="538"/>
      <c r="AC1600" s="539"/>
      <c r="AD1600" s="552"/>
      <c r="AE1600" s="558"/>
      <c r="AF1600" s="586">
        <f>IF(AB1600=0,0,(AD1600/AB1600)*100)</f>
        <v>0</v>
      </c>
      <c r="AG1600" s="587"/>
      <c r="AH1600" s="538"/>
      <c r="AI1600" s="539"/>
      <c r="AJ1600" s="552"/>
      <c r="AK1600" s="558"/>
      <c r="AL1600" s="590">
        <f>IF(AH1600=0,0,(AJ1600/AH1600)*100)</f>
        <v>0</v>
      </c>
      <c r="AM1600" s="591"/>
      <c r="AN1600" s="538"/>
      <c r="AO1600" s="539"/>
      <c r="AP1600" s="552"/>
      <c r="AQ1600" s="558"/>
      <c r="AR1600" s="590">
        <f>IF(AN1600=0,0,(AP1600/AN1600)*100)</f>
        <v>0</v>
      </c>
      <c r="AS1600" s="591"/>
      <c r="AT1600" s="578">
        <f>AB1600+AH1600+AN1600</f>
        <v>0</v>
      </c>
      <c r="AU1600" s="579"/>
      <c r="AV1600" s="574">
        <f>AD1600+AJ1600+AP1600</f>
        <v>0</v>
      </c>
      <c r="AW1600" s="575"/>
      <c r="AX1600" s="590">
        <f>IF(AT1600=0,0,(AV1600/AT1600)*100)</f>
        <v>0</v>
      </c>
      <c r="AY1600" s="591"/>
      <c r="AZ1600" s="538"/>
      <c r="BA1600" s="539"/>
      <c r="BB1600" s="552"/>
      <c r="BC1600" s="558"/>
      <c r="BD1600" s="590">
        <f>IF(AZ1600=0,0,(BB1600/AZ1600)*100)</f>
        <v>0</v>
      </c>
      <c r="BE1600" s="591"/>
      <c r="BF1600" s="578">
        <f>AT1600+AZ1600</f>
        <v>0</v>
      </c>
      <c r="BG1600" s="579"/>
      <c r="BH1600" s="574">
        <f>AV1600+BB1600</f>
        <v>0</v>
      </c>
      <c r="BI1600" s="575"/>
      <c r="BJ1600" s="590">
        <f>IF(BF1600=0,0,(BH1600/BF1600)*100)</f>
        <v>0</v>
      </c>
      <c r="BK1600" s="591"/>
      <c r="BL1600" s="650">
        <f>(AD1600*2)+(AJ1600*2)+(AP1600*3)+BB1600</f>
        <v>0</v>
      </c>
      <c r="BM1600" s="651"/>
      <c r="BN1600" s="652"/>
      <c r="BO1600" s="599" t="e">
        <f>(BL1600*BR$1586)+(N1600*BR$1587)+(X1600*BR$1588)+(R1600*BR$1589)+(V1600*BR$1590)+(Z1600*BR$1591)</f>
        <v>#REF!</v>
      </c>
      <c r="BP1600" s="599" t="e">
        <f>((AZ1600-BB1600)*BR$1593)+((AT1600-AV1600)*BR$1592)+(H1600*BR$1594)+(P1600*BR$1595)</f>
        <v>#REF!</v>
      </c>
      <c r="BQ1600" s="54"/>
      <c r="BR1600" s="54"/>
      <c r="BS1600" s="54"/>
    </row>
    <row r="1601" spans="1:71" ht="21.75" customHeight="1">
      <c r="A1601" s="54"/>
      <c r="B1601" s="566"/>
      <c r="C1601" s="560" t="str">
        <f>IF(ROSTER!D$22="","",ROSTER!D$22)</f>
        <v/>
      </c>
      <c r="D1601" s="561"/>
      <c r="E1601" s="547"/>
      <c r="F1601" s="502"/>
      <c r="G1601" s="507"/>
      <c r="H1601" s="544"/>
      <c r="I1601" s="545"/>
      <c r="J1601" s="540"/>
      <c r="K1601" s="541"/>
      <c r="L1601" s="553"/>
      <c r="M1601" s="559"/>
      <c r="N1601" s="556" t="s">
        <v>14</v>
      </c>
      <c r="O1601" s="557"/>
      <c r="P1601" s="540"/>
      <c r="Q1601" s="541"/>
      <c r="R1601" s="553"/>
      <c r="S1601" s="559"/>
      <c r="T1601" s="592"/>
      <c r="U1601" s="593"/>
      <c r="V1601" s="551"/>
      <c r="W1601" s="545"/>
      <c r="X1601" s="540"/>
      <c r="Y1601" s="545"/>
      <c r="Z1601" s="540"/>
      <c r="AA1601" s="545"/>
      <c r="AB1601" s="540"/>
      <c r="AC1601" s="541"/>
      <c r="AD1601" s="553"/>
      <c r="AE1601" s="559"/>
      <c r="AF1601" s="588"/>
      <c r="AG1601" s="589"/>
      <c r="AH1601" s="540"/>
      <c r="AI1601" s="541"/>
      <c r="AJ1601" s="553"/>
      <c r="AK1601" s="559"/>
      <c r="AL1601" s="592"/>
      <c r="AM1601" s="593"/>
      <c r="AN1601" s="540"/>
      <c r="AO1601" s="541"/>
      <c r="AP1601" s="553"/>
      <c r="AQ1601" s="559"/>
      <c r="AR1601" s="592"/>
      <c r="AS1601" s="593"/>
      <c r="AT1601" s="580"/>
      <c r="AU1601" s="581"/>
      <c r="AV1601" s="576"/>
      <c r="AW1601" s="577"/>
      <c r="AX1601" s="592"/>
      <c r="AY1601" s="593"/>
      <c r="AZ1601" s="540"/>
      <c r="BA1601" s="541"/>
      <c r="BB1601" s="553"/>
      <c r="BC1601" s="559"/>
      <c r="BD1601" s="592"/>
      <c r="BE1601" s="593"/>
      <c r="BF1601" s="580"/>
      <c r="BG1601" s="581"/>
      <c r="BH1601" s="576"/>
      <c r="BI1601" s="577"/>
      <c r="BJ1601" s="592"/>
      <c r="BK1601" s="593"/>
      <c r="BL1601" s="653"/>
      <c r="BM1601" s="654"/>
      <c r="BN1601" s="655"/>
      <c r="BO1601" s="600"/>
      <c r="BP1601" s="600"/>
      <c r="BQ1601" s="54"/>
      <c r="BR1601" s="54"/>
      <c r="BS1601" s="54"/>
    </row>
    <row r="1602" spans="1:71" ht="21.75" customHeight="1">
      <c r="A1602" s="54"/>
      <c r="B1602" s="565" t="str">
        <f>IF(ROSTER!B24="","",ROSTER!B24)</f>
        <v/>
      </c>
      <c r="C1602" s="536" t="str">
        <f>IF(ROSTER!C$24="","",ROSTER!C$24)</f>
        <v/>
      </c>
      <c r="D1602" s="537"/>
      <c r="E1602" s="546"/>
      <c r="F1602" s="501">
        <f>IF(E1602="y",1,IF(E1602="S",1,0))</f>
        <v>0</v>
      </c>
      <c r="G1602" s="506">
        <f>IF(E1602="S",1,0)</f>
        <v>0</v>
      </c>
      <c r="H1602" s="542"/>
      <c r="I1602" s="543"/>
      <c r="J1602" s="538"/>
      <c r="K1602" s="539"/>
      <c r="L1602" s="552"/>
      <c r="M1602" s="558"/>
      <c r="N1602" s="554">
        <f>L1602+J1602</f>
        <v>0</v>
      </c>
      <c r="O1602" s="555"/>
      <c r="P1602" s="538"/>
      <c r="Q1602" s="539"/>
      <c r="R1602" s="552"/>
      <c r="S1602" s="558"/>
      <c r="T1602" s="590">
        <f t="shared" ref="T1602:T1629" si="1432">R1602-P1602</f>
        <v>0</v>
      </c>
      <c r="U1602" s="591"/>
      <c r="V1602" s="550"/>
      <c r="W1602" s="543"/>
      <c r="X1602" s="538"/>
      <c r="Y1602" s="543"/>
      <c r="Z1602" s="538"/>
      <c r="AA1602" s="543"/>
      <c r="AB1602" s="538"/>
      <c r="AC1602" s="539"/>
      <c r="AD1602" s="552"/>
      <c r="AE1602" s="558"/>
      <c r="AF1602" s="586">
        <f>IF(AB1602=0,0,(AD1602/AB1602)*100)</f>
        <v>0</v>
      </c>
      <c r="AG1602" s="587"/>
      <c r="AH1602" s="538"/>
      <c r="AI1602" s="539"/>
      <c r="AJ1602" s="552"/>
      <c r="AK1602" s="558"/>
      <c r="AL1602" s="590">
        <f>IF(AH1602=0,0,(AJ1602/AH1602)*100)</f>
        <v>0</v>
      </c>
      <c r="AM1602" s="591"/>
      <c r="AN1602" s="538"/>
      <c r="AO1602" s="539"/>
      <c r="AP1602" s="552"/>
      <c r="AQ1602" s="558"/>
      <c r="AR1602" s="590">
        <f>IF(AN1602=0,0,(AP1602/AN1602)*100)</f>
        <v>0</v>
      </c>
      <c r="AS1602" s="591"/>
      <c r="AT1602" s="578">
        <f>AB1602+AH1602+AN1602</f>
        <v>0</v>
      </c>
      <c r="AU1602" s="579"/>
      <c r="AV1602" s="574">
        <f>AD1602+AJ1602+AP1602</f>
        <v>0</v>
      </c>
      <c r="AW1602" s="575"/>
      <c r="AX1602" s="590">
        <f>IF(AT1602=0,0,(AV1602/AT1602)*100)</f>
        <v>0</v>
      </c>
      <c r="AY1602" s="591"/>
      <c r="AZ1602" s="538"/>
      <c r="BA1602" s="539"/>
      <c r="BB1602" s="552"/>
      <c r="BC1602" s="558"/>
      <c r="BD1602" s="590">
        <f>IF(AZ1602=0,0,(BB1602/AZ1602)*100)</f>
        <v>0</v>
      </c>
      <c r="BE1602" s="591"/>
      <c r="BF1602" s="578">
        <f>AT1602+AZ1602</f>
        <v>0</v>
      </c>
      <c r="BG1602" s="579"/>
      <c r="BH1602" s="574">
        <f>AV1602+BB1602</f>
        <v>0</v>
      </c>
      <c r="BI1602" s="575"/>
      <c r="BJ1602" s="590">
        <f>IF(BF1602=0,0,(BH1602/BF1602)*100)</f>
        <v>0</v>
      </c>
      <c r="BK1602" s="591"/>
      <c r="BL1602" s="650">
        <f>(AD1602*2)+(AJ1602*2)+(AP1602*3)+BB1602</f>
        <v>0</v>
      </c>
      <c r="BM1602" s="651"/>
      <c r="BN1602" s="652"/>
      <c r="BO1602" s="599" t="e">
        <f>(BL1602*BR$1586)+(N1602*BR$1587)+(X1602*BR$1588)+(R1602*BR$1589)+(V1602*BR$1590)+(Z1602*BR$1591)</f>
        <v>#REF!</v>
      </c>
      <c r="BP1602" s="599" t="e">
        <f>((AZ1602-BB1602)*BR$1593)+((AT1602-AV1602)*BR$1592)+(H1602*BR$1594)+(P1602*BR$1595)</f>
        <v>#REF!</v>
      </c>
      <c r="BQ1602" s="54"/>
      <c r="BR1602" s="54"/>
      <c r="BS1602" s="54"/>
    </row>
    <row r="1603" spans="1:71" ht="21.75" customHeight="1">
      <c r="A1603" s="54"/>
      <c r="B1603" s="566"/>
      <c r="C1603" s="560" t="str">
        <f>IF(ROSTER!D$24="","",ROSTER!D$24)</f>
        <v/>
      </c>
      <c r="D1603" s="561"/>
      <c r="E1603" s="547"/>
      <c r="F1603" s="502"/>
      <c r="G1603" s="507"/>
      <c r="H1603" s="544"/>
      <c r="I1603" s="545"/>
      <c r="J1603" s="540"/>
      <c r="K1603" s="541"/>
      <c r="L1603" s="553"/>
      <c r="M1603" s="559"/>
      <c r="N1603" s="556" t="s">
        <v>14</v>
      </c>
      <c r="O1603" s="557"/>
      <c r="P1603" s="540"/>
      <c r="Q1603" s="541"/>
      <c r="R1603" s="553"/>
      <c r="S1603" s="559"/>
      <c r="T1603" s="592"/>
      <c r="U1603" s="593"/>
      <c r="V1603" s="551"/>
      <c r="W1603" s="545"/>
      <c r="X1603" s="540"/>
      <c r="Y1603" s="545"/>
      <c r="Z1603" s="540"/>
      <c r="AA1603" s="545"/>
      <c r="AB1603" s="540"/>
      <c r="AC1603" s="541"/>
      <c r="AD1603" s="553"/>
      <c r="AE1603" s="559"/>
      <c r="AF1603" s="588"/>
      <c r="AG1603" s="589"/>
      <c r="AH1603" s="540"/>
      <c r="AI1603" s="541"/>
      <c r="AJ1603" s="553"/>
      <c r="AK1603" s="559"/>
      <c r="AL1603" s="592"/>
      <c r="AM1603" s="593"/>
      <c r="AN1603" s="540"/>
      <c r="AO1603" s="541"/>
      <c r="AP1603" s="553"/>
      <c r="AQ1603" s="559"/>
      <c r="AR1603" s="592"/>
      <c r="AS1603" s="593"/>
      <c r="AT1603" s="580"/>
      <c r="AU1603" s="581"/>
      <c r="AV1603" s="576"/>
      <c r="AW1603" s="577"/>
      <c r="AX1603" s="592"/>
      <c r="AY1603" s="593"/>
      <c r="AZ1603" s="540"/>
      <c r="BA1603" s="541"/>
      <c r="BB1603" s="553"/>
      <c r="BC1603" s="559"/>
      <c r="BD1603" s="592"/>
      <c r="BE1603" s="593"/>
      <c r="BF1603" s="580"/>
      <c r="BG1603" s="581"/>
      <c r="BH1603" s="576"/>
      <c r="BI1603" s="577"/>
      <c r="BJ1603" s="592"/>
      <c r="BK1603" s="593"/>
      <c r="BL1603" s="653"/>
      <c r="BM1603" s="654"/>
      <c r="BN1603" s="655"/>
      <c r="BO1603" s="600"/>
      <c r="BP1603" s="600"/>
      <c r="BQ1603" s="54"/>
      <c r="BR1603" s="54"/>
      <c r="BS1603" s="54"/>
    </row>
    <row r="1604" spans="1:71" ht="21.75" customHeight="1">
      <c r="A1604" s="54"/>
      <c r="B1604" s="565" t="str">
        <f>IF(ROSTER!B26="","",ROSTER!B26)</f>
        <v/>
      </c>
      <c r="C1604" s="536" t="str">
        <f>IF(ROSTER!C$26="","",ROSTER!C$26)</f>
        <v/>
      </c>
      <c r="D1604" s="537"/>
      <c r="E1604" s="546"/>
      <c r="F1604" s="501">
        <f>IF(E1604="y",1,IF(E1604="S",1,0))</f>
        <v>0</v>
      </c>
      <c r="G1604" s="506">
        <f>IF(E1604="S",1,0)</f>
        <v>0</v>
      </c>
      <c r="H1604" s="542"/>
      <c r="I1604" s="543"/>
      <c r="J1604" s="538"/>
      <c r="K1604" s="539"/>
      <c r="L1604" s="552"/>
      <c r="M1604" s="558"/>
      <c r="N1604" s="554">
        <f>L1604+J1604</f>
        <v>0</v>
      </c>
      <c r="O1604" s="555"/>
      <c r="P1604" s="538"/>
      <c r="Q1604" s="539"/>
      <c r="R1604" s="552"/>
      <c r="S1604" s="558"/>
      <c r="T1604" s="590">
        <f t="shared" ref="T1604:T1629" si="1433">R1604-P1604</f>
        <v>0</v>
      </c>
      <c r="U1604" s="591"/>
      <c r="V1604" s="550"/>
      <c r="W1604" s="543"/>
      <c r="X1604" s="538"/>
      <c r="Y1604" s="543"/>
      <c r="Z1604" s="538"/>
      <c r="AA1604" s="543"/>
      <c r="AB1604" s="538"/>
      <c r="AC1604" s="539"/>
      <c r="AD1604" s="552"/>
      <c r="AE1604" s="558"/>
      <c r="AF1604" s="586">
        <f>IF(AB1604=0,0,(AD1604/AB1604)*100)</f>
        <v>0</v>
      </c>
      <c r="AG1604" s="587"/>
      <c r="AH1604" s="538"/>
      <c r="AI1604" s="539"/>
      <c r="AJ1604" s="552"/>
      <c r="AK1604" s="558"/>
      <c r="AL1604" s="590">
        <f>IF(AH1604=0,0,(AJ1604/AH1604)*100)</f>
        <v>0</v>
      </c>
      <c r="AM1604" s="591"/>
      <c r="AN1604" s="538"/>
      <c r="AO1604" s="539"/>
      <c r="AP1604" s="552"/>
      <c r="AQ1604" s="558"/>
      <c r="AR1604" s="590">
        <f>IF(AN1604=0,0,(AP1604/AN1604)*100)</f>
        <v>0</v>
      </c>
      <c r="AS1604" s="591"/>
      <c r="AT1604" s="578">
        <f>AB1604+AH1604+AN1604</f>
        <v>0</v>
      </c>
      <c r="AU1604" s="579"/>
      <c r="AV1604" s="574">
        <f>AD1604+AJ1604+AP1604</f>
        <v>0</v>
      </c>
      <c r="AW1604" s="575"/>
      <c r="AX1604" s="590">
        <f>IF(AT1604=0,0,(AV1604/AT1604)*100)</f>
        <v>0</v>
      </c>
      <c r="AY1604" s="591"/>
      <c r="AZ1604" s="538"/>
      <c r="BA1604" s="539"/>
      <c r="BB1604" s="552"/>
      <c r="BC1604" s="558"/>
      <c r="BD1604" s="590">
        <f>IF(AZ1604=0,0,(BB1604/AZ1604)*100)</f>
        <v>0</v>
      </c>
      <c r="BE1604" s="591"/>
      <c r="BF1604" s="578">
        <f>AT1604+AZ1604</f>
        <v>0</v>
      </c>
      <c r="BG1604" s="579"/>
      <c r="BH1604" s="574">
        <f>AV1604+BB1604</f>
        <v>0</v>
      </c>
      <c r="BI1604" s="575"/>
      <c r="BJ1604" s="590">
        <f>IF(BF1604=0,0,(BH1604/BF1604)*100)</f>
        <v>0</v>
      </c>
      <c r="BK1604" s="591"/>
      <c r="BL1604" s="650">
        <f>(AD1604*2)+(AJ1604*2)+(AP1604*3)+BB1604</f>
        <v>0</v>
      </c>
      <c r="BM1604" s="651"/>
      <c r="BN1604" s="652"/>
      <c r="BO1604" s="599" t="e">
        <f>(BL1604*BR$1586)+(N1604*BR$1587)+(X1604*BR$1588)+(R1604*BR$1589)+(V1604*BR$1590)+(Z1604*BR$1591)</f>
        <v>#REF!</v>
      </c>
      <c r="BP1604" s="599" t="e">
        <f>((AZ1604-BB1604)*BR$1593)+((AT1604-AV1604)*BR$1592)+(H1604*BR$1594)+(P1604*BR$1595)</f>
        <v>#REF!</v>
      </c>
      <c r="BQ1604" s="54"/>
      <c r="BR1604" s="54"/>
      <c r="BS1604" s="54"/>
    </row>
    <row r="1605" spans="1:71" ht="21.75" customHeight="1">
      <c r="A1605" s="54"/>
      <c r="B1605" s="566"/>
      <c r="C1605" s="560" t="str">
        <f>IF(ROSTER!D$26="","",ROSTER!D$26)</f>
        <v/>
      </c>
      <c r="D1605" s="561"/>
      <c r="E1605" s="547"/>
      <c r="F1605" s="502"/>
      <c r="G1605" s="507"/>
      <c r="H1605" s="544"/>
      <c r="I1605" s="545"/>
      <c r="J1605" s="540"/>
      <c r="K1605" s="541"/>
      <c r="L1605" s="553"/>
      <c r="M1605" s="559"/>
      <c r="N1605" s="556" t="s">
        <v>14</v>
      </c>
      <c r="O1605" s="557"/>
      <c r="P1605" s="540"/>
      <c r="Q1605" s="541"/>
      <c r="R1605" s="553"/>
      <c r="S1605" s="559"/>
      <c r="T1605" s="592"/>
      <c r="U1605" s="593"/>
      <c r="V1605" s="551"/>
      <c r="W1605" s="545"/>
      <c r="X1605" s="540"/>
      <c r="Y1605" s="545"/>
      <c r="Z1605" s="540"/>
      <c r="AA1605" s="545"/>
      <c r="AB1605" s="540"/>
      <c r="AC1605" s="541"/>
      <c r="AD1605" s="553"/>
      <c r="AE1605" s="559"/>
      <c r="AF1605" s="588"/>
      <c r="AG1605" s="589"/>
      <c r="AH1605" s="540"/>
      <c r="AI1605" s="541"/>
      <c r="AJ1605" s="553"/>
      <c r="AK1605" s="559"/>
      <c r="AL1605" s="592"/>
      <c r="AM1605" s="593"/>
      <c r="AN1605" s="540"/>
      <c r="AO1605" s="541"/>
      <c r="AP1605" s="553"/>
      <c r="AQ1605" s="559"/>
      <c r="AR1605" s="592"/>
      <c r="AS1605" s="593"/>
      <c r="AT1605" s="580"/>
      <c r="AU1605" s="581"/>
      <c r="AV1605" s="576"/>
      <c r="AW1605" s="577"/>
      <c r="AX1605" s="592"/>
      <c r="AY1605" s="593"/>
      <c r="AZ1605" s="540"/>
      <c r="BA1605" s="541"/>
      <c r="BB1605" s="553"/>
      <c r="BC1605" s="559"/>
      <c r="BD1605" s="592"/>
      <c r="BE1605" s="593"/>
      <c r="BF1605" s="580"/>
      <c r="BG1605" s="581"/>
      <c r="BH1605" s="576"/>
      <c r="BI1605" s="577"/>
      <c r="BJ1605" s="592"/>
      <c r="BK1605" s="593"/>
      <c r="BL1605" s="653"/>
      <c r="BM1605" s="654"/>
      <c r="BN1605" s="655"/>
      <c r="BO1605" s="600"/>
      <c r="BP1605" s="600"/>
      <c r="BQ1605" s="54"/>
      <c r="BR1605" s="54"/>
      <c r="BS1605" s="54"/>
    </row>
    <row r="1606" spans="1:71" ht="21.75" customHeight="1">
      <c r="A1606" s="54"/>
      <c r="B1606" s="565" t="str">
        <f>IF(ROSTER!B28="","",ROSTER!B28)</f>
        <v/>
      </c>
      <c r="C1606" s="536" t="str">
        <f>IF(ROSTER!C$28="","",ROSTER!C$28)</f>
        <v/>
      </c>
      <c r="D1606" s="537"/>
      <c r="E1606" s="546"/>
      <c r="F1606" s="501">
        <f>IF(E1606="y",1,IF(E1606="S",1,0))</f>
        <v>0</v>
      </c>
      <c r="G1606" s="506">
        <f>IF(E1606="S",1,0)</f>
        <v>0</v>
      </c>
      <c r="H1606" s="542"/>
      <c r="I1606" s="543"/>
      <c r="J1606" s="538"/>
      <c r="K1606" s="539"/>
      <c r="L1606" s="552"/>
      <c r="M1606" s="558"/>
      <c r="N1606" s="554">
        <f>L1606+J1606</f>
        <v>0</v>
      </c>
      <c r="O1606" s="555"/>
      <c r="P1606" s="538"/>
      <c r="Q1606" s="539"/>
      <c r="R1606" s="552"/>
      <c r="S1606" s="558"/>
      <c r="T1606" s="590">
        <f t="shared" ref="T1606:T1629" si="1434">R1606-P1606</f>
        <v>0</v>
      </c>
      <c r="U1606" s="591"/>
      <c r="V1606" s="550"/>
      <c r="W1606" s="543"/>
      <c r="X1606" s="538"/>
      <c r="Y1606" s="543"/>
      <c r="Z1606" s="538"/>
      <c r="AA1606" s="543"/>
      <c r="AB1606" s="538"/>
      <c r="AC1606" s="539"/>
      <c r="AD1606" s="552"/>
      <c r="AE1606" s="558"/>
      <c r="AF1606" s="586">
        <f>IF(AB1606=0,0,(AD1606/AB1606)*100)</f>
        <v>0</v>
      </c>
      <c r="AG1606" s="587"/>
      <c r="AH1606" s="538"/>
      <c r="AI1606" s="539"/>
      <c r="AJ1606" s="552"/>
      <c r="AK1606" s="558"/>
      <c r="AL1606" s="590">
        <f>IF(AH1606=0,0,(AJ1606/AH1606)*100)</f>
        <v>0</v>
      </c>
      <c r="AM1606" s="591"/>
      <c r="AN1606" s="538"/>
      <c r="AO1606" s="539"/>
      <c r="AP1606" s="552"/>
      <c r="AQ1606" s="558"/>
      <c r="AR1606" s="590">
        <f>IF(AN1606=0,0,(AP1606/AN1606)*100)</f>
        <v>0</v>
      </c>
      <c r="AS1606" s="591"/>
      <c r="AT1606" s="578">
        <f>AB1606+AH1606+AN1606</f>
        <v>0</v>
      </c>
      <c r="AU1606" s="579"/>
      <c r="AV1606" s="574">
        <f>AD1606+AJ1606+AP1606</f>
        <v>0</v>
      </c>
      <c r="AW1606" s="575"/>
      <c r="AX1606" s="590">
        <f>IF(AT1606=0,0,(AV1606/AT1606)*100)</f>
        <v>0</v>
      </c>
      <c r="AY1606" s="591"/>
      <c r="AZ1606" s="538"/>
      <c r="BA1606" s="539"/>
      <c r="BB1606" s="552"/>
      <c r="BC1606" s="558"/>
      <c r="BD1606" s="590">
        <f>IF(AZ1606=0,0,(BB1606/AZ1606)*100)</f>
        <v>0</v>
      </c>
      <c r="BE1606" s="591"/>
      <c r="BF1606" s="578">
        <f>AT1606+AZ1606</f>
        <v>0</v>
      </c>
      <c r="BG1606" s="579"/>
      <c r="BH1606" s="574">
        <f>AV1606+BB1606</f>
        <v>0</v>
      </c>
      <c r="BI1606" s="575"/>
      <c r="BJ1606" s="590">
        <f>IF(BF1606=0,0,(BH1606/BF1606)*100)</f>
        <v>0</v>
      </c>
      <c r="BK1606" s="591"/>
      <c r="BL1606" s="650">
        <f>(AD1606*2)+(AJ1606*2)+(AP1606*3)+BB1606</f>
        <v>0</v>
      </c>
      <c r="BM1606" s="651"/>
      <c r="BN1606" s="652"/>
      <c r="BO1606" s="599" t="e">
        <f>(BL1606*BR$1586)+(N1606*BR$1587)+(X1606*BR$1588)+(R1606*BR$1589)+(V1606*BR$1590)+(Z1606*BR$1591)</f>
        <v>#REF!</v>
      </c>
      <c r="BP1606" s="599" t="e">
        <f>((AZ1606-BB1606)*BR$1593)+((AT1606-AV1606)*BR$1592)+(H1606*BR$1594)+(P1606*BR$1595)</f>
        <v>#REF!</v>
      </c>
      <c r="BQ1606" s="54"/>
      <c r="BR1606" s="54"/>
      <c r="BS1606" s="54"/>
    </row>
    <row r="1607" spans="1:71" ht="21.75" customHeight="1">
      <c r="A1607" s="54"/>
      <c r="B1607" s="566"/>
      <c r="C1607" s="560" t="str">
        <f>IF(ROSTER!D$28="","",ROSTER!D$28)</f>
        <v/>
      </c>
      <c r="D1607" s="561"/>
      <c r="E1607" s="547"/>
      <c r="F1607" s="502"/>
      <c r="G1607" s="507"/>
      <c r="H1607" s="544"/>
      <c r="I1607" s="545"/>
      <c r="J1607" s="540"/>
      <c r="K1607" s="541"/>
      <c r="L1607" s="553"/>
      <c r="M1607" s="559"/>
      <c r="N1607" s="556" t="s">
        <v>14</v>
      </c>
      <c r="O1607" s="557"/>
      <c r="P1607" s="540"/>
      <c r="Q1607" s="541"/>
      <c r="R1607" s="553"/>
      <c r="S1607" s="559"/>
      <c r="T1607" s="592"/>
      <c r="U1607" s="593"/>
      <c r="V1607" s="551"/>
      <c r="W1607" s="545"/>
      <c r="X1607" s="540"/>
      <c r="Y1607" s="545"/>
      <c r="Z1607" s="540"/>
      <c r="AA1607" s="545"/>
      <c r="AB1607" s="540"/>
      <c r="AC1607" s="541"/>
      <c r="AD1607" s="553"/>
      <c r="AE1607" s="559"/>
      <c r="AF1607" s="588"/>
      <c r="AG1607" s="589"/>
      <c r="AH1607" s="540"/>
      <c r="AI1607" s="541"/>
      <c r="AJ1607" s="553"/>
      <c r="AK1607" s="559"/>
      <c r="AL1607" s="592"/>
      <c r="AM1607" s="593"/>
      <c r="AN1607" s="540"/>
      <c r="AO1607" s="541"/>
      <c r="AP1607" s="553"/>
      <c r="AQ1607" s="559"/>
      <c r="AR1607" s="592"/>
      <c r="AS1607" s="593"/>
      <c r="AT1607" s="580"/>
      <c r="AU1607" s="581"/>
      <c r="AV1607" s="576"/>
      <c r="AW1607" s="577"/>
      <c r="AX1607" s="592"/>
      <c r="AY1607" s="593"/>
      <c r="AZ1607" s="540"/>
      <c r="BA1607" s="541"/>
      <c r="BB1607" s="553"/>
      <c r="BC1607" s="559"/>
      <c r="BD1607" s="592"/>
      <c r="BE1607" s="593"/>
      <c r="BF1607" s="580"/>
      <c r="BG1607" s="581"/>
      <c r="BH1607" s="576"/>
      <c r="BI1607" s="577"/>
      <c r="BJ1607" s="592"/>
      <c r="BK1607" s="593"/>
      <c r="BL1607" s="653"/>
      <c r="BM1607" s="654"/>
      <c r="BN1607" s="655"/>
      <c r="BO1607" s="600"/>
      <c r="BP1607" s="600"/>
      <c r="BQ1607" s="54"/>
      <c r="BR1607" s="54"/>
      <c r="BS1607" s="54"/>
    </row>
    <row r="1608" spans="1:71" ht="21.75" customHeight="1">
      <c r="A1608" s="54"/>
      <c r="B1608" s="565" t="str">
        <f>IF(ROSTER!B30="","",ROSTER!B30)</f>
        <v/>
      </c>
      <c r="C1608" s="536" t="str">
        <f>IF(ROSTER!C$30="","",ROSTER!C$30)</f>
        <v/>
      </c>
      <c r="D1608" s="537"/>
      <c r="E1608" s="546"/>
      <c r="F1608" s="501">
        <f>IF(E1608="y",1,IF(E1608="S",1,0))</f>
        <v>0</v>
      </c>
      <c r="G1608" s="506">
        <f>IF(E1608="S",1,0)</f>
        <v>0</v>
      </c>
      <c r="H1608" s="542"/>
      <c r="I1608" s="543"/>
      <c r="J1608" s="538"/>
      <c r="K1608" s="539"/>
      <c r="L1608" s="552"/>
      <c r="M1608" s="558"/>
      <c r="N1608" s="554">
        <f>L1608+J1608</f>
        <v>0</v>
      </c>
      <c r="O1608" s="555"/>
      <c r="P1608" s="538"/>
      <c r="Q1608" s="539"/>
      <c r="R1608" s="552"/>
      <c r="S1608" s="558"/>
      <c r="T1608" s="590">
        <f t="shared" ref="T1608:T1629" si="1435">R1608-P1608</f>
        <v>0</v>
      </c>
      <c r="U1608" s="591"/>
      <c r="V1608" s="550"/>
      <c r="W1608" s="543"/>
      <c r="X1608" s="538"/>
      <c r="Y1608" s="543"/>
      <c r="Z1608" s="538"/>
      <c r="AA1608" s="543"/>
      <c r="AB1608" s="538"/>
      <c r="AC1608" s="539"/>
      <c r="AD1608" s="552"/>
      <c r="AE1608" s="558"/>
      <c r="AF1608" s="586">
        <f>IF(AB1608=0,0,(AD1608/AB1608)*100)</f>
        <v>0</v>
      </c>
      <c r="AG1608" s="587"/>
      <c r="AH1608" s="538"/>
      <c r="AI1608" s="539"/>
      <c r="AJ1608" s="552"/>
      <c r="AK1608" s="558"/>
      <c r="AL1608" s="590">
        <f>IF(AH1608=0,0,(AJ1608/AH1608)*100)</f>
        <v>0</v>
      </c>
      <c r="AM1608" s="591"/>
      <c r="AN1608" s="538"/>
      <c r="AO1608" s="539"/>
      <c r="AP1608" s="552"/>
      <c r="AQ1608" s="558"/>
      <c r="AR1608" s="590">
        <f>IF(AN1608=0,0,(AP1608/AN1608)*100)</f>
        <v>0</v>
      </c>
      <c r="AS1608" s="591"/>
      <c r="AT1608" s="578">
        <f>AB1608+AH1608+AN1608</f>
        <v>0</v>
      </c>
      <c r="AU1608" s="579"/>
      <c r="AV1608" s="574">
        <f>AD1608+AJ1608+AP1608</f>
        <v>0</v>
      </c>
      <c r="AW1608" s="575"/>
      <c r="AX1608" s="590">
        <f>IF(AT1608=0,0,(AV1608/AT1608)*100)</f>
        <v>0</v>
      </c>
      <c r="AY1608" s="591"/>
      <c r="AZ1608" s="538"/>
      <c r="BA1608" s="539"/>
      <c r="BB1608" s="552"/>
      <c r="BC1608" s="558"/>
      <c r="BD1608" s="590">
        <f>IF(AZ1608=0,0,(BB1608/AZ1608)*100)</f>
        <v>0</v>
      </c>
      <c r="BE1608" s="591"/>
      <c r="BF1608" s="578">
        <f>AT1608+AZ1608</f>
        <v>0</v>
      </c>
      <c r="BG1608" s="579"/>
      <c r="BH1608" s="574">
        <f>AV1608+BB1608</f>
        <v>0</v>
      </c>
      <c r="BI1608" s="575"/>
      <c r="BJ1608" s="590">
        <f>IF(BF1608=0,0,(BH1608/BF1608)*100)</f>
        <v>0</v>
      </c>
      <c r="BK1608" s="591"/>
      <c r="BL1608" s="650">
        <f>(AD1608*2)+(AJ1608*2)+(AP1608*3)+BB1608</f>
        <v>0</v>
      </c>
      <c r="BM1608" s="651"/>
      <c r="BN1608" s="652"/>
      <c r="BO1608" s="599" t="e">
        <f>(BL1608*BR$1586)+(N1608*BR$1587)+(X1608*BR$1588)+(R1608*BR$1589)+(V1608*BR$1590)+(Z1608*BR$1591)</f>
        <v>#REF!</v>
      </c>
      <c r="BP1608" s="599" t="e">
        <f>((AZ1608-BB1608)*BR$1593)+((AT1608-AV1608)*BR$1592)+(H1608*BR$1594)+(P1608*BR$1595)</f>
        <v>#REF!</v>
      </c>
      <c r="BQ1608" s="54"/>
      <c r="BR1608" s="54"/>
      <c r="BS1608" s="54"/>
    </row>
    <row r="1609" spans="1:71" ht="21.75" customHeight="1">
      <c r="A1609" s="54"/>
      <c r="B1609" s="566"/>
      <c r="C1609" s="560" t="str">
        <f>IF(ROSTER!D$30="","",ROSTER!D$30)</f>
        <v/>
      </c>
      <c r="D1609" s="561"/>
      <c r="E1609" s="547"/>
      <c r="F1609" s="502"/>
      <c r="G1609" s="507"/>
      <c r="H1609" s="544"/>
      <c r="I1609" s="545"/>
      <c r="J1609" s="540"/>
      <c r="K1609" s="541"/>
      <c r="L1609" s="553"/>
      <c r="M1609" s="559"/>
      <c r="N1609" s="556" t="s">
        <v>14</v>
      </c>
      <c r="O1609" s="557"/>
      <c r="P1609" s="540"/>
      <c r="Q1609" s="541"/>
      <c r="R1609" s="553"/>
      <c r="S1609" s="559"/>
      <c r="T1609" s="592"/>
      <c r="U1609" s="593"/>
      <c r="V1609" s="551"/>
      <c r="W1609" s="545"/>
      <c r="X1609" s="540"/>
      <c r="Y1609" s="545"/>
      <c r="Z1609" s="540"/>
      <c r="AA1609" s="545"/>
      <c r="AB1609" s="540"/>
      <c r="AC1609" s="541"/>
      <c r="AD1609" s="553"/>
      <c r="AE1609" s="559"/>
      <c r="AF1609" s="588"/>
      <c r="AG1609" s="589"/>
      <c r="AH1609" s="540"/>
      <c r="AI1609" s="541"/>
      <c r="AJ1609" s="553"/>
      <c r="AK1609" s="559"/>
      <c r="AL1609" s="592"/>
      <c r="AM1609" s="593"/>
      <c r="AN1609" s="540"/>
      <c r="AO1609" s="541"/>
      <c r="AP1609" s="553"/>
      <c r="AQ1609" s="559"/>
      <c r="AR1609" s="592"/>
      <c r="AS1609" s="593"/>
      <c r="AT1609" s="580"/>
      <c r="AU1609" s="581"/>
      <c r="AV1609" s="576"/>
      <c r="AW1609" s="577"/>
      <c r="AX1609" s="592"/>
      <c r="AY1609" s="593"/>
      <c r="AZ1609" s="540"/>
      <c r="BA1609" s="541"/>
      <c r="BB1609" s="553"/>
      <c r="BC1609" s="559"/>
      <c r="BD1609" s="592"/>
      <c r="BE1609" s="593"/>
      <c r="BF1609" s="580"/>
      <c r="BG1609" s="581"/>
      <c r="BH1609" s="576"/>
      <c r="BI1609" s="577"/>
      <c r="BJ1609" s="592"/>
      <c r="BK1609" s="593"/>
      <c r="BL1609" s="653"/>
      <c r="BM1609" s="654"/>
      <c r="BN1609" s="655"/>
      <c r="BO1609" s="600"/>
      <c r="BP1609" s="600"/>
      <c r="BQ1609" s="54"/>
      <c r="BR1609" s="54"/>
      <c r="BS1609" s="54"/>
    </row>
    <row r="1610" spans="1:71" ht="21.75" customHeight="1">
      <c r="A1610" s="54"/>
      <c r="B1610" s="565" t="str">
        <f>IF(ROSTER!B32="","",ROSTER!B32)</f>
        <v/>
      </c>
      <c r="C1610" s="536" t="str">
        <f>IF(ROSTER!C$32="","",ROSTER!C$32)</f>
        <v/>
      </c>
      <c r="D1610" s="537"/>
      <c r="E1610" s="546"/>
      <c r="F1610" s="501">
        <f>IF(E1610="y",1,IF(E1610="S",1,0))</f>
        <v>0</v>
      </c>
      <c r="G1610" s="506">
        <f>IF(E1610="S",1,0)</f>
        <v>0</v>
      </c>
      <c r="H1610" s="542"/>
      <c r="I1610" s="543"/>
      <c r="J1610" s="538"/>
      <c r="K1610" s="539"/>
      <c r="L1610" s="552"/>
      <c r="M1610" s="558"/>
      <c r="N1610" s="554">
        <f>L1610+J1610</f>
        <v>0</v>
      </c>
      <c r="O1610" s="555"/>
      <c r="P1610" s="538"/>
      <c r="Q1610" s="539"/>
      <c r="R1610" s="552"/>
      <c r="S1610" s="558"/>
      <c r="T1610" s="590">
        <f t="shared" ref="T1610:T1629" si="1436">R1610-P1610</f>
        <v>0</v>
      </c>
      <c r="U1610" s="591"/>
      <c r="V1610" s="550"/>
      <c r="W1610" s="543"/>
      <c r="X1610" s="538"/>
      <c r="Y1610" s="543"/>
      <c r="Z1610" s="538"/>
      <c r="AA1610" s="543"/>
      <c r="AB1610" s="538"/>
      <c r="AC1610" s="539"/>
      <c r="AD1610" s="552"/>
      <c r="AE1610" s="558"/>
      <c r="AF1610" s="586">
        <f>IF(AB1610=0,0,(AD1610/AB1610)*100)</f>
        <v>0</v>
      </c>
      <c r="AG1610" s="587"/>
      <c r="AH1610" s="538"/>
      <c r="AI1610" s="539"/>
      <c r="AJ1610" s="552"/>
      <c r="AK1610" s="558"/>
      <c r="AL1610" s="590">
        <f>IF(AH1610=0,0,(AJ1610/AH1610)*100)</f>
        <v>0</v>
      </c>
      <c r="AM1610" s="591"/>
      <c r="AN1610" s="538"/>
      <c r="AO1610" s="539"/>
      <c r="AP1610" s="552"/>
      <c r="AQ1610" s="558"/>
      <c r="AR1610" s="590">
        <f>IF(AN1610=0,0,(AP1610/AN1610)*100)</f>
        <v>0</v>
      </c>
      <c r="AS1610" s="591"/>
      <c r="AT1610" s="578">
        <f>AB1610+AH1610+AN1610</f>
        <v>0</v>
      </c>
      <c r="AU1610" s="579"/>
      <c r="AV1610" s="574">
        <f>AD1610+AJ1610+AP1610</f>
        <v>0</v>
      </c>
      <c r="AW1610" s="575"/>
      <c r="AX1610" s="590">
        <f>IF(AT1610=0,0,(AV1610/AT1610)*100)</f>
        <v>0</v>
      </c>
      <c r="AY1610" s="591"/>
      <c r="AZ1610" s="538"/>
      <c r="BA1610" s="539"/>
      <c r="BB1610" s="552"/>
      <c r="BC1610" s="558"/>
      <c r="BD1610" s="590">
        <f>IF(AZ1610=0,0,(BB1610/AZ1610)*100)</f>
        <v>0</v>
      </c>
      <c r="BE1610" s="591"/>
      <c r="BF1610" s="578">
        <f>AT1610+AZ1610</f>
        <v>0</v>
      </c>
      <c r="BG1610" s="579"/>
      <c r="BH1610" s="574">
        <f>AV1610+BB1610</f>
        <v>0</v>
      </c>
      <c r="BI1610" s="575"/>
      <c r="BJ1610" s="590">
        <f>IF(BF1610=0,0,(BH1610/BF1610)*100)</f>
        <v>0</v>
      </c>
      <c r="BK1610" s="591"/>
      <c r="BL1610" s="650">
        <f>(AD1610*2)+(AJ1610*2)+(AP1610*3)+BB1610</f>
        <v>0</v>
      </c>
      <c r="BM1610" s="651"/>
      <c r="BN1610" s="652"/>
      <c r="BO1610" s="599" t="e">
        <f>(BL1610*BR$1586)+(N1610*BR$1587)+(X1610*BR$1588)+(R1610*BR$1589)+(V1610*BR$1590)+(Z1610*BR$1591)</f>
        <v>#REF!</v>
      </c>
      <c r="BP1610" s="599" t="e">
        <f>((AZ1610-BB1610)*BR$1593)+((AT1610-AV1610)*BR$1592)+(H1610*BR$1594)+(P1610*BR$1595)</f>
        <v>#REF!</v>
      </c>
      <c r="BQ1610" s="54"/>
      <c r="BR1610" s="54"/>
      <c r="BS1610" s="54"/>
    </row>
    <row r="1611" spans="1:71" ht="21.75" customHeight="1">
      <c r="A1611" s="54"/>
      <c r="B1611" s="566"/>
      <c r="C1611" s="560" t="str">
        <f>IF(ROSTER!D$32="","",ROSTER!D$32)</f>
        <v/>
      </c>
      <c r="D1611" s="561"/>
      <c r="E1611" s="547"/>
      <c r="F1611" s="502"/>
      <c r="G1611" s="507"/>
      <c r="H1611" s="544"/>
      <c r="I1611" s="545"/>
      <c r="J1611" s="540"/>
      <c r="K1611" s="541"/>
      <c r="L1611" s="553"/>
      <c r="M1611" s="559"/>
      <c r="N1611" s="556" t="s">
        <v>14</v>
      </c>
      <c r="O1611" s="557"/>
      <c r="P1611" s="540"/>
      <c r="Q1611" s="541"/>
      <c r="R1611" s="553"/>
      <c r="S1611" s="559"/>
      <c r="T1611" s="592"/>
      <c r="U1611" s="593"/>
      <c r="V1611" s="551"/>
      <c r="W1611" s="545"/>
      <c r="X1611" s="540"/>
      <c r="Y1611" s="545"/>
      <c r="Z1611" s="540"/>
      <c r="AA1611" s="545"/>
      <c r="AB1611" s="540"/>
      <c r="AC1611" s="541"/>
      <c r="AD1611" s="553"/>
      <c r="AE1611" s="559"/>
      <c r="AF1611" s="588"/>
      <c r="AG1611" s="589"/>
      <c r="AH1611" s="540"/>
      <c r="AI1611" s="541"/>
      <c r="AJ1611" s="553"/>
      <c r="AK1611" s="559"/>
      <c r="AL1611" s="592"/>
      <c r="AM1611" s="593"/>
      <c r="AN1611" s="540"/>
      <c r="AO1611" s="541"/>
      <c r="AP1611" s="553"/>
      <c r="AQ1611" s="559"/>
      <c r="AR1611" s="592"/>
      <c r="AS1611" s="593"/>
      <c r="AT1611" s="580"/>
      <c r="AU1611" s="581"/>
      <c r="AV1611" s="576"/>
      <c r="AW1611" s="577"/>
      <c r="AX1611" s="592"/>
      <c r="AY1611" s="593"/>
      <c r="AZ1611" s="540"/>
      <c r="BA1611" s="541"/>
      <c r="BB1611" s="553"/>
      <c r="BC1611" s="559"/>
      <c r="BD1611" s="592"/>
      <c r="BE1611" s="593"/>
      <c r="BF1611" s="580"/>
      <c r="BG1611" s="581"/>
      <c r="BH1611" s="576"/>
      <c r="BI1611" s="577"/>
      <c r="BJ1611" s="592"/>
      <c r="BK1611" s="593"/>
      <c r="BL1611" s="653"/>
      <c r="BM1611" s="654"/>
      <c r="BN1611" s="655"/>
      <c r="BO1611" s="600"/>
      <c r="BP1611" s="600"/>
      <c r="BQ1611" s="54"/>
      <c r="BR1611" s="54"/>
      <c r="BS1611" s="54"/>
    </row>
    <row r="1612" spans="1:71" ht="21.75" customHeight="1">
      <c r="A1612" s="54"/>
      <c r="B1612" s="565" t="str">
        <f>IF(ROSTER!B34="","",ROSTER!B34)</f>
        <v/>
      </c>
      <c r="C1612" s="536" t="str">
        <f>IF(ROSTER!C$34="","",ROSTER!C$34)</f>
        <v/>
      </c>
      <c r="D1612" s="537"/>
      <c r="E1612" s="546"/>
      <c r="F1612" s="501">
        <f>IF(E1612="y",1,IF(E1612="S",1,0))</f>
        <v>0</v>
      </c>
      <c r="G1612" s="506">
        <f>IF(E1612="S",1,0)</f>
        <v>0</v>
      </c>
      <c r="H1612" s="542"/>
      <c r="I1612" s="543"/>
      <c r="J1612" s="538"/>
      <c r="K1612" s="539"/>
      <c r="L1612" s="552"/>
      <c r="M1612" s="558"/>
      <c r="N1612" s="554">
        <f>L1612+J1612</f>
        <v>0</v>
      </c>
      <c r="O1612" s="555"/>
      <c r="P1612" s="538"/>
      <c r="Q1612" s="539"/>
      <c r="R1612" s="552"/>
      <c r="S1612" s="558"/>
      <c r="T1612" s="590">
        <f t="shared" ref="T1612:T1629" si="1437">R1612-P1612</f>
        <v>0</v>
      </c>
      <c r="U1612" s="591"/>
      <c r="V1612" s="550"/>
      <c r="W1612" s="543"/>
      <c r="X1612" s="538"/>
      <c r="Y1612" s="543"/>
      <c r="Z1612" s="538"/>
      <c r="AA1612" s="543"/>
      <c r="AB1612" s="538"/>
      <c r="AC1612" s="539"/>
      <c r="AD1612" s="552"/>
      <c r="AE1612" s="558"/>
      <c r="AF1612" s="586">
        <f>IF(AB1612=0,0,(AD1612/AB1612)*100)</f>
        <v>0</v>
      </c>
      <c r="AG1612" s="587"/>
      <c r="AH1612" s="538"/>
      <c r="AI1612" s="539"/>
      <c r="AJ1612" s="552"/>
      <c r="AK1612" s="558"/>
      <c r="AL1612" s="590">
        <f>IF(AH1612=0,0,(AJ1612/AH1612)*100)</f>
        <v>0</v>
      </c>
      <c r="AM1612" s="591"/>
      <c r="AN1612" s="538"/>
      <c r="AO1612" s="539"/>
      <c r="AP1612" s="552"/>
      <c r="AQ1612" s="558"/>
      <c r="AR1612" s="590">
        <f>IF(AN1612=0,0,(AP1612/AN1612)*100)</f>
        <v>0</v>
      </c>
      <c r="AS1612" s="591"/>
      <c r="AT1612" s="578">
        <f>AB1612+AH1612+AN1612</f>
        <v>0</v>
      </c>
      <c r="AU1612" s="579"/>
      <c r="AV1612" s="574">
        <f>AD1612+AJ1612+AP1612</f>
        <v>0</v>
      </c>
      <c r="AW1612" s="575"/>
      <c r="AX1612" s="590">
        <f>IF(AT1612=0,0,(AV1612/AT1612)*100)</f>
        <v>0</v>
      </c>
      <c r="AY1612" s="591"/>
      <c r="AZ1612" s="538"/>
      <c r="BA1612" s="539"/>
      <c r="BB1612" s="552"/>
      <c r="BC1612" s="558"/>
      <c r="BD1612" s="590">
        <f>IF(AZ1612=0,0,(BB1612/AZ1612)*100)</f>
        <v>0</v>
      </c>
      <c r="BE1612" s="591"/>
      <c r="BF1612" s="578">
        <f>AT1612+AZ1612</f>
        <v>0</v>
      </c>
      <c r="BG1612" s="579"/>
      <c r="BH1612" s="574">
        <f>AV1612+BB1612</f>
        <v>0</v>
      </c>
      <c r="BI1612" s="575"/>
      <c r="BJ1612" s="590">
        <f>IF(BF1612=0,0,(BH1612/BF1612)*100)</f>
        <v>0</v>
      </c>
      <c r="BK1612" s="591"/>
      <c r="BL1612" s="650">
        <f>(AD1612*2)+(AJ1612*2)+(AP1612*3)+BB1612</f>
        <v>0</v>
      </c>
      <c r="BM1612" s="651"/>
      <c r="BN1612" s="652"/>
      <c r="BO1612" s="599" t="e">
        <f>(BL1612*BR$1586)+(N1612*BR$1587)+(X1612*BR$1588)+(R1612*BR$1589)+(V1612*BR$1590)+(Z1612*BR$1591)</f>
        <v>#REF!</v>
      </c>
      <c r="BP1612" s="599" t="e">
        <f>((AZ1612-BB1612)*BR$1593)+((AT1612-AV1612)*BR$1592)+(H1612*BR$1594)+(P1612*BR$1595)</f>
        <v>#REF!</v>
      </c>
      <c r="BQ1612" s="54"/>
      <c r="BR1612" s="54"/>
      <c r="BS1612" s="54"/>
    </row>
    <row r="1613" spans="1:71" ht="21.75" customHeight="1">
      <c r="A1613" s="54"/>
      <c r="B1613" s="566"/>
      <c r="C1613" s="560" t="str">
        <f>IF(ROSTER!D$34="","",ROSTER!D$34)</f>
        <v/>
      </c>
      <c r="D1613" s="561"/>
      <c r="E1613" s="547"/>
      <c r="F1613" s="502"/>
      <c r="G1613" s="507"/>
      <c r="H1613" s="544"/>
      <c r="I1613" s="545"/>
      <c r="J1613" s="540"/>
      <c r="K1613" s="541"/>
      <c r="L1613" s="553"/>
      <c r="M1613" s="559"/>
      <c r="N1613" s="556" t="s">
        <v>14</v>
      </c>
      <c r="O1613" s="557"/>
      <c r="P1613" s="540"/>
      <c r="Q1613" s="541"/>
      <c r="R1613" s="553"/>
      <c r="S1613" s="559"/>
      <c r="T1613" s="592"/>
      <c r="U1613" s="593"/>
      <c r="V1613" s="551"/>
      <c r="W1613" s="545"/>
      <c r="X1613" s="540"/>
      <c r="Y1613" s="545"/>
      <c r="Z1613" s="540"/>
      <c r="AA1613" s="545"/>
      <c r="AB1613" s="540"/>
      <c r="AC1613" s="541"/>
      <c r="AD1613" s="553"/>
      <c r="AE1613" s="559"/>
      <c r="AF1613" s="588"/>
      <c r="AG1613" s="589"/>
      <c r="AH1613" s="540"/>
      <c r="AI1613" s="541"/>
      <c r="AJ1613" s="553"/>
      <c r="AK1613" s="559"/>
      <c r="AL1613" s="592"/>
      <c r="AM1613" s="593"/>
      <c r="AN1613" s="540"/>
      <c r="AO1613" s="541"/>
      <c r="AP1613" s="553"/>
      <c r="AQ1613" s="559"/>
      <c r="AR1613" s="592"/>
      <c r="AS1613" s="593"/>
      <c r="AT1613" s="580"/>
      <c r="AU1613" s="581"/>
      <c r="AV1613" s="576"/>
      <c r="AW1613" s="577"/>
      <c r="AX1613" s="592"/>
      <c r="AY1613" s="593"/>
      <c r="AZ1613" s="540"/>
      <c r="BA1613" s="541"/>
      <c r="BB1613" s="553"/>
      <c r="BC1613" s="559"/>
      <c r="BD1613" s="592"/>
      <c r="BE1613" s="593"/>
      <c r="BF1613" s="580"/>
      <c r="BG1613" s="581"/>
      <c r="BH1613" s="576"/>
      <c r="BI1613" s="577"/>
      <c r="BJ1613" s="592"/>
      <c r="BK1613" s="593"/>
      <c r="BL1613" s="653"/>
      <c r="BM1613" s="654"/>
      <c r="BN1613" s="655"/>
      <c r="BO1613" s="600"/>
      <c r="BP1613" s="600"/>
      <c r="BQ1613" s="54"/>
      <c r="BR1613" s="54"/>
      <c r="BS1613" s="54"/>
    </row>
    <row r="1614" spans="1:71" ht="21.75" customHeight="1">
      <c r="A1614" s="54"/>
      <c r="B1614" s="565" t="str">
        <f>IF(ROSTER!B36="","",ROSTER!B36)</f>
        <v/>
      </c>
      <c r="C1614" s="536" t="str">
        <f>IF(ROSTER!C$36="","",ROSTER!C$36)</f>
        <v/>
      </c>
      <c r="D1614" s="537"/>
      <c r="E1614" s="546"/>
      <c r="F1614" s="501">
        <f>IF(E1614="y",1,IF(E1614="S",1,0))</f>
        <v>0</v>
      </c>
      <c r="G1614" s="506">
        <f>IF(E1614="S",1,0)</f>
        <v>0</v>
      </c>
      <c r="H1614" s="542"/>
      <c r="I1614" s="543"/>
      <c r="J1614" s="538"/>
      <c r="K1614" s="539"/>
      <c r="L1614" s="552"/>
      <c r="M1614" s="558"/>
      <c r="N1614" s="554">
        <f>L1614+J1614</f>
        <v>0</v>
      </c>
      <c r="O1614" s="555"/>
      <c r="P1614" s="538"/>
      <c r="Q1614" s="539"/>
      <c r="R1614" s="552"/>
      <c r="S1614" s="558"/>
      <c r="T1614" s="590">
        <f t="shared" ref="T1614:T1629" si="1438">R1614-P1614</f>
        <v>0</v>
      </c>
      <c r="U1614" s="591"/>
      <c r="V1614" s="550"/>
      <c r="W1614" s="543"/>
      <c r="X1614" s="538"/>
      <c r="Y1614" s="543"/>
      <c r="Z1614" s="538"/>
      <c r="AA1614" s="543"/>
      <c r="AB1614" s="538"/>
      <c r="AC1614" s="539"/>
      <c r="AD1614" s="552"/>
      <c r="AE1614" s="558"/>
      <c r="AF1614" s="586">
        <f>IF(AB1614=0,0,(AD1614/AB1614)*100)</f>
        <v>0</v>
      </c>
      <c r="AG1614" s="587"/>
      <c r="AH1614" s="538"/>
      <c r="AI1614" s="539"/>
      <c r="AJ1614" s="552"/>
      <c r="AK1614" s="558"/>
      <c r="AL1614" s="590">
        <f>IF(AH1614=0,0,(AJ1614/AH1614)*100)</f>
        <v>0</v>
      </c>
      <c r="AM1614" s="591"/>
      <c r="AN1614" s="538"/>
      <c r="AO1614" s="539"/>
      <c r="AP1614" s="552"/>
      <c r="AQ1614" s="558"/>
      <c r="AR1614" s="590">
        <f>IF(AN1614=0,0,(AP1614/AN1614)*100)</f>
        <v>0</v>
      </c>
      <c r="AS1614" s="591"/>
      <c r="AT1614" s="578">
        <f>AB1614+AH1614+AN1614</f>
        <v>0</v>
      </c>
      <c r="AU1614" s="579"/>
      <c r="AV1614" s="574">
        <f>AD1614+AJ1614+AP1614</f>
        <v>0</v>
      </c>
      <c r="AW1614" s="575"/>
      <c r="AX1614" s="590">
        <f>IF(AT1614=0,0,(AV1614/AT1614)*100)</f>
        <v>0</v>
      </c>
      <c r="AY1614" s="591"/>
      <c r="AZ1614" s="538"/>
      <c r="BA1614" s="539"/>
      <c r="BB1614" s="552"/>
      <c r="BC1614" s="558"/>
      <c r="BD1614" s="590">
        <f>IF(AZ1614=0,0,(BB1614/AZ1614)*100)</f>
        <v>0</v>
      </c>
      <c r="BE1614" s="591"/>
      <c r="BF1614" s="578">
        <f>AT1614+AZ1614</f>
        <v>0</v>
      </c>
      <c r="BG1614" s="579"/>
      <c r="BH1614" s="574">
        <f>AV1614+BB1614</f>
        <v>0</v>
      </c>
      <c r="BI1614" s="575"/>
      <c r="BJ1614" s="590">
        <f>IF(BF1614=0,0,(BH1614/BF1614)*100)</f>
        <v>0</v>
      </c>
      <c r="BK1614" s="591"/>
      <c r="BL1614" s="650">
        <f>(AD1614*2)+(AJ1614*2)+(AP1614*3)+BB1614</f>
        <v>0</v>
      </c>
      <c r="BM1614" s="651"/>
      <c r="BN1614" s="652"/>
      <c r="BO1614" s="599" t="e">
        <f>(BL1614*BR$1586)+(N1614*BR$1587)+(X1614*BR$1588)+(R1614*BR$1589)+(V1614*BR$1590)+(Z1614*BR$1591)</f>
        <v>#REF!</v>
      </c>
      <c r="BP1614" s="599" t="e">
        <f>((AZ1614-BB1614)*BR$1593)+((AT1614-AV1614)*BR$1592)+(H1614*BR$1594)+(P1614*BR$1595)</f>
        <v>#REF!</v>
      </c>
      <c r="BQ1614" s="54"/>
      <c r="BR1614" s="54"/>
      <c r="BS1614" s="54"/>
    </row>
    <row r="1615" spans="1:71" ht="21.75" customHeight="1">
      <c r="A1615" s="54"/>
      <c r="B1615" s="566"/>
      <c r="C1615" s="560" t="str">
        <f>IF(ROSTER!D$36="","",ROSTER!D$36)</f>
        <v/>
      </c>
      <c r="D1615" s="561"/>
      <c r="E1615" s="547"/>
      <c r="F1615" s="502"/>
      <c r="G1615" s="507"/>
      <c r="H1615" s="544"/>
      <c r="I1615" s="545"/>
      <c r="J1615" s="540"/>
      <c r="K1615" s="541"/>
      <c r="L1615" s="553"/>
      <c r="M1615" s="559"/>
      <c r="N1615" s="556" t="s">
        <v>14</v>
      </c>
      <c r="O1615" s="557"/>
      <c r="P1615" s="540"/>
      <c r="Q1615" s="541"/>
      <c r="R1615" s="553"/>
      <c r="S1615" s="559"/>
      <c r="T1615" s="592"/>
      <c r="U1615" s="593"/>
      <c r="V1615" s="551"/>
      <c r="W1615" s="545"/>
      <c r="X1615" s="540"/>
      <c r="Y1615" s="545"/>
      <c r="Z1615" s="540"/>
      <c r="AA1615" s="545"/>
      <c r="AB1615" s="540"/>
      <c r="AC1615" s="541"/>
      <c r="AD1615" s="553"/>
      <c r="AE1615" s="559"/>
      <c r="AF1615" s="588"/>
      <c r="AG1615" s="589"/>
      <c r="AH1615" s="540"/>
      <c r="AI1615" s="541"/>
      <c r="AJ1615" s="553"/>
      <c r="AK1615" s="559"/>
      <c r="AL1615" s="592"/>
      <c r="AM1615" s="593"/>
      <c r="AN1615" s="540"/>
      <c r="AO1615" s="541"/>
      <c r="AP1615" s="553"/>
      <c r="AQ1615" s="559"/>
      <c r="AR1615" s="592"/>
      <c r="AS1615" s="593"/>
      <c r="AT1615" s="580"/>
      <c r="AU1615" s="581"/>
      <c r="AV1615" s="576"/>
      <c r="AW1615" s="577"/>
      <c r="AX1615" s="592"/>
      <c r="AY1615" s="593"/>
      <c r="AZ1615" s="540"/>
      <c r="BA1615" s="541"/>
      <c r="BB1615" s="553"/>
      <c r="BC1615" s="559"/>
      <c r="BD1615" s="592"/>
      <c r="BE1615" s="593"/>
      <c r="BF1615" s="580"/>
      <c r="BG1615" s="581"/>
      <c r="BH1615" s="576"/>
      <c r="BI1615" s="577"/>
      <c r="BJ1615" s="592"/>
      <c r="BK1615" s="593"/>
      <c r="BL1615" s="653"/>
      <c r="BM1615" s="654"/>
      <c r="BN1615" s="655"/>
      <c r="BO1615" s="600"/>
      <c r="BP1615" s="600"/>
      <c r="BQ1615" s="54"/>
      <c r="BR1615" s="54"/>
      <c r="BS1615" s="54"/>
    </row>
    <row r="1616" spans="1:71" ht="21.75" customHeight="1">
      <c r="A1616" s="54"/>
      <c r="B1616" s="565" t="str">
        <f>IF(ROSTER!B38="","",ROSTER!B38)</f>
        <v/>
      </c>
      <c r="C1616" s="536" t="str">
        <f>IF(ROSTER!C$38="","",ROSTER!C$38)</f>
        <v/>
      </c>
      <c r="D1616" s="537"/>
      <c r="E1616" s="546"/>
      <c r="F1616" s="501">
        <f>IF(E1616="y",1,IF(E1616="S",1,0))</f>
        <v>0</v>
      </c>
      <c r="G1616" s="506">
        <f>IF(E1616="S",1,0)</f>
        <v>0</v>
      </c>
      <c r="H1616" s="542"/>
      <c r="I1616" s="543"/>
      <c r="J1616" s="538"/>
      <c r="K1616" s="539"/>
      <c r="L1616" s="552"/>
      <c r="M1616" s="558"/>
      <c r="N1616" s="554">
        <f>L1616+J1616</f>
        <v>0</v>
      </c>
      <c r="O1616" s="555"/>
      <c r="P1616" s="538"/>
      <c r="Q1616" s="539"/>
      <c r="R1616" s="552"/>
      <c r="S1616" s="558"/>
      <c r="T1616" s="590">
        <f t="shared" ref="T1616:T1629" si="1439">R1616-P1616</f>
        <v>0</v>
      </c>
      <c r="U1616" s="591"/>
      <c r="V1616" s="550"/>
      <c r="W1616" s="543"/>
      <c r="X1616" s="538"/>
      <c r="Y1616" s="543"/>
      <c r="Z1616" s="538"/>
      <c r="AA1616" s="543"/>
      <c r="AB1616" s="538"/>
      <c r="AC1616" s="539"/>
      <c r="AD1616" s="552"/>
      <c r="AE1616" s="558"/>
      <c r="AF1616" s="586">
        <f>IF(AB1616=0,0,(AD1616/AB1616)*100)</f>
        <v>0</v>
      </c>
      <c r="AG1616" s="587"/>
      <c r="AH1616" s="538"/>
      <c r="AI1616" s="539"/>
      <c r="AJ1616" s="552"/>
      <c r="AK1616" s="558"/>
      <c r="AL1616" s="590">
        <f>IF(AH1616=0,0,(AJ1616/AH1616)*100)</f>
        <v>0</v>
      </c>
      <c r="AM1616" s="591"/>
      <c r="AN1616" s="538"/>
      <c r="AO1616" s="539"/>
      <c r="AP1616" s="552"/>
      <c r="AQ1616" s="558"/>
      <c r="AR1616" s="590">
        <f>IF(AN1616=0,0,(AP1616/AN1616)*100)</f>
        <v>0</v>
      </c>
      <c r="AS1616" s="591"/>
      <c r="AT1616" s="578">
        <f>AB1616+AH1616+AN1616</f>
        <v>0</v>
      </c>
      <c r="AU1616" s="579"/>
      <c r="AV1616" s="574">
        <f>AD1616+AJ1616+AP1616</f>
        <v>0</v>
      </c>
      <c r="AW1616" s="575"/>
      <c r="AX1616" s="590">
        <f>IF(AT1616=0,0,(AV1616/AT1616)*100)</f>
        <v>0</v>
      </c>
      <c r="AY1616" s="591"/>
      <c r="AZ1616" s="538"/>
      <c r="BA1616" s="539"/>
      <c r="BB1616" s="552"/>
      <c r="BC1616" s="558"/>
      <c r="BD1616" s="590">
        <f>IF(AZ1616=0,0,(BB1616/AZ1616)*100)</f>
        <v>0</v>
      </c>
      <c r="BE1616" s="591"/>
      <c r="BF1616" s="578">
        <f>AT1616+AZ1616</f>
        <v>0</v>
      </c>
      <c r="BG1616" s="579"/>
      <c r="BH1616" s="574">
        <f>AV1616+BB1616</f>
        <v>0</v>
      </c>
      <c r="BI1616" s="575"/>
      <c r="BJ1616" s="590">
        <f>IF(BF1616=0,0,(BH1616/BF1616)*100)</f>
        <v>0</v>
      </c>
      <c r="BK1616" s="591"/>
      <c r="BL1616" s="650">
        <f>(AD1616*2)+(AJ1616*2)+(AP1616*3)+BB1616</f>
        <v>0</v>
      </c>
      <c r="BM1616" s="651"/>
      <c r="BN1616" s="652"/>
      <c r="BO1616" s="599" t="e">
        <f>(BL1616*BR$1586)+(N1616*BR$1587)+(X1616*BR$1588)+(R1616*BR$1589)+(V1616*BR$1590)+(Z1616*BR$1591)</f>
        <v>#REF!</v>
      </c>
      <c r="BP1616" s="599" t="e">
        <f>((AZ1616-BB1616)*BR$1593)+((AT1616-AV1616)*BR$1592)+(H1616*BR$1594)+(P1616*BR$1595)</f>
        <v>#REF!</v>
      </c>
      <c r="BQ1616" s="54"/>
      <c r="BR1616" s="54"/>
      <c r="BS1616" s="54"/>
    </row>
    <row r="1617" spans="1:71" ht="21.75" customHeight="1">
      <c r="A1617" s="54"/>
      <c r="B1617" s="566"/>
      <c r="C1617" s="560" t="str">
        <f>IF(ROSTER!D$38="","",ROSTER!D$38)</f>
        <v/>
      </c>
      <c r="D1617" s="561"/>
      <c r="E1617" s="547"/>
      <c r="F1617" s="502"/>
      <c r="G1617" s="507"/>
      <c r="H1617" s="544"/>
      <c r="I1617" s="545"/>
      <c r="J1617" s="540"/>
      <c r="K1617" s="541"/>
      <c r="L1617" s="553"/>
      <c r="M1617" s="559"/>
      <c r="N1617" s="556" t="s">
        <v>14</v>
      </c>
      <c r="O1617" s="557"/>
      <c r="P1617" s="540"/>
      <c r="Q1617" s="541"/>
      <c r="R1617" s="553"/>
      <c r="S1617" s="559"/>
      <c r="T1617" s="592"/>
      <c r="U1617" s="593"/>
      <c r="V1617" s="551"/>
      <c r="W1617" s="545"/>
      <c r="X1617" s="540"/>
      <c r="Y1617" s="545"/>
      <c r="Z1617" s="540"/>
      <c r="AA1617" s="545"/>
      <c r="AB1617" s="540"/>
      <c r="AC1617" s="541"/>
      <c r="AD1617" s="553"/>
      <c r="AE1617" s="559"/>
      <c r="AF1617" s="588"/>
      <c r="AG1617" s="589"/>
      <c r="AH1617" s="540"/>
      <c r="AI1617" s="541"/>
      <c r="AJ1617" s="553"/>
      <c r="AK1617" s="559"/>
      <c r="AL1617" s="592"/>
      <c r="AM1617" s="593"/>
      <c r="AN1617" s="540"/>
      <c r="AO1617" s="541"/>
      <c r="AP1617" s="553"/>
      <c r="AQ1617" s="559"/>
      <c r="AR1617" s="592"/>
      <c r="AS1617" s="593"/>
      <c r="AT1617" s="580"/>
      <c r="AU1617" s="581"/>
      <c r="AV1617" s="576"/>
      <c r="AW1617" s="577"/>
      <c r="AX1617" s="592"/>
      <c r="AY1617" s="593"/>
      <c r="AZ1617" s="540"/>
      <c r="BA1617" s="541"/>
      <c r="BB1617" s="553"/>
      <c r="BC1617" s="559"/>
      <c r="BD1617" s="592"/>
      <c r="BE1617" s="593"/>
      <c r="BF1617" s="580"/>
      <c r="BG1617" s="581"/>
      <c r="BH1617" s="576"/>
      <c r="BI1617" s="577"/>
      <c r="BJ1617" s="592"/>
      <c r="BK1617" s="593"/>
      <c r="BL1617" s="653"/>
      <c r="BM1617" s="654"/>
      <c r="BN1617" s="655"/>
      <c r="BO1617" s="600"/>
      <c r="BP1617" s="600"/>
      <c r="BQ1617" s="54"/>
      <c r="BR1617" s="54"/>
      <c r="BS1617" s="54"/>
    </row>
    <row r="1618" spans="1:71" ht="21.75" customHeight="1">
      <c r="A1618" s="54"/>
      <c r="B1618" s="565" t="str">
        <f>IF(ROSTER!B40="","",ROSTER!B40)</f>
        <v/>
      </c>
      <c r="C1618" s="536" t="str">
        <f>IF(ROSTER!C$40="","",ROSTER!C$40)</f>
        <v/>
      </c>
      <c r="D1618" s="537"/>
      <c r="E1618" s="546"/>
      <c r="F1618" s="501">
        <f>IF(E1618="y",1,IF(E1618="S",1,0))</f>
        <v>0</v>
      </c>
      <c r="G1618" s="506">
        <f>IF(E1618="S",1,0)</f>
        <v>0</v>
      </c>
      <c r="H1618" s="542"/>
      <c r="I1618" s="543"/>
      <c r="J1618" s="538"/>
      <c r="K1618" s="539"/>
      <c r="L1618" s="552"/>
      <c r="M1618" s="558"/>
      <c r="N1618" s="554">
        <f>L1618+J1618</f>
        <v>0</v>
      </c>
      <c r="O1618" s="555"/>
      <c r="P1618" s="538"/>
      <c r="Q1618" s="539"/>
      <c r="R1618" s="552"/>
      <c r="S1618" s="558"/>
      <c r="T1618" s="590">
        <f t="shared" ref="T1618:T1629" si="1440">R1618-P1618</f>
        <v>0</v>
      </c>
      <c r="U1618" s="591"/>
      <c r="V1618" s="550"/>
      <c r="W1618" s="543"/>
      <c r="X1618" s="538"/>
      <c r="Y1618" s="543"/>
      <c r="Z1618" s="538"/>
      <c r="AA1618" s="543"/>
      <c r="AB1618" s="538"/>
      <c r="AC1618" s="539"/>
      <c r="AD1618" s="552"/>
      <c r="AE1618" s="558"/>
      <c r="AF1618" s="586">
        <f>IF(AB1618=0,0,(AD1618/AB1618)*100)</f>
        <v>0</v>
      </c>
      <c r="AG1618" s="587"/>
      <c r="AH1618" s="538"/>
      <c r="AI1618" s="539"/>
      <c r="AJ1618" s="552"/>
      <c r="AK1618" s="558"/>
      <c r="AL1618" s="590">
        <f>IF(AH1618=0,0,(AJ1618/AH1618)*100)</f>
        <v>0</v>
      </c>
      <c r="AM1618" s="591"/>
      <c r="AN1618" s="538"/>
      <c r="AO1618" s="539"/>
      <c r="AP1618" s="552"/>
      <c r="AQ1618" s="558"/>
      <c r="AR1618" s="590">
        <f>IF(AN1618=0,0,(AP1618/AN1618)*100)</f>
        <v>0</v>
      </c>
      <c r="AS1618" s="591"/>
      <c r="AT1618" s="578">
        <f>AB1618+AH1618+AN1618</f>
        <v>0</v>
      </c>
      <c r="AU1618" s="579"/>
      <c r="AV1618" s="574">
        <f>AD1618+AJ1618+AP1618</f>
        <v>0</v>
      </c>
      <c r="AW1618" s="575"/>
      <c r="AX1618" s="590">
        <f>IF(AT1618=0,0,(AV1618/AT1618)*100)</f>
        <v>0</v>
      </c>
      <c r="AY1618" s="591"/>
      <c r="AZ1618" s="538"/>
      <c r="BA1618" s="539"/>
      <c r="BB1618" s="552"/>
      <c r="BC1618" s="558"/>
      <c r="BD1618" s="590">
        <f>IF(AZ1618=0,0,(BB1618/AZ1618)*100)</f>
        <v>0</v>
      </c>
      <c r="BE1618" s="591"/>
      <c r="BF1618" s="578">
        <f>AT1618+AZ1618</f>
        <v>0</v>
      </c>
      <c r="BG1618" s="579"/>
      <c r="BH1618" s="574">
        <f>AV1618+BB1618</f>
        <v>0</v>
      </c>
      <c r="BI1618" s="575"/>
      <c r="BJ1618" s="590">
        <f>IF(BF1618=0,0,(BH1618/BF1618)*100)</f>
        <v>0</v>
      </c>
      <c r="BK1618" s="591"/>
      <c r="BL1618" s="650">
        <f>(AD1618*2)+(AJ1618*2)+(AP1618*3)+BB1618</f>
        <v>0</v>
      </c>
      <c r="BM1618" s="651"/>
      <c r="BN1618" s="652"/>
      <c r="BO1618" s="599" t="e">
        <f>(BL1618*BR$1586)+(N1618*BR$1587)+(X1618*BR$1588)+(R1618*BR$1589)+(V1618*BR$1590)+(Z1618*BR$1591)</f>
        <v>#REF!</v>
      </c>
      <c r="BP1618" s="599" t="e">
        <f>((AZ1618-BB1618)*BR$1593)+((AT1618-AV1618)*BR$1592)+(H1618*BR$1594)+(P1618*BR$1595)</f>
        <v>#REF!</v>
      </c>
      <c r="BQ1618" s="54"/>
      <c r="BR1618" s="54"/>
      <c r="BS1618" s="54"/>
    </row>
    <row r="1619" spans="1:71" ht="21.75" customHeight="1">
      <c r="A1619" s="54"/>
      <c r="B1619" s="566"/>
      <c r="C1619" s="560" t="str">
        <f>IF(ROSTER!D$40="","",ROSTER!D$40)</f>
        <v/>
      </c>
      <c r="D1619" s="561"/>
      <c r="E1619" s="547"/>
      <c r="F1619" s="502"/>
      <c r="G1619" s="507"/>
      <c r="H1619" s="544"/>
      <c r="I1619" s="545"/>
      <c r="J1619" s="540"/>
      <c r="K1619" s="541"/>
      <c r="L1619" s="553"/>
      <c r="M1619" s="559"/>
      <c r="N1619" s="556" t="s">
        <v>14</v>
      </c>
      <c r="O1619" s="557"/>
      <c r="P1619" s="540"/>
      <c r="Q1619" s="541"/>
      <c r="R1619" s="553"/>
      <c r="S1619" s="559"/>
      <c r="T1619" s="592"/>
      <c r="U1619" s="593"/>
      <c r="V1619" s="551"/>
      <c r="W1619" s="545"/>
      <c r="X1619" s="540"/>
      <c r="Y1619" s="545"/>
      <c r="Z1619" s="540"/>
      <c r="AA1619" s="545"/>
      <c r="AB1619" s="540"/>
      <c r="AC1619" s="541"/>
      <c r="AD1619" s="553"/>
      <c r="AE1619" s="559"/>
      <c r="AF1619" s="588"/>
      <c r="AG1619" s="589"/>
      <c r="AH1619" s="540"/>
      <c r="AI1619" s="541"/>
      <c r="AJ1619" s="553"/>
      <c r="AK1619" s="559"/>
      <c r="AL1619" s="592"/>
      <c r="AM1619" s="593"/>
      <c r="AN1619" s="540"/>
      <c r="AO1619" s="541"/>
      <c r="AP1619" s="553"/>
      <c r="AQ1619" s="559"/>
      <c r="AR1619" s="592"/>
      <c r="AS1619" s="593"/>
      <c r="AT1619" s="580"/>
      <c r="AU1619" s="581"/>
      <c r="AV1619" s="576"/>
      <c r="AW1619" s="577"/>
      <c r="AX1619" s="592"/>
      <c r="AY1619" s="593"/>
      <c r="AZ1619" s="540"/>
      <c r="BA1619" s="541"/>
      <c r="BB1619" s="553"/>
      <c r="BC1619" s="559"/>
      <c r="BD1619" s="592"/>
      <c r="BE1619" s="593"/>
      <c r="BF1619" s="580"/>
      <c r="BG1619" s="581"/>
      <c r="BH1619" s="576"/>
      <c r="BI1619" s="577"/>
      <c r="BJ1619" s="592"/>
      <c r="BK1619" s="593"/>
      <c r="BL1619" s="653"/>
      <c r="BM1619" s="654"/>
      <c r="BN1619" s="655"/>
      <c r="BO1619" s="600"/>
      <c r="BP1619" s="600"/>
      <c r="BQ1619" s="54"/>
      <c r="BR1619" s="54"/>
      <c r="BS1619" s="54"/>
    </row>
    <row r="1620" spans="1:71" ht="21.75" customHeight="1">
      <c r="A1620" s="54"/>
      <c r="B1620" s="565" t="str">
        <f>IF(ROSTER!B42="","",ROSTER!B42)</f>
        <v/>
      </c>
      <c r="C1620" s="536" t="str">
        <f>IF(ROSTER!C$42="","",ROSTER!C$42)</f>
        <v/>
      </c>
      <c r="D1620" s="537"/>
      <c r="E1620" s="546"/>
      <c r="F1620" s="501">
        <f>IF(E1620="y",1,IF(E1620="S",1,0))</f>
        <v>0</v>
      </c>
      <c r="G1620" s="506">
        <f>IF(E1620="S",1,0)</f>
        <v>0</v>
      </c>
      <c r="H1620" s="542"/>
      <c r="I1620" s="543"/>
      <c r="J1620" s="538"/>
      <c r="K1620" s="539"/>
      <c r="L1620" s="552"/>
      <c r="M1620" s="558"/>
      <c r="N1620" s="554">
        <f>L1620+J1620</f>
        <v>0</v>
      </c>
      <c r="O1620" s="555"/>
      <c r="P1620" s="538"/>
      <c r="Q1620" s="539"/>
      <c r="R1620" s="552"/>
      <c r="S1620" s="558"/>
      <c r="T1620" s="590">
        <f t="shared" ref="T1620:T1629" si="1441">R1620-P1620</f>
        <v>0</v>
      </c>
      <c r="U1620" s="591"/>
      <c r="V1620" s="550"/>
      <c r="W1620" s="543"/>
      <c r="X1620" s="538"/>
      <c r="Y1620" s="543"/>
      <c r="Z1620" s="538"/>
      <c r="AA1620" s="543"/>
      <c r="AB1620" s="538"/>
      <c r="AC1620" s="539"/>
      <c r="AD1620" s="552"/>
      <c r="AE1620" s="558"/>
      <c r="AF1620" s="586">
        <f>IF(AB1620=0,0,(AD1620/AB1620)*100)</f>
        <v>0</v>
      </c>
      <c r="AG1620" s="587"/>
      <c r="AH1620" s="538"/>
      <c r="AI1620" s="539"/>
      <c r="AJ1620" s="552"/>
      <c r="AK1620" s="558"/>
      <c r="AL1620" s="590">
        <f>IF(AH1620=0,0,(AJ1620/AH1620)*100)</f>
        <v>0</v>
      </c>
      <c r="AM1620" s="591"/>
      <c r="AN1620" s="538"/>
      <c r="AO1620" s="539"/>
      <c r="AP1620" s="552"/>
      <c r="AQ1620" s="558"/>
      <c r="AR1620" s="590">
        <f>IF(AN1620=0,0,(AP1620/AN1620)*100)</f>
        <v>0</v>
      </c>
      <c r="AS1620" s="591"/>
      <c r="AT1620" s="578">
        <f>AB1620+AH1620+AN1620</f>
        <v>0</v>
      </c>
      <c r="AU1620" s="579"/>
      <c r="AV1620" s="574">
        <f>AD1620+AJ1620+AP1620</f>
        <v>0</v>
      </c>
      <c r="AW1620" s="575"/>
      <c r="AX1620" s="590">
        <f>IF(AT1620=0,0,(AV1620/AT1620)*100)</f>
        <v>0</v>
      </c>
      <c r="AY1620" s="591"/>
      <c r="AZ1620" s="538"/>
      <c r="BA1620" s="539"/>
      <c r="BB1620" s="552"/>
      <c r="BC1620" s="558"/>
      <c r="BD1620" s="590">
        <f>IF(AZ1620=0,0,(BB1620/AZ1620)*100)</f>
        <v>0</v>
      </c>
      <c r="BE1620" s="591"/>
      <c r="BF1620" s="578">
        <f>AT1620+AZ1620</f>
        <v>0</v>
      </c>
      <c r="BG1620" s="579"/>
      <c r="BH1620" s="574">
        <f>AV1620+BB1620</f>
        <v>0</v>
      </c>
      <c r="BI1620" s="575"/>
      <c r="BJ1620" s="590">
        <f>IF(BF1620=0,0,(BH1620/BF1620)*100)</f>
        <v>0</v>
      </c>
      <c r="BK1620" s="591"/>
      <c r="BL1620" s="650">
        <f>(AD1620*2)+(AJ1620*2)+(AP1620*3)+BB1620</f>
        <v>0</v>
      </c>
      <c r="BM1620" s="651"/>
      <c r="BN1620" s="652"/>
      <c r="BO1620" s="599" t="e">
        <f>(BL1620*BR$1586)+(N1620*BR$1587)+(X1620*BR$1588)+(R1620*BR$1589)+(V1620*BR$1590)+(Z1620*BR$1591)</f>
        <v>#REF!</v>
      </c>
      <c r="BP1620" s="599" t="e">
        <f>((AZ1620-BB1620)*BR$1593)+((AT1620-AV1620)*BR$1592)+(H1620*BR$1594)+(P1620*BR$1595)</f>
        <v>#REF!</v>
      </c>
      <c r="BQ1620" s="54"/>
      <c r="BR1620" s="54"/>
      <c r="BS1620" s="54"/>
    </row>
    <row r="1621" spans="1:71" ht="21.75" customHeight="1">
      <c r="A1621" s="54"/>
      <c r="B1621" s="566"/>
      <c r="C1621" s="560" t="str">
        <f>IF(ROSTER!D$42="","",ROSTER!D$42)</f>
        <v/>
      </c>
      <c r="D1621" s="561"/>
      <c r="E1621" s="547"/>
      <c r="F1621" s="502"/>
      <c r="G1621" s="507"/>
      <c r="H1621" s="544"/>
      <c r="I1621" s="545"/>
      <c r="J1621" s="540"/>
      <c r="K1621" s="541"/>
      <c r="L1621" s="553"/>
      <c r="M1621" s="559"/>
      <c r="N1621" s="556" t="s">
        <v>14</v>
      </c>
      <c r="O1621" s="557"/>
      <c r="P1621" s="540"/>
      <c r="Q1621" s="541"/>
      <c r="R1621" s="553"/>
      <c r="S1621" s="559"/>
      <c r="T1621" s="592"/>
      <c r="U1621" s="593"/>
      <c r="V1621" s="551"/>
      <c r="W1621" s="545"/>
      <c r="X1621" s="540"/>
      <c r="Y1621" s="545"/>
      <c r="Z1621" s="540"/>
      <c r="AA1621" s="545"/>
      <c r="AB1621" s="540"/>
      <c r="AC1621" s="541"/>
      <c r="AD1621" s="553"/>
      <c r="AE1621" s="559"/>
      <c r="AF1621" s="588"/>
      <c r="AG1621" s="589"/>
      <c r="AH1621" s="540"/>
      <c r="AI1621" s="541"/>
      <c r="AJ1621" s="553"/>
      <c r="AK1621" s="559"/>
      <c r="AL1621" s="592"/>
      <c r="AM1621" s="593"/>
      <c r="AN1621" s="540"/>
      <c r="AO1621" s="541"/>
      <c r="AP1621" s="553"/>
      <c r="AQ1621" s="559"/>
      <c r="AR1621" s="592"/>
      <c r="AS1621" s="593"/>
      <c r="AT1621" s="580"/>
      <c r="AU1621" s="581"/>
      <c r="AV1621" s="576"/>
      <c r="AW1621" s="577"/>
      <c r="AX1621" s="592"/>
      <c r="AY1621" s="593"/>
      <c r="AZ1621" s="540"/>
      <c r="BA1621" s="541"/>
      <c r="BB1621" s="553"/>
      <c r="BC1621" s="559"/>
      <c r="BD1621" s="592"/>
      <c r="BE1621" s="593"/>
      <c r="BF1621" s="580"/>
      <c r="BG1621" s="581"/>
      <c r="BH1621" s="576"/>
      <c r="BI1621" s="577"/>
      <c r="BJ1621" s="592"/>
      <c r="BK1621" s="593"/>
      <c r="BL1621" s="653"/>
      <c r="BM1621" s="654"/>
      <c r="BN1621" s="655"/>
      <c r="BO1621" s="600"/>
      <c r="BP1621" s="600"/>
      <c r="BQ1621" s="54"/>
      <c r="BR1621" s="54"/>
      <c r="BS1621" s="54"/>
    </row>
    <row r="1622" spans="1:71" ht="21.75" customHeight="1">
      <c r="A1622" s="54"/>
      <c r="B1622" s="565" t="str">
        <f>IF(ROSTER!B44="","",ROSTER!B44)</f>
        <v/>
      </c>
      <c r="C1622" s="536" t="str">
        <f>IF(ROSTER!C$44="","",ROSTER!C$44)</f>
        <v/>
      </c>
      <c r="D1622" s="537"/>
      <c r="E1622" s="546"/>
      <c r="F1622" s="501">
        <f>IF(E1622="y",1,IF(E1622="S",1,0))</f>
        <v>0</v>
      </c>
      <c r="G1622" s="506">
        <f>IF(E1622="S",1,0)</f>
        <v>0</v>
      </c>
      <c r="H1622" s="542"/>
      <c r="I1622" s="543"/>
      <c r="J1622" s="538"/>
      <c r="K1622" s="539"/>
      <c r="L1622" s="552"/>
      <c r="M1622" s="558"/>
      <c r="N1622" s="554">
        <f>L1622+J1622</f>
        <v>0</v>
      </c>
      <c r="O1622" s="555"/>
      <c r="P1622" s="538"/>
      <c r="Q1622" s="539"/>
      <c r="R1622" s="552"/>
      <c r="S1622" s="558"/>
      <c r="T1622" s="590">
        <f t="shared" ref="T1622:T1629" si="1442">R1622-P1622</f>
        <v>0</v>
      </c>
      <c r="U1622" s="591"/>
      <c r="V1622" s="550"/>
      <c r="W1622" s="543"/>
      <c r="X1622" s="538"/>
      <c r="Y1622" s="543"/>
      <c r="Z1622" s="538"/>
      <c r="AA1622" s="543"/>
      <c r="AB1622" s="538"/>
      <c r="AC1622" s="539"/>
      <c r="AD1622" s="552"/>
      <c r="AE1622" s="558"/>
      <c r="AF1622" s="586">
        <f>IF(AB1622=0,0,(AD1622/AB1622)*100)</f>
        <v>0</v>
      </c>
      <c r="AG1622" s="587"/>
      <c r="AH1622" s="538"/>
      <c r="AI1622" s="539"/>
      <c r="AJ1622" s="552"/>
      <c r="AK1622" s="558"/>
      <c r="AL1622" s="590">
        <f>IF(AH1622=0,0,(AJ1622/AH1622)*100)</f>
        <v>0</v>
      </c>
      <c r="AM1622" s="591"/>
      <c r="AN1622" s="538"/>
      <c r="AO1622" s="539"/>
      <c r="AP1622" s="552"/>
      <c r="AQ1622" s="558"/>
      <c r="AR1622" s="590">
        <f>IF(AN1622=0,0,(AP1622/AN1622)*100)</f>
        <v>0</v>
      </c>
      <c r="AS1622" s="591"/>
      <c r="AT1622" s="578">
        <f>AB1622+AH1622+AN1622</f>
        <v>0</v>
      </c>
      <c r="AU1622" s="579"/>
      <c r="AV1622" s="574">
        <f>AD1622+AJ1622+AP1622</f>
        <v>0</v>
      </c>
      <c r="AW1622" s="575"/>
      <c r="AX1622" s="590">
        <f>IF(AT1622=0,0,(AV1622/AT1622)*100)</f>
        <v>0</v>
      </c>
      <c r="AY1622" s="591"/>
      <c r="AZ1622" s="538"/>
      <c r="BA1622" s="539"/>
      <c r="BB1622" s="552"/>
      <c r="BC1622" s="558"/>
      <c r="BD1622" s="590">
        <f>IF(AZ1622=0,0,(BB1622/AZ1622)*100)</f>
        <v>0</v>
      </c>
      <c r="BE1622" s="591"/>
      <c r="BF1622" s="578">
        <f>AT1622+AZ1622</f>
        <v>0</v>
      </c>
      <c r="BG1622" s="579"/>
      <c r="BH1622" s="574">
        <f>AV1622+BB1622</f>
        <v>0</v>
      </c>
      <c r="BI1622" s="575"/>
      <c r="BJ1622" s="590">
        <f>IF(BF1622=0,0,(BH1622/BF1622)*100)</f>
        <v>0</v>
      </c>
      <c r="BK1622" s="591"/>
      <c r="BL1622" s="650">
        <f>(AD1622*2)+(AJ1622*2)+(AP1622*3)+BB1622</f>
        <v>0</v>
      </c>
      <c r="BM1622" s="651"/>
      <c r="BN1622" s="652"/>
      <c r="BO1622" s="599" t="e">
        <f>(BL1622*BR$1586)+(N1622*BR$1587)+(X1622*BR$1588)+(R1622*BR$1589)+(V1622*BR$1590)+(Z1622*BR$1591)</f>
        <v>#REF!</v>
      </c>
      <c r="BP1622" s="599" t="e">
        <f>((AZ1622-BB1622)*BR$1593)+((AT1622-AV1622)*BR$1592)+(H1622*BR$1594)+(P1622*BR$1595)</f>
        <v>#REF!</v>
      </c>
      <c r="BQ1622" s="54"/>
      <c r="BR1622" s="54"/>
      <c r="BS1622" s="54"/>
    </row>
    <row r="1623" spans="1:71" ht="21.75" customHeight="1">
      <c r="A1623" s="54"/>
      <c r="B1623" s="566"/>
      <c r="C1623" s="560" t="str">
        <f>IF(ROSTER!D$44="","",ROSTER!D$44)</f>
        <v/>
      </c>
      <c r="D1623" s="561"/>
      <c r="E1623" s="547"/>
      <c r="F1623" s="502"/>
      <c r="G1623" s="507"/>
      <c r="H1623" s="544"/>
      <c r="I1623" s="545"/>
      <c r="J1623" s="540"/>
      <c r="K1623" s="541"/>
      <c r="L1623" s="553"/>
      <c r="M1623" s="559"/>
      <c r="N1623" s="556" t="s">
        <v>14</v>
      </c>
      <c r="O1623" s="557"/>
      <c r="P1623" s="540"/>
      <c r="Q1623" s="541"/>
      <c r="R1623" s="553"/>
      <c r="S1623" s="559"/>
      <c r="T1623" s="592"/>
      <c r="U1623" s="593"/>
      <c r="V1623" s="551"/>
      <c r="W1623" s="545"/>
      <c r="X1623" s="540"/>
      <c r="Y1623" s="545"/>
      <c r="Z1623" s="540"/>
      <c r="AA1623" s="545"/>
      <c r="AB1623" s="540"/>
      <c r="AC1623" s="541"/>
      <c r="AD1623" s="553"/>
      <c r="AE1623" s="559"/>
      <c r="AF1623" s="588"/>
      <c r="AG1623" s="589"/>
      <c r="AH1623" s="540"/>
      <c r="AI1623" s="541"/>
      <c r="AJ1623" s="553"/>
      <c r="AK1623" s="559"/>
      <c r="AL1623" s="592"/>
      <c r="AM1623" s="593"/>
      <c r="AN1623" s="540"/>
      <c r="AO1623" s="541"/>
      <c r="AP1623" s="553"/>
      <c r="AQ1623" s="559"/>
      <c r="AR1623" s="592"/>
      <c r="AS1623" s="593"/>
      <c r="AT1623" s="580"/>
      <c r="AU1623" s="581"/>
      <c r="AV1623" s="576"/>
      <c r="AW1623" s="577"/>
      <c r="AX1623" s="592"/>
      <c r="AY1623" s="593"/>
      <c r="AZ1623" s="540"/>
      <c r="BA1623" s="541"/>
      <c r="BB1623" s="553"/>
      <c r="BC1623" s="559"/>
      <c r="BD1623" s="592"/>
      <c r="BE1623" s="593"/>
      <c r="BF1623" s="580"/>
      <c r="BG1623" s="581"/>
      <c r="BH1623" s="576"/>
      <c r="BI1623" s="577"/>
      <c r="BJ1623" s="592"/>
      <c r="BK1623" s="593"/>
      <c r="BL1623" s="653"/>
      <c r="BM1623" s="654"/>
      <c r="BN1623" s="655"/>
      <c r="BO1623" s="600"/>
      <c r="BP1623" s="600"/>
      <c r="BQ1623" s="54"/>
      <c r="BR1623" s="54"/>
      <c r="BS1623" s="54"/>
    </row>
    <row r="1624" spans="1:71" ht="21.75" customHeight="1">
      <c r="A1624" s="54"/>
      <c r="B1624" s="565" t="str">
        <f>IF(ROSTER!B46="","",ROSTER!B46)</f>
        <v/>
      </c>
      <c r="C1624" s="536" t="str">
        <f>IF(ROSTER!C$46="","",ROSTER!C$46)</f>
        <v/>
      </c>
      <c r="D1624" s="537"/>
      <c r="E1624" s="546"/>
      <c r="F1624" s="501">
        <f>IF(E1624="y",1,IF(E1624="S",1,0))</f>
        <v>0</v>
      </c>
      <c r="G1624" s="506">
        <f>IF(E1624="S",1,0)</f>
        <v>0</v>
      </c>
      <c r="H1624" s="542"/>
      <c r="I1624" s="543"/>
      <c r="J1624" s="538"/>
      <c r="K1624" s="539"/>
      <c r="L1624" s="552"/>
      <c r="M1624" s="558"/>
      <c r="N1624" s="554">
        <f>L1624+J1624</f>
        <v>0</v>
      </c>
      <c r="O1624" s="555"/>
      <c r="P1624" s="538"/>
      <c r="Q1624" s="539"/>
      <c r="R1624" s="552"/>
      <c r="S1624" s="558"/>
      <c r="T1624" s="590">
        <f t="shared" ref="T1624:T1629" si="1443">R1624-P1624</f>
        <v>0</v>
      </c>
      <c r="U1624" s="591"/>
      <c r="V1624" s="550"/>
      <c r="W1624" s="543"/>
      <c r="X1624" s="538"/>
      <c r="Y1624" s="543"/>
      <c r="Z1624" s="538"/>
      <c r="AA1624" s="543"/>
      <c r="AB1624" s="538"/>
      <c r="AC1624" s="539"/>
      <c r="AD1624" s="552"/>
      <c r="AE1624" s="558"/>
      <c r="AF1624" s="586">
        <f>IF(AB1624=0,0,(AD1624/AB1624)*100)</f>
        <v>0</v>
      </c>
      <c r="AG1624" s="587"/>
      <c r="AH1624" s="538"/>
      <c r="AI1624" s="539"/>
      <c r="AJ1624" s="552"/>
      <c r="AK1624" s="558"/>
      <c r="AL1624" s="590">
        <f>IF(AH1624=0,0,(AJ1624/AH1624)*100)</f>
        <v>0</v>
      </c>
      <c r="AM1624" s="591"/>
      <c r="AN1624" s="538"/>
      <c r="AO1624" s="539"/>
      <c r="AP1624" s="552"/>
      <c r="AQ1624" s="558"/>
      <c r="AR1624" s="590">
        <f>IF(AN1624=0,0,(AP1624/AN1624)*100)</f>
        <v>0</v>
      </c>
      <c r="AS1624" s="591"/>
      <c r="AT1624" s="578">
        <f>AB1624+AH1624+AN1624</f>
        <v>0</v>
      </c>
      <c r="AU1624" s="579"/>
      <c r="AV1624" s="574">
        <f>AD1624+AJ1624+AP1624</f>
        <v>0</v>
      </c>
      <c r="AW1624" s="575"/>
      <c r="AX1624" s="590">
        <f>IF(AT1624=0,0,(AV1624/AT1624)*100)</f>
        <v>0</v>
      </c>
      <c r="AY1624" s="591"/>
      <c r="AZ1624" s="538"/>
      <c r="BA1624" s="539"/>
      <c r="BB1624" s="552"/>
      <c r="BC1624" s="558"/>
      <c r="BD1624" s="590">
        <f>IF(AZ1624=0,0,(BB1624/AZ1624)*100)</f>
        <v>0</v>
      </c>
      <c r="BE1624" s="591"/>
      <c r="BF1624" s="578">
        <f>AT1624+AZ1624</f>
        <v>0</v>
      </c>
      <c r="BG1624" s="579"/>
      <c r="BH1624" s="574">
        <f>AV1624+BB1624</f>
        <v>0</v>
      </c>
      <c r="BI1624" s="575"/>
      <c r="BJ1624" s="590">
        <f>IF(BF1624=0,0,(BH1624/BF1624)*100)</f>
        <v>0</v>
      </c>
      <c r="BK1624" s="591"/>
      <c r="BL1624" s="650">
        <f>(AD1624*2)+(AJ1624*2)+(AP1624*3)+BB1624</f>
        <v>0</v>
      </c>
      <c r="BM1624" s="651"/>
      <c r="BN1624" s="652"/>
      <c r="BO1624" s="601" t="e">
        <f>(BL1624*BR$74)+(N1624*BR$75)+(X1624*BR$76)+(R1624*BR$77)+(V1624*BR$78)+(Z1624*BR$79)</f>
        <v>#REF!</v>
      </c>
      <c r="BP1624" s="599" t="e">
        <f>((AZ1624-BB1624)*BR$81)+((AT1624-AV1624)*BR$80)+(H1624*BR$82)+(P1624*BR$83)</f>
        <v>#REF!</v>
      </c>
      <c r="BQ1624" s="54"/>
      <c r="BR1624" s="54"/>
      <c r="BS1624" s="54"/>
    </row>
    <row r="1625" spans="1:71" ht="22.5" customHeight="1">
      <c r="A1625" s="54"/>
      <c r="B1625" s="566"/>
      <c r="C1625" s="560" t="str">
        <f>IF(ROSTER!D$46="","",ROSTER!D$46)</f>
        <v/>
      </c>
      <c r="D1625" s="561"/>
      <c r="E1625" s="547"/>
      <c r="F1625" s="502"/>
      <c r="G1625" s="507"/>
      <c r="H1625" s="544"/>
      <c r="I1625" s="545"/>
      <c r="J1625" s="540"/>
      <c r="K1625" s="541"/>
      <c r="L1625" s="553"/>
      <c r="M1625" s="559"/>
      <c r="N1625" s="556" t="s">
        <v>14</v>
      </c>
      <c r="O1625" s="557"/>
      <c r="P1625" s="540"/>
      <c r="Q1625" s="541"/>
      <c r="R1625" s="553"/>
      <c r="S1625" s="559"/>
      <c r="T1625" s="592"/>
      <c r="U1625" s="593"/>
      <c r="V1625" s="551"/>
      <c r="W1625" s="545"/>
      <c r="X1625" s="540"/>
      <c r="Y1625" s="545"/>
      <c r="Z1625" s="540"/>
      <c r="AA1625" s="545"/>
      <c r="AB1625" s="540"/>
      <c r="AC1625" s="541"/>
      <c r="AD1625" s="553"/>
      <c r="AE1625" s="559"/>
      <c r="AF1625" s="588"/>
      <c r="AG1625" s="589"/>
      <c r="AH1625" s="540"/>
      <c r="AI1625" s="541"/>
      <c r="AJ1625" s="553"/>
      <c r="AK1625" s="559"/>
      <c r="AL1625" s="592"/>
      <c r="AM1625" s="593"/>
      <c r="AN1625" s="540"/>
      <c r="AO1625" s="541"/>
      <c r="AP1625" s="553"/>
      <c r="AQ1625" s="559"/>
      <c r="AR1625" s="592"/>
      <c r="AS1625" s="593"/>
      <c r="AT1625" s="580"/>
      <c r="AU1625" s="581"/>
      <c r="AV1625" s="576"/>
      <c r="AW1625" s="577"/>
      <c r="AX1625" s="592"/>
      <c r="AY1625" s="593"/>
      <c r="AZ1625" s="540"/>
      <c r="BA1625" s="541"/>
      <c r="BB1625" s="553"/>
      <c r="BC1625" s="559"/>
      <c r="BD1625" s="592"/>
      <c r="BE1625" s="593"/>
      <c r="BF1625" s="580"/>
      <c r="BG1625" s="581"/>
      <c r="BH1625" s="576"/>
      <c r="BI1625" s="577"/>
      <c r="BJ1625" s="592"/>
      <c r="BK1625" s="593"/>
      <c r="BL1625" s="653"/>
      <c r="BM1625" s="654"/>
      <c r="BN1625" s="655"/>
      <c r="BO1625" s="602"/>
      <c r="BP1625" s="600"/>
      <c r="BQ1625" s="54"/>
      <c r="BR1625" s="54"/>
      <c r="BS1625" s="54"/>
    </row>
    <row r="1626" spans="1:71" ht="21.75" customHeight="1">
      <c r="A1626" s="54"/>
      <c r="B1626" s="565" t="str">
        <f>IF(ROSTER!B48="","",ROSTER!B48)</f>
        <v/>
      </c>
      <c r="C1626" s="536" t="str">
        <f>IF(ROSTER!C$48="","",ROSTER!C$48)</f>
        <v/>
      </c>
      <c r="D1626" s="537"/>
      <c r="E1626" s="546"/>
      <c r="F1626" s="501">
        <f t="shared" ref="F1626" si="1444">IF(E1626="y",1,IF(E1626="S",1,0))</f>
        <v>0</v>
      </c>
      <c r="G1626" s="506">
        <f t="shared" ref="G1626" si="1445">IF(E1626="S",1,0)</f>
        <v>0</v>
      </c>
      <c r="H1626" s="542"/>
      <c r="I1626" s="543"/>
      <c r="J1626" s="538"/>
      <c r="K1626" s="539"/>
      <c r="L1626" s="552"/>
      <c r="M1626" s="558"/>
      <c r="N1626" s="554">
        <f t="shared" ref="N1626" si="1446">L1626+J1626</f>
        <v>0</v>
      </c>
      <c r="O1626" s="555"/>
      <c r="P1626" s="538"/>
      <c r="Q1626" s="539"/>
      <c r="R1626" s="552"/>
      <c r="S1626" s="558"/>
      <c r="T1626" s="590">
        <f t="shared" ref="T1626:T1629" si="1447">R1626-P1626</f>
        <v>0</v>
      </c>
      <c r="U1626" s="591"/>
      <c r="V1626" s="550"/>
      <c r="W1626" s="543"/>
      <c r="X1626" s="538"/>
      <c r="Y1626" s="543"/>
      <c r="Z1626" s="538"/>
      <c r="AA1626" s="543"/>
      <c r="AB1626" s="538"/>
      <c r="AC1626" s="539"/>
      <c r="AD1626" s="552"/>
      <c r="AE1626" s="558"/>
      <c r="AF1626" s="586"/>
      <c r="AG1626" s="587"/>
      <c r="AH1626" s="538"/>
      <c r="AI1626" s="539"/>
      <c r="AJ1626" s="552"/>
      <c r="AK1626" s="558"/>
      <c r="AL1626" s="590">
        <f t="shared" ref="AL1626" si="1448">IF(AH1626=0,0,(AJ1626/AH1626)*100)</f>
        <v>0</v>
      </c>
      <c r="AM1626" s="591"/>
      <c r="AN1626" s="538"/>
      <c r="AO1626" s="539"/>
      <c r="AP1626" s="552"/>
      <c r="AQ1626" s="558"/>
      <c r="AR1626" s="590">
        <f t="shared" ref="AR1626" si="1449">IF(AN1626=0,0,(AP1626/AN1626)*100)</f>
        <v>0</v>
      </c>
      <c r="AS1626" s="591"/>
      <c r="AT1626" s="578">
        <f t="shared" ref="AT1626" si="1450">AB1626+AH1626+AN1626</f>
        <v>0</v>
      </c>
      <c r="AU1626" s="579"/>
      <c r="AV1626" s="574">
        <f t="shared" ref="AV1626" si="1451">AD1626+AJ1626+AP1626</f>
        <v>0</v>
      </c>
      <c r="AW1626" s="575"/>
      <c r="AX1626" s="590">
        <f t="shared" ref="AX1626" si="1452">IF(AT1626=0,0,(AV1626/AT1626)*100)</f>
        <v>0</v>
      </c>
      <c r="AY1626" s="591"/>
      <c r="AZ1626" s="538"/>
      <c r="BA1626" s="539"/>
      <c r="BB1626" s="552"/>
      <c r="BC1626" s="558"/>
      <c r="BD1626" s="590">
        <f t="shared" ref="BD1626" si="1453">IF(AZ1626=0,0,(BB1626/AZ1626)*100)</f>
        <v>0</v>
      </c>
      <c r="BE1626" s="591"/>
      <c r="BF1626" s="578">
        <f t="shared" ref="BF1626" si="1454">AT1626+AZ1626</f>
        <v>0</v>
      </c>
      <c r="BG1626" s="579"/>
      <c r="BH1626" s="574">
        <f t="shared" ref="BH1626" si="1455">AV1626+BB1626</f>
        <v>0</v>
      </c>
      <c r="BI1626" s="575"/>
      <c r="BJ1626" s="590">
        <f t="shared" ref="BJ1626" si="1456">IF(BF1626=0,0,(BH1626/BF1626)*100)</f>
        <v>0</v>
      </c>
      <c r="BK1626" s="591"/>
      <c r="BL1626" s="650">
        <f t="shared" ref="BL1626" si="1457">(AD1626*2)+(AJ1626*2)+(AP1626*3)+BB1626</f>
        <v>0</v>
      </c>
      <c r="BM1626" s="651"/>
      <c r="BN1626" s="652"/>
      <c r="BO1626" s="601" t="e">
        <f>(BL1626*BR$74)+(N1626*BR$75)+(X1626*BR$76)+(R1626*BR$77)+(V1626*BR$78)+(Z1626*BR$79)</f>
        <v>#REF!</v>
      </c>
      <c r="BP1626" s="599" t="e">
        <f>((AZ1626-BB1626)*BR$81)+((AT1626-AV1626)*BR$80)+(H1626*BR$82)+(P1626*BR$83)</f>
        <v>#REF!</v>
      </c>
      <c r="BQ1626" s="54"/>
      <c r="BR1626" s="54"/>
      <c r="BS1626" s="54"/>
    </row>
    <row r="1627" spans="1:71" ht="22.5" customHeight="1">
      <c r="A1627" s="54"/>
      <c r="B1627" s="566"/>
      <c r="C1627" s="560" t="str">
        <f>IF(ROSTER!D$48="","",ROSTER!D$48)</f>
        <v/>
      </c>
      <c r="D1627" s="561"/>
      <c r="E1627" s="547"/>
      <c r="F1627" s="502"/>
      <c r="G1627" s="507"/>
      <c r="H1627" s="544"/>
      <c r="I1627" s="545"/>
      <c r="J1627" s="540"/>
      <c r="K1627" s="541"/>
      <c r="L1627" s="553"/>
      <c r="M1627" s="559"/>
      <c r="N1627" s="556" t="s">
        <v>14</v>
      </c>
      <c r="O1627" s="557"/>
      <c r="P1627" s="540"/>
      <c r="Q1627" s="541"/>
      <c r="R1627" s="553"/>
      <c r="S1627" s="559"/>
      <c r="T1627" s="592"/>
      <c r="U1627" s="593"/>
      <c r="V1627" s="551"/>
      <c r="W1627" s="545"/>
      <c r="X1627" s="540"/>
      <c r="Y1627" s="545"/>
      <c r="Z1627" s="540"/>
      <c r="AA1627" s="545"/>
      <c r="AB1627" s="540"/>
      <c r="AC1627" s="541"/>
      <c r="AD1627" s="553"/>
      <c r="AE1627" s="559"/>
      <c r="AF1627" s="588"/>
      <c r="AG1627" s="589"/>
      <c r="AH1627" s="540"/>
      <c r="AI1627" s="541"/>
      <c r="AJ1627" s="553"/>
      <c r="AK1627" s="559"/>
      <c r="AL1627" s="592"/>
      <c r="AM1627" s="593"/>
      <c r="AN1627" s="540"/>
      <c r="AO1627" s="541"/>
      <c r="AP1627" s="553"/>
      <c r="AQ1627" s="559"/>
      <c r="AR1627" s="592"/>
      <c r="AS1627" s="593"/>
      <c r="AT1627" s="580"/>
      <c r="AU1627" s="581"/>
      <c r="AV1627" s="576"/>
      <c r="AW1627" s="577"/>
      <c r="AX1627" s="592"/>
      <c r="AY1627" s="593"/>
      <c r="AZ1627" s="540"/>
      <c r="BA1627" s="541"/>
      <c r="BB1627" s="553"/>
      <c r="BC1627" s="559"/>
      <c r="BD1627" s="592"/>
      <c r="BE1627" s="593"/>
      <c r="BF1627" s="580"/>
      <c r="BG1627" s="581"/>
      <c r="BH1627" s="576"/>
      <c r="BI1627" s="577"/>
      <c r="BJ1627" s="592"/>
      <c r="BK1627" s="593"/>
      <c r="BL1627" s="653"/>
      <c r="BM1627" s="654"/>
      <c r="BN1627" s="655"/>
      <c r="BO1627" s="602"/>
      <c r="BP1627" s="600"/>
      <c r="BQ1627" s="54"/>
      <c r="BR1627" s="54"/>
      <c r="BS1627" s="54"/>
    </row>
    <row r="1628" spans="1:71" ht="21.75" customHeight="1">
      <c r="A1628" s="54"/>
      <c r="B1628" s="565" t="str">
        <f>IF(ROSTER!B50="","",ROSTER!B50)</f>
        <v/>
      </c>
      <c r="C1628" s="536" t="str">
        <f>IF(ROSTER!C$50="","",ROSTER!C$50)</f>
        <v/>
      </c>
      <c r="D1628" s="537"/>
      <c r="E1628" s="546"/>
      <c r="F1628" s="501">
        <f t="shared" ref="F1628" si="1458">IF(E1628="y",1,IF(E1628="S",1,0))</f>
        <v>0</v>
      </c>
      <c r="G1628" s="506">
        <f t="shared" ref="G1628" si="1459">IF(E1628="S",1,0)</f>
        <v>0</v>
      </c>
      <c r="H1628" s="542"/>
      <c r="I1628" s="543"/>
      <c r="J1628" s="538"/>
      <c r="K1628" s="539"/>
      <c r="L1628" s="552"/>
      <c r="M1628" s="558"/>
      <c r="N1628" s="554">
        <f t="shared" ref="N1628" si="1460">L1628+J1628</f>
        <v>0</v>
      </c>
      <c r="O1628" s="555"/>
      <c r="P1628" s="538"/>
      <c r="Q1628" s="539"/>
      <c r="R1628" s="552"/>
      <c r="S1628" s="558"/>
      <c r="T1628" s="590">
        <f t="shared" ref="T1628:T1629" si="1461">R1628-P1628</f>
        <v>0</v>
      </c>
      <c r="U1628" s="591"/>
      <c r="V1628" s="550"/>
      <c r="W1628" s="543"/>
      <c r="X1628" s="538"/>
      <c r="Y1628" s="543"/>
      <c r="Z1628" s="538"/>
      <c r="AA1628" s="543"/>
      <c r="AB1628" s="538"/>
      <c r="AC1628" s="539"/>
      <c r="AD1628" s="552"/>
      <c r="AE1628" s="558"/>
      <c r="AF1628" s="586"/>
      <c r="AG1628" s="587"/>
      <c r="AH1628" s="538"/>
      <c r="AI1628" s="539"/>
      <c r="AJ1628" s="552"/>
      <c r="AK1628" s="558"/>
      <c r="AL1628" s="590">
        <f t="shared" ref="AL1628" si="1462">IF(AH1628=0,0,(AJ1628/AH1628)*100)</f>
        <v>0</v>
      </c>
      <c r="AM1628" s="591"/>
      <c r="AN1628" s="538"/>
      <c r="AO1628" s="539"/>
      <c r="AP1628" s="552"/>
      <c r="AQ1628" s="558"/>
      <c r="AR1628" s="590">
        <f t="shared" ref="AR1628" si="1463">IF(AN1628=0,0,(AP1628/AN1628)*100)</f>
        <v>0</v>
      </c>
      <c r="AS1628" s="591"/>
      <c r="AT1628" s="578">
        <f t="shared" ref="AT1628" si="1464">AB1628+AH1628+AN1628</f>
        <v>0</v>
      </c>
      <c r="AU1628" s="579"/>
      <c r="AV1628" s="574">
        <f t="shared" ref="AV1628" si="1465">AD1628+AJ1628+AP1628</f>
        <v>0</v>
      </c>
      <c r="AW1628" s="575"/>
      <c r="AX1628" s="590">
        <f t="shared" ref="AX1628" si="1466">IF(AT1628=0,0,(AV1628/AT1628)*100)</f>
        <v>0</v>
      </c>
      <c r="AY1628" s="591"/>
      <c r="AZ1628" s="538"/>
      <c r="BA1628" s="539"/>
      <c r="BB1628" s="552"/>
      <c r="BC1628" s="558"/>
      <c r="BD1628" s="590">
        <f t="shared" ref="BD1628" si="1467">IF(AZ1628=0,0,(BB1628/AZ1628)*100)</f>
        <v>0</v>
      </c>
      <c r="BE1628" s="591"/>
      <c r="BF1628" s="578">
        <f t="shared" ref="BF1628" si="1468">AT1628+AZ1628</f>
        <v>0</v>
      </c>
      <c r="BG1628" s="579"/>
      <c r="BH1628" s="574">
        <f t="shared" ref="BH1628" si="1469">AV1628+BB1628</f>
        <v>0</v>
      </c>
      <c r="BI1628" s="575"/>
      <c r="BJ1628" s="590">
        <f t="shared" ref="BJ1628" si="1470">IF(BF1628=0,0,(BH1628/BF1628)*100)</f>
        <v>0</v>
      </c>
      <c r="BK1628" s="591"/>
      <c r="BL1628" s="650">
        <f t="shared" ref="BL1628" si="1471">(AD1628*2)+(AJ1628*2)+(AP1628*3)+BB1628</f>
        <v>0</v>
      </c>
      <c r="BM1628" s="651"/>
      <c r="BN1628" s="652"/>
      <c r="BO1628" s="601" t="e">
        <f>(BL1628*BR$74)+(N1628*BR$75)+(X1628*BR$76)+(R1628*BR$77)+(V1628*BR$78)+(Z1628*BR$79)</f>
        <v>#REF!</v>
      </c>
      <c r="BP1628" s="599" t="e">
        <f>((AZ1628-BB1628)*BR$81)+((AT1628-AV1628)*BR$80)+(H1628*BR$82)+(P1628*BR$83)</f>
        <v>#REF!</v>
      </c>
      <c r="BQ1628" s="54"/>
      <c r="BR1628" s="54"/>
      <c r="BS1628" s="54"/>
    </row>
    <row r="1629" spans="1:71" ht="22.5" customHeight="1" thickBot="1">
      <c r="A1629" s="54"/>
      <c r="B1629" s="566"/>
      <c r="C1629" s="560" t="str">
        <f>IF(ROSTER!D$50="","",ROSTER!D$50)</f>
        <v/>
      </c>
      <c r="D1629" s="561"/>
      <c r="E1629" s="547"/>
      <c r="F1629" s="502"/>
      <c r="G1629" s="507"/>
      <c r="H1629" s="544"/>
      <c r="I1629" s="545"/>
      <c r="J1629" s="540"/>
      <c r="K1629" s="541"/>
      <c r="L1629" s="553"/>
      <c r="M1629" s="559"/>
      <c r="N1629" s="556" t="s">
        <v>14</v>
      </c>
      <c r="O1629" s="557"/>
      <c r="P1629" s="540"/>
      <c r="Q1629" s="541"/>
      <c r="R1629" s="553"/>
      <c r="S1629" s="559"/>
      <c r="T1629" s="592"/>
      <c r="U1629" s="593"/>
      <c r="V1629" s="551"/>
      <c r="W1629" s="545"/>
      <c r="X1629" s="540"/>
      <c r="Y1629" s="545"/>
      <c r="Z1629" s="540"/>
      <c r="AA1629" s="545"/>
      <c r="AB1629" s="540"/>
      <c r="AC1629" s="541"/>
      <c r="AD1629" s="553"/>
      <c r="AE1629" s="559"/>
      <c r="AF1629" s="588"/>
      <c r="AG1629" s="589"/>
      <c r="AH1629" s="540"/>
      <c r="AI1629" s="541"/>
      <c r="AJ1629" s="553"/>
      <c r="AK1629" s="559"/>
      <c r="AL1629" s="592"/>
      <c r="AM1629" s="593"/>
      <c r="AN1629" s="540"/>
      <c r="AO1629" s="541"/>
      <c r="AP1629" s="553"/>
      <c r="AQ1629" s="559"/>
      <c r="AR1629" s="592"/>
      <c r="AS1629" s="593"/>
      <c r="AT1629" s="580"/>
      <c r="AU1629" s="581"/>
      <c r="AV1629" s="576"/>
      <c r="AW1629" s="577"/>
      <c r="AX1629" s="592"/>
      <c r="AY1629" s="593"/>
      <c r="AZ1629" s="540"/>
      <c r="BA1629" s="541"/>
      <c r="BB1629" s="553"/>
      <c r="BC1629" s="559"/>
      <c r="BD1629" s="592"/>
      <c r="BE1629" s="593"/>
      <c r="BF1629" s="580"/>
      <c r="BG1629" s="581"/>
      <c r="BH1629" s="576"/>
      <c r="BI1629" s="577"/>
      <c r="BJ1629" s="592"/>
      <c r="BK1629" s="593"/>
      <c r="BL1629" s="653"/>
      <c r="BM1629" s="654"/>
      <c r="BN1629" s="655"/>
      <c r="BO1629" s="602"/>
      <c r="BP1629" s="600"/>
      <c r="BQ1629" s="54"/>
      <c r="BR1629" s="54"/>
      <c r="BS1629" s="54"/>
    </row>
    <row r="1630" spans="1:71" s="335" customFormat="1" ht="33.4" customHeight="1">
      <c r="A1630" s="333"/>
      <c r="B1630" s="689"/>
      <c r="C1630" s="685"/>
      <c r="D1630" s="685" t="s">
        <v>10</v>
      </c>
      <c r="E1630" s="686"/>
      <c r="F1630" s="334"/>
      <c r="G1630" s="334"/>
      <c r="H1630" s="642">
        <f>SUM(H1586:I1629)</f>
        <v>0</v>
      </c>
      <c r="I1630" s="631"/>
      <c r="J1630" s="642">
        <f>SUM(J1586:K1629)</f>
        <v>0</v>
      </c>
      <c r="K1630" s="631"/>
      <c r="L1630" s="630">
        <f>SUM(L1586:M1629)</f>
        <v>0</v>
      </c>
      <c r="M1630" s="640"/>
      <c r="N1630" s="626">
        <f>L1630+J1630</f>
        <v>0</v>
      </c>
      <c r="O1630" s="627"/>
      <c r="P1630" s="630">
        <f>SUM(P1586:Q1629)</f>
        <v>0</v>
      </c>
      <c r="Q1630" s="631"/>
      <c r="R1630" s="630">
        <f t="shared" ref="R1630" si="1472">SUM(R1586:S1629)</f>
        <v>0</v>
      </c>
      <c r="S1630" s="640"/>
      <c r="T1630" s="630">
        <f t="shared" ref="T1630" si="1473">SUM(T1586:U1629)</f>
        <v>0</v>
      </c>
      <c r="U1630" s="627"/>
      <c r="V1630" s="640">
        <f t="shared" ref="V1630" si="1474">SUM(V1586:W1629)</f>
        <v>0</v>
      </c>
      <c r="W1630" s="640"/>
      <c r="X1630" s="642">
        <f t="shared" ref="X1630" si="1475">SUM(X1586:Y1629)</f>
        <v>0</v>
      </c>
      <c r="Y1630" s="627"/>
      <c r="Z1630" s="642">
        <f t="shared" ref="Z1630" si="1476">SUM(Z1586:AA1629)</f>
        <v>0</v>
      </c>
      <c r="AA1630" s="627"/>
      <c r="AB1630" s="640">
        <f t="shared" ref="AB1630" si="1477">SUM(AB1586:AC1629)</f>
        <v>0</v>
      </c>
      <c r="AC1630" s="631"/>
      <c r="AD1630" s="630">
        <f t="shared" ref="AD1630" si="1478">SUM(AD1586:AE1629)</f>
        <v>0</v>
      </c>
      <c r="AE1630" s="640"/>
      <c r="AF1630" s="626">
        <f t="shared" ref="AF1630" si="1479">SUM(AF1586:AG1629)</f>
        <v>0</v>
      </c>
      <c r="AG1630" s="627"/>
      <c r="AH1630" s="630">
        <f t="shared" ref="AH1630" si="1480">SUM(AH1586:AI1629)</f>
        <v>0</v>
      </c>
      <c r="AI1630" s="631"/>
      <c r="AJ1630" s="630">
        <f t="shared" ref="AJ1630" si="1481">SUM(AJ1586:AK1629)</f>
        <v>0</v>
      </c>
      <c r="AK1630" s="640"/>
      <c r="AL1630" s="626">
        <f>IF(AH1630=0,0,(AJ1630/AH1630)*100)</f>
        <v>0</v>
      </c>
      <c r="AM1630" s="627"/>
      <c r="AN1630" s="630">
        <f>SUM(AN1586:AO1629)</f>
        <v>0</v>
      </c>
      <c r="AO1630" s="631"/>
      <c r="AP1630" s="630">
        <f>SUM(AP1586:AQ1629)</f>
        <v>0</v>
      </c>
      <c r="AQ1630" s="640"/>
      <c r="AR1630" s="626">
        <f>IF(AN1630=0,0,(AP1630/AN1630)*100)</f>
        <v>0</v>
      </c>
      <c r="AS1630" s="627"/>
      <c r="AT1630" s="642">
        <f>AB1630+AH1630+AN1630</f>
        <v>0</v>
      </c>
      <c r="AU1630" s="631"/>
      <c r="AV1630" s="630">
        <f>AD1630+AJ1630+AP1630</f>
        <v>0</v>
      </c>
      <c r="AW1630" s="670"/>
      <c r="AX1630" s="626">
        <f>IF(AT1630=0,0,(AV1630/AT1630)*100)</f>
        <v>0</v>
      </c>
      <c r="AY1630" s="627"/>
      <c r="AZ1630" s="630">
        <f>SUM(AZ1586:BA1629)</f>
        <v>0</v>
      </c>
      <c r="BA1630" s="631"/>
      <c r="BB1630" s="630">
        <f>SUM(BB1586:BC1629)</f>
        <v>0</v>
      </c>
      <c r="BC1630" s="640"/>
      <c r="BD1630" s="626">
        <f>IF(AZ1630=0,0,(BB1630/AZ1630)*100)</f>
        <v>0</v>
      </c>
      <c r="BE1630" s="627"/>
      <c r="BF1630" s="642">
        <f>AT1630+AZ1630</f>
        <v>0</v>
      </c>
      <c r="BG1630" s="631"/>
      <c r="BH1630" s="630">
        <f>AV1630+BB1630</f>
        <v>0</v>
      </c>
      <c r="BI1630" s="670"/>
      <c r="BJ1630" s="626">
        <f>IF(BF1630=0,0,(BH1630/BF1630)*100)</f>
        <v>0</v>
      </c>
      <c r="BK1630" s="668"/>
      <c r="BL1630" s="644">
        <f>SUM(BL1586:BN1629)</f>
        <v>0</v>
      </c>
      <c r="BM1630" s="645"/>
      <c r="BN1630" s="646"/>
      <c r="BO1630" s="601" t="e">
        <f>(BL1630*BR$74)+(N1630*BR$75)+(X1630*BR$76)+(R1630*BR$77)+(V1630*BR$78)+(Z1630*BR$79)</f>
        <v>#REF!</v>
      </c>
      <c r="BP1630" s="599" t="e">
        <f>((AZ1630-BB1630)*BR$81)+((AT1630-AV1630)*BR$80)+(H1630*BR$82)+(P1630*BR$83)</f>
        <v>#REF!</v>
      </c>
      <c r="BQ1630" s="333"/>
      <c r="BR1630" s="333"/>
      <c r="BS1630" s="333"/>
    </row>
    <row r="1631" spans="1:71" s="335" customFormat="1" ht="33.950000000000003" customHeight="1" thickBot="1">
      <c r="A1631" s="333"/>
      <c r="B1631" s="690"/>
      <c r="C1631" s="687"/>
      <c r="D1631" s="687"/>
      <c r="E1631" s="688"/>
      <c r="F1631" s="336"/>
      <c r="G1631" s="336"/>
      <c r="H1631" s="643"/>
      <c r="I1631" s="633"/>
      <c r="J1631" s="643"/>
      <c r="K1631" s="633"/>
      <c r="L1631" s="632"/>
      <c r="M1631" s="641"/>
      <c r="N1631" s="628" t="s">
        <v>14</v>
      </c>
      <c r="O1631" s="629"/>
      <c r="P1631" s="632"/>
      <c r="Q1631" s="633"/>
      <c r="R1631" s="632"/>
      <c r="S1631" s="641"/>
      <c r="T1631" s="632"/>
      <c r="U1631" s="629"/>
      <c r="V1631" s="641"/>
      <c r="W1631" s="641"/>
      <c r="X1631" s="643"/>
      <c r="Y1631" s="629"/>
      <c r="Z1631" s="643"/>
      <c r="AA1631" s="629"/>
      <c r="AB1631" s="641"/>
      <c r="AC1631" s="633"/>
      <c r="AD1631" s="632"/>
      <c r="AE1631" s="641"/>
      <c r="AF1631" s="628"/>
      <c r="AG1631" s="629"/>
      <c r="AH1631" s="632"/>
      <c r="AI1631" s="633"/>
      <c r="AJ1631" s="632"/>
      <c r="AK1631" s="641"/>
      <c r="AL1631" s="628"/>
      <c r="AM1631" s="629"/>
      <c r="AN1631" s="632"/>
      <c r="AO1631" s="633"/>
      <c r="AP1631" s="632"/>
      <c r="AQ1631" s="641"/>
      <c r="AR1631" s="628"/>
      <c r="AS1631" s="629"/>
      <c r="AT1631" s="643"/>
      <c r="AU1631" s="633"/>
      <c r="AV1631" s="632"/>
      <c r="AW1631" s="671"/>
      <c r="AX1631" s="628"/>
      <c r="AY1631" s="629"/>
      <c r="AZ1631" s="632"/>
      <c r="BA1631" s="633"/>
      <c r="BB1631" s="632"/>
      <c r="BC1631" s="641"/>
      <c r="BD1631" s="628"/>
      <c r="BE1631" s="629"/>
      <c r="BF1631" s="643"/>
      <c r="BG1631" s="633"/>
      <c r="BH1631" s="632"/>
      <c r="BI1631" s="671"/>
      <c r="BJ1631" s="628"/>
      <c r="BK1631" s="669"/>
      <c r="BL1631" s="647"/>
      <c r="BM1631" s="648"/>
      <c r="BN1631" s="649"/>
      <c r="BO1631" s="602"/>
      <c r="BP1631" s="600"/>
      <c r="BQ1631" s="333"/>
      <c r="BR1631" s="333"/>
      <c r="BS1631" s="333"/>
    </row>
    <row r="1632" spans="1:71" s="341" customFormat="1" ht="48.2" customHeight="1" thickBot="1">
      <c r="A1632" s="337"/>
      <c r="B1632" s="667"/>
      <c r="C1632" s="665"/>
      <c r="D1632" s="665" t="s">
        <v>13</v>
      </c>
      <c r="E1632" s="666"/>
      <c r="F1632" s="338"/>
      <c r="G1632" s="334"/>
      <c r="H1632" s="676"/>
      <c r="I1632" s="677"/>
      <c r="J1632" s="673"/>
      <c r="K1632" s="672"/>
      <c r="L1632" s="605"/>
      <c r="M1632" s="606"/>
      <c r="N1632" s="674">
        <f>J1632+L1632</f>
        <v>0</v>
      </c>
      <c r="O1632" s="675"/>
      <c r="P1632" s="673"/>
      <c r="Q1632" s="672"/>
      <c r="R1632" s="605"/>
      <c r="S1632" s="672"/>
      <c r="T1632" s="626">
        <f>R1632-P1632</f>
        <v>0</v>
      </c>
      <c r="U1632" s="627"/>
      <c r="V1632" s="673"/>
      <c r="W1632" s="678"/>
      <c r="X1632" s="679"/>
      <c r="Y1632" s="680"/>
      <c r="Z1632" s="673"/>
      <c r="AA1632" s="678"/>
      <c r="AB1632" s="673"/>
      <c r="AC1632" s="672"/>
      <c r="AD1632" s="605"/>
      <c r="AE1632" s="606"/>
      <c r="AF1632" s="634">
        <f>IF(AB1632=0,0,(AD1632/AB1632)*100)</f>
        <v>0</v>
      </c>
      <c r="AG1632" s="635"/>
      <c r="AH1632" s="673"/>
      <c r="AI1632" s="672"/>
      <c r="AJ1632" s="605"/>
      <c r="AK1632" s="606"/>
      <c r="AL1632" s="626">
        <f>IF(AH1632=0,0,(AJ1632/AH1632)*100)</f>
        <v>0</v>
      </c>
      <c r="AM1632" s="627"/>
      <c r="AN1632" s="673"/>
      <c r="AO1632" s="672"/>
      <c r="AP1632" s="605"/>
      <c r="AQ1632" s="606"/>
      <c r="AR1632" s="626">
        <f>IF(AN1632=0,0,(AP1632/AN1632)*100)</f>
        <v>0</v>
      </c>
      <c r="AS1632" s="627"/>
      <c r="AT1632" s="681">
        <f>AB1632+AH1632+AN1632</f>
        <v>0</v>
      </c>
      <c r="AU1632" s="682"/>
      <c r="AV1632" s="683">
        <f>AD1632+AJ1632+AP1632</f>
        <v>0</v>
      </c>
      <c r="AW1632" s="684"/>
      <c r="AX1632" s="626">
        <f>IF(AT1632=0,0,(AV1632/AT1632)*100)</f>
        <v>0</v>
      </c>
      <c r="AY1632" s="627"/>
      <c r="AZ1632" s="673"/>
      <c r="BA1632" s="672"/>
      <c r="BB1632" s="605"/>
      <c r="BC1632" s="606"/>
      <c r="BD1632" s="626">
        <f>IF(AZ1632=0,0,(BB1632/AZ1632)*100)</f>
        <v>0</v>
      </c>
      <c r="BE1632" s="627"/>
      <c r="BF1632" s="681">
        <f>AT1632+AZ1632</f>
        <v>0</v>
      </c>
      <c r="BG1632" s="682"/>
      <c r="BH1632" s="683">
        <f>AV1632+BB1632</f>
        <v>0</v>
      </c>
      <c r="BI1632" s="684"/>
      <c r="BJ1632" s="626">
        <f>IF(BF1632=0,0,(BH1632/BF1632)*100)</f>
        <v>0</v>
      </c>
      <c r="BK1632" s="627"/>
      <c r="BL1632" s="594"/>
      <c r="BM1632" s="595"/>
      <c r="BN1632" s="596"/>
      <c r="BO1632" s="339"/>
      <c r="BP1632" s="340"/>
      <c r="BQ1632" s="337"/>
      <c r="BR1632" s="337"/>
      <c r="BS1632" s="337"/>
    </row>
    <row r="1633" spans="1:71" s="341" customFormat="1" ht="48.95" customHeight="1" thickBot="1">
      <c r="A1633" s="337"/>
      <c r="B1633" s="342"/>
      <c r="C1633" s="343"/>
      <c r="D1633" s="570" t="s">
        <v>95</v>
      </c>
      <c r="E1633" s="571"/>
      <c r="F1633" s="344"/>
      <c r="G1633" s="344"/>
      <c r="H1633" s="343"/>
      <c r="I1633" s="343"/>
      <c r="J1633" s="567">
        <f>IF((J1630+L1632)=0,0,J1630/(J1630+L1632)*100)</f>
        <v>0</v>
      </c>
      <c r="K1633" s="569"/>
      <c r="L1633" s="567">
        <f>IF((L1630+J1632)=0,0,L1630/(L1630+J1632)*100)</f>
        <v>0</v>
      </c>
      <c r="M1633" s="569"/>
      <c r="N1633" s="567">
        <f>IF((N1630+N1632)=0,0,N1630/(N1630+N1632)*100)</f>
        <v>0</v>
      </c>
      <c r="O1633" s="568"/>
      <c r="P1633" s="572"/>
      <c r="Q1633" s="509"/>
      <c r="R1633" s="509"/>
      <c r="S1633" s="509"/>
      <c r="T1633" s="535"/>
      <c r="U1633" s="535"/>
      <c r="V1633" s="509"/>
      <c r="W1633" s="509"/>
      <c r="X1633" s="509"/>
      <c r="Y1633" s="509"/>
      <c r="Z1633" s="509"/>
      <c r="AA1633" s="509"/>
      <c r="AB1633" s="509"/>
      <c r="AC1633" s="509"/>
      <c r="AD1633" s="509"/>
      <c r="AE1633" s="509"/>
      <c r="AF1633" s="509"/>
      <c r="AG1633" s="509"/>
      <c r="AH1633" s="509"/>
      <c r="AI1633" s="509"/>
      <c r="AJ1633" s="509"/>
      <c r="AK1633" s="509"/>
      <c r="AL1633" s="509"/>
      <c r="AM1633" s="509"/>
      <c r="AN1633" s="509"/>
      <c r="AO1633" s="509"/>
      <c r="AP1633" s="509"/>
      <c r="AQ1633" s="509"/>
      <c r="AR1633" s="509"/>
      <c r="AS1633" s="509"/>
      <c r="AT1633" s="509"/>
      <c r="AU1633" s="509"/>
      <c r="AV1633" s="509"/>
      <c r="AW1633" s="509"/>
      <c r="AX1633" s="509"/>
      <c r="AY1633" s="509"/>
      <c r="AZ1633" s="509"/>
      <c r="BA1633" s="509"/>
      <c r="BB1633" s="509"/>
      <c r="BC1633" s="509"/>
      <c r="BD1633" s="509"/>
      <c r="BE1633" s="509"/>
      <c r="BF1633" s="509"/>
      <c r="BG1633" s="509"/>
      <c r="BH1633" s="509"/>
      <c r="BI1633" s="509"/>
      <c r="BJ1633" s="509"/>
      <c r="BK1633" s="509"/>
      <c r="BL1633" s="509"/>
      <c r="BM1633" s="509"/>
      <c r="BN1633" s="573"/>
      <c r="BO1633" s="345"/>
      <c r="BP1633" s="345"/>
      <c r="BQ1633" s="337"/>
      <c r="BR1633" s="337"/>
      <c r="BS1633" s="337"/>
    </row>
    <row r="1634" spans="1:71" ht="15.75" customHeight="1" thickTop="1" thickBot="1">
      <c r="A1634" s="54"/>
      <c r="B1634" s="214"/>
      <c r="C1634" s="215"/>
      <c r="D1634" s="215"/>
      <c r="E1634" s="215"/>
      <c r="F1634" s="74"/>
      <c r="G1634" s="74"/>
      <c r="H1634" s="215"/>
      <c r="I1634" s="215"/>
      <c r="J1634" s="215"/>
      <c r="K1634" s="215"/>
      <c r="L1634" s="215"/>
      <c r="M1634" s="215"/>
      <c r="N1634" s="215"/>
      <c r="O1634" s="215"/>
      <c r="P1634" s="215"/>
      <c r="Q1634" s="215"/>
      <c r="R1634" s="215"/>
      <c r="S1634" s="215"/>
      <c r="T1634" s="215"/>
      <c r="U1634" s="215"/>
      <c r="V1634" s="215"/>
      <c r="W1634" s="215"/>
      <c r="X1634" s="215"/>
      <c r="Y1634" s="215"/>
      <c r="Z1634" s="215"/>
      <c r="AA1634" s="215"/>
      <c r="AB1634" s="215"/>
      <c r="AC1634" s="215"/>
      <c r="AD1634" s="215"/>
      <c r="AE1634" s="215"/>
      <c r="AF1634" s="220"/>
      <c r="AG1634" s="220"/>
      <c r="AH1634" s="215"/>
      <c r="AI1634" s="215"/>
      <c r="AJ1634" s="215"/>
      <c r="AK1634" s="215"/>
      <c r="AL1634" s="215"/>
      <c r="AM1634" s="215"/>
      <c r="AN1634" s="215"/>
      <c r="AO1634" s="215"/>
      <c r="AP1634" s="215"/>
      <c r="AQ1634" s="215"/>
      <c r="AR1634" s="215"/>
      <c r="AS1634" s="215"/>
      <c r="AT1634" s="215"/>
      <c r="AU1634" s="215"/>
      <c r="AV1634" s="215"/>
      <c r="AW1634" s="215"/>
      <c r="AX1634" s="215"/>
      <c r="AY1634" s="215"/>
      <c r="AZ1634" s="215"/>
      <c r="BA1634" s="215"/>
      <c r="BB1634" s="215"/>
      <c r="BC1634" s="215"/>
      <c r="BD1634" s="215"/>
      <c r="BE1634" s="215"/>
      <c r="BF1634" s="215"/>
      <c r="BG1634" s="215"/>
      <c r="BH1634" s="215"/>
      <c r="BI1634" s="215"/>
      <c r="BJ1634" s="215"/>
      <c r="BK1634" s="215"/>
      <c r="BL1634" s="215"/>
      <c r="BM1634" s="215"/>
      <c r="BN1634" s="221"/>
      <c r="BO1634" s="75"/>
      <c r="BP1634" s="75"/>
      <c r="BQ1634" s="54"/>
      <c r="BR1634" s="54"/>
      <c r="BS1634" s="54"/>
    </row>
    <row r="1635" spans="1:71" s="73" customFormat="1" ht="80.25" customHeight="1" thickTop="1" thickBot="1">
      <c r="A1635" s="72"/>
      <c r="B1635" s="656" t="s">
        <v>62</v>
      </c>
      <c r="C1635" s="657"/>
      <c r="D1635" s="616" t="s">
        <v>54</v>
      </c>
      <c r="E1635" s="616"/>
      <c r="F1635" s="76"/>
      <c r="G1635" s="76"/>
      <c r="H1635" s="607"/>
      <c r="I1635" s="608"/>
      <c r="J1635" s="609"/>
      <c r="K1635" s="346"/>
      <c r="L1635" s="607"/>
      <c r="M1635" s="608"/>
      <c r="N1635" s="609"/>
      <c r="O1635" s="510" t="s">
        <v>49</v>
      </c>
      <c r="P1635" s="511"/>
      <c r="Q1635" s="511"/>
      <c r="R1635" s="511"/>
      <c r="S1635" s="607"/>
      <c r="T1635" s="608"/>
      <c r="U1635" s="609"/>
      <c r="V1635" s="346"/>
      <c r="W1635" s="607"/>
      <c r="X1635" s="608"/>
      <c r="Y1635" s="609"/>
      <c r="Z1635" s="510" t="s">
        <v>115</v>
      </c>
      <c r="AA1635" s="511"/>
      <c r="AB1635" s="511"/>
      <c r="AC1635" s="511"/>
      <c r="AD1635" s="511"/>
      <c r="AE1635" s="511"/>
      <c r="AF1635" s="511"/>
      <c r="AG1635" s="511"/>
      <c r="AH1635" s="511"/>
      <c r="AI1635" s="512"/>
      <c r="AJ1635" s="607"/>
      <c r="AK1635" s="608"/>
      <c r="AL1635" s="609"/>
      <c r="AM1635" s="346"/>
      <c r="AN1635" s="607"/>
      <c r="AO1635" s="608"/>
      <c r="AP1635" s="609"/>
      <c r="AQ1635" s="510" t="s">
        <v>53</v>
      </c>
      <c r="AR1635" s="511"/>
      <c r="AS1635" s="511"/>
      <c r="AT1635" s="512"/>
      <c r="AU1635" s="607"/>
      <c r="AV1635" s="608"/>
      <c r="AW1635" s="609"/>
      <c r="AX1635" s="346"/>
      <c r="AY1635" s="607"/>
      <c r="AZ1635" s="608"/>
      <c r="BA1635" s="609"/>
      <c r="BB1635" s="614" t="s">
        <v>117</v>
      </c>
      <c r="BC1635" s="615"/>
      <c r="BD1635" s="615"/>
      <c r="BE1635" s="658"/>
      <c r="BF1635" s="520">
        <f>BL1630</f>
        <v>0</v>
      </c>
      <c r="BG1635" s="521"/>
      <c r="BH1635" s="522"/>
      <c r="BI1635" s="346"/>
      <c r="BJ1635" s="520">
        <f>BL1632</f>
        <v>0</v>
      </c>
      <c r="BK1635" s="521"/>
      <c r="BL1635" s="522"/>
      <c r="BM1635" s="227"/>
      <c r="BN1635" s="228"/>
      <c r="BO1635" s="77"/>
      <c r="BP1635" s="77"/>
      <c r="BQ1635" s="72"/>
      <c r="BR1635" s="72"/>
      <c r="BS1635" s="72"/>
    </row>
    <row r="1636" spans="1:71" ht="15.6" customHeight="1" thickTop="1" thickBot="1">
      <c r="A1636" s="54"/>
      <c r="B1636" s="216"/>
      <c r="C1636" s="210"/>
      <c r="D1636" s="217"/>
      <c r="E1636" s="217"/>
      <c r="F1636" s="78"/>
      <c r="G1636" s="78"/>
      <c r="H1636" s="224"/>
      <c r="I1636" s="224"/>
      <c r="J1636" s="224"/>
      <c r="K1636" s="224"/>
      <c r="L1636" s="224"/>
      <c r="M1636" s="224"/>
      <c r="N1636" s="224"/>
      <c r="O1636" s="222"/>
      <c r="P1636" s="222"/>
      <c r="Q1636" s="222"/>
      <c r="R1636" s="222"/>
      <c r="S1636" s="224"/>
      <c r="T1636" s="224"/>
      <c r="U1636" s="224"/>
      <c r="V1636" s="223"/>
      <c r="W1636" s="224"/>
      <c r="X1636" s="224"/>
      <c r="Y1636" s="224"/>
      <c r="Z1636" s="222"/>
      <c r="AA1636" s="222"/>
      <c r="AB1636" s="222"/>
      <c r="AC1636" s="222"/>
      <c r="AD1636" s="224"/>
      <c r="AE1636" s="224"/>
      <c r="AF1636" s="224"/>
      <c r="AG1636" s="224"/>
      <c r="AH1636" s="223"/>
      <c r="AI1636" s="223"/>
      <c r="AJ1636" s="224"/>
      <c r="AK1636" s="222"/>
      <c r="AL1636" s="222"/>
      <c r="AM1636" s="222"/>
      <c r="AN1636" s="222"/>
      <c r="AO1636" s="224"/>
      <c r="AP1636" s="224"/>
      <c r="AQ1636" s="222"/>
      <c r="AR1636" s="222"/>
      <c r="AS1636" s="222"/>
      <c r="AT1636" s="222"/>
      <c r="AU1636" s="224"/>
      <c r="AV1636" s="224"/>
      <c r="AW1636" s="224"/>
      <c r="AX1636" s="224"/>
      <c r="AY1636" s="224"/>
      <c r="AZ1636" s="226"/>
      <c r="BA1636" s="226"/>
      <c r="BB1636" s="222"/>
      <c r="BC1636" s="230"/>
      <c r="BD1636" s="231"/>
      <c r="BE1636" s="231"/>
      <c r="BF1636" s="232"/>
      <c r="BG1636" s="232"/>
      <c r="BH1636" s="226"/>
      <c r="BI1636" s="224"/>
      <c r="BJ1636" s="233"/>
      <c r="BK1636" s="233"/>
      <c r="BL1636" s="226"/>
      <c r="BM1636" s="229"/>
      <c r="BN1636" s="234"/>
      <c r="BO1636" s="79"/>
      <c r="BP1636" s="79"/>
      <c r="BQ1636" s="54"/>
      <c r="BR1636" s="54"/>
      <c r="BS1636" s="54"/>
    </row>
    <row r="1637" spans="1:71" s="73" customFormat="1" ht="80.25" customHeight="1" thickTop="1" thickBot="1">
      <c r="A1637" s="72"/>
      <c r="B1637" s="614" t="s">
        <v>47</v>
      </c>
      <c r="C1637" s="615"/>
      <c r="D1637" s="616" t="s">
        <v>55</v>
      </c>
      <c r="E1637" s="616"/>
      <c r="F1637" s="76"/>
      <c r="G1637" s="76"/>
      <c r="H1637" s="520">
        <f>H1635</f>
        <v>0</v>
      </c>
      <c r="I1637" s="521"/>
      <c r="J1637" s="522"/>
      <c r="K1637" s="346"/>
      <c r="L1637" s="520">
        <f>L1635</f>
        <v>0</v>
      </c>
      <c r="M1637" s="521"/>
      <c r="N1637" s="522"/>
      <c r="O1637" s="510" t="s">
        <v>51</v>
      </c>
      <c r="P1637" s="511"/>
      <c r="Q1637" s="511"/>
      <c r="R1637" s="511"/>
      <c r="S1637" s="520">
        <f>S1635-H1635</f>
        <v>0</v>
      </c>
      <c r="T1637" s="521"/>
      <c r="U1637" s="522"/>
      <c r="V1637" s="346"/>
      <c r="W1637" s="520">
        <f>W1635-L1635</f>
        <v>0</v>
      </c>
      <c r="X1637" s="521"/>
      <c r="Y1637" s="522"/>
      <c r="Z1637" s="510" t="s">
        <v>116</v>
      </c>
      <c r="AA1637" s="511"/>
      <c r="AB1637" s="511"/>
      <c r="AC1637" s="511"/>
      <c r="AD1637" s="511"/>
      <c r="AE1637" s="511"/>
      <c r="AF1637" s="511"/>
      <c r="AG1637" s="511"/>
      <c r="AH1637" s="511"/>
      <c r="AI1637" s="512"/>
      <c r="AJ1637" s="520">
        <f>AJ1635-S1635</f>
        <v>0</v>
      </c>
      <c r="AK1637" s="521"/>
      <c r="AL1637" s="522"/>
      <c r="AM1637" s="346"/>
      <c r="AN1637" s="520">
        <f>AN1635-W1635</f>
        <v>0</v>
      </c>
      <c r="AO1637" s="521"/>
      <c r="AP1637" s="522"/>
      <c r="AQ1637" s="510" t="s">
        <v>52</v>
      </c>
      <c r="AR1637" s="511"/>
      <c r="AS1637" s="511"/>
      <c r="AT1637" s="512"/>
      <c r="AU1637" s="520">
        <f>AU1635-AJ1635</f>
        <v>0</v>
      </c>
      <c r="AV1637" s="521"/>
      <c r="AW1637" s="522"/>
      <c r="AX1637" s="346"/>
      <c r="AY1637" s="520">
        <f>AY1635-AN1635</f>
        <v>0</v>
      </c>
      <c r="AZ1637" s="521"/>
      <c r="BA1637" s="522"/>
      <c r="BB1637" s="614" t="s">
        <v>118</v>
      </c>
      <c r="BC1637" s="615"/>
      <c r="BD1637" s="615"/>
      <c r="BE1637" s="658"/>
      <c r="BF1637" s="520">
        <f>BF1635-AU1635</f>
        <v>0</v>
      </c>
      <c r="BG1637" s="521"/>
      <c r="BH1637" s="522"/>
      <c r="BI1637" s="346"/>
      <c r="BJ1637" s="520">
        <f>BJ1635-AY1635</f>
        <v>0</v>
      </c>
      <c r="BK1637" s="521"/>
      <c r="BL1637" s="522"/>
      <c r="BM1637" s="227"/>
      <c r="BN1637" s="228"/>
      <c r="BO1637" s="77"/>
      <c r="BP1637" s="77"/>
      <c r="BQ1637" s="72"/>
      <c r="BR1637" s="72"/>
      <c r="BS1637" s="72"/>
    </row>
    <row r="1638" spans="1:71" ht="15.75" customHeight="1" thickTop="1" thickBot="1">
      <c r="A1638" s="54"/>
      <c r="B1638" s="218"/>
      <c r="C1638" s="219"/>
      <c r="D1638" s="219"/>
      <c r="E1638" s="219"/>
      <c r="F1638" s="80"/>
      <c r="G1638" s="80"/>
      <c r="H1638" s="219"/>
      <c r="I1638" s="219"/>
      <c r="J1638" s="219"/>
      <c r="K1638" s="219"/>
      <c r="L1638" s="219"/>
      <c r="M1638" s="219"/>
      <c r="N1638" s="219"/>
      <c r="O1638" s="219"/>
      <c r="P1638" s="219"/>
      <c r="Q1638" s="219"/>
      <c r="R1638" s="219"/>
      <c r="S1638" s="219"/>
      <c r="T1638" s="219"/>
      <c r="U1638" s="219"/>
      <c r="V1638" s="219"/>
      <c r="W1638" s="219"/>
      <c r="X1638" s="219"/>
      <c r="Y1638" s="219"/>
      <c r="Z1638" s="219"/>
      <c r="AA1638" s="219"/>
      <c r="AB1638" s="219"/>
      <c r="AC1638" s="219"/>
      <c r="AD1638" s="219"/>
      <c r="AE1638" s="219"/>
      <c r="AF1638" s="225"/>
      <c r="AG1638" s="225"/>
      <c r="AH1638" s="219"/>
      <c r="AI1638" s="219"/>
      <c r="AJ1638" s="219"/>
      <c r="AK1638" s="219"/>
      <c r="AL1638" s="219"/>
      <c r="AM1638" s="219"/>
      <c r="AN1638" s="219"/>
      <c r="AO1638" s="219"/>
      <c r="AP1638" s="219"/>
      <c r="AQ1638" s="219"/>
      <c r="AR1638" s="219"/>
      <c r="AS1638" s="219"/>
      <c r="AT1638" s="219"/>
      <c r="AU1638" s="219"/>
      <c r="AV1638" s="219"/>
      <c r="AW1638" s="219"/>
      <c r="AX1638" s="219"/>
      <c r="AY1638" s="219"/>
      <c r="AZ1638" s="219"/>
      <c r="BA1638" s="617" t="s">
        <v>135</v>
      </c>
      <c r="BB1638" s="617"/>
      <c r="BC1638" s="617"/>
      <c r="BD1638" s="617"/>
      <c r="BE1638" s="617"/>
      <c r="BF1638" s="617"/>
      <c r="BG1638" s="617"/>
      <c r="BH1638" s="617"/>
      <c r="BI1638" s="617"/>
      <c r="BJ1638" s="617"/>
      <c r="BK1638" s="617"/>
      <c r="BL1638" s="617"/>
      <c r="BM1638" s="617"/>
      <c r="BN1638" s="618"/>
      <c r="BO1638" s="81"/>
      <c r="BP1638" s="81"/>
      <c r="BQ1638" s="54"/>
      <c r="BR1638" s="54"/>
      <c r="BS1638" s="54"/>
    </row>
    <row r="1639" spans="1:71" ht="12" customHeight="1" thickTop="1">
      <c r="A1639" s="54"/>
      <c r="B1639" s="55"/>
      <c r="C1639" s="54"/>
      <c r="D1639" s="54"/>
      <c r="E1639" s="54"/>
      <c r="F1639" s="56"/>
      <c r="G1639" s="56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  <c r="T1639" s="54"/>
      <c r="U1639" s="54"/>
      <c r="V1639" s="54"/>
      <c r="W1639" s="54"/>
      <c r="X1639" s="54"/>
      <c r="Y1639" s="54"/>
      <c r="Z1639" s="54"/>
      <c r="AA1639" s="54"/>
      <c r="AB1639" s="54"/>
      <c r="AC1639" s="54"/>
      <c r="AD1639" s="54"/>
      <c r="AE1639" s="54"/>
      <c r="AF1639" s="57"/>
      <c r="AG1639" s="57"/>
      <c r="AH1639" s="54"/>
      <c r="AI1639" s="54"/>
      <c r="AJ1639" s="54"/>
      <c r="AK1639" s="54"/>
      <c r="AL1639" s="54"/>
      <c r="AM1639" s="54"/>
      <c r="AN1639" s="54"/>
      <c r="AO1639" s="54"/>
      <c r="AP1639" s="54"/>
      <c r="AQ1639" s="54"/>
      <c r="AR1639" s="54"/>
      <c r="AS1639" s="54"/>
      <c r="AT1639" s="54"/>
      <c r="AU1639" s="54"/>
      <c r="AV1639" s="54"/>
      <c r="AW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4"/>
      <c r="BI1639" s="54"/>
      <c r="BJ1639" s="54"/>
      <c r="BK1639" s="54"/>
      <c r="BL1639" s="54"/>
      <c r="BM1639" s="54"/>
      <c r="BN1639" s="54"/>
      <c r="BO1639" s="58"/>
      <c r="BP1639" s="58"/>
      <c r="BQ1639" s="54"/>
      <c r="BR1639" s="54"/>
      <c r="BS1639" s="54"/>
    </row>
    <row r="1640" spans="1:71" s="61" customFormat="1" ht="33.75">
      <c r="A1640" s="60"/>
      <c r="B1640" s="503" t="s">
        <v>9</v>
      </c>
      <c r="C1640" s="503"/>
      <c r="D1640" s="503"/>
      <c r="E1640" s="503"/>
      <c r="F1640" s="503"/>
      <c r="G1640" s="503"/>
      <c r="H1640" s="503"/>
      <c r="I1640" s="503"/>
      <c r="J1640" s="503"/>
      <c r="K1640" s="503"/>
      <c r="L1640" s="503"/>
      <c r="M1640" s="503"/>
      <c r="N1640" s="503"/>
      <c r="O1640" s="503"/>
      <c r="P1640" s="503"/>
      <c r="Q1640" s="503"/>
      <c r="R1640" s="503"/>
      <c r="S1640" s="503"/>
      <c r="T1640" s="503"/>
      <c r="U1640" s="503"/>
      <c r="V1640" s="503"/>
      <c r="W1640" s="503"/>
      <c r="X1640" s="503"/>
      <c r="Y1640" s="503"/>
      <c r="Z1640" s="503"/>
      <c r="AA1640" s="503"/>
      <c r="AB1640" s="503"/>
      <c r="AC1640" s="503"/>
      <c r="AD1640" s="503"/>
      <c r="AE1640" s="503"/>
      <c r="AF1640" s="503"/>
      <c r="AG1640" s="503"/>
      <c r="AH1640" s="503"/>
      <c r="AI1640" s="503"/>
      <c r="AJ1640" s="503"/>
      <c r="AK1640" s="503"/>
      <c r="AL1640" s="503"/>
      <c r="AM1640" s="503"/>
      <c r="AN1640" s="503"/>
      <c r="AO1640" s="503"/>
      <c r="AP1640" s="503"/>
      <c r="AQ1640" s="503"/>
      <c r="AR1640" s="503"/>
      <c r="AS1640" s="503"/>
      <c r="AT1640" s="503"/>
      <c r="AU1640" s="503"/>
      <c r="AV1640" s="503"/>
      <c r="AW1640" s="503"/>
      <c r="AX1640" s="503"/>
      <c r="AY1640" s="503"/>
      <c r="AZ1640" s="503"/>
      <c r="BA1640" s="503"/>
      <c r="BB1640" s="503"/>
      <c r="BC1640" s="503"/>
      <c r="BD1640" s="503"/>
      <c r="BE1640" s="503"/>
      <c r="BF1640" s="503"/>
      <c r="BG1640" s="503"/>
      <c r="BH1640" s="503"/>
      <c r="BI1640" s="503"/>
      <c r="BJ1640" s="503"/>
      <c r="BK1640" s="503"/>
      <c r="BL1640" s="503"/>
      <c r="BM1640" s="503"/>
      <c r="BN1640" s="503"/>
      <c r="BO1640" s="192"/>
      <c r="BP1640" s="192"/>
      <c r="BQ1640" s="60"/>
      <c r="BR1640" s="60"/>
      <c r="BS1640" s="60"/>
    </row>
    <row r="1641" spans="1:71" ht="10.9" customHeight="1">
      <c r="A1641" s="54"/>
      <c r="B1641" s="193"/>
      <c r="C1641" s="194"/>
      <c r="D1641" s="194"/>
      <c r="E1641" s="194"/>
      <c r="F1641" s="195"/>
      <c r="G1641" s="195"/>
      <c r="H1641" s="194"/>
      <c r="I1641" s="194"/>
      <c r="J1641" s="194"/>
      <c r="K1641" s="194"/>
      <c r="L1641" s="194"/>
      <c r="M1641" s="194"/>
      <c r="N1641" s="194"/>
      <c r="O1641" s="194"/>
      <c r="P1641" s="194"/>
      <c r="Q1641" s="194"/>
      <c r="R1641" s="194"/>
      <c r="S1641" s="194"/>
      <c r="T1641" s="194"/>
      <c r="U1641" s="194"/>
      <c r="V1641" s="194"/>
      <c r="W1641" s="194"/>
      <c r="X1641" s="194"/>
      <c r="Y1641" s="194"/>
      <c r="Z1641" s="194"/>
      <c r="AA1641" s="194"/>
      <c r="AB1641" s="194"/>
      <c r="AC1641" s="194"/>
      <c r="AD1641" s="194"/>
      <c r="AE1641" s="194"/>
      <c r="AF1641" s="196"/>
      <c r="AG1641" s="196"/>
      <c r="AH1641" s="194"/>
      <c r="AI1641" s="194"/>
      <c r="AJ1641" s="194"/>
      <c r="AK1641" s="194"/>
      <c r="AL1641" s="194"/>
      <c r="AM1641" s="194"/>
      <c r="AN1641" s="194"/>
      <c r="AO1641" s="194"/>
      <c r="AP1641" s="194"/>
      <c r="AQ1641" s="194"/>
      <c r="AR1641" s="194"/>
      <c r="AS1641" s="194"/>
      <c r="AT1641" s="194"/>
      <c r="AU1641" s="194"/>
      <c r="AV1641" s="194"/>
      <c r="AW1641" s="194"/>
      <c r="AX1641" s="194"/>
      <c r="AY1641" s="194"/>
      <c r="AZ1641" s="194"/>
      <c r="BA1641" s="194"/>
      <c r="BB1641" s="194"/>
      <c r="BC1641" s="194"/>
      <c r="BD1641" s="194"/>
      <c r="BE1641" s="194"/>
      <c r="BF1641" s="194"/>
      <c r="BG1641" s="194"/>
      <c r="BH1641" s="194"/>
      <c r="BI1641" s="194"/>
      <c r="BJ1641" s="194"/>
      <c r="BK1641" s="194"/>
      <c r="BL1641" s="194"/>
      <c r="BM1641" s="194"/>
      <c r="BN1641" s="508"/>
      <c r="BO1641" s="508"/>
      <c r="BP1641" s="508"/>
      <c r="BQ1641" s="54"/>
      <c r="BR1641" s="54"/>
      <c r="BS1641" s="54"/>
    </row>
    <row r="1642" spans="1:71" s="62" customFormat="1" ht="36.75" customHeight="1">
      <c r="A1642" s="55"/>
      <c r="B1642" s="193"/>
      <c r="C1642" s="193"/>
      <c r="D1642" s="197" t="s">
        <v>10</v>
      </c>
      <c r="E1642" s="514" t="str">
        <f>IF(ROSTER!D$3="","",ROSTER!D$3)</f>
        <v/>
      </c>
      <c r="F1642" s="514"/>
      <c r="G1642" s="514"/>
      <c r="H1642" s="514"/>
      <c r="I1642" s="514"/>
      <c r="J1642" s="514"/>
      <c r="K1642" s="514"/>
      <c r="L1642" s="514"/>
      <c r="M1642" s="514"/>
      <c r="N1642" s="514"/>
      <c r="O1642" s="514"/>
      <c r="P1642" s="514"/>
      <c r="Q1642" s="514"/>
      <c r="R1642" s="514"/>
      <c r="S1642" s="514"/>
      <c r="T1642" s="514"/>
      <c r="U1642" s="514"/>
      <c r="V1642" s="514"/>
      <c r="W1642" s="514"/>
      <c r="X1642" s="514"/>
      <c r="Y1642" s="514"/>
      <c r="Z1642" s="514"/>
      <c r="AA1642" s="514"/>
      <c r="AB1642" s="514"/>
      <c r="AC1642" s="514"/>
      <c r="AD1642" s="198"/>
      <c r="AE1642" s="505" t="s">
        <v>11</v>
      </c>
      <c r="AF1642" s="505"/>
      <c r="AG1642" s="505"/>
      <c r="AH1642" s="505"/>
      <c r="AI1642" s="505"/>
      <c r="AJ1642" s="505"/>
      <c r="AK1642" s="505"/>
      <c r="AL1642" s="505"/>
      <c r="AM1642" s="505"/>
      <c r="AN1642" s="513"/>
      <c r="AO1642" s="513"/>
      <c r="AP1642" s="513"/>
      <c r="AQ1642" s="513"/>
      <c r="AR1642" s="513"/>
      <c r="AS1642" s="513"/>
      <c r="AT1642" s="513"/>
      <c r="AU1642" s="513"/>
      <c r="AV1642" s="513"/>
      <c r="AW1642" s="513"/>
      <c r="AX1642" s="513"/>
      <c r="AY1642" s="513"/>
      <c r="AZ1642" s="513"/>
      <c r="BA1642" s="513"/>
      <c r="BB1642" s="513"/>
      <c r="BC1642" s="513"/>
      <c r="BD1642" s="513"/>
      <c r="BE1642" s="513"/>
      <c r="BF1642" s="513"/>
      <c r="BG1642" s="513"/>
      <c r="BH1642" s="513"/>
      <c r="BI1642" s="513"/>
      <c r="BJ1642" s="513"/>
      <c r="BK1642" s="513"/>
      <c r="BL1642" s="513"/>
      <c r="BM1642" s="513"/>
      <c r="BN1642" s="508"/>
      <c r="BO1642" s="508"/>
      <c r="BP1642" s="508"/>
      <c r="BQ1642" s="55"/>
      <c r="BR1642" s="55"/>
      <c r="BS1642" s="55"/>
    </row>
    <row r="1643" spans="1:71" ht="8.85" customHeight="1">
      <c r="A1643" s="63"/>
      <c r="B1643" s="193"/>
      <c r="C1643" s="196" t="s">
        <v>36</v>
      </c>
      <c r="D1643" s="196"/>
      <c r="E1643" s="196"/>
      <c r="F1643" s="199"/>
      <c r="G1643" s="199"/>
      <c r="H1643" s="196"/>
      <c r="I1643" s="196"/>
      <c r="J1643" s="200"/>
      <c r="K1643" s="200"/>
      <c r="L1643" s="200"/>
      <c r="M1643" s="200"/>
      <c r="N1643" s="200"/>
      <c r="O1643" s="200"/>
      <c r="P1643" s="200"/>
      <c r="Q1643" s="200"/>
      <c r="R1643" s="200"/>
      <c r="S1643" s="200"/>
      <c r="T1643" s="200"/>
      <c r="U1643" s="200"/>
      <c r="V1643" s="200"/>
      <c r="W1643" s="200"/>
      <c r="X1643" s="200"/>
      <c r="Y1643" s="200"/>
      <c r="Z1643" s="200"/>
      <c r="AA1643" s="200"/>
      <c r="AB1643" s="200"/>
      <c r="AC1643" s="200"/>
      <c r="AD1643" s="200"/>
      <c r="AE1643" s="200"/>
      <c r="AF1643" s="200"/>
      <c r="AG1643" s="196"/>
      <c r="AH1643" s="201"/>
      <c r="AI1643" s="202"/>
      <c r="AJ1643" s="202"/>
      <c r="AK1643" s="202"/>
      <c r="AL1643" s="202"/>
      <c r="AM1643" s="202"/>
      <c r="AN1643" s="202"/>
      <c r="AO1643" s="203"/>
      <c r="AP1643" s="204"/>
      <c r="AQ1643" s="204"/>
      <c r="AR1643" s="204"/>
      <c r="AS1643" s="204"/>
      <c r="AT1643" s="204"/>
      <c r="AU1643" s="204"/>
      <c r="AV1643" s="204"/>
      <c r="AW1643" s="204"/>
      <c r="AX1643" s="204"/>
      <c r="AY1643" s="204"/>
      <c r="AZ1643" s="204"/>
      <c r="BA1643" s="204"/>
      <c r="BB1643" s="204"/>
      <c r="BC1643" s="204"/>
      <c r="BD1643" s="204"/>
      <c r="BE1643" s="204"/>
      <c r="BF1643" s="204"/>
      <c r="BG1643" s="204"/>
      <c r="BH1643" s="204"/>
      <c r="BI1643" s="204"/>
      <c r="BJ1643" s="204"/>
      <c r="BK1643" s="204"/>
      <c r="BL1643" s="204"/>
      <c r="BM1643" s="204"/>
      <c r="BN1643" s="204"/>
      <c r="BO1643" s="205"/>
      <c r="BP1643" s="205"/>
      <c r="BQ1643" s="63"/>
      <c r="BR1643" s="63"/>
      <c r="BS1643" s="63"/>
    </row>
    <row r="1644" spans="1:71" s="62" customFormat="1" ht="42.75">
      <c r="A1644" s="55"/>
      <c r="B1644" s="193"/>
      <c r="C1644" s="519" t="s">
        <v>35</v>
      </c>
      <c r="D1644" s="519"/>
      <c r="E1644" s="513"/>
      <c r="F1644" s="513"/>
      <c r="G1644" s="513"/>
      <c r="H1644" s="513"/>
      <c r="I1644" s="513"/>
      <c r="J1644" s="513"/>
      <c r="K1644" s="513"/>
      <c r="L1644" s="513"/>
      <c r="M1644" s="513"/>
      <c r="N1644" s="513"/>
      <c r="O1644" s="513"/>
      <c r="P1644" s="513"/>
      <c r="Q1644" s="513"/>
      <c r="R1644" s="513"/>
      <c r="S1644" s="513"/>
      <c r="T1644" s="513"/>
      <c r="U1644" s="513"/>
      <c r="V1644" s="513"/>
      <c r="W1644" s="513"/>
      <c r="X1644" s="513"/>
      <c r="Y1644" s="513"/>
      <c r="Z1644" s="513"/>
      <c r="AA1644" s="513"/>
      <c r="AB1644" s="513"/>
      <c r="AC1644" s="513"/>
      <c r="AD1644" s="198"/>
      <c r="AE1644" s="239" t="s">
        <v>19</v>
      </c>
      <c r="AF1644" s="239"/>
      <c r="AG1644" s="239"/>
      <c r="AH1644" s="505" t="s">
        <v>19</v>
      </c>
      <c r="AI1644" s="505"/>
      <c r="AJ1644" s="505"/>
      <c r="AK1644" s="505"/>
      <c r="AL1644" s="505"/>
      <c r="AM1644" s="505"/>
      <c r="AN1644" s="513"/>
      <c r="AO1644" s="513"/>
      <c r="AP1644" s="513"/>
      <c r="AQ1644" s="513"/>
      <c r="AR1644" s="513"/>
      <c r="AS1644" s="513"/>
      <c r="AT1644" s="513"/>
      <c r="AU1644" s="513"/>
      <c r="AV1644" s="513"/>
      <c r="AW1644" s="513"/>
      <c r="AX1644" s="513"/>
      <c r="AY1644" s="513"/>
      <c r="AZ1644" s="513"/>
      <c r="BA1644" s="505" t="s">
        <v>12</v>
      </c>
      <c r="BB1644" s="505"/>
      <c r="BC1644" s="505"/>
      <c r="BD1644" s="504"/>
      <c r="BE1644" s="504"/>
      <c r="BF1644" s="504"/>
      <c r="BG1644" s="504"/>
      <c r="BH1644" s="504"/>
      <c r="BI1644" s="504"/>
      <c r="BJ1644" s="504"/>
      <c r="BK1644" s="504"/>
      <c r="BL1644" s="504"/>
      <c r="BM1644" s="504"/>
      <c r="BN1644" s="206"/>
      <c r="BO1644" s="207"/>
      <c r="BP1644" s="207"/>
      <c r="BQ1644" s="64">
        <f>IF(BD1644=0,0,1)</f>
        <v>0</v>
      </c>
      <c r="BR1644" s="65">
        <f>IF((BE1698+BI1698)&gt;(AO1698+AS1698),1,0)</f>
        <v>0</v>
      </c>
      <c r="BS1644" s="66"/>
    </row>
    <row r="1645" spans="1:71" ht="9.6" customHeight="1">
      <c r="A1645" s="54"/>
      <c r="B1645" s="193"/>
      <c r="C1645" s="194"/>
      <c r="D1645" s="194"/>
      <c r="E1645" s="194"/>
      <c r="F1645" s="195"/>
      <c r="G1645" s="195"/>
      <c r="H1645" s="194"/>
      <c r="I1645" s="194"/>
      <c r="J1645" s="194"/>
      <c r="K1645" s="194"/>
      <c r="L1645" s="194"/>
      <c r="M1645" s="194"/>
      <c r="N1645" s="194"/>
      <c r="O1645" s="194"/>
      <c r="P1645" s="194"/>
      <c r="Q1645" s="194"/>
      <c r="R1645" s="194"/>
      <c r="S1645" s="194"/>
      <c r="T1645" s="194"/>
      <c r="U1645" s="194"/>
      <c r="V1645" s="194"/>
      <c r="W1645" s="194"/>
      <c r="X1645" s="194"/>
      <c r="Y1645" s="194"/>
      <c r="Z1645" s="194"/>
      <c r="AA1645" s="194"/>
      <c r="AB1645" s="194"/>
      <c r="AC1645" s="194"/>
      <c r="AD1645" s="194"/>
      <c r="AE1645" s="194"/>
      <c r="AF1645" s="196"/>
      <c r="AG1645" s="196"/>
      <c r="AH1645" s="194"/>
      <c r="AI1645" s="194"/>
      <c r="AJ1645" s="194"/>
      <c r="AK1645" s="194"/>
      <c r="AL1645" s="194"/>
      <c r="AM1645" s="194"/>
      <c r="AN1645" s="194"/>
      <c r="AO1645" s="194"/>
      <c r="AP1645" s="194"/>
      <c r="AQ1645" s="194"/>
      <c r="AR1645" s="194"/>
      <c r="AS1645" s="194"/>
      <c r="AT1645" s="194"/>
      <c r="AU1645" s="194"/>
      <c r="AV1645" s="194"/>
      <c r="AW1645" s="194"/>
      <c r="AX1645" s="194"/>
      <c r="AY1645" s="194"/>
      <c r="AZ1645" s="194"/>
      <c r="BA1645" s="194"/>
      <c r="BB1645" s="194"/>
      <c r="BC1645" s="194"/>
      <c r="BD1645" s="194"/>
      <c r="BE1645" s="194"/>
      <c r="BF1645" s="194"/>
      <c r="BG1645" s="194"/>
      <c r="BH1645" s="194"/>
      <c r="BI1645" s="194"/>
      <c r="BJ1645" s="194"/>
      <c r="BK1645" s="194"/>
      <c r="BL1645" s="194"/>
      <c r="BM1645" s="194"/>
      <c r="BN1645" s="194"/>
      <c r="BO1645" s="208"/>
      <c r="BP1645" s="208"/>
      <c r="BQ1645" s="54"/>
      <c r="BR1645" s="54"/>
      <c r="BS1645" s="54"/>
    </row>
    <row r="1646" spans="1:71" ht="8.85" customHeight="1" thickBot="1">
      <c r="A1646" s="54"/>
      <c r="B1646" s="209"/>
      <c r="C1646" s="210"/>
      <c r="D1646" s="210"/>
      <c r="E1646" s="210"/>
      <c r="F1646" s="211"/>
      <c r="G1646" s="211"/>
      <c r="H1646" s="210"/>
      <c r="I1646" s="210"/>
      <c r="J1646" s="210"/>
      <c r="K1646" s="210"/>
      <c r="L1646" s="210"/>
      <c r="M1646" s="210"/>
      <c r="N1646" s="210"/>
      <c r="O1646" s="210"/>
      <c r="P1646" s="210"/>
      <c r="Q1646" s="210"/>
      <c r="R1646" s="210"/>
      <c r="S1646" s="210"/>
      <c r="T1646" s="210"/>
      <c r="U1646" s="210"/>
      <c r="V1646" s="210"/>
      <c r="W1646" s="210"/>
      <c r="X1646" s="210"/>
      <c r="Y1646" s="210"/>
      <c r="Z1646" s="210"/>
      <c r="AA1646" s="210"/>
      <c r="AB1646" s="210"/>
      <c r="AC1646" s="210"/>
      <c r="AD1646" s="210"/>
      <c r="AE1646" s="210"/>
      <c r="AF1646" s="212"/>
      <c r="AG1646" s="212"/>
      <c r="AH1646" s="210"/>
      <c r="AI1646" s="210"/>
      <c r="AJ1646" s="210"/>
      <c r="AK1646" s="210"/>
      <c r="AL1646" s="210"/>
      <c r="AM1646" s="210"/>
      <c r="AN1646" s="210"/>
      <c r="AO1646" s="210"/>
      <c r="AP1646" s="210"/>
      <c r="AQ1646" s="210"/>
      <c r="AR1646" s="210"/>
      <c r="AS1646" s="210"/>
      <c r="AT1646" s="210"/>
      <c r="AU1646" s="210"/>
      <c r="AV1646" s="210"/>
      <c r="AW1646" s="210"/>
      <c r="AX1646" s="210"/>
      <c r="AY1646" s="210"/>
      <c r="AZ1646" s="210"/>
      <c r="BA1646" s="210"/>
      <c r="BB1646" s="210"/>
      <c r="BC1646" s="210"/>
      <c r="BD1646" s="210"/>
      <c r="BE1646" s="210"/>
      <c r="BF1646" s="210"/>
      <c r="BG1646" s="210"/>
      <c r="BH1646" s="210"/>
      <c r="BI1646" s="210"/>
      <c r="BJ1646" s="210"/>
      <c r="BK1646" s="210"/>
      <c r="BL1646" s="210"/>
      <c r="BM1646" s="210"/>
      <c r="BN1646" s="210"/>
      <c r="BO1646" s="213"/>
      <c r="BP1646" s="213"/>
      <c r="BQ1646" s="54"/>
      <c r="BR1646" s="54"/>
      <c r="BS1646" s="54"/>
    </row>
    <row r="1647" spans="1:71" s="62" customFormat="1" ht="33.4" customHeight="1" thickTop="1">
      <c r="A1647" s="66"/>
      <c r="B1647" s="515" t="s">
        <v>0</v>
      </c>
      <c r="C1647" s="531" t="s">
        <v>1</v>
      </c>
      <c r="D1647" s="532"/>
      <c r="E1647" s="332" t="s">
        <v>26</v>
      </c>
      <c r="F1647" s="499" t="s">
        <v>104</v>
      </c>
      <c r="G1647" s="499" t="s">
        <v>105</v>
      </c>
      <c r="H1647" s="527" t="s">
        <v>38</v>
      </c>
      <c r="I1647" s="528"/>
      <c r="J1647" s="564" t="s">
        <v>7</v>
      </c>
      <c r="K1647" s="564"/>
      <c r="L1647" s="564"/>
      <c r="M1647" s="564"/>
      <c r="N1647" s="564"/>
      <c r="O1647" s="564"/>
      <c r="P1647" s="564" t="s">
        <v>2</v>
      </c>
      <c r="Q1647" s="564"/>
      <c r="R1647" s="564"/>
      <c r="S1647" s="564"/>
      <c r="T1647" s="564"/>
      <c r="U1647" s="564"/>
      <c r="V1647" s="610" t="s">
        <v>32</v>
      </c>
      <c r="W1647" s="611"/>
      <c r="X1647" s="610" t="s">
        <v>33</v>
      </c>
      <c r="Y1647" s="611"/>
      <c r="Z1647" s="619" t="s">
        <v>41</v>
      </c>
      <c r="AA1647" s="620"/>
      <c r="AB1647" s="623" t="s">
        <v>6</v>
      </c>
      <c r="AC1647" s="623"/>
      <c r="AD1647" s="623"/>
      <c r="AE1647" s="623"/>
      <c r="AF1647" s="623"/>
      <c r="AG1647" s="623"/>
      <c r="AH1647" s="564" t="s">
        <v>66</v>
      </c>
      <c r="AI1647" s="564"/>
      <c r="AJ1647" s="564"/>
      <c r="AK1647" s="564"/>
      <c r="AL1647" s="564"/>
      <c r="AM1647" s="564"/>
      <c r="AN1647" s="564" t="s">
        <v>67</v>
      </c>
      <c r="AO1647" s="564"/>
      <c r="AP1647" s="564"/>
      <c r="AQ1647" s="564"/>
      <c r="AR1647" s="564"/>
      <c r="AS1647" s="564"/>
      <c r="AT1647" s="564" t="s">
        <v>68</v>
      </c>
      <c r="AU1647" s="564"/>
      <c r="AV1647" s="564"/>
      <c r="AW1647" s="564"/>
      <c r="AX1647" s="564"/>
      <c r="AY1647" s="583"/>
      <c r="AZ1647" s="564" t="s">
        <v>4</v>
      </c>
      <c r="BA1647" s="564"/>
      <c r="BB1647" s="564"/>
      <c r="BC1647" s="564"/>
      <c r="BD1647" s="564"/>
      <c r="BE1647" s="564"/>
      <c r="BF1647" s="564" t="s">
        <v>69</v>
      </c>
      <c r="BG1647" s="564"/>
      <c r="BH1647" s="564"/>
      <c r="BI1647" s="564"/>
      <c r="BJ1647" s="564"/>
      <c r="BK1647" s="582"/>
      <c r="BL1647" s="659" t="s">
        <v>119</v>
      </c>
      <c r="BM1647" s="660"/>
      <c r="BN1647" s="661"/>
      <c r="BO1647" s="603" t="s">
        <v>83</v>
      </c>
      <c r="BP1647" s="603" t="s">
        <v>84</v>
      </c>
      <c r="BQ1647" s="66"/>
      <c r="BR1647" s="66"/>
      <c r="BS1647" s="66"/>
    </row>
    <row r="1648" spans="1:71" s="68" customFormat="1" ht="45" customHeight="1">
      <c r="A1648" s="67"/>
      <c r="B1648" s="516"/>
      <c r="C1648" s="533"/>
      <c r="D1648" s="534"/>
      <c r="E1648" s="331" t="s">
        <v>106</v>
      </c>
      <c r="F1648" s="500"/>
      <c r="G1648" s="500"/>
      <c r="H1648" s="529"/>
      <c r="I1648" s="530"/>
      <c r="J1648" s="562" t="s">
        <v>15</v>
      </c>
      <c r="K1648" s="563"/>
      <c r="L1648" s="525" t="s">
        <v>16</v>
      </c>
      <c r="M1648" s="526"/>
      <c r="N1648" s="517" t="s">
        <v>17</v>
      </c>
      <c r="O1648" s="518" t="s">
        <v>8</v>
      </c>
      <c r="P1648" s="562" t="s">
        <v>24</v>
      </c>
      <c r="Q1648" s="563"/>
      <c r="R1648" s="525" t="s">
        <v>22</v>
      </c>
      <c r="S1648" s="526"/>
      <c r="T1648" s="517" t="s">
        <v>17</v>
      </c>
      <c r="U1648" s="518"/>
      <c r="V1648" s="612"/>
      <c r="W1648" s="613"/>
      <c r="X1648" s="612"/>
      <c r="Y1648" s="613"/>
      <c r="Z1648" s="621"/>
      <c r="AA1648" s="622"/>
      <c r="AB1648" s="638" t="s">
        <v>50</v>
      </c>
      <c r="AC1648" s="639"/>
      <c r="AD1648" s="636" t="s">
        <v>21</v>
      </c>
      <c r="AE1648" s="637" t="s">
        <v>3</v>
      </c>
      <c r="AF1648" s="624" t="s">
        <v>5</v>
      </c>
      <c r="AG1648" s="625"/>
      <c r="AH1648" s="562" t="s">
        <v>50</v>
      </c>
      <c r="AI1648" s="563"/>
      <c r="AJ1648" s="525" t="s">
        <v>21</v>
      </c>
      <c r="AK1648" s="526" t="s">
        <v>3</v>
      </c>
      <c r="AL1648" s="523" t="s">
        <v>5</v>
      </c>
      <c r="AM1648" s="524"/>
      <c r="AN1648" s="562" t="s">
        <v>50</v>
      </c>
      <c r="AO1648" s="563"/>
      <c r="AP1648" s="525" t="s">
        <v>21</v>
      </c>
      <c r="AQ1648" s="526" t="s">
        <v>3</v>
      </c>
      <c r="AR1648" s="523" t="s">
        <v>5</v>
      </c>
      <c r="AS1648" s="524"/>
      <c r="AT1648" s="533" t="s">
        <v>50</v>
      </c>
      <c r="AU1648" s="584"/>
      <c r="AV1648" s="597" t="s">
        <v>21</v>
      </c>
      <c r="AW1648" s="598" t="s">
        <v>3</v>
      </c>
      <c r="AX1648" s="523" t="s">
        <v>5</v>
      </c>
      <c r="AY1648" s="585"/>
      <c r="AZ1648" s="562" t="s">
        <v>50</v>
      </c>
      <c r="BA1648" s="563"/>
      <c r="BB1648" s="525" t="s">
        <v>21</v>
      </c>
      <c r="BC1648" s="526" t="s">
        <v>3</v>
      </c>
      <c r="BD1648" s="523" t="s">
        <v>5</v>
      </c>
      <c r="BE1648" s="524"/>
      <c r="BF1648" s="533" t="s">
        <v>50</v>
      </c>
      <c r="BG1648" s="584"/>
      <c r="BH1648" s="597" t="s">
        <v>21</v>
      </c>
      <c r="BI1648" s="598" t="s">
        <v>3</v>
      </c>
      <c r="BJ1648" s="523" t="s">
        <v>5</v>
      </c>
      <c r="BK1648" s="524"/>
      <c r="BL1648" s="662"/>
      <c r="BM1648" s="663"/>
      <c r="BN1648" s="664"/>
      <c r="BO1648" s="604"/>
      <c r="BP1648" s="604"/>
      <c r="BQ1648" s="67"/>
      <c r="BR1648" s="67"/>
      <c r="BS1648" s="67"/>
    </row>
    <row r="1649" spans="1:71" ht="23.85" customHeight="1">
      <c r="A1649" s="69"/>
      <c r="B1649" s="548" t="str">
        <f>IF(ROSTER!B8="","",ROSTER!B8)</f>
        <v/>
      </c>
      <c r="C1649" s="536" t="str">
        <f>IF(ROSTER!C$8="","",ROSTER!C$8)</f>
        <v/>
      </c>
      <c r="D1649" s="537"/>
      <c r="E1649" s="546"/>
      <c r="F1649" s="501">
        <f>IF(E1649="y",1,IF(E1649="S",1,0))</f>
        <v>0</v>
      </c>
      <c r="G1649" s="506">
        <f>IF(E1649="S",1,0)</f>
        <v>0</v>
      </c>
      <c r="H1649" s="542"/>
      <c r="I1649" s="543"/>
      <c r="J1649" s="538"/>
      <c r="K1649" s="539"/>
      <c r="L1649" s="552"/>
      <c r="M1649" s="558"/>
      <c r="N1649" s="554">
        <f>L1649+J1649</f>
        <v>0</v>
      </c>
      <c r="O1649" s="555"/>
      <c r="P1649" s="538"/>
      <c r="Q1649" s="539"/>
      <c r="R1649" s="552"/>
      <c r="S1649" s="558"/>
      <c r="T1649" s="590">
        <f>R1649-P1649</f>
        <v>0</v>
      </c>
      <c r="U1649" s="591"/>
      <c r="V1649" s="550"/>
      <c r="W1649" s="543"/>
      <c r="X1649" s="538"/>
      <c r="Y1649" s="543"/>
      <c r="Z1649" s="538"/>
      <c r="AA1649" s="543"/>
      <c r="AB1649" s="538"/>
      <c r="AC1649" s="539"/>
      <c r="AD1649" s="552"/>
      <c r="AE1649" s="558"/>
      <c r="AF1649" s="586">
        <f>IF(AB1649=0,0,(AD1649/AB1649)*100)</f>
        <v>0</v>
      </c>
      <c r="AG1649" s="587"/>
      <c r="AH1649" s="538"/>
      <c r="AI1649" s="539"/>
      <c r="AJ1649" s="552"/>
      <c r="AK1649" s="558"/>
      <c r="AL1649" s="590">
        <f>IF(AH1649=0,0,(AJ1649/AH1649)*100)</f>
        <v>0</v>
      </c>
      <c r="AM1649" s="591"/>
      <c r="AN1649" s="538"/>
      <c r="AO1649" s="539"/>
      <c r="AP1649" s="552"/>
      <c r="AQ1649" s="558"/>
      <c r="AR1649" s="590">
        <f>IF(AN1649=0,0,(AP1649/AN1649)*100)</f>
        <v>0</v>
      </c>
      <c r="AS1649" s="591"/>
      <c r="AT1649" s="578">
        <f>AB1649+AH1649+AN1649</f>
        <v>0</v>
      </c>
      <c r="AU1649" s="579"/>
      <c r="AV1649" s="574">
        <f>AD1649+AJ1649+AP1649</f>
        <v>0</v>
      </c>
      <c r="AW1649" s="575"/>
      <c r="AX1649" s="590">
        <f>IF(AT1649=0,0,(AV1649/AT1649)*100)</f>
        <v>0</v>
      </c>
      <c r="AY1649" s="591"/>
      <c r="AZ1649" s="538"/>
      <c r="BA1649" s="539"/>
      <c r="BB1649" s="552"/>
      <c r="BC1649" s="558"/>
      <c r="BD1649" s="590">
        <f>IF(AZ1649=0,0,(BB1649/AZ1649)*100)</f>
        <v>0</v>
      </c>
      <c r="BE1649" s="591"/>
      <c r="BF1649" s="578">
        <f>AT1649+AZ1649</f>
        <v>0</v>
      </c>
      <c r="BG1649" s="579"/>
      <c r="BH1649" s="574">
        <f>AV1649+BB1649</f>
        <v>0</v>
      </c>
      <c r="BI1649" s="575"/>
      <c r="BJ1649" s="590">
        <f>IF(BF1649=0,0,(BH1649/BF1649)*100)</f>
        <v>0</v>
      </c>
      <c r="BK1649" s="591"/>
      <c r="BL1649" s="650">
        <f>(AD1649*2)+(AJ1649*2)+(AP1649*3)+BB1649</f>
        <v>0</v>
      </c>
      <c r="BM1649" s="651"/>
      <c r="BN1649" s="652"/>
      <c r="BO1649" s="599" t="e">
        <f>(BL1649*BR$1649)+(N1649*BR$1650)+(X1649*BR$1651)+(R1649*BR$1652)+(V1649*BR$1653)+(Z1649*BR$1654)</f>
        <v>#REF!</v>
      </c>
      <c r="BP1649" s="599" t="e">
        <f>((AZ1649-BB1649)*BR$1656)+((AT1649-AV1649)*BR$1655)+(H1649*BR$1657)+(P1649*BR$1658)</f>
        <v>#REF!</v>
      </c>
      <c r="BQ1649" s="70" t="s">
        <v>72</v>
      </c>
      <c r="BR1649" s="71" t="e">
        <f>IF(#REF!="B",#REF!,IF(#REF!="C",#REF!,#REF!))</f>
        <v>#REF!</v>
      </c>
      <c r="BS1649" s="67"/>
    </row>
    <row r="1650" spans="1:71" ht="23.85" customHeight="1">
      <c r="A1650" s="69"/>
      <c r="B1650" s="549"/>
      <c r="C1650" s="560" t="str">
        <f>IF(ROSTER!D$8="","",ROSTER!D$8)</f>
        <v/>
      </c>
      <c r="D1650" s="561"/>
      <c r="E1650" s="547"/>
      <c r="F1650" s="502"/>
      <c r="G1650" s="507"/>
      <c r="H1650" s="544"/>
      <c r="I1650" s="545"/>
      <c r="J1650" s="540"/>
      <c r="K1650" s="541"/>
      <c r="L1650" s="553"/>
      <c r="M1650" s="559"/>
      <c r="N1650" s="556" t="s">
        <v>14</v>
      </c>
      <c r="O1650" s="557"/>
      <c r="P1650" s="540"/>
      <c r="Q1650" s="541"/>
      <c r="R1650" s="553"/>
      <c r="S1650" s="559"/>
      <c r="T1650" s="592"/>
      <c r="U1650" s="593"/>
      <c r="V1650" s="551"/>
      <c r="W1650" s="545"/>
      <c r="X1650" s="540"/>
      <c r="Y1650" s="545"/>
      <c r="Z1650" s="540"/>
      <c r="AA1650" s="545"/>
      <c r="AB1650" s="540"/>
      <c r="AC1650" s="541"/>
      <c r="AD1650" s="553"/>
      <c r="AE1650" s="559"/>
      <c r="AF1650" s="588"/>
      <c r="AG1650" s="589"/>
      <c r="AH1650" s="540"/>
      <c r="AI1650" s="541"/>
      <c r="AJ1650" s="553"/>
      <c r="AK1650" s="559"/>
      <c r="AL1650" s="592"/>
      <c r="AM1650" s="593"/>
      <c r="AN1650" s="540"/>
      <c r="AO1650" s="541"/>
      <c r="AP1650" s="553"/>
      <c r="AQ1650" s="559"/>
      <c r="AR1650" s="592"/>
      <c r="AS1650" s="593"/>
      <c r="AT1650" s="580"/>
      <c r="AU1650" s="581"/>
      <c r="AV1650" s="576"/>
      <c r="AW1650" s="577"/>
      <c r="AX1650" s="592"/>
      <c r="AY1650" s="593"/>
      <c r="AZ1650" s="540"/>
      <c r="BA1650" s="541"/>
      <c r="BB1650" s="553"/>
      <c r="BC1650" s="559"/>
      <c r="BD1650" s="592"/>
      <c r="BE1650" s="593"/>
      <c r="BF1650" s="580"/>
      <c r="BG1650" s="581"/>
      <c r="BH1650" s="576"/>
      <c r="BI1650" s="577"/>
      <c r="BJ1650" s="592"/>
      <c r="BK1650" s="593"/>
      <c r="BL1650" s="653"/>
      <c r="BM1650" s="654"/>
      <c r="BN1650" s="655"/>
      <c r="BO1650" s="600"/>
      <c r="BP1650" s="600"/>
      <c r="BQ1650" s="70" t="s">
        <v>73</v>
      </c>
      <c r="BR1650" s="71" t="e">
        <f>IF(#REF!="B",#REF!,IF(#REF!="C",#REF!,#REF!))</f>
        <v>#REF!</v>
      </c>
      <c r="BS1650" s="67"/>
    </row>
    <row r="1651" spans="1:71" ht="21.75" customHeight="1">
      <c r="A1651" s="54"/>
      <c r="B1651" s="548" t="str">
        <f>IF(ROSTER!B10="","",ROSTER!B10)</f>
        <v/>
      </c>
      <c r="C1651" s="536" t="str">
        <f>IF(ROSTER!C$10="","",ROSTER!C$10)</f>
        <v/>
      </c>
      <c r="D1651" s="537"/>
      <c r="E1651" s="546"/>
      <c r="F1651" s="501">
        <f>IF(E1651="y",1,IF(E1651="S",1,0))</f>
        <v>0</v>
      </c>
      <c r="G1651" s="506">
        <f>IF(E1651="S",1,0)</f>
        <v>0</v>
      </c>
      <c r="H1651" s="542"/>
      <c r="I1651" s="543"/>
      <c r="J1651" s="538"/>
      <c r="K1651" s="539"/>
      <c r="L1651" s="552"/>
      <c r="M1651" s="558"/>
      <c r="N1651" s="554">
        <f>L1651+J1651</f>
        <v>0</v>
      </c>
      <c r="O1651" s="555"/>
      <c r="P1651" s="538"/>
      <c r="Q1651" s="539"/>
      <c r="R1651" s="552"/>
      <c r="S1651" s="558"/>
      <c r="T1651" s="590">
        <f t="shared" ref="T1651:T1692" si="1482">R1651-P1651</f>
        <v>0</v>
      </c>
      <c r="U1651" s="591"/>
      <c r="V1651" s="550"/>
      <c r="W1651" s="543"/>
      <c r="X1651" s="538"/>
      <c r="Y1651" s="543"/>
      <c r="Z1651" s="538"/>
      <c r="AA1651" s="543"/>
      <c r="AB1651" s="538"/>
      <c r="AC1651" s="539"/>
      <c r="AD1651" s="552"/>
      <c r="AE1651" s="558"/>
      <c r="AF1651" s="586">
        <f>IF(AB1651=0,0,(AD1651/AB1651)*100)</f>
        <v>0</v>
      </c>
      <c r="AG1651" s="587"/>
      <c r="AH1651" s="538"/>
      <c r="AI1651" s="539"/>
      <c r="AJ1651" s="552"/>
      <c r="AK1651" s="558"/>
      <c r="AL1651" s="590">
        <f>IF(AH1651=0,0,(AJ1651/AH1651)*100)</f>
        <v>0</v>
      </c>
      <c r="AM1651" s="591"/>
      <c r="AN1651" s="538"/>
      <c r="AO1651" s="539"/>
      <c r="AP1651" s="552"/>
      <c r="AQ1651" s="558"/>
      <c r="AR1651" s="590">
        <f>IF(AN1651=0,0,(AP1651/AN1651)*100)</f>
        <v>0</v>
      </c>
      <c r="AS1651" s="591"/>
      <c r="AT1651" s="578">
        <f>AB1651+AH1651+AN1651</f>
        <v>0</v>
      </c>
      <c r="AU1651" s="579"/>
      <c r="AV1651" s="574">
        <f>AD1651+AJ1651+AP1651</f>
        <v>0</v>
      </c>
      <c r="AW1651" s="575"/>
      <c r="AX1651" s="590">
        <f>IF(AT1651=0,0,(AV1651/AT1651)*100)</f>
        <v>0</v>
      </c>
      <c r="AY1651" s="591"/>
      <c r="AZ1651" s="538"/>
      <c r="BA1651" s="539"/>
      <c r="BB1651" s="552"/>
      <c r="BC1651" s="558"/>
      <c r="BD1651" s="590">
        <f>IF(AZ1651=0,0,(BB1651/AZ1651)*100)</f>
        <v>0</v>
      </c>
      <c r="BE1651" s="591"/>
      <c r="BF1651" s="578">
        <f>AT1651+AZ1651</f>
        <v>0</v>
      </c>
      <c r="BG1651" s="579"/>
      <c r="BH1651" s="574">
        <f>AV1651+BB1651</f>
        <v>0</v>
      </c>
      <c r="BI1651" s="575"/>
      <c r="BJ1651" s="590">
        <f>IF(BF1651=0,0,(BH1651/BF1651)*100)</f>
        <v>0</v>
      </c>
      <c r="BK1651" s="591"/>
      <c r="BL1651" s="650">
        <f>(AD1651*2)+(AJ1651*2)+(AP1651*3)+BB1651</f>
        <v>0</v>
      </c>
      <c r="BM1651" s="651"/>
      <c r="BN1651" s="652"/>
      <c r="BO1651" s="599" t="e">
        <f>(BL1651*BR$1649)+(N1651*BR$1650)+(X1651*BR$1651)+(R1651*BR$1652)+(V1651*BR$1653)+(Z1651*BR$1654)</f>
        <v>#REF!</v>
      </c>
      <c r="BP1651" s="599" t="e">
        <f>((AZ1651-BB1651)*BR$1656)+((AT1651-AV1651)*BR$1655)+(H1651*BR$1657)+(P1651*BR$1658)</f>
        <v>#REF!</v>
      </c>
      <c r="BQ1651" s="70" t="s">
        <v>74</v>
      </c>
      <c r="BR1651" s="71" t="e">
        <f>IF(#REF!="B",#REF!,IF(#REF!="C",#REF!,#REF!))</f>
        <v>#REF!</v>
      </c>
      <c r="BS1651" s="67"/>
    </row>
    <row r="1652" spans="1:71" ht="21.75" customHeight="1">
      <c r="A1652" s="54"/>
      <c r="B1652" s="549"/>
      <c r="C1652" s="560" t="str">
        <f>IF(ROSTER!D$10="","",ROSTER!D$10)</f>
        <v/>
      </c>
      <c r="D1652" s="561"/>
      <c r="E1652" s="547"/>
      <c r="F1652" s="502"/>
      <c r="G1652" s="507"/>
      <c r="H1652" s="544"/>
      <c r="I1652" s="545"/>
      <c r="J1652" s="540"/>
      <c r="K1652" s="541"/>
      <c r="L1652" s="553"/>
      <c r="M1652" s="559"/>
      <c r="N1652" s="556" t="s">
        <v>14</v>
      </c>
      <c r="O1652" s="557"/>
      <c r="P1652" s="540"/>
      <c r="Q1652" s="541"/>
      <c r="R1652" s="553"/>
      <c r="S1652" s="559"/>
      <c r="T1652" s="592"/>
      <c r="U1652" s="593"/>
      <c r="V1652" s="551"/>
      <c r="W1652" s="545"/>
      <c r="X1652" s="540"/>
      <c r="Y1652" s="545"/>
      <c r="Z1652" s="540"/>
      <c r="AA1652" s="545"/>
      <c r="AB1652" s="540"/>
      <c r="AC1652" s="541"/>
      <c r="AD1652" s="553"/>
      <c r="AE1652" s="559"/>
      <c r="AF1652" s="588"/>
      <c r="AG1652" s="589"/>
      <c r="AH1652" s="540"/>
      <c r="AI1652" s="541"/>
      <c r="AJ1652" s="553"/>
      <c r="AK1652" s="559"/>
      <c r="AL1652" s="592"/>
      <c r="AM1652" s="593"/>
      <c r="AN1652" s="540"/>
      <c r="AO1652" s="541"/>
      <c r="AP1652" s="553"/>
      <c r="AQ1652" s="559"/>
      <c r="AR1652" s="592"/>
      <c r="AS1652" s="593"/>
      <c r="AT1652" s="580"/>
      <c r="AU1652" s="581"/>
      <c r="AV1652" s="576"/>
      <c r="AW1652" s="577"/>
      <c r="AX1652" s="592"/>
      <c r="AY1652" s="593"/>
      <c r="AZ1652" s="540"/>
      <c r="BA1652" s="541"/>
      <c r="BB1652" s="553"/>
      <c r="BC1652" s="559"/>
      <c r="BD1652" s="592"/>
      <c r="BE1652" s="593"/>
      <c r="BF1652" s="580"/>
      <c r="BG1652" s="581"/>
      <c r="BH1652" s="576"/>
      <c r="BI1652" s="577"/>
      <c r="BJ1652" s="592"/>
      <c r="BK1652" s="593"/>
      <c r="BL1652" s="653"/>
      <c r="BM1652" s="654"/>
      <c r="BN1652" s="655"/>
      <c r="BO1652" s="600"/>
      <c r="BP1652" s="600"/>
      <c r="BQ1652" s="70" t="s">
        <v>75</v>
      </c>
      <c r="BR1652" s="71" t="e">
        <f>IF(#REF!="B",#REF!,IF(#REF!="C",#REF!,#REF!))</f>
        <v>#REF!</v>
      </c>
      <c r="BS1652" s="67"/>
    </row>
    <row r="1653" spans="1:71" ht="21.75" customHeight="1">
      <c r="A1653" s="54"/>
      <c r="B1653" s="565" t="str">
        <f>IF(ROSTER!B12="","",ROSTER!B12)</f>
        <v/>
      </c>
      <c r="C1653" s="536" t="str">
        <f>IF(ROSTER!C$12="","",ROSTER!C$12)</f>
        <v/>
      </c>
      <c r="D1653" s="537"/>
      <c r="E1653" s="546"/>
      <c r="F1653" s="501">
        <f>IF(E1653="y",1,IF(E1653="S",1,0))</f>
        <v>0</v>
      </c>
      <c r="G1653" s="506">
        <f>IF(E1653="S",1,0)</f>
        <v>0</v>
      </c>
      <c r="H1653" s="542"/>
      <c r="I1653" s="543"/>
      <c r="J1653" s="538"/>
      <c r="K1653" s="539"/>
      <c r="L1653" s="552"/>
      <c r="M1653" s="558"/>
      <c r="N1653" s="554">
        <f>L1653+J1653</f>
        <v>0</v>
      </c>
      <c r="O1653" s="555"/>
      <c r="P1653" s="538"/>
      <c r="Q1653" s="539"/>
      <c r="R1653" s="552"/>
      <c r="S1653" s="558"/>
      <c r="T1653" s="590">
        <f t="shared" ref="T1653:T1692" si="1483">R1653-P1653</f>
        <v>0</v>
      </c>
      <c r="U1653" s="591"/>
      <c r="V1653" s="550"/>
      <c r="W1653" s="543"/>
      <c r="X1653" s="538"/>
      <c r="Y1653" s="543"/>
      <c r="Z1653" s="538"/>
      <c r="AA1653" s="543"/>
      <c r="AB1653" s="538"/>
      <c r="AC1653" s="539"/>
      <c r="AD1653" s="552"/>
      <c r="AE1653" s="558"/>
      <c r="AF1653" s="586">
        <f>IF(AB1653=0,0,(AD1653/AB1653)*100)</f>
        <v>0</v>
      </c>
      <c r="AG1653" s="587"/>
      <c r="AH1653" s="538"/>
      <c r="AI1653" s="539"/>
      <c r="AJ1653" s="552"/>
      <c r="AK1653" s="558"/>
      <c r="AL1653" s="590">
        <f>IF(AH1653=0,0,(AJ1653/AH1653)*100)</f>
        <v>0</v>
      </c>
      <c r="AM1653" s="591"/>
      <c r="AN1653" s="538"/>
      <c r="AO1653" s="539"/>
      <c r="AP1653" s="552"/>
      <c r="AQ1653" s="558"/>
      <c r="AR1653" s="590">
        <f>IF(AN1653=0,0,(AP1653/AN1653)*100)</f>
        <v>0</v>
      </c>
      <c r="AS1653" s="591"/>
      <c r="AT1653" s="578">
        <f>AB1653+AH1653+AN1653</f>
        <v>0</v>
      </c>
      <c r="AU1653" s="579"/>
      <c r="AV1653" s="574">
        <f>AD1653+AJ1653+AP1653</f>
        <v>0</v>
      </c>
      <c r="AW1653" s="575"/>
      <c r="AX1653" s="590">
        <f>IF(AT1653=0,0,(AV1653/AT1653)*100)</f>
        <v>0</v>
      </c>
      <c r="AY1653" s="591"/>
      <c r="AZ1653" s="538"/>
      <c r="BA1653" s="539"/>
      <c r="BB1653" s="552"/>
      <c r="BC1653" s="558"/>
      <c r="BD1653" s="590">
        <f>IF(AZ1653=0,0,(BB1653/AZ1653)*100)</f>
        <v>0</v>
      </c>
      <c r="BE1653" s="591"/>
      <c r="BF1653" s="578">
        <f>AT1653+AZ1653</f>
        <v>0</v>
      </c>
      <c r="BG1653" s="579"/>
      <c r="BH1653" s="574">
        <f>AV1653+BB1653</f>
        <v>0</v>
      </c>
      <c r="BI1653" s="575"/>
      <c r="BJ1653" s="590">
        <f>IF(BF1653=0,0,(BH1653/BF1653)*100)</f>
        <v>0</v>
      </c>
      <c r="BK1653" s="591"/>
      <c r="BL1653" s="650">
        <f>(AD1653*2)+(AJ1653*2)+(AP1653*3)+BB1653</f>
        <v>0</v>
      </c>
      <c r="BM1653" s="651"/>
      <c r="BN1653" s="652"/>
      <c r="BO1653" s="599" t="e">
        <f>(BL1653*BR$1649)+(N1653*BR$1650)+(X1653*BR$1651)+(R1653*BR$1652)+(V1653*BR$1653)+(Z1653*BR$1654)</f>
        <v>#REF!</v>
      </c>
      <c r="BP1653" s="599" t="e">
        <f>((AZ1653-BB1653)*BR$1656)+((AT1653-AV1653)*BR$1655)+(H1653*BR$1657)+(P1653*BR$1658)</f>
        <v>#REF!</v>
      </c>
      <c r="BQ1653" s="70" t="s">
        <v>76</v>
      </c>
      <c r="BR1653" s="71" t="e">
        <f>IF(#REF!="B",#REF!,IF(#REF!="C",#REF!,#REF!))</f>
        <v>#REF!</v>
      </c>
      <c r="BS1653" s="67"/>
    </row>
    <row r="1654" spans="1:71" ht="21.75" customHeight="1">
      <c r="A1654" s="54"/>
      <c r="B1654" s="566"/>
      <c r="C1654" s="560" t="str">
        <f>IF(ROSTER!D$12="","",ROSTER!D$12)</f>
        <v/>
      </c>
      <c r="D1654" s="561"/>
      <c r="E1654" s="547"/>
      <c r="F1654" s="502"/>
      <c r="G1654" s="507"/>
      <c r="H1654" s="544"/>
      <c r="I1654" s="545"/>
      <c r="J1654" s="540"/>
      <c r="K1654" s="541"/>
      <c r="L1654" s="553"/>
      <c r="M1654" s="559"/>
      <c r="N1654" s="556" t="s">
        <v>14</v>
      </c>
      <c r="O1654" s="557"/>
      <c r="P1654" s="540"/>
      <c r="Q1654" s="541"/>
      <c r="R1654" s="553"/>
      <c r="S1654" s="559"/>
      <c r="T1654" s="592"/>
      <c r="U1654" s="593"/>
      <c r="V1654" s="551"/>
      <c r="W1654" s="545"/>
      <c r="X1654" s="540"/>
      <c r="Y1654" s="545"/>
      <c r="Z1654" s="540"/>
      <c r="AA1654" s="545"/>
      <c r="AB1654" s="540"/>
      <c r="AC1654" s="541"/>
      <c r="AD1654" s="553"/>
      <c r="AE1654" s="559"/>
      <c r="AF1654" s="588"/>
      <c r="AG1654" s="589"/>
      <c r="AH1654" s="540"/>
      <c r="AI1654" s="541"/>
      <c r="AJ1654" s="553"/>
      <c r="AK1654" s="559"/>
      <c r="AL1654" s="592"/>
      <c r="AM1654" s="593"/>
      <c r="AN1654" s="540"/>
      <c r="AO1654" s="541"/>
      <c r="AP1654" s="553"/>
      <c r="AQ1654" s="559"/>
      <c r="AR1654" s="592"/>
      <c r="AS1654" s="593"/>
      <c r="AT1654" s="580"/>
      <c r="AU1654" s="581"/>
      <c r="AV1654" s="576"/>
      <c r="AW1654" s="577"/>
      <c r="AX1654" s="592"/>
      <c r="AY1654" s="593"/>
      <c r="AZ1654" s="540"/>
      <c r="BA1654" s="541"/>
      <c r="BB1654" s="553"/>
      <c r="BC1654" s="559"/>
      <c r="BD1654" s="592"/>
      <c r="BE1654" s="593"/>
      <c r="BF1654" s="580"/>
      <c r="BG1654" s="581"/>
      <c r="BH1654" s="576"/>
      <c r="BI1654" s="577"/>
      <c r="BJ1654" s="592"/>
      <c r="BK1654" s="593"/>
      <c r="BL1654" s="653"/>
      <c r="BM1654" s="654"/>
      <c r="BN1654" s="655"/>
      <c r="BO1654" s="600"/>
      <c r="BP1654" s="600"/>
      <c r="BQ1654" s="70" t="s">
        <v>77</v>
      </c>
      <c r="BR1654" s="71" t="e">
        <f>IF(#REF!="B",#REF!,IF(#REF!="C",#REF!,#REF!))</f>
        <v>#REF!</v>
      </c>
      <c r="BS1654" s="67"/>
    </row>
    <row r="1655" spans="1:71" ht="21.75" customHeight="1">
      <c r="A1655" s="54"/>
      <c r="B1655" s="565" t="str">
        <f>IF(ROSTER!B14="","",ROSTER!B14)</f>
        <v/>
      </c>
      <c r="C1655" s="536" t="str">
        <f>IF(ROSTER!C$14="","",ROSTER!C$14)</f>
        <v/>
      </c>
      <c r="D1655" s="537"/>
      <c r="E1655" s="546"/>
      <c r="F1655" s="501">
        <f>IF(E1655="y",1,IF(E1655="S",1,0))</f>
        <v>0</v>
      </c>
      <c r="G1655" s="506">
        <f>IF(E1655="S",1,0)</f>
        <v>0</v>
      </c>
      <c r="H1655" s="542"/>
      <c r="I1655" s="543"/>
      <c r="J1655" s="538"/>
      <c r="K1655" s="539"/>
      <c r="L1655" s="552"/>
      <c r="M1655" s="558"/>
      <c r="N1655" s="554">
        <f>L1655+J1655</f>
        <v>0</v>
      </c>
      <c r="O1655" s="555"/>
      <c r="P1655" s="538"/>
      <c r="Q1655" s="539"/>
      <c r="R1655" s="552"/>
      <c r="S1655" s="558"/>
      <c r="T1655" s="590">
        <f t="shared" ref="T1655:T1692" si="1484">R1655-P1655</f>
        <v>0</v>
      </c>
      <c r="U1655" s="591"/>
      <c r="V1655" s="550"/>
      <c r="W1655" s="543"/>
      <c r="X1655" s="538"/>
      <c r="Y1655" s="543"/>
      <c r="Z1655" s="538"/>
      <c r="AA1655" s="543"/>
      <c r="AB1655" s="538"/>
      <c r="AC1655" s="539"/>
      <c r="AD1655" s="552"/>
      <c r="AE1655" s="558"/>
      <c r="AF1655" s="586">
        <f>IF(AB1655=0,0,(AD1655/AB1655)*100)</f>
        <v>0</v>
      </c>
      <c r="AG1655" s="587"/>
      <c r="AH1655" s="538"/>
      <c r="AI1655" s="539"/>
      <c r="AJ1655" s="552"/>
      <c r="AK1655" s="558"/>
      <c r="AL1655" s="590">
        <f>IF(AH1655=0,0,(AJ1655/AH1655)*100)</f>
        <v>0</v>
      </c>
      <c r="AM1655" s="591"/>
      <c r="AN1655" s="538"/>
      <c r="AO1655" s="539"/>
      <c r="AP1655" s="552"/>
      <c r="AQ1655" s="558"/>
      <c r="AR1655" s="590">
        <f>IF(AN1655=0,0,(AP1655/AN1655)*100)</f>
        <v>0</v>
      </c>
      <c r="AS1655" s="591"/>
      <c r="AT1655" s="578">
        <f>AB1655+AH1655+AN1655</f>
        <v>0</v>
      </c>
      <c r="AU1655" s="579"/>
      <c r="AV1655" s="574">
        <f>AD1655+AJ1655+AP1655</f>
        <v>0</v>
      </c>
      <c r="AW1655" s="575"/>
      <c r="AX1655" s="590">
        <f>IF(AT1655=0,0,(AV1655/AT1655)*100)</f>
        <v>0</v>
      </c>
      <c r="AY1655" s="591"/>
      <c r="AZ1655" s="538"/>
      <c r="BA1655" s="539"/>
      <c r="BB1655" s="552"/>
      <c r="BC1655" s="558"/>
      <c r="BD1655" s="590">
        <f>IF(AZ1655=0,0,(BB1655/AZ1655)*100)</f>
        <v>0</v>
      </c>
      <c r="BE1655" s="591"/>
      <c r="BF1655" s="578">
        <f>AT1655+AZ1655</f>
        <v>0</v>
      </c>
      <c r="BG1655" s="579"/>
      <c r="BH1655" s="574">
        <f>AV1655+BB1655</f>
        <v>0</v>
      </c>
      <c r="BI1655" s="575"/>
      <c r="BJ1655" s="590">
        <f>IF(BF1655=0,0,(BH1655/BF1655)*100)</f>
        <v>0</v>
      </c>
      <c r="BK1655" s="591"/>
      <c r="BL1655" s="650">
        <f>(AD1655*2)+(AJ1655*2)+(AP1655*3)+BB1655</f>
        <v>0</v>
      </c>
      <c r="BM1655" s="651"/>
      <c r="BN1655" s="652"/>
      <c r="BO1655" s="599" t="e">
        <f>(BL1655*BR$1649)+(N1655*BR$1650)+(X1655*BR$1651)+(R1655*BR$1652)+(V1655*BR$1653)+(Z1655*BR$1654)</f>
        <v>#REF!</v>
      </c>
      <c r="BP1655" s="599" t="e">
        <f>((AZ1655-BB1655)*BR$1656)+((AT1655-AV1655)*BR$1655)+(H1655*BR$1657)+(P1655*BR$1658)</f>
        <v>#REF!</v>
      </c>
      <c r="BQ1655" s="70" t="s">
        <v>78</v>
      </c>
      <c r="BR1655" s="71" t="e">
        <f>IF(#REF!="B",#REF!,IF(#REF!="C",#REF!,#REF!))</f>
        <v>#REF!</v>
      </c>
      <c r="BS1655" s="67"/>
    </row>
    <row r="1656" spans="1:71" ht="21.75" customHeight="1">
      <c r="A1656" s="54"/>
      <c r="B1656" s="566"/>
      <c r="C1656" s="560" t="str">
        <f>IF(ROSTER!D$14="","",ROSTER!D$14)</f>
        <v/>
      </c>
      <c r="D1656" s="561"/>
      <c r="E1656" s="547"/>
      <c r="F1656" s="502"/>
      <c r="G1656" s="507"/>
      <c r="H1656" s="544"/>
      <c r="I1656" s="545"/>
      <c r="J1656" s="540"/>
      <c r="K1656" s="541"/>
      <c r="L1656" s="553"/>
      <c r="M1656" s="559"/>
      <c r="N1656" s="556" t="s">
        <v>14</v>
      </c>
      <c r="O1656" s="557"/>
      <c r="P1656" s="540"/>
      <c r="Q1656" s="541"/>
      <c r="R1656" s="553"/>
      <c r="S1656" s="559"/>
      <c r="T1656" s="592"/>
      <c r="U1656" s="593"/>
      <c r="V1656" s="551"/>
      <c r="W1656" s="545"/>
      <c r="X1656" s="540"/>
      <c r="Y1656" s="545"/>
      <c r="Z1656" s="540"/>
      <c r="AA1656" s="545"/>
      <c r="AB1656" s="540"/>
      <c r="AC1656" s="541"/>
      <c r="AD1656" s="553"/>
      <c r="AE1656" s="559"/>
      <c r="AF1656" s="588"/>
      <c r="AG1656" s="589"/>
      <c r="AH1656" s="540"/>
      <c r="AI1656" s="541"/>
      <c r="AJ1656" s="553"/>
      <c r="AK1656" s="559"/>
      <c r="AL1656" s="592"/>
      <c r="AM1656" s="593"/>
      <c r="AN1656" s="540"/>
      <c r="AO1656" s="541"/>
      <c r="AP1656" s="553"/>
      <c r="AQ1656" s="559"/>
      <c r="AR1656" s="592"/>
      <c r="AS1656" s="593"/>
      <c r="AT1656" s="580"/>
      <c r="AU1656" s="581"/>
      <c r="AV1656" s="576"/>
      <c r="AW1656" s="577"/>
      <c r="AX1656" s="592"/>
      <c r="AY1656" s="593"/>
      <c r="AZ1656" s="540"/>
      <c r="BA1656" s="541"/>
      <c r="BB1656" s="553"/>
      <c r="BC1656" s="559"/>
      <c r="BD1656" s="592"/>
      <c r="BE1656" s="593"/>
      <c r="BF1656" s="580"/>
      <c r="BG1656" s="581"/>
      <c r="BH1656" s="576"/>
      <c r="BI1656" s="577"/>
      <c r="BJ1656" s="592"/>
      <c r="BK1656" s="593"/>
      <c r="BL1656" s="653"/>
      <c r="BM1656" s="654"/>
      <c r="BN1656" s="655"/>
      <c r="BO1656" s="600"/>
      <c r="BP1656" s="600"/>
      <c r="BQ1656" s="70" t="s">
        <v>79</v>
      </c>
      <c r="BR1656" s="71" t="e">
        <f>IF(#REF!="B",#REF!,IF(#REF!="C",#REF!,#REF!))</f>
        <v>#REF!</v>
      </c>
      <c r="BS1656" s="67"/>
    </row>
    <row r="1657" spans="1:71" ht="21.75" customHeight="1">
      <c r="A1657" s="54"/>
      <c r="B1657" s="565" t="str">
        <f>IF(ROSTER!B16="","",ROSTER!B16)</f>
        <v/>
      </c>
      <c r="C1657" s="536" t="str">
        <f>IF(ROSTER!C$16="","",ROSTER!C$16)</f>
        <v/>
      </c>
      <c r="D1657" s="537"/>
      <c r="E1657" s="546"/>
      <c r="F1657" s="501">
        <f>IF(E1657="y",1,IF(E1657="S",1,0))</f>
        <v>0</v>
      </c>
      <c r="G1657" s="506">
        <f>IF(E1657="S",1,0)</f>
        <v>0</v>
      </c>
      <c r="H1657" s="542"/>
      <c r="I1657" s="543"/>
      <c r="J1657" s="538"/>
      <c r="K1657" s="539"/>
      <c r="L1657" s="552"/>
      <c r="M1657" s="558"/>
      <c r="N1657" s="554">
        <f>L1657+J1657</f>
        <v>0</v>
      </c>
      <c r="O1657" s="555"/>
      <c r="P1657" s="538"/>
      <c r="Q1657" s="539"/>
      <c r="R1657" s="552"/>
      <c r="S1657" s="558"/>
      <c r="T1657" s="590">
        <f t="shared" ref="T1657:T1692" si="1485">R1657-P1657</f>
        <v>0</v>
      </c>
      <c r="U1657" s="591"/>
      <c r="V1657" s="550"/>
      <c r="W1657" s="543"/>
      <c r="X1657" s="538"/>
      <c r="Y1657" s="543"/>
      <c r="Z1657" s="538"/>
      <c r="AA1657" s="543"/>
      <c r="AB1657" s="538"/>
      <c r="AC1657" s="539"/>
      <c r="AD1657" s="552"/>
      <c r="AE1657" s="558"/>
      <c r="AF1657" s="586">
        <f>IF(AB1657=0,0,(AD1657/AB1657)*100)</f>
        <v>0</v>
      </c>
      <c r="AG1657" s="587"/>
      <c r="AH1657" s="538"/>
      <c r="AI1657" s="539"/>
      <c r="AJ1657" s="552"/>
      <c r="AK1657" s="558"/>
      <c r="AL1657" s="590">
        <f>IF(AH1657=0,0,(AJ1657/AH1657)*100)</f>
        <v>0</v>
      </c>
      <c r="AM1657" s="591"/>
      <c r="AN1657" s="538"/>
      <c r="AO1657" s="539"/>
      <c r="AP1657" s="552"/>
      <c r="AQ1657" s="558"/>
      <c r="AR1657" s="590">
        <f>IF(AN1657=0,0,(AP1657/AN1657)*100)</f>
        <v>0</v>
      </c>
      <c r="AS1657" s="591"/>
      <c r="AT1657" s="578">
        <f>AB1657+AH1657+AN1657</f>
        <v>0</v>
      </c>
      <c r="AU1657" s="579"/>
      <c r="AV1657" s="574">
        <f>AD1657+AJ1657+AP1657</f>
        <v>0</v>
      </c>
      <c r="AW1657" s="575"/>
      <c r="AX1657" s="590">
        <f>IF(AT1657=0,0,(AV1657/AT1657)*100)</f>
        <v>0</v>
      </c>
      <c r="AY1657" s="591"/>
      <c r="AZ1657" s="538"/>
      <c r="BA1657" s="539"/>
      <c r="BB1657" s="552"/>
      <c r="BC1657" s="558"/>
      <c r="BD1657" s="590">
        <f>IF(AZ1657=0,0,(BB1657/AZ1657)*100)</f>
        <v>0</v>
      </c>
      <c r="BE1657" s="591"/>
      <c r="BF1657" s="578">
        <f>AT1657+AZ1657</f>
        <v>0</v>
      </c>
      <c r="BG1657" s="579"/>
      <c r="BH1657" s="574">
        <f>AV1657+BB1657</f>
        <v>0</v>
      </c>
      <c r="BI1657" s="575"/>
      <c r="BJ1657" s="590">
        <f>IF(BF1657=0,0,(BH1657/BF1657)*100)</f>
        <v>0</v>
      </c>
      <c r="BK1657" s="591"/>
      <c r="BL1657" s="650">
        <f>(AD1657*2)+(AJ1657*2)+(AP1657*3)+BB1657</f>
        <v>0</v>
      </c>
      <c r="BM1657" s="651"/>
      <c r="BN1657" s="652"/>
      <c r="BO1657" s="599" t="e">
        <f>(BL1657*BR$1649)+(N1657*BR$1650)+(X1657*BR$1651)+(R1657*BR$1652)+(V1657*BR$1653)+(Z1657*BR$1654)</f>
        <v>#REF!</v>
      </c>
      <c r="BP1657" s="599" t="e">
        <f>((AZ1657-BB1657)*BR$1656)+((AT1657-AV1657)*BR$1655)+(H1657*BR$1657)+(P1657*BR$1658)</f>
        <v>#REF!</v>
      </c>
      <c r="BQ1657" s="70" t="s">
        <v>80</v>
      </c>
      <c r="BR1657" s="71" t="e">
        <f>IF(#REF!="B",#REF!,IF(#REF!="C",#REF!,#REF!))</f>
        <v>#REF!</v>
      </c>
      <c r="BS1657" s="67"/>
    </row>
    <row r="1658" spans="1:71" ht="21.75" customHeight="1">
      <c r="A1658" s="54"/>
      <c r="B1658" s="566"/>
      <c r="C1658" s="560" t="str">
        <f>IF(ROSTER!D$16="","",ROSTER!D$16)</f>
        <v/>
      </c>
      <c r="D1658" s="561"/>
      <c r="E1658" s="547"/>
      <c r="F1658" s="502"/>
      <c r="G1658" s="507"/>
      <c r="H1658" s="544"/>
      <c r="I1658" s="545"/>
      <c r="J1658" s="540"/>
      <c r="K1658" s="541"/>
      <c r="L1658" s="553"/>
      <c r="M1658" s="559"/>
      <c r="N1658" s="556" t="s">
        <v>14</v>
      </c>
      <c r="O1658" s="557"/>
      <c r="P1658" s="540"/>
      <c r="Q1658" s="541"/>
      <c r="R1658" s="553"/>
      <c r="S1658" s="559"/>
      <c r="T1658" s="592"/>
      <c r="U1658" s="593"/>
      <c r="V1658" s="551"/>
      <c r="W1658" s="545"/>
      <c r="X1658" s="540"/>
      <c r="Y1658" s="545"/>
      <c r="Z1658" s="540"/>
      <c r="AA1658" s="545"/>
      <c r="AB1658" s="540"/>
      <c r="AC1658" s="541"/>
      <c r="AD1658" s="553"/>
      <c r="AE1658" s="559"/>
      <c r="AF1658" s="588"/>
      <c r="AG1658" s="589"/>
      <c r="AH1658" s="540"/>
      <c r="AI1658" s="541"/>
      <c r="AJ1658" s="553"/>
      <c r="AK1658" s="559"/>
      <c r="AL1658" s="592"/>
      <c r="AM1658" s="593"/>
      <c r="AN1658" s="540"/>
      <c r="AO1658" s="541"/>
      <c r="AP1658" s="553"/>
      <c r="AQ1658" s="559"/>
      <c r="AR1658" s="592"/>
      <c r="AS1658" s="593"/>
      <c r="AT1658" s="580"/>
      <c r="AU1658" s="581"/>
      <c r="AV1658" s="576"/>
      <c r="AW1658" s="577"/>
      <c r="AX1658" s="592"/>
      <c r="AY1658" s="593"/>
      <c r="AZ1658" s="540"/>
      <c r="BA1658" s="541"/>
      <c r="BB1658" s="553"/>
      <c r="BC1658" s="559"/>
      <c r="BD1658" s="592"/>
      <c r="BE1658" s="593"/>
      <c r="BF1658" s="580"/>
      <c r="BG1658" s="581"/>
      <c r="BH1658" s="576"/>
      <c r="BI1658" s="577"/>
      <c r="BJ1658" s="592"/>
      <c r="BK1658" s="593"/>
      <c r="BL1658" s="653"/>
      <c r="BM1658" s="654"/>
      <c r="BN1658" s="655"/>
      <c r="BO1658" s="600"/>
      <c r="BP1658" s="600"/>
      <c r="BQ1658" s="70" t="s">
        <v>81</v>
      </c>
      <c r="BR1658" s="71" t="e">
        <f>IF(#REF!="B",#REF!,IF(#REF!="C",#REF!,#REF!))</f>
        <v>#REF!</v>
      </c>
      <c r="BS1658" s="67"/>
    </row>
    <row r="1659" spans="1:71" ht="21.75" customHeight="1">
      <c r="A1659" s="54"/>
      <c r="B1659" s="565" t="str">
        <f>IF(ROSTER!B18="","",ROSTER!B18)</f>
        <v/>
      </c>
      <c r="C1659" s="536" t="str">
        <f>IF(ROSTER!C$18="","",ROSTER!C$18)</f>
        <v/>
      </c>
      <c r="D1659" s="537"/>
      <c r="E1659" s="546"/>
      <c r="F1659" s="501">
        <f>IF(E1659="y",1,IF(E1659="S",1,0))</f>
        <v>0</v>
      </c>
      <c r="G1659" s="506">
        <f>IF(E1659="S",1,0)</f>
        <v>0</v>
      </c>
      <c r="H1659" s="542"/>
      <c r="I1659" s="543"/>
      <c r="J1659" s="538"/>
      <c r="K1659" s="539"/>
      <c r="L1659" s="552"/>
      <c r="M1659" s="558"/>
      <c r="N1659" s="554">
        <f>L1659+J1659</f>
        <v>0</v>
      </c>
      <c r="O1659" s="555"/>
      <c r="P1659" s="538"/>
      <c r="Q1659" s="539"/>
      <c r="R1659" s="552"/>
      <c r="S1659" s="558"/>
      <c r="T1659" s="590">
        <f t="shared" ref="T1659:T1692" si="1486">R1659-P1659</f>
        <v>0</v>
      </c>
      <c r="U1659" s="591"/>
      <c r="V1659" s="550"/>
      <c r="W1659" s="543"/>
      <c r="X1659" s="538"/>
      <c r="Y1659" s="543"/>
      <c r="Z1659" s="538"/>
      <c r="AA1659" s="543"/>
      <c r="AB1659" s="538"/>
      <c r="AC1659" s="539"/>
      <c r="AD1659" s="552"/>
      <c r="AE1659" s="558"/>
      <c r="AF1659" s="586">
        <f>IF(AB1659=0,0,(AD1659/AB1659)*100)</f>
        <v>0</v>
      </c>
      <c r="AG1659" s="587"/>
      <c r="AH1659" s="538"/>
      <c r="AI1659" s="539"/>
      <c r="AJ1659" s="552"/>
      <c r="AK1659" s="558"/>
      <c r="AL1659" s="590">
        <f>IF(AH1659=0,0,(AJ1659/AH1659)*100)</f>
        <v>0</v>
      </c>
      <c r="AM1659" s="591"/>
      <c r="AN1659" s="538"/>
      <c r="AO1659" s="539"/>
      <c r="AP1659" s="552"/>
      <c r="AQ1659" s="558"/>
      <c r="AR1659" s="590">
        <f>IF(AN1659=0,0,(AP1659/AN1659)*100)</f>
        <v>0</v>
      </c>
      <c r="AS1659" s="591"/>
      <c r="AT1659" s="578">
        <f>AB1659+AH1659+AN1659</f>
        <v>0</v>
      </c>
      <c r="AU1659" s="579"/>
      <c r="AV1659" s="574">
        <f>AD1659+AJ1659+AP1659</f>
        <v>0</v>
      </c>
      <c r="AW1659" s="575"/>
      <c r="AX1659" s="590">
        <f>IF(AT1659=0,0,(AV1659/AT1659)*100)</f>
        <v>0</v>
      </c>
      <c r="AY1659" s="591"/>
      <c r="AZ1659" s="538"/>
      <c r="BA1659" s="539"/>
      <c r="BB1659" s="552"/>
      <c r="BC1659" s="558"/>
      <c r="BD1659" s="590">
        <f>IF(AZ1659=0,0,(BB1659/AZ1659)*100)</f>
        <v>0</v>
      </c>
      <c r="BE1659" s="591"/>
      <c r="BF1659" s="578">
        <f>AT1659+AZ1659</f>
        <v>0</v>
      </c>
      <c r="BG1659" s="579"/>
      <c r="BH1659" s="574">
        <f>AV1659+BB1659</f>
        <v>0</v>
      </c>
      <c r="BI1659" s="575"/>
      <c r="BJ1659" s="590">
        <f>IF(BF1659=0,0,(BH1659/BF1659)*100)</f>
        <v>0</v>
      </c>
      <c r="BK1659" s="591"/>
      <c r="BL1659" s="650">
        <f>(AD1659*2)+(AJ1659*2)+(AP1659*3)+BB1659</f>
        <v>0</v>
      </c>
      <c r="BM1659" s="651"/>
      <c r="BN1659" s="652"/>
      <c r="BO1659" s="599" t="e">
        <f>(BL1659*BR$1649)+(N1659*BR$1650)+(X1659*BR$1651)+(R1659*BR$1652)+(V1659*BR$1653)+(Z1659*BR$1654)</f>
        <v>#REF!</v>
      </c>
      <c r="BP1659" s="599" t="e">
        <f>((AZ1659-BB1659)*BR$1656)+((AT1659-AV1659)*BR$1655)+(H1659*BR$1657)+(P1659*BR$1658)</f>
        <v>#REF!</v>
      </c>
      <c r="BQ1659" s="54"/>
      <c r="BR1659" s="54"/>
      <c r="BS1659" s="67"/>
    </row>
    <row r="1660" spans="1:71" ht="21.75" customHeight="1">
      <c r="A1660" s="54"/>
      <c r="B1660" s="566"/>
      <c r="C1660" s="560" t="str">
        <f>IF(ROSTER!D$18="","",ROSTER!D$18)</f>
        <v/>
      </c>
      <c r="D1660" s="561"/>
      <c r="E1660" s="547"/>
      <c r="F1660" s="502"/>
      <c r="G1660" s="507"/>
      <c r="H1660" s="544"/>
      <c r="I1660" s="545"/>
      <c r="J1660" s="540"/>
      <c r="K1660" s="541"/>
      <c r="L1660" s="553"/>
      <c r="M1660" s="559"/>
      <c r="N1660" s="556"/>
      <c r="O1660" s="557"/>
      <c r="P1660" s="540"/>
      <c r="Q1660" s="541"/>
      <c r="R1660" s="553"/>
      <c r="S1660" s="559"/>
      <c r="T1660" s="592"/>
      <c r="U1660" s="593"/>
      <c r="V1660" s="551"/>
      <c r="W1660" s="545"/>
      <c r="X1660" s="540"/>
      <c r="Y1660" s="545"/>
      <c r="Z1660" s="540"/>
      <c r="AA1660" s="545"/>
      <c r="AB1660" s="540"/>
      <c r="AC1660" s="541"/>
      <c r="AD1660" s="553"/>
      <c r="AE1660" s="559"/>
      <c r="AF1660" s="588"/>
      <c r="AG1660" s="589"/>
      <c r="AH1660" s="540"/>
      <c r="AI1660" s="541"/>
      <c r="AJ1660" s="553"/>
      <c r="AK1660" s="559"/>
      <c r="AL1660" s="592"/>
      <c r="AM1660" s="593"/>
      <c r="AN1660" s="540"/>
      <c r="AO1660" s="541"/>
      <c r="AP1660" s="553"/>
      <c r="AQ1660" s="559"/>
      <c r="AR1660" s="592"/>
      <c r="AS1660" s="593"/>
      <c r="AT1660" s="580"/>
      <c r="AU1660" s="581"/>
      <c r="AV1660" s="576"/>
      <c r="AW1660" s="577"/>
      <c r="AX1660" s="592"/>
      <c r="AY1660" s="593"/>
      <c r="AZ1660" s="540"/>
      <c r="BA1660" s="541"/>
      <c r="BB1660" s="553"/>
      <c r="BC1660" s="559"/>
      <c r="BD1660" s="592"/>
      <c r="BE1660" s="593"/>
      <c r="BF1660" s="580"/>
      <c r="BG1660" s="581"/>
      <c r="BH1660" s="576"/>
      <c r="BI1660" s="577"/>
      <c r="BJ1660" s="592"/>
      <c r="BK1660" s="593"/>
      <c r="BL1660" s="653"/>
      <c r="BM1660" s="654"/>
      <c r="BN1660" s="655"/>
      <c r="BO1660" s="600"/>
      <c r="BP1660" s="600"/>
      <c r="BQ1660" s="54"/>
      <c r="BR1660" s="54"/>
      <c r="BS1660" s="54"/>
    </row>
    <row r="1661" spans="1:71" ht="21.75" customHeight="1">
      <c r="A1661" s="54"/>
      <c r="B1661" s="565" t="str">
        <f>IF(ROSTER!B20="","",ROSTER!B20)</f>
        <v/>
      </c>
      <c r="C1661" s="536" t="str">
        <f>IF(ROSTER!C$20="","",ROSTER!C$20)</f>
        <v/>
      </c>
      <c r="D1661" s="537"/>
      <c r="E1661" s="546"/>
      <c r="F1661" s="501">
        <f>IF(E1661="y",1,IF(E1661="S",1,0))</f>
        <v>0</v>
      </c>
      <c r="G1661" s="506">
        <f>IF(E1661="S",1,0)</f>
        <v>0</v>
      </c>
      <c r="H1661" s="542"/>
      <c r="I1661" s="543"/>
      <c r="J1661" s="538"/>
      <c r="K1661" s="539"/>
      <c r="L1661" s="552"/>
      <c r="M1661" s="558"/>
      <c r="N1661" s="554">
        <f>L1661+J1661</f>
        <v>0</v>
      </c>
      <c r="O1661" s="555"/>
      <c r="P1661" s="538"/>
      <c r="Q1661" s="539"/>
      <c r="R1661" s="552"/>
      <c r="S1661" s="558"/>
      <c r="T1661" s="590">
        <f t="shared" ref="T1661:T1692" si="1487">R1661-P1661</f>
        <v>0</v>
      </c>
      <c r="U1661" s="591"/>
      <c r="V1661" s="550"/>
      <c r="W1661" s="543"/>
      <c r="X1661" s="538"/>
      <c r="Y1661" s="543"/>
      <c r="Z1661" s="538"/>
      <c r="AA1661" s="543"/>
      <c r="AB1661" s="538"/>
      <c r="AC1661" s="539"/>
      <c r="AD1661" s="552"/>
      <c r="AE1661" s="558"/>
      <c r="AF1661" s="586">
        <f>IF(AB1661=0,0,(AD1661/AB1661)*100)</f>
        <v>0</v>
      </c>
      <c r="AG1661" s="587"/>
      <c r="AH1661" s="538"/>
      <c r="AI1661" s="539"/>
      <c r="AJ1661" s="552"/>
      <c r="AK1661" s="558"/>
      <c r="AL1661" s="590">
        <f>IF(AH1661=0,0,(AJ1661/AH1661)*100)</f>
        <v>0</v>
      </c>
      <c r="AM1661" s="591"/>
      <c r="AN1661" s="538"/>
      <c r="AO1661" s="539"/>
      <c r="AP1661" s="552"/>
      <c r="AQ1661" s="558"/>
      <c r="AR1661" s="590">
        <f>IF(AN1661=0,0,(AP1661/AN1661)*100)</f>
        <v>0</v>
      </c>
      <c r="AS1661" s="591"/>
      <c r="AT1661" s="578">
        <f>AB1661+AH1661+AN1661</f>
        <v>0</v>
      </c>
      <c r="AU1661" s="579"/>
      <c r="AV1661" s="574">
        <f>AD1661+AJ1661+AP1661</f>
        <v>0</v>
      </c>
      <c r="AW1661" s="575"/>
      <c r="AX1661" s="590">
        <f>IF(AT1661=0,0,(AV1661/AT1661)*100)</f>
        <v>0</v>
      </c>
      <c r="AY1661" s="591"/>
      <c r="AZ1661" s="538"/>
      <c r="BA1661" s="539"/>
      <c r="BB1661" s="552"/>
      <c r="BC1661" s="558"/>
      <c r="BD1661" s="590">
        <f>IF(AZ1661=0,0,(BB1661/AZ1661)*100)</f>
        <v>0</v>
      </c>
      <c r="BE1661" s="591"/>
      <c r="BF1661" s="578">
        <f>AT1661+AZ1661</f>
        <v>0</v>
      </c>
      <c r="BG1661" s="579"/>
      <c r="BH1661" s="574">
        <f>AV1661+BB1661</f>
        <v>0</v>
      </c>
      <c r="BI1661" s="575"/>
      <c r="BJ1661" s="590">
        <f>IF(BF1661=0,0,(BH1661/BF1661)*100)</f>
        <v>0</v>
      </c>
      <c r="BK1661" s="591"/>
      <c r="BL1661" s="650">
        <f>(AD1661*2)+(AJ1661*2)+(AP1661*3)+BB1661</f>
        <v>0</v>
      </c>
      <c r="BM1661" s="651"/>
      <c r="BN1661" s="652"/>
      <c r="BO1661" s="599" t="e">
        <f>(BL1661*BR$1649)+(N1661*BR$1650)+(X1661*BR$1651)+(R1661*BR$1652)+(V1661*BR$1653)+(Z1661*BR$1654)</f>
        <v>#REF!</v>
      </c>
      <c r="BP1661" s="599" t="e">
        <f>((AZ1661-BB1661)*BR$1656)+((AT1661-AV1661)*BR$1655)+(H1661*BR$1657)+(P1661*BR$1658)</f>
        <v>#REF!</v>
      </c>
      <c r="BQ1661" s="54"/>
      <c r="BR1661" s="54"/>
      <c r="BS1661" s="54"/>
    </row>
    <row r="1662" spans="1:71" ht="21.75" customHeight="1">
      <c r="A1662" s="54"/>
      <c r="B1662" s="566"/>
      <c r="C1662" s="560" t="str">
        <f>IF(ROSTER!D$20="","",ROSTER!D$20)</f>
        <v/>
      </c>
      <c r="D1662" s="561"/>
      <c r="E1662" s="547"/>
      <c r="F1662" s="502"/>
      <c r="G1662" s="507"/>
      <c r="H1662" s="544"/>
      <c r="I1662" s="545"/>
      <c r="J1662" s="540"/>
      <c r="K1662" s="541"/>
      <c r="L1662" s="553"/>
      <c r="M1662" s="559"/>
      <c r="N1662" s="556" t="s">
        <v>14</v>
      </c>
      <c r="O1662" s="557"/>
      <c r="P1662" s="540"/>
      <c r="Q1662" s="541"/>
      <c r="R1662" s="553"/>
      <c r="S1662" s="559"/>
      <c r="T1662" s="592"/>
      <c r="U1662" s="593"/>
      <c r="V1662" s="551"/>
      <c r="W1662" s="545"/>
      <c r="X1662" s="540"/>
      <c r="Y1662" s="545"/>
      <c r="Z1662" s="540"/>
      <c r="AA1662" s="545"/>
      <c r="AB1662" s="540"/>
      <c r="AC1662" s="541"/>
      <c r="AD1662" s="553"/>
      <c r="AE1662" s="559"/>
      <c r="AF1662" s="588"/>
      <c r="AG1662" s="589"/>
      <c r="AH1662" s="540"/>
      <c r="AI1662" s="541"/>
      <c r="AJ1662" s="553"/>
      <c r="AK1662" s="559"/>
      <c r="AL1662" s="592"/>
      <c r="AM1662" s="593"/>
      <c r="AN1662" s="540"/>
      <c r="AO1662" s="541"/>
      <c r="AP1662" s="553"/>
      <c r="AQ1662" s="559"/>
      <c r="AR1662" s="592"/>
      <c r="AS1662" s="593"/>
      <c r="AT1662" s="580"/>
      <c r="AU1662" s="581"/>
      <c r="AV1662" s="576"/>
      <c r="AW1662" s="577"/>
      <c r="AX1662" s="592"/>
      <c r="AY1662" s="593"/>
      <c r="AZ1662" s="540"/>
      <c r="BA1662" s="541"/>
      <c r="BB1662" s="553"/>
      <c r="BC1662" s="559"/>
      <c r="BD1662" s="592"/>
      <c r="BE1662" s="593"/>
      <c r="BF1662" s="580"/>
      <c r="BG1662" s="581"/>
      <c r="BH1662" s="576"/>
      <c r="BI1662" s="577"/>
      <c r="BJ1662" s="592"/>
      <c r="BK1662" s="593"/>
      <c r="BL1662" s="653"/>
      <c r="BM1662" s="654"/>
      <c r="BN1662" s="655"/>
      <c r="BO1662" s="600"/>
      <c r="BP1662" s="600"/>
      <c r="BQ1662" s="54"/>
      <c r="BR1662" s="54"/>
      <c r="BS1662" s="54"/>
    </row>
    <row r="1663" spans="1:71" ht="21.75" customHeight="1">
      <c r="A1663" s="54"/>
      <c r="B1663" s="565" t="str">
        <f>IF(ROSTER!B22="","",ROSTER!B22)</f>
        <v/>
      </c>
      <c r="C1663" s="536" t="str">
        <f>IF(ROSTER!C$22="","",ROSTER!C$22)</f>
        <v/>
      </c>
      <c r="D1663" s="537"/>
      <c r="E1663" s="546"/>
      <c r="F1663" s="501">
        <f>IF(E1663="y",1,IF(E1663="S",1,0))</f>
        <v>0</v>
      </c>
      <c r="G1663" s="506">
        <f>IF(E1663="S",1,0)</f>
        <v>0</v>
      </c>
      <c r="H1663" s="542"/>
      <c r="I1663" s="543"/>
      <c r="J1663" s="538"/>
      <c r="K1663" s="539"/>
      <c r="L1663" s="552"/>
      <c r="M1663" s="558"/>
      <c r="N1663" s="554">
        <f>L1663+J1663</f>
        <v>0</v>
      </c>
      <c r="O1663" s="555"/>
      <c r="P1663" s="538"/>
      <c r="Q1663" s="539"/>
      <c r="R1663" s="552"/>
      <c r="S1663" s="558"/>
      <c r="T1663" s="590">
        <f t="shared" ref="T1663:T1692" si="1488">R1663-P1663</f>
        <v>0</v>
      </c>
      <c r="U1663" s="591"/>
      <c r="V1663" s="550"/>
      <c r="W1663" s="543"/>
      <c r="X1663" s="538"/>
      <c r="Y1663" s="543"/>
      <c r="Z1663" s="538"/>
      <c r="AA1663" s="543"/>
      <c r="AB1663" s="538"/>
      <c r="AC1663" s="539"/>
      <c r="AD1663" s="552"/>
      <c r="AE1663" s="558"/>
      <c r="AF1663" s="586">
        <f>IF(AB1663=0,0,(AD1663/AB1663)*100)</f>
        <v>0</v>
      </c>
      <c r="AG1663" s="587"/>
      <c r="AH1663" s="538"/>
      <c r="AI1663" s="539"/>
      <c r="AJ1663" s="552"/>
      <c r="AK1663" s="558"/>
      <c r="AL1663" s="590">
        <f>IF(AH1663=0,0,(AJ1663/AH1663)*100)</f>
        <v>0</v>
      </c>
      <c r="AM1663" s="591"/>
      <c r="AN1663" s="538"/>
      <c r="AO1663" s="539"/>
      <c r="AP1663" s="552"/>
      <c r="AQ1663" s="558"/>
      <c r="AR1663" s="590">
        <f>IF(AN1663=0,0,(AP1663/AN1663)*100)</f>
        <v>0</v>
      </c>
      <c r="AS1663" s="591"/>
      <c r="AT1663" s="578">
        <f>AB1663+AH1663+AN1663</f>
        <v>0</v>
      </c>
      <c r="AU1663" s="579"/>
      <c r="AV1663" s="574">
        <f>AD1663+AJ1663+AP1663</f>
        <v>0</v>
      </c>
      <c r="AW1663" s="575"/>
      <c r="AX1663" s="590">
        <f>IF(AT1663=0,0,(AV1663/AT1663)*100)</f>
        <v>0</v>
      </c>
      <c r="AY1663" s="591"/>
      <c r="AZ1663" s="538"/>
      <c r="BA1663" s="539"/>
      <c r="BB1663" s="552"/>
      <c r="BC1663" s="558"/>
      <c r="BD1663" s="590">
        <f>IF(AZ1663=0,0,(BB1663/AZ1663)*100)</f>
        <v>0</v>
      </c>
      <c r="BE1663" s="591"/>
      <c r="BF1663" s="578">
        <f>AT1663+AZ1663</f>
        <v>0</v>
      </c>
      <c r="BG1663" s="579"/>
      <c r="BH1663" s="574">
        <f>AV1663+BB1663</f>
        <v>0</v>
      </c>
      <c r="BI1663" s="575"/>
      <c r="BJ1663" s="590">
        <f>IF(BF1663=0,0,(BH1663/BF1663)*100)</f>
        <v>0</v>
      </c>
      <c r="BK1663" s="591"/>
      <c r="BL1663" s="650">
        <f>(AD1663*2)+(AJ1663*2)+(AP1663*3)+BB1663</f>
        <v>0</v>
      </c>
      <c r="BM1663" s="651"/>
      <c r="BN1663" s="652"/>
      <c r="BO1663" s="599" t="e">
        <f>(BL1663*BR$1649)+(N1663*BR$1650)+(X1663*BR$1651)+(R1663*BR$1652)+(V1663*BR$1653)+(Z1663*BR$1654)</f>
        <v>#REF!</v>
      </c>
      <c r="BP1663" s="599" t="e">
        <f>((AZ1663-BB1663)*BR$1656)+((AT1663-AV1663)*BR$1655)+(H1663*BR$1657)+(P1663*BR$1658)</f>
        <v>#REF!</v>
      </c>
      <c r="BQ1663" s="54"/>
      <c r="BR1663" s="54"/>
      <c r="BS1663" s="54"/>
    </row>
    <row r="1664" spans="1:71" ht="21.75" customHeight="1">
      <c r="A1664" s="54"/>
      <c r="B1664" s="566"/>
      <c r="C1664" s="560" t="str">
        <f>IF(ROSTER!D$22="","",ROSTER!D$22)</f>
        <v/>
      </c>
      <c r="D1664" s="561"/>
      <c r="E1664" s="547"/>
      <c r="F1664" s="502"/>
      <c r="G1664" s="507"/>
      <c r="H1664" s="544"/>
      <c r="I1664" s="545"/>
      <c r="J1664" s="540"/>
      <c r="K1664" s="541"/>
      <c r="L1664" s="553"/>
      <c r="M1664" s="559"/>
      <c r="N1664" s="556" t="s">
        <v>14</v>
      </c>
      <c r="O1664" s="557"/>
      <c r="P1664" s="540"/>
      <c r="Q1664" s="541"/>
      <c r="R1664" s="553"/>
      <c r="S1664" s="559"/>
      <c r="T1664" s="592"/>
      <c r="U1664" s="593"/>
      <c r="V1664" s="551"/>
      <c r="W1664" s="545"/>
      <c r="X1664" s="540"/>
      <c r="Y1664" s="545"/>
      <c r="Z1664" s="540"/>
      <c r="AA1664" s="545"/>
      <c r="AB1664" s="540"/>
      <c r="AC1664" s="541"/>
      <c r="AD1664" s="553"/>
      <c r="AE1664" s="559"/>
      <c r="AF1664" s="588"/>
      <c r="AG1664" s="589"/>
      <c r="AH1664" s="540"/>
      <c r="AI1664" s="541"/>
      <c r="AJ1664" s="553"/>
      <c r="AK1664" s="559"/>
      <c r="AL1664" s="592"/>
      <c r="AM1664" s="593"/>
      <c r="AN1664" s="540"/>
      <c r="AO1664" s="541"/>
      <c r="AP1664" s="553"/>
      <c r="AQ1664" s="559"/>
      <c r="AR1664" s="592"/>
      <c r="AS1664" s="593"/>
      <c r="AT1664" s="580"/>
      <c r="AU1664" s="581"/>
      <c r="AV1664" s="576"/>
      <c r="AW1664" s="577"/>
      <c r="AX1664" s="592"/>
      <c r="AY1664" s="593"/>
      <c r="AZ1664" s="540"/>
      <c r="BA1664" s="541"/>
      <c r="BB1664" s="553"/>
      <c r="BC1664" s="559"/>
      <c r="BD1664" s="592"/>
      <c r="BE1664" s="593"/>
      <c r="BF1664" s="580"/>
      <c r="BG1664" s="581"/>
      <c r="BH1664" s="576"/>
      <c r="BI1664" s="577"/>
      <c r="BJ1664" s="592"/>
      <c r="BK1664" s="593"/>
      <c r="BL1664" s="653"/>
      <c r="BM1664" s="654"/>
      <c r="BN1664" s="655"/>
      <c r="BO1664" s="600"/>
      <c r="BP1664" s="600"/>
      <c r="BQ1664" s="54"/>
      <c r="BR1664" s="54"/>
      <c r="BS1664" s="54"/>
    </row>
    <row r="1665" spans="1:71" ht="21.75" customHeight="1">
      <c r="A1665" s="54"/>
      <c r="B1665" s="565" t="str">
        <f>IF(ROSTER!B24="","",ROSTER!B24)</f>
        <v/>
      </c>
      <c r="C1665" s="536" t="str">
        <f>IF(ROSTER!C$24="","",ROSTER!C$24)</f>
        <v/>
      </c>
      <c r="D1665" s="537"/>
      <c r="E1665" s="546"/>
      <c r="F1665" s="501">
        <f>IF(E1665="y",1,IF(E1665="S",1,0))</f>
        <v>0</v>
      </c>
      <c r="G1665" s="506">
        <f>IF(E1665="S",1,0)</f>
        <v>0</v>
      </c>
      <c r="H1665" s="542"/>
      <c r="I1665" s="543"/>
      <c r="J1665" s="538"/>
      <c r="K1665" s="539"/>
      <c r="L1665" s="552"/>
      <c r="M1665" s="558"/>
      <c r="N1665" s="554">
        <f>L1665+J1665</f>
        <v>0</v>
      </c>
      <c r="O1665" s="555"/>
      <c r="P1665" s="538"/>
      <c r="Q1665" s="539"/>
      <c r="R1665" s="552"/>
      <c r="S1665" s="558"/>
      <c r="T1665" s="590">
        <f t="shared" ref="T1665:T1692" si="1489">R1665-P1665</f>
        <v>0</v>
      </c>
      <c r="U1665" s="591"/>
      <c r="V1665" s="550"/>
      <c r="W1665" s="543"/>
      <c r="X1665" s="538"/>
      <c r="Y1665" s="543"/>
      <c r="Z1665" s="538"/>
      <c r="AA1665" s="543"/>
      <c r="AB1665" s="538"/>
      <c r="AC1665" s="539"/>
      <c r="AD1665" s="552"/>
      <c r="AE1665" s="558"/>
      <c r="AF1665" s="586">
        <f>IF(AB1665=0,0,(AD1665/AB1665)*100)</f>
        <v>0</v>
      </c>
      <c r="AG1665" s="587"/>
      <c r="AH1665" s="538"/>
      <c r="AI1665" s="539"/>
      <c r="AJ1665" s="552"/>
      <c r="AK1665" s="558"/>
      <c r="AL1665" s="590">
        <f>IF(AH1665=0,0,(AJ1665/AH1665)*100)</f>
        <v>0</v>
      </c>
      <c r="AM1665" s="591"/>
      <c r="AN1665" s="538"/>
      <c r="AO1665" s="539"/>
      <c r="AP1665" s="552"/>
      <c r="AQ1665" s="558"/>
      <c r="AR1665" s="590">
        <f>IF(AN1665=0,0,(AP1665/AN1665)*100)</f>
        <v>0</v>
      </c>
      <c r="AS1665" s="591"/>
      <c r="AT1665" s="578">
        <f>AB1665+AH1665+AN1665</f>
        <v>0</v>
      </c>
      <c r="AU1665" s="579"/>
      <c r="AV1665" s="574">
        <f>AD1665+AJ1665+AP1665</f>
        <v>0</v>
      </c>
      <c r="AW1665" s="575"/>
      <c r="AX1665" s="590">
        <f>IF(AT1665=0,0,(AV1665/AT1665)*100)</f>
        <v>0</v>
      </c>
      <c r="AY1665" s="591"/>
      <c r="AZ1665" s="538"/>
      <c r="BA1665" s="539"/>
      <c r="BB1665" s="552"/>
      <c r="BC1665" s="558"/>
      <c r="BD1665" s="590">
        <f>IF(AZ1665=0,0,(BB1665/AZ1665)*100)</f>
        <v>0</v>
      </c>
      <c r="BE1665" s="591"/>
      <c r="BF1665" s="578">
        <f>AT1665+AZ1665</f>
        <v>0</v>
      </c>
      <c r="BG1665" s="579"/>
      <c r="BH1665" s="574">
        <f>AV1665+BB1665</f>
        <v>0</v>
      </c>
      <c r="BI1665" s="575"/>
      <c r="BJ1665" s="590">
        <f>IF(BF1665=0,0,(BH1665/BF1665)*100)</f>
        <v>0</v>
      </c>
      <c r="BK1665" s="591"/>
      <c r="BL1665" s="650">
        <f>(AD1665*2)+(AJ1665*2)+(AP1665*3)+BB1665</f>
        <v>0</v>
      </c>
      <c r="BM1665" s="651"/>
      <c r="BN1665" s="652"/>
      <c r="BO1665" s="599" t="e">
        <f>(BL1665*BR$1649)+(N1665*BR$1650)+(X1665*BR$1651)+(R1665*BR$1652)+(V1665*BR$1653)+(Z1665*BR$1654)</f>
        <v>#REF!</v>
      </c>
      <c r="BP1665" s="599" t="e">
        <f>((AZ1665-BB1665)*BR$1656)+((AT1665-AV1665)*BR$1655)+(H1665*BR$1657)+(P1665*BR$1658)</f>
        <v>#REF!</v>
      </c>
      <c r="BQ1665" s="54"/>
      <c r="BR1665" s="54"/>
      <c r="BS1665" s="54"/>
    </row>
    <row r="1666" spans="1:71" ht="21.75" customHeight="1">
      <c r="A1666" s="54"/>
      <c r="B1666" s="566"/>
      <c r="C1666" s="560" t="str">
        <f>IF(ROSTER!D$24="","",ROSTER!D$24)</f>
        <v/>
      </c>
      <c r="D1666" s="561"/>
      <c r="E1666" s="547"/>
      <c r="F1666" s="502"/>
      <c r="G1666" s="507"/>
      <c r="H1666" s="544"/>
      <c r="I1666" s="545"/>
      <c r="J1666" s="540"/>
      <c r="K1666" s="541"/>
      <c r="L1666" s="553"/>
      <c r="M1666" s="559"/>
      <c r="N1666" s="556" t="s">
        <v>14</v>
      </c>
      <c r="O1666" s="557"/>
      <c r="P1666" s="540"/>
      <c r="Q1666" s="541"/>
      <c r="R1666" s="553"/>
      <c r="S1666" s="559"/>
      <c r="T1666" s="592"/>
      <c r="U1666" s="593"/>
      <c r="V1666" s="551"/>
      <c r="W1666" s="545"/>
      <c r="X1666" s="540"/>
      <c r="Y1666" s="545"/>
      <c r="Z1666" s="540"/>
      <c r="AA1666" s="545"/>
      <c r="AB1666" s="540"/>
      <c r="AC1666" s="541"/>
      <c r="AD1666" s="553"/>
      <c r="AE1666" s="559"/>
      <c r="AF1666" s="588"/>
      <c r="AG1666" s="589"/>
      <c r="AH1666" s="540"/>
      <c r="AI1666" s="541"/>
      <c r="AJ1666" s="553"/>
      <c r="AK1666" s="559"/>
      <c r="AL1666" s="592"/>
      <c r="AM1666" s="593"/>
      <c r="AN1666" s="540"/>
      <c r="AO1666" s="541"/>
      <c r="AP1666" s="553"/>
      <c r="AQ1666" s="559"/>
      <c r="AR1666" s="592"/>
      <c r="AS1666" s="593"/>
      <c r="AT1666" s="580"/>
      <c r="AU1666" s="581"/>
      <c r="AV1666" s="576"/>
      <c r="AW1666" s="577"/>
      <c r="AX1666" s="592"/>
      <c r="AY1666" s="593"/>
      <c r="AZ1666" s="540"/>
      <c r="BA1666" s="541"/>
      <c r="BB1666" s="553"/>
      <c r="BC1666" s="559"/>
      <c r="BD1666" s="592"/>
      <c r="BE1666" s="593"/>
      <c r="BF1666" s="580"/>
      <c r="BG1666" s="581"/>
      <c r="BH1666" s="576"/>
      <c r="BI1666" s="577"/>
      <c r="BJ1666" s="592"/>
      <c r="BK1666" s="593"/>
      <c r="BL1666" s="653"/>
      <c r="BM1666" s="654"/>
      <c r="BN1666" s="655"/>
      <c r="BO1666" s="600"/>
      <c r="BP1666" s="600"/>
      <c r="BQ1666" s="54"/>
      <c r="BR1666" s="54"/>
      <c r="BS1666" s="54"/>
    </row>
    <row r="1667" spans="1:71" ht="21.75" customHeight="1">
      <c r="A1667" s="54"/>
      <c r="B1667" s="565" t="str">
        <f>IF(ROSTER!B26="","",ROSTER!B26)</f>
        <v/>
      </c>
      <c r="C1667" s="536" t="str">
        <f>IF(ROSTER!C$26="","",ROSTER!C$26)</f>
        <v/>
      </c>
      <c r="D1667" s="537"/>
      <c r="E1667" s="546"/>
      <c r="F1667" s="501">
        <f>IF(E1667="y",1,IF(E1667="S",1,0))</f>
        <v>0</v>
      </c>
      <c r="G1667" s="506">
        <f>IF(E1667="S",1,0)</f>
        <v>0</v>
      </c>
      <c r="H1667" s="542"/>
      <c r="I1667" s="543"/>
      <c r="J1667" s="538"/>
      <c r="K1667" s="539"/>
      <c r="L1667" s="552"/>
      <c r="M1667" s="558"/>
      <c r="N1667" s="554">
        <f>L1667+J1667</f>
        <v>0</v>
      </c>
      <c r="O1667" s="555"/>
      <c r="P1667" s="538"/>
      <c r="Q1667" s="539"/>
      <c r="R1667" s="552"/>
      <c r="S1667" s="558"/>
      <c r="T1667" s="590">
        <f t="shared" ref="T1667:T1692" si="1490">R1667-P1667</f>
        <v>0</v>
      </c>
      <c r="U1667" s="591"/>
      <c r="V1667" s="550"/>
      <c r="W1667" s="543"/>
      <c r="X1667" s="538"/>
      <c r="Y1667" s="543"/>
      <c r="Z1667" s="538"/>
      <c r="AA1667" s="543"/>
      <c r="AB1667" s="538"/>
      <c r="AC1667" s="539"/>
      <c r="AD1667" s="552"/>
      <c r="AE1667" s="558"/>
      <c r="AF1667" s="586">
        <f>IF(AB1667=0,0,(AD1667/AB1667)*100)</f>
        <v>0</v>
      </c>
      <c r="AG1667" s="587"/>
      <c r="AH1667" s="538"/>
      <c r="AI1667" s="539"/>
      <c r="AJ1667" s="552"/>
      <c r="AK1667" s="558"/>
      <c r="AL1667" s="590">
        <f>IF(AH1667=0,0,(AJ1667/AH1667)*100)</f>
        <v>0</v>
      </c>
      <c r="AM1667" s="591"/>
      <c r="AN1667" s="538"/>
      <c r="AO1667" s="539"/>
      <c r="AP1667" s="552"/>
      <c r="AQ1667" s="558"/>
      <c r="AR1667" s="590">
        <f>IF(AN1667=0,0,(AP1667/AN1667)*100)</f>
        <v>0</v>
      </c>
      <c r="AS1667" s="591"/>
      <c r="AT1667" s="578">
        <f>AB1667+AH1667+AN1667</f>
        <v>0</v>
      </c>
      <c r="AU1667" s="579"/>
      <c r="AV1667" s="574">
        <f>AD1667+AJ1667+AP1667</f>
        <v>0</v>
      </c>
      <c r="AW1667" s="575"/>
      <c r="AX1667" s="590">
        <f>IF(AT1667=0,0,(AV1667/AT1667)*100)</f>
        <v>0</v>
      </c>
      <c r="AY1667" s="591"/>
      <c r="AZ1667" s="538"/>
      <c r="BA1667" s="539"/>
      <c r="BB1667" s="552"/>
      <c r="BC1667" s="558"/>
      <c r="BD1667" s="590">
        <f>IF(AZ1667=0,0,(BB1667/AZ1667)*100)</f>
        <v>0</v>
      </c>
      <c r="BE1667" s="591"/>
      <c r="BF1667" s="578">
        <f>AT1667+AZ1667</f>
        <v>0</v>
      </c>
      <c r="BG1667" s="579"/>
      <c r="BH1667" s="574">
        <f>AV1667+BB1667</f>
        <v>0</v>
      </c>
      <c r="BI1667" s="575"/>
      <c r="BJ1667" s="590">
        <f>IF(BF1667=0,0,(BH1667/BF1667)*100)</f>
        <v>0</v>
      </c>
      <c r="BK1667" s="591"/>
      <c r="BL1667" s="650">
        <f>(AD1667*2)+(AJ1667*2)+(AP1667*3)+BB1667</f>
        <v>0</v>
      </c>
      <c r="BM1667" s="651"/>
      <c r="BN1667" s="652"/>
      <c r="BO1667" s="599" t="e">
        <f>(BL1667*BR$1649)+(N1667*BR$1650)+(X1667*BR$1651)+(R1667*BR$1652)+(V1667*BR$1653)+(Z1667*BR$1654)</f>
        <v>#REF!</v>
      </c>
      <c r="BP1667" s="599" t="e">
        <f>((AZ1667-BB1667)*BR$1656)+((AT1667-AV1667)*BR$1655)+(H1667*BR$1657)+(P1667*BR$1658)</f>
        <v>#REF!</v>
      </c>
      <c r="BQ1667" s="54"/>
      <c r="BR1667" s="54"/>
      <c r="BS1667" s="54"/>
    </row>
    <row r="1668" spans="1:71" ht="21.75" customHeight="1">
      <c r="A1668" s="54"/>
      <c r="B1668" s="566"/>
      <c r="C1668" s="560" t="str">
        <f>IF(ROSTER!D$26="","",ROSTER!D$26)</f>
        <v/>
      </c>
      <c r="D1668" s="561"/>
      <c r="E1668" s="547"/>
      <c r="F1668" s="502"/>
      <c r="G1668" s="507"/>
      <c r="H1668" s="544"/>
      <c r="I1668" s="545"/>
      <c r="J1668" s="540"/>
      <c r="K1668" s="541"/>
      <c r="L1668" s="553"/>
      <c r="M1668" s="559"/>
      <c r="N1668" s="556" t="s">
        <v>14</v>
      </c>
      <c r="O1668" s="557"/>
      <c r="P1668" s="540"/>
      <c r="Q1668" s="541"/>
      <c r="R1668" s="553"/>
      <c r="S1668" s="559"/>
      <c r="T1668" s="592"/>
      <c r="U1668" s="593"/>
      <c r="V1668" s="551"/>
      <c r="W1668" s="545"/>
      <c r="X1668" s="540"/>
      <c r="Y1668" s="545"/>
      <c r="Z1668" s="540"/>
      <c r="AA1668" s="545"/>
      <c r="AB1668" s="540"/>
      <c r="AC1668" s="541"/>
      <c r="AD1668" s="553"/>
      <c r="AE1668" s="559"/>
      <c r="AF1668" s="588"/>
      <c r="AG1668" s="589"/>
      <c r="AH1668" s="540"/>
      <c r="AI1668" s="541"/>
      <c r="AJ1668" s="553"/>
      <c r="AK1668" s="559"/>
      <c r="AL1668" s="592"/>
      <c r="AM1668" s="593"/>
      <c r="AN1668" s="540"/>
      <c r="AO1668" s="541"/>
      <c r="AP1668" s="553"/>
      <c r="AQ1668" s="559"/>
      <c r="AR1668" s="592"/>
      <c r="AS1668" s="593"/>
      <c r="AT1668" s="580"/>
      <c r="AU1668" s="581"/>
      <c r="AV1668" s="576"/>
      <c r="AW1668" s="577"/>
      <c r="AX1668" s="592"/>
      <c r="AY1668" s="593"/>
      <c r="AZ1668" s="540"/>
      <c r="BA1668" s="541"/>
      <c r="BB1668" s="553"/>
      <c r="BC1668" s="559"/>
      <c r="BD1668" s="592"/>
      <c r="BE1668" s="593"/>
      <c r="BF1668" s="580"/>
      <c r="BG1668" s="581"/>
      <c r="BH1668" s="576"/>
      <c r="BI1668" s="577"/>
      <c r="BJ1668" s="592"/>
      <c r="BK1668" s="593"/>
      <c r="BL1668" s="653"/>
      <c r="BM1668" s="654"/>
      <c r="BN1668" s="655"/>
      <c r="BO1668" s="600"/>
      <c r="BP1668" s="600"/>
      <c r="BQ1668" s="54"/>
      <c r="BR1668" s="54"/>
      <c r="BS1668" s="54"/>
    </row>
    <row r="1669" spans="1:71" ht="21.75" customHeight="1">
      <c r="A1669" s="54"/>
      <c r="B1669" s="565" t="str">
        <f>IF(ROSTER!B28="","",ROSTER!B28)</f>
        <v/>
      </c>
      <c r="C1669" s="536" t="str">
        <f>IF(ROSTER!C$28="","",ROSTER!C$28)</f>
        <v/>
      </c>
      <c r="D1669" s="537"/>
      <c r="E1669" s="546"/>
      <c r="F1669" s="501">
        <f>IF(E1669="y",1,IF(E1669="S",1,0))</f>
        <v>0</v>
      </c>
      <c r="G1669" s="506">
        <f>IF(E1669="S",1,0)</f>
        <v>0</v>
      </c>
      <c r="H1669" s="542"/>
      <c r="I1669" s="543"/>
      <c r="J1669" s="538"/>
      <c r="K1669" s="539"/>
      <c r="L1669" s="552"/>
      <c r="M1669" s="558"/>
      <c r="N1669" s="554">
        <f>L1669+J1669</f>
        <v>0</v>
      </c>
      <c r="O1669" s="555"/>
      <c r="P1669" s="538"/>
      <c r="Q1669" s="539"/>
      <c r="R1669" s="552"/>
      <c r="S1669" s="558"/>
      <c r="T1669" s="590">
        <f t="shared" ref="T1669:T1692" si="1491">R1669-P1669</f>
        <v>0</v>
      </c>
      <c r="U1669" s="591"/>
      <c r="V1669" s="550"/>
      <c r="W1669" s="543"/>
      <c r="X1669" s="538"/>
      <c r="Y1669" s="543"/>
      <c r="Z1669" s="538"/>
      <c r="AA1669" s="543"/>
      <c r="AB1669" s="538"/>
      <c r="AC1669" s="539"/>
      <c r="AD1669" s="552"/>
      <c r="AE1669" s="558"/>
      <c r="AF1669" s="586">
        <f>IF(AB1669=0,0,(AD1669/AB1669)*100)</f>
        <v>0</v>
      </c>
      <c r="AG1669" s="587"/>
      <c r="AH1669" s="538"/>
      <c r="AI1669" s="539"/>
      <c r="AJ1669" s="552"/>
      <c r="AK1669" s="558"/>
      <c r="AL1669" s="590">
        <f>IF(AH1669=0,0,(AJ1669/AH1669)*100)</f>
        <v>0</v>
      </c>
      <c r="AM1669" s="591"/>
      <c r="AN1669" s="538"/>
      <c r="AO1669" s="539"/>
      <c r="AP1669" s="552"/>
      <c r="AQ1669" s="558"/>
      <c r="AR1669" s="590">
        <f>IF(AN1669=0,0,(AP1669/AN1669)*100)</f>
        <v>0</v>
      </c>
      <c r="AS1669" s="591"/>
      <c r="AT1669" s="578">
        <f>AB1669+AH1669+AN1669</f>
        <v>0</v>
      </c>
      <c r="AU1669" s="579"/>
      <c r="AV1669" s="574">
        <f>AD1669+AJ1669+AP1669</f>
        <v>0</v>
      </c>
      <c r="AW1669" s="575"/>
      <c r="AX1669" s="590">
        <f>IF(AT1669=0,0,(AV1669/AT1669)*100)</f>
        <v>0</v>
      </c>
      <c r="AY1669" s="591"/>
      <c r="AZ1669" s="538"/>
      <c r="BA1669" s="539"/>
      <c r="BB1669" s="552"/>
      <c r="BC1669" s="558"/>
      <c r="BD1669" s="590">
        <f>IF(AZ1669=0,0,(BB1669/AZ1669)*100)</f>
        <v>0</v>
      </c>
      <c r="BE1669" s="591"/>
      <c r="BF1669" s="578">
        <f>AT1669+AZ1669</f>
        <v>0</v>
      </c>
      <c r="BG1669" s="579"/>
      <c r="BH1669" s="574">
        <f>AV1669+BB1669</f>
        <v>0</v>
      </c>
      <c r="BI1669" s="575"/>
      <c r="BJ1669" s="590">
        <f>IF(BF1669=0,0,(BH1669/BF1669)*100)</f>
        <v>0</v>
      </c>
      <c r="BK1669" s="591"/>
      <c r="BL1669" s="650">
        <f>(AD1669*2)+(AJ1669*2)+(AP1669*3)+BB1669</f>
        <v>0</v>
      </c>
      <c r="BM1669" s="651"/>
      <c r="BN1669" s="652"/>
      <c r="BO1669" s="599" t="e">
        <f>(BL1669*BR$1649)+(N1669*BR$1650)+(X1669*BR$1651)+(R1669*BR$1652)+(V1669*BR$1653)+(Z1669*BR$1654)</f>
        <v>#REF!</v>
      </c>
      <c r="BP1669" s="599" t="e">
        <f>((AZ1669-BB1669)*BR$1656)+((AT1669-AV1669)*BR$1655)+(H1669*BR$1657)+(P1669*BR$1658)</f>
        <v>#REF!</v>
      </c>
      <c r="BQ1669" s="54"/>
      <c r="BR1669" s="54"/>
      <c r="BS1669" s="54"/>
    </row>
    <row r="1670" spans="1:71" ht="21.75" customHeight="1">
      <c r="A1670" s="54"/>
      <c r="B1670" s="566"/>
      <c r="C1670" s="560" t="str">
        <f>IF(ROSTER!D$28="","",ROSTER!D$28)</f>
        <v/>
      </c>
      <c r="D1670" s="561"/>
      <c r="E1670" s="547"/>
      <c r="F1670" s="502"/>
      <c r="G1670" s="507"/>
      <c r="H1670" s="544"/>
      <c r="I1670" s="545"/>
      <c r="J1670" s="540"/>
      <c r="K1670" s="541"/>
      <c r="L1670" s="553"/>
      <c r="M1670" s="559"/>
      <c r="N1670" s="556" t="s">
        <v>14</v>
      </c>
      <c r="O1670" s="557"/>
      <c r="P1670" s="540"/>
      <c r="Q1670" s="541"/>
      <c r="R1670" s="553"/>
      <c r="S1670" s="559"/>
      <c r="T1670" s="592"/>
      <c r="U1670" s="593"/>
      <c r="V1670" s="551"/>
      <c r="W1670" s="545"/>
      <c r="X1670" s="540"/>
      <c r="Y1670" s="545"/>
      <c r="Z1670" s="540"/>
      <c r="AA1670" s="545"/>
      <c r="AB1670" s="540"/>
      <c r="AC1670" s="541"/>
      <c r="AD1670" s="553"/>
      <c r="AE1670" s="559"/>
      <c r="AF1670" s="588"/>
      <c r="AG1670" s="589"/>
      <c r="AH1670" s="540"/>
      <c r="AI1670" s="541"/>
      <c r="AJ1670" s="553"/>
      <c r="AK1670" s="559"/>
      <c r="AL1670" s="592"/>
      <c r="AM1670" s="593"/>
      <c r="AN1670" s="540"/>
      <c r="AO1670" s="541"/>
      <c r="AP1670" s="553"/>
      <c r="AQ1670" s="559"/>
      <c r="AR1670" s="592"/>
      <c r="AS1670" s="593"/>
      <c r="AT1670" s="580"/>
      <c r="AU1670" s="581"/>
      <c r="AV1670" s="576"/>
      <c r="AW1670" s="577"/>
      <c r="AX1670" s="592"/>
      <c r="AY1670" s="593"/>
      <c r="AZ1670" s="540"/>
      <c r="BA1670" s="541"/>
      <c r="BB1670" s="553"/>
      <c r="BC1670" s="559"/>
      <c r="BD1670" s="592"/>
      <c r="BE1670" s="593"/>
      <c r="BF1670" s="580"/>
      <c r="BG1670" s="581"/>
      <c r="BH1670" s="576"/>
      <c r="BI1670" s="577"/>
      <c r="BJ1670" s="592"/>
      <c r="BK1670" s="593"/>
      <c r="BL1670" s="653"/>
      <c r="BM1670" s="654"/>
      <c r="BN1670" s="655"/>
      <c r="BO1670" s="600"/>
      <c r="BP1670" s="600"/>
      <c r="BQ1670" s="54"/>
      <c r="BR1670" s="54"/>
      <c r="BS1670" s="54"/>
    </row>
    <row r="1671" spans="1:71" ht="21.75" customHeight="1">
      <c r="A1671" s="54"/>
      <c r="B1671" s="565" t="str">
        <f>IF(ROSTER!B30="","",ROSTER!B30)</f>
        <v/>
      </c>
      <c r="C1671" s="536" t="str">
        <f>IF(ROSTER!C$30="","",ROSTER!C$30)</f>
        <v/>
      </c>
      <c r="D1671" s="537"/>
      <c r="E1671" s="546"/>
      <c r="F1671" s="501">
        <f>IF(E1671="y",1,IF(E1671="S",1,0))</f>
        <v>0</v>
      </c>
      <c r="G1671" s="506">
        <f>IF(E1671="S",1,0)</f>
        <v>0</v>
      </c>
      <c r="H1671" s="542"/>
      <c r="I1671" s="543"/>
      <c r="J1671" s="538"/>
      <c r="K1671" s="539"/>
      <c r="L1671" s="552"/>
      <c r="M1671" s="558"/>
      <c r="N1671" s="554">
        <f>L1671+J1671</f>
        <v>0</v>
      </c>
      <c r="O1671" s="555"/>
      <c r="P1671" s="538"/>
      <c r="Q1671" s="539"/>
      <c r="R1671" s="552"/>
      <c r="S1671" s="558"/>
      <c r="T1671" s="590">
        <f t="shared" ref="T1671:T1692" si="1492">R1671-P1671</f>
        <v>0</v>
      </c>
      <c r="U1671" s="591"/>
      <c r="V1671" s="550"/>
      <c r="W1671" s="543"/>
      <c r="X1671" s="538"/>
      <c r="Y1671" s="543"/>
      <c r="Z1671" s="538"/>
      <c r="AA1671" s="543"/>
      <c r="AB1671" s="538"/>
      <c r="AC1671" s="539"/>
      <c r="AD1671" s="552"/>
      <c r="AE1671" s="558"/>
      <c r="AF1671" s="586">
        <f>IF(AB1671=0,0,(AD1671/AB1671)*100)</f>
        <v>0</v>
      </c>
      <c r="AG1671" s="587"/>
      <c r="AH1671" s="538"/>
      <c r="AI1671" s="539"/>
      <c r="AJ1671" s="552"/>
      <c r="AK1671" s="558"/>
      <c r="AL1671" s="590">
        <f>IF(AH1671=0,0,(AJ1671/AH1671)*100)</f>
        <v>0</v>
      </c>
      <c r="AM1671" s="591"/>
      <c r="AN1671" s="538"/>
      <c r="AO1671" s="539"/>
      <c r="AP1671" s="552"/>
      <c r="AQ1671" s="558"/>
      <c r="AR1671" s="590">
        <f>IF(AN1671=0,0,(AP1671/AN1671)*100)</f>
        <v>0</v>
      </c>
      <c r="AS1671" s="591"/>
      <c r="AT1671" s="578">
        <f>AB1671+AH1671+AN1671</f>
        <v>0</v>
      </c>
      <c r="AU1671" s="579"/>
      <c r="AV1671" s="574">
        <f>AD1671+AJ1671+AP1671</f>
        <v>0</v>
      </c>
      <c r="AW1671" s="575"/>
      <c r="AX1671" s="590">
        <f>IF(AT1671=0,0,(AV1671/AT1671)*100)</f>
        <v>0</v>
      </c>
      <c r="AY1671" s="591"/>
      <c r="AZ1671" s="538"/>
      <c r="BA1671" s="539"/>
      <c r="BB1671" s="552"/>
      <c r="BC1671" s="558"/>
      <c r="BD1671" s="590">
        <f>IF(AZ1671=0,0,(BB1671/AZ1671)*100)</f>
        <v>0</v>
      </c>
      <c r="BE1671" s="591"/>
      <c r="BF1671" s="578">
        <f>AT1671+AZ1671</f>
        <v>0</v>
      </c>
      <c r="BG1671" s="579"/>
      <c r="BH1671" s="574">
        <f>AV1671+BB1671</f>
        <v>0</v>
      </c>
      <c r="BI1671" s="575"/>
      <c r="BJ1671" s="590">
        <f>IF(BF1671=0,0,(BH1671/BF1671)*100)</f>
        <v>0</v>
      </c>
      <c r="BK1671" s="591"/>
      <c r="BL1671" s="650">
        <f>(AD1671*2)+(AJ1671*2)+(AP1671*3)+BB1671</f>
        <v>0</v>
      </c>
      <c r="BM1671" s="651"/>
      <c r="BN1671" s="652"/>
      <c r="BO1671" s="599" t="e">
        <f>(BL1671*BR$1649)+(N1671*BR$1650)+(X1671*BR$1651)+(R1671*BR$1652)+(V1671*BR$1653)+(Z1671*BR$1654)</f>
        <v>#REF!</v>
      </c>
      <c r="BP1671" s="599" t="e">
        <f>((AZ1671-BB1671)*BR$1656)+((AT1671-AV1671)*BR$1655)+(H1671*BR$1657)+(P1671*BR$1658)</f>
        <v>#REF!</v>
      </c>
      <c r="BQ1671" s="54"/>
      <c r="BR1671" s="54"/>
      <c r="BS1671" s="54"/>
    </row>
    <row r="1672" spans="1:71" ht="21.75" customHeight="1">
      <c r="A1672" s="54"/>
      <c r="B1672" s="566"/>
      <c r="C1672" s="560" t="str">
        <f>IF(ROSTER!D$30="","",ROSTER!D$30)</f>
        <v/>
      </c>
      <c r="D1672" s="561"/>
      <c r="E1672" s="547"/>
      <c r="F1672" s="502"/>
      <c r="G1672" s="507"/>
      <c r="H1672" s="544"/>
      <c r="I1672" s="545"/>
      <c r="J1672" s="540"/>
      <c r="K1672" s="541"/>
      <c r="L1672" s="553"/>
      <c r="M1672" s="559"/>
      <c r="N1672" s="556" t="s">
        <v>14</v>
      </c>
      <c r="O1672" s="557"/>
      <c r="P1672" s="540"/>
      <c r="Q1672" s="541"/>
      <c r="R1672" s="553"/>
      <c r="S1672" s="559"/>
      <c r="T1672" s="592"/>
      <c r="U1672" s="593"/>
      <c r="V1672" s="551"/>
      <c r="W1672" s="545"/>
      <c r="X1672" s="540"/>
      <c r="Y1672" s="545"/>
      <c r="Z1672" s="540"/>
      <c r="AA1672" s="545"/>
      <c r="AB1672" s="540"/>
      <c r="AC1672" s="541"/>
      <c r="AD1672" s="553"/>
      <c r="AE1672" s="559"/>
      <c r="AF1672" s="588"/>
      <c r="AG1672" s="589"/>
      <c r="AH1672" s="540"/>
      <c r="AI1672" s="541"/>
      <c r="AJ1672" s="553"/>
      <c r="AK1672" s="559"/>
      <c r="AL1672" s="592"/>
      <c r="AM1672" s="593"/>
      <c r="AN1672" s="540"/>
      <c r="AO1672" s="541"/>
      <c r="AP1672" s="553"/>
      <c r="AQ1672" s="559"/>
      <c r="AR1672" s="592"/>
      <c r="AS1672" s="593"/>
      <c r="AT1672" s="580"/>
      <c r="AU1672" s="581"/>
      <c r="AV1672" s="576"/>
      <c r="AW1672" s="577"/>
      <c r="AX1672" s="592"/>
      <c r="AY1672" s="593"/>
      <c r="AZ1672" s="540"/>
      <c r="BA1672" s="541"/>
      <c r="BB1672" s="553"/>
      <c r="BC1672" s="559"/>
      <c r="BD1672" s="592"/>
      <c r="BE1672" s="593"/>
      <c r="BF1672" s="580"/>
      <c r="BG1672" s="581"/>
      <c r="BH1672" s="576"/>
      <c r="BI1672" s="577"/>
      <c r="BJ1672" s="592"/>
      <c r="BK1672" s="593"/>
      <c r="BL1672" s="653"/>
      <c r="BM1672" s="654"/>
      <c r="BN1672" s="655"/>
      <c r="BO1672" s="600"/>
      <c r="BP1672" s="600"/>
      <c r="BQ1672" s="54"/>
      <c r="BR1672" s="54"/>
      <c r="BS1672" s="54"/>
    </row>
    <row r="1673" spans="1:71" ht="21.75" customHeight="1">
      <c r="A1673" s="54"/>
      <c r="B1673" s="565" t="str">
        <f>IF(ROSTER!B32="","",ROSTER!B32)</f>
        <v/>
      </c>
      <c r="C1673" s="536" t="str">
        <f>IF(ROSTER!C$32="","",ROSTER!C$32)</f>
        <v/>
      </c>
      <c r="D1673" s="537"/>
      <c r="E1673" s="546"/>
      <c r="F1673" s="501">
        <f>IF(E1673="y",1,IF(E1673="S",1,0))</f>
        <v>0</v>
      </c>
      <c r="G1673" s="506">
        <f>IF(E1673="S",1,0)</f>
        <v>0</v>
      </c>
      <c r="H1673" s="542"/>
      <c r="I1673" s="543"/>
      <c r="J1673" s="538"/>
      <c r="K1673" s="539"/>
      <c r="L1673" s="552"/>
      <c r="M1673" s="558"/>
      <c r="N1673" s="554">
        <f>L1673+J1673</f>
        <v>0</v>
      </c>
      <c r="O1673" s="555"/>
      <c r="P1673" s="538"/>
      <c r="Q1673" s="539"/>
      <c r="R1673" s="552"/>
      <c r="S1673" s="558"/>
      <c r="T1673" s="590">
        <f t="shared" ref="T1673:T1692" si="1493">R1673-P1673</f>
        <v>0</v>
      </c>
      <c r="U1673" s="591"/>
      <c r="V1673" s="550"/>
      <c r="W1673" s="543"/>
      <c r="X1673" s="538"/>
      <c r="Y1673" s="543"/>
      <c r="Z1673" s="538"/>
      <c r="AA1673" s="543"/>
      <c r="AB1673" s="538"/>
      <c r="AC1673" s="539"/>
      <c r="AD1673" s="552"/>
      <c r="AE1673" s="558"/>
      <c r="AF1673" s="586">
        <f>IF(AB1673=0,0,(AD1673/AB1673)*100)</f>
        <v>0</v>
      </c>
      <c r="AG1673" s="587"/>
      <c r="AH1673" s="538"/>
      <c r="AI1673" s="539"/>
      <c r="AJ1673" s="552"/>
      <c r="AK1673" s="558"/>
      <c r="AL1673" s="590">
        <f>IF(AH1673=0,0,(AJ1673/AH1673)*100)</f>
        <v>0</v>
      </c>
      <c r="AM1673" s="591"/>
      <c r="AN1673" s="538"/>
      <c r="AO1673" s="539"/>
      <c r="AP1673" s="552"/>
      <c r="AQ1673" s="558"/>
      <c r="AR1673" s="590">
        <f>IF(AN1673=0,0,(AP1673/AN1673)*100)</f>
        <v>0</v>
      </c>
      <c r="AS1673" s="591"/>
      <c r="AT1673" s="578">
        <f>AB1673+AH1673+AN1673</f>
        <v>0</v>
      </c>
      <c r="AU1673" s="579"/>
      <c r="AV1673" s="574">
        <f>AD1673+AJ1673+AP1673</f>
        <v>0</v>
      </c>
      <c r="AW1673" s="575"/>
      <c r="AX1673" s="590">
        <f>IF(AT1673=0,0,(AV1673/AT1673)*100)</f>
        <v>0</v>
      </c>
      <c r="AY1673" s="591"/>
      <c r="AZ1673" s="538"/>
      <c r="BA1673" s="539"/>
      <c r="BB1673" s="552"/>
      <c r="BC1673" s="558"/>
      <c r="BD1673" s="590">
        <f>IF(AZ1673=0,0,(BB1673/AZ1673)*100)</f>
        <v>0</v>
      </c>
      <c r="BE1673" s="591"/>
      <c r="BF1673" s="578">
        <f>AT1673+AZ1673</f>
        <v>0</v>
      </c>
      <c r="BG1673" s="579"/>
      <c r="BH1673" s="574">
        <f>AV1673+BB1673</f>
        <v>0</v>
      </c>
      <c r="BI1673" s="575"/>
      <c r="BJ1673" s="590">
        <f>IF(BF1673=0,0,(BH1673/BF1673)*100)</f>
        <v>0</v>
      </c>
      <c r="BK1673" s="591"/>
      <c r="BL1673" s="650">
        <f>(AD1673*2)+(AJ1673*2)+(AP1673*3)+BB1673</f>
        <v>0</v>
      </c>
      <c r="BM1673" s="651"/>
      <c r="BN1673" s="652"/>
      <c r="BO1673" s="599" t="e">
        <f>(BL1673*BR$1649)+(N1673*BR$1650)+(X1673*BR$1651)+(R1673*BR$1652)+(V1673*BR$1653)+(Z1673*BR$1654)</f>
        <v>#REF!</v>
      </c>
      <c r="BP1673" s="599" t="e">
        <f>((AZ1673-BB1673)*BR$1656)+((AT1673-AV1673)*BR$1655)+(H1673*BR$1657)+(P1673*BR$1658)</f>
        <v>#REF!</v>
      </c>
      <c r="BQ1673" s="54"/>
      <c r="BR1673" s="54"/>
      <c r="BS1673" s="54"/>
    </row>
    <row r="1674" spans="1:71" ht="21.75" customHeight="1">
      <c r="A1674" s="54"/>
      <c r="B1674" s="566"/>
      <c r="C1674" s="560" t="str">
        <f>IF(ROSTER!D$32="","",ROSTER!D$32)</f>
        <v/>
      </c>
      <c r="D1674" s="561"/>
      <c r="E1674" s="547"/>
      <c r="F1674" s="502"/>
      <c r="G1674" s="507"/>
      <c r="H1674" s="544"/>
      <c r="I1674" s="545"/>
      <c r="J1674" s="540"/>
      <c r="K1674" s="541"/>
      <c r="L1674" s="553"/>
      <c r="M1674" s="559"/>
      <c r="N1674" s="556" t="s">
        <v>14</v>
      </c>
      <c r="O1674" s="557"/>
      <c r="P1674" s="540"/>
      <c r="Q1674" s="541"/>
      <c r="R1674" s="553"/>
      <c r="S1674" s="559"/>
      <c r="T1674" s="592"/>
      <c r="U1674" s="593"/>
      <c r="V1674" s="551"/>
      <c r="W1674" s="545"/>
      <c r="X1674" s="540"/>
      <c r="Y1674" s="545"/>
      <c r="Z1674" s="540"/>
      <c r="AA1674" s="545"/>
      <c r="AB1674" s="540"/>
      <c r="AC1674" s="541"/>
      <c r="AD1674" s="553"/>
      <c r="AE1674" s="559"/>
      <c r="AF1674" s="588"/>
      <c r="AG1674" s="589"/>
      <c r="AH1674" s="540"/>
      <c r="AI1674" s="541"/>
      <c r="AJ1674" s="553"/>
      <c r="AK1674" s="559"/>
      <c r="AL1674" s="592"/>
      <c r="AM1674" s="593"/>
      <c r="AN1674" s="540"/>
      <c r="AO1674" s="541"/>
      <c r="AP1674" s="553"/>
      <c r="AQ1674" s="559"/>
      <c r="AR1674" s="592"/>
      <c r="AS1674" s="593"/>
      <c r="AT1674" s="580"/>
      <c r="AU1674" s="581"/>
      <c r="AV1674" s="576"/>
      <c r="AW1674" s="577"/>
      <c r="AX1674" s="592"/>
      <c r="AY1674" s="593"/>
      <c r="AZ1674" s="540"/>
      <c r="BA1674" s="541"/>
      <c r="BB1674" s="553"/>
      <c r="BC1674" s="559"/>
      <c r="BD1674" s="592"/>
      <c r="BE1674" s="593"/>
      <c r="BF1674" s="580"/>
      <c r="BG1674" s="581"/>
      <c r="BH1674" s="576"/>
      <c r="BI1674" s="577"/>
      <c r="BJ1674" s="592"/>
      <c r="BK1674" s="593"/>
      <c r="BL1674" s="653"/>
      <c r="BM1674" s="654"/>
      <c r="BN1674" s="655"/>
      <c r="BO1674" s="600"/>
      <c r="BP1674" s="600"/>
      <c r="BQ1674" s="54"/>
      <c r="BR1674" s="54"/>
      <c r="BS1674" s="54"/>
    </row>
    <row r="1675" spans="1:71" ht="21.75" customHeight="1">
      <c r="A1675" s="54"/>
      <c r="B1675" s="565" t="str">
        <f>IF(ROSTER!B34="","",ROSTER!B34)</f>
        <v/>
      </c>
      <c r="C1675" s="536" t="str">
        <f>IF(ROSTER!C$34="","",ROSTER!C$34)</f>
        <v/>
      </c>
      <c r="D1675" s="537"/>
      <c r="E1675" s="546"/>
      <c r="F1675" s="501">
        <f>IF(E1675="y",1,IF(E1675="S",1,0))</f>
        <v>0</v>
      </c>
      <c r="G1675" s="506">
        <f>IF(E1675="S",1,0)</f>
        <v>0</v>
      </c>
      <c r="H1675" s="542"/>
      <c r="I1675" s="543"/>
      <c r="J1675" s="538"/>
      <c r="K1675" s="539"/>
      <c r="L1675" s="552"/>
      <c r="M1675" s="558"/>
      <c r="N1675" s="554">
        <f>L1675+J1675</f>
        <v>0</v>
      </c>
      <c r="O1675" s="555"/>
      <c r="P1675" s="538"/>
      <c r="Q1675" s="539"/>
      <c r="R1675" s="552"/>
      <c r="S1675" s="558"/>
      <c r="T1675" s="590">
        <f t="shared" ref="T1675:T1692" si="1494">R1675-P1675</f>
        <v>0</v>
      </c>
      <c r="U1675" s="591"/>
      <c r="V1675" s="550"/>
      <c r="W1675" s="543"/>
      <c r="X1675" s="538"/>
      <c r="Y1675" s="543"/>
      <c r="Z1675" s="538"/>
      <c r="AA1675" s="543"/>
      <c r="AB1675" s="538"/>
      <c r="AC1675" s="539"/>
      <c r="AD1675" s="552"/>
      <c r="AE1675" s="558"/>
      <c r="AF1675" s="586">
        <f>IF(AB1675=0,0,(AD1675/AB1675)*100)</f>
        <v>0</v>
      </c>
      <c r="AG1675" s="587"/>
      <c r="AH1675" s="538"/>
      <c r="AI1675" s="539"/>
      <c r="AJ1675" s="552"/>
      <c r="AK1675" s="558"/>
      <c r="AL1675" s="590">
        <f>IF(AH1675=0,0,(AJ1675/AH1675)*100)</f>
        <v>0</v>
      </c>
      <c r="AM1675" s="591"/>
      <c r="AN1675" s="538"/>
      <c r="AO1675" s="539"/>
      <c r="AP1675" s="552"/>
      <c r="AQ1675" s="558"/>
      <c r="AR1675" s="590">
        <f>IF(AN1675=0,0,(AP1675/AN1675)*100)</f>
        <v>0</v>
      </c>
      <c r="AS1675" s="591"/>
      <c r="AT1675" s="578">
        <f>AB1675+AH1675+AN1675</f>
        <v>0</v>
      </c>
      <c r="AU1675" s="579"/>
      <c r="AV1675" s="574">
        <f>AD1675+AJ1675+AP1675</f>
        <v>0</v>
      </c>
      <c r="AW1675" s="575"/>
      <c r="AX1675" s="590">
        <f>IF(AT1675=0,0,(AV1675/AT1675)*100)</f>
        <v>0</v>
      </c>
      <c r="AY1675" s="591"/>
      <c r="AZ1675" s="538"/>
      <c r="BA1675" s="539"/>
      <c r="BB1675" s="552"/>
      <c r="BC1675" s="558"/>
      <c r="BD1675" s="590">
        <f>IF(AZ1675=0,0,(BB1675/AZ1675)*100)</f>
        <v>0</v>
      </c>
      <c r="BE1675" s="591"/>
      <c r="BF1675" s="578">
        <f>AT1675+AZ1675</f>
        <v>0</v>
      </c>
      <c r="BG1675" s="579"/>
      <c r="BH1675" s="574">
        <f>AV1675+BB1675</f>
        <v>0</v>
      </c>
      <c r="BI1675" s="575"/>
      <c r="BJ1675" s="590">
        <f>IF(BF1675=0,0,(BH1675/BF1675)*100)</f>
        <v>0</v>
      </c>
      <c r="BK1675" s="591"/>
      <c r="BL1675" s="650">
        <f>(AD1675*2)+(AJ1675*2)+(AP1675*3)+BB1675</f>
        <v>0</v>
      </c>
      <c r="BM1675" s="651"/>
      <c r="BN1675" s="652"/>
      <c r="BO1675" s="599" t="e">
        <f>(BL1675*BR$1649)+(N1675*BR$1650)+(X1675*BR$1651)+(R1675*BR$1652)+(V1675*BR$1653)+(Z1675*BR$1654)</f>
        <v>#REF!</v>
      </c>
      <c r="BP1675" s="599" t="e">
        <f>((AZ1675-BB1675)*BR$1656)+((AT1675-AV1675)*BR$1655)+(H1675*BR$1657)+(P1675*BR$1658)</f>
        <v>#REF!</v>
      </c>
      <c r="BQ1675" s="54"/>
      <c r="BR1675" s="54"/>
      <c r="BS1675" s="54"/>
    </row>
    <row r="1676" spans="1:71" ht="21.75" customHeight="1">
      <c r="A1676" s="54"/>
      <c r="B1676" s="566"/>
      <c r="C1676" s="560" t="str">
        <f>IF(ROSTER!D$34="","",ROSTER!D$34)</f>
        <v/>
      </c>
      <c r="D1676" s="561"/>
      <c r="E1676" s="547"/>
      <c r="F1676" s="502"/>
      <c r="G1676" s="507"/>
      <c r="H1676" s="544"/>
      <c r="I1676" s="545"/>
      <c r="J1676" s="540"/>
      <c r="K1676" s="541"/>
      <c r="L1676" s="553"/>
      <c r="M1676" s="559"/>
      <c r="N1676" s="556" t="s">
        <v>14</v>
      </c>
      <c r="O1676" s="557"/>
      <c r="P1676" s="540"/>
      <c r="Q1676" s="541"/>
      <c r="R1676" s="553"/>
      <c r="S1676" s="559"/>
      <c r="T1676" s="592"/>
      <c r="U1676" s="593"/>
      <c r="V1676" s="551"/>
      <c r="W1676" s="545"/>
      <c r="X1676" s="540"/>
      <c r="Y1676" s="545"/>
      <c r="Z1676" s="540"/>
      <c r="AA1676" s="545"/>
      <c r="AB1676" s="540"/>
      <c r="AC1676" s="541"/>
      <c r="AD1676" s="553"/>
      <c r="AE1676" s="559"/>
      <c r="AF1676" s="588"/>
      <c r="AG1676" s="589"/>
      <c r="AH1676" s="540"/>
      <c r="AI1676" s="541"/>
      <c r="AJ1676" s="553"/>
      <c r="AK1676" s="559"/>
      <c r="AL1676" s="592"/>
      <c r="AM1676" s="593"/>
      <c r="AN1676" s="540"/>
      <c r="AO1676" s="541"/>
      <c r="AP1676" s="553"/>
      <c r="AQ1676" s="559"/>
      <c r="AR1676" s="592"/>
      <c r="AS1676" s="593"/>
      <c r="AT1676" s="580"/>
      <c r="AU1676" s="581"/>
      <c r="AV1676" s="576"/>
      <c r="AW1676" s="577"/>
      <c r="AX1676" s="592"/>
      <c r="AY1676" s="593"/>
      <c r="AZ1676" s="540"/>
      <c r="BA1676" s="541"/>
      <c r="BB1676" s="553"/>
      <c r="BC1676" s="559"/>
      <c r="BD1676" s="592"/>
      <c r="BE1676" s="593"/>
      <c r="BF1676" s="580"/>
      <c r="BG1676" s="581"/>
      <c r="BH1676" s="576"/>
      <c r="BI1676" s="577"/>
      <c r="BJ1676" s="592"/>
      <c r="BK1676" s="593"/>
      <c r="BL1676" s="653"/>
      <c r="BM1676" s="654"/>
      <c r="BN1676" s="655"/>
      <c r="BO1676" s="600"/>
      <c r="BP1676" s="600"/>
      <c r="BQ1676" s="54"/>
      <c r="BR1676" s="54"/>
      <c r="BS1676" s="54"/>
    </row>
    <row r="1677" spans="1:71" ht="21.75" customHeight="1">
      <c r="A1677" s="54"/>
      <c r="B1677" s="565" t="str">
        <f>IF(ROSTER!B36="","",ROSTER!B36)</f>
        <v/>
      </c>
      <c r="C1677" s="536" t="str">
        <f>IF(ROSTER!C$36="","",ROSTER!C$36)</f>
        <v/>
      </c>
      <c r="D1677" s="537"/>
      <c r="E1677" s="546"/>
      <c r="F1677" s="501">
        <f>IF(E1677="y",1,IF(E1677="S",1,0))</f>
        <v>0</v>
      </c>
      <c r="G1677" s="506">
        <f>IF(E1677="S",1,0)</f>
        <v>0</v>
      </c>
      <c r="H1677" s="542"/>
      <c r="I1677" s="543"/>
      <c r="J1677" s="538"/>
      <c r="K1677" s="539"/>
      <c r="L1677" s="552"/>
      <c r="M1677" s="558"/>
      <c r="N1677" s="554">
        <f>L1677+J1677</f>
        <v>0</v>
      </c>
      <c r="O1677" s="555"/>
      <c r="P1677" s="538"/>
      <c r="Q1677" s="539"/>
      <c r="R1677" s="552"/>
      <c r="S1677" s="558"/>
      <c r="T1677" s="590">
        <f t="shared" ref="T1677:T1692" si="1495">R1677-P1677</f>
        <v>0</v>
      </c>
      <c r="U1677" s="591"/>
      <c r="V1677" s="550"/>
      <c r="W1677" s="543"/>
      <c r="X1677" s="538"/>
      <c r="Y1677" s="543"/>
      <c r="Z1677" s="538"/>
      <c r="AA1677" s="543"/>
      <c r="AB1677" s="538"/>
      <c r="AC1677" s="539"/>
      <c r="AD1677" s="552"/>
      <c r="AE1677" s="558"/>
      <c r="AF1677" s="586">
        <f>IF(AB1677=0,0,(AD1677/AB1677)*100)</f>
        <v>0</v>
      </c>
      <c r="AG1677" s="587"/>
      <c r="AH1677" s="538"/>
      <c r="AI1677" s="539"/>
      <c r="AJ1677" s="552"/>
      <c r="AK1677" s="558"/>
      <c r="AL1677" s="590">
        <f>IF(AH1677=0,0,(AJ1677/AH1677)*100)</f>
        <v>0</v>
      </c>
      <c r="AM1677" s="591"/>
      <c r="AN1677" s="538"/>
      <c r="AO1677" s="539"/>
      <c r="AP1677" s="552"/>
      <c r="AQ1677" s="558"/>
      <c r="AR1677" s="590">
        <f>IF(AN1677=0,0,(AP1677/AN1677)*100)</f>
        <v>0</v>
      </c>
      <c r="AS1677" s="591"/>
      <c r="AT1677" s="578">
        <f>AB1677+AH1677+AN1677</f>
        <v>0</v>
      </c>
      <c r="AU1677" s="579"/>
      <c r="AV1677" s="574">
        <f>AD1677+AJ1677+AP1677</f>
        <v>0</v>
      </c>
      <c r="AW1677" s="575"/>
      <c r="AX1677" s="590">
        <f>IF(AT1677=0,0,(AV1677/AT1677)*100)</f>
        <v>0</v>
      </c>
      <c r="AY1677" s="591"/>
      <c r="AZ1677" s="538"/>
      <c r="BA1677" s="539"/>
      <c r="BB1677" s="552"/>
      <c r="BC1677" s="558"/>
      <c r="BD1677" s="590">
        <f>IF(AZ1677=0,0,(BB1677/AZ1677)*100)</f>
        <v>0</v>
      </c>
      <c r="BE1677" s="591"/>
      <c r="BF1677" s="578">
        <f>AT1677+AZ1677</f>
        <v>0</v>
      </c>
      <c r="BG1677" s="579"/>
      <c r="BH1677" s="574">
        <f>AV1677+BB1677</f>
        <v>0</v>
      </c>
      <c r="BI1677" s="575"/>
      <c r="BJ1677" s="590">
        <f>IF(BF1677=0,0,(BH1677/BF1677)*100)</f>
        <v>0</v>
      </c>
      <c r="BK1677" s="591"/>
      <c r="BL1677" s="650">
        <f>(AD1677*2)+(AJ1677*2)+(AP1677*3)+BB1677</f>
        <v>0</v>
      </c>
      <c r="BM1677" s="651"/>
      <c r="BN1677" s="652"/>
      <c r="BO1677" s="599" t="e">
        <f>(BL1677*BR$1649)+(N1677*BR$1650)+(X1677*BR$1651)+(R1677*BR$1652)+(V1677*BR$1653)+(Z1677*BR$1654)</f>
        <v>#REF!</v>
      </c>
      <c r="BP1677" s="599" t="e">
        <f>((AZ1677-BB1677)*BR$1656)+((AT1677-AV1677)*BR$1655)+(H1677*BR$1657)+(P1677*BR$1658)</f>
        <v>#REF!</v>
      </c>
      <c r="BQ1677" s="54"/>
      <c r="BR1677" s="54"/>
      <c r="BS1677" s="54"/>
    </row>
    <row r="1678" spans="1:71" ht="21.75" customHeight="1">
      <c r="A1678" s="54"/>
      <c r="B1678" s="566"/>
      <c r="C1678" s="560" t="str">
        <f>IF(ROSTER!D$36="","",ROSTER!D$36)</f>
        <v/>
      </c>
      <c r="D1678" s="561"/>
      <c r="E1678" s="547"/>
      <c r="F1678" s="502"/>
      <c r="G1678" s="507"/>
      <c r="H1678" s="544"/>
      <c r="I1678" s="545"/>
      <c r="J1678" s="540"/>
      <c r="K1678" s="541"/>
      <c r="L1678" s="553"/>
      <c r="M1678" s="559"/>
      <c r="N1678" s="556" t="s">
        <v>14</v>
      </c>
      <c r="O1678" s="557"/>
      <c r="P1678" s="540"/>
      <c r="Q1678" s="541"/>
      <c r="R1678" s="553"/>
      <c r="S1678" s="559"/>
      <c r="T1678" s="592"/>
      <c r="U1678" s="593"/>
      <c r="V1678" s="551"/>
      <c r="W1678" s="545"/>
      <c r="X1678" s="540"/>
      <c r="Y1678" s="545"/>
      <c r="Z1678" s="540"/>
      <c r="AA1678" s="545"/>
      <c r="AB1678" s="540"/>
      <c r="AC1678" s="541"/>
      <c r="AD1678" s="553"/>
      <c r="AE1678" s="559"/>
      <c r="AF1678" s="588"/>
      <c r="AG1678" s="589"/>
      <c r="AH1678" s="540"/>
      <c r="AI1678" s="541"/>
      <c r="AJ1678" s="553"/>
      <c r="AK1678" s="559"/>
      <c r="AL1678" s="592"/>
      <c r="AM1678" s="593"/>
      <c r="AN1678" s="540"/>
      <c r="AO1678" s="541"/>
      <c r="AP1678" s="553"/>
      <c r="AQ1678" s="559"/>
      <c r="AR1678" s="592"/>
      <c r="AS1678" s="593"/>
      <c r="AT1678" s="580"/>
      <c r="AU1678" s="581"/>
      <c r="AV1678" s="576"/>
      <c r="AW1678" s="577"/>
      <c r="AX1678" s="592"/>
      <c r="AY1678" s="593"/>
      <c r="AZ1678" s="540"/>
      <c r="BA1678" s="541"/>
      <c r="BB1678" s="553"/>
      <c r="BC1678" s="559"/>
      <c r="BD1678" s="592"/>
      <c r="BE1678" s="593"/>
      <c r="BF1678" s="580"/>
      <c r="BG1678" s="581"/>
      <c r="BH1678" s="576"/>
      <c r="BI1678" s="577"/>
      <c r="BJ1678" s="592"/>
      <c r="BK1678" s="593"/>
      <c r="BL1678" s="653"/>
      <c r="BM1678" s="654"/>
      <c r="BN1678" s="655"/>
      <c r="BO1678" s="600"/>
      <c r="BP1678" s="600"/>
      <c r="BQ1678" s="54"/>
      <c r="BR1678" s="54"/>
      <c r="BS1678" s="54"/>
    </row>
    <row r="1679" spans="1:71" ht="21.75" customHeight="1">
      <c r="A1679" s="54"/>
      <c r="B1679" s="565" t="str">
        <f>IF(ROSTER!B38="","",ROSTER!B38)</f>
        <v/>
      </c>
      <c r="C1679" s="536" t="str">
        <f>IF(ROSTER!C$38="","",ROSTER!C$38)</f>
        <v/>
      </c>
      <c r="D1679" s="537"/>
      <c r="E1679" s="546"/>
      <c r="F1679" s="501">
        <f>IF(E1679="y",1,IF(E1679="S",1,0))</f>
        <v>0</v>
      </c>
      <c r="G1679" s="506">
        <f>IF(E1679="S",1,0)</f>
        <v>0</v>
      </c>
      <c r="H1679" s="542"/>
      <c r="I1679" s="543"/>
      <c r="J1679" s="538"/>
      <c r="K1679" s="539"/>
      <c r="L1679" s="552"/>
      <c r="M1679" s="558"/>
      <c r="N1679" s="554">
        <f>L1679+J1679</f>
        <v>0</v>
      </c>
      <c r="O1679" s="555"/>
      <c r="P1679" s="538"/>
      <c r="Q1679" s="539"/>
      <c r="R1679" s="552"/>
      <c r="S1679" s="558"/>
      <c r="T1679" s="590">
        <f t="shared" ref="T1679:T1692" si="1496">R1679-P1679</f>
        <v>0</v>
      </c>
      <c r="U1679" s="591"/>
      <c r="V1679" s="550"/>
      <c r="W1679" s="543"/>
      <c r="X1679" s="538"/>
      <c r="Y1679" s="543"/>
      <c r="Z1679" s="538"/>
      <c r="AA1679" s="543"/>
      <c r="AB1679" s="538"/>
      <c r="AC1679" s="539"/>
      <c r="AD1679" s="552"/>
      <c r="AE1679" s="558"/>
      <c r="AF1679" s="586">
        <f>IF(AB1679=0,0,(AD1679/AB1679)*100)</f>
        <v>0</v>
      </c>
      <c r="AG1679" s="587"/>
      <c r="AH1679" s="538"/>
      <c r="AI1679" s="539"/>
      <c r="AJ1679" s="552"/>
      <c r="AK1679" s="558"/>
      <c r="AL1679" s="590">
        <f>IF(AH1679=0,0,(AJ1679/AH1679)*100)</f>
        <v>0</v>
      </c>
      <c r="AM1679" s="591"/>
      <c r="AN1679" s="538"/>
      <c r="AO1679" s="539"/>
      <c r="AP1679" s="552"/>
      <c r="AQ1679" s="558"/>
      <c r="AR1679" s="590">
        <f>IF(AN1679=0,0,(AP1679/AN1679)*100)</f>
        <v>0</v>
      </c>
      <c r="AS1679" s="591"/>
      <c r="AT1679" s="578">
        <f>AB1679+AH1679+AN1679</f>
        <v>0</v>
      </c>
      <c r="AU1679" s="579"/>
      <c r="AV1679" s="574">
        <f>AD1679+AJ1679+AP1679</f>
        <v>0</v>
      </c>
      <c r="AW1679" s="575"/>
      <c r="AX1679" s="590">
        <f>IF(AT1679=0,0,(AV1679/AT1679)*100)</f>
        <v>0</v>
      </c>
      <c r="AY1679" s="591"/>
      <c r="AZ1679" s="538"/>
      <c r="BA1679" s="539"/>
      <c r="BB1679" s="552"/>
      <c r="BC1679" s="558"/>
      <c r="BD1679" s="590">
        <f>IF(AZ1679=0,0,(BB1679/AZ1679)*100)</f>
        <v>0</v>
      </c>
      <c r="BE1679" s="591"/>
      <c r="BF1679" s="578">
        <f>AT1679+AZ1679</f>
        <v>0</v>
      </c>
      <c r="BG1679" s="579"/>
      <c r="BH1679" s="574">
        <f>AV1679+BB1679</f>
        <v>0</v>
      </c>
      <c r="BI1679" s="575"/>
      <c r="BJ1679" s="590">
        <f>IF(BF1679=0,0,(BH1679/BF1679)*100)</f>
        <v>0</v>
      </c>
      <c r="BK1679" s="591"/>
      <c r="BL1679" s="650">
        <f>(AD1679*2)+(AJ1679*2)+(AP1679*3)+BB1679</f>
        <v>0</v>
      </c>
      <c r="BM1679" s="651"/>
      <c r="BN1679" s="652"/>
      <c r="BO1679" s="599" t="e">
        <f>(BL1679*BR$1649)+(N1679*BR$1650)+(X1679*BR$1651)+(R1679*BR$1652)+(V1679*BR$1653)+(Z1679*BR$1654)</f>
        <v>#REF!</v>
      </c>
      <c r="BP1679" s="599" t="e">
        <f>((AZ1679-BB1679)*BR$1656)+((AT1679-AV1679)*BR$1655)+(H1679*BR$1657)+(P1679*BR$1658)</f>
        <v>#REF!</v>
      </c>
      <c r="BQ1679" s="54"/>
      <c r="BR1679" s="54"/>
      <c r="BS1679" s="54"/>
    </row>
    <row r="1680" spans="1:71" ht="21.75" customHeight="1">
      <c r="A1680" s="54"/>
      <c r="B1680" s="566"/>
      <c r="C1680" s="560" t="str">
        <f>IF(ROSTER!D$38="","",ROSTER!D$38)</f>
        <v/>
      </c>
      <c r="D1680" s="561"/>
      <c r="E1680" s="547"/>
      <c r="F1680" s="502"/>
      <c r="G1680" s="507"/>
      <c r="H1680" s="544"/>
      <c r="I1680" s="545"/>
      <c r="J1680" s="540"/>
      <c r="K1680" s="541"/>
      <c r="L1680" s="553"/>
      <c r="M1680" s="559"/>
      <c r="N1680" s="556" t="s">
        <v>14</v>
      </c>
      <c r="O1680" s="557"/>
      <c r="P1680" s="540"/>
      <c r="Q1680" s="541"/>
      <c r="R1680" s="553"/>
      <c r="S1680" s="559"/>
      <c r="T1680" s="592"/>
      <c r="U1680" s="593"/>
      <c r="V1680" s="551"/>
      <c r="W1680" s="545"/>
      <c r="X1680" s="540"/>
      <c r="Y1680" s="545"/>
      <c r="Z1680" s="540"/>
      <c r="AA1680" s="545"/>
      <c r="AB1680" s="540"/>
      <c r="AC1680" s="541"/>
      <c r="AD1680" s="553"/>
      <c r="AE1680" s="559"/>
      <c r="AF1680" s="588"/>
      <c r="AG1680" s="589"/>
      <c r="AH1680" s="540"/>
      <c r="AI1680" s="541"/>
      <c r="AJ1680" s="553"/>
      <c r="AK1680" s="559"/>
      <c r="AL1680" s="592"/>
      <c r="AM1680" s="593"/>
      <c r="AN1680" s="540"/>
      <c r="AO1680" s="541"/>
      <c r="AP1680" s="553"/>
      <c r="AQ1680" s="559"/>
      <c r="AR1680" s="592"/>
      <c r="AS1680" s="593"/>
      <c r="AT1680" s="580"/>
      <c r="AU1680" s="581"/>
      <c r="AV1680" s="576"/>
      <c r="AW1680" s="577"/>
      <c r="AX1680" s="592"/>
      <c r="AY1680" s="593"/>
      <c r="AZ1680" s="540"/>
      <c r="BA1680" s="541"/>
      <c r="BB1680" s="553"/>
      <c r="BC1680" s="559"/>
      <c r="BD1680" s="592"/>
      <c r="BE1680" s="593"/>
      <c r="BF1680" s="580"/>
      <c r="BG1680" s="581"/>
      <c r="BH1680" s="576"/>
      <c r="BI1680" s="577"/>
      <c r="BJ1680" s="592"/>
      <c r="BK1680" s="593"/>
      <c r="BL1680" s="653"/>
      <c r="BM1680" s="654"/>
      <c r="BN1680" s="655"/>
      <c r="BO1680" s="600"/>
      <c r="BP1680" s="600"/>
      <c r="BQ1680" s="54"/>
      <c r="BR1680" s="54"/>
      <c r="BS1680" s="54"/>
    </row>
    <row r="1681" spans="1:71" ht="21.75" customHeight="1">
      <c r="A1681" s="54"/>
      <c r="B1681" s="565" t="str">
        <f>IF(ROSTER!B40="","",ROSTER!B40)</f>
        <v/>
      </c>
      <c r="C1681" s="536" t="str">
        <f>IF(ROSTER!C$40="","",ROSTER!C$40)</f>
        <v/>
      </c>
      <c r="D1681" s="537"/>
      <c r="E1681" s="546"/>
      <c r="F1681" s="501">
        <f>IF(E1681="y",1,IF(E1681="S",1,0))</f>
        <v>0</v>
      </c>
      <c r="G1681" s="506">
        <f>IF(E1681="S",1,0)</f>
        <v>0</v>
      </c>
      <c r="H1681" s="542"/>
      <c r="I1681" s="543"/>
      <c r="J1681" s="538"/>
      <c r="K1681" s="539"/>
      <c r="L1681" s="552"/>
      <c r="M1681" s="558"/>
      <c r="N1681" s="554">
        <f>L1681+J1681</f>
        <v>0</v>
      </c>
      <c r="O1681" s="555"/>
      <c r="P1681" s="538"/>
      <c r="Q1681" s="539"/>
      <c r="R1681" s="552"/>
      <c r="S1681" s="558"/>
      <c r="T1681" s="590">
        <f t="shared" ref="T1681:T1692" si="1497">R1681-P1681</f>
        <v>0</v>
      </c>
      <c r="U1681" s="591"/>
      <c r="V1681" s="550"/>
      <c r="W1681" s="543"/>
      <c r="X1681" s="538"/>
      <c r="Y1681" s="543"/>
      <c r="Z1681" s="538"/>
      <c r="AA1681" s="543"/>
      <c r="AB1681" s="538"/>
      <c r="AC1681" s="539"/>
      <c r="AD1681" s="552"/>
      <c r="AE1681" s="558"/>
      <c r="AF1681" s="586">
        <f>IF(AB1681=0,0,(AD1681/AB1681)*100)</f>
        <v>0</v>
      </c>
      <c r="AG1681" s="587"/>
      <c r="AH1681" s="538"/>
      <c r="AI1681" s="539"/>
      <c r="AJ1681" s="552"/>
      <c r="AK1681" s="558"/>
      <c r="AL1681" s="590">
        <f>IF(AH1681=0,0,(AJ1681/AH1681)*100)</f>
        <v>0</v>
      </c>
      <c r="AM1681" s="591"/>
      <c r="AN1681" s="538"/>
      <c r="AO1681" s="539"/>
      <c r="AP1681" s="552"/>
      <c r="AQ1681" s="558"/>
      <c r="AR1681" s="590">
        <f>IF(AN1681=0,0,(AP1681/AN1681)*100)</f>
        <v>0</v>
      </c>
      <c r="AS1681" s="591"/>
      <c r="AT1681" s="578">
        <f>AB1681+AH1681+AN1681</f>
        <v>0</v>
      </c>
      <c r="AU1681" s="579"/>
      <c r="AV1681" s="574">
        <f>AD1681+AJ1681+AP1681</f>
        <v>0</v>
      </c>
      <c r="AW1681" s="575"/>
      <c r="AX1681" s="590">
        <f>IF(AT1681=0,0,(AV1681/AT1681)*100)</f>
        <v>0</v>
      </c>
      <c r="AY1681" s="591"/>
      <c r="AZ1681" s="538"/>
      <c r="BA1681" s="539"/>
      <c r="BB1681" s="552"/>
      <c r="BC1681" s="558"/>
      <c r="BD1681" s="590">
        <f>IF(AZ1681=0,0,(BB1681/AZ1681)*100)</f>
        <v>0</v>
      </c>
      <c r="BE1681" s="591"/>
      <c r="BF1681" s="578">
        <f>AT1681+AZ1681</f>
        <v>0</v>
      </c>
      <c r="BG1681" s="579"/>
      <c r="BH1681" s="574">
        <f>AV1681+BB1681</f>
        <v>0</v>
      </c>
      <c r="BI1681" s="575"/>
      <c r="BJ1681" s="590">
        <f>IF(BF1681=0,0,(BH1681/BF1681)*100)</f>
        <v>0</v>
      </c>
      <c r="BK1681" s="591"/>
      <c r="BL1681" s="650">
        <f>(AD1681*2)+(AJ1681*2)+(AP1681*3)+BB1681</f>
        <v>0</v>
      </c>
      <c r="BM1681" s="651"/>
      <c r="BN1681" s="652"/>
      <c r="BO1681" s="599" t="e">
        <f>(BL1681*BR$1649)+(N1681*BR$1650)+(X1681*BR$1651)+(R1681*BR$1652)+(V1681*BR$1653)+(Z1681*BR$1654)</f>
        <v>#REF!</v>
      </c>
      <c r="BP1681" s="599" t="e">
        <f>((AZ1681-BB1681)*BR$1656)+((AT1681-AV1681)*BR$1655)+(H1681*BR$1657)+(P1681*BR$1658)</f>
        <v>#REF!</v>
      </c>
      <c r="BQ1681" s="54"/>
      <c r="BR1681" s="54"/>
      <c r="BS1681" s="54"/>
    </row>
    <row r="1682" spans="1:71" ht="21.75" customHeight="1">
      <c r="A1682" s="54"/>
      <c r="B1682" s="566"/>
      <c r="C1682" s="560" t="str">
        <f>IF(ROSTER!D$40="","",ROSTER!D$40)</f>
        <v/>
      </c>
      <c r="D1682" s="561"/>
      <c r="E1682" s="547"/>
      <c r="F1682" s="502"/>
      <c r="G1682" s="507"/>
      <c r="H1682" s="544"/>
      <c r="I1682" s="545"/>
      <c r="J1682" s="540"/>
      <c r="K1682" s="541"/>
      <c r="L1682" s="553"/>
      <c r="M1682" s="559"/>
      <c r="N1682" s="556" t="s">
        <v>14</v>
      </c>
      <c r="O1682" s="557"/>
      <c r="P1682" s="540"/>
      <c r="Q1682" s="541"/>
      <c r="R1682" s="553"/>
      <c r="S1682" s="559"/>
      <c r="T1682" s="592"/>
      <c r="U1682" s="593"/>
      <c r="V1682" s="551"/>
      <c r="W1682" s="545"/>
      <c r="X1682" s="540"/>
      <c r="Y1682" s="545"/>
      <c r="Z1682" s="540"/>
      <c r="AA1682" s="545"/>
      <c r="AB1682" s="540"/>
      <c r="AC1682" s="541"/>
      <c r="AD1682" s="553"/>
      <c r="AE1682" s="559"/>
      <c r="AF1682" s="588"/>
      <c r="AG1682" s="589"/>
      <c r="AH1682" s="540"/>
      <c r="AI1682" s="541"/>
      <c r="AJ1682" s="553"/>
      <c r="AK1682" s="559"/>
      <c r="AL1682" s="592"/>
      <c r="AM1682" s="593"/>
      <c r="AN1682" s="540"/>
      <c r="AO1682" s="541"/>
      <c r="AP1682" s="553"/>
      <c r="AQ1682" s="559"/>
      <c r="AR1682" s="592"/>
      <c r="AS1682" s="593"/>
      <c r="AT1682" s="580"/>
      <c r="AU1682" s="581"/>
      <c r="AV1682" s="576"/>
      <c r="AW1682" s="577"/>
      <c r="AX1682" s="592"/>
      <c r="AY1682" s="593"/>
      <c r="AZ1682" s="540"/>
      <c r="BA1682" s="541"/>
      <c r="BB1682" s="553"/>
      <c r="BC1682" s="559"/>
      <c r="BD1682" s="592"/>
      <c r="BE1682" s="593"/>
      <c r="BF1682" s="580"/>
      <c r="BG1682" s="581"/>
      <c r="BH1682" s="576"/>
      <c r="BI1682" s="577"/>
      <c r="BJ1682" s="592"/>
      <c r="BK1682" s="593"/>
      <c r="BL1682" s="653"/>
      <c r="BM1682" s="654"/>
      <c r="BN1682" s="655"/>
      <c r="BO1682" s="600"/>
      <c r="BP1682" s="600"/>
      <c r="BQ1682" s="54"/>
      <c r="BR1682" s="54"/>
      <c r="BS1682" s="54"/>
    </row>
    <row r="1683" spans="1:71" ht="21.75" customHeight="1">
      <c r="A1683" s="54"/>
      <c r="B1683" s="565" t="str">
        <f>IF(ROSTER!B42="","",ROSTER!B42)</f>
        <v/>
      </c>
      <c r="C1683" s="536" t="str">
        <f>IF(ROSTER!C$42="","",ROSTER!C$42)</f>
        <v/>
      </c>
      <c r="D1683" s="537"/>
      <c r="E1683" s="546"/>
      <c r="F1683" s="501">
        <f>IF(E1683="y",1,IF(E1683="S",1,0))</f>
        <v>0</v>
      </c>
      <c r="G1683" s="506">
        <f>IF(E1683="S",1,0)</f>
        <v>0</v>
      </c>
      <c r="H1683" s="542"/>
      <c r="I1683" s="543"/>
      <c r="J1683" s="538"/>
      <c r="K1683" s="539"/>
      <c r="L1683" s="552"/>
      <c r="M1683" s="558"/>
      <c r="N1683" s="554">
        <f>L1683+J1683</f>
        <v>0</v>
      </c>
      <c r="O1683" s="555"/>
      <c r="P1683" s="538"/>
      <c r="Q1683" s="539"/>
      <c r="R1683" s="552"/>
      <c r="S1683" s="558"/>
      <c r="T1683" s="590">
        <f t="shared" ref="T1683:T1692" si="1498">R1683-P1683</f>
        <v>0</v>
      </c>
      <c r="U1683" s="591"/>
      <c r="V1683" s="550"/>
      <c r="W1683" s="543"/>
      <c r="X1683" s="538"/>
      <c r="Y1683" s="543"/>
      <c r="Z1683" s="538"/>
      <c r="AA1683" s="543"/>
      <c r="AB1683" s="538"/>
      <c r="AC1683" s="539"/>
      <c r="AD1683" s="552"/>
      <c r="AE1683" s="558"/>
      <c r="AF1683" s="586">
        <f>IF(AB1683=0,0,(AD1683/AB1683)*100)</f>
        <v>0</v>
      </c>
      <c r="AG1683" s="587"/>
      <c r="AH1683" s="538"/>
      <c r="AI1683" s="539"/>
      <c r="AJ1683" s="552"/>
      <c r="AK1683" s="558"/>
      <c r="AL1683" s="590">
        <f>IF(AH1683=0,0,(AJ1683/AH1683)*100)</f>
        <v>0</v>
      </c>
      <c r="AM1683" s="591"/>
      <c r="AN1683" s="538"/>
      <c r="AO1683" s="539"/>
      <c r="AP1683" s="552"/>
      <c r="AQ1683" s="558"/>
      <c r="AR1683" s="590">
        <f>IF(AN1683=0,0,(AP1683/AN1683)*100)</f>
        <v>0</v>
      </c>
      <c r="AS1683" s="591"/>
      <c r="AT1683" s="578">
        <f>AB1683+AH1683+AN1683</f>
        <v>0</v>
      </c>
      <c r="AU1683" s="579"/>
      <c r="AV1683" s="574">
        <f>AD1683+AJ1683+AP1683</f>
        <v>0</v>
      </c>
      <c r="AW1683" s="575"/>
      <c r="AX1683" s="590">
        <f>IF(AT1683=0,0,(AV1683/AT1683)*100)</f>
        <v>0</v>
      </c>
      <c r="AY1683" s="591"/>
      <c r="AZ1683" s="538"/>
      <c r="BA1683" s="539"/>
      <c r="BB1683" s="552"/>
      <c r="BC1683" s="558"/>
      <c r="BD1683" s="590">
        <f>IF(AZ1683=0,0,(BB1683/AZ1683)*100)</f>
        <v>0</v>
      </c>
      <c r="BE1683" s="591"/>
      <c r="BF1683" s="578">
        <f>AT1683+AZ1683</f>
        <v>0</v>
      </c>
      <c r="BG1683" s="579"/>
      <c r="BH1683" s="574">
        <f>AV1683+BB1683</f>
        <v>0</v>
      </c>
      <c r="BI1683" s="575"/>
      <c r="BJ1683" s="590">
        <f>IF(BF1683=0,0,(BH1683/BF1683)*100)</f>
        <v>0</v>
      </c>
      <c r="BK1683" s="591"/>
      <c r="BL1683" s="650">
        <f>(AD1683*2)+(AJ1683*2)+(AP1683*3)+BB1683</f>
        <v>0</v>
      </c>
      <c r="BM1683" s="651"/>
      <c r="BN1683" s="652"/>
      <c r="BO1683" s="599" t="e">
        <f>(BL1683*BR$1649)+(N1683*BR$1650)+(X1683*BR$1651)+(R1683*BR$1652)+(V1683*BR$1653)+(Z1683*BR$1654)</f>
        <v>#REF!</v>
      </c>
      <c r="BP1683" s="599" t="e">
        <f>((AZ1683-BB1683)*BR$1656)+((AT1683-AV1683)*BR$1655)+(H1683*BR$1657)+(P1683*BR$1658)</f>
        <v>#REF!</v>
      </c>
      <c r="BQ1683" s="54"/>
      <c r="BR1683" s="54"/>
      <c r="BS1683" s="54"/>
    </row>
    <row r="1684" spans="1:71" ht="21.75" customHeight="1">
      <c r="A1684" s="54"/>
      <c r="B1684" s="566"/>
      <c r="C1684" s="560" t="str">
        <f>IF(ROSTER!D$42="","",ROSTER!D$42)</f>
        <v/>
      </c>
      <c r="D1684" s="561"/>
      <c r="E1684" s="547"/>
      <c r="F1684" s="502"/>
      <c r="G1684" s="507"/>
      <c r="H1684" s="544"/>
      <c r="I1684" s="545"/>
      <c r="J1684" s="540"/>
      <c r="K1684" s="541"/>
      <c r="L1684" s="553"/>
      <c r="M1684" s="559"/>
      <c r="N1684" s="556" t="s">
        <v>14</v>
      </c>
      <c r="O1684" s="557"/>
      <c r="P1684" s="540"/>
      <c r="Q1684" s="541"/>
      <c r="R1684" s="553"/>
      <c r="S1684" s="559"/>
      <c r="T1684" s="592"/>
      <c r="U1684" s="593"/>
      <c r="V1684" s="551"/>
      <c r="W1684" s="545"/>
      <c r="X1684" s="540"/>
      <c r="Y1684" s="545"/>
      <c r="Z1684" s="540"/>
      <c r="AA1684" s="545"/>
      <c r="AB1684" s="540"/>
      <c r="AC1684" s="541"/>
      <c r="AD1684" s="553"/>
      <c r="AE1684" s="559"/>
      <c r="AF1684" s="588"/>
      <c r="AG1684" s="589"/>
      <c r="AH1684" s="540"/>
      <c r="AI1684" s="541"/>
      <c r="AJ1684" s="553"/>
      <c r="AK1684" s="559"/>
      <c r="AL1684" s="592"/>
      <c r="AM1684" s="593"/>
      <c r="AN1684" s="540"/>
      <c r="AO1684" s="541"/>
      <c r="AP1684" s="553"/>
      <c r="AQ1684" s="559"/>
      <c r="AR1684" s="592"/>
      <c r="AS1684" s="593"/>
      <c r="AT1684" s="580"/>
      <c r="AU1684" s="581"/>
      <c r="AV1684" s="576"/>
      <c r="AW1684" s="577"/>
      <c r="AX1684" s="592"/>
      <c r="AY1684" s="593"/>
      <c r="AZ1684" s="540"/>
      <c r="BA1684" s="541"/>
      <c r="BB1684" s="553"/>
      <c r="BC1684" s="559"/>
      <c r="BD1684" s="592"/>
      <c r="BE1684" s="593"/>
      <c r="BF1684" s="580"/>
      <c r="BG1684" s="581"/>
      <c r="BH1684" s="576"/>
      <c r="BI1684" s="577"/>
      <c r="BJ1684" s="592"/>
      <c r="BK1684" s="593"/>
      <c r="BL1684" s="653"/>
      <c r="BM1684" s="654"/>
      <c r="BN1684" s="655"/>
      <c r="BO1684" s="600"/>
      <c r="BP1684" s="600"/>
      <c r="BQ1684" s="54"/>
      <c r="BR1684" s="54"/>
      <c r="BS1684" s="54"/>
    </row>
    <row r="1685" spans="1:71" ht="21.75" customHeight="1">
      <c r="A1685" s="54"/>
      <c r="B1685" s="565" t="str">
        <f>IF(ROSTER!B44="","",ROSTER!B44)</f>
        <v/>
      </c>
      <c r="C1685" s="536" t="str">
        <f>IF(ROSTER!C$44="","",ROSTER!C$44)</f>
        <v/>
      </c>
      <c r="D1685" s="537"/>
      <c r="E1685" s="546"/>
      <c r="F1685" s="501">
        <f>IF(E1685="y",1,IF(E1685="S",1,0))</f>
        <v>0</v>
      </c>
      <c r="G1685" s="506">
        <f>IF(E1685="S",1,0)</f>
        <v>0</v>
      </c>
      <c r="H1685" s="542"/>
      <c r="I1685" s="543"/>
      <c r="J1685" s="538"/>
      <c r="K1685" s="539"/>
      <c r="L1685" s="552"/>
      <c r="M1685" s="558"/>
      <c r="N1685" s="554">
        <f>L1685+J1685</f>
        <v>0</v>
      </c>
      <c r="O1685" s="555"/>
      <c r="P1685" s="538"/>
      <c r="Q1685" s="539"/>
      <c r="R1685" s="552"/>
      <c r="S1685" s="558"/>
      <c r="T1685" s="590">
        <f t="shared" ref="T1685:T1692" si="1499">R1685-P1685</f>
        <v>0</v>
      </c>
      <c r="U1685" s="591"/>
      <c r="V1685" s="550"/>
      <c r="W1685" s="543"/>
      <c r="X1685" s="538"/>
      <c r="Y1685" s="543"/>
      <c r="Z1685" s="538"/>
      <c r="AA1685" s="543"/>
      <c r="AB1685" s="538"/>
      <c r="AC1685" s="539"/>
      <c r="AD1685" s="552"/>
      <c r="AE1685" s="558"/>
      <c r="AF1685" s="586">
        <f>IF(AB1685=0,0,(AD1685/AB1685)*100)</f>
        <v>0</v>
      </c>
      <c r="AG1685" s="587"/>
      <c r="AH1685" s="538"/>
      <c r="AI1685" s="539"/>
      <c r="AJ1685" s="552"/>
      <c r="AK1685" s="558"/>
      <c r="AL1685" s="590">
        <f>IF(AH1685=0,0,(AJ1685/AH1685)*100)</f>
        <v>0</v>
      </c>
      <c r="AM1685" s="591"/>
      <c r="AN1685" s="538"/>
      <c r="AO1685" s="539"/>
      <c r="AP1685" s="552"/>
      <c r="AQ1685" s="558"/>
      <c r="AR1685" s="590">
        <f>IF(AN1685=0,0,(AP1685/AN1685)*100)</f>
        <v>0</v>
      </c>
      <c r="AS1685" s="591"/>
      <c r="AT1685" s="578">
        <f>AB1685+AH1685+AN1685</f>
        <v>0</v>
      </c>
      <c r="AU1685" s="579"/>
      <c r="AV1685" s="574">
        <f>AD1685+AJ1685+AP1685</f>
        <v>0</v>
      </c>
      <c r="AW1685" s="575"/>
      <c r="AX1685" s="590">
        <f>IF(AT1685=0,0,(AV1685/AT1685)*100)</f>
        <v>0</v>
      </c>
      <c r="AY1685" s="591"/>
      <c r="AZ1685" s="538"/>
      <c r="BA1685" s="539"/>
      <c r="BB1685" s="552"/>
      <c r="BC1685" s="558"/>
      <c r="BD1685" s="590">
        <f>IF(AZ1685=0,0,(BB1685/AZ1685)*100)</f>
        <v>0</v>
      </c>
      <c r="BE1685" s="591"/>
      <c r="BF1685" s="578">
        <f>AT1685+AZ1685</f>
        <v>0</v>
      </c>
      <c r="BG1685" s="579"/>
      <c r="BH1685" s="574">
        <f>AV1685+BB1685</f>
        <v>0</v>
      </c>
      <c r="BI1685" s="575"/>
      <c r="BJ1685" s="590">
        <f>IF(BF1685=0,0,(BH1685/BF1685)*100)</f>
        <v>0</v>
      </c>
      <c r="BK1685" s="591"/>
      <c r="BL1685" s="650">
        <f>(AD1685*2)+(AJ1685*2)+(AP1685*3)+BB1685</f>
        <v>0</v>
      </c>
      <c r="BM1685" s="651"/>
      <c r="BN1685" s="652"/>
      <c r="BO1685" s="599" t="e">
        <f>(BL1685*BR$1649)+(N1685*BR$1650)+(X1685*BR$1651)+(R1685*BR$1652)+(V1685*BR$1653)+(Z1685*BR$1654)</f>
        <v>#REF!</v>
      </c>
      <c r="BP1685" s="599" t="e">
        <f>((AZ1685-BB1685)*BR$1656)+((AT1685-AV1685)*BR$1655)+(H1685*BR$1657)+(P1685*BR$1658)</f>
        <v>#REF!</v>
      </c>
      <c r="BQ1685" s="54"/>
      <c r="BR1685" s="54"/>
      <c r="BS1685" s="54"/>
    </row>
    <row r="1686" spans="1:71" ht="21.75" customHeight="1">
      <c r="A1686" s="54"/>
      <c r="B1686" s="566"/>
      <c r="C1686" s="560" t="str">
        <f>IF(ROSTER!D$44="","",ROSTER!D$44)</f>
        <v/>
      </c>
      <c r="D1686" s="561"/>
      <c r="E1686" s="547"/>
      <c r="F1686" s="502"/>
      <c r="G1686" s="507"/>
      <c r="H1686" s="544"/>
      <c r="I1686" s="545"/>
      <c r="J1686" s="540"/>
      <c r="K1686" s="541"/>
      <c r="L1686" s="553"/>
      <c r="M1686" s="559"/>
      <c r="N1686" s="556" t="s">
        <v>14</v>
      </c>
      <c r="O1686" s="557"/>
      <c r="P1686" s="540"/>
      <c r="Q1686" s="541"/>
      <c r="R1686" s="553"/>
      <c r="S1686" s="559"/>
      <c r="T1686" s="592"/>
      <c r="U1686" s="593"/>
      <c r="V1686" s="551"/>
      <c r="W1686" s="545"/>
      <c r="X1686" s="540"/>
      <c r="Y1686" s="545"/>
      <c r="Z1686" s="540"/>
      <c r="AA1686" s="545"/>
      <c r="AB1686" s="540"/>
      <c r="AC1686" s="541"/>
      <c r="AD1686" s="553"/>
      <c r="AE1686" s="559"/>
      <c r="AF1686" s="588"/>
      <c r="AG1686" s="589"/>
      <c r="AH1686" s="540"/>
      <c r="AI1686" s="541"/>
      <c r="AJ1686" s="553"/>
      <c r="AK1686" s="559"/>
      <c r="AL1686" s="592"/>
      <c r="AM1686" s="593"/>
      <c r="AN1686" s="540"/>
      <c r="AO1686" s="541"/>
      <c r="AP1686" s="553"/>
      <c r="AQ1686" s="559"/>
      <c r="AR1686" s="592"/>
      <c r="AS1686" s="593"/>
      <c r="AT1686" s="580"/>
      <c r="AU1686" s="581"/>
      <c r="AV1686" s="576"/>
      <c r="AW1686" s="577"/>
      <c r="AX1686" s="592"/>
      <c r="AY1686" s="593"/>
      <c r="AZ1686" s="540"/>
      <c r="BA1686" s="541"/>
      <c r="BB1686" s="553"/>
      <c r="BC1686" s="559"/>
      <c r="BD1686" s="592"/>
      <c r="BE1686" s="593"/>
      <c r="BF1686" s="580"/>
      <c r="BG1686" s="581"/>
      <c r="BH1686" s="576"/>
      <c r="BI1686" s="577"/>
      <c r="BJ1686" s="592"/>
      <c r="BK1686" s="593"/>
      <c r="BL1686" s="653"/>
      <c r="BM1686" s="654"/>
      <c r="BN1686" s="655"/>
      <c r="BO1686" s="600"/>
      <c r="BP1686" s="600"/>
      <c r="BQ1686" s="54"/>
      <c r="BR1686" s="54"/>
      <c r="BS1686" s="54"/>
    </row>
    <row r="1687" spans="1:71" ht="21.75" customHeight="1">
      <c r="A1687" s="54"/>
      <c r="B1687" s="565" t="str">
        <f>IF(ROSTER!B46="","",ROSTER!B46)</f>
        <v/>
      </c>
      <c r="C1687" s="536" t="str">
        <f>IF(ROSTER!C$46="","",ROSTER!C$46)</f>
        <v/>
      </c>
      <c r="D1687" s="537"/>
      <c r="E1687" s="546"/>
      <c r="F1687" s="501">
        <f>IF(E1687="y",1,IF(E1687="S",1,0))</f>
        <v>0</v>
      </c>
      <c r="G1687" s="506">
        <f>IF(E1687="S",1,0)</f>
        <v>0</v>
      </c>
      <c r="H1687" s="542"/>
      <c r="I1687" s="543"/>
      <c r="J1687" s="538"/>
      <c r="K1687" s="539"/>
      <c r="L1687" s="552"/>
      <c r="M1687" s="558"/>
      <c r="N1687" s="554">
        <f>L1687+J1687</f>
        <v>0</v>
      </c>
      <c r="O1687" s="555"/>
      <c r="P1687" s="538"/>
      <c r="Q1687" s="539"/>
      <c r="R1687" s="552"/>
      <c r="S1687" s="558"/>
      <c r="T1687" s="590">
        <f t="shared" ref="T1687:T1692" si="1500">R1687-P1687</f>
        <v>0</v>
      </c>
      <c r="U1687" s="591"/>
      <c r="V1687" s="550"/>
      <c r="W1687" s="543"/>
      <c r="X1687" s="538"/>
      <c r="Y1687" s="543"/>
      <c r="Z1687" s="538"/>
      <c r="AA1687" s="543"/>
      <c r="AB1687" s="538"/>
      <c r="AC1687" s="539"/>
      <c r="AD1687" s="552"/>
      <c r="AE1687" s="558"/>
      <c r="AF1687" s="586">
        <f>IF(AB1687=0,0,(AD1687/AB1687)*100)</f>
        <v>0</v>
      </c>
      <c r="AG1687" s="587"/>
      <c r="AH1687" s="538"/>
      <c r="AI1687" s="539"/>
      <c r="AJ1687" s="552"/>
      <c r="AK1687" s="558"/>
      <c r="AL1687" s="590">
        <f>IF(AH1687=0,0,(AJ1687/AH1687)*100)</f>
        <v>0</v>
      </c>
      <c r="AM1687" s="591"/>
      <c r="AN1687" s="538"/>
      <c r="AO1687" s="539"/>
      <c r="AP1687" s="552"/>
      <c r="AQ1687" s="558"/>
      <c r="AR1687" s="590">
        <f>IF(AN1687=0,0,(AP1687/AN1687)*100)</f>
        <v>0</v>
      </c>
      <c r="AS1687" s="591"/>
      <c r="AT1687" s="578">
        <f>AB1687+AH1687+AN1687</f>
        <v>0</v>
      </c>
      <c r="AU1687" s="579"/>
      <c r="AV1687" s="574">
        <f>AD1687+AJ1687+AP1687</f>
        <v>0</v>
      </c>
      <c r="AW1687" s="575"/>
      <c r="AX1687" s="590">
        <f>IF(AT1687=0,0,(AV1687/AT1687)*100)</f>
        <v>0</v>
      </c>
      <c r="AY1687" s="591"/>
      <c r="AZ1687" s="538"/>
      <c r="BA1687" s="539"/>
      <c r="BB1687" s="552"/>
      <c r="BC1687" s="558"/>
      <c r="BD1687" s="590">
        <f>IF(AZ1687=0,0,(BB1687/AZ1687)*100)</f>
        <v>0</v>
      </c>
      <c r="BE1687" s="591"/>
      <c r="BF1687" s="578">
        <f>AT1687+AZ1687</f>
        <v>0</v>
      </c>
      <c r="BG1687" s="579"/>
      <c r="BH1687" s="574">
        <f>AV1687+BB1687</f>
        <v>0</v>
      </c>
      <c r="BI1687" s="575"/>
      <c r="BJ1687" s="590">
        <f>IF(BF1687=0,0,(BH1687/BF1687)*100)</f>
        <v>0</v>
      </c>
      <c r="BK1687" s="591"/>
      <c r="BL1687" s="650">
        <f>(AD1687*2)+(AJ1687*2)+(AP1687*3)+BB1687</f>
        <v>0</v>
      </c>
      <c r="BM1687" s="651"/>
      <c r="BN1687" s="652"/>
      <c r="BO1687" s="601" t="e">
        <f>(BL1687*BR$74)+(N1687*BR$75)+(X1687*BR$76)+(R1687*BR$77)+(V1687*BR$78)+(Z1687*BR$79)</f>
        <v>#REF!</v>
      </c>
      <c r="BP1687" s="599" t="e">
        <f>((AZ1687-BB1687)*BR$81)+((AT1687-AV1687)*BR$80)+(H1687*BR$82)+(P1687*BR$83)</f>
        <v>#REF!</v>
      </c>
      <c r="BQ1687" s="54"/>
      <c r="BR1687" s="54"/>
      <c r="BS1687" s="54"/>
    </row>
    <row r="1688" spans="1:71" ht="22.5" customHeight="1">
      <c r="A1688" s="54"/>
      <c r="B1688" s="566"/>
      <c r="C1688" s="560" t="str">
        <f>IF(ROSTER!D$46="","",ROSTER!D$46)</f>
        <v/>
      </c>
      <c r="D1688" s="561"/>
      <c r="E1688" s="547"/>
      <c r="F1688" s="502"/>
      <c r="G1688" s="507"/>
      <c r="H1688" s="544"/>
      <c r="I1688" s="545"/>
      <c r="J1688" s="540"/>
      <c r="K1688" s="541"/>
      <c r="L1688" s="553"/>
      <c r="M1688" s="559"/>
      <c r="N1688" s="556" t="s">
        <v>14</v>
      </c>
      <c r="O1688" s="557"/>
      <c r="P1688" s="540"/>
      <c r="Q1688" s="541"/>
      <c r="R1688" s="553"/>
      <c r="S1688" s="559"/>
      <c r="T1688" s="592"/>
      <c r="U1688" s="593"/>
      <c r="V1688" s="551"/>
      <c r="W1688" s="545"/>
      <c r="X1688" s="540"/>
      <c r="Y1688" s="545"/>
      <c r="Z1688" s="540"/>
      <c r="AA1688" s="545"/>
      <c r="AB1688" s="540"/>
      <c r="AC1688" s="541"/>
      <c r="AD1688" s="553"/>
      <c r="AE1688" s="559"/>
      <c r="AF1688" s="588"/>
      <c r="AG1688" s="589"/>
      <c r="AH1688" s="540"/>
      <c r="AI1688" s="541"/>
      <c r="AJ1688" s="553"/>
      <c r="AK1688" s="559"/>
      <c r="AL1688" s="592"/>
      <c r="AM1688" s="593"/>
      <c r="AN1688" s="540"/>
      <c r="AO1688" s="541"/>
      <c r="AP1688" s="553"/>
      <c r="AQ1688" s="559"/>
      <c r="AR1688" s="592"/>
      <c r="AS1688" s="593"/>
      <c r="AT1688" s="580"/>
      <c r="AU1688" s="581"/>
      <c r="AV1688" s="576"/>
      <c r="AW1688" s="577"/>
      <c r="AX1688" s="592"/>
      <c r="AY1688" s="593"/>
      <c r="AZ1688" s="540"/>
      <c r="BA1688" s="541"/>
      <c r="BB1688" s="553"/>
      <c r="BC1688" s="559"/>
      <c r="BD1688" s="592"/>
      <c r="BE1688" s="593"/>
      <c r="BF1688" s="580"/>
      <c r="BG1688" s="581"/>
      <c r="BH1688" s="576"/>
      <c r="BI1688" s="577"/>
      <c r="BJ1688" s="592"/>
      <c r="BK1688" s="593"/>
      <c r="BL1688" s="653"/>
      <c r="BM1688" s="654"/>
      <c r="BN1688" s="655"/>
      <c r="BO1688" s="602"/>
      <c r="BP1688" s="600"/>
      <c r="BQ1688" s="54"/>
      <c r="BR1688" s="54"/>
      <c r="BS1688" s="54"/>
    </row>
    <row r="1689" spans="1:71" ht="21.75" customHeight="1">
      <c r="A1689" s="54"/>
      <c r="B1689" s="565" t="str">
        <f>IF(ROSTER!B48="","",ROSTER!B48)</f>
        <v/>
      </c>
      <c r="C1689" s="536" t="str">
        <f>IF(ROSTER!C$48="","",ROSTER!C$48)</f>
        <v/>
      </c>
      <c r="D1689" s="537"/>
      <c r="E1689" s="546"/>
      <c r="F1689" s="501">
        <f t="shared" ref="F1689" si="1501">IF(E1689="y",1,IF(E1689="S",1,0))</f>
        <v>0</v>
      </c>
      <c r="G1689" s="506">
        <f t="shared" ref="G1689" si="1502">IF(E1689="S",1,0)</f>
        <v>0</v>
      </c>
      <c r="H1689" s="542"/>
      <c r="I1689" s="543"/>
      <c r="J1689" s="538"/>
      <c r="K1689" s="539"/>
      <c r="L1689" s="552"/>
      <c r="M1689" s="558"/>
      <c r="N1689" s="554">
        <f t="shared" ref="N1689" si="1503">L1689+J1689</f>
        <v>0</v>
      </c>
      <c r="O1689" s="555"/>
      <c r="P1689" s="538"/>
      <c r="Q1689" s="539"/>
      <c r="R1689" s="552"/>
      <c r="S1689" s="558"/>
      <c r="T1689" s="590">
        <f t="shared" ref="T1689:T1692" si="1504">R1689-P1689</f>
        <v>0</v>
      </c>
      <c r="U1689" s="591"/>
      <c r="V1689" s="550"/>
      <c r="W1689" s="543"/>
      <c r="X1689" s="538"/>
      <c r="Y1689" s="543"/>
      <c r="Z1689" s="538"/>
      <c r="AA1689" s="543"/>
      <c r="AB1689" s="538"/>
      <c r="AC1689" s="539"/>
      <c r="AD1689" s="552"/>
      <c r="AE1689" s="558"/>
      <c r="AF1689" s="586"/>
      <c r="AG1689" s="587"/>
      <c r="AH1689" s="538"/>
      <c r="AI1689" s="539"/>
      <c r="AJ1689" s="552"/>
      <c r="AK1689" s="558"/>
      <c r="AL1689" s="590">
        <f t="shared" ref="AL1689" si="1505">IF(AH1689=0,0,(AJ1689/AH1689)*100)</f>
        <v>0</v>
      </c>
      <c r="AM1689" s="591"/>
      <c r="AN1689" s="538"/>
      <c r="AO1689" s="539"/>
      <c r="AP1689" s="552"/>
      <c r="AQ1689" s="558"/>
      <c r="AR1689" s="590">
        <f t="shared" ref="AR1689" si="1506">IF(AN1689=0,0,(AP1689/AN1689)*100)</f>
        <v>0</v>
      </c>
      <c r="AS1689" s="591"/>
      <c r="AT1689" s="578">
        <f t="shared" ref="AT1689" si="1507">AB1689+AH1689+AN1689</f>
        <v>0</v>
      </c>
      <c r="AU1689" s="579"/>
      <c r="AV1689" s="574">
        <f t="shared" ref="AV1689" si="1508">AD1689+AJ1689+AP1689</f>
        <v>0</v>
      </c>
      <c r="AW1689" s="575"/>
      <c r="AX1689" s="590">
        <f t="shared" ref="AX1689" si="1509">IF(AT1689=0,0,(AV1689/AT1689)*100)</f>
        <v>0</v>
      </c>
      <c r="AY1689" s="591"/>
      <c r="AZ1689" s="538"/>
      <c r="BA1689" s="539"/>
      <c r="BB1689" s="552"/>
      <c r="BC1689" s="558"/>
      <c r="BD1689" s="590">
        <f t="shared" ref="BD1689" si="1510">IF(AZ1689=0,0,(BB1689/AZ1689)*100)</f>
        <v>0</v>
      </c>
      <c r="BE1689" s="591"/>
      <c r="BF1689" s="578">
        <f t="shared" ref="BF1689" si="1511">AT1689+AZ1689</f>
        <v>0</v>
      </c>
      <c r="BG1689" s="579"/>
      <c r="BH1689" s="574">
        <f t="shared" ref="BH1689" si="1512">AV1689+BB1689</f>
        <v>0</v>
      </c>
      <c r="BI1689" s="575"/>
      <c r="BJ1689" s="590">
        <f t="shared" ref="BJ1689" si="1513">IF(BF1689=0,0,(BH1689/BF1689)*100)</f>
        <v>0</v>
      </c>
      <c r="BK1689" s="591"/>
      <c r="BL1689" s="650">
        <f t="shared" ref="BL1689" si="1514">(AD1689*2)+(AJ1689*2)+(AP1689*3)+BB1689</f>
        <v>0</v>
      </c>
      <c r="BM1689" s="651"/>
      <c r="BN1689" s="652"/>
      <c r="BO1689" s="601" t="e">
        <f>(BL1689*BR$74)+(N1689*BR$75)+(X1689*BR$76)+(R1689*BR$77)+(V1689*BR$78)+(Z1689*BR$79)</f>
        <v>#REF!</v>
      </c>
      <c r="BP1689" s="599" t="e">
        <f>((AZ1689-BB1689)*BR$81)+((AT1689-AV1689)*BR$80)+(H1689*BR$82)+(P1689*BR$83)</f>
        <v>#REF!</v>
      </c>
      <c r="BQ1689" s="54"/>
      <c r="BR1689" s="54"/>
      <c r="BS1689" s="54"/>
    </row>
    <row r="1690" spans="1:71" ht="22.5" customHeight="1">
      <c r="A1690" s="54"/>
      <c r="B1690" s="566"/>
      <c r="C1690" s="560" t="str">
        <f>IF(ROSTER!D$48="","",ROSTER!D$48)</f>
        <v/>
      </c>
      <c r="D1690" s="561"/>
      <c r="E1690" s="547"/>
      <c r="F1690" s="502"/>
      <c r="G1690" s="507"/>
      <c r="H1690" s="544"/>
      <c r="I1690" s="545"/>
      <c r="J1690" s="540"/>
      <c r="K1690" s="541"/>
      <c r="L1690" s="553"/>
      <c r="M1690" s="559"/>
      <c r="N1690" s="556" t="s">
        <v>14</v>
      </c>
      <c r="O1690" s="557"/>
      <c r="P1690" s="540"/>
      <c r="Q1690" s="541"/>
      <c r="R1690" s="553"/>
      <c r="S1690" s="559"/>
      <c r="T1690" s="592"/>
      <c r="U1690" s="593"/>
      <c r="V1690" s="551"/>
      <c r="W1690" s="545"/>
      <c r="X1690" s="540"/>
      <c r="Y1690" s="545"/>
      <c r="Z1690" s="540"/>
      <c r="AA1690" s="545"/>
      <c r="AB1690" s="540"/>
      <c r="AC1690" s="541"/>
      <c r="AD1690" s="553"/>
      <c r="AE1690" s="559"/>
      <c r="AF1690" s="588"/>
      <c r="AG1690" s="589"/>
      <c r="AH1690" s="540"/>
      <c r="AI1690" s="541"/>
      <c r="AJ1690" s="553"/>
      <c r="AK1690" s="559"/>
      <c r="AL1690" s="592"/>
      <c r="AM1690" s="593"/>
      <c r="AN1690" s="540"/>
      <c r="AO1690" s="541"/>
      <c r="AP1690" s="553"/>
      <c r="AQ1690" s="559"/>
      <c r="AR1690" s="592"/>
      <c r="AS1690" s="593"/>
      <c r="AT1690" s="580"/>
      <c r="AU1690" s="581"/>
      <c r="AV1690" s="576"/>
      <c r="AW1690" s="577"/>
      <c r="AX1690" s="592"/>
      <c r="AY1690" s="593"/>
      <c r="AZ1690" s="540"/>
      <c r="BA1690" s="541"/>
      <c r="BB1690" s="553"/>
      <c r="BC1690" s="559"/>
      <c r="BD1690" s="592"/>
      <c r="BE1690" s="593"/>
      <c r="BF1690" s="580"/>
      <c r="BG1690" s="581"/>
      <c r="BH1690" s="576"/>
      <c r="BI1690" s="577"/>
      <c r="BJ1690" s="592"/>
      <c r="BK1690" s="593"/>
      <c r="BL1690" s="653"/>
      <c r="BM1690" s="654"/>
      <c r="BN1690" s="655"/>
      <c r="BO1690" s="602"/>
      <c r="BP1690" s="600"/>
      <c r="BQ1690" s="54"/>
      <c r="BR1690" s="54"/>
      <c r="BS1690" s="54"/>
    </row>
    <row r="1691" spans="1:71" ht="21.75" customHeight="1">
      <c r="A1691" s="54"/>
      <c r="B1691" s="565" t="str">
        <f>IF(ROSTER!B50="","",ROSTER!B50)</f>
        <v/>
      </c>
      <c r="C1691" s="536" t="str">
        <f>IF(ROSTER!C$50="","",ROSTER!C$50)</f>
        <v/>
      </c>
      <c r="D1691" s="537"/>
      <c r="E1691" s="546"/>
      <c r="F1691" s="501">
        <f t="shared" ref="F1691" si="1515">IF(E1691="y",1,IF(E1691="S",1,0))</f>
        <v>0</v>
      </c>
      <c r="G1691" s="506">
        <f t="shared" ref="G1691" si="1516">IF(E1691="S",1,0)</f>
        <v>0</v>
      </c>
      <c r="H1691" s="542"/>
      <c r="I1691" s="543"/>
      <c r="J1691" s="538"/>
      <c r="K1691" s="539"/>
      <c r="L1691" s="552"/>
      <c r="M1691" s="558"/>
      <c r="N1691" s="554">
        <f t="shared" ref="N1691" si="1517">L1691+J1691</f>
        <v>0</v>
      </c>
      <c r="O1691" s="555"/>
      <c r="P1691" s="538"/>
      <c r="Q1691" s="539"/>
      <c r="R1691" s="552"/>
      <c r="S1691" s="558"/>
      <c r="T1691" s="590">
        <f t="shared" ref="T1691:T1692" si="1518">R1691-P1691</f>
        <v>0</v>
      </c>
      <c r="U1691" s="591"/>
      <c r="V1691" s="550"/>
      <c r="W1691" s="543"/>
      <c r="X1691" s="538"/>
      <c r="Y1691" s="543"/>
      <c r="Z1691" s="538"/>
      <c r="AA1691" s="543"/>
      <c r="AB1691" s="538"/>
      <c r="AC1691" s="539"/>
      <c r="AD1691" s="552"/>
      <c r="AE1691" s="558"/>
      <c r="AF1691" s="586"/>
      <c r="AG1691" s="587"/>
      <c r="AH1691" s="538"/>
      <c r="AI1691" s="539"/>
      <c r="AJ1691" s="552"/>
      <c r="AK1691" s="558"/>
      <c r="AL1691" s="590">
        <f t="shared" ref="AL1691" si="1519">IF(AH1691=0,0,(AJ1691/AH1691)*100)</f>
        <v>0</v>
      </c>
      <c r="AM1691" s="591"/>
      <c r="AN1691" s="538"/>
      <c r="AO1691" s="539"/>
      <c r="AP1691" s="552"/>
      <c r="AQ1691" s="558"/>
      <c r="AR1691" s="590">
        <f t="shared" ref="AR1691" si="1520">IF(AN1691=0,0,(AP1691/AN1691)*100)</f>
        <v>0</v>
      </c>
      <c r="AS1691" s="591"/>
      <c r="AT1691" s="578">
        <f t="shared" ref="AT1691" si="1521">AB1691+AH1691+AN1691</f>
        <v>0</v>
      </c>
      <c r="AU1691" s="579"/>
      <c r="AV1691" s="574">
        <f t="shared" ref="AV1691" si="1522">AD1691+AJ1691+AP1691</f>
        <v>0</v>
      </c>
      <c r="AW1691" s="575"/>
      <c r="AX1691" s="590">
        <f t="shared" ref="AX1691" si="1523">IF(AT1691=0,0,(AV1691/AT1691)*100)</f>
        <v>0</v>
      </c>
      <c r="AY1691" s="591"/>
      <c r="AZ1691" s="538"/>
      <c r="BA1691" s="539"/>
      <c r="BB1691" s="552"/>
      <c r="BC1691" s="558"/>
      <c r="BD1691" s="590">
        <f t="shared" ref="BD1691" si="1524">IF(AZ1691=0,0,(BB1691/AZ1691)*100)</f>
        <v>0</v>
      </c>
      <c r="BE1691" s="591"/>
      <c r="BF1691" s="578">
        <f t="shared" ref="BF1691" si="1525">AT1691+AZ1691</f>
        <v>0</v>
      </c>
      <c r="BG1691" s="579"/>
      <c r="BH1691" s="574">
        <f t="shared" ref="BH1691" si="1526">AV1691+BB1691</f>
        <v>0</v>
      </c>
      <c r="BI1691" s="575"/>
      <c r="BJ1691" s="590">
        <f t="shared" ref="BJ1691" si="1527">IF(BF1691=0,0,(BH1691/BF1691)*100)</f>
        <v>0</v>
      </c>
      <c r="BK1691" s="591"/>
      <c r="BL1691" s="650">
        <f t="shared" ref="BL1691" si="1528">(AD1691*2)+(AJ1691*2)+(AP1691*3)+BB1691</f>
        <v>0</v>
      </c>
      <c r="BM1691" s="651"/>
      <c r="BN1691" s="652"/>
      <c r="BO1691" s="601" t="e">
        <f>(BL1691*BR$74)+(N1691*BR$75)+(X1691*BR$76)+(R1691*BR$77)+(V1691*BR$78)+(Z1691*BR$79)</f>
        <v>#REF!</v>
      </c>
      <c r="BP1691" s="599" t="e">
        <f>((AZ1691-BB1691)*BR$81)+((AT1691-AV1691)*BR$80)+(H1691*BR$82)+(P1691*BR$83)</f>
        <v>#REF!</v>
      </c>
      <c r="BQ1691" s="54"/>
      <c r="BR1691" s="54"/>
      <c r="BS1691" s="54"/>
    </row>
    <row r="1692" spans="1:71" ht="22.5" customHeight="1" thickBot="1">
      <c r="A1692" s="54"/>
      <c r="B1692" s="566"/>
      <c r="C1692" s="560" t="str">
        <f>IF(ROSTER!D$50="","",ROSTER!D$50)</f>
        <v/>
      </c>
      <c r="D1692" s="561"/>
      <c r="E1692" s="547"/>
      <c r="F1692" s="502"/>
      <c r="G1692" s="507"/>
      <c r="H1692" s="544"/>
      <c r="I1692" s="545"/>
      <c r="J1692" s="540"/>
      <c r="K1692" s="541"/>
      <c r="L1692" s="553"/>
      <c r="M1692" s="559"/>
      <c r="N1692" s="556" t="s">
        <v>14</v>
      </c>
      <c r="O1692" s="557"/>
      <c r="P1692" s="540"/>
      <c r="Q1692" s="541"/>
      <c r="R1692" s="553"/>
      <c r="S1692" s="559"/>
      <c r="T1692" s="592"/>
      <c r="U1692" s="593"/>
      <c r="V1692" s="551"/>
      <c r="W1692" s="545"/>
      <c r="X1692" s="540"/>
      <c r="Y1692" s="545"/>
      <c r="Z1692" s="540"/>
      <c r="AA1692" s="545"/>
      <c r="AB1692" s="540"/>
      <c r="AC1692" s="541"/>
      <c r="AD1692" s="553"/>
      <c r="AE1692" s="559"/>
      <c r="AF1692" s="588"/>
      <c r="AG1692" s="589"/>
      <c r="AH1692" s="540"/>
      <c r="AI1692" s="541"/>
      <c r="AJ1692" s="553"/>
      <c r="AK1692" s="559"/>
      <c r="AL1692" s="592"/>
      <c r="AM1692" s="593"/>
      <c r="AN1692" s="540"/>
      <c r="AO1692" s="541"/>
      <c r="AP1692" s="553"/>
      <c r="AQ1692" s="559"/>
      <c r="AR1692" s="592"/>
      <c r="AS1692" s="593"/>
      <c r="AT1692" s="580"/>
      <c r="AU1692" s="581"/>
      <c r="AV1692" s="576"/>
      <c r="AW1692" s="577"/>
      <c r="AX1692" s="592"/>
      <c r="AY1692" s="593"/>
      <c r="AZ1692" s="540"/>
      <c r="BA1692" s="541"/>
      <c r="BB1692" s="553"/>
      <c r="BC1692" s="559"/>
      <c r="BD1692" s="592"/>
      <c r="BE1692" s="593"/>
      <c r="BF1692" s="580"/>
      <c r="BG1692" s="581"/>
      <c r="BH1692" s="576"/>
      <c r="BI1692" s="577"/>
      <c r="BJ1692" s="592"/>
      <c r="BK1692" s="593"/>
      <c r="BL1692" s="653"/>
      <c r="BM1692" s="654"/>
      <c r="BN1692" s="655"/>
      <c r="BO1692" s="602"/>
      <c r="BP1692" s="600"/>
      <c r="BQ1692" s="54"/>
      <c r="BR1692" s="54"/>
      <c r="BS1692" s="54"/>
    </row>
    <row r="1693" spans="1:71" s="335" customFormat="1" ht="33.4" customHeight="1">
      <c r="A1693" s="333"/>
      <c r="B1693" s="689"/>
      <c r="C1693" s="685"/>
      <c r="D1693" s="685" t="s">
        <v>10</v>
      </c>
      <c r="E1693" s="686"/>
      <c r="F1693" s="334"/>
      <c r="G1693" s="334"/>
      <c r="H1693" s="642">
        <f>SUM(H1649:I1692)</f>
        <v>0</v>
      </c>
      <c r="I1693" s="631"/>
      <c r="J1693" s="642">
        <f>SUM(J1649:K1692)</f>
        <v>0</v>
      </c>
      <c r="K1693" s="631"/>
      <c r="L1693" s="630">
        <f>SUM(L1649:M1692)</f>
        <v>0</v>
      </c>
      <c r="M1693" s="640"/>
      <c r="N1693" s="626">
        <f>L1693+J1693</f>
        <v>0</v>
      </c>
      <c r="O1693" s="627"/>
      <c r="P1693" s="630">
        <f>SUM(P1649:Q1692)</f>
        <v>0</v>
      </c>
      <c r="Q1693" s="631"/>
      <c r="R1693" s="630">
        <f t="shared" ref="R1693" si="1529">SUM(R1649:S1692)</f>
        <v>0</v>
      </c>
      <c r="S1693" s="640"/>
      <c r="T1693" s="630">
        <f t="shared" ref="T1693" si="1530">SUM(T1649:U1692)</f>
        <v>0</v>
      </c>
      <c r="U1693" s="627"/>
      <c r="V1693" s="640">
        <f t="shared" ref="V1693" si="1531">SUM(V1649:W1692)</f>
        <v>0</v>
      </c>
      <c r="W1693" s="640"/>
      <c r="X1693" s="642">
        <f t="shared" ref="X1693" si="1532">SUM(X1649:Y1692)</f>
        <v>0</v>
      </c>
      <c r="Y1693" s="627"/>
      <c r="Z1693" s="642">
        <f t="shared" ref="Z1693" si="1533">SUM(Z1649:AA1692)</f>
        <v>0</v>
      </c>
      <c r="AA1693" s="627"/>
      <c r="AB1693" s="640">
        <f t="shared" ref="AB1693" si="1534">SUM(AB1649:AC1692)</f>
        <v>0</v>
      </c>
      <c r="AC1693" s="631"/>
      <c r="AD1693" s="630">
        <f t="shared" ref="AD1693" si="1535">SUM(AD1649:AE1692)</f>
        <v>0</v>
      </c>
      <c r="AE1693" s="640"/>
      <c r="AF1693" s="626">
        <f t="shared" ref="AF1693" si="1536">SUM(AF1649:AG1692)</f>
        <v>0</v>
      </c>
      <c r="AG1693" s="627"/>
      <c r="AH1693" s="630">
        <f t="shared" ref="AH1693" si="1537">SUM(AH1649:AI1692)</f>
        <v>0</v>
      </c>
      <c r="AI1693" s="631"/>
      <c r="AJ1693" s="630">
        <f t="shared" ref="AJ1693" si="1538">SUM(AJ1649:AK1692)</f>
        <v>0</v>
      </c>
      <c r="AK1693" s="640"/>
      <c r="AL1693" s="626">
        <f>IF(AH1693=0,0,(AJ1693/AH1693)*100)</f>
        <v>0</v>
      </c>
      <c r="AM1693" s="627"/>
      <c r="AN1693" s="630">
        <f>SUM(AN1649:AO1692)</f>
        <v>0</v>
      </c>
      <c r="AO1693" s="631"/>
      <c r="AP1693" s="630">
        <f>SUM(AP1649:AQ1692)</f>
        <v>0</v>
      </c>
      <c r="AQ1693" s="640"/>
      <c r="AR1693" s="626">
        <f>IF(AN1693=0,0,(AP1693/AN1693)*100)</f>
        <v>0</v>
      </c>
      <c r="AS1693" s="627"/>
      <c r="AT1693" s="642">
        <f>AB1693+AH1693+AN1693</f>
        <v>0</v>
      </c>
      <c r="AU1693" s="631"/>
      <c r="AV1693" s="630">
        <f>AD1693+AJ1693+AP1693</f>
        <v>0</v>
      </c>
      <c r="AW1693" s="670"/>
      <c r="AX1693" s="626">
        <f>IF(AT1693=0,0,(AV1693/AT1693)*100)</f>
        <v>0</v>
      </c>
      <c r="AY1693" s="627"/>
      <c r="AZ1693" s="630">
        <f>SUM(AZ1649:BA1692)</f>
        <v>0</v>
      </c>
      <c r="BA1693" s="631"/>
      <c r="BB1693" s="630">
        <f>SUM(BB1649:BC1692)</f>
        <v>0</v>
      </c>
      <c r="BC1693" s="640"/>
      <c r="BD1693" s="626">
        <f>IF(AZ1693=0,0,(BB1693/AZ1693)*100)</f>
        <v>0</v>
      </c>
      <c r="BE1693" s="627"/>
      <c r="BF1693" s="642">
        <f>AT1693+AZ1693</f>
        <v>0</v>
      </c>
      <c r="BG1693" s="631"/>
      <c r="BH1693" s="630">
        <f>AV1693+BB1693</f>
        <v>0</v>
      </c>
      <c r="BI1693" s="670"/>
      <c r="BJ1693" s="626">
        <f>IF(BF1693=0,0,(BH1693/BF1693)*100)</f>
        <v>0</v>
      </c>
      <c r="BK1693" s="668"/>
      <c r="BL1693" s="644">
        <f>SUM(BL1649:BN1692)</f>
        <v>0</v>
      </c>
      <c r="BM1693" s="645"/>
      <c r="BN1693" s="646"/>
      <c r="BO1693" s="601" t="e">
        <f>(BL1693*BR$74)+(N1693*BR$75)+(X1693*BR$76)+(R1693*BR$77)+(V1693*BR$78)+(Z1693*BR$79)</f>
        <v>#REF!</v>
      </c>
      <c r="BP1693" s="599" t="e">
        <f>((AZ1693-BB1693)*BR$81)+((AT1693-AV1693)*BR$80)+(H1693*BR$82)+(P1693*BR$83)</f>
        <v>#REF!</v>
      </c>
      <c r="BQ1693" s="333"/>
      <c r="BR1693" s="333"/>
      <c r="BS1693" s="333"/>
    </row>
    <row r="1694" spans="1:71" s="335" customFormat="1" ht="33.950000000000003" customHeight="1" thickBot="1">
      <c r="A1694" s="333"/>
      <c r="B1694" s="690"/>
      <c r="C1694" s="687"/>
      <c r="D1694" s="687"/>
      <c r="E1694" s="688"/>
      <c r="F1694" s="336"/>
      <c r="G1694" s="336"/>
      <c r="H1694" s="643"/>
      <c r="I1694" s="633"/>
      <c r="J1694" s="643"/>
      <c r="K1694" s="633"/>
      <c r="L1694" s="632"/>
      <c r="M1694" s="641"/>
      <c r="N1694" s="628" t="s">
        <v>14</v>
      </c>
      <c r="O1694" s="629"/>
      <c r="P1694" s="632"/>
      <c r="Q1694" s="633"/>
      <c r="R1694" s="632"/>
      <c r="S1694" s="641"/>
      <c r="T1694" s="632"/>
      <c r="U1694" s="629"/>
      <c r="V1694" s="641"/>
      <c r="W1694" s="641"/>
      <c r="X1694" s="643"/>
      <c r="Y1694" s="629"/>
      <c r="Z1694" s="643"/>
      <c r="AA1694" s="629"/>
      <c r="AB1694" s="641"/>
      <c r="AC1694" s="633"/>
      <c r="AD1694" s="632"/>
      <c r="AE1694" s="641"/>
      <c r="AF1694" s="628"/>
      <c r="AG1694" s="629"/>
      <c r="AH1694" s="632"/>
      <c r="AI1694" s="633"/>
      <c r="AJ1694" s="632"/>
      <c r="AK1694" s="641"/>
      <c r="AL1694" s="628"/>
      <c r="AM1694" s="629"/>
      <c r="AN1694" s="632"/>
      <c r="AO1694" s="633"/>
      <c r="AP1694" s="632"/>
      <c r="AQ1694" s="641"/>
      <c r="AR1694" s="628"/>
      <c r="AS1694" s="629"/>
      <c r="AT1694" s="643"/>
      <c r="AU1694" s="633"/>
      <c r="AV1694" s="632"/>
      <c r="AW1694" s="671"/>
      <c r="AX1694" s="628"/>
      <c r="AY1694" s="629"/>
      <c r="AZ1694" s="632"/>
      <c r="BA1694" s="633"/>
      <c r="BB1694" s="632"/>
      <c r="BC1694" s="641"/>
      <c r="BD1694" s="628"/>
      <c r="BE1694" s="629"/>
      <c r="BF1694" s="643"/>
      <c r="BG1694" s="633"/>
      <c r="BH1694" s="632"/>
      <c r="BI1694" s="671"/>
      <c r="BJ1694" s="628"/>
      <c r="BK1694" s="669"/>
      <c r="BL1694" s="647"/>
      <c r="BM1694" s="648"/>
      <c r="BN1694" s="649"/>
      <c r="BO1694" s="602"/>
      <c r="BP1694" s="600"/>
      <c r="BQ1694" s="333"/>
      <c r="BR1694" s="333"/>
      <c r="BS1694" s="333"/>
    </row>
    <row r="1695" spans="1:71" s="341" customFormat="1" ht="48.2" customHeight="1" thickBot="1">
      <c r="A1695" s="337"/>
      <c r="B1695" s="667"/>
      <c r="C1695" s="665"/>
      <c r="D1695" s="665" t="s">
        <v>13</v>
      </c>
      <c r="E1695" s="666"/>
      <c r="F1695" s="338"/>
      <c r="G1695" s="334"/>
      <c r="H1695" s="676"/>
      <c r="I1695" s="677"/>
      <c r="J1695" s="673"/>
      <c r="K1695" s="672"/>
      <c r="L1695" s="605"/>
      <c r="M1695" s="606"/>
      <c r="N1695" s="674">
        <f>J1695+L1695</f>
        <v>0</v>
      </c>
      <c r="O1695" s="675"/>
      <c r="P1695" s="673"/>
      <c r="Q1695" s="672"/>
      <c r="R1695" s="605"/>
      <c r="S1695" s="672"/>
      <c r="T1695" s="626">
        <f>R1695-P1695</f>
        <v>0</v>
      </c>
      <c r="U1695" s="627"/>
      <c r="V1695" s="673"/>
      <c r="W1695" s="678"/>
      <c r="X1695" s="679"/>
      <c r="Y1695" s="680"/>
      <c r="Z1695" s="673"/>
      <c r="AA1695" s="678"/>
      <c r="AB1695" s="673"/>
      <c r="AC1695" s="672"/>
      <c r="AD1695" s="605"/>
      <c r="AE1695" s="606"/>
      <c r="AF1695" s="634">
        <f>IF(AB1695=0,0,(AD1695/AB1695)*100)</f>
        <v>0</v>
      </c>
      <c r="AG1695" s="635"/>
      <c r="AH1695" s="673"/>
      <c r="AI1695" s="672"/>
      <c r="AJ1695" s="605"/>
      <c r="AK1695" s="606"/>
      <c r="AL1695" s="626">
        <f>IF(AH1695=0,0,(AJ1695/AH1695)*100)</f>
        <v>0</v>
      </c>
      <c r="AM1695" s="627"/>
      <c r="AN1695" s="673"/>
      <c r="AO1695" s="672"/>
      <c r="AP1695" s="605"/>
      <c r="AQ1695" s="606"/>
      <c r="AR1695" s="626">
        <f>IF(AN1695=0,0,(AP1695/AN1695)*100)</f>
        <v>0</v>
      </c>
      <c r="AS1695" s="627"/>
      <c r="AT1695" s="681">
        <f>AB1695+AH1695+AN1695</f>
        <v>0</v>
      </c>
      <c r="AU1695" s="682"/>
      <c r="AV1695" s="683">
        <f>AD1695+AJ1695+AP1695</f>
        <v>0</v>
      </c>
      <c r="AW1695" s="684"/>
      <c r="AX1695" s="626">
        <f>IF(AT1695=0,0,(AV1695/AT1695)*100)</f>
        <v>0</v>
      </c>
      <c r="AY1695" s="627"/>
      <c r="AZ1695" s="673"/>
      <c r="BA1695" s="672"/>
      <c r="BB1695" s="605"/>
      <c r="BC1695" s="606"/>
      <c r="BD1695" s="626">
        <f>IF(AZ1695=0,0,(BB1695/AZ1695)*100)</f>
        <v>0</v>
      </c>
      <c r="BE1695" s="627"/>
      <c r="BF1695" s="681">
        <f>AT1695+AZ1695</f>
        <v>0</v>
      </c>
      <c r="BG1695" s="682"/>
      <c r="BH1695" s="683">
        <f>AV1695+BB1695</f>
        <v>0</v>
      </c>
      <c r="BI1695" s="684"/>
      <c r="BJ1695" s="626">
        <f>IF(BF1695=0,0,(BH1695/BF1695)*100)</f>
        <v>0</v>
      </c>
      <c r="BK1695" s="627"/>
      <c r="BL1695" s="594"/>
      <c r="BM1695" s="595"/>
      <c r="BN1695" s="596"/>
      <c r="BO1695" s="339"/>
      <c r="BP1695" s="340"/>
      <c r="BQ1695" s="337"/>
      <c r="BR1695" s="337"/>
      <c r="BS1695" s="337"/>
    </row>
    <row r="1696" spans="1:71" s="341" customFormat="1" ht="48.95" customHeight="1" thickBot="1">
      <c r="A1696" s="337"/>
      <c r="B1696" s="342"/>
      <c r="C1696" s="343"/>
      <c r="D1696" s="570" t="s">
        <v>95</v>
      </c>
      <c r="E1696" s="571"/>
      <c r="F1696" s="344"/>
      <c r="G1696" s="344"/>
      <c r="H1696" s="343"/>
      <c r="I1696" s="343"/>
      <c r="J1696" s="567">
        <f>IF((J1693+L1695)=0,0,J1693/(J1693+L1695)*100)</f>
        <v>0</v>
      </c>
      <c r="K1696" s="569"/>
      <c r="L1696" s="567">
        <f>IF((L1693+J1695)=0,0,L1693/(L1693+J1695)*100)</f>
        <v>0</v>
      </c>
      <c r="M1696" s="569"/>
      <c r="N1696" s="567">
        <f>IF((N1693+N1695)=0,0,N1693/(N1693+N1695)*100)</f>
        <v>0</v>
      </c>
      <c r="O1696" s="568"/>
      <c r="P1696" s="572"/>
      <c r="Q1696" s="509"/>
      <c r="R1696" s="509"/>
      <c r="S1696" s="509"/>
      <c r="T1696" s="535"/>
      <c r="U1696" s="535"/>
      <c r="V1696" s="509"/>
      <c r="W1696" s="509"/>
      <c r="X1696" s="509"/>
      <c r="Y1696" s="509"/>
      <c r="Z1696" s="509"/>
      <c r="AA1696" s="509"/>
      <c r="AB1696" s="509"/>
      <c r="AC1696" s="509"/>
      <c r="AD1696" s="509"/>
      <c r="AE1696" s="509"/>
      <c r="AF1696" s="509"/>
      <c r="AG1696" s="509"/>
      <c r="AH1696" s="509"/>
      <c r="AI1696" s="509"/>
      <c r="AJ1696" s="509"/>
      <c r="AK1696" s="509"/>
      <c r="AL1696" s="509"/>
      <c r="AM1696" s="509"/>
      <c r="AN1696" s="509"/>
      <c r="AO1696" s="509"/>
      <c r="AP1696" s="509"/>
      <c r="AQ1696" s="509"/>
      <c r="AR1696" s="509"/>
      <c r="AS1696" s="509"/>
      <c r="AT1696" s="509"/>
      <c r="AU1696" s="509"/>
      <c r="AV1696" s="509"/>
      <c r="AW1696" s="509"/>
      <c r="AX1696" s="509"/>
      <c r="AY1696" s="509"/>
      <c r="AZ1696" s="509"/>
      <c r="BA1696" s="509"/>
      <c r="BB1696" s="509"/>
      <c r="BC1696" s="509"/>
      <c r="BD1696" s="509"/>
      <c r="BE1696" s="509"/>
      <c r="BF1696" s="509"/>
      <c r="BG1696" s="509"/>
      <c r="BH1696" s="509"/>
      <c r="BI1696" s="509"/>
      <c r="BJ1696" s="509"/>
      <c r="BK1696" s="509"/>
      <c r="BL1696" s="509"/>
      <c r="BM1696" s="509"/>
      <c r="BN1696" s="573"/>
      <c r="BO1696" s="345"/>
      <c r="BP1696" s="345"/>
      <c r="BQ1696" s="337"/>
      <c r="BR1696" s="337"/>
      <c r="BS1696" s="337"/>
    </row>
    <row r="1697" spans="1:71" ht="15.75" customHeight="1" thickTop="1" thickBot="1">
      <c r="A1697" s="54"/>
      <c r="B1697" s="214"/>
      <c r="C1697" s="215"/>
      <c r="D1697" s="215"/>
      <c r="E1697" s="215"/>
      <c r="F1697" s="74"/>
      <c r="G1697" s="74"/>
      <c r="H1697" s="215"/>
      <c r="I1697" s="215"/>
      <c r="J1697" s="215"/>
      <c r="K1697" s="215"/>
      <c r="L1697" s="215"/>
      <c r="M1697" s="215"/>
      <c r="N1697" s="215"/>
      <c r="O1697" s="215"/>
      <c r="P1697" s="215"/>
      <c r="Q1697" s="215"/>
      <c r="R1697" s="215"/>
      <c r="S1697" s="215"/>
      <c r="T1697" s="215"/>
      <c r="U1697" s="215"/>
      <c r="V1697" s="215"/>
      <c r="W1697" s="215"/>
      <c r="X1697" s="215"/>
      <c r="Y1697" s="215"/>
      <c r="Z1697" s="215"/>
      <c r="AA1697" s="215"/>
      <c r="AB1697" s="215"/>
      <c r="AC1697" s="215"/>
      <c r="AD1697" s="215"/>
      <c r="AE1697" s="215"/>
      <c r="AF1697" s="220"/>
      <c r="AG1697" s="220"/>
      <c r="AH1697" s="215"/>
      <c r="AI1697" s="215"/>
      <c r="AJ1697" s="215"/>
      <c r="AK1697" s="215"/>
      <c r="AL1697" s="215"/>
      <c r="AM1697" s="215"/>
      <c r="AN1697" s="215"/>
      <c r="AO1697" s="215"/>
      <c r="AP1697" s="215"/>
      <c r="AQ1697" s="215"/>
      <c r="AR1697" s="215"/>
      <c r="AS1697" s="215"/>
      <c r="AT1697" s="215"/>
      <c r="AU1697" s="215"/>
      <c r="AV1697" s="215"/>
      <c r="AW1697" s="215"/>
      <c r="AX1697" s="215"/>
      <c r="AY1697" s="215"/>
      <c r="AZ1697" s="215"/>
      <c r="BA1697" s="215"/>
      <c r="BB1697" s="215"/>
      <c r="BC1697" s="215"/>
      <c r="BD1697" s="215"/>
      <c r="BE1697" s="215"/>
      <c r="BF1697" s="215"/>
      <c r="BG1697" s="215"/>
      <c r="BH1697" s="215"/>
      <c r="BI1697" s="215"/>
      <c r="BJ1697" s="215"/>
      <c r="BK1697" s="215"/>
      <c r="BL1697" s="215"/>
      <c r="BM1697" s="215"/>
      <c r="BN1697" s="221"/>
      <c r="BO1697" s="75"/>
      <c r="BP1697" s="75"/>
      <c r="BQ1697" s="54"/>
      <c r="BR1697" s="54"/>
      <c r="BS1697" s="54"/>
    </row>
    <row r="1698" spans="1:71" s="73" customFormat="1" ht="80.25" customHeight="1" thickTop="1" thickBot="1">
      <c r="A1698" s="72"/>
      <c r="B1698" s="656" t="s">
        <v>62</v>
      </c>
      <c r="C1698" s="657"/>
      <c r="D1698" s="616" t="s">
        <v>54</v>
      </c>
      <c r="E1698" s="616"/>
      <c r="F1698" s="76"/>
      <c r="G1698" s="76"/>
      <c r="H1698" s="607"/>
      <c r="I1698" s="608"/>
      <c r="J1698" s="609"/>
      <c r="K1698" s="346"/>
      <c r="L1698" s="607"/>
      <c r="M1698" s="608"/>
      <c r="N1698" s="609"/>
      <c r="O1698" s="510" t="s">
        <v>49</v>
      </c>
      <c r="P1698" s="511"/>
      <c r="Q1698" s="511"/>
      <c r="R1698" s="511"/>
      <c r="S1698" s="607"/>
      <c r="T1698" s="608"/>
      <c r="U1698" s="609"/>
      <c r="V1698" s="346"/>
      <c r="W1698" s="607"/>
      <c r="X1698" s="608"/>
      <c r="Y1698" s="609"/>
      <c r="Z1698" s="510" t="s">
        <v>115</v>
      </c>
      <c r="AA1698" s="511"/>
      <c r="AB1698" s="511"/>
      <c r="AC1698" s="511"/>
      <c r="AD1698" s="511"/>
      <c r="AE1698" s="511"/>
      <c r="AF1698" s="511"/>
      <c r="AG1698" s="511"/>
      <c r="AH1698" s="511"/>
      <c r="AI1698" s="512"/>
      <c r="AJ1698" s="607"/>
      <c r="AK1698" s="608"/>
      <c r="AL1698" s="609"/>
      <c r="AM1698" s="346"/>
      <c r="AN1698" s="607"/>
      <c r="AO1698" s="608"/>
      <c r="AP1698" s="609"/>
      <c r="AQ1698" s="510" t="s">
        <v>53</v>
      </c>
      <c r="AR1698" s="511"/>
      <c r="AS1698" s="511"/>
      <c r="AT1698" s="512"/>
      <c r="AU1698" s="607"/>
      <c r="AV1698" s="608"/>
      <c r="AW1698" s="609"/>
      <c r="AX1698" s="346"/>
      <c r="AY1698" s="607"/>
      <c r="AZ1698" s="608"/>
      <c r="BA1698" s="609"/>
      <c r="BB1698" s="614" t="s">
        <v>117</v>
      </c>
      <c r="BC1698" s="615"/>
      <c r="BD1698" s="615"/>
      <c r="BE1698" s="658"/>
      <c r="BF1698" s="520">
        <f>BL1693</f>
        <v>0</v>
      </c>
      <c r="BG1698" s="521"/>
      <c r="BH1698" s="522"/>
      <c r="BI1698" s="346"/>
      <c r="BJ1698" s="520">
        <f>BL1695</f>
        <v>0</v>
      </c>
      <c r="BK1698" s="521"/>
      <c r="BL1698" s="522"/>
      <c r="BM1698" s="227"/>
      <c r="BN1698" s="228"/>
      <c r="BO1698" s="77"/>
      <c r="BP1698" s="77"/>
      <c r="BQ1698" s="72"/>
      <c r="BR1698" s="72"/>
      <c r="BS1698" s="72"/>
    </row>
    <row r="1699" spans="1:71" ht="15.6" customHeight="1" thickTop="1" thickBot="1">
      <c r="A1699" s="54"/>
      <c r="B1699" s="216"/>
      <c r="C1699" s="210"/>
      <c r="D1699" s="217"/>
      <c r="E1699" s="217"/>
      <c r="F1699" s="78"/>
      <c r="G1699" s="78"/>
      <c r="H1699" s="224"/>
      <c r="I1699" s="224"/>
      <c r="J1699" s="224"/>
      <c r="K1699" s="224"/>
      <c r="L1699" s="224"/>
      <c r="M1699" s="224"/>
      <c r="N1699" s="224"/>
      <c r="O1699" s="222"/>
      <c r="P1699" s="222"/>
      <c r="Q1699" s="222"/>
      <c r="R1699" s="222"/>
      <c r="S1699" s="224"/>
      <c r="T1699" s="224"/>
      <c r="U1699" s="224"/>
      <c r="V1699" s="223"/>
      <c r="W1699" s="224"/>
      <c r="X1699" s="224"/>
      <c r="Y1699" s="224"/>
      <c r="Z1699" s="222"/>
      <c r="AA1699" s="222"/>
      <c r="AB1699" s="222"/>
      <c r="AC1699" s="222"/>
      <c r="AD1699" s="224"/>
      <c r="AE1699" s="224"/>
      <c r="AF1699" s="224"/>
      <c r="AG1699" s="224"/>
      <c r="AH1699" s="223"/>
      <c r="AI1699" s="223"/>
      <c r="AJ1699" s="224"/>
      <c r="AK1699" s="222"/>
      <c r="AL1699" s="222"/>
      <c r="AM1699" s="222"/>
      <c r="AN1699" s="222"/>
      <c r="AO1699" s="224"/>
      <c r="AP1699" s="224"/>
      <c r="AQ1699" s="222"/>
      <c r="AR1699" s="222"/>
      <c r="AS1699" s="222"/>
      <c r="AT1699" s="222"/>
      <c r="AU1699" s="224"/>
      <c r="AV1699" s="224"/>
      <c r="AW1699" s="224"/>
      <c r="AX1699" s="224"/>
      <c r="AY1699" s="224"/>
      <c r="AZ1699" s="226"/>
      <c r="BA1699" s="226"/>
      <c r="BB1699" s="222"/>
      <c r="BC1699" s="230"/>
      <c r="BD1699" s="231"/>
      <c r="BE1699" s="231"/>
      <c r="BF1699" s="232"/>
      <c r="BG1699" s="232"/>
      <c r="BH1699" s="226"/>
      <c r="BI1699" s="224"/>
      <c r="BJ1699" s="233"/>
      <c r="BK1699" s="233"/>
      <c r="BL1699" s="226"/>
      <c r="BM1699" s="229"/>
      <c r="BN1699" s="234"/>
      <c r="BO1699" s="79"/>
      <c r="BP1699" s="79"/>
      <c r="BQ1699" s="54"/>
      <c r="BR1699" s="54"/>
      <c r="BS1699" s="54"/>
    </row>
    <row r="1700" spans="1:71" s="73" customFormat="1" ht="80.25" customHeight="1" thickTop="1" thickBot="1">
      <c r="A1700" s="72"/>
      <c r="B1700" s="614" t="s">
        <v>47</v>
      </c>
      <c r="C1700" s="615"/>
      <c r="D1700" s="616" t="s">
        <v>55</v>
      </c>
      <c r="E1700" s="616"/>
      <c r="F1700" s="76"/>
      <c r="G1700" s="76"/>
      <c r="H1700" s="520">
        <f>H1698</f>
        <v>0</v>
      </c>
      <c r="I1700" s="521"/>
      <c r="J1700" s="522"/>
      <c r="K1700" s="346"/>
      <c r="L1700" s="520">
        <f>L1698</f>
        <v>0</v>
      </c>
      <c r="M1700" s="521"/>
      <c r="N1700" s="522"/>
      <c r="O1700" s="510" t="s">
        <v>51</v>
      </c>
      <c r="P1700" s="511"/>
      <c r="Q1700" s="511"/>
      <c r="R1700" s="511"/>
      <c r="S1700" s="520">
        <f>S1698-H1698</f>
        <v>0</v>
      </c>
      <c r="T1700" s="521"/>
      <c r="U1700" s="522"/>
      <c r="V1700" s="346"/>
      <c r="W1700" s="520">
        <f>W1698-L1698</f>
        <v>0</v>
      </c>
      <c r="X1700" s="521"/>
      <c r="Y1700" s="522"/>
      <c r="Z1700" s="510" t="s">
        <v>116</v>
      </c>
      <c r="AA1700" s="511"/>
      <c r="AB1700" s="511"/>
      <c r="AC1700" s="511"/>
      <c r="AD1700" s="511"/>
      <c r="AE1700" s="511"/>
      <c r="AF1700" s="511"/>
      <c r="AG1700" s="511"/>
      <c r="AH1700" s="511"/>
      <c r="AI1700" s="512"/>
      <c r="AJ1700" s="520">
        <f>AJ1698-S1698</f>
        <v>0</v>
      </c>
      <c r="AK1700" s="521"/>
      <c r="AL1700" s="522"/>
      <c r="AM1700" s="346"/>
      <c r="AN1700" s="520">
        <f>AN1698-W1698</f>
        <v>0</v>
      </c>
      <c r="AO1700" s="521"/>
      <c r="AP1700" s="522"/>
      <c r="AQ1700" s="510" t="s">
        <v>52</v>
      </c>
      <c r="AR1700" s="511"/>
      <c r="AS1700" s="511"/>
      <c r="AT1700" s="512"/>
      <c r="AU1700" s="520">
        <f>AU1698-AJ1698</f>
        <v>0</v>
      </c>
      <c r="AV1700" s="521"/>
      <c r="AW1700" s="522"/>
      <c r="AX1700" s="346"/>
      <c r="AY1700" s="520">
        <f>AY1698-AN1698</f>
        <v>0</v>
      </c>
      <c r="AZ1700" s="521"/>
      <c r="BA1700" s="522"/>
      <c r="BB1700" s="614" t="s">
        <v>118</v>
      </c>
      <c r="BC1700" s="615"/>
      <c r="BD1700" s="615"/>
      <c r="BE1700" s="658"/>
      <c r="BF1700" s="520">
        <f>BF1698-AU1698</f>
        <v>0</v>
      </c>
      <c r="BG1700" s="521"/>
      <c r="BH1700" s="522"/>
      <c r="BI1700" s="346"/>
      <c r="BJ1700" s="520">
        <f>BJ1698-AY1698</f>
        <v>0</v>
      </c>
      <c r="BK1700" s="521"/>
      <c r="BL1700" s="522"/>
      <c r="BM1700" s="227"/>
      <c r="BN1700" s="228"/>
      <c r="BO1700" s="77"/>
      <c r="BP1700" s="77"/>
      <c r="BQ1700" s="72"/>
      <c r="BR1700" s="72"/>
      <c r="BS1700" s="72"/>
    </row>
    <row r="1701" spans="1:71" ht="15.75" customHeight="1" thickTop="1" thickBot="1">
      <c r="A1701" s="54"/>
      <c r="B1701" s="218"/>
      <c r="C1701" s="219"/>
      <c r="D1701" s="219"/>
      <c r="E1701" s="219"/>
      <c r="F1701" s="80"/>
      <c r="G1701" s="80"/>
      <c r="H1701" s="219"/>
      <c r="I1701" s="219"/>
      <c r="J1701" s="219"/>
      <c r="K1701" s="219"/>
      <c r="L1701" s="219"/>
      <c r="M1701" s="219"/>
      <c r="N1701" s="219"/>
      <c r="O1701" s="219"/>
      <c r="P1701" s="219"/>
      <c r="Q1701" s="219"/>
      <c r="R1701" s="219"/>
      <c r="S1701" s="219"/>
      <c r="T1701" s="219"/>
      <c r="U1701" s="219"/>
      <c r="V1701" s="219"/>
      <c r="W1701" s="219"/>
      <c r="X1701" s="219"/>
      <c r="Y1701" s="219"/>
      <c r="Z1701" s="219"/>
      <c r="AA1701" s="219"/>
      <c r="AB1701" s="219"/>
      <c r="AC1701" s="219"/>
      <c r="AD1701" s="219"/>
      <c r="AE1701" s="219"/>
      <c r="AF1701" s="225"/>
      <c r="AG1701" s="225"/>
      <c r="AH1701" s="219"/>
      <c r="AI1701" s="219"/>
      <c r="AJ1701" s="219"/>
      <c r="AK1701" s="219"/>
      <c r="AL1701" s="219"/>
      <c r="AM1701" s="219"/>
      <c r="AN1701" s="219"/>
      <c r="AO1701" s="219"/>
      <c r="AP1701" s="219"/>
      <c r="AQ1701" s="219"/>
      <c r="AR1701" s="219"/>
      <c r="AS1701" s="219"/>
      <c r="AT1701" s="219"/>
      <c r="AU1701" s="219"/>
      <c r="AV1701" s="219"/>
      <c r="AW1701" s="219"/>
      <c r="AX1701" s="219"/>
      <c r="AY1701" s="219"/>
      <c r="AZ1701" s="219"/>
      <c r="BA1701" s="617" t="s">
        <v>135</v>
      </c>
      <c r="BB1701" s="617"/>
      <c r="BC1701" s="617"/>
      <c r="BD1701" s="617"/>
      <c r="BE1701" s="617"/>
      <c r="BF1701" s="617"/>
      <c r="BG1701" s="617"/>
      <c r="BH1701" s="617"/>
      <c r="BI1701" s="617"/>
      <c r="BJ1701" s="617"/>
      <c r="BK1701" s="617"/>
      <c r="BL1701" s="617"/>
      <c r="BM1701" s="617"/>
      <c r="BN1701" s="618"/>
      <c r="BO1701" s="81"/>
      <c r="BP1701" s="81"/>
      <c r="BQ1701" s="54"/>
      <c r="BR1701" s="54"/>
      <c r="BS1701" s="54"/>
    </row>
    <row r="1702" spans="1:71" ht="12" customHeight="1" thickTop="1">
      <c r="A1702" s="54"/>
      <c r="B1702" s="55"/>
      <c r="C1702" s="54"/>
      <c r="D1702" s="54"/>
      <c r="E1702" s="54"/>
      <c r="F1702" s="56"/>
      <c r="G1702" s="56"/>
      <c r="H1702" s="54"/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  <c r="S1702" s="54"/>
      <c r="T1702" s="54"/>
      <c r="U1702" s="54"/>
      <c r="V1702" s="54"/>
      <c r="W1702" s="54"/>
      <c r="X1702" s="54"/>
      <c r="Y1702" s="54"/>
      <c r="Z1702" s="54"/>
      <c r="AA1702" s="54"/>
      <c r="AB1702" s="54"/>
      <c r="AC1702" s="54"/>
      <c r="AD1702" s="54"/>
      <c r="AE1702" s="54"/>
      <c r="AF1702" s="57"/>
      <c r="AG1702" s="57"/>
      <c r="AH1702" s="54"/>
      <c r="AI1702" s="54"/>
      <c r="AJ1702" s="54"/>
      <c r="AK1702" s="54"/>
      <c r="AL1702" s="54"/>
      <c r="AM1702" s="54"/>
      <c r="AN1702" s="54"/>
      <c r="AO1702" s="54"/>
      <c r="AP1702" s="54"/>
      <c r="AQ1702" s="54"/>
      <c r="AR1702" s="54"/>
      <c r="AS1702" s="54"/>
      <c r="AT1702" s="54"/>
      <c r="AU1702" s="54"/>
      <c r="AV1702" s="54"/>
      <c r="AW1702" s="54"/>
      <c r="AX1702" s="54"/>
      <c r="AY1702" s="54"/>
      <c r="AZ1702" s="54"/>
      <c r="BA1702" s="54"/>
      <c r="BB1702" s="54"/>
      <c r="BC1702" s="54"/>
      <c r="BD1702" s="54"/>
      <c r="BE1702" s="54"/>
      <c r="BF1702" s="54"/>
      <c r="BG1702" s="54"/>
      <c r="BH1702" s="54"/>
      <c r="BI1702" s="54"/>
      <c r="BJ1702" s="54"/>
      <c r="BK1702" s="54"/>
      <c r="BL1702" s="54"/>
      <c r="BM1702" s="54"/>
      <c r="BN1702" s="54"/>
      <c r="BO1702" s="58"/>
      <c r="BP1702" s="58"/>
      <c r="BQ1702" s="54"/>
      <c r="BR1702" s="54"/>
      <c r="BS1702" s="54"/>
    </row>
    <row r="1703" spans="1:71" s="61" customFormat="1" ht="33.75">
      <c r="A1703" s="60"/>
      <c r="B1703" s="503" t="s">
        <v>9</v>
      </c>
      <c r="C1703" s="503"/>
      <c r="D1703" s="503"/>
      <c r="E1703" s="503"/>
      <c r="F1703" s="503"/>
      <c r="G1703" s="503"/>
      <c r="H1703" s="503"/>
      <c r="I1703" s="503"/>
      <c r="J1703" s="503"/>
      <c r="K1703" s="503"/>
      <c r="L1703" s="503"/>
      <c r="M1703" s="503"/>
      <c r="N1703" s="503"/>
      <c r="O1703" s="503"/>
      <c r="P1703" s="503"/>
      <c r="Q1703" s="503"/>
      <c r="R1703" s="503"/>
      <c r="S1703" s="503"/>
      <c r="T1703" s="503"/>
      <c r="U1703" s="503"/>
      <c r="V1703" s="503"/>
      <c r="W1703" s="503"/>
      <c r="X1703" s="503"/>
      <c r="Y1703" s="503"/>
      <c r="Z1703" s="503"/>
      <c r="AA1703" s="503"/>
      <c r="AB1703" s="503"/>
      <c r="AC1703" s="503"/>
      <c r="AD1703" s="503"/>
      <c r="AE1703" s="503"/>
      <c r="AF1703" s="503"/>
      <c r="AG1703" s="503"/>
      <c r="AH1703" s="503"/>
      <c r="AI1703" s="503"/>
      <c r="AJ1703" s="503"/>
      <c r="AK1703" s="503"/>
      <c r="AL1703" s="503"/>
      <c r="AM1703" s="503"/>
      <c r="AN1703" s="503"/>
      <c r="AO1703" s="503"/>
      <c r="AP1703" s="503"/>
      <c r="AQ1703" s="503"/>
      <c r="AR1703" s="503"/>
      <c r="AS1703" s="503"/>
      <c r="AT1703" s="503"/>
      <c r="AU1703" s="503"/>
      <c r="AV1703" s="503"/>
      <c r="AW1703" s="503"/>
      <c r="AX1703" s="503"/>
      <c r="AY1703" s="503"/>
      <c r="AZ1703" s="503"/>
      <c r="BA1703" s="503"/>
      <c r="BB1703" s="503"/>
      <c r="BC1703" s="503"/>
      <c r="BD1703" s="503"/>
      <c r="BE1703" s="503"/>
      <c r="BF1703" s="503"/>
      <c r="BG1703" s="503"/>
      <c r="BH1703" s="503"/>
      <c r="BI1703" s="503"/>
      <c r="BJ1703" s="503"/>
      <c r="BK1703" s="503"/>
      <c r="BL1703" s="503"/>
      <c r="BM1703" s="503"/>
      <c r="BN1703" s="503"/>
      <c r="BO1703" s="192"/>
      <c r="BP1703" s="192"/>
      <c r="BQ1703" s="60"/>
      <c r="BR1703" s="60"/>
      <c r="BS1703" s="60"/>
    </row>
    <row r="1704" spans="1:71" ht="10.9" customHeight="1">
      <c r="A1704" s="54"/>
      <c r="B1704" s="193"/>
      <c r="C1704" s="194"/>
      <c r="D1704" s="194"/>
      <c r="E1704" s="194"/>
      <c r="F1704" s="195"/>
      <c r="G1704" s="195"/>
      <c r="H1704" s="194"/>
      <c r="I1704" s="194"/>
      <c r="J1704" s="194"/>
      <c r="K1704" s="194"/>
      <c r="L1704" s="194"/>
      <c r="M1704" s="194"/>
      <c r="N1704" s="194"/>
      <c r="O1704" s="194"/>
      <c r="P1704" s="194"/>
      <c r="Q1704" s="194"/>
      <c r="R1704" s="194"/>
      <c r="S1704" s="194"/>
      <c r="T1704" s="194"/>
      <c r="U1704" s="194"/>
      <c r="V1704" s="194"/>
      <c r="W1704" s="194"/>
      <c r="X1704" s="194"/>
      <c r="Y1704" s="194"/>
      <c r="Z1704" s="194"/>
      <c r="AA1704" s="194"/>
      <c r="AB1704" s="194"/>
      <c r="AC1704" s="194"/>
      <c r="AD1704" s="194"/>
      <c r="AE1704" s="194"/>
      <c r="AF1704" s="196"/>
      <c r="AG1704" s="196"/>
      <c r="AH1704" s="194"/>
      <c r="AI1704" s="194"/>
      <c r="AJ1704" s="194"/>
      <c r="AK1704" s="194"/>
      <c r="AL1704" s="194"/>
      <c r="AM1704" s="194"/>
      <c r="AN1704" s="194"/>
      <c r="AO1704" s="194"/>
      <c r="AP1704" s="194"/>
      <c r="AQ1704" s="194"/>
      <c r="AR1704" s="194"/>
      <c r="AS1704" s="194"/>
      <c r="AT1704" s="194"/>
      <c r="AU1704" s="194"/>
      <c r="AV1704" s="194"/>
      <c r="AW1704" s="194"/>
      <c r="AX1704" s="194"/>
      <c r="AY1704" s="194"/>
      <c r="AZ1704" s="194"/>
      <c r="BA1704" s="194"/>
      <c r="BB1704" s="194"/>
      <c r="BC1704" s="194"/>
      <c r="BD1704" s="194"/>
      <c r="BE1704" s="194"/>
      <c r="BF1704" s="194"/>
      <c r="BG1704" s="194"/>
      <c r="BH1704" s="194"/>
      <c r="BI1704" s="194"/>
      <c r="BJ1704" s="194"/>
      <c r="BK1704" s="194"/>
      <c r="BL1704" s="194"/>
      <c r="BM1704" s="194"/>
      <c r="BN1704" s="508"/>
      <c r="BO1704" s="508"/>
      <c r="BP1704" s="508"/>
      <c r="BQ1704" s="54"/>
      <c r="BR1704" s="54"/>
      <c r="BS1704" s="54"/>
    </row>
    <row r="1705" spans="1:71" s="62" customFormat="1" ht="36.75" customHeight="1">
      <c r="A1705" s="55"/>
      <c r="B1705" s="193"/>
      <c r="C1705" s="193"/>
      <c r="D1705" s="197" t="s">
        <v>10</v>
      </c>
      <c r="E1705" s="514" t="str">
        <f>IF(ROSTER!D$3="","",ROSTER!D$3)</f>
        <v/>
      </c>
      <c r="F1705" s="514"/>
      <c r="G1705" s="514"/>
      <c r="H1705" s="514"/>
      <c r="I1705" s="514"/>
      <c r="J1705" s="514"/>
      <c r="K1705" s="514"/>
      <c r="L1705" s="514"/>
      <c r="M1705" s="514"/>
      <c r="N1705" s="514"/>
      <c r="O1705" s="514"/>
      <c r="P1705" s="514"/>
      <c r="Q1705" s="514"/>
      <c r="R1705" s="514"/>
      <c r="S1705" s="514"/>
      <c r="T1705" s="514"/>
      <c r="U1705" s="514"/>
      <c r="V1705" s="514"/>
      <c r="W1705" s="514"/>
      <c r="X1705" s="514"/>
      <c r="Y1705" s="514"/>
      <c r="Z1705" s="514"/>
      <c r="AA1705" s="514"/>
      <c r="AB1705" s="514"/>
      <c r="AC1705" s="514"/>
      <c r="AD1705" s="198"/>
      <c r="AE1705" s="505" t="s">
        <v>11</v>
      </c>
      <c r="AF1705" s="505"/>
      <c r="AG1705" s="505"/>
      <c r="AH1705" s="505"/>
      <c r="AI1705" s="505"/>
      <c r="AJ1705" s="505"/>
      <c r="AK1705" s="505"/>
      <c r="AL1705" s="505"/>
      <c r="AM1705" s="505"/>
      <c r="AN1705" s="513"/>
      <c r="AO1705" s="513"/>
      <c r="AP1705" s="513"/>
      <c r="AQ1705" s="513"/>
      <c r="AR1705" s="513"/>
      <c r="AS1705" s="513"/>
      <c r="AT1705" s="513"/>
      <c r="AU1705" s="513"/>
      <c r="AV1705" s="513"/>
      <c r="AW1705" s="513"/>
      <c r="AX1705" s="513"/>
      <c r="AY1705" s="513"/>
      <c r="AZ1705" s="513"/>
      <c r="BA1705" s="513"/>
      <c r="BB1705" s="513"/>
      <c r="BC1705" s="513"/>
      <c r="BD1705" s="513"/>
      <c r="BE1705" s="513"/>
      <c r="BF1705" s="513"/>
      <c r="BG1705" s="513"/>
      <c r="BH1705" s="513"/>
      <c r="BI1705" s="513"/>
      <c r="BJ1705" s="513"/>
      <c r="BK1705" s="513"/>
      <c r="BL1705" s="513"/>
      <c r="BM1705" s="513"/>
      <c r="BN1705" s="508"/>
      <c r="BO1705" s="508"/>
      <c r="BP1705" s="508"/>
      <c r="BQ1705" s="55"/>
      <c r="BR1705" s="55"/>
      <c r="BS1705" s="55"/>
    </row>
    <row r="1706" spans="1:71" ht="8.85" customHeight="1">
      <c r="A1706" s="63"/>
      <c r="B1706" s="193"/>
      <c r="C1706" s="196" t="s">
        <v>36</v>
      </c>
      <c r="D1706" s="196"/>
      <c r="E1706" s="196"/>
      <c r="F1706" s="199"/>
      <c r="G1706" s="199"/>
      <c r="H1706" s="196"/>
      <c r="I1706" s="196"/>
      <c r="J1706" s="200"/>
      <c r="K1706" s="200"/>
      <c r="L1706" s="200"/>
      <c r="M1706" s="200"/>
      <c r="N1706" s="200"/>
      <c r="O1706" s="200"/>
      <c r="P1706" s="200"/>
      <c r="Q1706" s="200"/>
      <c r="R1706" s="200"/>
      <c r="S1706" s="200"/>
      <c r="T1706" s="200"/>
      <c r="U1706" s="200"/>
      <c r="V1706" s="200"/>
      <c r="W1706" s="200"/>
      <c r="X1706" s="200"/>
      <c r="Y1706" s="200"/>
      <c r="Z1706" s="200"/>
      <c r="AA1706" s="200"/>
      <c r="AB1706" s="200"/>
      <c r="AC1706" s="200"/>
      <c r="AD1706" s="200"/>
      <c r="AE1706" s="200"/>
      <c r="AF1706" s="200"/>
      <c r="AG1706" s="196"/>
      <c r="AH1706" s="201"/>
      <c r="AI1706" s="202"/>
      <c r="AJ1706" s="202"/>
      <c r="AK1706" s="202"/>
      <c r="AL1706" s="202"/>
      <c r="AM1706" s="202"/>
      <c r="AN1706" s="202"/>
      <c r="AO1706" s="203"/>
      <c r="AP1706" s="204"/>
      <c r="AQ1706" s="204"/>
      <c r="AR1706" s="204"/>
      <c r="AS1706" s="204"/>
      <c r="AT1706" s="204"/>
      <c r="AU1706" s="204"/>
      <c r="AV1706" s="204"/>
      <c r="AW1706" s="204"/>
      <c r="AX1706" s="204"/>
      <c r="AY1706" s="204"/>
      <c r="AZ1706" s="204"/>
      <c r="BA1706" s="204"/>
      <c r="BB1706" s="204"/>
      <c r="BC1706" s="204"/>
      <c r="BD1706" s="204"/>
      <c r="BE1706" s="204"/>
      <c r="BF1706" s="204"/>
      <c r="BG1706" s="204"/>
      <c r="BH1706" s="204"/>
      <c r="BI1706" s="204"/>
      <c r="BJ1706" s="204"/>
      <c r="BK1706" s="204"/>
      <c r="BL1706" s="204"/>
      <c r="BM1706" s="204"/>
      <c r="BN1706" s="204"/>
      <c r="BO1706" s="205"/>
      <c r="BP1706" s="205"/>
      <c r="BQ1706" s="63"/>
      <c r="BR1706" s="63"/>
      <c r="BS1706" s="63"/>
    </row>
    <row r="1707" spans="1:71" s="62" customFormat="1" ht="42.75">
      <c r="A1707" s="55"/>
      <c r="B1707" s="193"/>
      <c r="C1707" s="519" t="s">
        <v>35</v>
      </c>
      <c r="D1707" s="519"/>
      <c r="E1707" s="513"/>
      <c r="F1707" s="513"/>
      <c r="G1707" s="513"/>
      <c r="H1707" s="513"/>
      <c r="I1707" s="513"/>
      <c r="J1707" s="513"/>
      <c r="K1707" s="513"/>
      <c r="L1707" s="513"/>
      <c r="M1707" s="513"/>
      <c r="N1707" s="513"/>
      <c r="O1707" s="513"/>
      <c r="P1707" s="513"/>
      <c r="Q1707" s="513"/>
      <c r="R1707" s="513"/>
      <c r="S1707" s="513"/>
      <c r="T1707" s="513"/>
      <c r="U1707" s="513"/>
      <c r="V1707" s="513"/>
      <c r="W1707" s="513"/>
      <c r="X1707" s="513"/>
      <c r="Y1707" s="513"/>
      <c r="Z1707" s="513"/>
      <c r="AA1707" s="513"/>
      <c r="AB1707" s="513"/>
      <c r="AC1707" s="513"/>
      <c r="AD1707" s="198"/>
      <c r="AE1707" s="239" t="s">
        <v>19</v>
      </c>
      <c r="AF1707" s="239"/>
      <c r="AG1707" s="239"/>
      <c r="AH1707" s="505" t="s">
        <v>19</v>
      </c>
      <c r="AI1707" s="505"/>
      <c r="AJ1707" s="505"/>
      <c r="AK1707" s="505"/>
      <c r="AL1707" s="505"/>
      <c r="AM1707" s="505"/>
      <c r="AN1707" s="513"/>
      <c r="AO1707" s="513"/>
      <c r="AP1707" s="513"/>
      <c r="AQ1707" s="513"/>
      <c r="AR1707" s="513"/>
      <c r="AS1707" s="513"/>
      <c r="AT1707" s="513"/>
      <c r="AU1707" s="513"/>
      <c r="AV1707" s="513"/>
      <c r="AW1707" s="513"/>
      <c r="AX1707" s="513"/>
      <c r="AY1707" s="513"/>
      <c r="AZ1707" s="513"/>
      <c r="BA1707" s="505" t="s">
        <v>12</v>
      </c>
      <c r="BB1707" s="505"/>
      <c r="BC1707" s="505"/>
      <c r="BD1707" s="504"/>
      <c r="BE1707" s="504"/>
      <c r="BF1707" s="504"/>
      <c r="BG1707" s="504"/>
      <c r="BH1707" s="504"/>
      <c r="BI1707" s="504"/>
      <c r="BJ1707" s="504"/>
      <c r="BK1707" s="504"/>
      <c r="BL1707" s="504"/>
      <c r="BM1707" s="504"/>
      <c r="BN1707" s="206"/>
      <c r="BO1707" s="207"/>
      <c r="BP1707" s="207"/>
      <c r="BQ1707" s="64">
        <f>IF(BD1707=0,0,1)</f>
        <v>0</v>
      </c>
      <c r="BR1707" s="65">
        <f>IF((BE1761+BI1761)&gt;(AO1761+AS1761),1,0)</f>
        <v>0</v>
      </c>
      <c r="BS1707" s="66"/>
    </row>
    <row r="1708" spans="1:71" ht="9.6" customHeight="1">
      <c r="A1708" s="54"/>
      <c r="B1708" s="193"/>
      <c r="C1708" s="194"/>
      <c r="D1708" s="194"/>
      <c r="E1708" s="194"/>
      <c r="F1708" s="195"/>
      <c r="G1708" s="195"/>
      <c r="H1708" s="194"/>
      <c r="I1708" s="194"/>
      <c r="J1708" s="194"/>
      <c r="K1708" s="194"/>
      <c r="L1708" s="194"/>
      <c r="M1708" s="194"/>
      <c r="N1708" s="194"/>
      <c r="O1708" s="194"/>
      <c r="P1708" s="194"/>
      <c r="Q1708" s="194"/>
      <c r="R1708" s="194"/>
      <c r="S1708" s="194"/>
      <c r="T1708" s="194"/>
      <c r="U1708" s="194"/>
      <c r="V1708" s="194"/>
      <c r="W1708" s="194"/>
      <c r="X1708" s="194"/>
      <c r="Y1708" s="194"/>
      <c r="Z1708" s="194"/>
      <c r="AA1708" s="194"/>
      <c r="AB1708" s="194"/>
      <c r="AC1708" s="194"/>
      <c r="AD1708" s="194"/>
      <c r="AE1708" s="194"/>
      <c r="AF1708" s="196"/>
      <c r="AG1708" s="196"/>
      <c r="AH1708" s="194"/>
      <c r="AI1708" s="194"/>
      <c r="AJ1708" s="194"/>
      <c r="AK1708" s="194"/>
      <c r="AL1708" s="194"/>
      <c r="AM1708" s="194"/>
      <c r="AN1708" s="194"/>
      <c r="AO1708" s="194"/>
      <c r="AP1708" s="194"/>
      <c r="AQ1708" s="194"/>
      <c r="AR1708" s="194"/>
      <c r="AS1708" s="194"/>
      <c r="AT1708" s="194"/>
      <c r="AU1708" s="194"/>
      <c r="AV1708" s="194"/>
      <c r="AW1708" s="194"/>
      <c r="AX1708" s="194"/>
      <c r="AY1708" s="194"/>
      <c r="AZ1708" s="194"/>
      <c r="BA1708" s="194"/>
      <c r="BB1708" s="194"/>
      <c r="BC1708" s="194"/>
      <c r="BD1708" s="194"/>
      <c r="BE1708" s="194"/>
      <c r="BF1708" s="194"/>
      <c r="BG1708" s="194"/>
      <c r="BH1708" s="194"/>
      <c r="BI1708" s="194"/>
      <c r="BJ1708" s="194"/>
      <c r="BK1708" s="194"/>
      <c r="BL1708" s="194"/>
      <c r="BM1708" s="194"/>
      <c r="BN1708" s="194"/>
      <c r="BO1708" s="208"/>
      <c r="BP1708" s="208"/>
      <c r="BQ1708" s="54"/>
      <c r="BR1708" s="54"/>
      <c r="BS1708" s="54"/>
    </row>
    <row r="1709" spans="1:71" ht="8.85" customHeight="1" thickBot="1">
      <c r="A1709" s="54"/>
      <c r="B1709" s="209"/>
      <c r="C1709" s="210"/>
      <c r="D1709" s="210"/>
      <c r="E1709" s="210"/>
      <c r="F1709" s="211"/>
      <c r="G1709" s="211"/>
      <c r="H1709" s="210"/>
      <c r="I1709" s="210"/>
      <c r="J1709" s="210"/>
      <c r="K1709" s="210"/>
      <c r="L1709" s="210"/>
      <c r="M1709" s="210"/>
      <c r="N1709" s="210"/>
      <c r="O1709" s="210"/>
      <c r="P1709" s="210"/>
      <c r="Q1709" s="210"/>
      <c r="R1709" s="210"/>
      <c r="S1709" s="210"/>
      <c r="T1709" s="210"/>
      <c r="U1709" s="210"/>
      <c r="V1709" s="210"/>
      <c r="W1709" s="210"/>
      <c r="X1709" s="210"/>
      <c r="Y1709" s="210"/>
      <c r="Z1709" s="210"/>
      <c r="AA1709" s="210"/>
      <c r="AB1709" s="210"/>
      <c r="AC1709" s="210"/>
      <c r="AD1709" s="210"/>
      <c r="AE1709" s="210"/>
      <c r="AF1709" s="212"/>
      <c r="AG1709" s="212"/>
      <c r="AH1709" s="210"/>
      <c r="AI1709" s="210"/>
      <c r="AJ1709" s="210"/>
      <c r="AK1709" s="210"/>
      <c r="AL1709" s="210"/>
      <c r="AM1709" s="210"/>
      <c r="AN1709" s="210"/>
      <c r="AO1709" s="210"/>
      <c r="AP1709" s="210"/>
      <c r="AQ1709" s="210"/>
      <c r="AR1709" s="210"/>
      <c r="AS1709" s="210"/>
      <c r="AT1709" s="210"/>
      <c r="AU1709" s="210"/>
      <c r="AV1709" s="210"/>
      <c r="AW1709" s="210"/>
      <c r="AX1709" s="210"/>
      <c r="AY1709" s="210"/>
      <c r="AZ1709" s="210"/>
      <c r="BA1709" s="210"/>
      <c r="BB1709" s="210"/>
      <c r="BC1709" s="210"/>
      <c r="BD1709" s="210"/>
      <c r="BE1709" s="210"/>
      <c r="BF1709" s="210"/>
      <c r="BG1709" s="210"/>
      <c r="BH1709" s="210"/>
      <c r="BI1709" s="210"/>
      <c r="BJ1709" s="210"/>
      <c r="BK1709" s="210"/>
      <c r="BL1709" s="210"/>
      <c r="BM1709" s="210"/>
      <c r="BN1709" s="210"/>
      <c r="BO1709" s="213"/>
      <c r="BP1709" s="213"/>
      <c r="BQ1709" s="54"/>
      <c r="BR1709" s="54"/>
      <c r="BS1709" s="54"/>
    </row>
    <row r="1710" spans="1:71" s="62" customFormat="1" ht="33.4" customHeight="1" thickTop="1">
      <c r="A1710" s="66"/>
      <c r="B1710" s="515" t="s">
        <v>0</v>
      </c>
      <c r="C1710" s="531" t="s">
        <v>1</v>
      </c>
      <c r="D1710" s="532"/>
      <c r="E1710" s="332" t="s">
        <v>26</v>
      </c>
      <c r="F1710" s="499" t="s">
        <v>104</v>
      </c>
      <c r="G1710" s="499" t="s">
        <v>105</v>
      </c>
      <c r="H1710" s="527" t="s">
        <v>38</v>
      </c>
      <c r="I1710" s="528"/>
      <c r="J1710" s="564" t="s">
        <v>7</v>
      </c>
      <c r="K1710" s="564"/>
      <c r="L1710" s="564"/>
      <c r="M1710" s="564"/>
      <c r="N1710" s="564"/>
      <c r="O1710" s="564"/>
      <c r="P1710" s="564" t="s">
        <v>2</v>
      </c>
      <c r="Q1710" s="564"/>
      <c r="R1710" s="564"/>
      <c r="S1710" s="564"/>
      <c r="T1710" s="564"/>
      <c r="U1710" s="564"/>
      <c r="V1710" s="610" t="s">
        <v>32</v>
      </c>
      <c r="W1710" s="611"/>
      <c r="X1710" s="610" t="s">
        <v>33</v>
      </c>
      <c r="Y1710" s="611"/>
      <c r="Z1710" s="619" t="s">
        <v>41</v>
      </c>
      <c r="AA1710" s="620"/>
      <c r="AB1710" s="623" t="s">
        <v>6</v>
      </c>
      <c r="AC1710" s="623"/>
      <c r="AD1710" s="623"/>
      <c r="AE1710" s="623"/>
      <c r="AF1710" s="623"/>
      <c r="AG1710" s="623"/>
      <c r="AH1710" s="564" t="s">
        <v>66</v>
      </c>
      <c r="AI1710" s="564"/>
      <c r="AJ1710" s="564"/>
      <c r="AK1710" s="564"/>
      <c r="AL1710" s="564"/>
      <c r="AM1710" s="564"/>
      <c r="AN1710" s="564" t="s">
        <v>67</v>
      </c>
      <c r="AO1710" s="564"/>
      <c r="AP1710" s="564"/>
      <c r="AQ1710" s="564"/>
      <c r="AR1710" s="564"/>
      <c r="AS1710" s="564"/>
      <c r="AT1710" s="564" t="s">
        <v>68</v>
      </c>
      <c r="AU1710" s="564"/>
      <c r="AV1710" s="564"/>
      <c r="AW1710" s="564"/>
      <c r="AX1710" s="564"/>
      <c r="AY1710" s="583"/>
      <c r="AZ1710" s="564" t="s">
        <v>4</v>
      </c>
      <c r="BA1710" s="564"/>
      <c r="BB1710" s="564"/>
      <c r="BC1710" s="564"/>
      <c r="BD1710" s="564"/>
      <c r="BE1710" s="564"/>
      <c r="BF1710" s="564" t="s">
        <v>69</v>
      </c>
      <c r="BG1710" s="564"/>
      <c r="BH1710" s="564"/>
      <c r="BI1710" s="564"/>
      <c r="BJ1710" s="564"/>
      <c r="BK1710" s="582"/>
      <c r="BL1710" s="659" t="s">
        <v>119</v>
      </c>
      <c r="BM1710" s="660"/>
      <c r="BN1710" s="661"/>
      <c r="BO1710" s="603" t="s">
        <v>83</v>
      </c>
      <c r="BP1710" s="603" t="s">
        <v>84</v>
      </c>
      <c r="BQ1710" s="66"/>
      <c r="BR1710" s="66"/>
      <c r="BS1710" s="66"/>
    </row>
    <row r="1711" spans="1:71" s="68" customFormat="1" ht="45" customHeight="1">
      <c r="A1711" s="67"/>
      <c r="B1711" s="516"/>
      <c r="C1711" s="533"/>
      <c r="D1711" s="534"/>
      <c r="E1711" s="331" t="s">
        <v>106</v>
      </c>
      <c r="F1711" s="500"/>
      <c r="G1711" s="500"/>
      <c r="H1711" s="529"/>
      <c r="I1711" s="530"/>
      <c r="J1711" s="562" t="s">
        <v>15</v>
      </c>
      <c r="K1711" s="563"/>
      <c r="L1711" s="525" t="s">
        <v>16</v>
      </c>
      <c r="M1711" s="526"/>
      <c r="N1711" s="517" t="s">
        <v>17</v>
      </c>
      <c r="O1711" s="518" t="s">
        <v>8</v>
      </c>
      <c r="P1711" s="562" t="s">
        <v>24</v>
      </c>
      <c r="Q1711" s="563"/>
      <c r="R1711" s="525" t="s">
        <v>22</v>
      </c>
      <c r="S1711" s="526"/>
      <c r="T1711" s="517" t="s">
        <v>17</v>
      </c>
      <c r="U1711" s="518"/>
      <c r="V1711" s="612"/>
      <c r="W1711" s="613"/>
      <c r="X1711" s="612"/>
      <c r="Y1711" s="613"/>
      <c r="Z1711" s="621"/>
      <c r="AA1711" s="622"/>
      <c r="AB1711" s="638" t="s">
        <v>50</v>
      </c>
      <c r="AC1711" s="639"/>
      <c r="AD1711" s="636" t="s">
        <v>21</v>
      </c>
      <c r="AE1711" s="637" t="s">
        <v>3</v>
      </c>
      <c r="AF1711" s="624" t="s">
        <v>5</v>
      </c>
      <c r="AG1711" s="625"/>
      <c r="AH1711" s="562" t="s">
        <v>50</v>
      </c>
      <c r="AI1711" s="563"/>
      <c r="AJ1711" s="525" t="s">
        <v>21</v>
      </c>
      <c r="AK1711" s="526" t="s">
        <v>3</v>
      </c>
      <c r="AL1711" s="523" t="s">
        <v>5</v>
      </c>
      <c r="AM1711" s="524"/>
      <c r="AN1711" s="562" t="s">
        <v>50</v>
      </c>
      <c r="AO1711" s="563"/>
      <c r="AP1711" s="525" t="s">
        <v>21</v>
      </c>
      <c r="AQ1711" s="526" t="s">
        <v>3</v>
      </c>
      <c r="AR1711" s="523" t="s">
        <v>5</v>
      </c>
      <c r="AS1711" s="524"/>
      <c r="AT1711" s="533" t="s">
        <v>50</v>
      </c>
      <c r="AU1711" s="584"/>
      <c r="AV1711" s="597" t="s">
        <v>21</v>
      </c>
      <c r="AW1711" s="598" t="s">
        <v>3</v>
      </c>
      <c r="AX1711" s="523" t="s">
        <v>5</v>
      </c>
      <c r="AY1711" s="585"/>
      <c r="AZ1711" s="562" t="s">
        <v>50</v>
      </c>
      <c r="BA1711" s="563"/>
      <c r="BB1711" s="525" t="s">
        <v>21</v>
      </c>
      <c r="BC1711" s="526" t="s">
        <v>3</v>
      </c>
      <c r="BD1711" s="523" t="s">
        <v>5</v>
      </c>
      <c r="BE1711" s="524"/>
      <c r="BF1711" s="533" t="s">
        <v>50</v>
      </c>
      <c r="BG1711" s="584"/>
      <c r="BH1711" s="597" t="s">
        <v>21</v>
      </c>
      <c r="BI1711" s="598" t="s">
        <v>3</v>
      </c>
      <c r="BJ1711" s="523" t="s">
        <v>5</v>
      </c>
      <c r="BK1711" s="524"/>
      <c r="BL1711" s="662"/>
      <c r="BM1711" s="663"/>
      <c r="BN1711" s="664"/>
      <c r="BO1711" s="604"/>
      <c r="BP1711" s="604"/>
      <c r="BQ1711" s="67"/>
      <c r="BR1711" s="67"/>
      <c r="BS1711" s="67"/>
    </row>
    <row r="1712" spans="1:71" ht="23.85" customHeight="1">
      <c r="A1712" s="69"/>
      <c r="B1712" s="548" t="str">
        <f>IF(ROSTER!B8="","",ROSTER!B8)</f>
        <v/>
      </c>
      <c r="C1712" s="536" t="str">
        <f>IF(ROSTER!C$8="","",ROSTER!C$8)</f>
        <v/>
      </c>
      <c r="D1712" s="537"/>
      <c r="E1712" s="546"/>
      <c r="F1712" s="501">
        <f>IF(E1712="y",1,IF(E1712="S",1,0))</f>
        <v>0</v>
      </c>
      <c r="G1712" s="506">
        <f>IF(E1712="S",1,0)</f>
        <v>0</v>
      </c>
      <c r="H1712" s="542"/>
      <c r="I1712" s="543"/>
      <c r="J1712" s="538"/>
      <c r="K1712" s="539"/>
      <c r="L1712" s="552"/>
      <c r="M1712" s="558"/>
      <c r="N1712" s="554">
        <f>L1712+J1712</f>
        <v>0</v>
      </c>
      <c r="O1712" s="555"/>
      <c r="P1712" s="538"/>
      <c r="Q1712" s="539"/>
      <c r="R1712" s="552"/>
      <c r="S1712" s="558"/>
      <c r="T1712" s="590">
        <f>R1712-P1712</f>
        <v>0</v>
      </c>
      <c r="U1712" s="591"/>
      <c r="V1712" s="550"/>
      <c r="W1712" s="543"/>
      <c r="X1712" s="538"/>
      <c r="Y1712" s="543"/>
      <c r="Z1712" s="538"/>
      <c r="AA1712" s="543"/>
      <c r="AB1712" s="538"/>
      <c r="AC1712" s="539"/>
      <c r="AD1712" s="552"/>
      <c r="AE1712" s="558"/>
      <c r="AF1712" s="586">
        <f>IF(AB1712=0,0,(AD1712/AB1712)*100)</f>
        <v>0</v>
      </c>
      <c r="AG1712" s="587"/>
      <c r="AH1712" s="538"/>
      <c r="AI1712" s="539"/>
      <c r="AJ1712" s="552"/>
      <c r="AK1712" s="558"/>
      <c r="AL1712" s="590">
        <f>IF(AH1712=0,0,(AJ1712/AH1712)*100)</f>
        <v>0</v>
      </c>
      <c r="AM1712" s="591"/>
      <c r="AN1712" s="538"/>
      <c r="AO1712" s="539"/>
      <c r="AP1712" s="552"/>
      <c r="AQ1712" s="558"/>
      <c r="AR1712" s="590">
        <f>IF(AN1712=0,0,(AP1712/AN1712)*100)</f>
        <v>0</v>
      </c>
      <c r="AS1712" s="591"/>
      <c r="AT1712" s="578">
        <f>AB1712+AH1712+AN1712</f>
        <v>0</v>
      </c>
      <c r="AU1712" s="579"/>
      <c r="AV1712" s="574">
        <f>AD1712+AJ1712+AP1712</f>
        <v>0</v>
      </c>
      <c r="AW1712" s="575"/>
      <c r="AX1712" s="590">
        <f>IF(AT1712=0,0,(AV1712/AT1712)*100)</f>
        <v>0</v>
      </c>
      <c r="AY1712" s="591"/>
      <c r="AZ1712" s="538"/>
      <c r="BA1712" s="539"/>
      <c r="BB1712" s="552"/>
      <c r="BC1712" s="558"/>
      <c r="BD1712" s="590">
        <f>IF(AZ1712=0,0,(BB1712/AZ1712)*100)</f>
        <v>0</v>
      </c>
      <c r="BE1712" s="591"/>
      <c r="BF1712" s="578">
        <f>AT1712+AZ1712</f>
        <v>0</v>
      </c>
      <c r="BG1712" s="579"/>
      <c r="BH1712" s="574">
        <f>AV1712+BB1712</f>
        <v>0</v>
      </c>
      <c r="BI1712" s="575"/>
      <c r="BJ1712" s="590">
        <f>IF(BF1712=0,0,(BH1712/BF1712)*100)</f>
        <v>0</v>
      </c>
      <c r="BK1712" s="591"/>
      <c r="BL1712" s="650">
        <f>(AD1712*2)+(AJ1712*2)+(AP1712*3)+BB1712</f>
        <v>0</v>
      </c>
      <c r="BM1712" s="651"/>
      <c r="BN1712" s="652"/>
      <c r="BO1712" s="599" t="e">
        <f>(BL1712*BR$1712)+(N1712*BR$1713)+(X1712*BR$1714)+(R1712*BR$1715)+(V1712*BR$1716)+(Z1712*BR$1717)</f>
        <v>#REF!</v>
      </c>
      <c r="BP1712" s="599" t="e">
        <f>((AZ1712-BB1712)*BR$1719)+((AT1712-AV1712)*BR$1718)+(H1712*BR$1720)+(P1712*BR$1721)</f>
        <v>#REF!</v>
      </c>
      <c r="BQ1712" s="70" t="s">
        <v>72</v>
      </c>
      <c r="BR1712" s="71" t="e">
        <f>IF(#REF!="B",#REF!,IF(#REF!="C",#REF!,#REF!))</f>
        <v>#REF!</v>
      </c>
      <c r="BS1712" s="67"/>
    </row>
    <row r="1713" spans="1:71" ht="23.85" customHeight="1">
      <c r="A1713" s="69"/>
      <c r="B1713" s="549"/>
      <c r="C1713" s="560" t="str">
        <f>IF(ROSTER!D$8="","",ROSTER!D$8)</f>
        <v/>
      </c>
      <c r="D1713" s="561"/>
      <c r="E1713" s="547"/>
      <c r="F1713" s="502"/>
      <c r="G1713" s="507"/>
      <c r="H1713" s="544"/>
      <c r="I1713" s="545"/>
      <c r="J1713" s="540"/>
      <c r="K1713" s="541"/>
      <c r="L1713" s="553"/>
      <c r="M1713" s="559"/>
      <c r="N1713" s="556" t="s">
        <v>14</v>
      </c>
      <c r="O1713" s="557"/>
      <c r="P1713" s="540"/>
      <c r="Q1713" s="541"/>
      <c r="R1713" s="553"/>
      <c r="S1713" s="559"/>
      <c r="T1713" s="592"/>
      <c r="U1713" s="593"/>
      <c r="V1713" s="551"/>
      <c r="W1713" s="545"/>
      <c r="X1713" s="540"/>
      <c r="Y1713" s="545"/>
      <c r="Z1713" s="540"/>
      <c r="AA1713" s="545"/>
      <c r="AB1713" s="540"/>
      <c r="AC1713" s="541"/>
      <c r="AD1713" s="553"/>
      <c r="AE1713" s="559"/>
      <c r="AF1713" s="588"/>
      <c r="AG1713" s="589"/>
      <c r="AH1713" s="540"/>
      <c r="AI1713" s="541"/>
      <c r="AJ1713" s="553"/>
      <c r="AK1713" s="559"/>
      <c r="AL1713" s="592"/>
      <c r="AM1713" s="593"/>
      <c r="AN1713" s="540"/>
      <c r="AO1713" s="541"/>
      <c r="AP1713" s="553"/>
      <c r="AQ1713" s="559"/>
      <c r="AR1713" s="592"/>
      <c r="AS1713" s="593"/>
      <c r="AT1713" s="580"/>
      <c r="AU1713" s="581"/>
      <c r="AV1713" s="576"/>
      <c r="AW1713" s="577"/>
      <c r="AX1713" s="592"/>
      <c r="AY1713" s="593"/>
      <c r="AZ1713" s="540"/>
      <c r="BA1713" s="541"/>
      <c r="BB1713" s="553"/>
      <c r="BC1713" s="559"/>
      <c r="BD1713" s="592"/>
      <c r="BE1713" s="593"/>
      <c r="BF1713" s="580"/>
      <c r="BG1713" s="581"/>
      <c r="BH1713" s="576"/>
      <c r="BI1713" s="577"/>
      <c r="BJ1713" s="592"/>
      <c r="BK1713" s="593"/>
      <c r="BL1713" s="653"/>
      <c r="BM1713" s="654"/>
      <c r="BN1713" s="655"/>
      <c r="BO1713" s="600"/>
      <c r="BP1713" s="600"/>
      <c r="BQ1713" s="70" t="s">
        <v>73</v>
      </c>
      <c r="BR1713" s="71" t="e">
        <f>IF(#REF!="B",#REF!,IF(#REF!="C",#REF!,#REF!))</f>
        <v>#REF!</v>
      </c>
      <c r="BS1713" s="67"/>
    </row>
    <row r="1714" spans="1:71" ht="21.75" customHeight="1">
      <c r="A1714" s="54"/>
      <c r="B1714" s="548" t="str">
        <f>IF(ROSTER!B10="","",ROSTER!B10)</f>
        <v/>
      </c>
      <c r="C1714" s="536" t="str">
        <f>IF(ROSTER!C$10="","",ROSTER!C$10)</f>
        <v/>
      </c>
      <c r="D1714" s="537"/>
      <c r="E1714" s="546"/>
      <c r="F1714" s="501">
        <f>IF(E1714="y",1,IF(E1714="S",1,0))</f>
        <v>0</v>
      </c>
      <c r="G1714" s="506">
        <f>IF(E1714="S",1,0)</f>
        <v>0</v>
      </c>
      <c r="H1714" s="542"/>
      <c r="I1714" s="543"/>
      <c r="J1714" s="538"/>
      <c r="K1714" s="539"/>
      <c r="L1714" s="552"/>
      <c r="M1714" s="558"/>
      <c r="N1714" s="554">
        <f>L1714+J1714</f>
        <v>0</v>
      </c>
      <c r="O1714" s="555"/>
      <c r="P1714" s="538"/>
      <c r="Q1714" s="539"/>
      <c r="R1714" s="552"/>
      <c r="S1714" s="558"/>
      <c r="T1714" s="590">
        <f t="shared" ref="T1714:T1755" si="1539">R1714-P1714</f>
        <v>0</v>
      </c>
      <c r="U1714" s="591"/>
      <c r="V1714" s="550"/>
      <c r="W1714" s="543"/>
      <c r="X1714" s="538"/>
      <c r="Y1714" s="543"/>
      <c r="Z1714" s="538"/>
      <c r="AA1714" s="543"/>
      <c r="AB1714" s="538"/>
      <c r="AC1714" s="539"/>
      <c r="AD1714" s="552"/>
      <c r="AE1714" s="558"/>
      <c r="AF1714" s="586">
        <f>IF(AB1714=0,0,(AD1714/AB1714)*100)</f>
        <v>0</v>
      </c>
      <c r="AG1714" s="587"/>
      <c r="AH1714" s="538"/>
      <c r="AI1714" s="539"/>
      <c r="AJ1714" s="552"/>
      <c r="AK1714" s="558"/>
      <c r="AL1714" s="590">
        <f>IF(AH1714=0,0,(AJ1714/AH1714)*100)</f>
        <v>0</v>
      </c>
      <c r="AM1714" s="591"/>
      <c r="AN1714" s="538"/>
      <c r="AO1714" s="539"/>
      <c r="AP1714" s="552"/>
      <c r="AQ1714" s="558"/>
      <c r="AR1714" s="590">
        <f>IF(AN1714=0,0,(AP1714/AN1714)*100)</f>
        <v>0</v>
      </c>
      <c r="AS1714" s="591"/>
      <c r="AT1714" s="578">
        <f>AB1714+AH1714+AN1714</f>
        <v>0</v>
      </c>
      <c r="AU1714" s="579"/>
      <c r="AV1714" s="574">
        <f>AD1714+AJ1714+AP1714</f>
        <v>0</v>
      </c>
      <c r="AW1714" s="575"/>
      <c r="AX1714" s="590">
        <f>IF(AT1714=0,0,(AV1714/AT1714)*100)</f>
        <v>0</v>
      </c>
      <c r="AY1714" s="591"/>
      <c r="AZ1714" s="538"/>
      <c r="BA1714" s="539"/>
      <c r="BB1714" s="552"/>
      <c r="BC1714" s="558"/>
      <c r="BD1714" s="590">
        <f>IF(AZ1714=0,0,(BB1714/AZ1714)*100)</f>
        <v>0</v>
      </c>
      <c r="BE1714" s="591"/>
      <c r="BF1714" s="578">
        <f>AT1714+AZ1714</f>
        <v>0</v>
      </c>
      <c r="BG1714" s="579"/>
      <c r="BH1714" s="574">
        <f>AV1714+BB1714</f>
        <v>0</v>
      </c>
      <c r="BI1714" s="575"/>
      <c r="BJ1714" s="590">
        <f>IF(BF1714=0,0,(BH1714/BF1714)*100)</f>
        <v>0</v>
      </c>
      <c r="BK1714" s="591"/>
      <c r="BL1714" s="650">
        <f>(AD1714*2)+(AJ1714*2)+(AP1714*3)+BB1714</f>
        <v>0</v>
      </c>
      <c r="BM1714" s="651"/>
      <c r="BN1714" s="652"/>
      <c r="BO1714" s="599" t="e">
        <f>(BL1714*BR$1712)+(N1714*BR$1713)+(X1714*BR$1714)+(R1714*BR$1715)+(V1714*BR$1716)+(Z1714*BR$1717)</f>
        <v>#REF!</v>
      </c>
      <c r="BP1714" s="599" t="e">
        <f>((AZ1714-BB1714)*BR$1719)+((AT1714-AV1714)*BR$1718)+(H1714*BR$1720)+(P1714*BR$1721)</f>
        <v>#REF!</v>
      </c>
      <c r="BQ1714" s="70" t="s">
        <v>74</v>
      </c>
      <c r="BR1714" s="71" t="e">
        <f>IF(#REF!="B",#REF!,IF(#REF!="C",#REF!,#REF!))</f>
        <v>#REF!</v>
      </c>
      <c r="BS1714" s="67"/>
    </row>
    <row r="1715" spans="1:71" ht="21.75" customHeight="1">
      <c r="A1715" s="54"/>
      <c r="B1715" s="549"/>
      <c r="C1715" s="560" t="str">
        <f>IF(ROSTER!D$10="","",ROSTER!D$10)</f>
        <v/>
      </c>
      <c r="D1715" s="561"/>
      <c r="E1715" s="547"/>
      <c r="F1715" s="502"/>
      <c r="G1715" s="507"/>
      <c r="H1715" s="544"/>
      <c r="I1715" s="545"/>
      <c r="J1715" s="540"/>
      <c r="K1715" s="541"/>
      <c r="L1715" s="553"/>
      <c r="M1715" s="559"/>
      <c r="N1715" s="556" t="s">
        <v>14</v>
      </c>
      <c r="O1715" s="557"/>
      <c r="P1715" s="540"/>
      <c r="Q1715" s="541"/>
      <c r="R1715" s="553"/>
      <c r="S1715" s="559"/>
      <c r="T1715" s="592"/>
      <c r="U1715" s="593"/>
      <c r="V1715" s="551"/>
      <c r="W1715" s="545"/>
      <c r="X1715" s="540"/>
      <c r="Y1715" s="545"/>
      <c r="Z1715" s="540"/>
      <c r="AA1715" s="545"/>
      <c r="AB1715" s="540"/>
      <c r="AC1715" s="541"/>
      <c r="AD1715" s="553"/>
      <c r="AE1715" s="559"/>
      <c r="AF1715" s="588"/>
      <c r="AG1715" s="589"/>
      <c r="AH1715" s="540"/>
      <c r="AI1715" s="541"/>
      <c r="AJ1715" s="553"/>
      <c r="AK1715" s="559"/>
      <c r="AL1715" s="592"/>
      <c r="AM1715" s="593"/>
      <c r="AN1715" s="540"/>
      <c r="AO1715" s="541"/>
      <c r="AP1715" s="553"/>
      <c r="AQ1715" s="559"/>
      <c r="AR1715" s="592"/>
      <c r="AS1715" s="593"/>
      <c r="AT1715" s="580"/>
      <c r="AU1715" s="581"/>
      <c r="AV1715" s="576"/>
      <c r="AW1715" s="577"/>
      <c r="AX1715" s="592"/>
      <c r="AY1715" s="593"/>
      <c r="AZ1715" s="540"/>
      <c r="BA1715" s="541"/>
      <c r="BB1715" s="553"/>
      <c r="BC1715" s="559"/>
      <c r="BD1715" s="592"/>
      <c r="BE1715" s="593"/>
      <c r="BF1715" s="580"/>
      <c r="BG1715" s="581"/>
      <c r="BH1715" s="576"/>
      <c r="BI1715" s="577"/>
      <c r="BJ1715" s="592"/>
      <c r="BK1715" s="593"/>
      <c r="BL1715" s="653"/>
      <c r="BM1715" s="654"/>
      <c r="BN1715" s="655"/>
      <c r="BO1715" s="600"/>
      <c r="BP1715" s="600"/>
      <c r="BQ1715" s="70" t="s">
        <v>75</v>
      </c>
      <c r="BR1715" s="71" t="e">
        <f>IF(#REF!="B",#REF!,IF(#REF!="C",#REF!,#REF!))</f>
        <v>#REF!</v>
      </c>
      <c r="BS1715" s="67"/>
    </row>
    <row r="1716" spans="1:71" ht="21.75" customHeight="1">
      <c r="A1716" s="54"/>
      <c r="B1716" s="565" t="str">
        <f>IF(ROSTER!B12="","",ROSTER!B12)</f>
        <v/>
      </c>
      <c r="C1716" s="536" t="str">
        <f>IF(ROSTER!C$12="","",ROSTER!C$12)</f>
        <v/>
      </c>
      <c r="D1716" s="537"/>
      <c r="E1716" s="546"/>
      <c r="F1716" s="501">
        <f>IF(E1716="y",1,IF(E1716="S",1,0))</f>
        <v>0</v>
      </c>
      <c r="G1716" s="506">
        <f>IF(E1716="S",1,0)</f>
        <v>0</v>
      </c>
      <c r="H1716" s="542"/>
      <c r="I1716" s="543"/>
      <c r="J1716" s="538"/>
      <c r="K1716" s="539"/>
      <c r="L1716" s="552"/>
      <c r="M1716" s="558"/>
      <c r="N1716" s="554">
        <f>L1716+J1716</f>
        <v>0</v>
      </c>
      <c r="O1716" s="555"/>
      <c r="P1716" s="538"/>
      <c r="Q1716" s="539"/>
      <c r="R1716" s="552"/>
      <c r="S1716" s="558"/>
      <c r="T1716" s="590">
        <f t="shared" ref="T1716:T1755" si="1540">R1716-P1716</f>
        <v>0</v>
      </c>
      <c r="U1716" s="591"/>
      <c r="V1716" s="550"/>
      <c r="W1716" s="543"/>
      <c r="X1716" s="538"/>
      <c r="Y1716" s="543"/>
      <c r="Z1716" s="538"/>
      <c r="AA1716" s="543"/>
      <c r="AB1716" s="538"/>
      <c r="AC1716" s="539"/>
      <c r="AD1716" s="552"/>
      <c r="AE1716" s="558"/>
      <c r="AF1716" s="586">
        <f>IF(AB1716=0,0,(AD1716/AB1716)*100)</f>
        <v>0</v>
      </c>
      <c r="AG1716" s="587"/>
      <c r="AH1716" s="538"/>
      <c r="AI1716" s="539"/>
      <c r="AJ1716" s="552"/>
      <c r="AK1716" s="558"/>
      <c r="AL1716" s="590">
        <f>IF(AH1716=0,0,(AJ1716/AH1716)*100)</f>
        <v>0</v>
      </c>
      <c r="AM1716" s="591"/>
      <c r="AN1716" s="538"/>
      <c r="AO1716" s="539"/>
      <c r="AP1716" s="552"/>
      <c r="AQ1716" s="558"/>
      <c r="AR1716" s="590">
        <f>IF(AN1716=0,0,(AP1716/AN1716)*100)</f>
        <v>0</v>
      </c>
      <c r="AS1716" s="591"/>
      <c r="AT1716" s="578">
        <f>AB1716+AH1716+AN1716</f>
        <v>0</v>
      </c>
      <c r="AU1716" s="579"/>
      <c r="AV1716" s="574">
        <f>AD1716+AJ1716+AP1716</f>
        <v>0</v>
      </c>
      <c r="AW1716" s="575"/>
      <c r="AX1716" s="590">
        <f>IF(AT1716=0,0,(AV1716/AT1716)*100)</f>
        <v>0</v>
      </c>
      <c r="AY1716" s="591"/>
      <c r="AZ1716" s="538"/>
      <c r="BA1716" s="539"/>
      <c r="BB1716" s="552"/>
      <c r="BC1716" s="558"/>
      <c r="BD1716" s="590">
        <f>IF(AZ1716=0,0,(BB1716/AZ1716)*100)</f>
        <v>0</v>
      </c>
      <c r="BE1716" s="591"/>
      <c r="BF1716" s="578">
        <f>AT1716+AZ1716</f>
        <v>0</v>
      </c>
      <c r="BG1716" s="579"/>
      <c r="BH1716" s="574">
        <f>AV1716+BB1716</f>
        <v>0</v>
      </c>
      <c r="BI1716" s="575"/>
      <c r="BJ1716" s="590">
        <f>IF(BF1716=0,0,(BH1716/BF1716)*100)</f>
        <v>0</v>
      </c>
      <c r="BK1716" s="591"/>
      <c r="BL1716" s="650">
        <f>(AD1716*2)+(AJ1716*2)+(AP1716*3)+BB1716</f>
        <v>0</v>
      </c>
      <c r="BM1716" s="651"/>
      <c r="BN1716" s="652"/>
      <c r="BO1716" s="599" t="e">
        <f>(BL1716*BR$1712)+(N1716*BR$1713)+(X1716*BR$1714)+(R1716*BR$1715)+(V1716*BR$1716)+(Z1716*BR$1717)</f>
        <v>#REF!</v>
      </c>
      <c r="BP1716" s="599" t="e">
        <f>((AZ1716-BB1716)*BR$1719)+((AT1716-AV1716)*BR$1718)+(H1716*BR$1720)+(P1716*BR$1721)</f>
        <v>#REF!</v>
      </c>
      <c r="BQ1716" s="70" t="s">
        <v>76</v>
      </c>
      <c r="BR1716" s="71" t="e">
        <f>IF(#REF!="B",#REF!,IF(#REF!="C",#REF!,#REF!))</f>
        <v>#REF!</v>
      </c>
      <c r="BS1716" s="67"/>
    </row>
    <row r="1717" spans="1:71" ht="21.75" customHeight="1">
      <c r="A1717" s="54"/>
      <c r="B1717" s="566"/>
      <c r="C1717" s="560" t="str">
        <f>IF(ROSTER!D$12="","",ROSTER!D$12)</f>
        <v/>
      </c>
      <c r="D1717" s="561"/>
      <c r="E1717" s="547"/>
      <c r="F1717" s="502"/>
      <c r="G1717" s="507"/>
      <c r="H1717" s="544"/>
      <c r="I1717" s="545"/>
      <c r="J1717" s="540"/>
      <c r="K1717" s="541"/>
      <c r="L1717" s="553"/>
      <c r="M1717" s="559"/>
      <c r="N1717" s="556" t="s">
        <v>14</v>
      </c>
      <c r="O1717" s="557"/>
      <c r="P1717" s="540"/>
      <c r="Q1717" s="541"/>
      <c r="R1717" s="553"/>
      <c r="S1717" s="559"/>
      <c r="T1717" s="592"/>
      <c r="U1717" s="593"/>
      <c r="V1717" s="551"/>
      <c r="W1717" s="545"/>
      <c r="X1717" s="540"/>
      <c r="Y1717" s="545"/>
      <c r="Z1717" s="540"/>
      <c r="AA1717" s="545"/>
      <c r="AB1717" s="540"/>
      <c r="AC1717" s="541"/>
      <c r="AD1717" s="553"/>
      <c r="AE1717" s="559"/>
      <c r="AF1717" s="588"/>
      <c r="AG1717" s="589"/>
      <c r="AH1717" s="540"/>
      <c r="AI1717" s="541"/>
      <c r="AJ1717" s="553"/>
      <c r="AK1717" s="559"/>
      <c r="AL1717" s="592"/>
      <c r="AM1717" s="593"/>
      <c r="AN1717" s="540"/>
      <c r="AO1717" s="541"/>
      <c r="AP1717" s="553"/>
      <c r="AQ1717" s="559"/>
      <c r="AR1717" s="592"/>
      <c r="AS1717" s="593"/>
      <c r="AT1717" s="580"/>
      <c r="AU1717" s="581"/>
      <c r="AV1717" s="576"/>
      <c r="AW1717" s="577"/>
      <c r="AX1717" s="592"/>
      <c r="AY1717" s="593"/>
      <c r="AZ1717" s="540"/>
      <c r="BA1717" s="541"/>
      <c r="BB1717" s="553"/>
      <c r="BC1717" s="559"/>
      <c r="BD1717" s="592"/>
      <c r="BE1717" s="593"/>
      <c r="BF1717" s="580"/>
      <c r="BG1717" s="581"/>
      <c r="BH1717" s="576"/>
      <c r="BI1717" s="577"/>
      <c r="BJ1717" s="592"/>
      <c r="BK1717" s="593"/>
      <c r="BL1717" s="653"/>
      <c r="BM1717" s="654"/>
      <c r="BN1717" s="655"/>
      <c r="BO1717" s="600"/>
      <c r="BP1717" s="600"/>
      <c r="BQ1717" s="70" t="s">
        <v>77</v>
      </c>
      <c r="BR1717" s="71" t="e">
        <f>IF(#REF!="B",#REF!,IF(#REF!="C",#REF!,#REF!))</f>
        <v>#REF!</v>
      </c>
      <c r="BS1717" s="67"/>
    </row>
    <row r="1718" spans="1:71" ht="21.75" customHeight="1">
      <c r="A1718" s="54"/>
      <c r="B1718" s="565" t="str">
        <f>IF(ROSTER!B14="","",ROSTER!B14)</f>
        <v/>
      </c>
      <c r="C1718" s="536" t="str">
        <f>IF(ROSTER!C$14="","",ROSTER!C$14)</f>
        <v/>
      </c>
      <c r="D1718" s="537"/>
      <c r="E1718" s="546"/>
      <c r="F1718" s="501">
        <f>IF(E1718="y",1,IF(E1718="S",1,0))</f>
        <v>0</v>
      </c>
      <c r="G1718" s="506">
        <f>IF(E1718="S",1,0)</f>
        <v>0</v>
      </c>
      <c r="H1718" s="542"/>
      <c r="I1718" s="543"/>
      <c r="J1718" s="538"/>
      <c r="K1718" s="539"/>
      <c r="L1718" s="552"/>
      <c r="M1718" s="558"/>
      <c r="N1718" s="554">
        <f>L1718+J1718</f>
        <v>0</v>
      </c>
      <c r="O1718" s="555"/>
      <c r="P1718" s="538"/>
      <c r="Q1718" s="539"/>
      <c r="R1718" s="552"/>
      <c r="S1718" s="558"/>
      <c r="T1718" s="590">
        <f t="shared" ref="T1718:T1755" si="1541">R1718-P1718</f>
        <v>0</v>
      </c>
      <c r="U1718" s="591"/>
      <c r="V1718" s="550"/>
      <c r="W1718" s="543"/>
      <c r="X1718" s="538"/>
      <c r="Y1718" s="543"/>
      <c r="Z1718" s="538"/>
      <c r="AA1718" s="543"/>
      <c r="AB1718" s="538"/>
      <c r="AC1718" s="539"/>
      <c r="AD1718" s="552"/>
      <c r="AE1718" s="558"/>
      <c r="AF1718" s="586">
        <f>IF(AB1718=0,0,(AD1718/AB1718)*100)</f>
        <v>0</v>
      </c>
      <c r="AG1718" s="587"/>
      <c r="AH1718" s="538"/>
      <c r="AI1718" s="539"/>
      <c r="AJ1718" s="552"/>
      <c r="AK1718" s="558"/>
      <c r="AL1718" s="590">
        <f>IF(AH1718=0,0,(AJ1718/AH1718)*100)</f>
        <v>0</v>
      </c>
      <c r="AM1718" s="591"/>
      <c r="AN1718" s="538"/>
      <c r="AO1718" s="539"/>
      <c r="AP1718" s="552"/>
      <c r="AQ1718" s="558"/>
      <c r="AR1718" s="590">
        <f>IF(AN1718=0,0,(AP1718/AN1718)*100)</f>
        <v>0</v>
      </c>
      <c r="AS1718" s="591"/>
      <c r="AT1718" s="578">
        <f>AB1718+AH1718+AN1718</f>
        <v>0</v>
      </c>
      <c r="AU1718" s="579"/>
      <c r="AV1718" s="574">
        <f>AD1718+AJ1718+AP1718</f>
        <v>0</v>
      </c>
      <c r="AW1718" s="575"/>
      <c r="AX1718" s="590">
        <f>IF(AT1718=0,0,(AV1718/AT1718)*100)</f>
        <v>0</v>
      </c>
      <c r="AY1718" s="591"/>
      <c r="AZ1718" s="538"/>
      <c r="BA1718" s="539"/>
      <c r="BB1718" s="552"/>
      <c r="BC1718" s="558"/>
      <c r="BD1718" s="590">
        <f>IF(AZ1718=0,0,(BB1718/AZ1718)*100)</f>
        <v>0</v>
      </c>
      <c r="BE1718" s="591"/>
      <c r="BF1718" s="578">
        <f>AT1718+AZ1718</f>
        <v>0</v>
      </c>
      <c r="BG1718" s="579"/>
      <c r="BH1718" s="574">
        <f>AV1718+BB1718</f>
        <v>0</v>
      </c>
      <c r="BI1718" s="575"/>
      <c r="BJ1718" s="590">
        <f>IF(BF1718=0,0,(BH1718/BF1718)*100)</f>
        <v>0</v>
      </c>
      <c r="BK1718" s="591"/>
      <c r="BL1718" s="650">
        <f>(AD1718*2)+(AJ1718*2)+(AP1718*3)+BB1718</f>
        <v>0</v>
      </c>
      <c r="BM1718" s="651"/>
      <c r="BN1718" s="652"/>
      <c r="BO1718" s="599" t="e">
        <f>(BL1718*BR$1712)+(N1718*BR$1713)+(X1718*BR$1714)+(R1718*BR$1715)+(V1718*BR$1716)+(Z1718*BR$1717)</f>
        <v>#REF!</v>
      </c>
      <c r="BP1718" s="599" t="e">
        <f>((AZ1718-BB1718)*BR$1719)+((AT1718-AV1718)*BR$1718)+(H1718*BR$1720)+(P1718*BR$1721)</f>
        <v>#REF!</v>
      </c>
      <c r="BQ1718" s="70" t="s">
        <v>78</v>
      </c>
      <c r="BR1718" s="71" t="e">
        <f>IF(#REF!="B",#REF!,IF(#REF!="C",#REF!,#REF!))</f>
        <v>#REF!</v>
      </c>
      <c r="BS1718" s="67"/>
    </row>
    <row r="1719" spans="1:71" ht="21.75" customHeight="1">
      <c r="A1719" s="54"/>
      <c r="B1719" s="566"/>
      <c r="C1719" s="560" t="str">
        <f>IF(ROSTER!D$14="","",ROSTER!D$14)</f>
        <v/>
      </c>
      <c r="D1719" s="561"/>
      <c r="E1719" s="547"/>
      <c r="F1719" s="502"/>
      <c r="G1719" s="507"/>
      <c r="H1719" s="544"/>
      <c r="I1719" s="545"/>
      <c r="J1719" s="540"/>
      <c r="K1719" s="541"/>
      <c r="L1719" s="553"/>
      <c r="M1719" s="559"/>
      <c r="N1719" s="556" t="s">
        <v>14</v>
      </c>
      <c r="O1719" s="557"/>
      <c r="P1719" s="540"/>
      <c r="Q1719" s="541"/>
      <c r="R1719" s="553"/>
      <c r="S1719" s="559"/>
      <c r="T1719" s="592"/>
      <c r="U1719" s="593"/>
      <c r="V1719" s="551"/>
      <c r="W1719" s="545"/>
      <c r="X1719" s="540"/>
      <c r="Y1719" s="545"/>
      <c r="Z1719" s="540"/>
      <c r="AA1719" s="545"/>
      <c r="AB1719" s="540"/>
      <c r="AC1719" s="541"/>
      <c r="AD1719" s="553"/>
      <c r="AE1719" s="559"/>
      <c r="AF1719" s="588"/>
      <c r="AG1719" s="589"/>
      <c r="AH1719" s="540"/>
      <c r="AI1719" s="541"/>
      <c r="AJ1719" s="553"/>
      <c r="AK1719" s="559"/>
      <c r="AL1719" s="592"/>
      <c r="AM1719" s="593"/>
      <c r="AN1719" s="540"/>
      <c r="AO1719" s="541"/>
      <c r="AP1719" s="553"/>
      <c r="AQ1719" s="559"/>
      <c r="AR1719" s="592"/>
      <c r="AS1719" s="593"/>
      <c r="AT1719" s="580"/>
      <c r="AU1719" s="581"/>
      <c r="AV1719" s="576"/>
      <c r="AW1719" s="577"/>
      <c r="AX1719" s="592"/>
      <c r="AY1719" s="593"/>
      <c r="AZ1719" s="540"/>
      <c r="BA1719" s="541"/>
      <c r="BB1719" s="553"/>
      <c r="BC1719" s="559"/>
      <c r="BD1719" s="592"/>
      <c r="BE1719" s="593"/>
      <c r="BF1719" s="580"/>
      <c r="BG1719" s="581"/>
      <c r="BH1719" s="576"/>
      <c r="BI1719" s="577"/>
      <c r="BJ1719" s="592"/>
      <c r="BK1719" s="593"/>
      <c r="BL1719" s="653"/>
      <c r="BM1719" s="654"/>
      <c r="BN1719" s="655"/>
      <c r="BO1719" s="600"/>
      <c r="BP1719" s="600"/>
      <c r="BQ1719" s="70" t="s">
        <v>79</v>
      </c>
      <c r="BR1719" s="71" t="e">
        <f>IF(#REF!="B",#REF!,IF(#REF!="C",#REF!,#REF!))</f>
        <v>#REF!</v>
      </c>
      <c r="BS1719" s="67"/>
    </row>
    <row r="1720" spans="1:71" ht="21.75" customHeight="1">
      <c r="A1720" s="54"/>
      <c r="B1720" s="565" t="str">
        <f>IF(ROSTER!B16="","",ROSTER!B16)</f>
        <v/>
      </c>
      <c r="C1720" s="536" t="str">
        <f>IF(ROSTER!C$16="","",ROSTER!C$16)</f>
        <v/>
      </c>
      <c r="D1720" s="537"/>
      <c r="E1720" s="546"/>
      <c r="F1720" s="501">
        <f>IF(E1720="y",1,IF(E1720="S",1,0))</f>
        <v>0</v>
      </c>
      <c r="G1720" s="506">
        <f>IF(E1720="S",1,0)</f>
        <v>0</v>
      </c>
      <c r="H1720" s="542"/>
      <c r="I1720" s="543"/>
      <c r="J1720" s="538"/>
      <c r="K1720" s="539"/>
      <c r="L1720" s="552"/>
      <c r="M1720" s="558"/>
      <c r="N1720" s="554">
        <f>L1720+J1720</f>
        <v>0</v>
      </c>
      <c r="O1720" s="555"/>
      <c r="P1720" s="538"/>
      <c r="Q1720" s="539"/>
      <c r="R1720" s="552"/>
      <c r="S1720" s="558"/>
      <c r="T1720" s="590">
        <f t="shared" ref="T1720:T1755" si="1542">R1720-P1720</f>
        <v>0</v>
      </c>
      <c r="U1720" s="591"/>
      <c r="V1720" s="550"/>
      <c r="W1720" s="543"/>
      <c r="X1720" s="538"/>
      <c r="Y1720" s="543"/>
      <c r="Z1720" s="538"/>
      <c r="AA1720" s="543"/>
      <c r="AB1720" s="538"/>
      <c r="AC1720" s="539"/>
      <c r="AD1720" s="552"/>
      <c r="AE1720" s="558"/>
      <c r="AF1720" s="586">
        <f>IF(AB1720=0,0,(AD1720/AB1720)*100)</f>
        <v>0</v>
      </c>
      <c r="AG1720" s="587"/>
      <c r="AH1720" s="538"/>
      <c r="AI1720" s="539"/>
      <c r="AJ1720" s="552"/>
      <c r="AK1720" s="558"/>
      <c r="AL1720" s="590">
        <f>IF(AH1720=0,0,(AJ1720/AH1720)*100)</f>
        <v>0</v>
      </c>
      <c r="AM1720" s="591"/>
      <c r="AN1720" s="538"/>
      <c r="AO1720" s="539"/>
      <c r="AP1720" s="552"/>
      <c r="AQ1720" s="558"/>
      <c r="AR1720" s="590">
        <f>IF(AN1720=0,0,(AP1720/AN1720)*100)</f>
        <v>0</v>
      </c>
      <c r="AS1720" s="591"/>
      <c r="AT1720" s="578">
        <f>AB1720+AH1720+AN1720</f>
        <v>0</v>
      </c>
      <c r="AU1720" s="579"/>
      <c r="AV1720" s="574">
        <f>AD1720+AJ1720+AP1720</f>
        <v>0</v>
      </c>
      <c r="AW1720" s="575"/>
      <c r="AX1720" s="590">
        <f>IF(AT1720=0,0,(AV1720/AT1720)*100)</f>
        <v>0</v>
      </c>
      <c r="AY1720" s="591"/>
      <c r="AZ1720" s="538"/>
      <c r="BA1720" s="539"/>
      <c r="BB1720" s="552"/>
      <c r="BC1720" s="558"/>
      <c r="BD1720" s="590">
        <f>IF(AZ1720=0,0,(BB1720/AZ1720)*100)</f>
        <v>0</v>
      </c>
      <c r="BE1720" s="591"/>
      <c r="BF1720" s="578">
        <f>AT1720+AZ1720</f>
        <v>0</v>
      </c>
      <c r="BG1720" s="579"/>
      <c r="BH1720" s="574">
        <f>AV1720+BB1720</f>
        <v>0</v>
      </c>
      <c r="BI1720" s="575"/>
      <c r="BJ1720" s="590">
        <f>IF(BF1720=0,0,(BH1720/BF1720)*100)</f>
        <v>0</v>
      </c>
      <c r="BK1720" s="591"/>
      <c r="BL1720" s="650">
        <f>(AD1720*2)+(AJ1720*2)+(AP1720*3)+BB1720</f>
        <v>0</v>
      </c>
      <c r="BM1720" s="651"/>
      <c r="BN1720" s="652"/>
      <c r="BO1720" s="599" t="e">
        <f>(BL1720*BR$1712)+(N1720*BR$1713)+(X1720*BR$1714)+(R1720*BR$1715)+(V1720*BR$1716)+(Z1720*BR$1717)</f>
        <v>#REF!</v>
      </c>
      <c r="BP1720" s="599" t="e">
        <f>((AZ1720-BB1720)*BR$1719)+((AT1720-AV1720)*BR$1718)+(H1720*BR$1720)+(P1720*BR$1721)</f>
        <v>#REF!</v>
      </c>
      <c r="BQ1720" s="70" t="s">
        <v>80</v>
      </c>
      <c r="BR1720" s="71" t="e">
        <f>IF(#REF!="B",#REF!,IF(#REF!="C",#REF!,#REF!))</f>
        <v>#REF!</v>
      </c>
      <c r="BS1720" s="67"/>
    </row>
    <row r="1721" spans="1:71" ht="21.75" customHeight="1">
      <c r="A1721" s="54"/>
      <c r="B1721" s="566"/>
      <c r="C1721" s="560" t="str">
        <f>IF(ROSTER!D$16="","",ROSTER!D$16)</f>
        <v/>
      </c>
      <c r="D1721" s="561"/>
      <c r="E1721" s="547"/>
      <c r="F1721" s="502"/>
      <c r="G1721" s="507"/>
      <c r="H1721" s="544"/>
      <c r="I1721" s="545"/>
      <c r="J1721" s="540"/>
      <c r="K1721" s="541"/>
      <c r="L1721" s="553"/>
      <c r="M1721" s="559"/>
      <c r="N1721" s="556" t="s">
        <v>14</v>
      </c>
      <c r="O1721" s="557"/>
      <c r="P1721" s="540"/>
      <c r="Q1721" s="541"/>
      <c r="R1721" s="553"/>
      <c r="S1721" s="559"/>
      <c r="T1721" s="592"/>
      <c r="U1721" s="593"/>
      <c r="V1721" s="551"/>
      <c r="W1721" s="545"/>
      <c r="X1721" s="540"/>
      <c r="Y1721" s="545"/>
      <c r="Z1721" s="540"/>
      <c r="AA1721" s="545"/>
      <c r="AB1721" s="540"/>
      <c r="AC1721" s="541"/>
      <c r="AD1721" s="553"/>
      <c r="AE1721" s="559"/>
      <c r="AF1721" s="588"/>
      <c r="AG1721" s="589"/>
      <c r="AH1721" s="540"/>
      <c r="AI1721" s="541"/>
      <c r="AJ1721" s="553"/>
      <c r="AK1721" s="559"/>
      <c r="AL1721" s="592"/>
      <c r="AM1721" s="593"/>
      <c r="AN1721" s="540"/>
      <c r="AO1721" s="541"/>
      <c r="AP1721" s="553"/>
      <c r="AQ1721" s="559"/>
      <c r="AR1721" s="592"/>
      <c r="AS1721" s="593"/>
      <c r="AT1721" s="580"/>
      <c r="AU1721" s="581"/>
      <c r="AV1721" s="576"/>
      <c r="AW1721" s="577"/>
      <c r="AX1721" s="592"/>
      <c r="AY1721" s="593"/>
      <c r="AZ1721" s="540"/>
      <c r="BA1721" s="541"/>
      <c r="BB1721" s="553"/>
      <c r="BC1721" s="559"/>
      <c r="BD1721" s="592"/>
      <c r="BE1721" s="593"/>
      <c r="BF1721" s="580"/>
      <c r="BG1721" s="581"/>
      <c r="BH1721" s="576"/>
      <c r="BI1721" s="577"/>
      <c r="BJ1721" s="592"/>
      <c r="BK1721" s="593"/>
      <c r="BL1721" s="653"/>
      <c r="BM1721" s="654"/>
      <c r="BN1721" s="655"/>
      <c r="BO1721" s="600"/>
      <c r="BP1721" s="600"/>
      <c r="BQ1721" s="70" t="s">
        <v>81</v>
      </c>
      <c r="BR1721" s="71" t="e">
        <f>IF(#REF!="B",#REF!,IF(#REF!="C",#REF!,#REF!))</f>
        <v>#REF!</v>
      </c>
      <c r="BS1721" s="67"/>
    </row>
    <row r="1722" spans="1:71" ht="21.75" customHeight="1">
      <c r="A1722" s="54"/>
      <c r="B1722" s="565" t="str">
        <f>IF(ROSTER!B18="","",ROSTER!B18)</f>
        <v/>
      </c>
      <c r="C1722" s="536" t="str">
        <f>IF(ROSTER!C$18="","",ROSTER!C$18)</f>
        <v/>
      </c>
      <c r="D1722" s="537"/>
      <c r="E1722" s="546"/>
      <c r="F1722" s="501">
        <f>IF(E1722="y",1,IF(E1722="S",1,0))</f>
        <v>0</v>
      </c>
      <c r="G1722" s="506">
        <f>IF(E1722="S",1,0)</f>
        <v>0</v>
      </c>
      <c r="H1722" s="542"/>
      <c r="I1722" s="543"/>
      <c r="J1722" s="538"/>
      <c r="K1722" s="539"/>
      <c r="L1722" s="552"/>
      <c r="M1722" s="558"/>
      <c r="N1722" s="554">
        <f>L1722+J1722</f>
        <v>0</v>
      </c>
      <c r="O1722" s="555"/>
      <c r="P1722" s="538"/>
      <c r="Q1722" s="539"/>
      <c r="R1722" s="552"/>
      <c r="S1722" s="558"/>
      <c r="T1722" s="590">
        <f t="shared" ref="T1722:T1755" si="1543">R1722-P1722</f>
        <v>0</v>
      </c>
      <c r="U1722" s="591"/>
      <c r="V1722" s="550"/>
      <c r="W1722" s="543"/>
      <c r="X1722" s="538"/>
      <c r="Y1722" s="543"/>
      <c r="Z1722" s="538"/>
      <c r="AA1722" s="543"/>
      <c r="AB1722" s="538"/>
      <c r="AC1722" s="539"/>
      <c r="AD1722" s="552"/>
      <c r="AE1722" s="558"/>
      <c r="AF1722" s="586">
        <f>IF(AB1722=0,0,(AD1722/AB1722)*100)</f>
        <v>0</v>
      </c>
      <c r="AG1722" s="587"/>
      <c r="AH1722" s="538"/>
      <c r="AI1722" s="539"/>
      <c r="AJ1722" s="552"/>
      <c r="AK1722" s="558"/>
      <c r="AL1722" s="590">
        <f>IF(AH1722=0,0,(AJ1722/AH1722)*100)</f>
        <v>0</v>
      </c>
      <c r="AM1722" s="591"/>
      <c r="AN1722" s="538"/>
      <c r="AO1722" s="539"/>
      <c r="AP1722" s="552"/>
      <c r="AQ1722" s="558"/>
      <c r="AR1722" s="590">
        <f>IF(AN1722=0,0,(AP1722/AN1722)*100)</f>
        <v>0</v>
      </c>
      <c r="AS1722" s="591"/>
      <c r="AT1722" s="578">
        <f>AB1722+AH1722+AN1722</f>
        <v>0</v>
      </c>
      <c r="AU1722" s="579"/>
      <c r="AV1722" s="574">
        <f>AD1722+AJ1722+AP1722</f>
        <v>0</v>
      </c>
      <c r="AW1722" s="575"/>
      <c r="AX1722" s="590">
        <f>IF(AT1722=0,0,(AV1722/AT1722)*100)</f>
        <v>0</v>
      </c>
      <c r="AY1722" s="591"/>
      <c r="AZ1722" s="538"/>
      <c r="BA1722" s="539"/>
      <c r="BB1722" s="552"/>
      <c r="BC1722" s="558"/>
      <c r="BD1722" s="590">
        <f>IF(AZ1722=0,0,(BB1722/AZ1722)*100)</f>
        <v>0</v>
      </c>
      <c r="BE1722" s="591"/>
      <c r="BF1722" s="578">
        <f>AT1722+AZ1722</f>
        <v>0</v>
      </c>
      <c r="BG1722" s="579"/>
      <c r="BH1722" s="574">
        <f>AV1722+BB1722</f>
        <v>0</v>
      </c>
      <c r="BI1722" s="575"/>
      <c r="BJ1722" s="590">
        <f>IF(BF1722=0,0,(BH1722/BF1722)*100)</f>
        <v>0</v>
      </c>
      <c r="BK1722" s="591"/>
      <c r="BL1722" s="650">
        <f>(AD1722*2)+(AJ1722*2)+(AP1722*3)+BB1722</f>
        <v>0</v>
      </c>
      <c r="BM1722" s="651"/>
      <c r="BN1722" s="652"/>
      <c r="BO1722" s="599" t="e">
        <f>(BL1722*BR$1712)+(N1722*BR$1713)+(X1722*BR$1714)+(R1722*BR$1715)+(V1722*BR$1716)+(Z1722*BR$1717)</f>
        <v>#REF!</v>
      </c>
      <c r="BP1722" s="599" t="e">
        <f>((AZ1722-BB1722)*BR$1719)+((AT1722-AV1722)*BR$1718)+(H1722*BR$1720)+(P1722*BR$1721)</f>
        <v>#REF!</v>
      </c>
      <c r="BQ1722" s="54"/>
      <c r="BR1722" s="54"/>
      <c r="BS1722" s="67"/>
    </row>
    <row r="1723" spans="1:71" ht="21.75" customHeight="1">
      <c r="A1723" s="54"/>
      <c r="B1723" s="566"/>
      <c r="C1723" s="560" t="str">
        <f>IF(ROSTER!D$18="","",ROSTER!D$18)</f>
        <v/>
      </c>
      <c r="D1723" s="561"/>
      <c r="E1723" s="547"/>
      <c r="F1723" s="502"/>
      <c r="G1723" s="507"/>
      <c r="H1723" s="544"/>
      <c r="I1723" s="545"/>
      <c r="J1723" s="540"/>
      <c r="K1723" s="541"/>
      <c r="L1723" s="553"/>
      <c r="M1723" s="559"/>
      <c r="N1723" s="556"/>
      <c r="O1723" s="557"/>
      <c r="P1723" s="540"/>
      <c r="Q1723" s="541"/>
      <c r="R1723" s="553"/>
      <c r="S1723" s="559"/>
      <c r="T1723" s="592"/>
      <c r="U1723" s="593"/>
      <c r="V1723" s="551"/>
      <c r="W1723" s="545"/>
      <c r="X1723" s="540"/>
      <c r="Y1723" s="545"/>
      <c r="Z1723" s="540"/>
      <c r="AA1723" s="545"/>
      <c r="AB1723" s="540"/>
      <c r="AC1723" s="541"/>
      <c r="AD1723" s="553"/>
      <c r="AE1723" s="559"/>
      <c r="AF1723" s="588"/>
      <c r="AG1723" s="589"/>
      <c r="AH1723" s="540"/>
      <c r="AI1723" s="541"/>
      <c r="AJ1723" s="553"/>
      <c r="AK1723" s="559"/>
      <c r="AL1723" s="592"/>
      <c r="AM1723" s="593"/>
      <c r="AN1723" s="540"/>
      <c r="AO1723" s="541"/>
      <c r="AP1723" s="553"/>
      <c r="AQ1723" s="559"/>
      <c r="AR1723" s="592"/>
      <c r="AS1723" s="593"/>
      <c r="AT1723" s="580"/>
      <c r="AU1723" s="581"/>
      <c r="AV1723" s="576"/>
      <c r="AW1723" s="577"/>
      <c r="AX1723" s="592"/>
      <c r="AY1723" s="593"/>
      <c r="AZ1723" s="540"/>
      <c r="BA1723" s="541"/>
      <c r="BB1723" s="553"/>
      <c r="BC1723" s="559"/>
      <c r="BD1723" s="592"/>
      <c r="BE1723" s="593"/>
      <c r="BF1723" s="580"/>
      <c r="BG1723" s="581"/>
      <c r="BH1723" s="576"/>
      <c r="BI1723" s="577"/>
      <c r="BJ1723" s="592"/>
      <c r="BK1723" s="593"/>
      <c r="BL1723" s="653"/>
      <c r="BM1723" s="654"/>
      <c r="BN1723" s="655"/>
      <c r="BO1723" s="600"/>
      <c r="BP1723" s="600"/>
      <c r="BQ1723" s="54"/>
      <c r="BR1723" s="54"/>
      <c r="BS1723" s="54"/>
    </row>
    <row r="1724" spans="1:71" ht="21.75" customHeight="1">
      <c r="A1724" s="54"/>
      <c r="B1724" s="565" t="str">
        <f>IF(ROSTER!B20="","",ROSTER!B20)</f>
        <v/>
      </c>
      <c r="C1724" s="536" t="str">
        <f>IF(ROSTER!C$20="","",ROSTER!C$20)</f>
        <v/>
      </c>
      <c r="D1724" s="537"/>
      <c r="E1724" s="546"/>
      <c r="F1724" s="501">
        <f>IF(E1724="y",1,IF(E1724="S",1,0))</f>
        <v>0</v>
      </c>
      <c r="G1724" s="506">
        <f>IF(E1724="S",1,0)</f>
        <v>0</v>
      </c>
      <c r="H1724" s="542"/>
      <c r="I1724" s="543"/>
      <c r="J1724" s="538"/>
      <c r="K1724" s="539"/>
      <c r="L1724" s="552"/>
      <c r="M1724" s="558"/>
      <c r="N1724" s="554">
        <f>L1724+J1724</f>
        <v>0</v>
      </c>
      <c r="O1724" s="555"/>
      <c r="P1724" s="538"/>
      <c r="Q1724" s="539"/>
      <c r="R1724" s="552"/>
      <c r="S1724" s="558"/>
      <c r="T1724" s="590">
        <f t="shared" ref="T1724:T1755" si="1544">R1724-P1724</f>
        <v>0</v>
      </c>
      <c r="U1724" s="591"/>
      <c r="V1724" s="550"/>
      <c r="W1724" s="543"/>
      <c r="X1724" s="538"/>
      <c r="Y1724" s="543"/>
      <c r="Z1724" s="538"/>
      <c r="AA1724" s="543"/>
      <c r="AB1724" s="538"/>
      <c r="AC1724" s="539"/>
      <c r="AD1724" s="552"/>
      <c r="AE1724" s="558"/>
      <c r="AF1724" s="586">
        <f>IF(AB1724=0,0,(AD1724/AB1724)*100)</f>
        <v>0</v>
      </c>
      <c r="AG1724" s="587"/>
      <c r="AH1724" s="538"/>
      <c r="AI1724" s="539"/>
      <c r="AJ1724" s="552"/>
      <c r="AK1724" s="558"/>
      <c r="AL1724" s="590">
        <f>IF(AH1724=0,0,(AJ1724/AH1724)*100)</f>
        <v>0</v>
      </c>
      <c r="AM1724" s="591"/>
      <c r="AN1724" s="538"/>
      <c r="AO1724" s="539"/>
      <c r="AP1724" s="552"/>
      <c r="AQ1724" s="558"/>
      <c r="AR1724" s="590">
        <f>IF(AN1724=0,0,(AP1724/AN1724)*100)</f>
        <v>0</v>
      </c>
      <c r="AS1724" s="591"/>
      <c r="AT1724" s="578">
        <f>AB1724+AH1724+AN1724</f>
        <v>0</v>
      </c>
      <c r="AU1724" s="579"/>
      <c r="AV1724" s="574">
        <f>AD1724+AJ1724+AP1724</f>
        <v>0</v>
      </c>
      <c r="AW1724" s="575"/>
      <c r="AX1724" s="590">
        <f>IF(AT1724=0,0,(AV1724/AT1724)*100)</f>
        <v>0</v>
      </c>
      <c r="AY1724" s="591"/>
      <c r="AZ1724" s="538"/>
      <c r="BA1724" s="539"/>
      <c r="BB1724" s="552"/>
      <c r="BC1724" s="558"/>
      <c r="BD1724" s="590">
        <f>IF(AZ1724=0,0,(BB1724/AZ1724)*100)</f>
        <v>0</v>
      </c>
      <c r="BE1724" s="591"/>
      <c r="BF1724" s="578">
        <f>AT1724+AZ1724</f>
        <v>0</v>
      </c>
      <c r="BG1724" s="579"/>
      <c r="BH1724" s="574">
        <f>AV1724+BB1724</f>
        <v>0</v>
      </c>
      <c r="BI1724" s="575"/>
      <c r="BJ1724" s="590">
        <f>IF(BF1724=0,0,(BH1724/BF1724)*100)</f>
        <v>0</v>
      </c>
      <c r="BK1724" s="591"/>
      <c r="BL1724" s="650">
        <f>(AD1724*2)+(AJ1724*2)+(AP1724*3)+BB1724</f>
        <v>0</v>
      </c>
      <c r="BM1724" s="651"/>
      <c r="BN1724" s="652"/>
      <c r="BO1724" s="599" t="e">
        <f>(BL1724*BR$1712)+(N1724*BR$1713)+(X1724*BR$1714)+(R1724*BR$1715)+(V1724*BR$1716)+(Z1724*BR$1717)</f>
        <v>#REF!</v>
      </c>
      <c r="BP1724" s="599" t="e">
        <f>((AZ1724-BB1724)*BR$1719)+((AT1724-AV1724)*BR$1718)+(H1724*BR$1720)+(P1724*BR$1721)</f>
        <v>#REF!</v>
      </c>
      <c r="BQ1724" s="54"/>
      <c r="BR1724" s="54"/>
      <c r="BS1724" s="54"/>
    </row>
    <row r="1725" spans="1:71" ht="21.75" customHeight="1">
      <c r="A1725" s="54"/>
      <c r="B1725" s="566"/>
      <c r="C1725" s="560" t="str">
        <f>IF(ROSTER!D$20="","",ROSTER!D$20)</f>
        <v/>
      </c>
      <c r="D1725" s="561"/>
      <c r="E1725" s="547"/>
      <c r="F1725" s="502"/>
      <c r="G1725" s="507"/>
      <c r="H1725" s="544"/>
      <c r="I1725" s="545"/>
      <c r="J1725" s="540"/>
      <c r="K1725" s="541"/>
      <c r="L1725" s="553"/>
      <c r="M1725" s="559"/>
      <c r="N1725" s="556" t="s">
        <v>14</v>
      </c>
      <c r="O1725" s="557"/>
      <c r="P1725" s="540"/>
      <c r="Q1725" s="541"/>
      <c r="R1725" s="553"/>
      <c r="S1725" s="559"/>
      <c r="T1725" s="592"/>
      <c r="U1725" s="593"/>
      <c r="V1725" s="551"/>
      <c r="W1725" s="545"/>
      <c r="X1725" s="540"/>
      <c r="Y1725" s="545"/>
      <c r="Z1725" s="540"/>
      <c r="AA1725" s="545"/>
      <c r="AB1725" s="540"/>
      <c r="AC1725" s="541"/>
      <c r="AD1725" s="553"/>
      <c r="AE1725" s="559"/>
      <c r="AF1725" s="588"/>
      <c r="AG1725" s="589"/>
      <c r="AH1725" s="540"/>
      <c r="AI1725" s="541"/>
      <c r="AJ1725" s="553"/>
      <c r="AK1725" s="559"/>
      <c r="AL1725" s="592"/>
      <c r="AM1725" s="593"/>
      <c r="AN1725" s="540"/>
      <c r="AO1725" s="541"/>
      <c r="AP1725" s="553"/>
      <c r="AQ1725" s="559"/>
      <c r="AR1725" s="592"/>
      <c r="AS1725" s="593"/>
      <c r="AT1725" s="580"/>
      <c r="AU1725" s="581"/>
      <c r="AV1725" s="576"/>
      <c r="AW1725" s="577"/>
      <c r="AX1725" s="592"/>
      <c r="AY1725" s="593"/>
      <c r="AZ1725" s="540"/>
      <c r="BA1725" s="541"/>
      <c r="BB1725" s="553"/>
      <c r="BC1725" s="559"/>
      <c r="BD1725" s="592"/>
      <c r="BE1725" s="593"/>
      <c r="BF1725" s="580"/>
      <c r="BG1725" s="581"/>
      <c r="BH1725" s="576"/>
      <c r="BI1725" s="577"/>
      <c r="BJ1725" s="592"/>
      <c r="BK1725" s="593"/>
      <c r="BL1725" s="653"/>
      <c r="BM1725" s="654"/>
      <c r="BN1725" s="655"/>
      <c r="BO1725" s="600"/>
      <c r="BP1725" s="600"/>
      <c r="BQ1725" s="54"/>
      <c r="BR1725" s="54"/>
      <c r="BS1725" s="54"/>
    </row>
    <row r="1726" spans="1:71" ht="21.75" customHeight="1">
      <c r="A1726" s="54"/>
      <c r="B1726" s="565" t="str">
        <f>IF(ROSTER!B22="","",ROSTER!B22)</f>
        <v/>
      </c>
      <c r="C1726" s="536" t="str">
        <f>IF(ROSTER!C$22="","",ROSTER!C$22)</f>
        <v/>
      </c>
      <c r="D1726" s="537"/>
      <c r="E1726" s="546"/>
      <c r="F1726" s="501">
        <f>IF(E1726="y",1,IF(E1726="S",1,0))</f>
        <v>0</v>
      </c>
      <c r="G1726" s="506">
        <f>IF(E1726="S",1,0)</f>
        <v>0</v>
      </c>
      <c r="H1726" s="542"/>
      <c r="I1726" s="543"/>
      <c r="J1726" s="538"/>
      <c r="K1726" s="539"/>
      <c r="L1726" s="552"/>
      <c r="M1726" s="558"/>
      <c r="N1726" s="554">
        <f>L1726+J1726</f>
        <v>0</v>
      </c>
      <c r="O1726" s="555"/>
      <c r="P1726" s="538"/>
      <c r="Q1726" s="539"/>
      <c r="R1726" s="552"/>
      <c r="S1726" s="558"/>
      <c r="T1726" s="590">
        <f t="shared" ref="T1726:T1755" si="1545">R1726-P1726</f>
        <v>0</v>
      </c>
      <c r="U1726" s="591"/>
      <c r="V1726" s="550"/>
      <c r="W1726" s="543"/>
      <c r="X1726" s="538"/>
      <c r="Y1726" s="543"/>
      <c r="Z1726" s="538"/>
      <c r="AA1726" s="543"/>
      <c r="AB1726" s="538"/>
      <c r="AC1726" s="539"/>
      <c r="AD1726" s="552"/>
      <c r="AE1726" s="558"/>
      <c r="AF1726" s="586">
        <f>IF(AB1726=0,0,(AD1726/AB1726)*100)</f>
        <v>0</v>
      </c>
      <c r="AG1726" s="587"/>
      <c r="AH1726" s="538"/>
      <c r="AI1726" s="539"/>
      <c r="AJ1726" s="552"/>
      <c r="AK1726" s="558"/>
      <c r="AL1726" s="590">
        <f>IF(AH1726=0,0,(AJ1726/AH1726)*100)</f>
        <v>0</v>
      </c>
      <c r="AM1726" s="591"/>
      <c r="AN1726" s="538"/>
      <c r="AO1726" s="539"/>
      <c r="AP1726" s="552"/>
      <c r="AQ1726" s="558"/>
      <c r="AR1726" s="590">
        <f>IF(AN1726=0,0,(AP1726/AN1726)*100)</f>
        <v>0</v>
      </c>
      <c r="AS1726" s="591"/>
      <c r="AT1726" s="578">
        <f>AB1726+AH1726+AN1726</f>
        <v>0</v>
      </c>
      <c r="AU1726" s="579"/>
      <c r="AV1726" s="574">
        <f>AD1726+AJ1726+AP1726</f>
        <v>0</v>
      </c>
      <c r="AW1726" s="575"/>
      <c r="AX1726" s="590">
        <f>IF(AT1726=0,0,(AV1726/AT1726)*100)</f>
        <v>0</v>
      </c>
      <c r="AY1726" s="591"/>
      <c r="AZ1726" s="538"/>
      <c r="BA1726" s="539"/>
      <c r="BB1726" s="552"/>
      <c r="BC1726" s="558"/>
      <c r="BD1726" s="590">
        <f>IF(AZ1726=0,0,(BB1726/AZ1726)*100)</f>
        <v>0</v>
      </c>
      <c r="BE1726" s="591"/>
      <c r="BF1726" s="578">
        <f>AT1726+AZ1726</f>
        <v>0</v>
      </c>
      <c r="BG1726" s="579"/>
      <c r="BH1726" s="574">
        <f>AV1726+BB1726</f>
        <v>0</v>
      </c>
      <c r="BI1726" s="575"/>
      <c r="BJ1726" s="590">
        <f>IF(BF1726=0,0,(BH1726/BF1726)*100)</f>
        <v>0</v>
      </c>
      <c r="BK1726" s="591"/>
      <c r="BL1726" s="650">
        <f>(AD1726*2)+(AJ1726*2)+(AP1726*3)+BB1726</f>
        <v>0</v>
      </c>
      <c r="BM1726" s="651"/>
      <c r="BN1726" s="652"/>
      <c r="BO1726" s="599" t="e">
        <f>(BL1726*BR$1712)+(N1726*BR$1713)+(X1726*BR$1714)+(R1726*BR$1715)+(V1726*BR$1716)+(Z1726*BR$1717)</f>
        <v>#REF!</v>
      </c>
      <c r="BP1726" s="599" t="e">
        <f>((AZ1726-BB1726)*BR$1719)+((AT1726-AV1726)*BR$1718)+(H1726*BR$1720)+(P1726*BR$1721)</f>
        <v>#REF!</v>
      </c>
      <c r="BQ1726" s="54"/>
      <c r="BR1726" s="54"/>
      <c r="BS1726" s="54"/>
    </row>
    <row r="1727" spans="1:71" ht="21.75" customHeight="1">
      <c r="A1727" s="54"/>
      <c r="B1727" s="566"/>
      <c r="C1727" s="560" t="str">
        <f>IF(ROSTER!D$22="","",ROSTER!D$22)</f>
        <v/>
      </c>
      <c r="D1727" s="561"/>
      <c r="E1727" s="547"/>
      <c r="F1727" s="502"/>
      <c r="G1727" s="507"/>
      <c r="H1727" s="544"/>
      <c r="I1727" s="545"/>
      <c r="J1727" s="540"/>
      <c r="K1727" s="541"/>
      <c r="L1727" s="553"/>
      <c r="M1727" s="559"/>
      <c r="N1727" s="556" t="s">
        <v>14</v>
      </c>
      <c r="O1727" s="557"/>
      <c r="P1727" s="540"/>
      <c r="Q1727" s="541"/>
      <c r="R1727" s="553"/>
      <c r="S1727" s="559"/>
      <c r="T1727" s="592"/>
      <c r="U1727" s="593"/>
      <c r="V1727" s="551"/>
      <c r="W1727" s="545"/>
      <c r="X1727" s="540"/>
      <c r="Y1727" s="545"/>
      <c r="Z1727" s="540"/>
      <c r="AA1727" s="545"/>
      <c r="AB1727" s="540"/>
      <c r="AC1727" s="541"/>
      <c r="AD1727" s="553"/>
      <c r="AE1727" s="559"/>
      <c r="AF1727" s="588"/>
      <c r="AG1727" s="589"/>
      <c r="AH1727" s="540"/>
      <c r="AI1727" s="541"/>
      <c r="AJ1727" s="553"/>
      <c r="AK1727" s="559"/>
      <c r="AL1727" s="592"/>
      <c r="AM1727" s="593"/>
      <c r="AN1727" s="540"/>
      <c r="AO1727" s="541"/>
      <c r="AP1727" s="553"/>
      <c r="AQ1727" s="559"/>
      <c r="AR1727" s="592"/>
      <c r="AS1727" s="593"/>
      <c r="AT1727" s="580"/>
      <c r="AU1727" s="581"/>
      <c r="AV1727" s="576"/>
      <c r="AW1727" s="577"/>
      <c r="AX1727" s="592"/>
      <c r="AY1727" s="593"/>
      <c r="AZ1727" s="540"/>
      <c r="BA1727" s="541"/>
      <c r="BB1727" s="553"/>
      <c r="BC1727" s="559"/>
      <c r="BD1727" s="592"/>
      <c r="BE1727" s="593"/>
      <c r="BF1727" s="580"/>
      <c r="BG1727" s="581"/>
      <c r="BH1727" s="576"/>
      <c r="BI1727" s="577"/>
      <c r="BJ1727" s="592"/>
      <c r="BK1727" s="593"/>
      <c r="BL1727" s="653"/>
      <c r="BM1727" s="654"/>
      <c r="BN1727" s="655"/>
      <c r="BO1727" s="600"/>
      <c r="BP1727" s="600"/>
      <c r="BQ1727" s="54"/>
      <c r="BR1727" s="54"/>
      <c r="BS1727" s="54"/>
    </row>
    <row r="1728" spans="1:71" ht="21.75" customHeight="1">
      <c r="A1728" s="54"/>
      <c r="B1728" s="565" t="str">
        <f>IF(ROSTER!B24="","",ROSTER!B24)</f>
        <v/>
      </c>
      <c r="C1728" s="536" t="str">
        <f>IF(ROSTER!C$24="","",ROSTER!C$24)</f>
        <v/>
      </c>
      <c r="D1728" s="537"/>
      <c r="E1728" s="546"/>
      <c r="F1728" s="501">
        <f>IF(E1728="y",1,IF(E1728="S",1,0))</f>
        <v>0</v>
      </c>
      <c r="G1728" s="506">
        <f>IF(E1728="S",1,0)</f>
        <v>0</v>
      </c>
      <c r="H1728" s="542"/>
      <c r="I1728" s="543"/>
      <c r="J1728" s="538"/>
      <c r="K1728" s="539"/>
      <c r="L1728" s="552"/>
      <c r="M1728" s="558"/>
      <c r="N1728" s="554">
        <f>L1728+J1728</f>
        <v>0</v>
      </c>
      <c r="O1728" s="555"/>
      <c r="P1728" s="538"/>
      <c r="Q1728" s="539"/>
      <c r="R1728" s="552"/>
      <c r="S1728" s="558"/>
      <c r="T1728" s="590">
        <f t="shared" ref="T1728:T1755" si="1546">R1728-P1728</f>
        <v>0</v>
      </c>
      <c r="U1728" s="591"/>
      <c r="V1728" s="550"/>
      <c r="W1728" s="543"/>
      <c r="X1728" s="538"/>
      <c r="Y1728" s="543"/>
      <c r="Z1728" s="538"/>
      <c r="AA1728" s="543"/>
      <c r="AB1728" s="538"/>
      <c r="AC1728" s="539"/>
      <c r="AD1728" s="552"/>
      <c r="AE1728" s="558"/>
      <c r="AF1728" s="586">
        <f>IF(AB1728=0,0,(AD1728/AB1728)*100)</f>
        <v>0</v>
      </c>
      <c r="AG1728" s="587"/>
      <c r="AH1728" s="538"/>
      <c r="AI1728" s="539"/>
      <c r="AJ1728" s="552"/>
      <c r="AK1728" s="558"/>
      <c r="AL1728" s="590">
        <f>IF(AH1728=0,0,(AJ1728/AH1728)*100)</f>
        <v>0</v>
      </c>
      <c r="AM1728" s="591"/>
      <c r="AN1728" s="538"/>
      <c r="AO1728" s="539"/>
      <c r="AP1728" s="552"/>
      <c r="AQ1728" s="558"/>
      <c r="AR1728" s="590">
        <f>IF(AN1728=0,0,(AP1728/AN1728)*100)</f>
        <v>0</v>
      </c>
      <c r="AS1728" s="591"/>
      <c r="AT1728" s="578">
        <f>AB1728+AH1728+AN1728</f>
        <v>0</v>
      </c>
      <c r="AU1728" s="579"/>
      <c r="AV1728" s="574">
        <f>AD1728+AJ1728+AP1728</f>
        <v>0</v>
      </c>
      <c r="AW1728" s="575"/>
      <c r="AX1728" s="590">
        <f>IF(AT1728=0,0,(AV1728/AT1728)*100)</f>
        <v>0</v>
      </c>
      <c r="AY1728" s="591"/>
      <c r="AZ1728" s="538"/>
      <c r="BA1728" s="539"/>
      <c r="BB1728" s="552"/>
      <c r="BC1728" s="558"/>
      <c r="BD1728" s="590">
        <f>IF(AZ1728=0,0,(BB1728/AZ1728)*100)</f>
        <v>0</v>
      </c>
      <c r="BE1728" s="591"/>
      <c r="BF1728" s="578">
        <f>AT1728+AZ1728</f>
        <v>0</v>
      </c>
      <c r="BG1728" s="579"/>
      <c r="BH1728" s="574">
        <f>AV1728+BB1728</f>
        <v>0</v>
      </c>
      <c r="BI1728" s="575"/>
      <c r="BJ1728" s="590">
        <f>IF(BF1728=0,0,(BH1728/BF1728)*100)</f>
        <v>0</v>
      </c>
      <c r="BK1728" s="591"/>
      <c r="BL1728" s="650">
        <f>(AD1728*2)+(AJ1728*2)+(AP1728*3)+BB1728</f>
        <v>0</v>
      </c>
      <c r="BM1728" s="651"/>
      <c r="BN1728" s="652"/>
      <c r="BO1728" s="599" t="e">
        <f>(BL1728*BR$1712)+(N1728*BR$1713)+(X1728*BR$1714)+(R1728*BR$1715)+(V1728*BR$1716)+(Z1728*BR$1717)</f>
        <v>#REF!</v>
      </c>
      <c r="BP1728" s="599" t="e">
        <f>((AZ1728-BB1728)*BR$1719)+((AT1728-AV1728)*BR$1718)+(H1728*BR$1720)+(P1728*BR$1721)</f>
        <v>#REF!</v>
      </c>
      <c r="BQ1728" s="54"/>
      <c r="BR1728" s="54"/>
      <c r="BS1728" s="54"/>
    </row>
    <row r="1729" spans="1:71" ht="21.75" customHeight="1">
      <c r="A1729" s="54"/>
      <c r="B1729" s="566"/>
      <c r="C1729" s="560" t="str">
        <f>IF(ROSTER!D$24="","",ROSTER!D$24)</f>
        <v/>
      </c>
      <c r="D1729" s="561"/>
      <c r="E1729" s="547"/>
      <c r="F1729" s="502"/>
      <c r="G1729" s="507"/>
      <c r="H1729" s="544"/>
      <c r="I1729" s="545"/>
      <c r="J1729" s="540"/>
      <c r="K1729" s="541"/>
      <c r="L1729" s="553"/>
      <c r="M1729" s="559"/>
      <c r="N1729" s="556" t="s">
        <v>14</v>
      </c>
      <c r="O1729" s="557"/>
      <c r="P1729" s="540"/>
      <c r="Q1729" s="541"/>
      <c r="R1729" s="553"/>
      <c r="S1729" s="559"/>
      <c r="T1729" s="592"/>
      <c r="U1729" s="593"/>
      <c r="V1729" s="551"/>
      <c r="W1729" s="545"/>
      <c r="X1729" s="540"/>
      <c r="Y1729" s="545"/>
      <c r="Z1729" s="540"/>
      <c r="AA1729" s="545"/>
      <c r="AB1729" s="540"/>
      <c r="AC1729" s="541"/>
      <c r="AD1729" s="553"/>
      <c r="AE1729" s="559"/>
      <c r="AF1729" s="588"/>
      <c r="AG1729" s="589"/>
      <c r="AH1729" s="540"/>
      <c r="AI1729" s="541"/>
      <c r="AJ1729" s="553"/>
      <c r="AK1729" s="559"/>
      <c r="AL1729" s="592"/>
      <c r="AM1729" s="593"/>
      <c r="AN1729" s="540"/>
      <c r="AO1729" s="541"/>
      <c r="AP1729" s="553"/>
      <c r="AQ1729" s="559"/>
      <c r="AR1729" s="592"/>
      <c r="AS1729" s="593"/>
      <c r="AT1729" s="580"/>
      <c r="AU1729" s="581"/>
      <c r="AV1729" s="576"/>
      <c r="AW1729" s="577"/>
      <c r="AX1729" s="592"/>
      <c r="AY1729" s="593"/>
      <c r="AZ1729" s="540"/>
      <c r="BA1729" s="541"/>
      <c r="BB1729" s="553"/>
      <c r="BC1729" s="559"/>
      <c r="BD1729" s="592"/>
      <c r="BE1729" s="593"/>
      <c r="BF1729" s="580"/>
      <c r="BG1729" s="581"/>
      <c r="BH1729" s="576"/>
      <c r="BI1729" s="577"/>
      <c r="BJ1729" s="592"/>
      <c r="BK1729" s="593"/>
      <c r="BL1729" s="653"/>
      <c r="BM1729" s="654"/>
      <c r="BN1729" s="655"/>
      <c r="BO1729" s="600"/>
      <c r="BP1729" s="600"/>
      <c r="BQ1729" s="54"/>
      <c r="BR1729" s="54"/>
      <c r="BS1729" s="54"/>
    </row>
    <row r="1730" spans="1:71" ht="21.75" customHeight="1">
      <c r="A1730" s="54"/>
      <c r="B1730" s="565" t="str">
        <f>IF(ROSTER!B26="","",ROSTER!B26)</f>
        <v/>
      </c>
      <c r="C1730" s="536" t="str">
        <f>IF(ROSTER!C$26="","",ROSTER!C$26)</f>
        <v/>
      </c>
      <c r="D1730" s="537"/>
      <c r="E1730" s="546"/>
      <c r="F1730" s="501">
        <f>IF(E1730="y",1,IF(E1730="S",1,0))</f>
        <v>0</v>
      </c>
      <c r="G1730" s="506">
        <f>IF(E1730="S",1,0)</f>
        <v>0</v>
      </c>
      <c r="H1730" s="542"/>
      <c r="I1730" s="543"/>
      <c r="J1730" s="538"/>
      <c r="K1730" s="539"/>
      <c r="L1730" s="552"/>
      <c r="M1730" s="558"/>
      <c r="N1730" s="554">
        <f>L1730+J1730</f>
        <v>0</v>
      </c>
      <c r="O1730" s="555"/>
      <c r="P1730" s="538"/>
      <c r="Q1730" s="539"/>
      <c r="R1730" s="552"/>
      <c r="S1730" s="558"/>
      <c r="T1730" s="590">
        <f t="shared" ref="T1730:T1755" si="1547">R1730-P1730</f>
        <v>0</v>
      </c>
      <c r="U1730" s="591"/>
      <c r="V1730" s="550"/>
      <c r="W1730" s="543"/>
      <c r="X1730" s="538"/>
      <c r="Y1730" s="543"/>
      <c r="Z1730" s="538"/>
      <c r="AA1730" s="543"/>
      <c r="AB1730" s="538"/>
      <c r="AC1730" s="539"/>
      <c r="AD1730" s="552"/>
      <c r="AE1730" s="558"/>
      <c r="AF1730" s="586">
        <f>IF(AB1730=0,0,(AD1730/AB1730)*100)</f>
        <v>0</v>
      </c>
      <c r="AG1730" s="587"/>
      <c r="AH1730" s="538"/>
      <c r="AI1730" s="539"/>
      <c r="AJ1730" s="552"/>
      <c r="AK1730" s="558"/>
      <c r="AL1730" s="590">
        <f>IF(AH1730=0,0,(AJ1730/AH1730)*100)</f>
        <v>0</v>
      </c>
      <c r="AM1730" s="591"/>
      <c r="AN1730" s="538"/>
      <c r="AO1730" s="539"/>
      <c r="AP1730" s="552"/>
      <c r="AQ1730" s="558"/>
      <c r="AR1730" s="590">
        <f>IF(AN1730=0,0,(AP1730/AN1730)*100)</f>
        <v>0</v>
      </c>
      <c r="AS1730" s="591"/>
      <c r="AT1730" s="578">
        <f>AB1730+AH1730+AN1730</f>
        <v>0</v>
      </c>
      <c r="AU1730" s="579"/>
      <c r="AV1730" s="574">
        <f>AD1730+AJ1730+AP1730</f>
        <v>0</v>
      </c>
      <c r="AW1730" s="575"/>
      <c r="AX1730" s="590">
        <f>IF(AT1730=0,0,(AV1730/AT1730)*100)</f>
        <v>0</v>
      </c>
      <c r="AY1730" s="591"/>
      <c r="AZ1730" s="538"/>
      <c r="BA1730" s="539"/>
      <c r="BB1730" s="552"/>
      <c r="BC1730" s="558"/>
      <c r="BD1730" s="590">
        <f>IF(AZ1730=0,0,(BB1730/AZ1730)*100)</f>
        <v>0</v>
      </c>
      <c r="BE1730" s="591"/>
      <c r="BF1730" s="578">
        <f>AT1730+AZ1730</f>
        <v>0</v>
      </c>
      <c r="BG1730" s="579"/>
      <c r="BH1730" s="574">
        <f>AV1730+BB1730</f>
        <v>0</v>
      </c>
      <c r="BI1730" s="575"/>
      <c r="BJ1730" s="590">
        <f>IF(BF1730=0,0,(BH1730/BF1730)*100)</f>
        <v>0</v>
      </c>
      <c r="BK1730" s="591"/>
      <c r="BL1730" s="650">
        <f>(AD1730*2)+(AJ1730*2)+(AP1730*3)+BB1730</f>
        <v>0</v>
      </c>
      <c r="BM1730" s="651"/>
      <c r="BN1730" s="652"/>
      <c r="BO1730" s="599" t="e">
        <f>(BL1730*BR$1712)+(N1730*BR$1713)+(X1730*BR$1714)+(R1730*BR$1715)+(V1730*BR$1716)+(Z1730*BR$1717)</f>
        <v>#REF!</v>
      </c>
      <c r="BP1730" s="599" t="e">
        <f>((AZ1730-BB1730)*BR$1719)+((AT1730-AV1730)*BR$1718)+(H1730*BR$1720)+(P1730*BR$1721)</f>
        <v>#REF!</v>
      </c>
      <c r="BQ1730" s="54"/>
      <c r="BR1730" s="54"/>
      <c r="BS1730" s="54"/>
    </row>
    <row r="1731" spans="1:71" ht="21.75" customHeight="1">
      <c r="A1731" s="54"/>
      <c r="B1731" s="566"/>
      <c r="C1731" s="560" t="str">
        <f>IF(ROSTER!D$26="","",ROSTER!D$26)</f>
        <v/>
      </c>
      <c r="D1731" s="561"/>
      <c r="E1731" s="547"/>
      <c r="F1731" s="502"/>
      <c r="G1731" s="507"/>
      <c r="H1731" s="544"/>
      <c r="I1731" s="545"/>
      <c r="J1731" s="540"/>
      <c r="K1731" s="541"/>
      <c r="L1731" s="553"/>
      <c r="M1731" s="559"/>
      <c r="N1731" s="556" t="s">
        <v>14</v>
      </c>
      <c r="O1731" s="557"/>
      <c r="P1731" s="540"/>
      <c r="Q1731" s="541"/>
      <c r="R1731" s="553"/>
      <c r="S1731" s="559"/>
      <c r="T1731" s="592"/>
      <c r="U1731" s="593"/>
      <c r="V1731" s="551"/>
      <c r="W1731" s="545"/>
      <c r="X1731" s="540"/>
      <c r="Y1731" s="545"/>
      <c r="Z1731" s="540"/>
      <c r="AA1731" s="545"/>
      <c r="AB1731" s="540"/>
      <c r="AC1731" s="541"/>
      <c r="AD1731" s="553"/>
      <c r="AE1731" s="559"/>
      <c r="AF1731" s="588"/>
      <c r="AG1731" s="589"/>
      <c r="AH1731" s="540"/>
      <c r="AI1731" s="541"/>
      <c r="AJ1731" s="553"/>
      <c r="AK1731" s="559"/>
      <c r="AL1731" s="592"/>
      <c r="AM1731" s="593"/>
      <c r="AN1731" s="540"/>
      <c r="AO1731" s="541"/>
      <c r="AP1731" s="553"/>
      <c r="AQ1731" s="559"/>
      <c r="AR1731" s="592"/>
      <c r="AS1731" s="593"/>
      <c r="AT1731" s="580"/>
      <c r="AU1731" s="581"/>
      <c r="AV1731" s="576"/>
      <c r="AW1731" s="577"/>
      <c r="AX1731" s="592"/>
      <c r="AY1731" s="593"/>
      <c r="AZ1731" s="540"/>
      <c r="BA1731" s="541"/>
      <c r="BB1731" s="553"/>
      <c r="BC1731" s="559"/>
      <c r="BD1731" s="592"/>
      <c r="BE1731" s="593"/>
      <c r="BF1731" s="580"/>
      <c r="BG1731" s="581"/>
      <c r="BH1731" s="576"/>
      <c r="BI1731" s="577"/>
      <c r="BJ1731" s="592"/>
      <c r="BK1731" s="593"/>
      <c r="BL1731" s="653"/>
      <c r="BM1731" s="654"/>
      <c r="BN1731" s="655"/>
      <c r="BO1731" s="600"/>
      <c r="BP1731" s="600"/>
      <c r="BQ1731" s="54"/>
      <c r="BR1731" s="54"/>
      <c r="BS1731" s="54"/>
    </row>
    <row r="1732" spans="1:71" ht="21.75" customHeight="1">
      <c r="A1732" s="54"/>
      <c r="B1732" s="565" t="str">
        <f>IF(ROSTER!B28="","",ROSTER!B28)</f>
        <v/>
      </c>
      <c r="C1732" s="536" t="str">
        <f>IF(ROSTER!C$28="","",ROSTER!C$28)</f>
        <v/>
      </c>
      <c r="D1732" s="537"/>
      <c r="E1732" s="546"/>
      <c r="F1732" s="501">
        <f>IF(E1732="y",1,IF(E1732="S",1,0))</f>
        <v>0</v>
      </c>
      <c r="G1732" s="506">
        <f>IF(E1732="S",1,0)</f>
        <v>0</v>
      </c>
      <c r="H1732" s="542"/>
      <c r="I1732" s="543"/>
      <c r="J1732" s="538"/>
      <c r="K1732" s="539"/>
      <c r="L1732" s="552"/>
      <c r="M1732" s="558"/>
      <c r="N1732" s="554">
        <f>L1732+J1732</f>
        <v>0</v>
      </c>
      <c r="O1732" s="555"/>
      <c r="P1732" s="538"/>
      <c r="Q1732" s="539"/>
      <c r="R1732" s="552"/>
      <c r="S1732" s="558"/>
      <c r="T1732" s="590">
        <f t="shared" ref="T1732:T1755" si="1548">R1732-P1732</f>
        <v>0</v>
      </c>
      <c r="U1732" s="591"/>
      <c r="V1732" s="550"/>
      <c r="W1732" s="543"/>
      <c r="X1732" s="538"/>
      <c r="Y1732" s="543"/>
      <c r="Z1732" s="538"/>
      <c r="AA1732" s="543"/>
      <c r="AB1732" s="538"/>
      <c r="AC1732" s="539"/>
      <c r="AD1732" s="552"/>
      <c r="AE1732" s="558"/>
      <c r="AF1732" s="586">
        <f>IF(AB1732=0,0,(AD1732/AB1732)*100)</f>
        <v>0</v>
      </c>
      <c r="AG1732" s="587"/>
      <c r="AH1732" s="538"/>
      <c r="AI1732" s="539"/>
      <c r="AJ1732" s="552"/>
      <c r="AK1732" s="558"/>
      <c r="AL1732" s="590">
        <f>IF(AH1732=0,0,(AJ1732/AH1732)*100)</f>
        <v>0</v>
      </c>
      <c r="AM1732" s="591"/>
      <c r="AN1732" s="538"/>
      <c r="AO1732" s="539"/>
      <c r="AP1732" s="552"/>
      <c r="AQ1732" s="558"/>
      <c r="AR1732" s="590">
        <f>IF(AN1732=0,0,(AP1732/AN1732)*100)</f>
        <v>0</v>
      </c>
      <c r="AS1732" s="591"/>
      <c r="AT1732" s="578">
        <f>AB1732+AH1732+AN1732</f>
        <v>0</v>
      </c>
      <c r="AU1732" s="579"/>
      <c r="AV1732" s="574">
        <f>AD1732+AJ1732+AP1732</f>
        <v>0</v>
      </c>
      <c r="AW1732" s="575"/>
      <c r="AX1732" s="590">
        <f>IF(AT1732=0,0,(AV1732/AT1732)*100)</f>
        <v>0</v>
      </c>
      <c r="AY1732" s="591"/>
      <c r="AZ1732" s="538"/>
      <c r="BA1732" s="539"/>
      <c r="BB1732" s="552"/>
      <c r="BC1732" s="558"/>
      <c r="BD1732" s="590">
        <f>IF(AZ1732=0,0,(BB1732/AZ1732)*100)</f>
        <v>0</v>
      </c>
      <c r="BE1732" s="591"/>
      <c r="BF1732" s="578">
        <f>AT1732+AZ1732</f>
        <v>0</v>
      </c>
      <c r="BG1732" s="579"/>
      <c r="BH1732" s="574">
        <f>AV1732+BB1732</f>
        <v>0</v>
      </c>
      <c r="BI1732" s="575"/>
      <c r="BJ1732" s="590">
        <f>IF(BF1732=0,0,(BH1732/BF1732)*100)</f>
        <v>0</v>
      </c>
      <c r="BK1732" s="591"/>
      <c r="BL1732" s="650">
        <f>(AD1732*2)+(AJ1732*2)+(AP1732*3)+BB1732</f>
        <v>0</v>
      </c>
      <c r="BM1732" s="651"/>
      <c r="BN1732" s="652"/>
      <c r="BO1732" s="599" t="e">
        <f>(BL1732*BR$1712)+(N1732*BR$1713)+(X1732*BR$1714)+(R1732*BR$1715)+(V1732*BR$1716)+(Z1732*BR$1717)</f>
        <v>#REF!</v>
      </c>
      <c r="BP1732" s="599" t="e">
        <f>((AZ1732-BB1732)*BR$1719)+((AT1732-AV1732)*BR$1718)+(H1732*BR$1720)+(P1732*BR$1721)</f>
        <v>#REF!</v>
      </c>
      <c r="BQ1732" s="54"/>
      <c r="BR1732" s="54"/>
      <c r="BS1732" s="54"/>
    </row>
    <row r="1733" spans="1:71" ht="21.75" customHeight="1">
      <c r="A1733" s="54"/>
      <c r="B1733" s="566"/>
      <c r="C1733" s="560" t="str">
        <f>IF(ROSTER!D$28="","",ROSTER!D$28)</f>
        <v/>
      </c>
      <c r="D1733" s="561"/>
      <c r="E1733" s="547"/>
      <c r="F1733" s="502"/>
      <c r="G1733" s="507"/>
      <c r="H1733" s="544"/>
      <c r="I1733" s="545"/>
      <c r="J1733" s="540"/>
      <c r="K1733" s="541"/>
      <c r="L1733" s="553"/>
      <c r="M1733" s="559"/>
      <c r="N1733" s="556" t="s">
        <v>14</v>
      </c>
      <c r="O1733" s="557"/>
      <c r="P1733" s="540"/>
      <c r="Q1733" s="541"/>
      <c r="R1733" s="553"/>
      <c r="S1733" s="559"/>
      <c r="T1733" s="592"/>
      <c r="U1733" s="593"/>
      <c r="V1733" s="551"/>
      <c r="W1733" s="545"/>
      <c r="X1733" s="540"/>
      <c r="Y1733" s="545"/>
      <c r="Z1733" s="540"/>
      <c r="AA1733" s="545"/>
      <c r="AB1733" s="540"/>
      <c r="AC1733" s="541"/>
      <c r="AD1733" s="553"/>
      <c r="AE1733" s="559"/>
      <c r="AF1733" s="588"/>
      <c r="AG1733" s="589"/>
      <c r="AH1733" s="540"/>
      <c r="AI1733" s="541"/>
      <c r="AJ1733" s="553"/>
      <c r="AK1733" s="559"/>
      <c r="AL1733" s="592"/>
      <c r="AM1733" s="593"/>
      <c r="AN1733" s="540"/>
      <c r="AO1733" s="541"/>
      <c r="AP1733" s="553"/>
      <c r="AQ1733" s="559"/>
      <c r="AR1733" s="592"/>
      <c r="AS1733" s="593"/>
      <c r="AT1733" s="580"/>
      <c r="AU1733" s="581"/>
      <c r="AV1733" s="576"/>
      <c r="AW1733" s="577"/>
      <c r="AX1733" s="592"/>
      <c r="AY1733" s="593"/>
      <c r="AZ1733" s="540"/>
      <c r="BA1733" s="541"/>
      <c r="BB1733" s="553"/>
      <c r="BC1733" s="559"/>
      <c r="BD1733" s="592"/>
      <c r="BE1733" s="593"/>
      <c r="BF1733" s="580"/>
      <c r="BG1733" s="581"/>
      <c r="BH1733" s="576"/>
      <c r="BI1733" s="577"/>
      <c r="BJ1733" s="592"/>
      <c r="BK1733" s="593"/>
      <c r="BL1733" s="653"/>
      <c r="BM1733" s="654"/>
      <c r="BN1733" s="655"/>
      <c r="BO1733" s="600"/>
      <c r="BP1733" s="600"/>
      <c r="BQ1733" s="54"/>
      <c r="BR1733" s="54"/>
      <c r="BS1733" s="54"/>
    </row>
    <row r="1734" spans="1:71" ht="21.75" customHeight="1">
      <c r="A1734" s="54"/>
      <c r="B1734" s="565" t="str">
        <f>IF(ROSTER!B30="","",ROSTER!B30)</f>
        <v/>
      </c>
      <c r="C1734" s="536" t="str">
        <f>IF(ROSTER!C$30="","",ROSTER!C$30)</f>
        <v/>
      </c>
      <c r="D1734" s="537"/>
      <c r="E1734" s="546"/>
      <c r="F1734" s="501">
        <f>IF(E1734="y",1,IF(E1734="S",1,0))</f>
        <v>0</v>
      </c>
      <c r="G1734" s="506">
        <f>IF(E1734="S",1,0)</f>
        <v>0</v>
      </c>
      <c r="H1734" s="542"/>
      <c r="I1734" s="543"/>
      <c r="J1734" s="538"/>
      <c r="K1734" s="539"/>
      <c r="L1734" s="552"/>
      <c r="M1734" s="558"/>
      <c r="N1734" s="554">
        <f>L1734+J1734</f>
        <v>0</v>
      </c>
      <c r="O1734" s="555"/>
      <c r="P1734" s="538"/>
      <c r="Q1734" s="539"/>
      <c r="R1734" s="552"/>
      <c r="S1734" s="558"/>
      <c r="T1734" s="590">
        <f t="shared" ref="T1734:T1755" si="1549">R1734-P1734</f>
        <v>0</v>
      </c>
      <c r="U1734" s="591"/>
      <c r="V1734" s="550"/>
      <c r="W1734" s="543"/>
      <c r="X1734" s="538"/>
      <c r="Y1734" s="543"/>
      <c r="Z1734" s="538"/>
      <c r="AA1734" s="543"/>
      <c r="AB1734" s="538"/>
      <c r="AC1734" s="539"/>
      <c r="AD1734" s="552"/>
      <c r="AE1734" s="558"/>
      <c r="AF1734" s="586">
        <f>IF(AB1734=0,0,(AD1734/AB1734)*100)</f>
        <v>0</v>
      </c>
      <c r="AG1734" s="587"/>
      <c r="AH1734" s="538"/>
      <c r="AI1734" s="539"/>
      <c r="AJ1734" s="552"/>
      <c r="AK1734" s="558"/>
      <c r="AL1734" s="590">
        <f>IF(AH1734=0,0,(AJ1734/AH1734)*100)</f>
        <v>0</v>
      </c>
      <c r="AM1734" s="591"/>
      <c r="AN1734" s="538"/>
      <c r="AO1734" s="539"/>
      <c r="AP1734" s="552"/>
      <c r="AQ1734" s="558"/>
      <c r="AR1734" s="590">
        <f>IF(AN1734=0,0,(AP1734/AN1734)*100)</f>
        <v>0</v>
      </c>
      <c r="AS1734" s="591"/>
      <c r="AT1734" s="578">
        <f>AB1734+AH1734+AN1734</f>
        <v>0</v>
      </c>
      <c r="AU1734" s="579"/>
      <c r="AV1734" s="574">
        <f>AD1734+AJ1734+AP1734</f>
        <v>0</v>
      </c>
      <c r="AW1734" s="575"/>
      <c r="AX1734" s="590">
        <f>IF(AT1734=0,0,(AV1734/AT1734)*100)</f>
        <v>0</v>
      </c>
      <c r="AY1734" s="591"/>
      <c r="AZ1734" s="538"/>
      <c r="BA1734" s="539"/>
      <c r="BB1734" s="552"/>
      <c r="BC1734" s="558"/>
      <c r="BD1734" s="590">
        <f>IF(AZ1734=0,0,(BB1734/AZ1734)*100)</f>
        <v>0</v>
      </c>
      <c r="BE1734" s="591"/>
      <c r="BF1734" s="578">
        <f>AT1734+AZ1734</f>
        <v>0</v>
      </c>
      <c r="BG1734" s="579"/>
      <c r="BH1734" s="574">
        <f>AV1734+BB1734</f>
        <v>0</v>
      </c>
      <c r="BI1734" s="575"/>
      <c r="BJ1734" s="590">
        <f>IF(BF1734=0,0,(BH1734/BF1734)*100)</f>
        <v>0</v>
      </c>
      <c r="BK1734" s="591"/>
      <c r="BL1734" s="650">
        <f>(AD1734*2)+(AJ1734*2)+(AP1734*3)+BB1734</f>
        <v>0</v>
      </c>
      <c r="BM1734" s="651"/>
      <c r="BN1734" s="652"/>
      <c r="BO1734" s="599" t="e">
        <f>(BL1734*BR$1712)+(N1734*BR$1713)+(X1734*BR$1714)+(R1734*BR$1715)+(V1734*BR$1716)+(Z1734*BR$1717)</f>
        <v>#REF!</v>
      </c>
      <c r="BP1734" s="599" t="e">
        <f>((AZ1734-BB1734)*BR$1719)+((AT1734-AV1734)*BR$1718)+(H1734*BR$1720)+(P1734*BR$1721)</f>
        <v>#REF!</v>
      </c>
      <c r="BQ1734" s="54"/>
      <c r="BR1734" s="54"/>
      <c r="BS1734" s="54"/>
    </row>
    <row r="1735" spans="1:71" ht="21.75" customHeight="1">
      <c r="A1735" s="54"/>
      <c r="B1735" s="566"/>
      <c r="C1735" s="560" t="str">
        <f>IF(ROSTER!D$30="","",ROSTER!D$30)</f>
        <v/>
      </c>
      <c r="D1735" s="561"/>
      <c r="E1735" s="547"/>
      <c r="F1735" s="502"/>
      <c r="G1735" s="507"/>
      <c r="H1735" s="544"/>
      <c r="I1735" s="545"/>
      <c r="J1735" s="540"/>
      <c r="K1735" s="541"/>
      <c r="L1735" s="553"/>
      <c r="M1735" s="559"/>
      <c r="N1735" s="556" t="s">
        <v>14</v>
      </c>
      <c r="O1735" s="557"/>
      <c r="P1735" s="540"/>
      <c r="Q1735" s="541"/>
      <c r="R1735" s="553"/>
      <c r="S1735" s="559"/>
      <c r="T1735" s="592"/>
      <c r="U1735" s="593"/>
      <c r="V1735" s="551"/>
      <c r="W1735" s="545"/>
      <c r="X1735" s="540"/>
      <c r="Y1735" s="545"/>
      <c r="Z1735" s="540"/>
      <c r="AA1735" s="545"/>
      <c r="AB1735" s="540"/>
      <c r="AC1735" s="541"/>
      <c r="AD1735" s="553"/>
      <c r="AE1735" s="559"/>
      <c r="AF1735" s="588"/>
      <c r="AG1735" s="589"/>
      <c r="AH1735" s="540"/>
      <c r="AI1735" s="541"/>
      <c r="AJ1735" s="553"/>
      <c r="AK1735" s="559"/>
      <c r="AL1735" s="592"/>
      <c r="AM1735" s="593"/>
      <c r="AN1735" s="540"/>
      <c r="AO1735" s="541"/>
      <c r="AP1735" s="553"/>
      <c r="AQ1735" s="559"/>
      <c r="AR1735" s="592"/>
      <c r="AS1735" s="593"/>
      <c r="AT1735" s="580"/>
      <c r="AU1735" s="581"/>
      <c r="AV1735" s="576"/>
      <c r="AW1735" s="577"/>
      <c r="AX1735" s="592"/>
      <c r="AY1735" s="593"/>
      <c r="AZ1735" s="540"/>
      <c r="BA1735" s="541"/>
      <c r="BB1735" s="553"/>
      <c r="BC1735" s="559"/>
      <c r="BD1735" s="592"/>
      <c r="BE1735" s="593"/>
      <c r="BF1735" s="580"/>
      <c r="BG1735" s="581"/>
      <c r="BH1735" s="576"/>
      <c r="BI1735" s="577"/>
      <c r="BJ1735" s="592"/>
      <c r="BK1735" s="593"/>
      <c r="BL1735" s="653"/>
      <c r="BM1735" s="654"/>
      <c r="BN1735" s="655"/>
      <c r="BO1735" s="600"/>
      <c r="BP1735" s="600"/>
      <c r="BQ1735" s="54"/>
      <c r="BR1735" s="54"/>
      <c r="BS1735" s="54"/>
    </row>
    <row r="1736" spans="1:71" ht="21.75" customHeight="1">
      <c r="A1736" s="54"/>
      <c r="B1736" s="565" t="str">
        <f>IF(ROSTER!B32="","",ROSTER!B32)</f>
        <v/>
      </c>
      <c r="C1736" s="536" t="str">
        <f>IF(ROSTER!C$32="","",ROSTER!C$32)</f>
        <v/>
      </c>
      <c r="D1736" s="537"/>
      <c r="E1736" s="546"/>
      <c r="F1736" s="501">
        <f>IF(E1736="y",1,IF(E1736="S",1,0))</f>
        <v>0</v>
      </c>
      <c r="G1736" s="506">
        <f>IF(E1736="S",1,0)</f>
        <v>0</v>
      </c>
      <c r="H1736" s="542"/>
      <c r="I1736" s="543"/>
      <c r="J1736" s="538"/>
      <c r="K1736" s="539"/>
      <c r="L1736" s="552"/>
      <c r="M1736" s="558"/>
      <c r="N1736" s="554">
        <f>L1736+J1736</f>
        <v>0</v>
      </c>
      <c r="O1736" s="555"/>
      <c r="P1736" s="538"/>
      <c r="Q1736" s="539"/>
      <c r="R1736" s="552"/>
      <c r="S1736" s="558"/>
      <c r="T1736" s="590">
        <f t="shared" ref="T1736:T1755" si="1550">R1736-P1736</f>
        <v>0</v>
      </c>
      <c r="U1736" s="591"/>
      <c r="V1736" s="550"/>
      <c r="W1736" s="543"/>
      <c r="X1736" s="538"/>
      <c r="Y1736" s="543"/>
      <c r="Z1736" s="538"/>
      <c r="AA1736" s="543"/>
      <c r="AB1736" s="538"/>
      <c r="AC1736" s="539"/>
      <c r="AD1736" s="552"/>
      <c r="AE1736" s="558"/>
      <c r="AF1736" s="586">
        <f>IF(AB1736=0,0,(AD1736/AB1736)*100)</f>
        <v>0</v>
      </c>
      <c r="AG1736" s="587"/>
      <c r="AH1736" s="538"/>
      <c r="AI1736" s="539"/>
      <c r="AJ1736" s="552"/>
      <c r="AK1736" s="558"/>
      <c r="AL1736" s="590">
        <f>IF(AH1736=0,0,(AJ1736/AH1736)*100)</f>
        <v>0</v>
      </c>
      <c r="AM1736" s="591"/>
      <c r="AN1736" s="538"/>
      <c r="AO1736" s="539"/>
      <c r="AP1736" s="552"/>
      <c r="AQ1736" s="558"/>
      <c r="AR1736" s="590">
        <f>IF(AN1736=0,0,(AP1736/AN1736)*100)</f>
        <v>0</v>
      </c>
      <c r="AS1736" s="591"/>
      <c r="AT1736" s="578">
        <f>AB1736+AH1736+AN1736</f>
        <v>0</v>
      </c>
      <c r="AU1736" s="579"/>
      <c r="AV1736" s="574">
        <f>AD1736+AJ1736+AP1736</f>
        <v>0</v>
      </c>
      <c r="AW1736" s="575"/>
      <c r="AX1736" s="590">
        <f>IF(AT1736=0,0,(AV1736/AT1736)*100)</f>
        <v>0</v>
      </c>
      <c r="AY1736" s="591"/>
      <c r="AZ1736" s="538"/>
      <c r="BA1736" s="539"/>
      <c r="BB1736" s="552"/>
      <c r="BC1736" s="558"/>
      <c r="BD1736" s="590">
        <f>IF(AZ1736=0,0,(BB1736/AZ1736)*100)</f>
        <v>0</v>
      </c>
      <c r="BE1736" s="591"/>
      <c r="BF1736" s="578">
        <f>AT1736+AZ1736</f>
        <v>0</v>
      </c>
      <c r="BG1736" s="579"/>
      <c r="BH1736" s="574">
        <f>AV1736+BB1736</f>
        <v>0</v>
      </c>
      <c r="BI1736" s="575"/>
      <c r="BJ1736" s="590">
        <f>IF(BF1736=0,0,(BH1736/BF1736)*100)</f>
        <v>0</v>
      </c>
      <c r="BK1736" s="591"/>
      <c r="BL1736" s="650">
        <f>(AD1736*2)+(AJ1736*2)+(AP1736*3)+BB1736</f>
        <v>0</v>
      </c>
      <c r="BM1736" s="651"/>
      <c r="BN1736" s="652"/>
      <c r="BO1736" s="599" t="e">
        <f>(BL1736*BR$1712)+(N1736*BR$1713)+(X1736*BR$1714)+(R1736*BR$1715)+(V1736*BR$1716)+(Z1736*BR$1717)</f>
        <v>#REF!</v>
      </c>
      <c r="BP1736" s="599" t="e">
        <f>((AZ1736-BB1736)*BR$1719)+((AT1736-AV1736)*BR$1718)+(H1736*BR$1720)+(P1736*BR$1721)</f>
        <v>#REF!</v>
      </c>
      <c r="BQ1736" s="54"/>
      <c r="BR1736" s="54"/>
      <c r="BS1736" s="54"/>
    </row>
    <row r="1737" spans="1:71" ht="21.75" customHeight="1">
      <c r="A1737" s="54"/>
      <c r="B1737" s="566"/>
      <c r="C1737" s="560" t="str">
        <f>IF(ROSTER!D$32="","",ROSTER!D$32)</f>
        <v/>
      </c>
      <c r="D1737" s="561"/>
      <c r="E1737" s="547"/>
      <c r="F1737" s="502"/>
      <c r="G1737" s="507"/>
      <c r="H1737" s="544"/>
      <c r="I1737" s="545"/>
      <c r="J1737" s="540"/>
      <c r="K1737" s="541"/>
      <c r="L1737" s="553"/>
      <c r="M1737" s="559"/>
      <c r="N1737" s="556" t="s">
        <v>14</v>
      </c>
      <c r="O1737" s="557"/>
      <c r="P1737" s="540"/>
      <c r="Q1737" s="541"/>
      <c r="R1737" s="553"/>
      <c r="S1737" s="559"/>
      <c r="T1737" s="592"/>
      <c r="U1737" s="593"/>
      <c r="V1737" s="551"/>
      <c r="W1737" s="545"/>
      <c r="X1737" s="540"/>
      <c r="Y1737" s="545"/>
      <c r="Z1737" s="540"/>
      <c r="AA1737" s="545"/>
      <c r="AB1737" s="540"/>
      <c r="AC1737" s="541"/>
      <c r="AD1737" s="553"/>
      <c r="AE1737" s="559"/>
      <c r="AF1737" s="588"/>
      <c r="AG1737" s="589"/>
      <c r="AH1737" s="540"/>
      <c r="AI1737" s="541"/>
      <c r="AJ1737" s="553"/>
      <c r="AK1737" s="559"/>
      <c r="AL1737" s="592"/>
      <c r="AM1737" s="593"/>
      <c r="AN1737" s="540"/>
      <c r="AO1737" s="541"/>
      <c r="AP1737" s="553"/>
      <c r="AQ1737" s="559"/>
      <c r="AR1737" s="592"/>
      <c r="AS1737" s="593"/>
      <c r="AT1737" s="580"/>
      <c r="AU1737" s="581"/>
      <c r="AV1737" s="576"/>
      <c r="AW1737" s="577"/>
      <c r="AX1737" s="592"/>
      <c r="AY1737" s="593"/>
      <c r="AZ1737" s="540"/>
      <c r="BA1737" s="541"/>
      <c r="BB1737" s="553"/>
      <c r="BC1737" s="559"/>
      <c r="BD1737" s="592"/>
      <c r="BE1737" s="593"/>
      <c r="BF1737" s="580"/>
      <c r="BG1737" s="581"/>
      <c r="BH1737" s="576"/>
      <c r="BI1737" s="577"/>
      <c r="BJ1737" s="592"/>
      <c r="BK1737" s="593"/>
      <c r="BL1737" s="653"/>
      <c r="BM1737" s="654"/>
      <c r="BN1737" s="655"/>
      <c r="BO1737" s="600"/>
      <c r="BP1737" s="600"/>
      <c r="BQ1737" s="54"/>
      <c r="BR1737" s="54"/>
      <c r="BS1737" s="54"/>
    </row>
    <row r="1738" spans="1:71" ht="21.75" customHeight="1">
      <c r="A1738" s="54"/>
      <c r="B1738" s="565" t="str">
        <f>IF(ROSTER!B34="","",ROSTER!B34)</f>
        <v/>
      </c>
      <c r="C1738" s="536" t="str">
        <f>IF(ROSTER!C$34="","",ROSTER!C$34)</f>
        <v/>
      </c>
      <c r="D1738" s="537"/>
      <c r="E1738" s="546"/>
      <c r="F1738" s="501">
        <f>IF(E1738="y",1,IF(E1738="S",1,0))</f>
        <v>0</v>
      </c>
      <c r="G1738" s="506">
        <f>IF(E1738="S",1,0)</f>
        <v>0</v>
      </c>
      <c r="H1738" s="542"/>
      <c r="I1738" s="543"/>
      <c r="J1738" s="538"/>
      <c r="K1738" s="539"/>
      <c r="L1738" s="552"/>
      <c r="M1738" s="558"/>
      <c r="N1738" s="554">
        <f>L1738+J1738</f>
        <v>0</v>
      </c>
      <c r="O1738" s="555"/>
      <c r="P1738" s="538"/>
      <c r="Q1738" s="539"/>
      <c r="R1738" s="552"/>
      <c r="S1738" s="558"/>
      <c r="T1738" s="590">
        <f t="shared" ref="T1738:T1755" si="1551">R1738-P1738</f>
        <v>0</v>
      </c>
      <c r="U1738" s="591"/>
      <c r="V1738" s="550"/>
      <c r="W1738" s="543"/>
      <c r="X1738" s="538"/>
      <c r="Y1738" s="543"/>
      <c r="Z1738" s="538"/>
      <c r="AA1738" s="543"/>
      <c r="AB1738" s="538"/>
      <c r="AC1738" s="539"/>
      <c r="AD1738" s="552"/>
      <c r="AE1738" s="558"/>
      <c r="AF1738" s="586">
        <f>IF(AB1738=0,0,(AD1738/AB1738)*100)</f>
        <v>0</v>
      </c>
      <c r="AG1738" s="587"/>
      <c r="AH1738" s="538"/>
      <c r="AI1738" s="539"/>
      <c r="AJ1738" s="552"/>
      <c r="AK1738" s="558"/>
      <c r="AL1738" s="590">
        <f>IF(AH1738=0,0,(AJ1738/AH1738)*100)</f>
        <v>0</v>
      </c>
      <c r="AM1738" s="591"/>
      <c r="AN1738" s="538"/>
      <c r="AO1738" s="539"/>
      <c r="AP1738" s="552"/>
      <c r="AQ1738" s="558"/>
      <c r="AR1738" s="590">
        <f>IF(AN1738=0,0,(AP1738/AN1738)*100)</f>
        <v>0</v>
      </c>
      <c r="AS1738" s="591"/>
      <c r="AT1738" s="578">
        <f>AB1738+AH1738+AN1738</f>
        <v>0</v>
      </c>
      <c r="AU1738" s="579"/>
      <c r="AV1738" s="574">
        <f>AD1738+AJ1738+AP1738</f>
        <v>0</v>
      </c>
      <c r="AW1738" s="575"/>
      <c r="AX1738" s="590">
        <f>IF(AT1738=0,0,(AV1738/AT1738)*100)</f>
        <v>0</v>
      </c>
      <c r="AY1738" s="591"/>
      <c r="AZ1738" s="538"/>
      <c r="BA1738" s="539"/>
      <c r="BB1738" s="552"/>
      <c r="BC1738" s="558"/>
      <c r="BD1738" s="590">
        <f>IF(AZ1738=0,0,(BB1738/AZ1738)*100)</f>
        <v>0</v>
      </c>
      <c r="BE1738" s="591"/>
      <c r="BF1738" s="578">
        <f>AT1738+AZ1738</f>
        <v>0</v>
      </c>
      <c r="BG1738" s="579"/>
      <c r="BH1738" s="574">
        <f>AV1738+BB1738</f>
        <v>0</v>
      </c>
      <c r="BI1738" s="575"/>
      <c r="BJ1738" s="590">
        <f>IF(BF1738=0,0,(BH1738/BF1738)*100)</f>
        <v>0</v>
      </c>
      <c r="BK1738" s="591"/>
      <c r="BL1738" s="650">
        <f>(AD1738*2)+(AJ1738*2)+(AP1738*3)+BB1738</f>
        <v>0</v>
      </c>
      <c r="BM1738" s="651"/>
      <c r="BN1738" s="652"/>
      <c r="BO1738" s="599" t="e">
        <f>(BL1738*BR$1712)+(N1738*BR$1713)+(X1738*BR$1714)+(R1738*BR$1715)+(V1738*BR$1716)+(Z1738*BR$1717)</f>
        <v>#REF!</v>
      </c>
      <c r="BP1738" s="599" t="e">
        <f>((AZ1738-BB1738)*BR$1719)+((AT1738-AV1738)*BR$1718)+(H1738*BR$1720)+(P1738*BR$1721)</f>
        <v>#REF!</v>
      </c>
      <c r="BQ1738" s="54"/>
      <c r="BR1738" s="54"/>
      <c r="BS1738" s="54"/>
    </row>
    <row r="1739" spans="1:71" ht="21.75" customHeight="1">
      <c r="A1739" s="54"/>
      <c r="B1739" s="566"/>
      <c r="C1739" s="560" t="str">
        <f>IF(ROSTER!D$34="","",ROSTER!D$34)</f>
        <v/>
      </c>
      <c r="D1739" s="561"/>
      <c r="E1739" s="547"/>
      <c r="F1739" s="502"/>
      <c r="G1739" s="507"/>
      <c r="H1739" s="544"/>
      <c r="I1739" s="545"/>
      <c r="J1739" s="540"/>
      <c r="K1739" s="541"/>
      <c r="L1739" s="553"/>
      <c r="M1739" s="559"/>
      <c r="N1739" s="556" t="s">
        <v>14</v>
      </c>
      <c r="O1739" s="557"/>
      <c r="P1739" s="540"/>
      <c r="Q1739" s="541"/>
      <c r="R1739" s="553"/>
      <c r="S1739" s="559"/>
      <c r="T1739" s="592"/>
      <c r="U1739" s="593"/>
      <c r="V1739" s="551"/>
      <c r="W1739" s="545"/>
      <c r="X1739" s="540"/>
      <c r="Y1739" s="545"/>
      <c r="Z1739" s="540"/>
      <c r="AA1739" s="545"/>
      <c r="AB1739" s="540"/>
      <c r="AC1739" s="541"/>
      <c r="AD1739" s="553"/>
      <c r="AE1739" s="559"/>
      <c r="AF1739" s="588"/>
      <c r="AG1739" s="589"/>
      <c r="AH1739" s="540"/>
      <c r="AI1739" s="541"/>
      <c r="AJ1739" s="553"/>
      <c r="AK1739" s="559"/>
      <c r="AL1739" s="592"/>
      <c r="AM1739" s="593"/>
      <c r="AN1739" s="540"/>
      <c r="AO1739" s="541"/>
      <c r="AP1739" s="553"/>
      <c r="AQ1739" s="559"/>
      <c r="AR1739" s="592"/>
      <c r="AS1739" s="593"/>
      <c r="AT1739" s="580"/>
      <c r="AU1739" s="581"/>
      <c r="AV1739" s="576"/>
      <c r="AW1739" s="577"/>
      <c r="AX1739" s="592"/>
      <c r="AY1739" s="593"/>
      <c r="AZ1739" s="540"/>
      <c r="BA1739" s="541"/>
      <c r="BB1739" s="553"/>
      <c r="BC1739" s="559"/>
      <c r="BD1739" s="592"/>
      <c r="BE1739" s="593"/>
      <c r="BF1739" s="580"/>
      <c r="BG1739" s="581"/>
      <c r="BH1739" s="576"/>
      <c r="BI1739" s="577"/>
      <c r="BJ1739" s="592"/>
      <c r="BK1739" s="593"/>
      <c r="BL1739" s="653"/>
      <c r="BM1739" s="654"/>
      <c r="BN1739" s="655"/>
      <c r="BO1739" s="600"/>
      <c r="BP1739" s="600"/>
      <c r="BQ1739" s="54"/>
      <c r="BR1739" s="54"/>
      <c r="BS1739" s="54"/>
    </row>
    <row r="1740" spans="1:71" ht="21.75" customHeight="1">
      <c r="A1740" s="54"/>
      <c r="B1740" s="565" t="str">
        <f>IF(ROSTER!B36="","",ROSTER!B36)</f>
        <v/>
      </c>
      <c r="C1740" s="536" t="str">
        <f>IF(ROSTER!C$36="","",ROSTER!C$36)</f>
        <v/>
      </c>
      <c r="D1740" s="537"/>
      <c r="E1740" s="546"/>
      <c r="F1740" s="501">
        <f>IF(E1740="y",1,IF(E1740="S",1,0))</f>
        <v>0</v>
      </c>
      <c r="G1740" s="506">
        <f>IF(E1740="S",1,0)</f>
        <v>0</v>
      </c>
      <c r="H1740" s="542"/>
      <c r="I1740" s="543"/>
      <c r="J1740" s="538"/>
      <c r="K1740" s="539"/>
      <c r="L1740" s="552"/>
      <c r="M1740" s="558"/>
      <c r="N1740" s="554">
        <f>L1740+J1740</f>
        <v>0</v>
      </c>
      <c r="O1740" s="555"/>
      <c r="P1740" s="538"/>
      <c r="Q1740" s="539"/>
      <c r="R1740" s="552"/>
      <c r="S1740" s="558"/>
      <c r="T1740" s="590">
        <f t="shared" ref="T1740:T1755" si="1552">R1740-P1740</f>
        <v>0</v>
      </c>
      <c r="U1740" s="591"/>
      <c r="V1740" s="550"/>
      <c r="W1740" s="543"/>
      <c r="X1740" s="538"/>
      <c r="Y1740" s="543"/>
      <c r="Z1740" s="538"/>
      <c r="AA1740" s="543"/>
      <c r="AB1740" s="538"/>
      <c r="AC1740" s="539"/>
      <c r="AD1740" s="552"/>
      <c r="AE1740" s="558"/>
      <c r="AF1740" s="586">
        <f>IF(AB1740=0,0,(AD1740/AB1740)*100)</f>
        <v>0</v>
      </c>
      <c r="AG1740" s="587"/>
      <c r="AH1740" s="538"/>
      <c r="AI1740" s="539"/>
      <c r="AJ1740" s="552"/>
      <c r="AK1740" s="558"/>
      <c r="AL1740" s="590">
        <f>IF(AH1740=0,0,(AJ1740/AH1740)*100)</f>
        <v>0</v>
      </c>
      <c r="AM1740" s="591"/>
      <c r="AN1740" s="538"/>
      <c r="AO1740" s="539"/>
      <c r="AP1740" s="552"/>
      <c r="AQ1740" s="558"/>
      <c r="AR1740" s="590">
        <f>IF(AN1740=0,0,(AP1740/AN1740)*100)</f>
        <v>0</v>
      </c>
      <c r="AS1740" s="591"/>
      <c r="AT1740" s="578">
        <f>AB1740+AH1740+AN1740</f>
        <v>0</v>
      </c>
      <c r="AU1740" s="579"/>
      <c r="AV1740" s="574">
        <f>AD1740+AJ1740+AP1740</f>
        <v>0</v>
      </c>
      <c r="AW1740" s="575"/>
      <c r="AX1740" s="590">
        <f>IF(AT1740=0,0,(AV1740/AT1740)*100)</f>
        <v>0</v>
      </c>
      <c r="AY1740" s="591"/>
      <c r="AZ1740" s="538"/>
      <c r="BA1740" s="539"/>
      <c r="BB1740" s="552"/>
      <c r="BC1740" s="558"/>
      <c r="BD1740" s="590">
        <f>IF(AZ1740=0,0,(BB1740/AZ1740)*100)</f>
        <v>0</v>
      </c>
      <c r="BE1740" s="591"/>
      <c r="BF1740" s="578">
        <f>AT1740+AZ1740</f>
        <v>0</v>
      </c>
      <c r="BG1740" s="579"/>
      <c r="BH1740" s="574">
        <f>AV1740+BB1740</f>
        <v>0</v>
      </c>
      <c r="BI1740" s="575"/>
      <c r="BJ1740" s="590">
        <f>IF(BF1740=0,0,(BH1740/BF1740)*100)</f>
        <v>0</v>
      </c>
      <c r="BK1740" s="591"/>
      <c r="BL1740" s="650">
        <f>(AD1740*2)+(AJ1740*2)+(AP1740*3)+BB1740</f>
        <v>0</v>
      </c>
      <c r="BM1740" s="651"/>
      <c r="BN1740" s="652"/>
      <c r="BO1740" s="599" t="e">
        <f>(BL1740*BR$1712)+(N1740*BR$1713)+(X1740*BR$1714)+(R1740*BR$1715)+(V1740*BR$1716)+(Z1740*BR$1717)</f>
        <v>#REF!</v>
      </c>
      <c r="BP1740" s="599" t="e">
        <f>((AZ1740-BB1740)*BR$1719)+((AT1740-AV1740)*BR$1718)+(H1740*BR$1720)+(P1740*BR$1721)</f>
        <v>#REF!</v>
      </c>
      <c r="BQ1740" s="54"/>
      <c r="BR1740" s="54"/>
      <c r="BS1740" s="54"/>
    </row>
    <row r="1741" spans="1:71" ht="21.75" customHeight="1">
      <c r="A1741" s="54"/>
      <c r="B1741" s="566"/>
      <c r="C1741" s="560" t="str">
        <f>IF(ROSTER!D$36="","",ROSTER!D$36)</f>
        <v/>
      </c>
      <c r="D1741" s="561"/>
      <c r="E1741" s="547"/>
      <c r="F1741" s="502"/>
      <c r="G1741" s="507"/>
      <c r="H1741" s="544"/>
      <c r="I1741" s="545"/>
      <c r="J1741" s="540"/>
      <c r="K1741" s="541"/>
      <c r="L1741" s="553"/>
      <c r="M1741" s="559"/>
      <c r="N1741" s="556" t="s">
        <v>14</v>
      </c>
      <c r="O1741" s="557"/>
      <c r="P1741" s="540"/>
      <c r="Q1741" s="541"/>
      <c r="R1741" s="553"/>
      <c r="S1741" s="559"/>
      <c r="T1741" s="592"/>
      <c r="U1741" s="593"/>
      <c r="V1741" s="551"/>
      <c r="W1741" s="545"/>
      <c r="X1741" s="540"/>
      <c r="Y1741" s="545"/>
      <c r="Z1741" s="540"/>
      <c r="AA1741" s="545"/>
      <c r="AB1741" s="540"/>
      <c r="AC1741" s="541"/>
      <c r="AD1741" s="553"/>
      <c r="AE1741" s="559"/>
      <c r="AF1741" s="588"/>
      <c r="AG1741" s="589"/>
      <c r="AH1741" s="540"/>
      <c r="AI1741" s="541"/>
      <c r="AJ1741" s="553"/>
      <c r="AK1741" s="559"/>
      <c r="AL1741" s="592"/>
      <c r="AM1741" s="593"/>
      <c r="AN1741" s="540"/>
      <c r="AO1741" s="541"/>
      <c r="AP1741" s="553"/>
      <c r="AQ1741" s="559"/>
      <c r="AR1741" s="592"/>
      <c r="AS1741" s="593"/>
      <c r="AT1741" s="580"/>
      <c r="AU1741" s="581"/>
      <c r="AV1741" s="576"/>
      <c r="AW1741" s="577"/>
      <c r="AX1741" s="592"/>
      <c r="AY1741" s="593"/>
      <c r="AZ1741" s="540"/>
      <c r="BA1741" s="541"/>
      <c r="BB1741" s="553"/>
      <c r="BC1741" s="559"/>
      <c r="BD1741" s="592"/>
      <c r="BE1741" s="593"/>
      <c r="BF1741" s="580"/>
      <c r="BG1741" s="581"/>
      <c r="BH1741" s="576"/>
      <c r="BI1741" s="577"/>
      <c r="BJ1741" s="592"/>
      <c r="BK1741" s="593"/>
      <c r="BL1741" s="653"/>
      <c r="BM1741" s="654"/>
      <c r="BN1741" s="655"/>
      <c r="BO1741" s="600"/>
      <c r="BP1741" s="600"/>
      <c r="BQ1741" s="54"/>
      <c r="BR1741" s="54"/>
      <c r="BS1741" s="54"/>
    </row>
    <row r="1742" spans="1:71" ht="21.75" customHeight="1">
      <c r="A1742" s="54"/>
      <c r="B1742" s="565" t="str">
        <f>IF(ROSTER!B38="","",ROSTER!B38)</f>
        <v/>
      </c>
      <c r="C1742" s="536" t="str">
        <f>IF(ROSTER!C$38="","",ROSTER!C$38)</f>
        <v/>
      </c>
      <c r="D1742" s="537"/>
      <c r="E1742" s="546"/>
      <c r="F1742" s="501">
        <f>IF(E1742="y",1,IF(E1742="S",1,0))</f>
        <v>0</v>
      </c>
      <c r="G1742" s="506">
        <f>IF(E1742="S",1,0)</f>
        <v>0</v>
      </c>
      <c r="H1742" s="542"/>
      <c r="I1742" s="543"/>
      <c r="J1742" s="538"/>
      <c r="K1742" s="539"/>
      <c r="L1742" s="552"/>
      <c r="M1742" s="558"/>
      <c r="N1742" s="554">
        <f>L1742+J1742</f>
        <v>0</v>
      </c>
      <c r="O1742" s="555"/>
      <c r="P1742" s="538"/>
      <c r="Q1742" s="539"/>
      <c r="R1742" s="552"/>
      <c r="S1742" s="558"/>
      <c r="T1742" s="590">
        <f t="shared" ref="T1742:T1755" si="1553">R1742-P1742</f>
        <v>0</v>
      </c>
      <c r="U1742" s="591"/>
      <c r="V1742" s="550"/>
      <c r="W1742" s="543"/>
      <c r="X1742" s="538"/>
      <c r="Y1742" s="543"/>
      <c r="Z1742" s="538"/>
      <c r="AA1742" s="543"/>
      <c r="AB1742" s="538"/>
      <c r="AC1742" s="539"/>
      <c r="AD1742" s="552"/>
      <c r="AE1742" s="558"/>
      <c r="AF1742" s="586">
        <f>IF(AB1742=0,0,(AD1742/AB1742)*100)</f>
        <v>0</v>
      </c>
      <c r="AG1742" s="587"/>
      <c r="AH1742" s="538"/>
      <c r="AI1742" s="539"/>
      <c r="AJ1742" s="552"/>
      <c r="AK1742" s="558"/>
      <c r="AL1742" s="590">
        <f>IF(AH1742=0,0,(AJ1742/AH1742)*100)</f>
        <v>0</v>
      </c>
      <c r="AM1742" s="591"/>
      <c r="AN1742" s="538"/>
      <c r="AO1742" s="539"/>
      <c r="AP1742" s="552"/>
      <c r="AQ1742" s="558"/>
      <c r="AR1742" s="590">
        <f>IF(AN1742=0,0,(AP1742/AN1742)*100)</f>
        <v>0</v>
      </c>
      <c r="AS1742" s="591"/>
      <c r="AT1742" s="578">
        <f>AB1742+AH1742+AN1742</f>
        <v>0</v>
      </c>
      <c r="AU1742" s="579"/>
      <c r="AV1742" s="574">
        <f>AD1742+AJ1742+AP1742</f>
        <v>0</v>
      </c>
      <c r="AW1742" s="575"/>
      <c r="AX1742" s="590">
        <f>IF(AT1742=0,0,(AV1742/AT1742)*100)</f>
        <v>0</v>
      </c>
      <c r="AY1742" s="591"/>
      <c r="AZ1742" s="538"/>
      <c r="BA1742" s="539"/>
      <c r="BB1742" s="552"/>
      <c r="BC1742" s="558"/>
      <c r="BD1742" s="590">
        <f>IF(AZ1742=0,0,(BB1742/AZ1742)*100)</f>
        <v>0</v>
      </c>
      <c r="BE1742" s="591"/>
      <c r="BF1742" s="578">
        <f>AT1742+AZ1742</f>
        <v>0</v>
      </c>
      <c r="BG1742" s="579"/>
      <c r="BH1742" s="574">
        <f>AV1742+BB1742</f>
        <v>0</v>
      </c>
      <c r="BI1742" s="575"/>
      <c r="BJ1742" s="590">
        <f>IF(BF1742=0,0,(BH1742/BF1742)*100)</f>
        <v>0</v>
      </c>
      <c r="BK1742" s="591"/>
      <c r="BL1742" s="650">
        <f>(AD1742*2)+(AJ1742*2)+(AP1742*3)+BB1742</f>
        <v>0</v>
      </c>
      <c r="BM1742" s="651"/>
      <c r="BN1742" s="652"/>
      <c r="BO1742" s="599" t="e">
        <f>(BL1742*BR$1712)+(N1742*BR$1713)+(X1742*BR$1714)+(R1742*BR$1715)+(V1742*BR$1716)+(Z1742*BR$1717)</f>
        <v>#REF!</v>
      </c>
      <c r="BP1742" s="599" t="e">
        <f>((AZ1742-BB1742)*BR$1719)+((AT1742-AV1742)*BR$1718)+(H1742*BR$1720)+(P1742*BR$1721)</f>
        <v>#REF!</v>
      </c>
      <c r="BQ1742" s="54"/>
      <c r="BR1742" s="54"/>
      <c r="BS1742" s="54"/>
    </row>
    <row r="1743" spans="1:71" ht="21.75" customHeight="1">
      <c r="A1743" s="54"/>
      <c r="B1743" s="566"/>
      <c r="C1743" s="560" t="str">
        <f>IF(ROSTER!D$38="","",ROSTER!D$38)</f>
        <v/>
      </c>
      <c r="D1743" s="561"/>
      <c r="E1743" s="547"/>
      <c r="F1743" s="502"/>
      <c r="G1743" s="507"/>
      <c r="H1743" s="544"/>
      <c r="I1743" s="545"/>
      <c r="J1743" s="540"/>
      <c r="K1743" s="541"/>
      <c r="L1743" s="553"/>
      <c r="M1743" s="559"/>
      <c r="N1743" s="556" t="s">
        <v>14</v>
      </c>
      <c r="O1743" s="557"/>
      <c r="P1743" s="540"/>
      <c r="Q1743" s="541"/>
      <c r="R1743" s="553"/>
      <c r="S1743" s="559"/>
      <c r="T1743" s="592"/>
      <c r="U1743" s="593"/>
      <c r="V1743" s="551"/>
      <c r="W1743" s="545"/>
      <c r="X1743" s="540"/>
      <c r="Y1743" s="545"/>
      <c r="Z1743" s="540"/>
      <c r="AA1743" s="545"/>
      <c r="AB1743" s="540"/>
      <c r="AC1743" s="541"/>
      <c r="AD1743" s="553"/>
      <c r="AE1743" s="559"/>
      <c r="AF1743" s="588"/>
      <c r="AG1743" s="589"/>
      <c r="AH1743" s="540"/>
      <c r="AI1743" s="541"/>
      <c r="AJ1743" s="553"/>
      <c r="AK1743" s="559"/>
      <c r="AL1743" s="592"/>
      <c r="AM1743" s="593"/>
      <c r="AN1743" s="540"/>
      <c r="AO1743" s="541"/>
      <c r="AP1743" s="553"/>
      <c r="AQ1743" s="559"/>
      <c r="AR1743" s="592"/>
      <c r="AS1743" s="593"/>
      <c r="AT1743" s="580"/>
      <c r="AU1743" s="581"/>
      <c r="AV1743" s="576"/>
      <c r="AW1743" s="577"/>
      <c r="AX1743" s="592"/>
      <c r="AY1743" s="593"/>
      <c r="AZ1743" s="540"/>
      <c r="BA1743" s="541"/>
      <c r="BB1743" s="553"/>
      <c r="BC1743" s="559"/>
      <c r="BD1743" s="592"/>
      <c r="BE1743" s="593"/>
      <c r="BF1743" s="580"/>
      <c r="BG1743" s="581"/>
      <c r="BH1743" s="576"/>
      <c r="BI1743" s="577"/>
      <c r="BJ1743" s="592"/>
      <c r="BK1743" s="593"/>
      <c r="BL1743" s="653"/>
      <c r="BM1743" s="654"/>
      <c r="BN1743" s="655"/>
      <c r="BO1743" s="600"/>
      <c r="BP1743" s="600"/>
      <c r="BQ1743" s="54"/>
      <c r="BR1743" s="54"/>
      <c r="BS1743" s="54"/>
    </row>
    <row r="1744" spans="1:71" ht="21.75" customHeight="1">
      <c r="A1744" s="54"/>
      <c r="B1744" s="565" t="str">
        <f>IF(ROSTER!B40="","",ROSTER!B40)</f>
        <v/>
      </c>
      <c r="C1744" s="536" t="str">
        <f>IF(ROSTER!C$40="","",ROSTER!C$40)</f>
        <v/>
      </c>
      <c r="D1744" s="537"/>
      <c r="E1744" s="546"/>
      <c r="F1744" s="501">
        <f>IF(E1744="y",1,IF(E1744="S",1,0))</f>
        <v>0</v>
      </c>
      <c r="G1744" s="506">
        <f>IF(E1744="S",1,0)</f>
        <v>0</v>
      </c>
      <c r="H1744" s="542"/>
      <c r="I1744" s="543"/>
      <c r="J1744" s="538"/>
      <c r="K1744" s="539"/>
      <c r="L1744" s="552"/>
      <c r="M1744" s="558"/>
      <c r="N1744" s="554">
        <f>L1744+J1744</f>
        <v>0</v>
      </c>
      <c r="O1744" s="555"/>
      <c r="P1744" s="538"/>
      <c r="Q1744" s="539"/>
      <c r="R1744" s="552"/>
      <c r="S1744" s="558"/>
      <c r="T1744" s="590">
        <f t="shared" ref="T1744:T1755" si="1554">R1744-P1744</f>
        <v>0</v>
      </c>
      <c r="U1744" s="591"/>
      <c r="V1744" s="550"/>
      <c r="W1744" s="543"/>
      <c r="X1744" s="538"/>
      <c r="Y1744" s="543"/>
      <c r="Z1744" s="538"/>
      <c r="AA1744" s="543"/>
      <c r="AB1744" s="538"/>
      <c r="AC1744" s="539"/>
      <c r="AD1744" s="552"/>
      <c r="AE1744" s="558"/>
      <c r="AF1744" s="586">
        <f>IF(AB1744=0,0,(AD1744/AB1744)*100)</f>
        <v>0</v>
      </c>
      <c r="AG1744" s="587"/>
      <c r="AH1744" s="538"/>
      <c r="AI1744" s="539"/>
      <c r="AJ1744" s="552"/>
      <c r="AK1744" s="558"/>
      <c r="AL1744" s="590">
        <f>IF(AH1744=0,0,(AJ1744/AH1744)*100)</f>
        <v>0</v>
      </c>
      <c r="AM1744" s="591"/>
      <c r="AN1744" s="538"/>
      <c r="AO1744" s="539"/>
      <c r="AP1744" s="552"/>
      <c r="AQ1744" s="558"/>
      <c r="AR1744" s="590">
        <f>IF(AN1744=0,0,(AP1744/AN1744)*100)</f>
        <v>0</v>
      </c>
      <c r="AS1744" s="591"/>
      <c r="AT1744" s="578">
        <f>AB1744+AH1744+AN1744</f>
        <v>0</v>
      </c>
      <c r="AU1744" s="579"/>
      <c r="AV1744" s="574">
        <f>AD1744+AJ1744+AP1744</f>
        <v>0</v>
      </c>
      <c r="AW1744" s="575"/>
      <c r="AX1744" s="590">
        <f>IF(AT1744=0,0,(AV1744/AT1744)*100)</f>
        <v>0</v>
      </c>
      <c r="AY1744" s="591"/>
      <c r="AZ1744" s="538"/>
      <c r="BA1744" s="539"/>
      <c r="BB1744" s="552"/>
      <c r="BC1744" s="558"/>
      <c r="BD1744" s="590">
        <f>IF(AZ1744=0,0,(BB1744/AZ1744)*100)</f>
        <v>0</v>
      </c>
      <c r="BE1744" s="591"/>
      <c r="BF1744" s="578">
        <f>AT1744+AZ1744</f>
        <v>0</v>
      </c>
      <c r="BG1744" s="579"/>
      <c r="BH1744" s="574">
        <f>AV1744+BB1744</f>
        <v>0</v>
      </c>
      <c r="BI1744" s="575"/>
      <c r="BJ1744" s="590">
        <f>IF(BF1744=0,0,(BH1744/BF1744)*100)</f>
        <v>0</v>
      </c>
      <c r="BK1744" s="591"/>
      <c r="BL1744" s="650">
        <f>(AD1744*2)+(AJ1744*2)+(AP1744*3)+BB1744</f>
        <v>0</v>
      </c>
      <c r="BM1744" s="651"/>
      <c r="BN1744" s="652"/>
      <c r="BO1744" s="599" t="e">
        <f>(BL1744*BR$1712)+(N1744*BR$1713)+(X1744*BR$1714)+(R1744*BR$1715)+(V1744*BR$1716)+(Z1744*BR$1717)</f>
        <v>#REF!</v>
      </c>
      <c r="BP1744" s="599" t="e">
        <f>((AZ1744-BB1744)*BR$1719)+((AT1744-AV1744)*BR$1718)+(H1744*BR$1720)+(P1744*BR$1721)</f>
        <v>#REF!</v>
      </c>
      <c r="BQ1744" s="54"/>
      <c r="BR1744" s="54"/>
      <c r="BS1744" s="54"/>
    </row>
    <row r="1745" spans="1:71" ht="21.75" customHeight="1">
      <c r="A1745" s="54"/>
      <c r="B1745" s="566"/>
      <c r="C1745" s="560" t="str">
        <f>IF(ROSTER!D$40="","",ROSTER!D$40)</f>
        <v/>
      </c>
      <c r="D1745" s="561"/>
      <c r="E1745" s="547"/>
      <c r="F1745" s="502"/>
      <c r="G1745" s="507"/>
      <c r="H1745" s="544"/>
      <c r="I1745" s="545"/>
      <c r="J1745" s="540"/>
      <c r="K1745" s="541"/>
      <c r="L1745" s="553"/>
      <c r="M1745" s="559"/>
      <c r="N1745" s="556" t="s">
        <v>14</v>
      </c>
      <c r="O1745" s="557"/>
      <c r="P1745" s="540"/>
      <c r="Q1745" s="541"/>
      <c r="R1745" s="553"/>
      <c r="S1745" s="559"/>
      <c r="T1745" s="592"/>
      <c r="U1745" s="593"/>
      <c r="V1745" s="551"/>
      <c r="W1745" s="545"/>
      <c r="X1745" s="540"/>
      <c r="Y1745" s="545"/>
      <c r="Z1745" s="540"/>
      <c r="AA1745" s="545"/>
      <c r="AB1745" s="540"/>
      <c r="AC1745" s="541"/>
      <c r="AD1745" s="553"/>
      <c r="AE1745" s="559"/>
      <c r="AF1745" s="588"/>
      <c r="AG1745" s="589"/>
      <c r="AH1745" s="540"/>
      <c r="AI1745" s="541"/>
      <c r="AJ1745" s="553"/>
      <c r="AK1745" s="559"/>
      <c r="AL1745" s="592"/>
      <c r="AM1745" s="593"/>
      <c r="AN1745" s="540"/>
      <c r="AO1745" s="541"/>
      <c r="AP1745" s="553"/>
      <c r="AQ1745" s="559"/>
      <c r="AR1745" s="592"/>
      <c r="AS1745" s="593"/>
      <c r="AT1745" s="580"/>
      <c r="AU1745" s="581"/>
      <c r="AV1745" s="576"/>
      <c r="AW1745" s="577"/>
      <c r="AX1745" s="592"/>
      <c r="AY1745" s="593"/>
      <c r="AZ1745" s="540"/>
      <c r="BA1745" s="541"/>
      <c r="BB1745" s="553"/>
      <c r="BC1745" s="559"/>
      <c r="BD1745" s="592"/>
      <c r="BE1745" s="593"/>
      <c r="BF1745" s="580"/>
      <c r="BG1745" s="581"/>
      <c r="BH1745" s="576"/>
      <c r="BI1745" s="577"/>
      <c r="BJ1745" s="592"/>
      <c r="BK1745" s="593"/>
      <c r="BL1745" s="653"/>
      <c r="BM1745" s="654"/>
      <c r="BN1745" s="655"/>
      <c r="BO1745" s="600"/>
      <c r="BP1745" s="600"/>
      <c r="BQ1745" s="54"/>
      <c r="BR1745" s="54"/>
      <c r="BS1745" s="54"/>
    </row>
    <row r="1746" spans="1:71" ht="21.75" customHeight="1">
      <c r="A1746" s="54"/>
      <c r="B1746" s="565" t="str">
        <f>IF(ROSTER!B42="","",ROSTER!B42)</f>
        <v/>
      </c>
      <c r="C1746" s="536" t="str">
        <f>IF(ROSTER!C$42="","",ROSTER!C$42)</f>
        <v/>
      </c>
      <c r="D1746" s="537"/>
      <c r="E1746" s="546"/>
      <c r="F1746" s="501">
        <f>IF(E1746="y",1,IF(E1746="S",1,0))</f>
        <v>0</v>
      </c>
      <c r="G1746" s="506">
        <f>IF(E1746="S",1,0)</f>
        <v>0</v>
      </c>
      <c r="H1746" s="542"/>
      <c r="I1746" s="543"/>
      <c r="J1746" s="538"/>
      <c r="K1746" s="539"/>
      <c r="L1746" s="552"/>
      <c r="M1746" s="558"/>
      <c r="N1746" s="554">
        <f>L1746+J1746</f>
        <v>0</v>
      </c>
      <c r="O1746" s="555"/>
      <c r="P1746" s="538"/>
      <c r="Q1746" s="539"/>
      <c r="R1746" s="552"/>
      <c r="S1746" s="558"/>
      <c r="T1746" s="590">
        <f t="shared" ref="T1746:T1755" si="1555">R1746-P1746</f>
        <v>0</v>
      </c>
      <c r="U1746" s="591"/>
      <c r="V1746" s="550"/>
      <c r="W1746" s="543"/>
      <c r="X1746" s="538"/>
      <c r="Y1746" s="543"/>
      <c r="Z1746" s="538"/>
      <c r="AA1746" s="543"/>
      <c r="AB1746" s="538"/>
      <c r="AC1746" s="539"/>
      <c r="AD1746" s="552"/>
      <c r="AE1746" s="558"/>
      <c r="AF1746" s="586">
        <f>IF(AB1746=0,0,(AD1746/AB1746)*100)</f>
        <v>0</v>
      </c>
      <c r="AG1746" s="587"/>
      <c r="AH1746" s="538"/>
      <c r="AI1746" s="539"/>
      <c r="AJ1746" s="552"/>
      <c r="AK1746" s="558"/>
      <c r="AL1746" s="590">
        <f>IF(AH1746=0,0,(AJ1746/AH1746)*100)</f>
        <v>0</v>
      </c>
      <c r="AM1746" s="591"/>
      <c r="AN1746" s="538"/>
      <c r="AO1746" s="539"/>
      <c r="AP1746" s="552"/>
      <c r="AQ1746" s="558"/>
      <c r="AR1746" s="590">
        <f>IF(AN1746=0,0,(AP1746/AN1746)*100)</f>
        <v>0</v>
      </c>
      <c r="AS1746" s="591"/>
      <c r="AT1746" s="578">
        <f>AB1746+AH1746+AN1746</f>
        <v>0</v>
      </c>
      <c r="AU1746" s="579"/>
      <c r="AV1746" s="574">
        <f>AD1746+AJ1746+AP1746</f>
        <v>0</v>
      </c>
      <c r="AW1746" s="575"/>
      <c r="AX1746" s="590">
        <f>IF(AT1746=0,0,(AV1746/AT1746)*100)</f>
        <v>0</v>
      </c>
      <c r="AY1746" s="591"/>
      <c r="AZ1746" s="538"/>
      <c r="BA1746" s="539"/>
      <c r="BB1746" s="552"/>
      <c r="BC1746" s="558"/>
      <c r="BD1746" s="590">
        <f>IF(AZ1746=0,0,(BB1746/AZ1746)*100)</f>
        <v>0</v>
      </c>
      <c r="BE1746" s="591"/>
      <c r="BF1746" s="578">
        <f>AT1746+AZ1746</f>
        <v>0</v>
      </c>
      <c r="BG1746" s="579"/>
      <c r="BH1746" s="574">
        <f>AV1746+BB1746</f>
        <v>0</v>
      </c>
      <c r="BI1746" s="575"/>
      <c r="BJ1746" s="590">
        <f>IF(BF1746=0,0,(BH1746/BF1746)*100)</f>
        <v>0</v>
      </c>
      <c r="BK1746" s="591"/>
      <c r="BL1746" s="650">
        <f>(AD1746*2)+(AJ1746*2)+(AP1746*3)+BB1746</f>
        <v>0</v>
      </c>
      <c r="BM1746" s="651"/>
      <c r="BN1746" s="652"/>
      <c r="BO1746" s="599" t="e">
        <f>(BL1746*BR$1712)+(N1746*BR$1713)+(X1746*BR$1714)+(R1746*BR$1715)+(V1746*BR$1716)+(Z1746*BR$1717)</f>
        <v>#REF!</v>
      </c>
      <c r="BP1746" s="599" t="e">
        <f>((AZ1746-BB1746)*BR$1719)+((AT1746-AV1746)*BR$1718)+(H1746*BR$1720)+(P1746*BR$1721)</f>
        <v>#REF!</v>
      </c>
      <c r="BQ1746" s="54"/>
      <c r="BR1746" s="54"/>
      <c r="BS1746" s="54"/>
    </row>
    <row r="1747" spans="1:71" ht="21.75" customHeight="1">
      <c r="A1747" s="54"/>
      <c r="B1747" s="566"/>
      <c r="C1747" s="560" t="str">
        <f>IF(ROSTER!D$42="","",ROSTER!D$42)</f>
        <v/>
      </c>
      <c r="D1747" s="561"/>
      <c r="E1747" s="547"/>
      <c r="F1747" s="502"/>
      <c r="G1747" s="507"/>
      <c r="H1747" s="544"/>
      <c r="I1747" s="545"/>
      <c r="J1747" s="540"/>
      <c r="K1747" s="541"/>
      <c r="L1747" s="553"/>
      <c r="M1747" s="559"/>
      <c r="N1747" s="556" t="s">
        <v>14</v>
      </c>
      <c r="O1747" s="557"/>
      <c r="P1747" s="540"/>
      <c r="Q1747" s="541"/>
      <c r="R1747" s="553"/>
      <c r="S1747" s="559"/>
      <c r="T1747" s="592"/>
      <c r="U1747" s="593"/>
      <c r="V1747" s="551"/>
      <c r="W1747" s="545"/>
      <c r="X1747" s="540"/>
      <c r="Y1747" s="545"/>
      <c r="Z1747" s="540"/>
      <c r="AA1747" s="545"/>
      <c r="AB1747" s="540"/>
      <c r="AC1747" s="541"/>
      <c r="AD1747" s="553"/>
      <c r="AE1747" s="559"/>
      <c r="AF1747" s="588"/>
      <c r="AG1747" s="589"/>
      <c r="AH1747" s="540"/>
      <c r="AI1747" s="541"/>
      <c r="AJ1747" s="553"/>
      <c r="AK1747" s="559"/>
      <c r="AL1747" s="592"/>
      <c r="AM1747" s="593"/>
      <c r="AN1747" s="540"/>
      <c r="AO1747" s="541"/>
      <c r="AP1747" s="553"/>
      <c r="AQ1747" s="559"/>
      <c r="AR1747" s="592"/>
      <c r="AS1747" s="593"/>
      <c r="AT1747" s="580"/>
      <c r="AU1747" s="581"/>
      <c r="AV1747" s="576"/>
      <c r="AW1747" s="577"/>
      <c r="AX1747" s="592"/>
      <c r="AY1747" s="593"/>
      <c r="AZ1747" s="540"/>
      <c r="BA1747" s="541"/>
      <c r="BB1747" s="553"/>
      <c r="BC1747" s="559"/>
      <c r="BD1747" s="592"/>
      <c r="BE1747" s="593"/>
      <c r="BF1747" s="580"/>
      <c r="BG1747" s="581"/>
      <c r="BH1747" s="576"/>
      <c r="BI1747" s="577"/>
      <c r="BJ1747" s="592"/>
      <c r="BK1747" s="593"/>
      <c r="BL1747" s="653"/>
      <c r="BM1747" s="654"/>
      <c r="BN1747" s="655"/>
      <c r="BO1747" s="600"/>
      <c r="BP1747" s="600"/>
      <c r="BQ1747" s="54"/>
      <c r="BR1747" s="54"/>
      <c r="BS1747" s="54"/>
    </row>
    <row r="1748" spans="1:71" ht="21.75" customHeight="1">
      <c r="A1748" s="54"/>
      <c r="B1748" s="565" t="str">
        <f>IF(ROSTER!B44="","",ROSTER!B44)</f>
        <v/>
      </c>
      <c r="C1748" s="536" t="str">
        <f>IF(ROSTER!C$44="","",ROSTER!C$44)</f>
        <v/>
      </c>
      <c r="D1748" s="537"/>
      <c r="E1748" s="546"/>
      <c r="F1748" s="501">
        <f>IF(E1748="y",1,IF(E1748="S",1,0))</f>
        <v>0</v>
      </c>
      <c r="G1748" s="506">
        <f>IF(E1748="S",1,0)</f>
        <v>0</v>
      </c>
      <c r="H1748" s="542"/>
      <c r="I1748" s="543"/>
      <c r="J1748" s="538"/>
      <c r="K1748" s="539"/>
      <c r="L1748" s="552"/>
      <c r="M1748" s="558"/>
      <c r="N1748" s="554">
        <f>L1748+J1748</f>
        <v>0</v>
      </c>
      <c r="O1748" s="555"/>
      <c r="P1748" s="538"/>
      <c r="Q1748" s="539"/>
      <c r="R1748" s="552"/>
      <c r="S1748" s="558"/>
      <c r="T1748" s="590">
        <f t="shared" ref="T1748:T1755" si="1556">R1748-P1748</f>
        <v>0</v>
      </c>
      <c r="U1748" s="591"/>
      <c r="V1748" s="550"/>
      <c r="W1748" s="543"/>
      <c r="X1748" s="538"/>
      <c r="Y1748" s="543"/>
      <c r="Z1748" s="538"/>
      <c r="AA1748" s="543"/>
      <c r="AB1748" s="538"/>
      <c r="AC1748" s="539"/>
      <c r="AD1748" s="552"/>
      <c r="AE1748" s="558"/>
      <c r="AF1748" s="586">
        <f>IF(AB1748=0,0,(AD1748/AB1748)*100)</f>
        <v>0</v>
      </c>
      <c r="AG1748" s="587"/>
      <c r="AH1748" s="538"/>
      <c r="AI1748" s="539"/>
      <c r="AJ1748" s="552"/>
      <c r="AK1748" s="558"/>
      <c r="AL1748" s="590">
        <f>IF(AH1748=0,0,(AJ1748/AH1748)*100)</f>
        <v>0</v>
      </c>
      <c r="AM1748" s="591"/>
      <c r="AN1748" s="538"/>
      <c r="AO1748" s="539"/>
      <c r="AP1748" s="552"/>
      <c r="AQ1748" s="558"/>
      <c r="AR1748" s="590">
        <f>IF(AN1748=0,0,(AP1748/AN1748)*100)</f>
        <v>0</v>
      </c>
      <c r="AS1748" s="591"/>
      <c r="AT1748" s="578">
        <f>AB1748+AH1748+AN1748</f>
        <v>0</v>
      </c>
      <c r="AU1748" s="579"/>
      <c r="AV1748" s="574">
        <f>AD1748+AJ1748+AP1748</f>
        <v>0</v>
      </c>
      <c r="AW1748" s="575"/>
      <c r="AX1748" s="590">
        <f>IF(AT1748=0,0,(AV1748/AT1748)*100)</f>
        <v>0</v>
      </c>
      <c r="AY1748" s="591"/>
      <c r="AZ1748" s="538"/>
      <c r="BA1748" s="539"/>
      <c r="BB1748" s="552"/>
      <c r="BC1748" s="558"/>
      <c r="BD1748" s="590">
        <f>IF(AZ1748=0,0,(BB1748/AZ1748)*100)</f>
        <v>0</v>
      </c>
      <c r="BE1748" s="591"/>
      <c r="BF1748" s="578">
        <f>AT1748+AZ1748</f>
        <v>0</v>
      </c>
      <c r="BG1748" s="579"/>
      <c r="BH1748" s="574">
        <f>AV1748+BB1748</f>
        <v>0</v>
      </c>
      <c r="BI1748" s="575"/>
      <c r="BJ1748" s="590">
        <f>IF(BF1748=0,0,(BH1748/BF1748)*100)</f>
        <v>0</v>
      </c>
      <c r="BK1748" s="591"/>
      <c r="BL1748" s="650">
        <f>(AD1748*2)+(AJ1748*2)+(AP1748*3)+BB1748</f>
        <v>0</v>
      </c>
      <c r="BM1748" s="651"/>
      <c r="BN1748" s="652"/>
      <c r="BO1748" s="599" t="e">
        <f>(BL1748*BR$1712)+(N1748*BR$1713)+(X1748*BR$1714)+(R1748*BR$1715)+(V1748*BR$1716)+(Z1748*BR$1717)</f>
        <v>#REF!</v>
      </c>
      <c r="BP1748" s="599" t="e">
        <f>((AZ1748-BB1748)*BR$1719)+((AT1748-AV1748)*BR$1718)+(H1748*BR$1720)+(P1748*BR$1721)</f>
        <v>#REF!</v>
      </c>
      <c r="BQ1748" s="54"/>
      <c r="BR1748" s="54"/>
      <c r="BS1748" s="54"/>
    </row>
    <row r="1749" spans="1:71" ht="21.75" customHeight="1">
      <c r="A1749" s="54"/>
      <c r="B1749" s="566"/>
      <c r="C1749" s="560" t="str">
        <f>IF(ROSTER!D$44="","",ROSTER!D$44)</f>
        <v/>
      </c>
      <c r="D1749" s="561"/>
      <c r="E1749" s="547"/>
      <c r="F1749" s="502"/>
      <c r="G1749" s="507"/>
      <c r="H1749" s="544"/>
      <c r="I1749" s="545"/>
      <c r="J1749" s="540"/>
      <c r="K1749" s="541"/>
      <c r="L1749" s="553"/>
      <c r="M1749" s="559"/>
      <c r="N1749" s="556" t="s">
        <v>14</v>
      </c>
      <c r="O1749" s="557"/>
      <c r="P1749" s="540"/>
      <c r="Q1749" s="541"/>
      <c r="R1749" s="553"/>
      <c r="S1749" s="559"/>
      <c r="T1749" s="592"/>
      <c r="U1749" s="593"/>
      <c r="V1749" s="551"/>
      <c r="W1749" s="545"/>
      <c r="X1749" s="540"/>
      <c r="Y1749" s="545"/>
      <c r="Z1749" s="540"/>
      <c r="AA1749" s="545"/>
      <c r="AB1749" s="540"/>
      <c r="AC1749" s="541"/>
      <c r="AD1749" s="553"/>
      <c r="AE1749" s="559"/>
      <c r="AF1749" s="588"/>
      <c r="AG1749" s="589"/>
      <c r="AH1749" s="540"/>
      <c r="AI1749" s="541"/>
      <c r="AJ1749" s="553"/>
      <c r="AK1749" s="559"/>
      <c r="AL1749" s="592"/>
      <c r="AM1749" s="593"/>
      <c r="AN1749" s="540"/>
      <c r="AO1749" s="541"/>
      <c r="AP1749" s="553"/>
      <c r="AQ1749" s="559"/>
      <c r="AR1749" s="592"/>
      <c r="AS1749" s="593"/>
      <c r="AT1749" s="580"/>
      <c r="AU1749" s="581"/>
      <c r="AV1749" s="576"/>
      <c r="AW1749" s="577"/>
      <c r="AX1749" s="592"/>
      <c r="AY1749" s="593"/>
      <c r="AZ1749" s="540"/>
      <c r="BA1749" s="541"/>
      <c r="BB1749" s="553"/>
      <c r="BC1749" s="559"/>
      <c r="BD1749" s="592"/>
      <c r="BE1749" s="593"/>
      <c r="BF1749" s="580"/>
      <c r="BG1749" s="581"/>
      <c r="BH1749" s="576"/>
      <c r="BI1749" s="577"/>
      <c r="BJ1749" s="592"/>
      <c r="BK1749" s="593"/>
      <c r="BL1749" s="653"/>
      <c r="BM1749" s="654"/>
      <c r="BN1749" s="655"/>
      <c r="BO1749" s="600"/>
      <c r="BP1749" s="600"/>
      <c r="BQ1749" s="54"/>
      <c r="BR1749" s="54"/>
      <c r="BS1749" s="54"/>
    </row>
    <row r="1750" spans="1:71" ht="21.75" customHeight="1">
      <c r="A1750" s="54"/>
      <c r="B1750" s="565" t="str">
        <f>IF(ROSTER!B46="","",ROSTER!B46)</f>
        <v/>
      </c>
      <c r="C1750" s="536" t="str">
        <f>IF(ROSTER!C$46="","",ROSTER!C$46)</f>
        <v/>
      </c>
      <c r="D1750" s="537"/>
      <c r="E1750" s="546"/>
      <c r="F1750" s="501">
        <f>IF(E1750="y",1,IF(E1750="S",1,0))</f>
        <v>0</v>
      </c>
      <c r="G1750" s="506">
        <f>IF(E1750="S",1,0)</f>
        <v>0</v>
      </c>
      <c r="H1750" s="542"/>
      <c r="I1750" s="543"/>
      <c r="J1750" s="538"/>
      <c r="K1750" s="539"/>
      <c r="L1750" s="552"/>
      <c r="M1750" s="558"/>
      <c r="N1750" s="554">
        <f>L1750+J1750</f>
        <v>0</v>
      </c>
      <c r="O1750" s="555"/>
      <c r="P1750" s="538"/>
      <c r="Q1750" s="539"/>
      <c r="R1750" s="552"/>
      <c r="S1750" s="558"/>
      <c r="T1750" s="590">
        <f t="shared" ref="T1750:T1755" si="1557">R1750-P1750</f>
        <v>0</v>
      </c>
      <c r="U1750" s="591"/>
      <c r="V1750" s="550"/>
      <c r="W1750" s="543"/>
      <c r="X1750" s="538"/>
      <c r="Y1750" s="543"/>
      <c r="Z1750" s="538"/>
      <c r="AA1750" s="543"/>
      <c r="AB1750" s="538"/>
      <c r="AC1750" s="539"/>
      <c r="AD1750" s="552"/>
      <c r="AE1750" s="558"/>
      <c r="AF1750" s="586">
        <f>IF(AB1750=0,0,(AD1750/AB1750)*100)</f>
        <v>0</v>
      </c>
      <c r="AG1750" s="587"/>
      <c r="AH1750" s="538"/>
      <c r="AI1750" s="539"/>
      <c r="AJ1750" s="552"/>
      <c r="AK1750" s="558"/>
      <c r="AL1750" s="590">
        <f>IF(AH1750=0,0,(AJ1750/AH1750)*100)</f>
        <v>0</v>
      </c>
      <c r="AM1750" s="591"/>
      <c r="AN1750" s="538"/>
      <c r="AO1750" s="539"/>
      <c r="AP1750" s="552"/>
      <c r="AQ1750" s="558"/>
      <c r="AR1750" s="590">
        <f>IF(AN1750=0,0,(AP1750/AN1750)*100)</f>
        <v>0</v>
      </c>
      <c r="AS1750" s="591"/>
      <c r="AT1750" s="578">
        <f>AB1750+AH1750+AN1750</f>
        <v>0</v>
      </c>
      <c r="AU1750" s="579"/>
      <c r="AV1750" s="574">
        <f>AD1750+AJ1750+AP1750</f>
        <v>0</v>
      </c>
      <c r="AW1750" s="575"/>
      <c r="AX1750" s="590">
        <f>IF(AT1750=0,0,(AV1750/AT1750)*100)</f>
        <v>0</v>
      </c>
      <c r="AY1750" s="591"/>
      <c r="AZ1750" s="538"/>
      <c r="BA1750" s="539"/>
      <c r="BB1750" s="552"/>
      <c r="BC1750" s="558"/>
      <c r="BD1750" s="590">
        <f>IF(AZ1750=0,0,(BB1750/AZ1750)*100)</f>
        <v>0</v>
      </c>
      <c r="BE1750" s="591"/>
      <c r="BF1750" s="578">
        <f>AT1750+AZ1750</f>
        <v>0</v>
      </c>
      <c r="BG1750" s="579"/>
      <c r="BH1750" s="574">
        <f>AV1750+BB1750</f>
        <v>0</v>
      </c>
      <c r="BI1750" s="575"/>
      <c r="BJ1750" s="590">
        <f>IF(BF1750=0,0,(BH1750/BF1750)*100)</f>
        <v>0</v>
      </c>
      <c r="BK1750" s="591"/>
      <c r="BL1750" s="650">
        <f>(AD1750*2)+(AJ1750*2)+(AP1750*3)+BB1750</f>
        <v>0</v>
      </c>
      <c r="BM1750" s="651"/>
      <c r="BN1750" s="652"/>
      <c r="BO1750" s="601" t="e">
        <f>(BL1750*BR$74)+(N1750*BR$75)+(X1750*BR$76)+(R1750*BR$77)+(V1750*BR$78)+(Z1750*BR$79)</f>
        <v>#REF!</v>
      </c>
      <c r="BP1750" s="599" t="e">
        <f>((AZ1750-BB1750)*BR$81)+((AT1750-AV1750)*BR$80)+(H1750*BR$82)+(P1750*BR$83)</f>
        <v>#REF!</v>
      </c>
      <c r="BQ1750" s="54"/>
      <c r="BR1750" s="54"/>
      <c r="BS1750" s="54"/>
    </row>
    <row r="1751" spans="1:71" ht="22.5" customHeight="1">
      <c r="A1751" s="54"/>
      <c r="B1751" s="566"/>
      <c r="C1751" s="560" t="str">
        <f>IF(ROSTER!D$46="","",ROSTER!D$46)</f>
        <v/>
      </c>
      <c r="D1751" s="561"/>
      <c r="E1751" s="547"/>
      <c r="F1751" s="502"/>
      <c r="G1751" s="507"/>
      <c r="H1751" s="544"/>
      <c r="I1751" s="545"/>
      <c r="J1751" s="540"/>
      <c r="K1751" s="541"/>
      <c r="L1751" s="553"/>
      <c r="M1751" s="559"/>
      <c r="N1751" s="556" t="s">
        <v>14</v>
      </c>
      <c r="O1751" s="557"/>
      <c r="P1751" s="540"/>
      <c r="Q1751" s="541"/>
      <c r="R1751" s="553"/>
      <c r="S1751" s="559"/>
      <c r="T1751" s="592"/>
      <c r="U1751" s="593"/>
      <c r="V1751" s="551"/>
      <c r="W1751" s="545"/>
      <c r="X1751" s="540"/>
      <c r="Y1751" s="545"/>
      <c r="Z1751" s="540"/>
      <c r="AA1751" s="545"/>
      <c r="AB1751" s="540"/>
      <c r="AC1751" s="541"/>
      <c r="AD1751" s="553"/>
      <c r="AE1751" s="559"/>
      <c r="AF1751" s="588"/>
      <c r="AG1751" s="589"/>
      <c r="AH1751" s="540"/>
      <c r="AI1751" s="541"/>
      <c r="AJ1751" s="553"/>
      <c r="AK1751" s="559"/>
      <c r="AL1751" s="592"/>
      <c r="AM1751" s="593"/>
      <c r="AN1751" s="540"/>
      <c r="AO1751" s="541"/>
      <c r="AP1751" s="553"/>
      <c r="AQ1751" s="559"/>
      <c r="AR1751" s="592"/>
      <c r="AS1751" s="593"/>
      <c r="AT1751" s="580"/>
      <c r="AU1751" s="581"/>
      <c r="AV1751" s="576"/>
      <c r="AW1751" s="577"/>
      <c r="AX1751" s="592"/>
      <c r="AY1751" s="593"/>
      <c r="AZ1751" s="540"/>
      <c r="BA1751" s="541"/>
      <c r="BB1751" s="553"/>
      <c r="BC1751" s="559"/>
      <c r="BD1751" s="592"/>
      <c r="BE1751" s="593"/>
      <c r="BF1751" s="580"/>
      <c r="BG1751" s="581"/>
      <c r="BH1751" s="576"/>
      <c r="BI1751" s="577"/>
      <c r="BJ1751" s="592"/>
      <c r="BK1751" s="593"/>
      <c r="BL1751" s="653"/>
      <c r="BM1751" s="654"/>
      <c r="BN1751" s="655"/>
      <c r="BO1751" s="602"/>
      <c r="BP1751" s="600"/>
      <c r="BQ1751" s="54"/>
      <c r="BR1751" s="54"/>
      <c r="BS1751" s="54"/>
    </row>
    <row r="1752" spans="1:71" ht="21.75" customHeight="1">
      <c r="A1752" s="54"/>
      <c r="B1752" s="565" t="str">
        <f>IF(ROSTER!B48="","",ROSTER!B48)</f>
        <v/>
      </c>
      <c r="C1752" s="536" t="str">
        <f>IF(ROSTER!C$48="","",ROSTER!C$48)</f>
        <v/>
      </c>
      <c r="D1752" s="537"/>
      <c r="E1752" s="546"/>
      <c r="F1752" s="501">
        <f t="shared" ref="F1752" si="1558">IF(E1752="y",1,IF(E1752="S",1,0))</f>
        <v>0</v>
      </c>
      <c r="G1752" s="506">
        <f t="shared" ref="G1752" si="1559">IF(E1752="S",1,0)</f>
        <v>0</v>
      </c>
      <c r="H1752" s="542"/>
      <c r="I1752" s="543"/>
      <c r="J1752" s="538"/>
      <c r="K1752" s="539"/>
      <c r="L1752" s="552"/>
      <c r="M1752" s="558"/>
      <c r="N1752" s="554">
        <f t="shared" ref="N1752" si="1560">L1752+J1752</f>
        <v>0</v>
      </c>
      <c r="O1752" s="555"/>
      <c r="P1752" s="538"/>
      <c r="Q1752" s="539"/>
      <c r="R1752" s="552"/>
      <c r="S1752" s="558"/>
      <c r="T1752" s="590">
        <f t="shared" ref="T1752:T1755" si="1561">R1752-P1752</f>
        <v>0</v>
      </c>
      <c r="U1752" s="591"/>
      <c r="V1752" s="550"/>
      <c r="W1752" s="543"/>
      <c r="X1752" s="538"/>
      <c r="Y1752" s="543"/>
      <c r="Z1752" s="538"/>
      <c r="AA1752" s="543"/>
      <c r="AB1752" s="538"/>
      <c r="AC1752" s="539"/>
      <c r="AD1752" s="552"/>
      <c r="AE1752" s="558"/>
      <c r="AF1752" s="586"/>
      <c r="AG1752" s="587"/>
      <c r="AH1752" s="538"/>
      <c r="AI1752" s="539"/>
      <c r="AJ1752" s="552"/>
      <c r="AK1752" s="558"/>
      <c r="AL1752" s="590">
        <f t="shared" ref="AL1752" si="1562">IF(AH1752=0,0,(AJ1752/AH1752)*100)</f>
        <v>0</v>
      </c>
      <c r="AM1752" s="591"/>
      <c r="AN1752" s="538"/>
      <c r="AO1752" s="539"/>
      <c r="AP1752" s="552"/>
      <c r="AQ1752" s="558"/>
      <c r="AR1752" s="590">
        <f t="shared" ref="AR1752" si="1563">IF(AN1752=0,0,(AP1752/AN1752)*100)</f>
        <v>0</v>
      </c>
      <c r="AS1752" s="591"/>
      <c r="AT1752" s="578">
        <f t="shared" ref="AT1752" si="1564">AB1752+AH1752+AN1752</f>
        <v>0</v>
      </c>
      <c r="AU1752" s="579"/>
      <c r="AV1752" s="574">
        <f t="shared" ref="AV1752" si="1565">AD1752+AJ1752+AP1752</f>
        <v>0</v>
      </c>
      <c r="AW1752" s="575"/>
      <c r="AX1752" s="590">
        <f t="shared" ref="AX1752" si="1566">IF(AT1752=0,0,(AV1752/AT1752)*100)</f>
        <v>0</v>
      </c>
      <c r="AY1752" s="591"/>
      <c r="AZ1752" s="538"/>
      <c r="BA1752" s="539"/>
      <c r="BB1752" s="552"/>
      <c r="BC1752" s="558"/>
      <c r="BD1752" s="590">
        <f t="shared" ref="BD1752" si="1567">IF(AZ1752=0,0,(BB1752/AZ1752)*100)</f>
        <v>0</v>
      </c>
      <c r="BE1752" s="591"/>
      <c r="BF1752" s="578">
        <f t="shared" ref="BF1752" si="1568">AT1752+AZ1752</f>
        <v>0</v>
      </c>
      <c r="BG1752" s="579"/>
      <c r="BH1752" s="574">
        <f t="shared" ref="BH1752" si="1569">AV1752+BB1752</f>
        <v>0</v>
      </c>
      <c r="BI1752" s="575"/>
      <c r="BJ1752" s="590">
        <f t="shared" ref="BJ1752" si="1570">IF(BF1752=0,0,(BH1752/BF1752)*100)</f>
        <v>0</v>
      </c>
      <c r="BK1752" s="591"/>
      <c r="BL1752" s="650">
        <f t="shared" ref="BL1752" si="1571">(AD1752*2)+(AJ1752*2)+(AP1752*3)+BB1752</f>
        <v>0</v>
      </c>
      <c r="BM1752" s="651"/>
      <c r="BN1752" s="652"/>
      <c r="BO1752" s="601" t="e">
        <f>(BL1752*BR$74)+(N1752*BR$75)+(X1752*BR$76)+(R1752*BR$77)+(V1752*BR$78)+(Z1752*BR$79)</f>
        <v>#REF!</v>
      </c>
      <c r="BP1752" s="599" t="e">
        <f>((AZ1752-BB1752)*BR$81)+((AT1752-AV1752)*BR$80)+(H1752*BR$82)+(P1752*BR$83)</f>
        <v>#REF!</v>
      </c>
      <c r="BQ1752" s="54"/>
      <c r="BR1752" s="54"/>
      <c r="BS1752" s="54"/>
    </row>
    <row r="1753" spans="1:71" ht="22.5" customHeight="1">
      <c r="A1753" s="54"/>
      <c r="B1753" s="566"/>
      <c r="C1753" s="560" t="str">
        <f>IF(ROSTER!D$48="","",ROSTER!D$48)</f>
        <v/>
      </c>
      <c r="D1753" s="561"/>
      <c r="E1753" s="547"/>
      <c r="F1753" s="502"/>
      <c r="G1753" s="507"/>
      <c r="H1753" s="544"/>
      <c r="I1753" s="545"/>
      <c r="J1753" s="540"/>
      <c r="K1753" s="541"/>
      <c r="L1753" s="553"/>
      <c r="M1753" s="559"/>
      <c r="N1753" s="556" t="s">
        <v>14</v>
      </c>
      <c r="O1753" s="557"/>
      <c r="P1753" s="540"/>
      <c r="Q1753" s="541"/>
      <c r="R1753" s="553"/>
      <c r="S1753" s="559"/>
      <c r="T1753" s="592"/>
      <c r="U1753" s="593"/>
      <c r="V1753" s="551"/>
      <c r="W1753" s="545"/>
      <c r="X1753" s="540"/>
      <c r="Y1753" s="545"/>
      <c r="Z1753" s="540"/>
      <c r="AA1753" s="545"/>
      <c r="AB1753" s="540"/>
      <c r="AC1753" s="541"/>
      <c r="AD1753" s="553"/>
      <c r="AE1753" s="559"/>
      <c r="AF1753" s="588"/>
      <c r="AG1753" s="589"/>
      <c r="AH1753" s="540"/>
      <c r="AI1753" s="541"/>
      <c r="AJ1753" s="553"/>
      <c r="AK1753" s="559"/>
      <c r="AL1753" s="592"/>
      <c r="AM1753" s="593"/>
      <c r="AN1753" s="540"/>
      <c r="AO1753" s="541"/>
      <c r="AP1753" s="553"/>
      <c r="AQ1753" s="559"/>
      <c r="AR1753" s="592"/>
      <c r="AS1753" s="593"/>
      <c r="AT1753" s="580"/>
      <c r="AU1753" s="581"/>
      <c r="AV1753" s="576"/>
      <c r="AW1753" s="577"/>
      <c r="AX1753" s="592"/>
      <c r="AY1753" s="593"/>
      <c r="AZ1753" s="540"/>
      <c r="BA1753" s="541"/>
      <c r="BB1753" s="553"/>
      <c r="BC1753" s="559"/>
      <c r="BD1753" s="592"/>
      <c r="BE1753" s="593"/>
      <c r="BF1753" s="580"/>
      <c r="BG1753" s="581"/>
      <c r="BH1753" s="576"/>
      <c r="BI1753" s="577"/>
      <c r="BJ1753" s="592"/>
      <c r="BK1753" s="593"/>
      <c r="BL1753" s="653"/>
      <c r="BM1753" s="654"/>
      <c r="BN1753" s="655"/>
      <c r="BO1753" s="602"/>
      <c r="BP1753" s="600"/>
      <c r="BQ1753" s="54"/>
      <c r="BR1753" s="54"/>
      <c r="BS1753" s="54"/>
    </row>
    <row r="1754" spans="1:71" ht="21.75" customHeight="1">
      <c r="A1754" s="54"/>
      <c r="B1754" s="565" t="str">
        <f>IF(ROSTER!B50="","",ROSTER!B50)</f>
        <v/>
      </c>
      <c r="C1754" s="536" t="str">
        <f>IF(ROSTER!C$50="","",ROSTER!C$50)</f>
        <v/>
      </c>
      <c r="D1754" s="537"/>
      <c r="E1754" s="546"/>
      <c r="F1754" s="501">
        <f t="shared" ref="F1754" si="1572">IF(E1754="y",1,IF(E1754="S",1,0))</f>
        <v>0</v>
      </c>
      <c r="G1754" s="506">
        <f t="shared" ref="G1754" si="1573">IF(E1754="S",1,0)</f>
        <v>0</v>
      </c>
      <c r="H1754" s="542"/>
      <c r="I1754" s="543"/>
      <c r="J1754" s="538"/>
      <c r="K1754" s="539"/>
      <c r="L1754" s="552"/>
      <c r="M1754" s="558"/>
      <c r="N1754" s="554">
        <f t="shared" ref="N1754" si="1574">L1754+J1754</f>
        <v>0</v>
      </c>
      <c r="O1754" s="555"/>
      <c r="P1754" s="538"/>
      <c r="Q1754" s="539"/>
      <c r="R1754" s="552"/>
      <c r="S1754" s="558"/>
      <c r="T1754" s="590">
        <f t="shared" ref="T1754:T1755" si="1575">R1754-P1754</f>
        <v>0</v>
      </c>
      <c r="U1754" s="591"/>
      <c r="V1754" s="550"/>
      <c r="W1754" s="543"/>
      <c r="X1754" s="538"/>
      <c r="Y1754" s="543"/>
      <c r="Z1754" s="538"/>
      <c r="AA1754" s="543"/>
      <c r="AB1754" s="538"/>
      <c r="AC1754" s="539"/>
      <c r="AD1754" s="552"/>
      <c r="AE1754" s="558"/>
      <c r="AF1754" s="586"/>
      <c r="AG1754" s="587"/>
      <c r="AH1754" s="538"/>
      <c r="AI1754" s="539"/>
      <c r="AJ1754" s="552"/>
      <c r="AK1754" s="558"/>
      <c r="AL1754" s="590">
        <f t="shared" ref="AL1754" si="1576">IF(AH1754=0,0,(AJ1754/AH1754)*100)</f>
        <v>0</v>
      </c>
      <c r="AM1754" s="591"/>
      <c r="AN1754" s="538"/>
      <c r="AO1754" s="539"/>
      <c r="AP1754" s="552"/>
      <c r="AQ1754" s="558"/>
      <c r="AR1754" s="590">
        <f t="shared" ref="AR1754" si="1577">IF(AN1754=0,0,(AP1754/AN1754)*100)</f>
        <v>0</v>
      </c>
      <c r="AS1754" s="591"/>
      <c r="AT1754" s="578">
        <f t="shared" ref="AT1754" si="1578">AB1754+AH1754+AN1754</f>
        <v>0</v>
      </c>
      <c r="AU1754" s="579"/>
      <c r="AV1754" s="574">
        <f t="shared" ref="AV1754" si="1579">AD1754+AJ1754+AP1754</f>
        <v>0</v>
      </c>
      <c r="AW1754" s="575"/>
      <c r="AX1754" s="590">
        <f t="shared" ref="AX1754" si="1580">IF(AT1754=0,0,(AV1754/AT1754)*100)</f>
        <v>0</v>
      </c>
      <c r="AY1754" s="591"/>
      <c r="AZ1754" s="538"/>
      <c r="BA1754" s="539"/>
      <c r="BB1754" s="552"/>
      <c r="BC1754" s="558"/>
      <c r="BD1754" s="590">
        <f t="shared" ref="BD1754" si="1581">IF(AZ1754=0,0,(BB1754/AZ1754)*100)</f>
        <v>0</v>
      </c>
      <c r="BE1754" s="591"/>
      <c r="BF1754" s="578">
        <f t="shared" ref="BF1754" si="1582">AT1754+AZ1754</f>
        <v>0</v>
      </c>
      <c r="BG1754" s="579"/>
      <c r="BH1754" s="574">
        <f t="shared" ref="BH1754" si="1583">AV1754+BB1754</f>
        <v>0</v>
      </c>
      <c r="BI1754" s="575"/>
      <c r="BJ1754" s="590">
        <f t="shared" ref="BJ1754" si="1584">IF(BF1754=0,0,(BH1754/BF1754)*100)</f>
        <v>0</v>
      </c>
      <c r="BK1754" s="591"/>
      <c r="BL1754" s="650">
        <f t="shared" ref="BL1754" si="1585">(AD1754*2)+(AJ1754*2)+(AP1754*3)+BB1754</f>
        <v>0</v>
      </c>
      <c r="BM1754" s="651"/>
      <c r="BN1754" s="652"/>
      <c r="BO1754" s="601" t="e">
        <f>(BL1754*BR$74)+(N1754*BR$75)+(X1754*BR$76)+(R1754*BR$77)+(V1754*BR$78)+(Z1754*BR$79)</f>
        <v>#REF!</v>
      </c>
      <c r="BP1754" s="599" t="e">
        <f>((AZ1754-BB1754)*BR$81)+((AT1754-AV1754)*BR$80)+(H1754*BR$82)+(P1754*BR$83)</f>
        <v>#REF!</v>
      </c>
      <c r="BQ1754" s="54"/>
      <c r="BR1754" s="54"/>
      <c r="BS1754" s="54"/>
    </row>
    <row r="1755" spans="1:71" ht="22.5" customHeight="1" thickBot="1">
      <c r="A1755" s="54"/>
      <c r="B1755" s="566"/>
      <c r="C1755" s="560" t="str">
        <f>IF(ROSTER!D$50="","",ROSTER!D$50)</f>
        <v/>
      </c>
      <c r="D1755" s="561"/>
      <c r="E1755" s="547"/>
      <c r="F1755" s="502"/>
      <c r="G1755" s="507"/>
      <c r="H1755" s="544"/>
      <c r="I1755" s="545"/>
      <c r="J1755" s="540"/>
      <c r="K1755" s="541"/>
      <c r="L1755" s="553"/>
      <c r="M1755" s="559"/>
      <c r="N1755" s="556" t="s">
        <v>14</v>
      </c>
      <c r="O1755" s="557"/>
      <c r="P1755" s="540"/>
      <c r="Q1755" s="541"/>
      <c r="R1755" s="553"/>
      <c r="S1755" s="559"/>
      <c r="T1755" s="592"/>
      <c r="U1755" s="593"/>
      <c r="V1755" s="551"/>
      <c r="W1755" s="545"/>
      <c r="X1755" s="540"/>
      <c r="Y1755" s="545"/>
      <c r="Z1755" s="540"/>
      <c r="AA1755" s="545"/>
      <c r="AB1755" s="540"/>
      <c r="AC1755" s="541"/>
      <c r="AD1755" s="553"/>
      <c r="AE1755" s="559"/>
      <c r="AF1755" s="588"/>
      <c r="AG1755" s="589"/>
      <c r="AH1755" s="540"/>
      <c r="AI1755" s="541"/>
      <c r="AJ1755" s="553"/>
      <c r="AK1755" s="559"/>
      <c r="AL1755" s="592"/>
      <c r="AM1755" s="593"/>
      <c r="AN1755" s="540"/>
      <c r="AO1755" s="541"/>
      <c r="AP1755" s="553"/>
      <c r="AQ1755" s="559"/>
      <c r="AR1755" s="592"/>
      <c r="AS1755" s="593"/>
      <c r="AT1755" s="580"/>
      <c r="AU1755" s="581"/>
      <c r="AV1755" s="576"/>
      <c r="AW1755" s="577"/>
      <c r="AX1755" s="592"/>
      <c r="AY1755" s="593"/>
      <c r="AZ1755" s="540"/>
      <c r="BA1755" s="541"/>
      <c r="BB1755" s="553"/>
      <c r="BC1755" s="559"/>
      <c r="BD1755" s="592"/>
      <c r="BE1755" s="593"/>
      <c r="BF1755" s="580"/>
      <c r="BG1755" s="581"/>
      <c r="BH1755" s="576"/>
      <c r="BI1755" s="577"/>
      <c r="BJ1755" s="592"/>
      <c r="BK1755" s="593"/>
      <c r="BL1755" s="653"/>
      <c r="BM1755" s="654"/>
      <c r="BN1755" s="655"/>
      <c r="BO1755" s="602"/>
      <c r="BP1755" s="600"/>
      <c r="BQ1755" s="54"/>
      <c r="BR1755" s="54"/>
      <c r="BS1755" s="54"/>
    </row>
    <row r="1756" spans="1:71" s="335" customFormat="1" ht="33.4" customHeight="1">
      <c r="A1756" s="333"/>
      <c r="B1756" s="689"/>
      <c r="C1756" s="685"/>
      <c r="D1756" s="685" t="s">
        <v>10</v>
      </c>
      <c r="E1756" s="686"/>
      <c r="F1756" s="334"/>
      <c r="G1756" s="334"/>
      <c r="H1756" s="642">
        <f>SUM(H1712:I1755)</f>
        <v>0</v>
      </c>
      <c r="I1756" s="631"/>
      <c r="J1756" s="642">
        <f>SUM(J1712:K1755)</f>
        <v>0</v>
      </c>
      <c r="K1756" s="631"/>
      <c r="L1756" s="630">
        <f>SUM(L1712:M1755)</f>
        <v>0</v>
      </c>
      <c r="M1756" s="640"/>
      <c r="N1756" s="626">
        <f>L1756+J1756</f>
        <v>0</v>
      </c>
      <c r="O1756" s="627"/>
      <c r="P1756" s="630">
        <f>SUM(P1712:Q1755)</f>
        <v>0</v>
      </c>
      <c r="Q1756" s="631"/>
      <c r="R1756" s="630">
        <f t="shared" ref="R1756" si="1586">SUM(R1712:S1755)</f>
        <v>0</v>
      </c>
      <c r="S1756" s="640"/>
      <c r="T1756" s="630">
        <f t="shared" ref="T1756" si="1587">SUM(T1712:U1755)</f>
        <v>0</v>
      </c>
      <c r="U1756" s="627"/>
      <c r="V1756" s="640">
        <f t="shared" ref="V1756" si="1588">SUM(V1712:W1755)</f>
        <v>0</v>
      </c>
      <c r="W1756" s="640"/>
      <c r="X1756" s="642">
        <f t="shared" ref="X1756" si="1589">SUM(X1712:Y1755)</f>
        <v>0</v>
      </c>
      <c r="Y1756" s="627"/>
      <c r="Z1756" s="642">
        <f t="shared" ref="Z1756" si="1590">SUM(Z1712:AA1755)</f>
        <v>0</v>
      </c>
      <c r="AA1756" s="627"/>
      <c r="AB1756" s="640">
        <f t="shared" ref="AB1756" si="1591">SUM(AB1712:AC1755)</f>
        <v>0</v>
      </c>
      <c r="AC1756" s="631"/>
      <c r="AD1756" s="630">
        <f t="shared" ref="AD1756" si="1592">SUM(AD1712:AE1755)</f>
        <v>0</v>
      </c>
      <c r="AE1756" s="640"/>
      <c r="AF1756" s="626">
        <f t="shared" ref="AF1756" si="1593">SUM(AF1712:AG1755)</f>
        <v>0</v>
      </c>
      <c r="AG1756" s="627"/>
      <c r="AH1756" s="630">
        <f t="shared" ref="AH1756" si="1594">SUM(AH1712:AI1755)</f>
        <v>0</v>
      </c>
      <c r="AI1756" s="631"/>
      <c r="AJ1756" s="630">
        <f t="shared" ref="AJ1756" si="1595">SUM(AJ1712:AK1755)</f>
        <v>0</v>
      </c>
      <c r="AK1756" s="640"/>
      <c r="AL1756" s="626">
        <f>IF(AH1756=0,0,(AJ1756/AH1756)*100)</f>
        <v>0</v>
      </c>
      <c r="AM1756" s="627"/>
      <c r="AN1756" s="630">
        <f>SUM(AN1712:AO1755)</f>
        <v>0</v>
      </c>
      <c r="AO1756" s="631"/>
      <c r="AP1756" s="630">
        <f>SUM(AP1712:AQ1755)</f>
        <v>0</v>
      </c>
      <c r="AQ1756" s="640"/>
      <c r="AR1756" s="626">
        <f>IF(AN1756=0,0,(AP1756/AN1756)*100)</f>
        <v>0</v>
      </c>
      <c r="AS1756" s="627"/>
      <c r="AT1756" s="642">
        <f>AB1756+AH1756+AN1756</f>
        <v>0</v>
      </c>
      <c r="AU1756" s="631"/>
      <c r="AV1756" s="630">
        <f>AD1756+AJ1756+AP1756</f>
        <v>0</v>
      </c>
      <c r="AW1756" s="670"/>
      <c r="AX1756" s="626">
        <f>IF(AT1756=0,0,(AV1756/AT1756)*100)</f>
        <v>0</v>
      </c>
      <c r="AY1756" s="627"/>
      <c r="AZ1756" s="630">
        <f>SUM(AZ1712:BA1755)</f>
        <v>0</v>
      </c>
      <c r="BA1756" s="631"/>
      <c r="BB1756" s="630">
        <f>SUM(BB1712:BC1755)</f>
        <v>0</v>
      </c>
      <c r="BC1756" s="640"/>
      <c r="BD1756" s="626">
        <f>IF(AZ1756=0,0,(BB1756/AZ1756)*100)</f>
        <v>0</v>
      </c>
      <c r="BE1756" s="627"/>
      <c r="BF1756" s="642">
        <f>AT1756+AZ1756</f>
        <v>0</v>
      </c>
      <c r="BG1756" s="631"/>
      <c r="BH1756" s="630">
        <f>AV1756+BB1756</f>
        <v>0</v>
      </c>
      <c r="BI1756" s="670"/>
      <c r="BJ1756" s="626">
        <f>IF(BF1756=0,0,(BH1756/BF1756)*100)</f>
        <v>0</v>
      </c>
      <c r="BK1756" s="668"/>
      <c r="BL1756" s="644">
        <f>SUM(BL1712:BN1755)</f>
        <v>0</v>
      </c>
      <c r="BM1756" s="645"/>
      <c r="BN1756" s="646"/>
      <c r="BO1756" s="601" t="e">
        <f>(BL1756*BR$74)+(N1756*BR$75)+(X1756*BR$76)+(R1756*BR$77)+(V1756*BR$78)+(Z1756*BR$79)</f>
        <v>#REF!</v>
      </c>
      <c r="BP1756" s="599" t="e">
        <f>((AZ1756-BB1756)*BR$81)+((AT1756-AV1756)*BR$80)+(H1756*BR$82)+(P1756*BR$83)</f>
        <v>#REF!</v>
      </c>
      <c r="BQ1756" s="333"/>
      <c r="BR1756" s="333"/>
      <c r="BS1756" s="333"/>
    </row>
    <row r="1757" spans="1:71" s="335" customFormat="1" ht="33.950000000000003" customHeight="1" thickBot="1">
      <c r="A1757" s="333"/>
      <c r="B1757" s="690"/>
      <c r="C1757" s="687"/>
      <c r="D1757" s="687"/>
      <c r="E1757" s="688"/>
      <c r="F1757" s="336"/>
      <c r="G1757" s="336"/>
      <c r="H1757" s="643"/>
      <c r="I1757" s="633"/>
      <c r="J1757" s="643"/>
      <c r="K1757" s="633"/>
      <c r="L1757" s="632"/>
      <c r="M1757" s="641"/>
      <c r="N1757" s="628" t="s">
        <v>14</v>
      </c>
      <c r="O1757" s="629"/>
      <c r="P1757" s="632"/>
      <c r="Q1757" s="633"/>
      <c r="R1757" s="632"/>
      <c r="S1757" s="641"/>
      <c r="T1757" s="632"/>
      <c r="U1757" s="629"/>
      <c r="V1757" s="641"/>
      <c r="W1757" s="641"/>
      <c r="X1757" s="643"/>
      <c r="Y1757" s="629"/>
      <c r="Z1757" s="643"/>
      <c r="AA1757" s="629"/>
      <c r="AB1757" s="641"/>
      <c r="AC1757" s="633"/>
      <c r="AD1757" s="632"/>
      <c r="AE1757" s="641"/>
      <c r="AF1757" s="628"/>
      <c r="AG1757" s="629"/>
      <c r="AH1757" s="632"/>
      <c r="AI1757" s="633"/>
      <c r="AJ1757" s="632"/>
      <c r="AK1757" s="641"/>
      <c r="AL1757" s="628"/>
      <c r="AM1757" s="629"/>
      <c r="AN1757" s="632"/>
      <c r="AO1757" s="633"/>
      <c r="AP1757" s="632"/>
      <c r="AQ1757" s="641"/>
      <c r="AR1757" s="628"/>
      <c r="AS1757" s="629"/>
      <c r="AT1757" s="643"/>
      <c r="AU1757" s="633"/>
      <c r="AV1757" s="632"/>
      <c r="AW1757" s="671"/>
      <c r="AX1757" s="628"/>
      <c r="AY1757" s="629"/>
      <c r="AZ1757" s="632"/>
      <c r="BA1757" s="633"/>
      <c r="BB1757" s="632"/>
      <c r="BC1757" s="641"/>
      <c r="BD1757" s="628"/>
      <c r="BE1757" s="629"/>
      <c r="BF1757" s="643"/>
      <c r="BG1757" s="633"/>
      <c r="BH1757" s="632"/>
      <c r="BI1757" s="671"/>
      <c r="BJ1757" s="628"/>
      <c r="BK1757" s="669"/>
      <c r="BL1757" s="647"/>
      <c r="BM1757" s="648"/>
      <c r="BN1757" s="649"/>
      <c r="BO1757" s="602"/>
      <c r="BP1757" s="600"/>
      <c r="BQ1757" s="333"/>
      <c r="BR1757" s="333"/>
      <c r="BS1757" s="333"/>
    </row>
    <row r="1758" spans="1:71" s="341" customFormat="1" ht="48.2" customHeight="1" thickBot="1">
      <c r="A1758" s="337"/>
      <c r="B1758" s="667"/>
      <c r="C1758" s="665"/>
      <c r="D1758" s="665" t="s">
        <v>13</v>
      </c>
      <c r="E1758" s="666"/>
      <c r="F1758" s="338"/>
      <c r="G1758" s="334"/>
      <c r="H1758" s="676"/>
      <c r="I1758" s="677"/>
      <c r="J1758" s="673"/>
      <c r="K1758" s="672"/>
      <c r="L1758" s="605"/>
      <c r="M1758" s="606"/>
      <c r="N1758" s="674">
        <f>J1758+L1758</f>
        <v>0</v>
      </c>
      <c r="O1758" s="675"/>
      <c r="P1758" s="673"/>
      <c r="Q1758" s="672"/>
      <c r="R1758" s="605"/>
      <c r="S1758" s="672"/>
      <c r="T1758" s="626">
        <f>R1758-P1758</f>
        <v>0</v>
      </c>
      <c r="U1758" s="627"/>
      <c r="V1758" s="673"/>
      <c r="W1758" s="678"/>
      <c r="X1758" s="679"/>
      <c r="Y1758" s="680"/>
      <c r="Z1758" s="673"/>
      <c r="AA1758" s="678"/>
      <c r="AB1758" s="673"/>
      <c r="AC1758" s="672"/>
      <c r="AD1758" s="605"/>
      <c r="AE1758" s="606"/>
      <c r="AF1758" s="634">
        <f>IF(AB1758=0,0,(AD1758/AB1758)*100)</f>
        <v>0</v>
      </c>
      <c r="AG1758" s="635"/>
      <c r="AH1758" s="673"/>
      <c r="AI1758" s="672"/>
      <c r="AJ1758" s="605"/>
      <c r="AK1758" s="606"/>
      <c r="AL1758" s="626">
        <f>IF(AH1758=0,0,(AJ1758/AH1758)*100)</f>
        <v>0</v>
      </c>
      <c r="AM1758" s="627"/>
      <c r="AN1758" s="673"/>
      <c r="AO1758" s="672"/>
      <c r="AP1758" s="605"/>
      <c r="AQ1758" s="606"/>
      <c r="AR1758" s="626">
        <f>IF(AN1758=0,0,(AP1758/AN1758)*100)</f>
        <v>0</v>
      </c>
      <c r="AS1758" s="627"/>
      <c r="AT1758" s="681">
        <f>AB1758+AH1758+AN1758</f>
        <v>0</v>
      </c>
      <c r="AU1758" s="682"/>
      <c r="AV1758" s="683">
        <f>AD1758+AJ1758+AP1758</f>
        <v>0</v>
      </c>
      <c r="AW1758" s="684"/>
      <c r="AX1758" s="626">
        <f>IF(AT1758=0,0,(AV1758/AT1758)*100)</f>
        <v>0</v>
      </c>
      <c r="AY1758" s="627"/>
      <c r="AZ1758" s="673"/>
      <c r="BA1758" s="672"/>
      <c r="BB1758" s="605"/>
      <c r="BC1758" s="606"/>
      <c r="BD1758" s="626">
        <f>IF(AZ1758=0,0,(BB1758/AZ1758)*100)</f>
        <v>0</v>
      </c>
      <c r="BE1758" s="627"/>
      <c r="BF1758" s="681">
        <f>AT1758+AZ1758</f>
        <v>0</v>
      </c>
      <c r="BG1758" s="682"/>
      <c r="BH1758" s="683">
        <f>AV1758+BB1758</f>
        <v>0</v>
      </c>
      <c r="BI1758" s="684"/>
      <c r="BJ1758" s="626">
        <f>IF(BF1758=0,0,(BH1758/BF1758)*100)</f>
        <v>0</v>
      </c>
      <c r="BK1758" s="627"/>
      <c r="BL1758" s="594"/>
      <c r="BM1758" s="595"/>
      <c r="BN1758" s="596"/>
      <c r="BO1758" s="339"/>
      <c r="BP1758" s="340"/>
      <c r="BQ1758" s="337"/>
      <c r="BR1758" s="337"/>
      <c r="BS1758" s="337"/>
    </row>
    <row r="1759" spans="1:71" s="341" customFormat="1" ht="48.95" customHeight="1" thickBot="1">
      <c r="A1759" s="337"/>
      <c r="B1759" s="342"/>
      <c r="C1759" s="343"/>
      <c r="D1759" s="570" t="s">
        <v>95</v>
      </c>
      <c r="E1759" s="571"/>
      <c r="F1759" s="344"/>
      <c r="G1759" s="344"/>
      <c r="H1759" s="343"/>
      <c r="I1759" s="343"/>
      <c r="J1759" s="567">
        <f>IF((J1756+L1758)=0,0,J1756/(J1756+L1758)*100)</f>
        <v>0</v>
      </c>
      <c r="K1759" s="569"/>
      <c r="L1759" s="567">
        <f>IF((L1756+J1758)=0,0,L1756/(L1756+J1758)*100)</f>
        <v>0</v>
      </c>
      <c r="M1759" s="569"/>
      <c r="N1759" s="567">
        <f>IF((N1756+N1758)=0,0,N1756/(N1756+N1758)*100)</f>
        <v>0</v>
      </c>
      <c r="O1759" s="568"/>
      <c r="P1759" s="572"/>
      <c r="Q1759" s="509"/>
      <c r="R1759" s="509"/>
      <c r="S1759" s="509"/>
      <c r="T1759" s="535"/>
      <c r="U1759" s="535"/>
      <c r="V1759" s="509"/>
      <c r="W1759" s="509"/>
      <c r="X1759" s="509"/>
      <c r="Y1759" s="509"/>
      <c r="Z1759" s="509"/>
      <c r="AA1759" s="509"/>
      <c r="AB1759" s="509"/>
      <c r="AC1759" s="509"/>
      <c r="AD1759" s="509"/>
      <c r="AE1759" s="509"/>
      <c r="AF1759" s="509"/>
      <c r="AG1759" s="509"/>
      <c r="AH1759" s="509"/>
      <c r="AI1759" s="509"/>
      <c r="AJ1759" s="509"/>
      <c r="AK1759" s="509"/>
      <c r="AL1759" s="509"/>
      <c r="AM1759" s="509"/>
      <c r="AN1759" s="509"/>
      <c r="AO1759" s="509"/>
      <c r="AP1759" s="509"/>
      <c r="AQ1759" s="509"/>
      <c r="AR1759" s="509"/>
      <c r="AS1759" s="509"/>
      <c r="AT1759" s="509"/>
      <c r="AU1759" s="509"/>
      <c r="AV1759" s="509"/>
      <c r="AW1759" s="509"/>
      <c r="AX1759" s="509"/>
      <c r="AY1759" s="509"/>
      <c r="AZ1759" s="509"/>
      <c r="BA1759" s="509"/>
      <c r="BB1759" s="509"/>
      <c r="BC1759" s="509"/>
      <c r="BD1759" s="509"/>
      <c r="BE1759" s="509"/>
      <c r="BF1759" s="509"/>
      <c r="BG1759" s="509"/>
      <c r="BH1759" s="509"/>
      <c r="BI1759" s="509"/>
      <c r="BJ1759" s="509"/>
      <c r="BK1759" s="509"/>
      <c r="BL1759" s="509"/>
      <c r="BM1759" s="509"/>
      <c r="BN1759" s="573"/>
      <c r="BO1759" s="345"/>
      <c r="BP1759" s="345"/>
      <c r="BQ1759" s="337"/>
      <c r="BR1759" s="337"/>
      <c r="BS1759" s="337"/>
    </row>
    <row r="1760" spans="1:71" ht="15.75" customHeight="1" thickTop="1" thickBot="1">
      <c r="A1760" s="54"/>
      <c r="B1760" s="214"/>
      <c r="C1760" s="215"/>
      <c r="D1760" s="215"/>
      <c r="E1760" s="215"/>
      <c r="F1760" s="74"/>
      <c r="G1760" s="74"/>
      <c r="H1760" s="215"/>
      <c r="I1760" s="215"/>
      <c r="J1760" s="215"/>
      <c r="K1760" s="215"/>
      <c r="L1760" s="215"/>
      <c r="M1760" s="215"/>
      <c r="N1760" s="215"/>
      <c r="O1760" s="215"/>
      <c r="P1760" s="215"/>
      <c r="Q1760" s="215"/>
      <c r="R1760" s="215"/>
      <c r="S1760" s="215"/>
      <c r="T1760" s="215"/>
      <c r="U1760" s="215"/>
      <c r="V1760" s="215"/>
      <c r="W1760" s="215"/>
      <c r="X1760" s="215"/>
      <c r="Y1760" s="215"/>
      <c r="Z1760" s="215"/>
      <c r="AA1760" s="215"/>
      <c r="AB1760" s="215"/>
      <c r="AC1760" s="215"/>
      <c r="AD1760" s="215"/>
      <c r="AE1760" s="215"/>
      <c r="AF1760" s="220"/>
      <c r="AG1760" s="220"/>
      <c r="AH1760" s="215"/>
      <c r="AI1760" s="215"/>
      <c r="AJ1760" s="215"/>
      <c r="AK1760" s="215"/>
      <c r="AL1760" s="215"/>
      <c r="AM1760" s="215"/>
      <c r="AN1760" s="215"/>
      <c r="AO1760" s="215"/>
      <c r="AP1760" s="215"/>
      <c r="AQ1760" s="215"/>
      <c r="AR1760" s="215"/>
      <c r="AS1760" s="215"/>
      <c r="AT1760" s="215"/>
      <c r="AU1760" s="215"/>
      <c r="AV1760" s="215"/>
      <c r="AW1760" s="215"/>
      <c r="AX1760" s="215"/>
      <c r="AY1760" s="215"/>
      <c r="AZ1760" s="215"/>
      <c r="BA1760" s="215"/>
      <c r="BB1760" s="215"/>
      <c r="BC1760" s="215"/>
      <c r="BD1760" s="215"/>
      <c r="BE1760" s="215"/>
      <c r="BF1760" s="215"/>
      <c r="BG1760" s="215"/>
      <c r="BH1760" s="215"/>
      <c r="BI1760" s="215"/>
      <c r="BJ1760" s="215"/>
      <c r="BK1760" s="215"/>
      <c r="BL1760" s="215"/>
      <c r="BM1760" s="215"/>
      <c r="BN1760" s="221"/>
      <c r="BO1760" s="75"/>
      <c r="BP1760" s="75"/>
      <c r="BQ1760" s="54"/>
      <c r="BR1760" s="54"/>
      <c r="BS1760" s="54"/>
    </row>
    <row r="1761" spans="1:71" s="73" customFormat="1" ht="80.25" customHeight="1" thickTop="1" thickBot="1">
      <c r="A1761" s="72"/>
      <c r="B1761" s="656" t="s">
        <v>62</v>
      </c>
      <c r="C1761" s="657"/>
      <c r="D1761" s="616" t="s">
        <v>54</v>
      </c>
      <c r="E1761" s="616"/>
      <c r="F1761" s="76"/>
      <c r="G1761" s="76"/>
      <c r="H1761" s="607"/>
      <c r="I1761" s="608"/>
      <c r="J1761" s="609"/>
      <c r="K1761" s="346"/>
      <c r="L1761" s="607"/>
      <c r="M1761" s="608"/>
      <c r="N1761" s="609"/>
      <c r="O1761" s="510" t="s">
        <v>49</v>
      </c>
      <c r="P1761" s="511"/>
      <c r="Q1761" s="511"/>
      <c r="R1761" s="511"/>
      <c r="S1761" s="607"/>
      <c r="T1761" s="608"/>
      <c r="U1761" s="609"/>
      <c r="V1761" s="346"/>
      <c r="W1761" s="607"/>
      <c r="X1761" s="608"/>
      <c r="Y1761" s="609"/>
      <c r="Z1761" s="510" t="s">
        <v>115</v>
      </c>
      <c r="AA1761" s="511"/>
      <c r="AB1761" s="511"/>
      <c r="AC1761" s="511"/>
      <c r="AD1761" s="511"/>
      <c r="AE1761" s="511"/>
      <c r="AF1761" s="511"/>
      <c r="AG1761" s="511"/>
      <c r="AH1761" s="511"/>
      <c r="AI1761" s="512"/>
      <c r="AJ1761" s="607"/>
      <c r="AK1761" s="608"/>
      <c r="AL1761" s="609"/>
      <c r="AM1761" s="346"/>
      <c r="AN1761" s="607"/>
      <c r="AO1761" s="608"/>
      <c r="AP1761" s="609"/>
      <c r="AQ1761" s="510" t="s">
        <v>53</v>
      </c>
      <c r="AR1761" s="511"/>
      <c r="AS1761" s="511"/>
      <c r="AT1761" s="512"/>
      <c r="AU1761" s="607"/>
      <c r="AV1761" s="608"/>
      <c r="AW1761" s="609"/>
      <c r="AX1761" s="346"/>
      <c r="AY1761" s="607"/>
      <c r="AZ1761" s="608"/>
      <c r="BA1761" s="609"/>
      <c r="BB1761" s="614" t="s">
        <v>117</v>
      </c>
      <c r="BC1761" s="615"/>
      <c r="BD1761" s="615"/>
      <c r="BE1761" s="658"/>
      <c r="BF1761" s="520">
        <f>BL1756</f>
        <v>0</v>
      </c>
      <c r="BG1761" s="521"/>
      <c r="BH1761" s="522"/>
      <c r="BI1761" s="346"/>
      <c r="BJ1761" s="520">
        <f>BL1758</f>
        <v>0</v>
      </c>
      <c r="BK1761" s="521"/>
      <c r="BL1761" s="522"/>
      <c r="BM1761" s="227"/>
      <c r="BN1761" s="228"/>
      <c r="BO1761" s="77"/>
      <c r="BP1761" s="77"/>
      <c r="BQ1761" s="72"/>
      <c r="BR1761" s="72"/>
      <c r="BS1761" s="72"/>
    </row>
    <row r="1762" spans="1:71" ht="15.6" customHeight="1" thickTop="1" thickBot="1">
      <c r="A1762" s="54"/>
      <c r="B1762" s="216"/>
      <c r="C1762" s="210"/>
      <c r="D1762" s="217"/>
      <c r="E1762" s="217"/>
      <c r="F1762" s="78"/>
      <c r="G1762" s="78"/>
      <c r="H1762" s="224"/>
      <c r="I1762" s="224"/>
      <c r="J1762" s="224"/>
      <c r="K1762" s="224"/>
      <c r="L1762" s="224"/>
      <c r="M1762" s="224"/>
      <c r="N1762" s="224"/>
      <c r="O1762" s="222"/>
      <c r="P1762" s="222"/>
      <c r="Q1762" s="222"/>
      <c r="R1762" s="222"/>
      <c r="S1762" s="224"/>
      <c r="T1762" s="224"/>
      <c r="U1762" s="224"/>
      <c r="V1762" s="223"/>
      <c r="W1762" s="224"/>
      <c r="X1762" s="224"/>
      <c r="Y1762" s="224"/>
      <c r="Z1762" s="222"/>
      <c r="AA1762" s="222"/>
      <c r="AB1762" s="222"/>
      <c r="AC1762" s="222"/>
      <c r="AD1762" s="224"/>
      <c r="AE1762" s="224"/>
      <c r="AF1762" s="224"/>
      <c r="AG1762" s="224"/>
      <c r="AH1762" s="223"/>
      <c r="AI1762" s="223"/>
      <c r="AJ1762" s="224"/>
      <c r="AK1762" s="222"/>
      <c r="AL1762" s="222"/>
      <c r="AM1762" s="222"/>
      <c r="AN1762" s="222"/>
      <c r="AO1762" s="224"/>
      <c r="AP1762" s="224"/>
      <c r="AQ1762" s="222"/>
      <c r="AR1762" s="222"/>
      <c r="AS1762" s="222"/>
      <c r="AT1762" s="222"/>
      <c r="AU1762" s="224"/>
      <c r="AV1762" s="224"/>
      <c r="AW1762" s="224"/>
      <c r="AX1762" s="224"/>
      <c r="AY1762" s="224"/>
      <c r="AZ1762" s="226"/>
      <c r="BA1762" s="226"/>
      <c r="BB1762" s="222"/>
      <c r="BC1762" s="230"/>
      <c r="BD1762" s="231"/>
      <c r="BE1762" s="231"/>
      <c r="BF1762" s="232"/>
      <c r="BG1762" s="232"/>
      <c r="BH1762" s="226"/>
      <c r="BI1762" s="224"/>
      <c r="BJ1762" s="233"/>
      <c r="BK1762" s="233"/>
      <c r="BL1762" s="226"/>
      <c r="BM1762" s="229"/>
      <c r="BN1762" s="234"/>
      <c r="BO1762" s="79"/>
      <c r="BP1762" s="79"/>
      <c r="BQ1762" s="54"/>
      <c r="BR1762" s="54"/>
      <c r="BS1762" s="54"/>
    </row>
    <row r="1763" spans="1:71" s="73" customFormat="1" ht="80.25" customHeight="1" thickTop="1" thickBot="1">
      <c r="A1763" s="72"/>
      <c r="B1763" s="614" t="s">
        <v>47</v>
      </c>
      <c r="C1763" s="615"/>
      <c r="D1763" s="616" t="s">
        <v>55</v>
      </c>
      <c r="E1763" s="616"/>
      <c r="F1763" s="76"/>
      <c r="G1763" s="76"/>
      <c r="H1763" s="520">
        <f>H1761</f>
        <v>0</v>
      </c>
      <c r="I1763" s="521"/>
      <c r="J1763" s="522"/>
      <c r="K1763" s="346"/>
      <c r="L1763" s="520">
        <f>L1761</f>
        <v>0</v>
      </c>
      <c r="M1763" s="521"/>
      <c r="N1763" s="522"/>
      <c r="O1763" s="510" t="s">
        <v>51</v>
      </c>
      <c r="P1763" s="511"/>
      <c r="Q1763" s="511"/>
      <c r="R1763" s="511"/>
      <c r="S1763" s="520">
        <f>S1761-H1761</f>
        <v>0</v>
      </c>
      <c r="T1763" s="521"/>
      <c r="U1763" s="522"/>
      <c r="V1763" s="346"/>
      <c r="W1763" s="520">
        <f>W1761-L1761</f>
        <v>0</v>
      </c>
      <c r="X1763" s="521"/>
      <c r="Y1763" s="522"/>
      <c r="Z1763" s="510" t="s">
        <v>116</v>
      </c>
      <c r="AA1763" s="511"/>
      <c r="AB1763" s="511"/>
      <c r="AC1763" s="511"/>
      <c r="AD1763" s="511"/>
      <c r="AE1763" s="511"/>
      <c r="AF1763" s="511"/>
      <c r="AG1763" s="511"/>
      <c r="AH1763" s="511"/>
      <c r="AI1763" s="512"/>
      <c r="AJ1763" s="520">
        <f>AJ1761-S1761</f>
        <v>0</v>
      </c>
      <c r="AK1763" s="521"/>
      <c r="AL1763" s="522"/>
      <c r="AM1763" s="346"/>
      <c r="AN1763" s="520">
        <f>AN1761-W1761</f>
        <v>0</v>
      </c>
      <c r="AO1763" s="521"/>
      <c r="AP1763" s="522"/>
      <c r="AQ1763" s="510" t="s">
        <v>52</v>
      </c>
      <c r="AR1763" s="511"/>
      <c r="AS1763" s="511"/>
      <c r="AT1763" s="512"/>
      <c r="AU1763" s="520">
        <f>AU1761-AJ1761</f>
        <v>0</v>
      </c>
      <c r="AV1763" s="521"/>
      <c r="AW1763" s="522"/>
      <c r="AX1763" s="346"/>
      <c r="AY1763" s="520">
        <f>AY1761-AN1761</f>
        <v>0</v>
      </c>
      <c r="AZ1763" s="521"/>
      <c r="BA1763" s="522"/>
      <c r="BB1763" s="614" t="s">
        <v>118</v>
      </c>
      <c r="BC1763" s="615"/>
      <c r="BD1763" s="615"/>
      <c r="BE1763" s="658"/>
      <c r="BF1763" s="520">
        <f>BF1761-AU1761</f>
        <v>0</v>
      </c>
      <c r="BG1763" s="521"/>
      <c r="BH1763" s="522"/>
      <c r="BI1763" s="346"/>
      <c r="BJ1763" s="520">
        <f>BJ1761-AY1761</f>
        <v>0</v>
      </c>
      <c r="BK1763" s="521"/>
      <c r="BL1763" s="522"/>
      <c r="BM1763" s="227"/>
      <c r="BN1763" s="228"/>
      <c r="BO1763" s="77"/>
      <c r="BP1763" s="77"/>
      <c r="BQ1763" s="72"/>
      <c r="BR1763" s="72"/>
      <c r="BS1763" s="72"/>
    </row>
    <row r="1764" spans="1:71" ht="15.75" customHeight="1" thickTop="1" thickBot="1">
      <c r="A1764" s="54"/>
      <c r="B1764" s="218"/>
      <c r="C1764" s="219"/>
      <c r="D1764" s="219"/>
      <c r="E1764" s="219"/>
      <c r="F1764" s="80"/>
      <c r="G1764" s="80"/>
      <c r="H1764" s="219"/>
      <c r="I1764" s="219"/>
      <c r="J1764" s="219"/>
      <c r="K1764" s="219"/>
      <c r="L1764" s="219"/>
      <c r="M1764" s="219"/>
      <c r="N1764" s="219"/>
      <c r="O1764" s="219"/>
      <c r="P1764" s="219"/>
      <c r="Q1764" s="219"/>
      <c r="R1764" s="219"/>
      <c r="S1764" s="219"/>
      <c r="T1764" s="219"/>
      <c r="U1764" s="219"/>
      <c r="V1764" s="219"/>
      <c r="W1764" s="219"/>
      <c r="X1764" s="219"/>
      <c r="Y1764" s="219"/>
      <c r="Z1764" s="219"/>
      <c r="AA1764" s="219"/>
      <c r="AB1764" s="219"/>
      <c r="AC1764" s="219"/>
      <c r="AD1764" s="219"/>
      <c r="AE1764" s="219"/>
      <c r="AF1764" s="225"/>
      <c r="AG1764" s="225"/>
      <c r="AH1764" s="219"/>
      <c r="AI1764" s="219"/>
      <c r="AJ1764" s="219"/>
      <c r="AK1764" s="219"/>
      <c r="AL1764" s="219"/>
      <c r="AM1764" s="219"/>
      <c r="AN1764" s="219"/>
      <c r="AO1764" s="219"/>
      <c r="AP1764" s="219"/>
      <c r="AQ1764" s="219"/>
      <c r="AR1764" s="219"/>
      <c r="AS1764" s="219"/>
      <c r="AT1764" s="219"/>
      <c r="AU1764" s="219"/>
      <c r="AV1764" s="219"/>
      <c r="AW1764" s="219"/>
      <c r="AX1764" s="219"/>
      <c r="AY1764" s="219"/>
      <c r="AZ1764" s="219"/>
      <c r="BA1764" s="617" t="s">
        <v>135</v>
      </c>
      <c r="BB1764" s="617"/>
      <c r="BC1764" s="617"/>
      <c r="BD1764" s="617"/>
      <c r="BE1764" s="617"/>
      <c r="BF1764" s="617"/>
      <c r="BG1764" s="617"/>
      <c r="BH1764" s="617"/>
      <c r="BI1764" s="617"/>
      <c r="BJ1764" s="617"/>
      <c r="BK1764" s="617"/>
      <c r="BL1764" s="617"/>
      <c r="BM1764" s="617"/>
      <c r="BN1764" s="618"/>
      <c r="BO1764" s="81"/>
      <c r="BP1764" s="81"/>
      <c r="BQ1764" s="54"/>
      <c r="BR1764" s="54"/>
      <c r="BS1764" s="54"/>
    </row>
    <row r="1765" spans="1:71" ht="12" customHeight="1" thickTop="1">
      <c r="A1765" s="54"/>
      <c r="B1765" s="55"/>
      <c r="C1765" s="54"/>
      <c r="D1765" s="54"/>
      <c r="E1765" s="54"/>
      <c r="F1765" s="56"/>
      <c r="G1765" s="56"/>
      <c r="H1765" s="54"/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  <c r="S1765" s="54"/>
      <c r="T1765" s="54"/>
      <c r="U1765" s="54"/>
      <c r="V1765" s="54"/>
      <c r="W1765" s="54"/>
      <c r="X1765" s="54"/>
      <c r="Y1765" s="54"/>
      <c r="Z1765" s="54"/>
      <c r="AA1765" s="54"/>
      <c r="AB1765" s="54"/>
      <c r="AC1765" s="54"/>
      <c r="AD1765" s="54"/>
      <c r="AE1765" s="54"/>
      <c r="AF1765" s="57"/>
      <c r="AG1765" s="57"/>
      <c r="AH1765" s="54"/>
      <c r="AI1765" s="54"/>
      <c r="AJ1765" s="54"/>
      <c r="AK1765" s="54"/>
      <c r="AL1765" s="54"/>
      <c r="AM1765" s="54"/>
      <c r="AN1765" s="54"/>
      <c r="AO1765" s="54"/>
      <c r="AP1765" s="54"/>
      <c r="AQ1765" s="54"/>
      <c r="AR1765" s="54"/>
      <c r="AS1765" s="54"/>
      <c r="AT1765" s="54"/>
      <c r="AU1765" s="54"/>
      <c r="AV1765" s="54"/>
      <c r="AW1765" s="54"/>
      <c r="AX1765" s="54"/>
      <c r="AY1765" s="54"/>
      <c r="AZ1765" s="54"/>
      <c r="BA1765" s="54"/>
      <c r="BB1765" s="54"/>
      <c r="BC1765" s="54"/>
      <c r="BD1765" s="54"/>
      <c r="BE1765" s="54"/>
      <c r="BF1765" s="54"/>
      <c r="BG1765" s="54"/>
      <c r="BH1765" s="54"/>
      <c r="BI1765" s="54"/>
      <c r="BJ1765" s="54"/>
      <c r="BK1765" s="54"/>
      <c r="BL1765" s="54"/>
      <c r="BM1765" s="54"/>
      <c r="BN1765" s="54"/>
      <c r="BO1765" s="58"/>
      <c r="BP1765" s="58"/>
      <c r="BQ1765" s="54"/>
      <c r="BR1765" s="54"/>
      <c r="BS1765" s="54"/>
    </row>
    <row r="1766" spans="1:71" s="61" customFormat="1" ht="33.75">
      <c r="A1766" s="60"/>
      <c r="B1766" s="503" t="s">
        <v>9</v>
      </c>
      <c r="C1766" s="503"/>
      <c r="D1766" s="503"/>
      <c r="E1766" s="503"/>
      <c r="F1766" s="503"/>
      <c r="G1766" s="503"/>
      <c r="H1766" s="503"/>
      <c r="I1766" s="503"/>
      <c r="J1766" s="503"/>
      <c r="K1766" s="503"/>
      <c r="L1766" s="503"/>
      <c r="M1766" s="503"/>
      <c r="N1766" s="503"/>
      <c r="O1766" s="503"/>
      <c r="P1766" s="503"/>
      <c r="Q1766" s="503"/>
      <c r="R1766" s="503"/>
      <c r="S1766" s="503"/>
      <c r="T1766" s="503"/>
      <c r="U1766" s="503"/>
      <c r="V1766" s="503"/>
      <c r="W1766" s="503"/>
      <c r="X1766" s="503"/>
      <c r="Y1766" s="503"/>
      <c r="Z1766" s="503"/>
      <c r="AA1766" s="503"/>
      <c r="AB1766" s="503"/>
      <c r="AC1766" s="503"/>
      <c r="AD1766" s="503"/>
      <c r="AE1766" s="503"/>
      <c r="AF1766" s="503"/>
      <c r="AG1766" s="503"/>
      <c r="AH1766" s="503"/>
      <c r="AI1766" s="503"/>
      <c r="AJ1766" s="503"/>
      <c r="AK1766" s="503"/>
      <c r="AL1766" s="503"/>
      <c r="AM1766" s="503"/>
      <c r="AN1766" s="503"/>
      <c r="AO1766" s="503"/>
      <c r="AP1766" s="503"/>
      <c r="AQ1766" s="503"/>
      <c r="AR1766" s="503"/>
      <c r="AS1766" s="503"/>
      <c r="AT1766" s="503"/>
      <c r="AU1766" s="503"/>
      <c r="AV1766" s="503"/>
      <c r="AW1766" s="503"/>
      <c r="AX1766" s="503"/>
      <c r="AY1766" s="503"/>
      <c r="AZ1766" s="503"/>
      <c r="BA1766" s="503"/>
      <c r="BB1766" s="503"/>
      <c r="BC1766" s="503"/>
      <c r="BD1766" s="503"/>
      <c r="BE1766" s="503"/>
      <c r="BF1766" s="503"/>
      <c r="BG1766" s="503"/>
      <c r="BH1766" s="503"/>
      <c r="BI1766" s="503"/>
      <c r="BJ1766" s="503"/>
      <c r="BK1766" s="503"/>
      <c r="BL1766" s="503"/>
      <c r="BM1766" s="503"/>
      <c r="BN1766" s="503"/>
      <c r="BO1766" s="192"/>
      <c r="BP1766" s="192"/>
      <c r="BQ1766" s="60"/>
      <c r="BR1766" s="60"/>
      <c r="BS1766" s="60"/>
    </row>
    <row r="1767" spans="1:71" ht="10.9" customHeight="1">
      <c r="A1767" s="54"/>
      <c r="B1767" s="193"/>
      <c r="C1767" s="194"/>
      <c r="D1767" s="194"/>
      <c r="E1767" s="194"/>
      <c r="F1767" s="195"/>
      <c r="G1767" s="195"/>
      <c r="H1767" s="194"/>
      <c r="I1767" s="194"/>
      <c r="J1767" s="194"/>
      <c r="K1767" s="194"/>
      <c r="L1767" s="194"/>
      <c r="M1767" s="194"/>
      <c r="N1767" s="194"/>
      <c r="O1767" s="194"/>
      <c r="P1767" s="194"/>
      <c r="Q1767" s="194"/>
      <c r="R1767" s="194"/>
      <c r="S1767" s="194"/>
      <c r="T1767" s="194"/>
      <c r="U1767" s="194"/>
      <c r="V1767" s="194"/>
      <c r="W1767" s="194"/>
      <c r="X1767" s="194"/>
      <c r="Y1767" s="194"/>
      <c r="Z1767" s="194"/>
      <c r="AA1767" s="194"/>
      <c r="AB1767" s="194"/>
      <c r="AC1767" s="194"/>
      <c r="AD1767" s="194"/>
      <c r="AE1767" s="194"/>
      <c r="AF1767" s="196"/>
      <c r="AG1767" s="196"/>
      <c r="AH1767" s="194"/>
      <c r="AI1767" s="194"/>
      <c r="AJ1767" s="194"/>
      <c r="AK1767" s="194"/>
      <c r="AL1767" s="194"/>
      <c r="AM1767" s="194"/>
      <c r="AN1767" s="194"/>
      <c r="AO1767" s="194"/>
      <c r="AP1767" s="194"/>
      <c r="AQ1767" s="194"/>
      <c r="AR1767" s="194"/>
      <c r="AS1767" s="194"/>
      <c r="AT1767" s="194"/>
      <c r="AU1767" s="194"/>
      <c r="AV1767" s="194"/>
      <c r="AW1767" s="194"/>
      <c r="AX1767" s="194"/>
      <c r="AY1767" s="194"/>
      <c r="AZ1767" s="194"/>
      <c r="BA1767" s="194"/>
      <c r="BB1767" s="194"/>
      <c r="BC1767" s="194"/>
      <c r="BD1767" s="194"/>
      <c r="BE1767" s="194"/>
      <c r="BF1767" s="194"/>
      <c r="BG1767" s="194"/>
      <c r="BH1767" s="194"/>
      <c r="BI1767" s="194"/>
      <c r="BJ1767" s="194"/>
      <c r="BK1767" s="194"/>
      <c r="BL1767" s="194"/>
      <c r="BM1767" s="194"/>
      <c r="BN1767" s="508"/>
      <c r="BO1767" s="508"/>
      <c r="BP1767" s="508"/>
      <c r="BQ1767" s="54"/>
      <c r="BR1767" s="54"/>
      <c r="BS1767" s="54"/>
    </row>
    <row r="1768" spans="1:71" s="62" customFormat="1" ht="36.75" customHeight="1">
      <c r="A1768" s="55"/>
      <c r="B1768" s="193"/>
      <c r="C1768" s="193"/>
      <c r="D1768" s="197" t="s">
        <v>10</v>
      </c>
      <c r="E1768" s="514" t="str">
        <f>IF(ROSTER!D$3="","",ROSTER!D$3)</f>
        <v/>
      </c>
      <c r="F1768" s="514"/>
      <c r="G1768" s="514"/>
      <c r="H1768" s="514"/>
      <c r="I1768" s="514"/>
      <c r="J1768" s="514"/>
      <c r="K1768" s="514"/>
      <c r="L1768" s="514"/>
      <c r="M1768" s="514"/>
      <c r="N1768" s="514"/>
      <c r="O1768" s="514"/>
      <c r="P1768" s="514"/>
      <c r="Q1768" s="514"/>
      <c r="R1768" s="514"/>
      <c r="S1768" s="514"/>
      <c r="T1768" s="514"/>
      <c r="U1768" s="514"/>
      <c r="V1768" s="514"/>
      <c r="W1768" s="514"/>
      <c r="X1768" s="514"/>
      <c r="Y1768" s="514"/>
      <c r="Z1768" s="514"/>
      <c r="AA1768" s="514"/>
      <c r="AB1768" s="514"/>
      <c r="AC1768" s="514"/>
      <c r="AD1768" s="198"/>
      <c r="AE1768" s="505" t="s">
        <v>11</v>
      </c>
      <c r="AF1768" s="505"/>
      <c r="AG1768" s="505"/>
      <c r="AH1768" s="505"/>
      <c r="AI1768" s="505"/>
      <c r="AJ1768" s="505"/>
      <c r="AK1768" s="505"/>
      <c r="AL1768" s="505"/>
      <c r="AM1768" s="505"/>
      <c r="AN1768" s="513"/>
      <c r="AO1768" s="513"/>
      <c r="AP1768" s="513"/>
      <c r="AQ1768" s="513"/>
      <c r="AR1768" s="513"/>
      <c r="AS1768" s="513"/>
      <c r="AT1768" s="513"/>
      <c r="AU1768" s="513"/>
      <c r="AV1768" s="513"/>
      <c r="AW1768" s="513"/>
      <c r="AX1768" s="513"/>
      <c r="AY1768" s="513"/>
      <c r="AZ1768" s="513"/>
      <c r="BA1768" s="513"/>
      <c r="BB1768" s="513"/>
      <c r="BC1768" s="513"/>
      <c r="BD1768" s="513"/>
      <c r="BE1768" s="513"/>
      <c r="BF1768" s="513"/>
      <c r="BG1768" s="513"/>
      <c r="BH1768" s="513"/>
      <c r="BI1768" s="513"/>
      <c r="BJ1768" s="513"/>
      <c r="BK1768" s="513"/>
      <c r="BL1768" s="513"/>
      <c r="BM1768" s="513"/>
      <c r="BN1768" s="508"/>
      <c r="BO1768" s="508"/>
      <c r="BP1768" s="508"/>
      <c r="BQ1768" s="55"/>
      <c r="BR1768" s="55"/>
      <c r="BS1768" s="55"/>
    </row>
    <row r="1769" spans="1:71" ht="8.85" customHeight="1">
      <c r="A1769" s="63"/>
      <c r="B1769" s="193"/>
      <c r="C1769" s="196" t="s">
        <v>36</v>
      </c>
      <c r="D1769" s="196"/>
      <c r="E1769" s="196"/>
      <c r="F1769" s="199"/>
      <c r="G1769" s="199"/>
      <c r="H1769" s="196"/>
      <c r="I1769" s="196"/>
      <c r="J1769" s="200"/>
      <c r="K1769" s="200"/>
      <c r="L1769" s="200"/>
      <c r="M1769" s="200"/>
      <c r="N1769" s="200"/>
      <c r="O1769" s="200"/>
      <c r="P1769" s="200"/>
      <c r="Q1769" s="200"/>
      <c r="R1769" s="200"/>
      <c r="S1769" s="200"/>
      <c r="T1769" s="200"/>
      <c r="U1769" s="200"/>
      <c r="V1769" s="200"/>
      <c r="W1769" s="200"/>
      <c r="X1769" s="200"/>
      <c r="Y1769" s="200"/>
      <c r="Z1769" s="200"/>
      <c r="AA1769" s="200"/>
      <c r="AB1769" s="200"/>
      <c r="AC1769" s="200"/>
      <c r="AD1769" s="200"/>
      <c r="AE1769" s="200"/>
      <c r="AF1769" s="200"/>
      <c r="AG1769" s="196"/>
      <c r="AH1769" s="201"/>
      <c r="AI1769" s="202"/>
      <c r="AJ1769" s="202"/>
      <c r="AK1769" s="202"/>
      <c r="AL1769" s="202"/>
      <c r="AM1769" s="202"/>
      <c r="AN1769" s="202"/>
      <c r="AO1769" s="203"/>
      <c r="AP1769" s="204"/>
      <c r="AQ1769" s="204"/>
      <c r="AR1769" s="204"/>
      <c r="AS1769" s="204"/>
      <c r="AT1769" s="204"/>
      <c r="AU1769" s="204"/>
      <c r="AV1769" s="204"/>
      <c r="AW1769" s="204"/>
      <c r="AX1769" s="204"/>
      <c r="AY1769" s="204"/>
      <c r="AZ1769" s="204"/>
      <c r="BA1769" s="204"/>
      <c r="BB1769" s="204"/>
      <c r="BC1769" s="204"/>
      <c r="BD1769" s="204"/>
      <c r="BE1769" s="204"/>
      <c r="BF1769" s="204"/>
      <c r="BG1769" s="204"/>
      <c r="BH1769" s="204"/>
      <c r="BI1769" s="204"/>
      <c r="BJ1769" s="204"/>
      <c r="BK1769" s="204"/>
      <c r="BL1769" s="204"/>
      <c r="BM1769" s="204"/>
      <c r="BN1769" s="204"/>
      <c r="BO1769" s="205"/>
      <c r="BP1769" s="205"/>
      <c r="BQ1769" s="63"/>
      <c r="BR1769" s="63"/>
      <c r="BS1769" s="63"/>
    </row>
    <row r="1770" spans="1:71" s="62" customFormat="1" ht="42.75">
      <c r="A1770" s="55"/>
      <c r="B1770" s="193"/>
      <c r="C1770" s="519" t="s">
        <v>35</v>
      </c>
      <c r="D1770" s="519"/>
      <c r="E1770" s="513"/>
      <c r="F1770" s="513"/>
      <c r="G1770" s="513"/>
      <c r="H1770" s="513"/>
      <c r="I1770" s="513"/>
      <c r="J1770" s="513"/>
      <c r="K1770" s="513"/>
      <c r="L1770" s="513"/>
      <c r="M1770" s="513"/>
      <c r="N1770" s="513"/>
      <c r="O1770" s="513"/>
      <c r="P1770" s="513"/>
      <c r="Q1770" s="513"/>
      <c r="R1770" s="513"/>
      <c r="S1770" s="513"/>
      <c r="T1770" s="513"/>
      <c r="U1770" s="513"/>
      <c r="V1770" s="513"/>
      <c r="W1770" s="513"/>
      <c r="X1770" s="513"/>
      <c r="Y1770" s="513"/>
      <c r="Z1770" s="513"/>
      <c r="AA1770" s="513"/>
      <c r="AB1770" s="513"/>
      <c r="AC1770" s="513"/>
      <c r="AD1770" s="198"/>
      <c r="AE1770" s="239" t="s">
        <v>19</v>
      </c>
      <c r="AF1770" s="239"/>
      <c r="AG1770" s="239"/>
      <c r="AH1770" s="505" t="s">
        <v>19</v>
      </c>
      <c r="AI1770" s="505"/>
      <c r="AJ1770" s="505"/>
      <c r="AK1770" s="505"/>
      <c r="AL1770" s="505"/>
      <c r="AM1770" s="505"/>
      <c r="AN1770" s="513"/>
      <c r="AO1770" s="513"/>
      <c r="AP1770" s="513"/>
      <c r="AQ1770" s="513"/>
      <c r="AR1770" s="513"/>
      <c r="AS1770" s="513"/>
      <c r="AT1770" s="513"/>
      <c r="AU1770" s="513"/>
      <c r="AV1770" s="513"/>
      <c r="AW1770" s="513"/>
      <c r="AX1770" s="513"/>
      <c r="AY1770" s="513"/>
      <c r="AZ1770" s="513"/>
      <c r="BA1770" s="505" t="s">
        <v>12</v>
      </c>
      <c r="BB1770" s="505"/>
      <c r="BC1770" s="505"/>
      <c r="BD1770" s="504"/>
      <c r="BE1770" s="504"/>
      <c r="BF1770" s="504"/>
      <c r="BG1770" s="504"/>
      <c r="BH1770" s="504"/>
      <c r="BI1770" s="504"/>
      <c r="BJ1770" s="504"/>
      <c r="BK1770" s="504"/>
      <c r="BL1770" s="504"/>
      <c r="BM1770" s="504"/>
      <c r="BN1770" s="206"/>
      <c r="BO1770" s="207"/>
      <c r="BP1770" s="207"/>
      <c r="BQ1770" s="64">
        <f>IF(BD1770=0,0,1)</f>
        <v>0</v>
      </c>
      <c r="BR1770" s="65">
        <f>IF((BE1824+BI1824)&gt;(AO1824+AS1824),1,0)</f>
        <v>0</v>
      </c>
      <c r="BS1770" s="66"/>
    </row>
    <row r="1771" spans="1:71" ht="9.6" customHeight="1">
      <c r="A1771" s="54"/>
      <c r="B1771" s="193"/>
      <c r="C1771" s="194"/>
      <c r="D1771" s="194"/>
      <c r="E1771" s="194"/>
      <c r="F1771" s="195"/>
      <c r="G1771" s="195"/>
      <c r="H1771" s="194"/>
      <c r="I1771" s="194"/>
      <c r="J1771" s="194"/>
      <c r="K1771" s="194"/>
      <c r="L1771" s="194"/>
      <c r="M1771" s="194"/>
      <c r="N1771" s="194"/>
      <c r="O1771" s="194"/>
      <c r="P1771" s="194"/>
      <c r="Q1771" s="194"/>
      <c r="R1771" s="194"/>
      <c r="S1771" s="194"/>
      <c r="T1771" s="194"/>
      <c r="U1771" s="194"/>
      <c r="V1771" s="194"/>
      <c r="W1771" s="194"/>
      <c r="X1771" s="194"/>
      <c r="Y1771" s="194"/>
      <c r="Z1771" s="194"/>
      <c r="AA1771" s="194"/>
      <c r="AB1771" s="194"/>
      <c r="AC1771" s="194"/>
      <c r="AD1771" s="194"/>
      <c r="AE1771" s="194"/>
      <c r="AF1771" s="196"/>
      <c r="AG1771" s="196"/>
      <c r="AH1771" s="194"/>
      <c r="AI1771" s="194"/>
      <c r="AJ1771" s="194"/>
      <c r="AK1771" s="194"/>
      <c r="AL1771" s="194"/>
      <c r="AM1771" s="194"/>
      <c r="AN1771" s="194"/>
      <c r="AO1771" s="194"/>
      <c r="AP1771" s="194"/>
      <c r="AQ1771" s="194"/>
      <c r="AR1771" s="194"/>
      <c r="AS1771" s="194"/>
      <c r="AT1771" s="194"/>
      <c r="AU1771" s="194"/>
      <c r="AV1771" s="194"/>
      <c r="AW1771" s="194"/>
      <c r="AX1771" s="194"/>
      <c r="AY1771" s="194"/>
      <c r="AZ1771" s="194"/>
      <c r="BA1771" s="194"/>
      <c r="BB1771" s="194"/>
      <c r="BC1771" s="194"/>
      <c r="BD1771" s="194"/>
      <c r="BE1771" s="194"/>
      <c r="BF1771" s="194"/>
      <c r="BG1771" s="194"/>
      <c r="BH1771" s="194"/>
      <c r="BI1771" s="194"/>
      <c r="BJ1771" s="194"/>
      <c r="BK1771" s="194"/>
      <c r="BL1771" s="194"/>
      <c r="BM1771" s="194"/>
      <c r="BN1771" s="194"/>
      <c r="BO1771" s="208"/>
      <c r="BP1771" s="208"/>
      <c r="BQ1771" s="54"/>
      <c r="BR1771" s="54"/>
      <c r="BS1771" s="54"/>
    </row>
    <row r="1772" spans="1:71" ht="8.85" customHeight="1" thickBot="1">
      <c r="A1772" s="54"/>
      <c r="B1772" s="209"/>
      <c r="C1772" s="210"/>
      <c r="D1772" s="210"/>
      <c r="E1772" s="210"/>
      <c r="F1772" s="211"/>
      <c r="G1772" s="211"/>
      <c r="H1772" s="210"/>
      <c r="I1772" s="210"/>
      <c r="J1772" s="210"/>
      <c r="K1772" s="210"/>
      <c r="L1772" s="210"/>
      <c r="M1772" s="210"/>
      <c r="N1772" s="210"/>
      <c r="O1772" s="210"/>
      <c r="P1772" s="210"/>
      <c r="Q1772" s="210"/>
      <c r="R1772" s="210"/>
      <c r="S1772" s="210"/>
      <c r="T1772" s="210"/>
      <c r="U1772" s="210"/>
      <c r="V1772" s="210"/>
      <c r="W1772" s="210"/>
      <c r="X1772" s="210"/>
      <c r="Y1772" s="210"/>
      <c r="Z1772" s="210"/>
      <c r="AA1772" s="210"/>
      <c r="AB1772" s="210"/>
      <c r="AC1772" s="210"/>
      <c r="AD1772" s="210"/>
      <c r="AE1772" s="210"/>
      <c r="AF1772" s="212"/>
      <c r="AG1772" s="212"/>
      <c r="AH1772" s="210"/>
      <c r="AI1772" s="210"/>
      <c r="AJ1772" s="210"/>
      <c r="AK1772" s="210"/>
      <c r="AL1772" s="210"/>
      <c r="AM1772" s="210"/>
      <c r="AN1772" s="210"/>
      <c r="AO1772" s="210"/>
      <c r="AP1772" s="210"/>
      <c r="AQ1772" s="210"/>
      <c r="AR1772" s="210"/>
      <c r="AS1772" s="210"/>
      <c r="AT1772" s="210"/>
      <c r="AU1772" s="210"/>
      <c r="AV1772" s="210"/>
      <c r="AW1772" s="210"/>
      <c r="AX1772" s="210"/>
      <c r="AY1772" s="210"/>
      <c r="AZ1772" s="210"/>
      <c r="BA1772" s="210"/>
      <c r="BB1772" s="210"/>
      <c r="BC1772" s="210"/>
      <c r="BD1772" s="210"/>
      <c r="BE1772" s="210"/>
      <c r="BF1772" s="210"/>
      <c r="BG1772" s="210"/>
      <c r="BH1772" s="210"/>
      <c r="BI1772" s="210"/>
      <c r="BJ1772" s="210"/>
      <c r="BK1772" s="210"/>
      <c r="BL1772" s="210"/>
      <c r="BM1772" s="210"/>
      <c r="BN1772" s="210"/>
      <c r="BO1772" s="213"/>
      <c r="BP1772" s="213"/>
      <c r="BQ1772" s="54"/>
      <c r="BR1772" s="54"/>
      <c r="BS1772" s="54"/>
    </row>
    <row r="1773" spans="1:71" s="62" customFormat="1" ht="33.4" customHeight="1" thickTop="1">
      <c r="A1773" s="66"/>
      <c r="B1773" s="515" t="s">
        <v>0</v>
      </c>
      <c r="C1773" s="531" t="s">
        <v>1</v>
      </c>
      <c r="D1773" s="532"/>
      <c r="E1773" s="332" t="s">
        <v>26</v>
      </c>
      <c r="F1773" s="499" t="s">
        <v>104</v>
      </c>
      <c r="G1773" s="499" t="s">
        <v>105</v>
      </c>
      <c r="H1773" s="527" t="s">
        <v>38</v>
      </c>
      <c r="I1773" s="528"/>
      <c r="J1773" s="564" t="s">
        <v>7</v>
      </c>
      <c r="K1773" s="564"/>
      <c r="L1773" s="564"/>
      <c r="M1773" s="564"/>
      <c r="N1773" s="564"/>
      <c r="O1773" s="564"/>
      <c r="P1773" s="564" t="s">
        <v>2</v>
      </c>
      <c r="Q1773" s="564"/>
      <c r="R1773" s="564"/>
      <c r="S1773" s="564"/>
      <c r="T1773" s="564"/>
      <c r="U1773" s="564"/>
      <c r="V1773" s="610" t="s">
        <v>32</v>
      </c>
      <c r="W1773" s="611"/>
      <c r="X1773" s="610" t="s">
        <v>33</v>
      </c>
      <c r="Y1773" s="611"/>
      <c r="Z1773" s="619" t="s">
        <v>41</v>
      </c>
      <c r="AA1773" s="620"/>
      <c r="AB1773" s="623" t="s">
        <v>6</v>
      </c>
      <c r="AC1773" s="623"/>
      <c r="AD1773" s="623"/>
      <c r="AE1773" s="623"/>
      <c r="AF1773" s="623"/>
      <c r="AG1773" s="623"/>
      <c r="AH1773" s="564" t="s">
        <v>66</v>
      </c>
      <c r="AI1773" s="564"/>
      <c r="AJ1773" s="564"/>
      <c r="AK1773" s="564"/>
      <c r="AL1773" s="564"/>
      <c r="AM1773" s="564"/>
      <c r="AN1773" s="564" t="s">
        <v>67</v>
      </c>
      <c r="AO1773" s="564"/>
      <c r="AP1773" s="564"/>
      <c r="AQ1773" s="564"/>
      <c r="AR1773" s="564"/>
      <c r="AS1773" s="564"/>
      <c r="AT1773" s="564" t="s">
        <v>68</v>
      </c>
      <c r="AU1773" s="564"/>
      <c r="AV1773" s="564"/>
      <c r="AW1773" s="564"/>
      <c r="AX1773" s="564"/>
      <c r="AY1773" s="583"/>
      <c r="AZ1773" s="564" t="s">
        <v>4</v>
      </c>
      <c r="BA1773" s="564"/>
      <c r="BB1773" s="564"/>
      <c r="BC1773" s="564"/>
      <c r="BD1773" s="564"/>
      <c r="BE1773" s="564"/>
      <c r="BF1773" s="564" t="s">
        <v>69</v>
      </c>
      <c r="BG1773" s="564"/>
      <c r="BH1773" s="564"/>
      <c r="BI1773" s="564"/>
      <c r="BJ1773" s="564"/>
      <c r="BK1773" s="582"/>
      <c r="BL1773" s="659" t="s">
        <v>119</v>
      </c>
      <c r="BM1773" s="660"/>
      <c r="BN1773" s="661"/>
      <c r="BO1773" s="603" t="s">
        <v>83</v>
      </c>
      <c r="BP1773" s="603" t="s">
        <v>84</v>
      </c>
      <c r="BQ1773" s="66"/>
      <c r="BR1773" s="66"/>
      <c r="BS1773" s="66"/>
    </row>
    <row r="1774" spans="1:71" s="68" customFormat="1" ht="45" customHeight="1">
      <c r="A1774" s="67"/>
      <c r="B1774" s="516"/>
      <c r="C1774" s="533"/>
      <c r="D1774" s="534"/>
      <c r="E1774" s="331" t="s">
        <v>106</v>
      </c>
      <c r="F1774" s="500"/>
      <c r="G1774" s="500"/>
      <c r="H1774" s="529"/>
      <c r="I1774" s="530"/>
      <c r="J1774" s="562" t="s">
        <v>15</v>
      </c>
      <c r="K1774" s="563"/>
      <c r="L1774" s="525" t="s">
        <v>16</v>
      </c>
      <c r="M1774" s="526"/>
      <c r="N1774" s="517" t="s">
        <v>17</v>
      </c>
      <c r="O1774" s="518" t="s">
        <v>8</v>
      </c>
      <c r="P1774" s="562" t="s">
        <v>24</v>
      </c>
      <c r="Q1774" s="563"/>
      <c r="R1774" s="525" t="s">
        <v>22</v>
      </c>
      <c r="S1774" s="526"/>
      <c r="T1774" s="517" t="s">
        <v>17</v>
      </c>
      <c r="U1774" s="518"/>
      <c r="V1774" s="612"/>
      <c r="W1774" s="613"/>
      <c r="X1774" s="612"/>
      <c r="Y1774" s="613"/>
      <c r="Z1774" s="621"/>
      <c r="AA1774" s="622"/>
      <c r="AB1774" s="638" t="s">
        <v>50</v>
      </c>
      <c r="AC1774" s="639"/>
      <c r="AD1774" s="636" t="s">
        <v>21</v>
      </c>
      <c r="AE1774" s="637" t="s">
        <v>3</v>
      </c>
      <c r="AF1774" s="624" t="s">
        <v>5</v>
      </c>
      <c r="AG1774" s="625"/>
      <c r="AH1774" s="562" t="s">
        <v>50</v>
      </c>
      <c r="AI1774" s="563"/>
      <c r="AJ1774" s="525" t="s">
        <v>21</v>
      </c>
      <c r="AK1774" s="526" t="s">
        <v>3</v>
      </c>
      <c r="AL1774" s="523" t="s">
        <v>5</v>
      </c>
      <c r="AM1774" s="524"/>
      <c r="AN1774" s="562" t="s">
        <v>50</v>
      </c>
      <c r="AO1774" s="563"/>
      <c r="AP1774" s="525" t="s">
        <v>21</v>
      </c>
      <c r="AQ1774" s="526" t="s">
        <v>3</v>
      </c>
      <c r="AR1774" s="523" t="s">
        <v>5</v>
      </c>
      <c r="AS1774" s="524"/>
      <c r="AT1774" s="533" t="s">
        <v>50</v>
      </c>
      <c r="AU1774" s="584"/>
      <c r="AV1774" s="597" t="s">
        <v>21</v>
      </c>
      <c r="AW1774" s="598" t="s">
        <v>3</v>
      </c>
      <c r="AX1774" s="523" t="s">
        <v>5</v>
      </c>
      <c r="AY1774" s="585"/>
      <c r="AZ1774" s="562" t="s">
        <v>50</v>
      </c>
      <c r="BA1774" s="563"/>
      <c r="BB1774" s="525" t="s">
        <v>21</v>
      </c>
      <c r="BC1774" s="526" t="s">
        <v>3</v>
      </c>
      <c r="BD1774" s="523" t="s">
        <v>5</v>
      </c>
      <c r="BE1774" s="524"/>
      <c r="BF1774" s="533" t="s">
        <v>50</v>
      </c>
      <c r="BG1774" s="584"/>
      <c r="BH1774" s="597" t="s">
        <v>21</v>
      </c>
      <c r="BI1774" s="598" t="s">
        <v>3</v>
      </c>
      <c r="BJ1774" s="523" t="s">
        <v>5</v>
      </c>
      <c r="BK1774" s="524"/>
      <c r="BL1774" s="662"/>
      <c r="BM1774" s="663"/>
      <c r="BN1774" s="664"/>
      <c r="BO1774" s="604"/>
      <c r="BP1774" s="604"/>
      <c r="BQ1774" s="67"/>
      <c r="BR1774" s="67"/>
      <c r="BS1774" s="67"/>
    </row>
    <row r="1775" spans="1:71" ht="23.85" customHeight="1">
      <c r="A1775" s="69"/>
      <c r="B1775" s="548" t="str">
        <f>IF(ROSTER!B8="","",ROSTER!B8)</f>
        <v/>
      </c>
      <c r="C1775" s="536" t="str">
        <f>IF(ROSTER!C$8="","",ROSTER!C$8)</f>
        <v/>
      </c>
      <c r="D1775" s="537"/>
      <c r="E1775" s="546"/>
      <c r="F1775" s="501">
        <f>IF(E1775="y",1,IF(E1775="S",1,0))</f>
        <v>0</v>
      </c>
      <c r="G1775" s="506">
        <f>IF(E1775="S",1,0)</f>
        <v>0</v>
      </c>
      <c r="H1775" s="542"/>
      <c r="I1775" s="543"/>
      <c r="J1775" s="538"/>
      <c r="K1775" s="539"/>
      <c r="L1775" s="552"/>
      <c r="M1775" s="558"/>
      <c r="N1775" s="554">
        <f>L1775+J1775</f>
        <v>0</v>
      </c>
      <c r="O1775" s="555"/>
      <c r="P1775" s="538"/>
      <c r="Q1775" s="539"/>
      <c r="R1775" s="552"/>
      <c r="S1775" s="558"/>
      <c r="T1775" s="590">
        <f>R1775-P1775</f>
        <v>0</v>
      </c>
      <c r="U1775" s="591"/>
      <c r="V1775" s="550"/>
      <c r="W1775" s="543"/>
      <c r="X1775" s="538"/>
      <c r="Y1775" s="543"/>
      <c r="Z1775" s="538"/>
      <c r="AA1775" s="543"/>
      <c r="AB1775" s="538"/>
      <c r="AC1775" s="539"/>
      <c r="AD1775" s="552"/>
      <c r="AE1775" s="558"/>
      <c r="AF1775" s="586">
        <f>IF(AB1775=0,0,(AD1775/AB1775)*100)</f>
        <v>0</v>
      </c>
      <c r="AG1775" s="587"/>
      <c r="AH1775" s="538"/>
      <c r="AI1775" s="539"/>
      <c r="AJ1775" s="552"/>
      <c r="AK1775" s="558"/>
      <c r="AL1775" s="590">
        <f>IF(AH1775=0,0,(AJ1775/AH1775)*100)</f>
        <v>0</v>
      </c>
      <c r="AM1775" s="591"/>
      <c r="AN1775" s="538"/>
      <c r="AO1775" s="539"/>
      <c r="AP1775" s="552"/>
      <c r="AQ1775" s="558"/>
      <c r="AR1775" s="590">
        <f>IF(AN1775=0,0,(AP1775/AN1775)*100)</f>
        <v>0</v>
      </c>
      <c r="AS1775" s="591"/>
      <c r="AT1775" s="578">
        <f>AB1775+AH1775+AN1775</f>
        <v>0</v>
      </c>
      <c r="AU1775" s="579"/>
      <c r="AV1775" s="574">
        <f>AD1775+AJ1775+AP1775</f>
        <v>0</v>
      </c>
      <c r="AW1775" s="575"/>
      <c r="AX1775" s="590">
        <f>IF(AT1775=0,0,(AV1775/AT1775)*100)</f>
        <v>0</v>
      </c>
      <c r="AY1775" s="591"/>
      <c r="AZ1775" s="538"/>
      <c r="BA1775" s="539"/>
      <c r="BB1775" s="552"/>
      <c r="BC1775" s="558"/>
      <c r="BD1775" s="590">
        <f>IF(AZ1775=0,0,(BB1775/AZ1775)*100)</f>
        <v>0</v>
      </c>
      <c r="BE1775" s="591"/>
      <c r="BF1775" s="578">
        <f>AT1775+AZ1775</f>
        <v>0</v>
      </c>
      <c r="BG1775" s="579"/>
      <c r="BH1775" s="574">
        <f>AV1775+BB1775</f>
        <v>0</v>
      </c>
      <c r="BI1775" s="575"/>
      <c r="BJ1775" s="590">
        <f>IF(BF1775=0,0,(BH1775/BF1775)*100)</f>
        <v>0</v>
      </c>
      <c r="BK1775" s="591"/>
      <c r="BL1775" s="650">
        <f>(AD1775*2)+(AJ1775*2)+(AP1775*3)+BB1775</f>
        <v>0</v>
      </c>
      <c r="BM1775" s="651"/>
      <c r="BN1775" s="652"/>
      <c r="BO1775" s="599" t="e">
        <f>(BL1775*BR$1775)+(N1775*BR$1776)+(X1775*BR$1777)+(R1775*BR$1778)+(V1775*BR$1779)+(Z1775*BR$1780)</f>
        <v>#REF!</v>
      </c>
      <c r="BP1775" s="599" t="e">
        <f>((AZ1775-BB1775)*BR$1782)+((AT1775-AV1775)*BR$1781)+(H1775*BR$1783)+(P1775*BR$1784)</f>
        <v>#REF!</v>
      </c>
      <c r="BQ1775" s="70" t="s">
        <v>72</v>
      </c>
      <c r="BR1775" s="71" t="e">
        <f>IF(#REF!="B",#REF!,IF(#REF!="C",#REF!,#REF!))</f>
        <v>#REF!</v>
      </c>
      <c r="BS1775" s="67"/>
    </row>
    <row r="1776" spans="1:71" ht="23.85" customHeight="1">
      <c r="A1776" s="69"/>
      <c r="B1776" s="549"/>
      <c r="C1776" s="560" t="str">
        <f>IF(ROSTER!D$8="","",ROSTER!D$8)</f>
        <v/>
      </c>
      <c r="D1776" s="561"/>
      <c r="E1776" s="547"/>
      <c r="F1776" s="502"/>
      <c r="G1776" s="507"/>
      <c r="H1776" s="544"/>
      <c r="I1776" s="545"/>
      <c r="J1776" s="540"/>
      <c r="K1776" s="541"/>
      <c r="L1776" s="553"/>
      <c r="M1776" s="559"/>
      <c r="N1776" s="556" t="s">
        <v>14</v>
      </c>
      <c r="O1776" s="557"/>
      <c r="P1776" s="540"/>
      <c r="Q1776" s="541"/>
      <c r="R1776" s="553"/>
      <c r="S1776" s="559"/>
      <c r="T1776" s="592"/>
      <c r="U1776" s="593"/>
      <c r="V1776" s="551"/>
      <c r="W1776" s="545"/>
      <c r="X1776" s="540"/>
      <c r="Y1776" s="545"/>
      <c r="Z1776" s="540"/>
      <c r="AA1776" s="545"/>
      <c r="AB1776" s="540"/>
      <c r="AC1776" s="541"/>
      <c r="AD1776" s="553"/>
      <c r="AE1776" s="559"/>
      <c r="AF1776" s="588"/>
      <c r="AG1776" s="589"/>
      <c r="AH1776" s="540"/>
      <c r="AI1776" s="541"/>
      <c r="AJ1776" s="553"/>
      <c r="AK1776" s="559"/>
      <c r="AL1776" s="592"/>
      <c r="AM1776" s="593"/>
      <c r="AN1776" s="540"/>
      <c r="AO1776" s="541"/>
      <c r="AP1776" s="553"/>
      <c r="AQ1776" s="559"/>
      <c r="AR1776" s="592"/>
      <c r="AS1776" s="593"/>
      <c r="AT1776" s="580"/>
      <c r="AU1776" s="581"/>
      <c r="AV1776" s="576"/>
      <c r="AW1776" s="577"/>
      <c r="AX1776" s="592"/>
      <c r="AY1776" s="593"/>
      <c r="AZ1776" s="540"/>
      <c r="BA1776" s="541"/>
      <c r="BB1776" s="553"/>
      <c r="BC1776" s="559"/>
      <c r="BD1776" s="592"/>
      <c r="BE1776" s="593"/>
      <c r="BF1776" s="580"/>
      <c r="BG1776" s="581"/>
      <c r="BH1776" s="576"/>
      <c r="BI1776" s="577"/>
      <c r="BJ1776" s="592"/>
      <c r="BK1776" s="593"/>
      <c r="BL1776" s="653"/>
      <c r="BM1776" s="654"/>
      <c r="BN1776" s="655"/>
      <c r="BO1776" s="600"/>
      <c r="BP1776" s="600"/>
      <c r="BQ1776" s="70" t="s">
        <v>73</v>
      </c>
      <c r="BR1776" s="71" t="e">
        <f>IF(#REF!="B",#REF!,IF(#REF!="C",#REF!,#REF!))</f>
        <v>#REF!</v>
      </c>
      <c r="BS1776" s="67"/>
    </row>
    <row r="1777" spans="1:71" ht="21.75" customHeight="1">
      <c r="A1777" s="54"/>
      <c r="B1777" s="548" t="str">
        <f>IF(ROSTER!B10="","",ROSTER!B10)</f>
        <v/>
      </c>
      <c r="C1777" s="536" t="str">
        <f>IF(ROSTER!C$10="","",ROSTER!C$10)</f>
        <v/>
      </c>
      <c r="D1777" s="537"/>
      <c r="E1777" s="546"/>
      <c r="F1777" s="501">
        <f>IF(E1777="y",1,IF(E1777="S",1,0))</f>
        <v>0</v>
      </c>
      <c r="G1777" s="506">
        <f>IF(E1777="S",1,0)</f>
        <v>0</v>
      </c>
      <c r="H1777" s="542"/>
      <c r="I1777" s="543"/>
      <c r="J1777" s="538"/>
      <c r="K1777" s="539"/>
      <c r="L1777" s="552"/>
      <c r="M1777" s="558"/>
      <c r="N1777" s="554">
        <f>L1777+J1777</f>
        <v>0</v>
      </c>
      <c r="O1777" s="555"/>
      <c r="P1777" s="538"/>
      <c r="Q1777" s="539"/>
      <c r="R1777" s="552"/>
      <c r="S1777" s="558"/>
      <c r="T1777" s="590">
        <f t="shared" ref="T1777:T1818" si="1596">R1777-P1777</f>
        <v>0</v>
      </c>
      <c r="U1777" s="591"/>
      <c r="V1777" s="550"/>
      <c r="W1777" s="543"/>
      <c r="X1777" s="538"/>
      <c r="Y1777" s="543"/>
      <c r="Z1777" s="538"/>
      <c r="AA1777" s="543"/>
      <c r="AB1777" s="538"/>
      <c r="AC1777" s="539"/>
      <c r="AD1777" s="552"/>
      <c r="AE1777" s="558"/>
      <c r="AF1777" s="586">
        <f>IF(AB1777=0,0,(AD1777/AB1777)*100)</f>
        <v>0</v>
      </c>
      <c r="AG1777" s="587"/>
      <c r="AH1777" s="538"/>
      <c r="AI1777" s="539"/>
      <c r="AJ1777" s="552"/>
      <c r="AK1777" s="558"/>
      <c r="AL1777" s="590">
        <f>IF(AH1777=0,0,(AJ1777/AH1777)*100)</f>
        <v>0</v>
      </c>
      <c r="AM1777" s="591"/>
      <c r="AN1777" s="538"/>
      <c r="AO1777" s="539"/>
      <c r="AP1777" s="552"/>
      <c r="AQ1777" s="558"/>
      <c r="AR1777" s="590">
        <f>IF(AN1777=0,0,(AP1777/AN1777)*100)</f>
        <v>0</v>
      </c>
      <c r="AS1777" s="591"/>
      <c r="AT1777" s="578">
        <f>AB1777+AH1777+AN1777</f>
        <v>0</v>
      </c>
      <c r="AU1777" s="579"/>
      <c r="AV1777" s="574">
        <f>AD1777+AJ1777+AP1777</f>
        <v>0</v>
      </c>
      <c r="AW1777" s="575"/>
      <c r="AX1777" s="590">
        <f>IF(AT1777=0,0,(AV1777/AT1777)*100)</f>
        <v>0</v>
      </c>
      <c r="AY1777" s="591"/>
      <c r="AZ1777" s="538"/>
      <c r="BA1777" s="539"/>
      <c r="BB1777" s="552"/>
      <c r="BC1777" s="558"/>
      <c r="BD1777" s="590">
        <f>IF(AZ1777=0,0,(BB1777/AZ1777)*100)</f>
        <v>0</v>
      </c>
      <c r="BE1777" s="591"/>
      <c r="BF1777" s="578">
        <f>AT1777+AZ1777</f>
        <v>0</v>
      </c>
      <c r="BG1777" s="579"/>
      <c r="BH1777" s="574">
        <f>AV1777+BB1777</f>
        <v>0</v>
      </c>
      <c r="BI1777" s="575"/>
      <c r="BJ1777" s="590">
        <f>IF(BF1777=0,0,(BH1777/BF1777)*100)</f>
        <v>0</v>
      </c>
      <c r="BK1777" s="591"/>
      <c r="BL1777" s="650">
        <f>(AD1777*2)+(AJ1777*2)+(AP1777*3)+BB1777</f>
        <v>0</v>
      </c>
      <c r="BM1777" s="651"/>
      <c r="BN1777" s="652"/>
      <c r="BO1777" s="599" t="e">
        <f>(BL1777*BR$1775)+(N1777*BR$1776)+(X1777*BR$1777)+(R1777*BR$1778)+(V1777*BR$1779)+(Z1777*BR$1780)</f>
        <v>#REF!</v>
      </c>
      <c r="BP1777" s="599" t="e">
        <f>((AZ1777-BB1777)*BR$1782)+((AT1777-AV1777)*BR$1781)+(H1777*BR$1783)+(P1777*BR$1784)</f>
        <v>#REF!</v>
      </c>
      <c r="BQ1777" s="70" t="s">
        <v>74</v>
      </c>
      <c r="BR1777" s="71" t="e">
        <f>IF(#REF!="B",#REF!,IF(#REF!="C",#REF!,#REF!))</f>
        <v>#REF!</v>
      </c>
      <c r="BS1777" s="67"/>
    </row>
    <row r="1778" spans="1:71" ht="21.75" customHeight="1">
      <c r="A1778" s="54"/>
      <c r="B1778" s="549"/>
      <c r="C1778" s="560" t="str">
        <f>IF(ROSTER!D$10="","",ROSTER!D$10)</f>
        <v/>
      </c>
      <c r="D1778" s="561"/>
      <c r="E1778" s="547"/>
      <c r="F1778" s="502"/>
      <c r="G1778" s="507"/>
      <c r="H1778" s="544"/>
      <c r="I1778" s="545"/>
      <c r="J1778" s="540"/>
      <c r="K1778" s="541"/>
      <c r="L1778" s="553"/>
      <c r="M1778" s="559"/>
      <c r="N1778" s="556" t="s">
        <v>14</v>
      </c>
      <c r="O1778" s="557"/>
      <c r="P1778" s="540"/>
      <c r="Q1778" s="541"/>
      <c r="R1778" s="553"/>
      <c r="S1778" s="559"/>
      <c r="T1778" s="592"/>
      <c r="U1778" s="593"/>
      <c r="V1778" s="551"/>
      <c r="W1778" s="545"/>
      <c r="X1778" s="540"/>
      <c r="Y1778" s="545"/>
      <c r="Z1778" s="540"/>
      <c r="AA1778" s="545"/>
      <c r="AB1778" s="540"/>
      <c r="AC1778" s="541"/>
      <c r="AD1778" s="553"/>
      <c r="AE1778" s="559"/>
      <c r="AF1778" s="588"/>
      <c r="AG1778" s="589"/>
      <c r="AH1778" s="540"/>
      <c r="AI1778" s="541"/>
      <c r="AJ1778" s="553"/>
      <c r="AK1778" s="559"/>
      <c r="AL1778" s="592"/>
      <c r="AM1778" s="593"/>
      <c r="AN1778" s="540"/>
      <c r="AO1778" s="541"/>
      <c r="AP1778" s="553"/>
      <c r="AQ1778" s="559"/>
      <c r="AR1778" s="592"/>
      <c r="AS1778" s="593"/>
      <c r="AT1778" s="580"/>
      <c r="AU1778" s="581"/>
      <c r="AV1778" s="576"/>
      <c r="AW1778" s="577"/>
      <c r="AX1778" s="592"/>
      <c r="AY1778" s="593"/>
      <c r="AZ1778" s="540"/>
      <c r="BA1778" s="541"/>
      <c r="BB1778" s="553"/>
      <c r="BC1778" s="559"/>
      <c r="BD1778" s="592"/>
      <c r="BE1778" s="593"/>
      <c r="BF1778" s="580"/>
      <c r="BG1778" s="581"/>
      <c r="BH1778" s="576"/>
      <c r="BI1778" s="577"/>
      <c r="BJ1778" s="592"/>
      <c r="BK1778" s="593"/>
      <c r="BL1778" s="653"/>
      <c r="BM1778" s="654"/>
      <c r="BN1778" s="655"/>
      <c r="BO1778" s="600"/>
      <c r="BP1778" s="600"/>
      <c r="BQ1778" s="70" t="s">
        <v>75</v>
      </c>
      <c r="BR1778" s="71" t="e">
        <f>IF(#REF!="B",#REF!,IF(#REF!="C",#REF!,#REF!))</f>
        <v>#REF!</v>
      </c>
      <c r="BS1778" s="67"/>
    </row>
    <row r="1779" spans="1:71" ht="21.75" customHeight="1">
      <c r="A1779" s="54"/>
      <c r="B1779" s="565" t="str">
        <f>IF(ROSTER!B12="","",ROSTER!B12)</f>
        <v/>
      </c>
      <c r="C1779" s="536" t="str">
        <f>IF(ROSTER!C$12="","",ROSTER!C$12)</f>
        <v/>
      </c>
      <c r="D1779" s="537"/>
      <c r="E1779" s="546"/>
      <c r="F1779" s="501">
        <f>IF(E1779="y",1,IF(E1779="S",1,0))</f>
        <v>0</v>
      </c>
      <c r="G1779" s="506">
        <f>IF(E1779="S",1,0)</f>
        <v>0</v>
      </c>
      <c r="H1779" s="542"/>
      <c r="I1779" s="543"/>
      <c r="J1779" s="538"/>
      <c r="K1779" s="539"/>
      <c r="L1779" s="552"/>
      <c r="M1779" s="558"/>
      <c r="N1779" s="554">
        <f>L1779+J1779</f>
        <v>0</v>
      </c>
      <c r="O1779" s="555"/>
      <c r="P1779" s="538"/>
      <c r="Q1779" s="539"/>
      <c r="R1779" s="552"/>
      <c r="S1779" s="558"/>
      <c r="T1779" s="590">
        <f t="shared" ref="T1779:T1818" si="1597">R1779-P1779</f>
        <v>0</v>
      </c>
      <c r="U1779" s="591"/>
      <c r="V1779" s="550"/>
      <c r="W1779" s="543"/>
      <c r="X1779" s="538"/>
      <c r="Y1779" s="543"/>
      <c r="Z1779" s="538"/>
      <c r="AA1779" s="543"/>
      <c r="AB1779" s="538"/>
      <c r="AC1779" s="539"/>
      <c r="AD1779" s="552"/>
      <c r="AE1779" s="558"/>
      <c r="AF1779" s="586">
        <f>IF(AB1779=0,0,(AD1779/AB1779)*100)</f>
        <v>0</v>
      </c>
      <c r="AG1779" s="587"/>
      <c r="AH1779" s="538"/>
      <c r="AI1779" s="539"/>
      <c r="AJ1779" s="552"/>
      <c r="AK1779" s="558"/>
      <c r="AL1779" s="590">
        <f>IF(AH1779=0,0,(AJ1779/AH1779)*100)</f>
        <v>0</v>
      </c>
      <c r="AM1779" s="591"/>
      <c r="AN1779" s="538"/>
      <c r="AO1779" s="539"/>
      <c r="AP1779" s="552"/>
      <c r="AQ1779" s="558"/>
      <c r="AR1779" s="590">
        <f>IF(AN1779=0,0,(AP1779/AN1779)*100)</f>
        <v>0</v>
      </c>
      <c r="AS1779" s="591"/>
      <c r="AT1779" s="578">
        <f>AB1779+AH1779+AN1779</f>
        <v>0</v>
      </c>
      <c r="AU1779" s="579"/>
      <c r="AV1779" s="574">
        <f>AD1779+AJ1779+AP1779</f>
        <v>0</v>
      </c>
      <c r="AW1779" s="575"/>
      <c r="AX1779" s="590">
        <f>IF(AT1779=0,0,(AV1779/AT1779)*100)</f>
        <v>0</v>
      </c>
      <c r="AY1779" s="591"/>
      <c r="AZ1779" s="538"/>
      <c r="BA1779" s="539"/>
      <c r="BB1779" s="552"/>
      <c r="BC1779" s="558"/>
      <c r="BD1779" s="590">
        <f>IF(AZ1779=0,0,(BB1779/AZ1779)*100)</f>
        <v>0</v>
      </c>
      <c r="BE1779" s="591"/>
      <c r="BF1779" s="578">
        <f>AT1779+AZ1779</f>
        <v>0</v>
      </c>
      <c r="BG1779" s="579"/>
      <c r="BH1779" s="574">
        <f>AV1779+BB1779</f>
        <v>0</v>
      </c>
      <c r="BI1779" s="575"/>
      <c r="BJ1779" s="590">
        <f>IF(BF1779=0,0,(BH1779/BF1779)*100)</f>
        <v>0</v>
      </c>
      <c r="BK1779" s="591"/>
      <c r="BL1779" s="650">
        <f>(AD1779*2)+(AJ1779*2)+(AP1779*3)+BB1779</f>
        <v>0</v>
      </c>
      <c r="BM1779" s="651"/>
      <c r="BN1779" s="652"/>
      <c r="BO1779" s="599" t="e">
        <f>(BL1779*BR$1775)+(N1779*BR$1776)+(X1779*BR$1777)+(R1779*BR$1778)+(V1779*BR$1779)+(Z1779*BR$1780)</f>
        <v>#REF!</v>
      </c>
      <c r="BP1779" s="599" t="e">
        <f>((AZ1779-BB1779)*BR$1782)+((AT1779-AV1779)*BR$1781)+(H1779*BR$1783)+(P1779*BR$1784)</f>
        <v>#REF!</v>
      </c>
      <c r="BQ1779" s="70" t="s">
        <v>76</v>
      </c>
      <c r="BR1779" s="71" t="e">
        <f>IF(#REF!="B",#REF!,IF(#REF!="C",#REF!,#REF!))</f>
        <v>#REF!</v>
      </c>
      <c r="BS1779" s="67"/>
    </row>
    <row r="1780" spans="1:71" ht="21.75" customHeight="1">
      <c r="A1780" s="54"/>
      <c r="B1780" s="566"/>
      <c r="C1780" s="560" t="str">
        <f>IF(ROSTER!D$12="","",ROSTER!D$12)</f>
        <v/>
      </c>
      <c r="D1780" s="561"/>
      <c r="E1780" s="547"/>
      <c r="F1780" s="502"/>
      <c r="G1780" s="507"/>
      <c r="H1780" s="544"/>
      <c r="I1780" s="545"/>
      <c r="J1780" s="540"/>
      <c r="K1780" s="541"/>
      <c r="L1780" s="553"/>
      <c r="M1780" s="559"/>
      <c r="N1780" s="556" t="s">
        <v>14</v>
      </c>
      <c r="O1780" s="557"/>
      <c r="P1780" s="540"/>
      <c r="Q1780" s="541"/>
      <c r="R1780" s="553"/>
      <c r="S1780" s="559"/>
      <c r="T1780" s="592"/>
      <c r="U1780" s="593"/>
      <c r="V1780" s="551"/>
      <c r="W1780" s="545"/>
      <c r="X1780" s="540"/>
      <c r="Y1780" s="545"/>
      <c r="Z1780" s="540"/>
      <c r="AA1780" s="545"/>
      <c r="AB1780" s="540"/>
      <c r="AC1780" s="541"/>
      <c r="AD1780" s="553"/>
      <c r="AE1780" s="559"/>
      <c r="AF1780" s="588"/>
      <c r="AG1780" s="589"/>
      <c r="AH1780" s="540"/>
      <c r="AI1780" s="541"/>
      <c r="AJ1780" s="553"/>
      <c r="AK1780" s="559"/>
      <c r="AL1780" s="592"/>
      <c r="AM1780" s="593"/>
      <c r="AN1780" s="540"/>
      <c r="AO1780" s="541"/>
      <c r="AP1780" s="553"/>
      <c r="AQ1780" s="559"/>
      <c r="AR1780" s="592"/>
      <c r="AS1780" s="593"/>
      <c r="AT1780" s="580"/>
      <c r="AU1780" s="581"/>
      <c r="AV1780" s="576"/>
      <c r="AW1780" s="577"/>
      <c r="AX1780" s="592"/>
      <c r="AY1780" s="593"/>
      <c r="AZ1780" s="540"/>
      <c r="BA1780" s="541"/>
      <c r="BB1780" s="553"/>
      <c r="BC1780" s="559"/>
      <c r="BD1780" s="592"/>
      <c r="BE1780" s="593"/>
      <c r="BF1780" s="580"/>
      <c r="BG1780" s="581"/>
      <c r="BH1780" s="576"/>
      <c r="BI1780" s="577"/>
      <c r="BJ1780" s="592"/>
      <c r="BK1780" s="593"/>
      <c r="BL1780" s="653"/>
      <c r="BM1780" s="654"/>
      <c r="BN1780" s="655"/>
      <c r="BO1780" s="600"/>
      <c r="BP1780" s="600"/>
      <c r="BQ1780" s="70" t="s">
        <v>77</v>
      </c>
      <c r="BR1780" s="71" t="e">
        <f>IF(#REF!="B",#REF!,IF(#REF!="C",#REF!,#REF!))</f>
        <v>#REF!</v>
      </c>
      <c r="BS1780" s="67"/>
    </row>
    <row r="1781" spans="1:71" ht="21.75" customHeight="1">
      <c r="A1781" s="54"/>
      <c r="B1781" s="565" t="str">
        <f>IF(ROSTER!B14="","",ROSTER!B14)</f>
        <v/>
      </c>
      <c r="C1781" s="536" t="str">
        <f>IF(ROSTER!C$14="","",ROSTER!C$14)</f>
        <v/>
      </c>
      <c r="D1781" s="537"/>
      <c r="E1781" s="546"/>
      <c r="F1781" s="501">
        <f>IF(E1781="y",1,IF(E1781="S",1,0))</f>
        <v>0</v>
      </c>
      <c r="G1781" s="506">
        <f>IF(E1781="S",1,0)</f>
        <v>0</v>
      </c>
      <c r="H1781" s="542"/>
      <c r="I1781" s="543"/>
      <c r="J1781" s="538"/>
      <c r="K1781" s="539"/>
      <c r="L1781" s="552"/>
      <c r="M1781" s="558"/>
      <c r="N1781" s="554">
        <f>L1781+J1781</f>
        <v>0</v>
      </c>
      <c r="O1781" s="555"/>
      <c r="P1781" s="538"/>
      <c r="Q1781" s="539"/>
      <c r="R1781" s="552"/>
      <c r="S1781" s="558"/>
      <c r="T1781" s="590">
        <f t="shared" ref="T1781:T1818" si="1598">R1781-P1781</f>
        <v>0</v>
      </c>
      <c r="U1781" s="591"/>
      <c r="V1781" s="550"/>
      <c r="W1781" s="543"/>
      <c r="X1781" s="538"/>
      <c r="Y1781" s="543"/>
      <c r="Z1781" s="538"/>
      <c r="AA1781" s="543"/>
      <c r="AB1781" s="538"/>
      <c r="AC1781" s="539"/>
      <c r="AD1781" s="552"/>
      <c r="AE1781" s="558"/>
      <c r="AF1781" s="586">
        <f>IF(AB1781=0,0,(AD1781/AB1781)*100)</f>
        <v>0</v>
      </c>
      <c r="AG1781" s="587"/>
      <c r="AH1781" s="538"/>
      <c r="AI1781" s="539"/>
      <c r="AJ1781" s="552"/>
      <c r="AK1781" s="558"/>
      <c r="AL1781" s="590">
        <f>IF(AH1781=0,0,(AJ1781/AH1781)*100)</f>
        <v>0</v>
      </c>
      <c r="AM1781" s="591"/>
      <c r="AN1781" s="538"/>
      <c r="AO1781" s="539"/>
      <c r="AP1781" s="552"/>
      <c r="AQ1781" s="558"/>
      <c r="AR1781" s="590">
        <f>IF(AN1781=0,0,(AP1781/AN1781)*100)</f>
        <v>0</v>
      </c>
      <c r="AS1781" s="591"/>
      <c r="AT1781" s="578">
        <f>AB1781+AH1781+AN1781</f>
        <v>0</v>
      </c>
      <c r="AU1781" s="579"/>
      <c r="AV1781" s="574">
        <f>AD1781+AJ1781+AP1781</f>
        <v>0</v>
      </c>
      <c r="AW1781" s="575"/>
      <c r="AX1781" s="590">
        <f>IF(AT1781=0,0,(AV1781/AT1781)*100)</f>
        <v>0</v>
      </c>
      <c r="AY1781" s="591"/>
      <c r="AZ1781" s="538"/>
      <c r="BA1781" s="539"/>
      <c r="BB1781" s="552"/>
      <c r="BC1781" s="558"/>
      <c r="BD1781" s="590">
        <f>IF(AZ1781=0,0,(BB1781/AZ1781)*100)</f>
        <v>0</v>
      </c>
      <c r="BE1781" s="591"/>
      <c r="BF1781" s="578">
        <f>AT1781+AZ1781</f>
        <v>0</v>
      </c>
      <c r="BG1781" s="579"/>
      <c r="BH1781" s="574">
        <f>AV1781+BB1781</f>
        <v>0</v>
      </c>
      <c r="BI1781" s="575"/>
      <c r="BJ1781" s="590">
        <f>IF(BF1781=0,0,(BH1781/BF1781)*100)</f>
        <v>0</v>
      </c>
      <c r="BK1781" s="591"/>
      <c r="BL1781" s="650">
        <f>(AD1781*2)+(AJ1781*2)+(AP1781*3)+BB1781</f>
        <v>0</v>
      </c>
      <c r="BM1781" s="651"/>
      <c r="BN1781" s="652"/>
      <c r="BO1781" s="599" t="e">
        <f>(BL1781*BR$1775)+(N1781*BR$1776)+(X1781*BR$1777)+(R1781*BR$1778)+(V1781*BR$1779)+(Z1781*BR$1780)</f>
        <v>#REF!</v>
      </c>
      <c r="BP1781" s="599" t="e">
        <f>((AZ1781-BB1781)*BR$1782)+((AT1781-AV1781)*BR$1781)+(H1781*BR$1783)+(P1781*BR$1784)</f>
        <v>#REF!</v>
      </c>
      <c r="BQ1781" s="70" t="s">
        <v>78</v>
      </c>
      <c r="BR1781" s="71" t="e">
        <f>IF(#REF!="B",#REF!,IF(#REF!="C",#REF!,#REF!))</f>
        <v>#REF!</v>
      </c>
      <c r="BS1781" s="67"/>
    </row>
    <row r="1782" spans="1:71" ht="21.75" customHeight="1">
      <c r="A1782" s="54"/>
      <c r="B1782" s="566"/>
      <c r="C1782" s="560" t="str">
        <f>IF(ROSTER!D$14="","",ROSTER!D$14)</f>
        <v/>
      </c>
      <c r="D1782" s="561"/>
      <c r="E1782" s="547"/>
      <c r="F1782" s="502"/>
      <c r="G1782" s="507"/>
      <c r="H1782" s="544"/>
      <c r="I1782" s="545"/>
      <c r="J1782" s="540"/>
      <c r="K1782" s="541"/>
      <c r="L1782" s="553"/>
      <c r="M1782" s="559"/>
      <c r="N1782" s="556" t="s">
        <v>14</v>
      </c>
      <c r="O1782" s="557"/>
      <c r="P1782" s="540"/>
      <c r="Q1782" s="541"/>
      <c r="R1782" s="553"/>
      <c r="S1782" s="559"/>
      <c r="T1782" s="592"/>
      <c r="U1782" s="593"/>
      <c r="V1782" s="551"/>
      <c r="W1782" s="545"/>
      <c r="X1782" s="540"/>
      <c r="Y1782" s="545"/>
      <c r="Z1782" s="540"/>
      <c r="AA1782" s="545"/>
      <c r="AB1782" s="540"/>
      <c r="AC1782" s="541"/>
      <c r="AD1782" s="553"/>
      <c r="AE1782" s="559"/>
      <c r="AF1782" s="588"/>
      <c r="AG1782" s="589"/>
      <c r="AH1782" s="540"/>
      <c r="AI1782" s="541"/>
      <c r="AJ1782" s="553"/>
      <c r="AK1782" s="559"/>
      <c r="AL1782" s="592"/>
      <c r="AM1782" s="593"/>
      <c r="AN1782" s="540"/>
      <c r="AO1782" s="541"/>
      <c r="AP1782" s="553"/>
      <c r="AQ1782" s="559"/>
      <c r="AR1782" s="592"/>
      <c r="AS1782" s="593"/>
      <c r="AT1782" s="580"/>
      <c r="AU1782" s="581"/>
      <c r="AV1782" s="576"/>
      <c r="AW1782" s="577"/>
      <c r="AX1782" s="592"/>
      <c r="AY1782" s="593"/>
      <c r="AZ1782" s="540"/>
      <c r="BA1782" s="541"/>
      <c r="BB1782" s="553"/>
      <c r="BC1782" s="559"/>
      <c r="BD1782" s="592"/>
      <c r="BE1782" s="593"/>
      <c r="BF1782" s="580"/>
      <c r="BG1782" s="581"/>
      <c r="BH1782" s="576"/>
      <c r="BI1782" s="577"/>
      <c r="BJ1782" s="592"/>
      <c r="BK1782" s="593"/>
      <c r="BL1782" s="653"/>
      <c r="BM1782" s="654"/>
      <c r="BN1782" s="655"/>
      <c r="BO1782" s="600"/>
      <c r="BP1782" s="600"/>
      <c r="BQ1782" s="70" t="s">
        <v>79</v>
      </c>
      <c r="BR1782" s="71" t="e">
        <f>IF(#REF!="B",#REF!,IF(#REF!="C",#REF!,#REF!))</f>
        <v>#REF!</v>
      </c>
      <c r="BS1782" s="67"/>
    </row>
    <row r="1783" spans="1:71" ht="21.75" customHeight="1">
      <c r="A1783" s="54"/>
      <c r="B1783" s="565" t="str">
        <f>IF(ROSTER!B16="","",ROSTER!B16)</f>
        <v/>
      </c>
      <c r="C1783" s="536" t="str">
        <f>IF(ROSTER!C$16="","",ROSTER!C$16)</f>
        <v/>
      </c>
      <c r="D1783" s="537"/>
      <c r="E1783" s="546"/>
      <c r="F1783" s="501">
        <f>IF(E1783="y",1,IF(E1783="S",1,0))</f>
        <v>0</v>
      </c>
      <c r="G1783" s="506">
        <f>IF(E1783="S",1,0)</f>
        <v>0</v>
      </c>
      <c r="H1783" s="542"/>
      <c r="I1783" s="543"/>
      <c r="J1783" s="538"/>
      <c r="K1783" s="539"/>
      <c r="L1783" s="552"/>
      <c r="M1783" s="558"/>
      <c r="N1783" s="554">
        <f>L1783+J1783</f>
        <v>0</v>
      </c>
      <c r="O1783" s="555"/>
      <c r="P1783" s="538"/>
      <c r="Q1783" s="539"/>
      <c r="R1783" s="552"/>
      <c r="S1783" s="558"/>
      <c r="T1783" s="590">
        <f t="shared" ref="T1783:T1818" si="1599">R1783-P1783</f>
        <v>0</v>
      </c>
      <c r="U1783" s="591"/>
      <c r="V1783" s="550"/>
      <c r="W1783" s="543"/>
      <c r="X1783" s="538"/>
      <c r="Y1783" s="543"/>
      <c r="Z1783" s="538"/>
      <c r="AA1783" s="543"/>
      <c r="AB1783" s="538"/>
      <c r="AC1783" s="539"/>
      <c r="AD1783" s="552"/>
      <c r="AE1783" s="558"/>
      <c r="AF1783" s="586">
        <f>IF(AB1783=0,0,(AD1783/AB1783)*100)</f>
        <v>0</v>
      </c>
      <c r="AG1783" s="587"/>
      <c r="AH1783" s="538"/>
      <c r="AI1783" s="539"/>
      <c r="AJ1783" s="552"/>
      <c r="AK1783" s="558"/>
      <c r="AL1783" s="590">
        <f>IF(AH1783=0,0,(AJ1783/AH1783)*100)</f>
        <v>0</v>
      </c>
      <c r="AM1783" s="591"/>
      <c r="AN1783" s="538"/>
      <c r="AO1783" s="539"/>
      <c r="AP1783" s="552"/>
      <c r="AQ1783" s="558"/>
      <c r="AR1783" s="590">
        <f>IF(AN1783=0,0,(AP1783/AN1783)*100)</f>
        <v>0</v>
      </c>
      <c r="AS1783" s="591"/>
      <c r="AT1783" s="578">
        <f>AB1783+AH1783+AN1783</f>
        <v>0</v>
      </c>
      <c r="AU1783" s="579"/>
      <c r="AV1783" s="574">
        <f>AD1783+AJ1783+AP1783</f>
        <v>0</v>
      </c>
      <c r="AW1783" s="575"/>
      <c r="AX1783" s="590">
        <f>IF(AT1783=0,0,(AV1783/AT1783)*100)</f>
        <v>0</v>
      </c>
      <c r="AY1783" s="591"/>
      <c r="AZ1783" s="538"/>
      <c r="BA1783" s="539"/>
      <c r="BB1783" s="552"/>
      <c r="BC1783" s="558"/>
      <c r="BD1783" s="590">
        <f>IF(AZ1783=0,0,(BB1783/AZ1783)*100)</f>
        <v>0</v>
      </c>
      <c r="BE1783" s="591"/>
      <c r="BF1783" s="578">
        <f>AT1783+AZ1783</f>
        <v>0</v>
      </c>
      <c r="BG1783" s="579"/>
      <c r="BH1783" s="574">
        <f>AV1783+BB1783</f>
        <v>0</v>
      </c>
      <c r="BI1783" s="575"/>
      <c r="BJ1783" s="590">
        <f>IF(BF1783=0,0,(BH1783/BF1783)*100)</f>
        <v>0</v>
      </c>
      <c r="BK1783" s="591"/>
      <c r="BL1783" s="650">
        <f>(AD1783*2)+(AJ1783*2)+(AP1783*3)+BB1783</f>
        <v>0</v>
      </c>
      <c r="BM1783" s="651"/>
      <c r="BN1783" s="652"/>
      <c r="BO1783" s="599" t="e">
        <f>(BL1783*BR$1775)+(N1783*BR$1776)+(X1783*BR$1777)+(R1783*BR$1778)+(V1783*BR$1779)+(Z1783*BR$1780)</f>
        <v>#REF!</v>
      </c>
      <c r="BP1783" s="599" t="e">
        <f>((AZ1783-BB1783)*BR$1782)+((AT1783-AV1783)*BR$1781)+(H1783*BR$1783)+(P1783*BR$1784)</f>
        <v>#REF!</v>
      </c>
      <c r="BQ1783" s="70" t="s">
        <v>80</v>
      </c>
      <c r="BR1783" s="71" t="e">
        <f>IF(#REF!="B",#REF!,IF(#REF!="C",#REF!,#REF!))</f>
        <v>#REF!</v>
      </c>
      <c r="BS1783" s="67"/>
    </row>
    <row r="1784" spans="1:71" ht="21.75" customHeight="1">
      <c r="A1784" s="54"/>
      <c r="B1784" s="566"/>
      <c r="C1784" s="560" t="str">
        <f>IF(ROSTER!D$16="","",ROSTER!D$16)</f>
        <v/>
      </c>
      <c r="D1784" s="561"/>
      <c r="E1784" s="547"/>
      <c r="F1784" s="502"/>
      <c r="G1784" s="507"/>
      <c r="H1784" s="544"/>
      <c r="I1784" s="545"/>
      <c r="J1784" s="540"/>
      <c r="K1784" s="541"/>
      <c r="L1784" s="553"/>
      <c r="M1784" s="559"/>
      <c r="N1784" s="556" t="s">
        <v>14</v>
      </c>
      <c r="O1784" s="557"/>
      <c r="P1784" s="540"/>
      <c r="Q1784" s="541"/>
      <c r="R1784" s="553"/>
      <c r="S1784" s="559"/>
      <c r="T1784" s="592"/>
      <c r="U1784" s="593"/>
      <c r="V1784" s="551"/>
      <c r="W1784" s="545"/>
      <c r="X1784" s="540"/>
      <c r="Y1784" s="545"/>
      <c r="Z1784" s="540"/>
      <c r="AA1784" s="545"/>
      <c r="AB1784" s="540"/>
      <c r="AC1784" s="541"/>
      <c r="AD1784" s="553"/>
      <c r="AE1784" s="559"/>
      <c r="AF1784" s="588"/>
      <c r="AG1784" s="589"/>
      <c r="AH1784" s="540"/>
      <c r="AI1784" s="541"/>
      <c r="AJ1784" s="553"/>
      <c r="AK1784" s="559"/>
      <c r="AL1784" s="592"/>
      <c r="AM1784" s="593"/>
      <c r="AN1784" s="540"/>
      <c r="AO1784" s="541"/>
      <c r="AP1784" s="553"/>
      <c r="AQ1784" s="559"/>
      <c r="AR1784" s="592"/>
      <c r="AS1784" s="593"/>
      <c r="AT1784" s="580"/>
      <c r="AU1784" s="581"/>
      <c r="AV1784" s="576"/>
      <c r="AW1784" s="577"/>
      <c r="AX1784" s="592"/>
      <c r="AY1784" s="593"/>
      <c r="AZ1784" s="540"/>
      <c r="BA1784" s="541"/>
      <c r="BB1784" s="553"/>
      <c r="BC1784" s="559"/>
      <c r="BD1784" s="592"/>
      <c r="BE1784" s="593"/>
      <c r="BF1784" s="580"/>
      <c r="BG1784" s="581"/>
      <c r="BH1784" s="576"/>
      <c r="BI1784" s="577"/>
      <c r="BJ1784" s="592"/>
      <c r="BK1784" s="593"/>
      <c r="BL1784" s="653"/>
      <c r="BM1784" s="654"/>
      <c r="BN1784" s="655"/>
      <c r="BO1784" s="600"/>
      <c r="BP1784" s="600"/>
      <c r="BQ1784" s="70" t="s">
        <v>81</v>
      </c>
      <c r="BR1784" s="71" t="e">
        <f>IF(#REF!="B",#REF!,IF(#REF!="C",#REF!,#REF!))</f>
        <v>#REF!</v>
      </c>
      <c r="BS1784" s="67"/>
    </row>
    <row r="1785" spans="1:71" ht="21.75" customHeight="1">
      <c r="A1785" s="54"/>
      <c r="B1785" s="565" t="str">
        <f>IF(ROSTER!B18="","",ROSTER!B18)</f>
        <v/>
      </c>
      <c r="C1785" s="536" t="str">
        <f>IF(ROSTER!C$18="","",ROSTER!C$18)</f>
        <v/>
      </c>
      <c r="D1785" s="537"/>
      <c r="E1785" s="546"/>
      <c r="F1785" s="501">
        <f>IF(E1785="y",1,IF(E1785="S",1,0))</f>
        <v>0</v>
      </c>
      <c r="G1785" s="506">
        <f>IF(E1785="S",1,0)</f>
        <v>0</v>
      </c>
      <c r="H1785" s="542"/>
      <c r="I1785" s="543"/>
      <c r="J1785" s="538"/>
      <c r="K1785" s="539"/>
      <c r="L1785" s="552"/>
      <c r="M1785" s="558"/>
      <c r="N1785" s="554">
        <f>L1785+J1785</f>
        <v>0</v>
      </c>
      <c r="O1785" s="555"/>
      <c r="P1785" s="538"/>
      <c r="Q1785" s="539"/>
      <c r="R1785" s="552"/>
      <c r="S1785" s="558"/>
      <c r="T1785" s="590">
        <f t="shared" ref="T1785:T1818" si="1600">R1785-P1785</f>
        <v>0</v>
      </c>
      <c r="U1785" s="591"/>
      <c r="V1785" s="550"/>
      <c r="W1785" s="543"/>
      <c r="X1785" s="538"/>
      <c r="Y1785" s="543"/>
      <c r="Z1785" s="538"/>
      <c r="AA1785" s="543"/>
      <c r="AB1785" s="538"/>
      <c r="AC1785" s="539"/>
      <c r="AD1785" s="552"/>
      <c r="AE1785" s="558"/>
      <c r="AF1785" s="586">
        <f>IF(AB1785=0,0,(AD1785/AB1785)*100)</f>
        <v>0</v>
      </c>
      <c r="AG1785" s="587"/>
      <c r="AH1785" s="538"/>
      <c r="AI1785" s="539"/>
      <c r="AJ1785" s="552"/>
      <c r="AK1785" s="558"/>
      <c r="AL1785" s="590">
        <f>IF(AH1785=0,0,(AJ1785/AH1785)*100)</f>
        <v>0</v>
      </c>
      <c r="AM1785" s="591"/>
      <c r="AN1785" s="538"/>
      <c r="AO1785" s="539"/>
      <c r="AP1785" s="552"/>
      <c r="AQ1785" s="558"/>
      <c r="AR1785" s="590">
        <f>IF(AN1785=0,0,(AP1785/AN1785)*100)</f>
        <v>0</v>
      </c>
      <c r="AS1785" s="591"/>
      <c r="AT1785" s="578">
        <f>AB1785+AH1785+AN1785</f>
        <v>0</v>
      </c>
      <c r="AU1785" s="579"/>
      <c r="AV1785" s="574">
        <f>AD1785+AJ1785+AP1785</f>
        <v>0</v>
      </c>
      <c r="AW1785" s="575"/>
      <c r="AX1785" s="590">
        <f>IF(AT1785=0,0,(AV1785/AT1785)*100)</f>
        <v>0</v>
      </c>
      <c r="AY1785" s="591"/>
      <c r="AZ1785" s="538"/>
      <c r="BA1785" s="539"/>
      <c r="BB1785" s="552"/>
      <c r="BC1785" s="558"/>
      <c r="BD1785" s="590">
        <f>IF(AZ1785=0,0,(BB1785/AZ1785)*100)</f>
        <v>0</v>
      </c>
      <c r="BE1785" s="591"/>
      <c r="BF1785" s="578">
        <f>AT1785+AZ1785</f>
        <v>0</v>
      </c>
      <c r="BG1785" s="579"/>
      <c r="BH1785" s="574">
        <f>AV1785+BB1785</f>
        <v>0</v>
      </c>
      <c r="BI1785" s="575"/>
      <c r="BJ1785" s="590">
        <f>IF(BF1785=0,0,(BH1785/BF1785)*100)</f>
        <v>0</v>
      </c>
      <c r="BK1785" s="591"/>
      <c r="BL1785" s="650">
        <f>(AD1785*2)+(AJ1785*2)+(AP1785*3)+BB1785</f>
        <v>0</v>
      </c>
      <c r="BM1785" s="651"/>
      <c r="BN1785" s="652"/>
      <c r="BO1785" s="599" t="e">
        <f>(BL1785*BR$1775)+(N1785*BR$1776)+(X1785*BR$1777)+(R1785*BR$1778)+(V1785*BR$1779)+(Z1785*BR$1780)</f>
        <v>#REF!</v>
      </c>
      <c r="BP1785" s="599" t="e">
        <f>((AZ1785-BB1785)*BR$1782)+((AT1785-AV1785)*BR$1781)+(H1785*BR$1783)+(P1785*BR$1784)</f>
        <v>#REF!</v>
      </c>
      <c r="BQ1785" s="54"/>
      <c r="BR1785" s="54"/>
      <c r="BS1785" s="67"/>
    </row>
    <row r="1786" spans="1:71" ht="21.75" customHeight="1">
      <c r="A1786" s="54"/>
      <c r="B1786" s="566"/>
      <c r="C1786" s="560" t="str">
        <f>IF(ROSTER!D$18="","",ROSTER!D$18)</f>
        <v/>
      </c>
      <c r="D1786" s="561"/>
      <c r="E1786" s="547"/>
      <c r="F1786" s="502"/>
      <c r="G1786" s="507"/>
      <c r="H1786" s="544"/>
      <c r="I1786" s="545"/>
      <c r="J1786" s="540"/>
      <c r="K1786" s="541"/>
      <c r="L1786" s="553"/>
      <c r="M1786" s="559"/>
      <c r="N1786" s="556"/>
      <c r="O1786" s="557"/>
      <c r="P1786" s="540"/>
      <c r="Q1786" s="541"/>
      <c r="R1786" s="553"/>
      <c r="S1786" s="559"/>
      <c r="T1786" s="592"/>
      <c r="U1786" s="593"/>
      <c r="V1786" s="551"/>
      <c r="W1786" s="545"/>
      <c r="X1786" s="540"/>
      <c r="Y1786" s="545"/>
      <c r="Z1786" s="540"/>
      <c r="AA1786" s="545"/>
      <c r="AB1786" s="540"/>
      <c r="AC1786" s="541"/>
      <c r="AD1786" s="553"/>
      <c r="AE1786" s="559"/>
      <c r="AF1786" s="588"/>
      <c r="AG1786" s="589"/>
      <c r="AH1786" s="540"/>
      <c r="AI1786" s="541"/>
      <c r="AJ1786" s="553"/>
      <c r="AK1786" s="559"/>
      <c r="AL1786" s="592"/>
      <c r="AM1786" s="593"/>
      <c r="AN1786" s="540"/>
      <c r="AO1786" s="541"/>
      <c r="AP1786" s="553"/>
      <c r="AQ1786" s="559"/>
      <c r="AR1786" s="592"/>
      <c r="AS1786" s="593"/>
      <c r="AT1786" s="580"/>
      <c r="AU1786" s="581"/>
      <c r="AV1786" s="576"/>
      <c r="AW1786" s="577"/>
      <c r="AX1786" s="592"/>
      <c r="AY1786" s="593"/>
      <c r="AZ1786" s="540"/>
      <c r="BA1786" s="541"/>
      <c r="BB1786" s="553"/>
      <c r="BC1786" s="559"/>
      <c r="BD1786" s="592"/>
      <c r="BE1786" s="593"/>
      <c r="BF1786" s="580"/>
      <c r="BG1786" s="581"/>
      <c r="BH1786" s="576"/>
      <c r="BI1786" s="577"/>
      <c r="BJ1786" s="592"/>
      <c r="BK1786" s="593"/>
      <c r="BL1786" s="653"/>
      <c r="BM1786" s="654"/>
      <c r="BN1786" s="655"/>
      <c r="BO1786" s="600"/>
      <c r="BP1786" s="600"/>
      <c r="BQ1786" s="54"/>
      <c r="BR1786" s="54"/>
      <c r="BS1786" s="54"/>
    </row>
    <row r="1787" spans="1:71" ht="21.75" customHeight="1">
      <c r="A1787" s="54"/>
      <c r="B1787" s="565" t="str">
        <f>IF(ROSTER!B20="","",ROSTER!B20)</f>
        <v/>
      </c>
      <c r="C1787" s="536" t="str">
        <f>IF(ROSTER!C$20="","",ROSTER!C$20)</f>
        <v/>
      </c>
      <c r="D1787" s="537"/>
      <c r="E1787" s="546"/>
      <c r="F1787" s="501">
        <f>IF(E1787="y",1,IF(E1787="S",1,0))</f>
        <v>0</v>
      </c>
      <c r="G1787" s="506">
        <f>IF(E1787="S",1,0)</f>
        <v>0</v>
      </c>
      <c r="H1787" s="542"/>
      <c r="I1787" s="543"/>
      <c r="J1787" s="538"/>
      <c r="K1787" s="539"/>
      <c r="L1787" s="552"/>
      <c r="M1787" s="558"/>
      <c r="N1787" s="554">
        <f>L1787+J1787</f>
        <v>0</v>
      </c>
      <c r="O1787" s="555"/>
      <c r="P1787" s="538"/>
      <c r="Q1787" s="539"/>
      <c r="R1787" s="552"/>
      <c r="S1787" s="558"/>
      <c r="T1787" s="590">
        <f t="shared" ref="T1787:T1818" si="1601">R1787-P1787</f>
        <v>0</v>
      </c>
      <c r="U1787" s="591"/>
      <c r="V1787" s="550"/>
      <c r="W1787" s="543"/>
      <c r="X1787" s="538"/>
      <c r="Y1787" s="543"/>
      <c r="Z1787" s="538"/>
      <c r="AA1787" s="543"/>
      <c r="AB1787" s="538"/>
      <c r="AC1787" s="539"/>
      <c r="AD1787" s="552"/>
      <c r="AE1787" s="558"/>
      <c r="AF1787" s="586">
        <f>IF(AB1787=0,0,(AD1787/AB1787)*100)</f>
        <v>0</v>
      </c>
      <c r="AG1787" s="587"/>
      <c r="AH1787" s="538"/>
      <c r="AI1787" s="539"/>
      <c r="AJ1787" s="552"/>
      <c r="AK1787" s="558"/>
      <c r="AL1787" s="590">
        <f>IF(AH1787=0,0,(AJ1787/AH1787)*100)</f>
        <v>0</v>
      </c>
      <c r="AM1787" s="591"/>
      <c r="AN1787" s="538"/>
      <c r="AO1787" s="539"/>
      <c r="AP1787" s="552"/>
      <c r="AQ1787" s="558"/>
      <c r="AR1787" s="590">
        <f>IF(AN1787=0,0,(AP1787/AN1787)*100)</f>
        <v>0</v>
      </c>
      <c r="AS1787" s="591"/>
      <c r="AT1787" s="578">
        <f>AB1787+AH1787+AN1787</f>
        <v>0</v>
      </c>
      <c r="AU1787" s="579"/>
      <c r="AV1787" s="574">
        <f>AD1787+AJ1787+AP1787</f>
        <v>0</v>
      </c>
      <c r="AW1787" s="575"/>
      <c r="AX1787" s="590">
        <f>IF(AT1787=0,0,(AV1787/AT1787)*100)</f>
        <v>0</v>
      </c>
      <c r="AY1787" s="591"/>
      <c r="AZ1787" s="538"/>
      <c r="BA1787" s="539"/>
      <c r="BB1787" s="552"/>
      <c r="BC1787" s="558"/>
      <c r="BD1787" s="590">
        <f>IF(AZ1787=0,0,(BB1787/AZ1787)*100)</f>
        <v>0</v>
      </c>
      <c r="BE1787" s="591"/>
      <c r="BF1787" s="578">
        <f>AT1787+AZ1787</f>
        <v>0</v>
      </c>
      <c r="BG1787" s="579"/>
      <c r="BH1787" s="574">
        <f>AV1787+BB1787</f>
        <v>0</v>
      </c>
      <c r="BI1787" s="575"/>
      <c r="BJ1787" s="590">
        <f>IF(BF1787=0,0,(BH1787/BF1787)*100)</f>
        <v>0</v>
      </c>
      <c r="BK1787" s="591"/>
      <c r="BL1787" s="650">
        <f>(AD1787*2)+(AJ1787*2)+(AP1787*3)+BB1787</f>
        <v>0</v>
      </c>
      <c r="BM1787" s="651"/>
      <c r="BN1787" s="652"/>
      <c r="BO1787" s="599" t="e">
        <f>(BL1787*BR$1775)+(N1787*BR$1776)+(X1787*BR$1777)+(R1787*BR$1778)+(V1787*BR$1779)+(Z1787*BR$1780)</f>
        <v>#REF!</v>
      </c>
      <c r="BP1787" s="599" t="e">
        <f>((AZ1787-BB1787)*BR$1782)+((AT1787-AV1787)*BR$1781)+(H1787*BR$1783)+(P1787*BR$1784)</f>
        <v>#REF!</v>
      </c>
      <c r="BQ1787" s="54"/>
      <c r="BR1787" s="54"/>
      <c r="BS1787" s="54"/>
    </row>
    <row r="1788" spans="1:71" ht="21.75" customHeight="1">
      <c r="A1788" s="54"/>
      <c r="B1788" s="566"/>
      <c r="C1788" s="560" t="str">
        <f>IF(ROSTER!D$20="","",ROSTER!D$20)</f>
        <v/>
      </c>
      <c r="D1788" s="561"/>
      <c r="E1788" s="547"/>
      <c r="F1788" s="502"/>
      <c r="G1788" s="507"/>
      <c r="H1788" s="544"/>
      <c r="I1788" s="545"/>
      <c r="J1788" s="540"/>
      <c r="K1788" s="541"/>
      <c r="L1788" s="553"/>
      <c r="M1788" s="559"/>
      <c r="N1788" s="556" t="s">
        <v>14</v>
      </c>
      <c r="O1788" s="557"/>
      <c r="P1788" s="540"/>
      <c r="Q1788" s="541"/>
      <c r="R1788" s="553"/>
      <c r="S1788" s="559"/>
      <c r="T1788" s="592"/>
      <c r="U1788" s="593"/>
      <c r="V1788" s="551"/>
      <c r="W1788" s="545"/>
      <c r="X1788" s="540"/>
      <c r="Y1788" s="545"/>
      <c r="Z1788" s="540"/>
      <c r="AA1788" s="545"/>
      <c r="AB1788" s="540"/>
      <c r="AC1788" s="541"/>
      <c r="AD1788" s="553"/>
      <c r="AE1788" s="559"/>
      <c r="AF1788" s="588"/>
      <c r="AG1788" s="589"/>
      <c r="AH1788" s="540"/>
      <c r="AI1788" s="541"/>
      <c r="AJ1788" s="553"/>
      <c r="AK1788" s="559"/>
      <c r="AL1788" s="592"/>
      <c r="AM1788" s="593"/>
      <c r="AN1788" s="540"/>
      <c r="AO1788" s="541"/>
      <c r="AP1788" s="553"/>
      <c r="AQ1788" s="559"/>
      <c r="AR1788" s="592"/>
      <c r="AS1788" s="593"/>
      <c r="AT1788" s="580"/>
      <c r="AU1788" s="581"/>
      <c r="AV1788" s="576"/>
      <c r="AW1788" s="577"/>
      <c r="AX1788" s="592"/>
      <c r="AY1788" s="593"/>
      <c r="AZ1788" s="540"/>
      <c r="BA1788" s="541"/>
      <c r="BB1788" s="553"/>
      <c r="BC1788" s="559"/>
      <c r="BD1788" s="592"/>
      <c r="BE1788" s="593"/>
      <c r="BF1788" s="580"/>
      <c r="BG1788" s="581"/>
      <c r="BH1788" s="576"/>
      <c r="BI1788" s="577"/>
      <c r="BJ1788" s="592"/>
      <c r="BK1788" s="593"/>
      <c r="BL1788" s="653"/>
      <c r="BM1788" s="654"/>
      <c r="BN1788" s="655"/>
      <c r="BO1788" s="600"/>
      <c r="BP1788" s="600"/>
      <c r="BQ1788" s="54"/>
      <c r="BR1788" s="54"/>
      <c r="BS1788" s="54"/>
    </row>
    <row r="1789" spans="1:71" ht="21.75" customHeight="1">
      <c r="A1789" s="54"/>
      <c r="B1789" s="565" t="str">
        <f>IF(ROSTER!B22="","",ROSTER!B22)</f>
        <v/>
      </c>
      <c r="C1789" s="536" t="str">
        <f>IF(ROSTER!C$22="","",ROSTER!C$22)</f>
        <v/>
      </c>
      <c r="D1789" s="537"/>
      <c r="E1789" s="546"/>
      <c r="F1789" s="501">
        <f>IF(E1789="y",1,IF(E1789="S",1,0))</f>
        <v>0</v>
      </c>
      <c r="G1789" s="506">
        <f>IF(E1789="S",1,0)</f>
        <v>0</v>
      </c>
      <c r="H1789" s="542"/>
      <c r="I1789" s="543"/>
      <c r="J1789" s="538"/>
      <c r="K1789" s="539"/>
      <c r="L1789" s="552"/>
      <c r="M1789" s="558"/>
      <c r="N1789" s="554">
        <f>L1789+J1789</f>
        <v>0</v>
      </c>
      <c r="O1789" s="555"/>
      <c r="P1789" s="538"/>
      <c r="Q1789" s="539"/>
      <c r="R1789" s="552"/>
      <c r="S1789" s="558"/>
      <c r="T1789" s="590">
        <f t="shared" ref="T1789:T1818" si="1602">R1789-P1789</f>
        <v>0</v>
      </c>
      <c r="U1789" s="591"/>
      <c r="V1789" s="550"/>
      <c r="W1789" s="543"/>
      <c r="X1789" s="538"/>
      <c r="Y1789" s="543"/>
      <c r="Z1789" s="538"/>
      <c r="AA1789" s="543"/>
      <c r="AB1789" s="538"/>
      <c r="AC1789" s="539"/>
      <c r="AD1789" s="552"/>
      <c r="AE1789" s="558"/>
      <c r="AF1789" s="586">
        <f>IF(AB1789=0,0,(AD1789/AB1789)*100)</f>
        <v>0</v>
      </c>
      <c r="AG1789" s="587"/>
      <c r="AH1789" s="538"/>
      <c r="AI1789" s="539"/>
      <c r="AJ1789" s="552"/>
      <c r="AK1789" s="558"/>
      <c r="AL1789" s="590">
        <f>IF(AH1789=0,0,(AJ1789/AH1789)*100)</f>
        <v>0</v>
      </c>
      <c r="AM1789" s="591"/>
      <c r="AN1789" s="538"/>
      <c r="AO1789" s="539"/>
      <c r="AP1789" s="552"/>
      <c r="AQ1789" s="558"/>
      <c r="AR1789" s="590">
        <f>IF(AN1789=0,0,(AP1789/AN1789)*100)</f>
        <v>0</v>
      </c>
      <c r="AS1789" s="591"/>
      <c r="AT1789" s="578">
        <f>AB1789+AH1789+AN1789</f>
        <v>0</v>
      </c>
      <c r="AU1789" s="579"/>
      <c r="AV1789" s="574">
        <f>AD1789+AJ1789+AP1789</f>
        <v>0</v>
      </c>
      <c r="AW1789" s="575"/>
      <c r="AX1789" s="590">
        <f>IF(AT1789=0,0,(AV1789/AT1789)*100)</f>
        <v>0</v>
      </c>
      <c r="AY1789" s="591"/>
      <c r="AZ1789" s="538"/>
      <c r="BA1789" s="539"/>
      <c r="BB1789" s="552"/>
      <c r="BC1789" s="558"/>
      <c r="BD1789" s="590">
        <f>IF(AZ1789=0,0,(BB1789/AZ1789)*100)</f>
        <v>0</v>
      </c>
      <c r="BE1789" s="591"/>
      <c r="BF1789" s="578">
        <f>AT1789+AZ1789</f>
        <v>0</v>
      </c>
      <c r="BG1789" s="579"/>
      <c r="BH1789" s="574">
        <f>AV1789+BB1789</f>
        <v>0</v>
      </c>
      <c r="BI1789" s="575"/>
      <c r="BJ1789" s="590">
        <f>IF(BF1789=0,0,(BH1789/BF1789)*100)</f>
        <v>0</v>
      </c>
      <c r="BK1789" s="591"/>
      <c r="BL1789" s="650">
        <f>(AD1789*2)+(AJ1789*2)+(AP1789*3)+BB1789</f>
        <v>0</v>
      </c>
      <c r="BM1789" s="651"/>
      <c r="BN1789" s="652"/>
      <c r="BO1789" s="599" t="e">
        <f>(BL1789*BR$1775)+(N1789*BR$1776)+(X1789*BR$1777)+(R1789*BR$1778)+(V1789*BR$1779)+(Z1789*BR$1780)</f>
        <v>#REF!</v>
      </c>
      <c r="BP1789" s="599" t="e">
        <f>((AZ1789-BB1789)*BR$1782)+((AT1789-AV1789)*BR$1781)+(H1789*BR$1783)+(P1789*BR$1784)</f>
        <v>#REF!</v>
      </c>
      <c r="BQ1789" s="54"/>
      <c r="BR1789" s="54"/>
      <c r="BS1789" s="54"/>
    </row>
    <row r="1790" spans="1:71" ht="21.75" customHeight="1">
      <c r="A1790" s="54"/>
      <c r="B1790" s="566"/>
      <c r="C1790" s="560" t="str">
        <f>IF(ROSTER!D$22="","",ROSTER!D$22)</f>
        <v/>
      </c>
      <c r="D1790" s="561"/>
      <c r="E1790" s="547"/>
      <c r="F1790" s="502"/>
      <c r="G1790" s="507"/>
      <c r="H1790" s="544"/>
      <c r="I1790" s="545"/>
      <c r="J1790" s="540"/>
      <c r="K1790" s="541"/>
      <c r="L1790" s="553"/>
      <c r="M1790" s="559"/>
      <c r="N1790" s="556" t="s">
        <v>14</v>
      </c>
      <c r="O1790" s="557"/>
      <c r="P1790" s="540"/>
      <c r="Q1790" s="541"/>
      <c r="R1790" s="553"/>
      <c r="S1790" s="559"/>
      <c r="T1790" s="592"/>
      <c r="U1790" s="593"/>
      <c r="V1790" s="551"/>
      <c r="W1790" s="545"/>
      <c r="X1790" s="540"/>
      <c r="Y1790" s="545"/>
      <c r="Z1790" s="540"/>
      <c r="AA1790" s="545"/>
      <c r="AB1790" s="540"/>
      <c r="AC1790" s="541"/>
      <c r="AD1790" s="553"/>
      <c r="AE1790" s="559"/>
      <c r="AF1790" s="588"/>
      <c r="AG1790" s="589"/>
      <c r="AH1790" s="540"/>
      <c r="AI1790" s="541"/>
      <c r="AJ1790" s="553"/>
      <c r="AK1790" s="559"/>
      <c r="AL1790" s="592"/>
      <c r="AM1790" s="593"/>
      <c r="AN1790" s="540"/>
      <c r="AO1790" s="541"/>
      <c r="AP1790" s="553"/>
      <c r="AQ1790" s="559"/>
      <c r="AR1790" s="592"/>
      <c r="AS1790" s="593"/>
      <c r="AT1790" s="580"/>
      <c r="AU1790" s="581"/>
      <c r="AV1790" s="576"/>
      <c r="AW1790" s="577"/>
      <c r="AX1790" s="592"/>
      <c r="AY1790" s="593"/>
      <c r="AZ1790" s="540"/>
      <c r="BA1790" s="541"/>
      <c r="BB1790" s="553"/>
      <c r="BC1790" s="559"/>
      <c r="BD1790" s="592"/>
      <c r="BE1790" s="593"/>
      <c r="BF1790" s="580"/>
      <c r="BG1790" s="581"/>
      <c r="BH1790" s="576"/>
      <c r="BI1790" s="577"/>
      <c r="BJ1790" s="592"/>
      <c r="BK1790" s="593"/>
      <c r="BL1790" s="653"/>
      <c r="BM1790" s="654"/>
      <c r="BN1790" s="655"/>
      <c r="BO1790" s="600"/>
      <c r="BP1790" s="600"/>
      <c r="BQ1790" s="54"/>
      <c r="BR1790" s="54"/>
      <c r="BS1790" s="54"/>
    </row>
    <row r="1791" spans="1:71" ht="21.75" customHeight="1">
      <c r="A1791" s="54"/>
      <c r="B1791" s="565" t="str">
        <f>IF(ROSTER!B24="","",ROSTER!B24)</f>
        <v/>
      </c>
      <c r="C1791" s="536" t="str">
        <f>IF(ROSTER!C$24="","",ROSTER!C$24)</f>
        <v/>
      </c>
      <c r="D1791" s="537"/>
      <c r="E1791" s="546"/>
      <c r="F1791" s="501">
        <f>IF(E1791="y",1,IF(E1791="S",1,0))</f>
        <v>0</v>
      </c>
      <c r="G1791" s="506">
        <f>IF(E1791="S",1,0)</f>
        <v>0</v>
      </c>
      <c r="H1791" s="542"/>
      <c r="I1791" s="543"/>
      <c r="J1791" s="538"/>
      <c r="K1791" s="539"/>
      <c r="L1791" s="552"/>
      <c r="M1791" s="558"/>
      <c r="N1791" s="554">
        <f>L1791+J1791</f>
        <v>0</v>
      </c>
      <c r="O1791" s="555"/>
      <c r="P1791" s="538"/>
      <c r="Q1791" s="539"/>
      <c r="R1791" s="552"/>
      <c r="S1791" s="558"/>
      <c r="T1791" s="590">
        <f t="shared" ref="T1791:T1818" si="1603">R1791-P1791</f>
        <v>0</v>
      </c>
      <c r="U1791" s="591"/>
      <c r="V1791" s="550"/>
      <c r="W1791" s="543"/>
      <c r="X1791" s="538"/>
      <c r="Y1791" s="543"/>
      <c r="Z1791" s="538"/>
      <c r="AA1791" s="543"/>
      <c r="AB1791" s="538"/>
      <c r="AC1791" s="539"/>
      <c r="AD1791" s="552"/>
      <c r="AE1791" s="558"/>
      <c r="AF1791" s="586">
        <f>IF(AB1791=0,0,(AD1791/AB1791)*100)</f>
        <v>0</v>
      </c>
      <c r="AG1791" s="587"/>
      <c r="AH1791" s="538"/>
      <c r="AI1791" s="539"/>
      <c r="AJ1791" s="552"/>
      <c r="AK1791" s="558"/>
      <c r="AL1791" s="590">
        <f>IF(AH1791=0,0,(AJ1791/AH1791)*100)</f>
        <v>0</v>
      </c>
      <c r="AM1791" s="591"/>
      <c r="AN1791" s="538"/>
      <c r="AO1791" s="539"/>
      <c r="AP1791" s="552"/>
      <c r="AQ1791" s="558"/>
      <c r="AR1791" s="590">
        <f>IF(AN1791=0,0,(AP1791/AN1791)*100)</f>
        <v>0</v>
      </c>
      <c r="AS1791" s="591"/>
      <c r="AT1791" s="578">
        <f>AB1791+AH1791+AN1791</f>
        <v>0</v>
      </c>
      <c r="AU1791" s="579"/>
      <c r="AV1791" s="574">
        <f>AD1791+AJ1791+AP1791</f>
        <v>0</v>
      </c>
      <c r="AW1791" s="575"/>
      <c r="AX1791" s="590">
        <f>IF(AT1791=0,0,(AV1791/AT1791)*100)</f>
        <v>0</v>
      </c>
      <c r="AY1791" s="591"/>
      <c r="AZ1791" s="538"/>
      <c r="BA1791" s="539"/>
      <c r="BB1791" s="552"/>
      <c r="BC1791" s="558"/>
      <c r="BD1791" s="590">
        <f>IF(AZ1791=0,0,(BB1791/AZ1791)*100)</f>
        <v>0</v>
      </c>
      <c r="BE1791" s="591"/>
      <c r="BF1791" s="578">
        <f>AT1791+AZ1791</f>
        <v>0</v>
      </c>
      <c r="BG1791" s="579"/>
      <c r="BH1791" s="574">
        <f>AV1791+BB1791</f>
        <v>0</v>
      </c>
      <c r="BI1791" s="575"/>
      <c r="BJ1791" s="590">
        <f>IF(BF1791=0,0,(BH1791/BF1791)*100)</f>
        <v>0</v>
      </c>
      <c r="BK1791" s="591"/>
      <c r="BL1791" s="650">
        <f>(AD1791*2)+(AJ1791*2)+(AP1791*3)+BB1791</f>
        <v>0</v>
      </c>
      <c r="BM1791" s="651"/>
      <c r="BN1791" s="652"/>
      <c r="BO1791" s="599" t="e">
        <f>(BL1791*BR$1775)+(N1791*BR$1776)+(X1791*BR$1777)+(R1791*BR$1778)+(V1791*BR$1779)+(Z1791*BR$1780)</f>
        <v>#REF!</v>
      </c>
      <c r="BP1791" s="599" t="e">
        <f>((AZ1791-BB1791)*BR$1782)+((AT1791-AV1791)*BR$1781)+(H1791*BR$1783)+(P1791*BR$1784)</f>
        <v>#REF!</v>
      </c>
      <c r="BQ1791" s="54"/>
      <c r="BR1791" s="54"/>
      <c r="BS1791" s="54"/>
    </row>
    <row r="1792" spans="1:71" ht="21.75" customHeight="1">
      <c r="A1792" s="54"/>
      <c r="B1792" s="566"/>
      <c r="C1792" s="560" t="str">
        <f>IF(ROSTER!D$24="","",ROSTER!D$24)</f>
        <v/>
      </c>
      <c r="D1792" s="561"/>
      <c r="E1792" s="547"/>
      <c r="F1792" s="502"/>
      <c r="G1792" s="507"/>
      <c r="H1792" s="544"/>
      <c r="I1792" s="545"/>
      <c r="J1792" s="540"/>
      <c r="K1792" s="541"/>
      <c r="L1792" s="553"/>
      <c r="M1792" s="559"/>
      <c r="N1792" s="556" t="s">
        <v>14</v>
      </c>
      <c r="O1792" s="557"/>
      <c r="P1792" s="540"/>
      <c r="Q1792" s="541"/>
      <c r="R1792" s="553"/>
      <c r="S1792" s="559"/>
      <c r="T1792" s="592"/>
      <c r="U1792" s="593"/>
      <c r="V1792" s="551"/>
      <c r="W1792" s="545"/>
      <c r="X1792" s="540"/>
      <c r="Y1792" s="545"/>
      <c r="Z1792" s="540"/>
      <c r="AA1792" s="545"/>
      <c r="AB1792" s="540"/>
      <c r="AC1792" s="541"/>
      <c r="AD1792" s="553"/>
      <c r="AE1792" s="559"/>
      <c r="AF1792" s="588"/>
      <c r="AG1792" s="589"/>
      <c r="AH1792" s="540"/>
      <c r="AI1792" s="541"/>
      <c r="AJ1792" s="553"/>
      <c r="AK1792" s="559"/>
      <c r="AL1792" s="592"/>
      <c r="AM1792" s="593"/>
      <c r="AN1792" s="540"/>
      <c r="AO1792" s="541"/>
      <c r="AP1792" s="553"/>
      <c r="AQ1792" s="559"/>
      <c r="AR1792" s="592"/>
      <c r="AS1792" s="593"/>
      <c r="AT1792" s="580"/>
      <c r="AU1792" s="581"/>
      <c r="AV1792" s="576"/>
      <c r="AW1792" s="577"/>
      <c r="AX1792" s="592"/>
      <c r="AY1792" s="593"/>
      <c r="AZ1792" s="540"/>
      <c r="BA1792" s="541"/>
      <c r="BB1792" s="553"/>
      <c r="BC1792" s="559"/>
      <c r="BD1792" s="592"/>
      <c r="BE1792" s="593"/>
      <c r="BF1792" s="580"/>
      <c r="BG1792" s="581"/>
      <c r="BH1792" s="576"/>
      <c r="BI1792" s="577"/>
      <c r="BJ1792" s="592"/>
      <c r="BK1792" s="593"/>
      <c r="BL1792" s="653"/>
      <c r="BM1792" s="654"/>
      <c r="BN1792" s="655"/>
      <c r="BO1792" s="600"/>
      <c r="BP1792" s="600"/>
      <c r="BQ1792" s="54"/>
      <c r="BR1792" s="54"/>
      <c r="BS1792" s="54"/>
    </row>
    <row r="1793" spans="1:71" ht="21.75" customHeight="1">
      <c r="A1793" s="54"/>
      <c r="B1793" s="565" t="str">
        <f>IF(ROSTER!B26="","",ROSTER!B26)</f>
        <v/>
      </c>
      <c r="C1793" s="536" t="str">
        <f>IF(ROSTER!C$26="","",ROSTER!C$26)</f>
        <v/>
      </c>
      <c r="D1793" s="537"/>
      <c r="E1793" s="546"/>
      <c r="F1793" s="501">
        <f>IF(E1793="y",1,IF(E1793="S",1,0))</f>
        <v>0</v>
      </c>
      <c r="G1793" s="506">
        <f>IF(E1793="S",1,0)</f>
        <v>0</v>
      </c>
      <c r="H1793" s="542"/>
      <c r="I1793" s="543"/>
      <c r="J1793" s="538"/>
      <c r="K1793" s="539"/>
      <c r="L1793" s="552"/>
      <c r="M1793" s="558"/>
      <c r="N1793" s="554">
        <f>L1793+J1793</f>
        <v>0</v>
      </c>
      <c r="O1793" s="555"/>
      <c r="P1793" s="538"/>
      <c r="Q1793" s="539"/>
      <c r="R1793" s="552"/>
      <c r="S1793" s="558"/>
      <c r="T1793" s="590">
        <f t="shared" ref="T1793:T1818" si="1604">R1793-P1793</f>
        <v>0</v>
      </c>
      <c r="U1793" s="591"/>
      <c r="V1793" s="550"/>
      <c r="W1793" s="543"/>
      <c r="X1793" s="538"/>
      <c r="Y1793" s="543"/>
      <c r="Z1793" s="538"/>
      <c r="AA1793" s="543"/>
      <c r="AB1793" s="538"/>
      <c r="AC1793" s="539"/>
      <c r="AD1793" s="552"/>
      <c r="AE1793" s="558"/>
      <c r="AF1793" s="586">
        <f>IF(AB1793=0,0,(AD1793/AB1793)*100)</f>
        <v>0</v>
      </c>
      <c r="AG1793" s="587"/>
      <c r="AH1793" s="538"/>
      <c r="AI1793" s="539"/>
      <c r="AJ1793" s="552"/>
      <c r="AK1793" s="558"/>
      <c r="AL1793" s="590">
        <f>IF(AH1793=0,0,(AJ1793/AH1793)*100)</f>
        <v>0</v>
      </c>
      <c r="AM1793" s="591"/>
      <c r="AN1793" s="538"/>
      <c r="AO1793" s="539"/>
      <c r="AP1793" s="552"/>
      <c r="AQ1793" s="558"/>
      <c r="AR1793" s="590">
        <f>IF(AN1793=0,0,(AP1793/AN1793)*100)</f>
        <v>0</v>
      </c>
      <c r="AS1793" s="591"/>
      <c r="AT1793" s="578">
        <f>AB1793+AH1793+AN1793</f>
        <v>0</v>
      </c>
      <c r="AU1793" s="579"/>
      <c r="AV1793" s="574">
        <f>AD1793+AJ1793+AP1793</f>
        <v>0</v>
      </c>
      <c r="AW1793" s="575"/>
      <c r="AX1793" s="590">
        <f>IF(AT1793=0,0,(AV1793/AT1793)*100)</f>
        <v>0</v>
      </c>
      <c r="AY1793" s="591"/>
      <c r="AZ1793" s="538"/>
      <c r="BA1793" s="539"/>
      <c r="BB1793" s="552"/>
      <c r="BC1793" s="558"/>
      <c r="BD1793" s="590">
        <f>IF(AZ1793=0,0,(BB1793/AZ1793)*100)</f>
        <v>0</v>
      </c>
      <c r="BE1793" s="591"/>
      <c r="BF1793" s="578">
        <f>AT1793+AZ1793</f>
        <v>0</v>
      </c>
      <c r="BG1793" s="579"/>
      <c r="BH1793" s="574">
        <f>AV1793+BB1793</f>
        <v>0</v>
      </c>
      <c r="BI1793" s="575"/>
      <c r="BJ1793" s="590">
        <f>IF(BF1793=0,0,(BH1793/BF1793)*100)</f>
        <v>0</v>
      </c>
      <c r="BK1793" s="591"/>
      <c r="BL1793" s="650">
        <f>(AD1793*2)+(AJ1793*2)+(AP1793*3)+BB1793</f>
        <v>0</v>
      </c>
      <c r="BM1793" s="651"/>
      <c r="BN1793" s="652"/>
      <c r="BO1793" s="599" t="e">
        <f>(BL1793*BR$1775)+(N1793*BR$1776)+(X1793*BR$1777)+(R1793*BR$1778)+(V1793*BR$1779)+(Z1793*BR$1780)</f>
        <v>#REF!</v>
      </c>
      <c r="BP1793" s="599" t="e">
        <f>((AZ1793-BB1793)*BR$1782)+((AT1793-AV1793)*BR$1781)+(H1793*BR$1783)+(P1793*BR$1784)</f>
        <v>#REF!</v>
      </c>
      <c r="BQ1793" s="54"/>
      <c r="BR1793" s="54"/>
      <c r="BS1793" s="54"/>
    </row>
    <row r="1794" spans="1:71" ht="21.75" customHeight="1">
      <c r="A1794" s="54"/>
      <c r="B1794" s="566"/>
      <c r="C1794" s="560" t="str">
        <f>IF(ROSTER!D$26="","",ROSTER!D$26)</f>
        <v/>
      </c>
      <c r="D1794" s="561"/>
      <c r="E1794" s="547"/>
      <c r="F1794" s="502"/>
      <c r="G1794" s="507"/>
      <c r="H1794" s="544"/>
      <c r="I1794" s="545"/>
      <c r="J1794" s="540"/>
      <c r="K1794" s="541"/>
      <c r="L1794" s="553"/>
      <c r="M1794" s="559"/>
      <c r="N1794" s="556" t="s">
        <v>14</v>
      </c>
      <c r="O1794" s="557"/>
      <c r="P1794" s="540"/>
      <c r="Q1794" s="541"/>
      <c r="R1794" s="553"/>
      <c r="S1794" s="559"/>
      <c r="T1794" s="592"/>
      <c r="U1794" s="593"/>
      <c r="V1794" s="551"/>
      <c r="W1794" s="545"/>
      <c r="X1794" s="540"/>
      <c r="Y1794" s="545"/>
      <c r="Z1794" s="540"/>
      <c r="AA1794" s="545"/>
      <c r="AB1794" s="540"/>
      <c r="AC1794" s="541"/>
      <c r="AD1794" s="553"/>
      <c r="AE1794" s="559"/>
      <c r="AF1794" s="588"/>
      <c r="AG1794" s="589"/>
      <c r="AH1794" s="540"/>
      <c r="AI1794" s="541"/>
      <c r="AJ1794" s="553"/>
      <c r="AK1794" s="559"/>
      <c r="AL1794" s="592"/>
      <c r="AM1794" s="593"/>
      <c r="AN1794" s="540"/>
      <c r="AO1794" s="541"/>
      <c r="AP1794" s="553"/>
      <c r="AQ1794" s="559"/>
      <c r="AR1794" s="592"/>
      <c r="AS1794" s="593"/>
      <c r="AT1794" s="580"/>
      <c r="AU1794" s="581"/>
      <c r="AV1794" s="576"/>
      <c r="AW1794" s="577"/>
      <c r="AX1794" s="592"/>
      <c r="AY1794" s="593"/>
      <c r="AZ1794" s="540"/>
      <c r="BA1794" s="541"/>
      <c r="BB1794" s="553"/>
      <c r="BC1794" s="559"/>
      <c r="BD1794" s="592"/>
      <c r="BE1794" s="593"/>
      <c r="BF1794" s="580"/>
      <c r="BG1794" s="581"/>
      <c r="BH1794" s="576"/>
      <c r="BI1794" s="577"/>
      <c r="BJ1794" s="592"/>
      <c r="BK1794" s="593"/>
      <c r="BL1794" s="653"/>
      <c r="BM1794" s="654"/>
      <c r="BN1794" s="655"/>
      <c r="BO1794" s="600"/>
      <c r="BP1794" s="600"/>
      <c r="BQ1794" s="54"/>
      <c r="BR1794" s="54"/>
      <c r="BS1794" s="54"/>
    </row>
    <row r="1795" spans="1:71" ht="21.75" customHeight="1">
      <c r="A1795" s="54"/>
      <c r="B1795" s="565" t="str">
        <f>IF(ROSTER!B28="","",ROSTER!B28)</f>
        <v/>
      </c>
      <c r="C1795" s="536" t="str">
        <f>IF(ROSTER!C$28="","",ROSTER!C$28)</f>
        <v/>
      </c>
      <c r="D1795" s="537"/>
      <c r="E1795" s="546"/>
      <c r="F1795" s="501">
        <f>IF(E1795="y",1,IF(E1795="S",1,0))</f>
        <v>0</v>
      </c>
      <c r="G1795" s="506">
        <f>IF(E1795="S",1,0)</f>
        <v>0</v>
      </c>
      <c r="H1795" s="542"/>
      <c r="I1795" s="543"/>
      <c r="J1795" s="538"/>
      <c r="K1795" s="539"/>
      <c r="L1795" s="552"/>
      <c r="M1795" s="558"/>
      <c r="N1795" s="554">
        <f>L1795+J1795</f>
        <v>0</v>
      </c>
      <c r="O1795" s="555"/>
      <c r="P1795" s="538"/>
      <c r="Q1795" s="539"/>
      <c r="R1795" s="552"/>
      <c r="S1795" s="558"/>
      <c r="T1795" s="590">
        <f t="shared" ref="T1795:T1818" si="1605">R1795-P1795</f>
        <v>0</v>
      </c>
      <c r="U1795" s="591"/>
      <c r="V1795" s="550"/>
      <c r="W1795" s="543"/>
      <c r="X1795" s="538"/>
      <c r="Y1795" s="543"/>
      <c r="Z1795" s="538"/>
      <c r="AA1795" s="543"/>
      <c r="AB1795" s="538"/>
      <c r="AC1795" s="539"/>
      <c r="AD1795" s="552"/>
      <c r="AE1795" s="558"/>
      <c r="AF1795" s="586">
        <f>IF(AB1795=0,0,(AD1795/AB1795)*100)</f>
        <v>0</v>
      </c>
      <c r="AG1795" s="587"/>
      <c r="AH1795" s="538"/>
      <c r="AI1795" s="539"/>
      <c r="AJ1795" s="552"/>
      <c r="AK1795" s="558"/>
      <c r="AL1795" s="590">
        <f>IF(AH1795=0,0,(AJ1795/AH1795)*100)</f>
        <v>0</v>
      </c>
      <c r="AM1795" s="591"/>
      <c r="AN1795" s="538"/>
      <c r="AO1795" s="539"/>
      <c r="AP1795" s="552"/>
      <c r="AQ1795" s="558"/>
      <c r="AR1795" s="590">
        <f>IF(AN1795=0,0,(AP1795/AN1795)*100)</f>
        <v>0</v>
      </c>
      <c r="AS1795" s="591"/>
      <c r="AT1795" s="578">
        <f>AB1795+AH1795+AN1795</f>
        <v>0</v>
      </c>
      <c r="AU1795" s="579"/>
      <c r="AV1795" s="574">
        <f>AD1795+AJ1795+AP1795</f>
        <v>0</v>
      </c>
      <c r="AW1795" s="575"/>
      <c r="AX1795" s="590">
        <f>IF(AT1795=0,0,(AV1795/AT1795)*100)</f>
        <v>0</v>
      </c>
      <c r="AY1795" s="591"/>
      <c r="AZ1795" s="538"/>
      <c r="BA1795" s="539"/>
      <c r="BB1795" s="552"/>
      <c r="BC1795" s="558"/>
      <c r="BD1795" s="590">
        <f>IF(AZ1795=0,0,(BB1795/AZ1795)*100)</f>
        <v>0</v>
      </c>
      <c r="BE1795" s="591"/>
      <c r="BF1795" s="578">
        <f>AT1795+AZ1795</f>
        <v>0</v>
      </c>
      <c r="BG1795" s="579"/>
      <c r="BH1795" s="574">
        <f>AV1795+BB1795</f>
        <v>0</v>
      </c>
      <c r="BI1795" s="575"/>
      <c r="BJ1795" s="590">
        <f>IF(BF1795=0,0,(BH1795/BF1795)*100)</f>
        <v>0</v>
      </c>
      <c r="BK1795" s="591"/>
      <c r="BL1795" s="650">
        <f>(AD1795*2)+(AJ1795*2)+(AP1795*3)+BB1795</f>
        <v>0</v>
      </c>
      <c r="BM1795" s="651"/>
      <c r="BN1795" s="652"/>
      <c r="BO1795" s="599" t="e">
        <f>(BL1795*BR$1775)+(N1795*BR$1776)+(X1795*BR$1777)+(R1795*BR$1778)+(V1795*BR$1779)+(Z1795*BR$1780)</f>
        <v>#REF!</v>
      </c>
      <c r="BP1795" s="599" t="e">
        <f>((AZ1795-BB1795)*BR$1782)+((AT1795-AV1795)*BR$1781)+(H1795*BR$1783)+(P1795*BR$1784)</f>
        <v>#REF!</v>
      </c>
      <c r="BQ1795" s="54"/>
      <c r="BR1795" s="54"/>
      <c r="BS1795" s="54"/>
    </row>
    <row r="1796" spans="1:71" ht="21.75" customHeight="1">
      <c r="A1796" s="54"/>
      <c r="B1796" s="566"/>
      <c r="C1796" s="560" t="str">
        <f>IF(ROSTER!D$28="","",ROSTER!D$28)</f>
        <v/>
      </c>
      <c r="D1796" s="561"/>
      <c r="E1796" s="547"/>
      <c r="F1796" s="502"/>
      <c r="G1796" s="507"/>
      <c r="H1796" s="544"/>
      <c r="I1796" s="545"/>
      <c r="J1796" s="540"/>
      <c r="K1796" s="541"/>
      <c r="L1796" s="553"/>
      <c r="M1796" s="559"/>
      <c r="N1796" s="556" t="s">
        <v>14</v>
      </c>
      <c r="O1796" s="557"/>
      <c r="P1796" s="540"/>
      <c r="Q1796" s="541"/>
      <c r="R1796" s="553"/>
      <c r="S1796" s="559"/>
      <c r="T1796" s="592"/>
      <c r="U1796" s="593"/>
      <c r="V1796" s="551"/>
      <c r="W1796" s="545"/>
      <c r="X1796" s="540"/>
      <c r="Y1796" s="545"/>
      <c r="Z1796" s="540"/>
      <c r="AA1796" s="545"/>
      <c r="AB1796" s="540"/>
      <c r="AC1796" s="541"/>
      <c r="AD1796" s="553"/>
      <c r="AE1796" s="559"/>
      <c r="AF1796" s="588"/>
      <c r="AG1796" s="589"/>
      <c r="AH1796" s="540"/>
      <c r="AI1796" s="541"/>
      <c r="AJ1796" s="553"/>
      <c r="AK1796" s="559"/>
      <c r="AL1796" s="592"/>
      <c r="AM1796" s="593"/>
      <c r="AN1796" s="540"/>
      <c r="AO1796" s="541"/>
      <c r="AP1796" s="553"/>
      <c r="AQ1796" s="559"/>
      <c r="AR1796" s="592"/>
      <c r="AS1796" s="593"/>
      <c r="AT1796" s="580"/>
      <c r="AU1796" s="581"/>
      <c r="AV1796" s="576"/>
      <c r="AW1796" s="577"/>
      <c r="AX1796" s="592"/>
      <c r="AY1796" s="593"/>
      <c r="AZ1796" s="540"/>
      <c r="BA1796" s="541"/>
      <c r="BB1796" s="553"/>
      <c r="BC1796" s="559"/>
      <c r="BD1796" s="592"/>
      <c r="BE1796" s="593"/>
      <c r="BF1796" s="580"/>
      <c r="BG1796" s="581"/>
      <c r="BH1796" s="576"/>
      <c r="BI1796" s="577"/>
      <c r="BJ1796" s="592"/>
      <c r="BK1796" s="593"/>
      <c r="BL1796" s="653"/>
      <c r="BM1796" s="654"/>
      <c r="BN1796" s="655"/>
      <c r="BO1796" s="600"/>
      <c r="BP1796" s="600"/>
      <c r="BQ1796" s="54"/>
      <c r="BR1796" s="54"/>
      <c r="BS1796" s="54"/>
    </row>
    <row r="1797" spans="1:71" ht="21.75" customHeight="1">
      <c r="A1797" s="54"/>
      <c r="B1797" s="565" t="str">
        <f>IF(ROSTER!B30="","",ROSTER!B30)</f>
        <v/>
      </c>
      <c r="C1797" s="536" t="str">
        <f>IF(ROSTER!C$30="","",ROSTER!C$30)</f>
        <v/>
      </c>
      <c r="D1797" s="537"/>
      <c r="E1797" s="546"/>
      <c r="F1797" s="501">
        <f>IF(E1797="y",1,IF(E1797="S",1,0))</f>
        <v>0</v>
      </c>
      <c r="G1797" s="506">
        <f>IF(E1797="S",1,0)</f>
        <v>0</v>
      </c>
      <c r="H1797" s="542"/>
      <c r="I1797" s="543"/>
      <c r="J1797" s="538"/>
      <c r="K1797" s="539"/>
      <c r="L1797" s="552"/>
      <c r="M1797" s="558"/>
      <c r="N1797" s="554">
        <f>L1797+J1797</f>
        <v>0</v>
      </c>
      <c r="O1797" s="555"/>
      <c r="P1797" s="538"/>
      <c r="Q1797" s="539"/>
      <c r="R1797" s="552"/>
      <c r="S1797" s="558"/>
      <c r="T1797" s="590">
        <f t="shared" ref="T1797:T1818" si="1606">R1797-P1797</f>
        <v>0</v>
      </c>
      <c r="U1797" s="591"/>
      <c r="V1797" s="550"/>
      <c r="W1797" s="543"/>
      <c r="X1797" s="538"/>
      <c r="Y1797" s="543"/>
      <c r="Z1797" s="538"/>
      <c r="AA1797" s="543"/>
      <c r="AB1797" s="538"/>
      <c r="AC1797" s="539"/>
      <c r="AD1797" s="552"/>
      <c r="AE1797" s="558"/>
      <c r="AF1797" s="586">
        <f>IF(AB1797=0,0,(AD1797/AB1797)*100)</f>
        <v>0</v>
      </c>
      <c r="AG1797" s="587"/>
      <c r="AH1797" s="538"/>
      <c r="AI1797" s="539"/>
      <c r="AJ1797" s="552"/>
      <c r="AK1797" s="558"/>
      <c r="AL1797" s="590">
        <f>IF(AH1797=0,0,(AJ1797/AH1797)*100)</f>
        <v>0</v>
      </c>
      <c r="AM1797" s="591"/>
      <c r="AN1797" s="538"/>
      <c r="AO1797" s="539"/>
      <c r="AP1797" s="552"/>
      <c r="AQ1797" s="558"/>
      <c r="AR1797" s="590">
        <f>IF(AN1797=0,0,(AP1797/AN1797)*100)</f>
        <v>0</v>
      </c>
      <c r="AS1797" s="591"/>
      <c r="AT1797" s="578">
        <f>AB1797+AH1797+AN1797</f>
        <v>0</v>
      </c>
      <c r="AU1797" s="579"/>
      <c r="AV1797" s="574">
        <f>AD1797+AJ1797+AP1797</f>
        <v>0</v>
      </c>
      <c r="AW1797" s="575"/>
      <c r="AX1797" s="590">
        <f>IF(AT1797=0,0,(AV1797/AT1797)*100)</f>
        <v>0</v>
      </c>
      <c r="AY1797" s="591"/>
      <c r="AZ1797" s="538"/>
      <c r="BA1797" s="539"/>
      <c r="BB1797" s="552"/>
      <c r="BC1797" s="558"/>
      <c r="BD1797" s="590">
        <f>IF(AZ1797=0,0,(BB1797/AZ1797)*100)</f>
        <v>0</v>
      </c>
      <c r="BE1797" s="591"/>
      <c r="BF1797" s="578">
        <f>AT1797+AZ1797</f>
        <v>0</v>
      </c>
      <c r="BG1797" s="579"/>
      <c r="BH1797" s="574">
        <f>AV1797+BB1797</f>
        <v>0</v>
      </c>
      <c r="BI1797" s="575"/>
      <c r="BJ1797" s="590">
        <f>IF(BF1797=0,0,(BH1797/BF1797)*100)</f>
        <v>0</v>
      </c>
      <c r="BK1797" s="591"/>
      <c r="BL1797" s="650">
        <f>(AD1797*2)+(AJ1797*2)+(AP1797*3)+BB1797</f>
        <v>0</v>
      </c>
      <c r="BM1797" s="651"/>
      <c r="BN1797" s="652"/>
      <c r="BO1797" s="599" t="e">
        <f>(BL1797*BR$1775)+(N1797*BR$1776)+(X1797*BR$1777)+(R1797*BR$1778)+(V1797*BR$1779)+(Z1797*BR$1780)</f>
        <v>#REF!</v>
      </c>
      <c r="BP1797" s="599" t="e">
        <f>((AZ1797-BB1797)*BR$1782)+((AT1797-AV1797)*BR$1781)+(H1797*BR$1783)+(P1797*BR$1784)</f>
        <v>#REF!</v>
      </c>
      <c r="BQ1797" s="54"/>
      <c r="BR1797" s="54"/>
      <c r="BS1797" s="54"/>
    </row>
    <row r="1798" spans="1:71" ht="21.75" customHeight="1">
      <c r="A1798" s="54"/>
      <c r="B1798" s="566"/>
      <c r="C1798" s="560" t="str">
        <f>IF(ROSTER!D$30="","",ROSTER!D$30)</f>
        <v/>
      </c>
      <c r="D1798" s="561"/>
      <c r="E1798" s="547"/>
      <c r="F1798" s="502"/>
      <c r="G1798" s="507"/>
      <c r="H1798" s="544"/>
      <c r="I1798" s="545"/>
      <c r="J1798" s="540"/>
      <c r="K1798" s="541"/>
      <c r="L1798" s="553"/>
      <c r="M1798" s="559"/>
      <c r="N1798" s="556" t="s">
        <v>14</v>
      </c>
      <c r="O1798" s="557"/>
      <c r="P1798" s="540"/>
      <c r="Q1798" s="541"/>
      <c r="R1798" s="553"/>
      <c r="S1798" s="559"/>
      <c r="T1798" s="592"/>
      <c r="U1798" s="593"/>
      <c r="V1798" s="551"/>
      <c r="W1798" s="545"/>
      <c r="X1798" s="540"/>
      <c r="Y1798" s="545"/>
      <c r="Z1798" s="540"/>
      <c r="AA1798" s="545"/>
      <c r="AB1798" s="540"/>
      <c r="AC1798" s="541"/>
      <c r="AD1798" s="553"/>
      <c r="AE1798" s="559"/>
      <c r="AF1798" s="588"/>
      <c r="AG1798" s="589"/>
      <c r="AH1798" s="540"/>
      <c r="AI1798" s="541"/>
      <c r="AJ1798" s="553"/>
      <c r="AK1798" s="559"/>
      <c r="AL1798" s="592"/>
      <c r="AM1798" s="593"/>
      <c r="AN1798" s="540"/>
      <c r="AO1798" s="541"/>
      <c r="AP1798" s="553"/>
      <c r="AQ1798" s="559"/>
      <c r="AR1798" s="592"/>
      <c r="AS1798" s="593"/>
      <c r="AT1798" s="580"/>
      <c r="AU1798" s="581"/>
      <c r="AV1798" s="576"/>
      <c r="AW1798" s="577"/>
      <c r="AX1798" s="592"/>
      <c r="AY1798" s="593"/>
      <c r="AZ1798" s="540"/>
      <c r="BA1798" s="541"/>
      <c r="BB1798" s="553"/>
      <c r="BC1798" s="559"/>
      <c r="BD1798" s="592"/>
      <c r="BE1798" s="593"/>
      <c r="BF1798" s="580"/>
      <c r="BG1798" s="581"/>
      <c r="BH1798" s="576"/>
      <c r="BI1798" s="577"/>
      <c r="BJ1798" s="592"/>
      <c r="BK1798" s="593"/>
      <c r="BL1798" s="653"/>
      <c r="BM1798" s="654"/>
      <c r="BN1798" s="655"/>
      <c r="BO1798" s="600"/>
      <c r="BP1798" s="600"/>
      <c r="BQ1798" s="54"/>
      <c r="BR1798" s="54"/>
      <c r="BS1798" s="54"/>
    </row>
    <row r="1799" spans="1:71" ht="21.75" customHeight="1">
      <c r="A1799" s="54"/>
      <c r="B1799" s="565" t="str">
        <f>IF(ROSTER!B32="","",ROSTER!B32)</f>
        <v/>
      </c>
      <c r="C1799" s="536" t="str">
        <f>IF(ROSTER!C$32="","",ROSTER!C$32)</f>
        <v/>
      </c>
      <c r="D1799" s="537"/>
      <c r="E1799" s="546"/>
      <c r="F1799" s="501">
        <f>IF(E1799="y",1,IF(E1799="S",1,0))</f>
        <v>0</v>
      </c>
      <c r="G1799" s="506">
        <f>IF(E1799="S",1,0)</f>
        <v>0</v>
      </c>
      <c r="H1799" s="542"/>
      <c r="I1799" s="543"/>
      <c r="J1799" s="538"/>
      <c r="K1799" s="539"/>
      <c r="L1799" s="552"/>
      <c r="M1799" s="558"/>
      <c r="N1799" s="554">
        <f>L1799+J1799</f>
        <v>0</v>
      </c>
      <c r="O1799" s="555"/>
      <c r="P1799" s="538"/>
      <c r="Q1799" s="539"/>
      <c r="R1799" s="552"/>
      <c r="S1799" s="558"/>
      <c r="T1799" s="590">
        <f t="shared" ref="T1799:T1818" si="1607">R1799-P1799</f>
        <v>0</v>
      </c>
      <c r="U1799" s="591"/>
      <c r="V1799" s="550"/>
      <c r="W1799" s="543"/>
      <c r="X1799" s="538"/>
      <c r="Y1799" s="543"/>
      <c r="Z1799" s="538"/>
      <c r="AA1799" s="543"/>
      <c r="AB1799" s="538"/>
      <c r="AC1799" s="539"/>
      <c r="AD1799" s="552"/>
      <c r="AE1799" s="558"/>
      <c r="AF1799" s="586">
        <f>IF(AB1799=0,0,(AD1799/AB1799)*100)</f>
        <v>0</v>
      </c>
      <c r="AG1799" s="587"/>
      <c r="AH1799" s="538"/>
      <c r="AI1799" s="539"/>
      <c r="AJ1799" s="552"/>
      <c r="AK1799" s="558"/>
      <c r="AL1799" s="590">
        <f>IF(AH1799=0,0,(AJ1799/AH1799)*100)</f>
        <v>0</v>
      </c>
      <c r="AM1799" s="591"/>
      <c r="AN1799" s="538"/>
      <c r="AO1799" s="539"/>
      <c r="AP1799" s="552"/>
      <c r="AQ1799" s="558"/>
      <c r="AR1799" s="590">
        <f>IF(AN1799=0,0,(AP1799/AN1799)*100)</f>
        <v>0</v>
      </c>
      <c r="AS1799" s="591"/>
      <c r="AT1799" s="578">
        <f>AB1799+AH1799+AN1799</f>
        <v>0</v>
      </c>
      <c r="AU1799" s="579"/>
      <c r="AV1799" s="574">
        <f>AD1799+AJ1799+AP1799</f>
        <v>0</v>
      </c>
      <c r="AW1799" s="575"/>
      <c r="AX1799" s="590">
        <f>IF(AT1799=0,0,(AV1799/AT1799)*100)</f>
        <v>0</v>
      </c>
      <c r="AY1799" s="591"/>
      <c r="AZ1799" s="538"/>
      <c r="BA1799" s="539"/>
      <c r="BB1799" s="552"/>
      <c r="BC1799" s="558"/>
      <c r="BD1799" s="590">
        <f>IF(AZ1799=0,0,(BB1799/AZ1799)*100)</f>
        <v>0</v>
      </c>
      <c r="BE1799" s="591"/>
      <c r="BF1799" s="578">
        <f>AT1799+AZ1799</f>
        <v>0</v>
      </c>
      <c r="BG1799" s="579"/>
      <c r="BH1799" s="574">
        <f>AV1799+BB1799</f>
        <v>0</v>
      </c>
      <c r="BI1799" s="575"/>
      <c r="BJ1799" s="590">
        <f>IF(BF1799=0,0,(BH1799/BF1799)*100)</f>
        <v>0</v>
      </c>
      <c r="BK1799" s="591"/>
      <c r="BL1799" s="650">
        <f>(AD1799*2)+(AJ1799*2)+(AP1799*3)+BB1799</f>
        <v>0</v>
      </c>
      <c r="BM1799" s="651"/>
      <c r="BN1799" s="652"/>
      <c r="BO1799" s="599" t="e">
        <f>(BL1799*BR$1775)+(N1799*BR$1776)+(X1799*BR$1777)+(R1799*BR$1778)+(V1799*BR$1779)+(Z1799*BR$1780)</f>
        <v>#REF!</v>
      </c>
      <c r="BP1799" s="599" t="e">
        <f>((AZ1799-BB1799)*BR$1782)+((AT1799-AV1799)*BR$1781)+(H1799*BR$1783)+(P1799*BR$1784)</f>
        <v>#REF!</v>
      </c>
      <c r="BQ1799" s="54"/>
      <c r="BR1799" s="54"/>
      <c r="BS1799" s="54"/>
    </row>
    <row r="1800" spans="1:71" ht="21.75" customHeight="1">
      <c r="A1800" s="54"/>
      <c r="B1800" s="566"/>
      <c r="C1800" s="560" t="str">
        <f>IF(ROSTER!D$32="","",ROSTER!D$32)</f>
        <v/>
      </c>
      <c r="D1800" s="561"/>
      <c r="E1800" s="547"/>
      <c r="F1800" s="502"/>
      <c r="G1800" s="507"/>
      <c r="H1800" s="544"/>
      <c r="I1800" s="545"/>
      <c r="J1800" s="540"/>
      <c r="K1800" s="541"/>
      <c r="L1800" s="553"/>
      <c r="M1800" s="559"/>
      <c r="N1800" s="556" t="s">
        <v>14</v>
      </c>
      <c r="O1800" s="557"/>
      <c r="P1800" s="540"/>
      <c r="Q1800" s="541"/>
      <c r="R1800" s="553"/>
      <c r="S1800" s="559"/>
      <c r="T1800" s="592"/>
      <c r="U1800" s="593"/>
      <c r="V1800" s="551"/>
      <c r="W1800" s="545"/>
      <c r="X1800" s="540"/>
      <c r="Y1800" s="545"/>
      <c r="Z1800" s="540"/>
      <c r="AA1800" s="545"/>
      <c r="AB1800" s="540"/>
      <c r="AC1800" s="541"/>
      <c r="AD1800" s="553"/>
      <c r="AE1800" s="559"/>
      <c r="AF1800" s="588"/>
      <c r="AG1800" s="589"/>
      <c r="AH1800" s="540"/>
      <c r="AI1800" s="541"/>
      <c r="AJ1800" s="553"/>
      <c r="AK1800" s="559"/>
      <c r="AL1800" s="592"/>
      <c r="AM1800" s="593"/>
      <c r="AN1800" s="540"/>
      <c r="AO1800" s="541"/>
      <c r="AP1800" s="553"/>
      <c r="AQ1800" s="559"/>
      <c r="AR1800" s="592"/>
      <c r="AS1800" s="593"/>
      <c r="AT1800" s="580"/>
      <c r="AU1800" s="581"/>
      <c r="AV1800" s="576"/>
      <c r="AW1800" s="577"/>
      <c r="AX1800" s="592"/>
      <c r="AY1800" s="593"/>
      <c r="AZ1800" s="540"/>
      <c r="BA1800" s="541"/>
      <c r="BB1800" s="553"/>
      <c r="BC1800" s="559"/>
      <c r="BD1800" s="592"/>
      <c r="BE1800" s="593"/>
      <c r="BF1800" s="580"/>
      <c r="BG1800" s="581"/>
      <c r="BH1800" s="576"/>
      <c r="BI1800" s="577"/>
      <c r="BJ1800" s="592"/>
      <c r="BK1800" s="593"/>
      <c r="BL1800" s="653"/>
      <c r="BM1800" s="654"/>
      <c r="BN1800" s="655"/>
      <c r="BO1800" s="600"/>
      <c r="BP1800" s="600"/>
      <c r="BQ1800" s="54"/>
      <c r="BR1800" s="54"/>
      <c r="BS1800" s="54"/>
    </row>
    <row r="1801" spans="1:71" ht="21.75" customHeight="1">
      <c r="A1801" s="54"/>
      <c r="B1801" s="565" t="str">
        <f>IF(ROSTER!B34="","",ROSTER!B34)</f>
        <v/>
      </c>
      <c r="C1801" s="536" t="str">
        <f>IF(ROSTER!C$34="","",ROSTER!C$34)</f>
        <v/>
      </c>
      <c r="D1801" s="537"/>
      <c r="E1801" s="546"/>
      <c r="F1801" s="501">
        <f>IF(E1801="y",1,IF(E1801="S",1,0))</f>
        <v>0</v>
      </c>
      <c r="G1801" s="506">
        <f>IF(E1801="S",1,0)</f>
        <v>0</v>
      </c>
      <c r="H1801" s="542"/>
      <c r="I1801" s="543"/>
      <c r="J1801" s="538"/>
      <c r="K1801" s="539"/>
      <c r="L1801" s="552"/>
      <c r="M1801" s="558"/>
      <c r="N1801" s="554">
        <f>L1801+J1801</f>
        <v>0</v>
      </c>
      <c r="O1801" s="555"/>
      <c r="P1801" s="538"/>
      <c r="Q1801" s="539"/>
      <c r="R1801" s="552"/>
      <c r="S1801" s="558"/>
      <c r="T1801" s="590">
        <f t="shared" ref="T1801:T1818" si="1608">R1801-P1801</f>
        <v>0</v>
      </c>
      <c r="U1801" s="591"/>
      <c r="V1801" s="550"/>
      <c r="W1801" s="543"/>
      <c r="X1801" s="538"/>
      <c r="Y1801" s="543"/>
      <c r="Z1801" s="538"/>
      <c r="AA1801" s="543"/>
      <c r="AB1801" s="538"/>
      <c r="AC1801" s="539"/>
      <c r="AD1801" s="552"/>
      <c r="AE1801" s="558"/>
      <c r="AF1801" s="586">
        <f>IF(AB1801=0,0,(AD1801/AB1801)*100)</f>
        <v>0</v>
      </c>
      <c r="AG1801" s="587"/>
      <c r="AH1801" s="538"/>
      <c r="AI1801" s="539"/>
      <c r="AJ1801" s="552"/>
      <c r="AK1801" s="558"/>
      <c r="AL1801" s="590">
        <f>IF(AH1801=0,0,(AJ1801/AH1801)*100)</f>
        <v>0</v>
      </c>
      <c r="AM1801" s="591"/>
      <c r="AN1801" s="538"/>
      <c r="AO1801" s="539"/>
      <c r="AP1801" s="552"/>
      <c r="AQ1801" s="558"/>
      <c r="AR1801" s="590">
        <f>IF(AN1801=0,0,(AP1801/AN1801)*100)</f>
        <v>0</v>
      </c>
      <c r="AS1801" s="591"/>
      <c r="AT1801" s="578">
        <f>AB1801+AH1801+AN1801</f>
        <v>0</v>
      </c>
      <c r="AU1801" s="579"/>
      <c r="AV1801" s="574">
        <f>AD1801+AJ1801+AP1801</f>
        <v>0</v>
      </c>
      <c r="AW1801" s="575"/>
      <c r="AX1801" s="590">
        <f>IF(AT1801=0,0,(AV1801/AT1801)*100)</f>
        <v>0</v>
      </c>
      <c r="AY1801" s="591"/>
      <c r="AZ1801" s="538"/>
      <c r="BA1801" s="539"/>
      <c r="BB1801" s="552"/>
      <c r="BC1801" s="558"/>
      <c r="BD1801" s="590">
        <f>IF(AZ1801=0,0,(BB1801/AZ1801)*100)</f>
        <v>0</v>
      </c>
      <c r="BE1801" s="591"/>
      <c r="BF1801" s="578">
        <f>AT1801+AZ1801</f>
        <v>0</v>
      </c>
      <c r="BG1801" s="579"/>
      <c r="BH1801" s="574">
        <f>AV1801+BB1801</f>
        <v>0</v>
      </c>
      <c r="BI1801" s="575"/>
      <c r="BJ1801" s="590">
        <f>IF(BF1801=0,0,(BH1801/BF1801)*100)</f>
        <v>0</v>
      </c>
      <c r="BK1801" s="591"/>
      <c r="BL1801" s="650">
        <f>(AD1801*2)+(AJ1801*2)+(AP1801*3)+BB1801</f>
        <v>0</v>
      </c>
      <c r="BM1801" s="651"/>
      <c r="BN1801" s="652"/>
      <c r="BO1801" s="599" t="e">
        <f>(BL1801*BR$1775)+(N1801*BR$1776)+(X1801*BR$1777)+(R1801*BR$1778)+(V1801*BR$1779)+(Z1801*BR$1780)</f>
        <v>#REF!</v>
      </c>
      <c r="BP1801" s="599" t="e">
        <f>((AZ1801-BB1801)*BR$1782)+((AT1801-AV1801)*BR$1781)+(H1801*BR$1783)+(P1801*BR$1784)</f>
        <v>#REF!</v>
      </c>
      <c r="BQ1801" s="54"/>
      <c r="BR1801" s="54"/>
      <c r="BS1801" s="54"/>
    </row>
    <row r="1802" spans="1:71" ht="21.75" customHeight="1">
      <c r="A1802" s="54"/>
      <c r="B1802" s="566"/>
      <c r="C1802" s="560" t="str">
        <f>IF(ROSTER!D$34="","",ROSTER!D$34)</f>
        <v/>
      </c>
      <c r="D1802" s="561"/>
      <c r="E1802" s="547"/>
      <c r="F1802" s="502"/>
      <c r="G1802" s="507"/>
      <c r="H1802" s="544"/>
      <c r="I1802" s="545"/>
      <c r="J1802" s="540"/>
      <c r="K1802" s="541"/>
      <c r="L1802" s="553"/>
      <c r="M1802" s="559"/>
      <c r="N1802" s="556" t="s">
        <v>14</v>
      </c>
      <c r="O1802" s="557"/>
      <c r="P1802" s="540"/>
      <c r="Q1802" s="541"/>
      <c r="R1802" s="553"/>
      <c r="S1802" s="559"/>
      <c r="T1802" s="592"/>
      <c r="U1802" s="593"/>
      <c r="V1802" s="551"/>
      <c r="W1802" s="545"/>
      <c r="X1802" s="540"/>
      <c r="Y1802" s="545"/>
      <c r="Z1802" s="540"/>
      <c r="AA1802" s="545"/>
      <c r="AB1802" s="540"/>
      <c r="AC1802" s="541"/>
      <c r="AD1802" s="553"/>
      <c r="AE1802" s="559"/>
      <c r="AF1802" s="588"/>
      <c r="AG1802" s="589"/>
      <c r="AH1802" s="540"/>
      <c r="AI1802" s="541"/>
      <c r="AJ1802" s="553"/>
      <c r="AK1802" s="559"/>
      <c r="AL1802" s="592"/>
      <c r="AM1802" s="593"/>
      <c r="AN1802" s="540"/>
      <c r="AO1802" s="541"/>
      <c r="AP1802" s="553"/>
      <c r="AQ1802" s="559"/>
      <c r="AR1802" s="592"/>
      <c r="AS1802" s="593"/>
      <c r="AT1802" s="580"/>
      <c r="AU1802" s="581"/>
      <c r="AV1802" s="576"/>
      <c r="AW1802" s="577"/>
      <c r="AX1802" s="592"/>
      <c r="AY1802" s="593"/>
      <c r="AZ1802" s="540"/>
      <c r="BA1802" s="541"/>
      <c r="BB1802" s="553"/>
      <c r="BC1802" s="559"/>
      <c r="BD1802" s="592"/>
      <c r="BE1802" s="593"/>
      <c r="BF1802" s="580"/>
      <c r="BG1802" s="581"/>
      <c r="BH1802" s="576"/>
      <c r="BI1802" s="577"/>
      <c r="BJ1802" s="592"/>
      <c r="BK1802" s="593"/>
      <c r="BL1802" s="653"/>
      <c r="BM1802" s="654"/>
      <c r="BN1802" s="655"/>
      <c r="BO1802" s="600"/>
      <c r="BP1802" s="600"/>
      <c r="BQ1802" s="54"/>
      <c r="BR1802" s="54"/>
      <c r="BS1802" s="54"/>
    </row>
    <row r="1803" spans="1:71" ht="21.75" customHeight="1">
      <c r="A1803" s="54"/>
      <c r="B1803" s="565" t="str">
        <f>IF(ROSTER!B36="","",ROSTER!B36)</f>
        <v/>
      </c>
      <c r="C1803" s="536" t="str">
        <f>IF(ROSTER!C$36="","",ROSTER!C$36)</f>
        <v/>
      </c>
      <c r="D1803" s="537"/>
      <c r="E1803" s="546"/>
      <c r="F1803" s="501">
        <f>IF(E1803="y",1,IF(E1803="S",1,0))</f>
        <v>0</v>
      </c>
      <c r="G1803" s="506">
        <f>IF(E1803="S",1,0)</f>
        <v>0</v>
      </c>
      <c r="H1803" s="542"/>
      <c r="I1803" s="543"/>
      <c r="J1803" s="538"/>
      <c r="K1803" s="539"/>
      <c r="L1803" s="552"/>
      <c r="M1803" s="558"/>
      <c r="N1803" s="554">
        <f>L1803+J1803</f>
        <v>0</v>
      </c>
      <c r="O1803" s="555"/>
      <c r="P1803" s="538"/>
      <c r="Q1803" s="539"/>
      <c r="R1803" s="552"/>
      <c r="S1803" s="558"/>
      <c r="T1803" s="590">
        <f t="shared" ref="T1803:T1818" si="1609">R1803-P1803</f>
        <v>0</v>
      </c>
      <c r="U1803" s="591"/>
      <c r="V1803" s="550"/>
      <c r="W1803" s="543"/>
      <c r="X1803" s="538"/>
      <c r="Y1803" s="543"/>
      <c r="Z1803" s="538"/>
      <c r="AA1803" s="543"/>
      <c r="AB1803" s="538"/>
      <c r="AC1803" s="539"/>
      <c r="AD1803" s="552"/>
      <c r="AE1803" s="558"/>
      <c r="AF1803" s="586">
        <f>IF(AB1803=0,0,(AD1803/AB1803)*100)</f>
        <v>0</v>
      </c>
      <c r="AG1803" s="587"/>
      <c r="AH1803" s="538"/>
      <c r="AI1803" s="539"/>
      <c r="AJ1803" s="552"/>
      <c r="AK1803" s="558"/>
      <c r="AL1803" s="590">
        <f>IF(AH1803=0,0,(AJ1803/AH1803)*100)</f>
        <v>0</v>
      </c>
      <c r="AM1803" s="591"/>
      <c r="AN1803" s="538"/>
      <c r="AO1803" s="539"/>
      <c r="AP1803" s="552"/>
      <c r="AQ1803" s="558"/>
      <c r="AR1803" s="590">
        <f>IF(AN1803=0,0,(AP1803/AN1803)*100)</f>
        <v>0</v>
      </c>
      <c r="AS1803" s="591"/>
      <c r="AT1803" s="578">
        <f>AB1803+AH1803+AN1803</f>
        <v>0</v>
      </c>
      <c r="AU1803" s="579"/>
      <c r="AV1803" s="574">
        <f>AD1803+AJ1803+AP1803</f>
        <v>0</v>
      </c>
      <c r="AW1803" s="575"/>
      <c r="AX1803" s="590">
        <f>IF(AT1803=0,0,(AV1803/AT1803)*100)</f>
        <v>0</v>
      </c>
      <c r="AY1803" s="591"/>
      <c r="AZ1803" s="538"/>
      <c r="BA1803" s="539"/>
      <c r="BB1803" s="552"/>
      <c r="BC1803" s="558"/>
      <c r="BD1803" s="590">
        <f>IF(AZ1803=0,0,(BB1803/AZ1803)*100)</f>
        <v>0</v>
      </c>
      <c r="BE1803" s="591"/>
      <c r="BF1803" s="578">
        <f>AT1803+AZ1803</f>
        <v>0</v>
      </c>
      <c r="BG1803" s="579"/>
      <c r="BH1803" s="574">
        <f>AV1803+BB1803</f>
        <v>0</v>
      </c>
      <c r="BI1803" s="575"/>
      <c r="BJ1803" s="590">
        <f>IF(BF1803=0,0,(BH1803/BF1803)*100)</f>
        <v>0</v>
      </c>
      <c r="BK1803" s="591"/>
      <c r="BL1803" s="650">
        <f>(AD1803*2)+(AJ1803*2)+(AP1803*3)+BB1803</f>
        <v>0</v>
      </c>
      <c r="BM1803" s="651"/>
      <c r="BN1803" s="652"/>
      <c r="BO1803" s="599" t="e">
        <f>(BL1803*BR$1775)+(N1803*BR$1776)+(X1803*BR$1777)+(R1803*BR$1778)+(V1803*BR$1779)+(Z1803*BR$1780)</f>
        <v>#REF!</v>
      </c>
      <c r="BP1803" s="599" t="e">
        <f>((AZ1803-BB1803)*BR$1782)+((AT1803-AV1803)*BR$1781)+(H1803*BR$1783)+(P1803*BR$1784)</f>
        <v>#REF!</v>
      </c>
      <c r="BQ1803" s="54"/>
      <c r="BR1803" s="54"/>
      <c r="BS1803" s="54"/>
    </row>
    <row r="1804" spans="1:71" ht="21.75" customHeight="1">
      <c r="A1804" s="54"/>
      <c r="B1804" s="566"/>
      <c r="C1804" s="560" t="str">
        <f>IF(ROSTER!D$36="","",ROSTER!D$36)</f>
        <v/>
      </c>
      <c r="D1804" s="561"/>
      <c r="E1804" s="547"/>
      <c r="F1804" s="502"/>
      <c r="G1804" s="507"/>
      <c r="H1804" s="544"/>
      <c r="I1804" s="545"/>
      <c r="J1804" s="540"/>
      <c r="K1804" s="541"/>
      <c r="L1804" s="553"/>
      <c r="M1804" s="559"/>
      <c r="N1804" s="556" t="s">
        <v>14</v>
      </c>
      <c r="O1804" s="557"/>
      <c r="P1804" s="540"/>
      <c r="Q1804" s="541"/>
      <c r="R1804" s="553"/>
      <c r="S1804" s="559"/>
      <c r="T1804" s="592"/>
      <c r="U1804" s="593"/>
      <c r="V1804" s="551"/>
      <c r="W1804" s="545"/>
      <c r="X1804" s="540"/>
      <c r="Y1804" s="545"/>
      <c r="Z1804" s="540"/>
      <c r="AA1804" s="545"/>
      <c r="AB1804" s="540"/>
      <c r="AC1804" s="541"/>
      <c r="AD1804" s="553"/>
      <c r="AE1804" s="559"/>
      <c r="AF1804" s="588"/>
      <c r="AG1804" s="589"/>
      <c r="AH1804" s="540"/>
      <c r="AI1804" s="541"/>
      <c r="AJ1804" s="553"/>
      <c r="AK1804" s="559"/>
      <c r="AL1804" s="592"/>
      <c r="AM1804" s="593"/>
      <c r="AN1804" s="540"/>
      <c r="AO1804" s="541"/>
      <c r="AP1804" s="553"/>
      <c r="AQ1804" s="559"/>
      <c r="AR1804" s="592"/>
      <c r="AS1804" s="593"/>
      <c r="AT1804" s="580"/>
      <c r="AU1804" s="581"/>
      <c r="AV1804" s="576"/>
      <c r="AW1804" s="577"/>
      <c r="AX1804" s="592"/>
      <c r="AY1804" s="593"/>
      <c r="AZ1804" s="540"/>
      <c r="BA1804" s="541"/>
      <c r="BB1804" s="553"/>
      <c r="BC1804" s="559"/>
      <c r="BD1804" s="592"/>
      <c r="BE1804" s="593"/>
      <c r="BF1804" s="580"/>
      <c r="BG1804" s="581"/>
      <c r="BH1804" s="576"/>
      <c r="BI1804" s="577"/>
      <c r="BJ1804" s="592"/>
      <c r="BK1804" s="593"/>
      <c r="BL1804" s="653"/>
      <c r="BM1804" s="654"/>
      <c r="BN1804" s="655"/>
      <c r="BO1804" s="600"/>
      <c r="BP1804" s="600"/>
      <c r="BQ1804" s="54"/>
      <c r="BR1804" s="54"/>
      <c r="BS1804" s="54"/>
    </row>
    <row r="1805" spans="1:71" ht="21.75" customHeight="1">
      <c r="A1805" s="54"/>
      <c r="B1805" s="565" t="str">
        <f>IF(ROSTER!B38="","",ROSTER!B38)</f>
        <v/>
      </c>
      <c r="C1805" s="536" t="str">
        <f>IF(ROSTER!C$38="","",ROSTER!C$38)</f>
        <v/>
      </c>
      <c r="D1805" s="537"/>
      <c r="E1805" s="546"/>
      <c r="F1805" s="501">
        <f>IF(E1805="y",1,IF(E1805="S",1,0))</f>
        <v>0</v>
      </c>
      <c r="G1805" s="506">
        <f>IF(E1805="S",1,0)</f>
        <v>0</v>
      </c>
      <c r="H1805" s="542"/>
      <c r="I1805" s="543"/>
      <c r="J1805" s="538"/>
      <c r="K1805" s="539"/>
      <c r="L1805" s="552"/>
      <c r="M1805" s="558"/>
      <c r="N1805" s="554">
        <f>L1805+J1805</f>
        <v>0</v>
      </c>
      <c r="O1805" s="555"/>
      <c r="P1805" s="538"/>
      <c r="Q1805" s="539"/>
      <c r="R1805" s="552"/>
      <c r="S1805" s="558"/>
      <c r="T1805" s="590">
        <f t="shared" ref="T1805:T1818" si="1610">R1805-P1805</f>
        <v>0</v>
      </c>
      <c r="U1805" s="591"/>
      <c r="V1805" s="550"/>
      <c r="W1805" s="543"/>
      <c r="X1805" s="538"/>
      <c r="Y1805" s="543"/>
      <c r="Z1805" s="538"/>
      <c r="AA1805" s="543"/>
      <c r="AB1805" s="538"/>
      <c r="AC1805" s="539"/>
      <c r="AD1805" s="552"/>
      <c r="AE1805" s="558"/>
      <c r="AF1805" s="586">
        <f>IF(AB1805=0,0,(AD1805/AB1805)*100)</f>
        <v>0</v>
      </c>
      <c r="AG1805" s="587"/>
      <c r="AH1805" s="538"/>
      <c r="AI1805" s="539"/>
      <c r="AJ1805" s="552"/>
      <c r="AK1805" s="558"/>
      <c r="AL1805" s="590">
        <f>IF(AH1805=0,0,(AJ1805/AH1805)*100)</f>
        <v>0</v>
      </c>
      <c r="AM1805" s="591"/>
      <c r="AN1805" s="538"/>
      <c r="AO1805" s="539"/>
      <c r="AP1805" s="552"/>
      <c r="AQ1805" s="558"/>
      <c r="AR1805" s="590">
        <f>IF(AN1805=0,0,(AP1805/AN1805)*100)</f>
        <v>0</v>
      </c>
      <c r="AS1805" s="591"/>
      <c r="AT1805" s="578">
        <f>AB1805+AH1805+AN1805</f>
        <v>0</v>
      </c>
      <c r="AU1805" s="579"/>
      <c r="AV1805" s="574">
        <f>AD1805+AJ1805+AP1805</f>
        <v>0</v>
      </c>
      <c r="AW1805" s="575"/>
      <c r="AX1805" s="590">
        <f>IF(AT1805=0,0,(AV1805/AT1805)*100)</f>
        <v>0</v>
      </c>
      <c r="AY1805" s="591"/>
      <c r="AZ1805" s="538"/>
      <c r="BA1805" s="539"/>
      <c r="BB1805" s="552"/>
      <c r="BC1805" s="558"/>
      <c r="BD1805" s="590">
        <f>IF(AZ1805=0,0,(BB1805/AZ1805)*100)</f>
        <v>0</v>
      </c>
      <c r="BE1805" s="591"/>
      <c r="BF1805" s="578">
        <f>AT1805+AZ1805</f>
        <v>0</v>
      </c>
      <c r="BG1805" s="579"/>
      <c r="BH1805" s="574">
        <f>AV1805+BB1805</f>
        <v>0</v>
      </c>
      <c r="BI1805" s="575"/>
      <c r="BJ1805" s="590">
        <f>IF(BF1805=0,0,(BH1805/BF1805)*100)</f>
        <v>0</v>
      </c>
      <c r="BK1805" s="591"/>
      <c r="BL1805" s="650">
        <f>(AD1805*2)+(AJ1805*2)+(AP1805*3)+BB1805</f>
        <v>0</v>
      </c>
      <c r="BM1805" s="651"/>
      <c r="BN1805" s="652"/>
      <c r="BO1805" s="599" t="e">
        <f>(BL1805*BR$1775)+(N1805*BR$1776)+(X1805*BR$1777)+(R1805*BR$1778)+(V1805*BR$1779)+(Z1805*BR$1780)</f>
        <v>#REF!</v>
      </c>
      <c r="BP1805" s="599" t="e">
        <f>((AZ1805-BB1805)*BR$1782)+((AT1805-AV1805)*BR$1781)+(H1805*BR$1783)+(P1805*BR$1784)</f>
        <v>#REF!</v>
      </c>
      <c r="BQ1805" s="54"/>
      <c r="BR1805" s="54"/>
      <c r="BS1805" s="54"/>
    </row>
    <row r="1806" spans="1:71" ht="21.75" customHeight="1">
      <c r="A1806" s="54"/>
      <c r="B1806" s="566"/>
      <c r="C1806" s="560" t="str">
        <f>IF(ROSTER!D$38="","",ROSTER!D$38)</f>
        <v/>
      </c>
      <c r="D1806" s="561"/>
      <c r="E1806" s="547"/>
      <c r="F1806" s="502"/>
      <c r="G1806" s="507"/>
      <c r="H1806" s="544"/>
      <c r="I1806" s="545"/>
      <c r="J1806" s="540"/>
      <c r="K1806" s="541"/>
      <c r="L1806" s="553"/>
      <c r="M1806" s="559"/>
      <c r="N1806" s="556" t="s">
        <v>14</v>
      </c>
      <c r="O1806" s="557"/>
      <c r="P1806" s="540"/>
      <c r="Q1806" s="541"/>
      <c r="R1806" s="553"/>
      <c r="S1806" s="559"/>
      <c r="T1806" s="592"/>
      <c r="U1806" s="593"/>
      <c r="V1806" s="551"/>
      <c r="W1806" s="545"/>
      <c r="X1806" s="540"/>
      <c r="Y1806" s="545"/>
      <c r="Z1806" s="540"/>
      <c r="AA1806" s="545"/>
      <c r="AB1806" s="540"/>
      <c r="AC1806" s="541"/>
      <c r="AD1806" s="553"/>
      <c r="AE1806" s="559"/>
      <c r="AF1806" s="588"/>
      <c r="AG1806" s="589"/>
      <c r="AH1806" s="540"/>
      <c r="AI1806" s="541"/>
      <c r="AJ1806" s="553"/>
      <c r="AK1806" s="559"/>
      <c r="AL1806" s="592"/>
      <c r="AM1806" s="593"/>
      <c r="AN1806" s="540"/>
      <c r="AO1806" s="541"/>
      <c r="AP1806" s="553"/>
      <c r="AQ1806" s="559"/>
      <c r="AR1806" s="592"/>
      <c r="AS1806" s="593"/>
      <c r="AT1806" s="580"/>
      <c r="AU1806" s="581"/>
      <c r="AV1806" s="576"/>
      <c r="AW1806" s="577"/>
      <c r="AX1806" s="592"/>
      <c r="AY1806" s="593"/>
      <c r="AZ1806" s="540"/>
      <c r="BA1806" s="541"/>
      <c r="BB1806" s="553"/>
      <c r="BC1806" s="559"/>
      <c r="BD1806" s="592"/>
      <c r="BE1806" s="593"/>
      <c r="BF1806" s="580"/>
      <c r="BG1806" s="581"/>
      <c r="BH1806" s="576"/>
      <c r="BI1806" s="577"/>
      <c r="BJ1806" s="592"/>
      <c r="BK1806" s="593"/>
      <c r="BL1806" s="653"/>
      <c r="BM1806" s="654"/>
      <c r="BN1806" s="655"/>
      <c r="BO1806" s="600"/>
      <c r="BP1806" s="600"/>
      <c r="BQ1806" s="54"/>
      <c r="BR1806" s="54"/>
      <c r="BS1806" s="54"/>
    </row>
    <row r="1807" spans="1:71" ht="21.75" customHeight="1">
      <c r="A1807" s="54"/>
      <c r="B1807" s="565" t="str">
        <f>IF(ROSTER!B40="","",ROSTER!B40)</f>
        <v/>
      </c>
      <c r="C1807" s="536" t="str">
        <f>IF(ROSTER!C$40="","",ROSTER!C$40)</f>
        <v/>
      </c>
      <c r="D1807" s="537"/>
      <c r="E1807" s="546"/>
      <c r="F1807" s="501">
        <f>IF(E1807="y",1,IF(E1807="S",1,0))</f>
        <v>0</v>
      </c>
      <c r="G1807" s="506">
        <f>IF(E1807="S",1,0)</f>
        <v>0</v>
      </c>
      <c r="H1807" s="542"/>
      <c r="I1807" s="543"/>
      <c r="J1807" s="538"/>
      <c r="K1807" s="539"/>
      <c r="L1807" s="552"/>
      <c r="M1807" s="558"/>
      <c r="N1807" s="554">
        <f>L1807+J1807</f>
        <v>0</v>
      </c>
      <c r="O1807" s="555"/>
      <c r="P1807" s="538"/>
      <c r="Q1807" s="539"/>
      <c r="R1807" s="552"/>
      <c r="S1807" s="558"/>
      <c r="T1807" s="590">
        <f t="shared" ref="T1807:T1818" si="1611">R1807-P1807</f>
        <v>0</v>
      </c>
      <c r="U1807" s="591"/>
      <c r="V1807" s="550"/>
      <c r="W1807" s="543"/>
      <c r="X1807" s="538"/>
      <c r="Y1807" s="543"/>
      <c r="Z1807" s="538"/>
      <c r="AA1807" s="543"/>
      <c r="AB1807" s="538"/>
      <c r="AC1807" s="539"/>
      <c r="AD1807" s="552"/>
      <c r="AE1807" s="558"/>
      <c r="AF1807" s="586">
        <f>IF(AB1807=0,0,(AD1807/AB1807)*100)</f>
        <v>0</v>
      </c>
      <c r="AG1807" s="587"/>
      <c r="AH1807" s="538"/>
      <c r="AI1807" s="539"/>
      <c r="AJ1807" s="552"/>
      <c r="AK1807" s="558"/>
      <c r="AL1807" s="590">
        <f>IF(AH1807=0,0,(AJ1807/AH1807)*100)</f>
        <v>0</v>
      </c>
      <c r="AM1807" s="591"/>
      <c r="AN1807" s="538"/>
      <c r="AO1807" s="539"/>
      <c r="AP1807" s="552"/>
      <c r="AQ1807" s="558"/>
      <c r="AR1807" s="590">
        <f>IF(AN1807=0,0,(AP1807/AN1807)*100)</f>
        <v>0</v>
      </c>
      <c r="AS1807" s="591"/>
      <c r="AT1807" s="578">
        <f>AB1807+AH1807+AN1807</f>
        <v>0</v>
      </c>
      <c r="AU1807" s="579"/>
      <c r="AV1807" s="574">
        <f>AD1807+AJ1807+AP1807</f>
        <v>0</v>
      </c>
      <c r="AW1807" s="575"/>
      <c r="AX1807" s="590">
        <f>IF(AT1807=0,0,(AV1807/AT1807)*100)</f>
        <v>0</v>
      </c>
      <c r="AY1807" s="591"/>
      <c r="AZ1807" s="538"/>
      <c r="BA1807" s="539"/>
      <c r="BB1807" s="552"/>
      <c r="BC1807" s="558"/>
      <c r="BD1807" s="590">
        <f>IF(AZ1807=0,0,(BB1807/AZ1807)*100)</f>
        <v>0</v>
      </c>
      <c r="BE1807" s="591"/>
      <c r="BF1807" s="578">
        <f>AT1807+AZ1807</f>
        <v>0</v>
      </c>
      <c r="BG1807" s="579"/>
      <c r="BH1807" s="574">
        <f>AV1807+BB1807</f>
        <v>0</v>
      </c>
      <c r="BI1807" s="575"/>
      <c r="BJ1807" s="590">
        <f>IF(BF1807=0,0,(BH1807/BF1807)*100)</f>
        <v>0</v>
      </c>
      <c r="BK1807" s="591"/>
      <c r="BL1807" s="650">
        <f>(AD1807*2)+(AJ1807*2)+(AP1807*3)+BB1807</f>
        <v>0</v>
      </c>
      <c r="BM1807" s="651"/>
      <c r="BN1807" s="652"/>
      <c r="BO1807" s="599" t="e">
        <f>(BL1807*BR$1775)+(N1807*BR$1776)+(X1807*BR$1777)+(R1807*BR$1778)+(V1807*BR$1779)+(Z1807*BR$1780)</f>
        <v>#REF!</v>
      </c>
      <c r="BP1807" s="599" t="e">
        <f>((AZ1807-BB1807)*BR$1782)+((AT1807-AV1807)*BR$1781)+(H1807*BR$1783)+(P1807*BR$1784)</f>
        <v>#REF!</v>
      </c>
      <c r="BQ1807" s="54"/>
      <c r="BR1807" s="54"/>
      <c r="BS1807" s="54"/>
    </row>
    <row r="1808" spans="1:71" ht="21.75" customHeight="1">
      <c r="A1808" s="54"/>
      <c r="B1808" s="566"/>
      <c r="C1808" s="560" t="str">
        <f>IF(ROSTER!D$40="","",ROSTER!D$40)</f>
        <v/>
      </c>
      <c r="D1808" s="561"/>
      <c r="E1808" s="547"/>
      <c r="F1808" s="502"/>
      <c r="G1808" s="507"/>
      <c r="H1808" s="544"/>
      <c r="I1808" s="545"/>
      <c r="J1808" s="540"/>
      <c r="K1808" s="541"/>
      <c r="L1808" s="553"/>
      <c r="M1808" s="559"/>
      <c r="N1808" s="556" t="s">
        <v>14</v>
      </c>
      <c r="O1808" s="557"/>
      <c r="P1808" s="540"/>
      <c r="Q1808" s="541"/>
      <c r="R1808" s="553"/>
      <c r="S1808" s="559"/>
      <c r="T1808" s="592"/>
      <c r="U1808" s="593"/>
      <c r="V1808" s="551"/>
      <c r="W1808" s="545"/>
      <c r="X1808" s="540"/>
      <c r="Y1808" s="545"/>
      <c r="Z1808" s="540"/>
      <c r="AA1808" s="545"/>
      <c r="AB1808" s="540"/>
      <c r="AC1808" s="541"/>
      <c r="AD1808" s="553"/>
      <c r="AE1808" s="559"/>
      <c r="AF1808" s="588"/>
      <c r="AG1808" s="589"/>
      <c r="AH1808" s="540"/>
      <c r="AI1808" s="541"/>
      <c r="AJ1808" s="553"/>
      <c r="AK1808" s="559"/>
      <c r="AL1808" s="592"/>
      <c r="AM1808" s="593"/>
      <c r="AN1808" s="540"/>
      <c r="AO1808" s="541"/>
      <c r="AP1808" s="553"/>
      <c r="AQ1808" s="559"/>
      <c r="AR1808" s="592"/>
      <c r="AS1808" s="593"/>
      <c r="AT1808" s="580"/>
      <c r="AU1808" s="581"/>
      <c r="AV1808" s="576"/>
      <c r="AW1808" s="577"/>
      <c r="AX1808" s="592"/>
      <c r="AY1808" s="593"/>
      <c r="AZ1808" s="540"/>
      <c r="BA1808" s="541"/>
      <c r="BB1808" s="553"/>
      <c r="BC1808" s="559"/>
      <c r="BD1808" s="592"/>
      <c r="BE1808" s="593"/>
      <c r="BF1808" s="580"/>
      <c r="BG1808" s="581"/>
      <c r="BH1808" s="576"/>
      <c r="BI1808" s="577"/>
      <c r="BJ1808" s="592"/>
      <c r="BK1808" s="593"/>
      <c r="BL1808" s="653"/>
      <c r="BM1808" s="654"/>
      <c r="BN1808" s="655"/>
      <c r="BO1808" s="600"/>
      <c r="BP1808" s="600"/>
      <c r="BQ1808" s="54"/>
      <c r="BR1808" s="54"/>
      <c r="BS1808" s="54"/>
    </row>
    <row r="1809" spans="1:71" ht="21.75" customHeight="1">
      <c r="A1809" s="54"/>
      <c r="B1809" s="565" t="str">
        <f>IF(ROSTER!B42="","",ROSTER!B42)</f>
        <v/>
      </c>
      <c r="C1809" s="536" t="str">
        <f>IF(ROSTER!C$42="","",ROSTER!C$42)</f>
        <v/>
      </c>
      <c r="D1809" s="537"/>
      <c r="E1809" s="546"/>
      <c r="F1809" s="501">
        <f>IF(E1809="y",1,IF(E1809="S",1,0))</f>
        <v>0</v>
      </c>
      <c r="G1809" s="506">
        <f>IF(E1809="S",1,0)</f>
        <v>0</v>
      </c>
      <c r="H1809" s="542"/>
      <c r="I1809" s="543"/>
      <c r="J1809" s="538"/>
      <c r="K1809" s="539"/>
      <c r="L1809" s="552"/>
      <c r="M1809" s="558"/>
      <c r="N1809" s="554">
        <f>L1809+J1809</f>
        <v>0</v>
      </c>
      <c r="O1809" s="555"/>
      <c r="P1809" s="538"/>
      <c r="Q1809" s="539"/>
      <c r="R1809" s="552"/>
      <c r="S1809" s="558"/>
      <c r="T1809" s="590">
        <f t="shared" ref="T1809:T1818" si="1612">R1809-P1809</f>
        <v>0</v>
      </c>
      <c r="U1809" s="591"/>
      <c r="V1809" s="550"/>
      <c r="W1809" s="543"/>
      <c r="X1809" s="538"/>
      <c r="Y1809" s="543"/>
      <c r="Z1809" s="538"/>
      <c r="AA1809" s="543"/>
      <c r="AB1809" s="538"/>
      <c r="AC1809" s="539"/>
      <c r="AD1809" s="552"/>
      <c r="AE1809" s="558"/>
      <c r="AF1809" s="586">
        <f>IF(AB1809=0,0,(AD1809/AB1809)*100)</f>
        <v>0</v>
      </c>
      <c r="AG1809" s="587"/>
      <c r="AH1809" s="538"/>
      <c r="AI1809" s="539"/>
      <c r="AJ1809" s="552"/>
      <c r="AK1809" s="558"/>
      <c r="AL1809" s="590">
        <f>IF(AH1809=0,0,(AJ1809/AH1809)*100)</f>
        <v>0</v>
      </c>
      <c r="AM1809" s="591"/>
      <c r="AN1809" s="538"/>
      <c r="AO1809" s="539"/>
      <c r="AP1809" s="552"/>
      <c r="AQ1809" s="558"/>
      <c r="AR1809" s="590">
        <f>IF(AN1809=0,0,(AP1809/AN1809)*100)</f>
        <v>0</v>
      </c>
      <c r="AS1809" s="591"/>
      <c r="AT1809" s="578">
        <f>AB1809+AH1809+AN1809</f>
        <v>0</v>
      </c>
      <c r="AU1809" s="579"/>
      <c r="AV1809" s="574">
        <f>AD1809+AJ1809+AP1809</f>
        <v>0</v>
      </c>
      <c r="AW1809" s="575"/>
      <c r="AX1809" s="590">
        <f>IF(AT1809=0,0,(AV1809/AT1809)*100)</f>
        <v>0</v>
      </c>
      <c r="AY1809" s="591"/>
      <c r="AZ1809" s="538"/>
      <c r="BA1809" s="539"/>
      <c r="BB1809" s="552"/>
      <c r="BC1809" s="558"/>
      <c r="BD1809" s="590">
        <f>IF(AZ1809=0,0,(BB1809/AZ1809)*100)</f>
        <v>0</v>
      </c>
      <c r="BE1809" s="591"/>
      <c r="BF1809" s="578">
        <f>AT1809+AZ1809</f>
        <v>0</v>
      </c>
      <c r="BG1809" s="579"/>
      <c r="BH1809" s="574">
        <f>AV1809+BB1809</f>
        <v>0</v>
      </c>
      <c r="BI1809" s="575"/>
      <c r="BJ1809" s="590">
        <f>IF(BF1809=0,0,(BH1809/BF1809)*100)</f>
        <v>0</v>
      </c>
      <c r="BK1809" s="591"/>
      <c r="BL1809" s="650">
        <f>(AD1809*2)+(AJ1809*2)+(AP1809*3)+BB1809</f>
        <v>0</v>
      </c>
      <c r="BM1809" s="651"/>
      <c r="BN1809" s="652"/>
      <c r="BO1809" s="599" t="e">
        <f>(BL1809*BR$1775)+(N1809*BR$1776)+(X1809*BR$1777)+(R1809*BR$1778)+(V1809*BR$1779)+(Z1809*BR$1780)</f>
        <v>#REF!</v>
      </c>
      <c r="BP1809" s="599" t="e">
        <f>((AZ1809-BB1809)*BR$1782)+((AT1809-AV1809)*BR$1781)+(H1809*BR$1783)+(P1809*BR$1784)</f>
        <v>#REF!</v>
      </c>
      <c r="BQ1809" s="54"/>
      <c r="BR1809" s="54"/>
      <c r="BS1809" s="54"/>
    </row>
    <row r="1810" spans="1:71" ht="21.75" customHeight="1">
      <c r="A1810" s="54"/>
      <c r="B1810" s="566"/>
      <c r="C1810" s="560" t="str">
        <f>IF(ROSTER!D$42="","",ROSTER!D$42)</f>
        <v/>
      </c>
      <c r="D1810" s="561"/>
      <c r="E1810" s="547"/>
      <c r="F1810" s="502"/>
      <c r="G1810" s="507"/>
      <c r="H1810" s="544"/>
      <c r="I1810" s="545"/>
      <c r="J1810" s="540"/>
      <c r="K1810" s="541"/>
      <c r="L1810" s="553"/>
      <c r="M1810" s="559"/>
      <c r="N1810" s="556" t="s">
        <v>14</v>
      </c>
      <c r="O1810" s="557"/>
      <c r="P1810" s="540"/>
      <c r="Q1810" s="541"/>
      <c r="R1810" s="553"/>
      <c r="S1810" s="559"/>
      <c r="T1810" s="592"/>
      <c r="U1810" s="593"/>
      <c r="V1810" s="551"/>
      <c r="W1810" s="545"/>
      <c r="X1810" s="540"/>
      <c r="Y1810" s="545"/>
      <c r="Z1810" s="540"/>
      <c r="AA1810" s="545"/>
      <c r="AB1810" s="540"/>
      <c r="AC1810" s="541"/>
      <c r="AD1810" s="553"/>
      <c r="AE1810" s="559"/>
      <c r="AF1810" s="588"/>
      <c r="AG1810" s="589"/>
      <c r="AH1810" s="540"/>
      <c r="AI1810" s="541"/>
      <c r="AJ1810" s="553"/>
      <c r="AK1810" s="559"/>
      <c r="AL1810" s="592"/>
      <c r="AM1810" s="593"/>
      <c r="AN1810" s="540"/>
      <c r="AO1810" s="541"/>
      <c r="AP1810" s="553"/>
      <c r="AQ1810" s="559"/>
      <c r="AR1810" s="592"/>
      <c r="AS1810" s="593"/>
      <c r="AT1810" s="580"/>
      <c r="AU1810" s="581"/>
      <c r="AV1810" s="576"/>
      <c r="AW1810" s="577"/>
      <c r="AX1810" s="592"/>
      <c r="AY1810" s="593"/>
      <c r="AZ1810" s="540"/>
      <c r="BA1810" s="541"/>
      <c r="BB1810" s="553"/>
      <c r="BC1810" s="559"/>
      <c r="BD1810" s="592"/>
      <c r="BE1810" s="593"/>
      <c r="BF1810" s="580"/>
      <c r="BG1810" s="581"/>
      <c r="BH1810" s="576"/>
      <c r="BI1810" s="577"/>
      <c r="BJ1810" s="592"/>
      <c r="BK1810" s="593"/>
      <c r="BL1810" s="653"/>
      <c r="BM1810" s="654"/>
      <c r="BN1810" s="655"/>
      <c r="BO1810" s="600"/>
      <c r="BP1810" s="600"/>
      <c r="BQ1810" s="54"/>
      <c r="BR1810" s="54"/>
      <c r="BS1810" s="54"/>
    </row>
    <row r="1811" spans="1:71" ht="21.75" customHeight="1">
      <c r="A1811" s="54"/>
      <c r="B1811" s="565" t="str">
        <f>IF(ROSTER!B44="","",ROSTER!B44)</f>
        <v/>
      </c>
      <c r="C1811" s="536" t="str">
        <f>IF(ROSTER!C$44="","",ROSTER!C$44)</f>
        <v/>
      </c>
      <c r="D1811" s="537"/>
      <c r="E1811" s="546"/>
      <c r="F1811" s="501">
        <f>IF(E1811="y",1,IF(E1811="S",1,0))</f>
        <v>0</v>
      </c>
      <c r="G1811" s="506">
        <f>IF(E1811="S",1,0)</f>
        <v>0</v>
      </c>
      <c r="H1811" s="542"/>
      <c r="I1811" s="543"/>
      <c r="J1811" s="538"/>
      <c r="K1811" s="539"/>
      <c r="L1811" s="552"/>
      <c r="M1811" s="558"/>
      <c r="N1811" s="554">
        <f>L1811+J1811</f>
        <v>0</v>
      </c>
      <c r="O1811" s="555"/>
      <c r="P1811" s="538"/>
      <c r="Q1811" s="539"/>
      <c r="R1811" s="552"/>
      <c r="S1811" s="558"/>
      <c r="T1811" s="590">
        <f t="shared" ref="T1811:T1818" si="1613">R1811-P1811</f>
        <v>0</v>
      </c>
      <c r="U1811" s="591"/>
      <c r="V1811" s="550"/>
      <c r="W1811" s="543"/>
      <c r="X1811" s="538"/>
      <c r="Y1811" s="543"/>
      <c r="Z1811" s="538"/>
      <c r="AA1811" s="543"/>
      <c r="AB1811" s="538"/>
      <c r="AC1811" s="539"/>
      <c r="AD1811" s="552"/>
      <c r="AE1811" s="558"/>
      <c r="AF1811" s="586">
        <f>IF(AB1811=0,0,(AD1811/AB1811)*100)</f>
        <v>0</v>
      </c>
      <c r="AG1811" s="587"/>
      <c r="AH1811" s="538"/>
      <c r="AI1811" s="539"/>
      <c r="AJ1811" s="552"/>
      <c r="AK1811" s="558"/>
      <c r="AL1811" s="590">
        <f>IF(AH1811=0,0,(AJ1811/AH1811)*100)</f>
        <v>0</v>
      </c>
      <c r="AM1811" s="591"/>
      <c r="AN1811" s="538"/>
      <c r="AO1811" s="539"/>
      <c r="AP1811" s="552"/>
      <c r="AQ1811" s="558"/>
      <c r="AR1811" s="590">
        <f>IF(AN1811=0,0,(AP1811/AN1811)*100)</f>
        <v>0</v>
      </c>
      <c r="AS1811" s="591"/>
      <c r="AT1811" s="578">
        <f>AB1811+AH1811+AN1811</f>
        <v>0</v>
      </c>
      <c r="AU1811" s="579"/>
      <c r="AV1811" s="574">
        <f>AD1811+AJ1811+AP1811</f>
        <v>0</v>
      </c>
      <c r="AW1811" s="575"/>
      <c r="AX1811" s="590">
        <f>IF(AT1811=0,0,(AV1811/AT1811)*100)</f>
        <v>0</v>
      </c>
      <c r="AY1811" s="591"/>
      <c r="AZ1811" s="538"/>
      <c r="BA1811" s="539"/>
      <c r="BB1811" s="552"/>
      <c r="BC1811" s="558"/>
      <c r="BD1811" s="590">
        <f>IF(AZ1811=0,0,(BB1811/AZ1811)*100)</f>
        <v>0</v>
      </c>
      <c r="BE1811" s="591"/>
      <c r="BF1811" s="578">
        <f>AT1811+AZ1811</f>
        <v>0</v>
      </c>
      <c r="BG1811" s="579"/>
      <c r="BH1811" s="574">
        <f>AV1811+BB1811</f>
        <v>0</v>
      </c>
      <c r="BI1811" s="575"/>
      <c r="BJ1811" s="590">
        <f>IF(BF1811=0,0,(BH1811/BF1811)*100)</f>
        <v>0</v>
      </c>
      <c r="BK1811" s="591"/>
      <c r="BL1811" s="650">
        <f>(AD1811*2)+(AJ1811*2)+(AP1811*3)+BB1811</f>
        <v>0</v>
      </c>
      <c r="BM1811" s="651"/>
      <c r="BN1811" s="652"/>
      <c r="BO1811" s="599" t="e">
        <f>(BL1811*BR$1775)+(N1811*BR$1776)+(X1811*BR$1777)+(R1811*BR$1778)+(V1811*BR$1779)+(Z1811*BR$1780)</f>
        <v>#REF!</v>
      </c>
      <c r="BP1811" s="599" t="e">
        <f>((AZ1811-BB1811)*BR$1782)+((AT1811-AV1811)*BR$1781)+(H1811*BR$1783)+(P1811*BR$1784)</f>
        <v>#REF!</v>
      </c>
      <c r="BQ1811" s="54"/>
      <c r="BR1811" s="54"/>
      <c r="BS1811" s="54"/>
    </row>
    <row r="1812" spans="1:71" ht="21.75" customHeight="1">
      <c r="A1812" s="54"/>
      <c r="B1812" s="566"/>
      <c r="C1812" s="560" t="str">
        <f>IF(ROSTER!D$44="","",ROSTER!D$44)</f>
        <v/>
      </c>
      <c r="D1812" s="561"/>
      <c r="E1812" s="547"/>
      <c r="F1812" s="502"/>
      <c r="G1812" s="507"/>
      <c r="H1812" s="544"/>
      <c r="I1812" s="545"/>
      <c r="J1812" s="540"/>
      <c r="K1812" s="541"/>
      <c r="L1812" s="553"/>
      <c r="M1812" s="559"/>
      <c r="N1812" s="556" t="s">
        <v>14</v>
      </c>
      <c r="O1812" s="557"/>
      <c r="P1812" s="540"/>
      <c r="Q1812" s="541"/>
      <c r="R1812" s="553"/>
      <c r="S1812" s="559"/>
      <c r="T1812" s="592"/>
      <c r="U1812" s="593"/>
      <c r="V1812" s="551"/>
      <c r="W1812" s="545"/>
      <c r="X1812" s="540"/>
      <c r="Y1812" s="545"/>
      <c r="Z1812" s="540"/>
      <c r="AA1812" s="545"/>
      <c r="AB1812" s="540"/>
      <c r="AC1812" s="541"/>
      <c r="AD1812" s="553"/>
      <c r="AE1812" s="559"/>
      <c r="AF1812" s="588"/>
      <c r="AG1812" s="589"/>
      <c r="AH1812" s="540"/>
      <c r="AI1812" s="541"/>
      <c r="AJ1812" s="553"/>
      <c r="AK1812" s="559"/>
      <c r="AL1812" s="592"/>
      <c r="AM1812" s="593"/>
      <c r="AN1812" s="540"/>
      <c r="AO1812" s="541"/>
      <c r="AP1812" s="553"/>
      <c r="AQ1812" s="559"/>
      <c r="AR1812" s="592"/>
      <c r="AS1812" s="593"/>
      <c r="AT1812" s="580"/>
      <c r="AU1812" s="581"/>
      <c r="AV1812" s="576"/>
      <c r="AW1812" s="577"/>
      <c r="AX1812" s="592"/>
      <c r="AY1812" s="593"/>
      <c r="AZ1812" s="540"/>
      <c r="BA1812" s="541"/>
      <c r="BB1812" s="553"/>
      <c r="BC1812" s="559"/>
      <c r="BD1812" s="592"/>
      <c r="BE1812" s="593"/>
      <c r="BF1812" s="580"/>
      <c r="BG1812" s="581"/>
      <c r="BH1812" s="576"/>
      <c r="BI1812" s="577"/>
      <c r="BJ1812" s="592"/>
      <c r="BK1812" s="593"/>
      <c r="BL1812" s="653"/>
      <c r="BM1812" s="654"/>
      <c r="BN1812" s="655"/>
      <c r="BO1812" s="600"/>
      <c r="BP1812" s="600"/>
      <c r="BQ1812" s="54"/>
      <c r="BR1812" s="54"/>
      <c r="BS1812" s="54"/>
    </row>
    <row r="1813" spans="1:71" ht="21.75" customHeight="1">
      <c r="A1813" s="54"/>
      <c r="B1813" s="565" t="str">
        <f>IF(ROSTER!B46="","",ROSTER!B46)</f>
        <v/>
      </c>
      <c r="C1813" s="536" t="str">
        <f>IF(ROSTER!C$46="","",ROSTER!C$46)</f>
        <v/>
      </c>
      <c r="D1813" s="537"/>
      <c r="E1813" s="546"/>
      <c r="F1813" s="501">
        <f>IF(E1813="y",1,IF(E1813="S",1,0))</f>
        <v>0</v>
      </c>
      <c r="G1813" s="506">
        <f>IF(E1813="S",1,0)</f>
        <v>0</v>
      </c>
      <c r="H1813" s="542"/>
      <c r="I1813" s="543"/>
      <c r="J1813" s="538"/>
      <c r="K1813" s="539"/>
      <c r="L1813" s="552"/>
      <c r="M1813" s="558"/>
      <c r="N1813" s="554">
        <f>L1813+J1813</f>
        <v>0</v>
      </c>
      <c r="O1813" s="555"/>
      <c r="P1813" s="538"/>
      <c r="Q1813" s="539"/>
      <c r="R1813" s="552"/>
      <c r="S1813" s="558"/>
      <c r="T1813" s="590">
        <f t="shared" ref="T1813:T1818" si="1614">R1813-P1813</f>
        <v>0</v>
      </c>
      <c r="U1813" s="591"/>
      <c r="V1813" s="550"/>
      <c r="W1813" s="543"/>
      <c r="X1813" s="538"/>
      <c r="Y1813" s="543"/>
      <c r="Z1813" s="538"/>
      <c r="AA1813" s="543"/>
      <c r="AB1813" s="538"/>
      <c r="AC1813" s="539"/>
      <c r="AD1813" s="552"/>
      <c r="AE1813" s="558"/>
      <c r="AF1813" s="586">
        <f>IF(AB1813=0,0,(AD1813/AB1813)*100)</f>
        <v>0</v>
      </c>
      <c r="AG1813" s="587"/>
      <c r="AH1813" s="538"/>
      <c r="AI1813" s="539"/>
      <c r="AJ1813" s="552"/>
      <c r="AK1813" s="558"/>
      <c r="AL1813" s="590">
        <f>IF(AH1813=0,0,(AJ1813/AH1813)*100)</f>
        <v>0</v>
      </c>
      <c r="AM1813" s="591"/>
      <c r="AN1813" s="538"/>
      <c r="AO1813" s="539"/>
      <c r="AP1813" s="552"/>
      <c r="AQ1813" s="558"/>
      <c r="AR1813" s="590">
        <f>IF(AN1813=0,0,(AP1813/AN1813)*100)</f>
        <v>0</v>
      </c>
      <c r="AS1813" s="591"/>
      <c r="AT1813" s="578">
        <f>AB1813+AH1813+AN1813</f>
        <v>0</v>
      </c>
      <c r="AU1813" s="579"/>
      <c r="AV1813" s="574">
        <f>AD1813+AJ1813+AP1813</f>
        <v>0</v>
      </c>
      <c r="AW1813" s="575"/>
      <c r="AX1813" s="590">
        <f>IF(AT1813=0,0,(AV1813/AT1813)*100)</f>
        <v>0</v>
      </c>
      <c r="AY1813" s="591"/>
      <c r="AZ1813" s="538"/>
      <c r="BA1813" s="539"/>
      <c r="BB1813" s="552"/>
      <c r="BC1813" s="558"/>
      <c r="BD1813" s="590">
        <f>IF(AZ1813=0,0,(BB1813/AZ1813)*100)</f>
        <v>0</v>
      </c>
      <c r="BE1813" s="591"/>
      <c r="BF1813" s="578">
        <f>AT1813+AZ1813</f>
        <v>0</v>
      </c>
      <c r="BG1813" s="579"/>
      <c r="BH1813" s="574">
        <f>AV1813+BB1813</f>
        <v>0</v>
      </c>
      <c r="BI1813" s="575"/>
      <c r="BJ1813" s="590">
        <f>IF(BF1813=0,0,(BH1813/BF1813)*100)</f>
        <v>0</v>
      </c>
      <c r="BK1813" s="591"/>
      <c r="BL1813" s="650">
        <f>(AD1813*2)+(AJ1813*2)+(AP1813*3)+BB1813</f>
        <v>0</v>
      </c>
      <c r="BM1813" s="651"/>
      <c r="BN1813" s="652"/>
      <c r="BO1813" s="601" t="e">
        <f>(BL1813*BR$74)+(N1813*BR$75)+(X1813*BR$76)+(R1813*BR$77)+(V1813*BR$78)+(Z1813*BR$79)</f>
        <v>#REF!</v>
      </c>
      <c r="BP1813" s="599" t="e">
        <f>((AZ1813-BB1813)*BR$81)+((AT1813-AV1813)*BR$80)+(H1813*BR$82)+(P1813*BR$83)</f>
        <v>#REF!</v>
      </c>
      <c r="BQ1813" s="54"/>
      <c r="BR1813" s="54"/>
      <c r="BS1813" s="54"/>
    </row>
    <row r="1814" spans="1:71" ht="22.5" customHeight="1">
      <c r="A1814" s="54"/>
      <c r="B1814" s="566"/>
      <c r="C1814" s="560" t="str">
        <f>IF(ROSTER!D$46="","",ROSTER!D$46)</f>
        <v/>
      </c>
      <c r="D1814" s="561"/>
      <c r="E1814" s="547"/>
      <c r="F1814" s="502"/>
      <c r="G1814" s="507"/>
      <c r="H1814" s="544"/>
      <c r="I1814" s="545"/>
      <c r="J1814" s="540"/>
      <c r="K1814" s="541"/>
      <c r="L1814" s="553"/>
      <c r="M1814" s="559"/>
      <c r="N1814" s="556" t="s">
        <v>14</v>
      </c>
      <c r="O1814" s="557"/>
      <c r="P1814" s="540"/>
      <c r="Q1814" s="541"/>
      <c r="R1814" s="553"/>
      <c r="S1814" s="559"/>
      <c r="T1814" s="592"/>
      <c r="U1814" s="593"/>
      <c r="V1814" s="551"/>
      <c r="W1814" s="545"/>
      <c r="X1814" s="540"/>
      <c r="Y1814" s="545"/>
      <c r="Z1814" s="540"/>
      <c r="AA1814" s="545"/>
      <c r="AB1814" s="540"/>
      <c r="AC1814" s="541"/>
      <c r="AD1814" s="553"/>
      <c r="AE1814" s="559"/>
      <c r="AF1814" s="588"/>
      <c r="AG1814" s="589"/>
      <c r="AH1814" s="540"/>
      <c r="AI1814" s="541"/>
      <c r="AJ1814" s="553"/>
      <c r="AK1814" s="559"/>
      <c r="AL1814" s="592"/>
      <c r="AM1814" s="593"/>
      <c r="AN1814" s="540"/>
      <c r="AO1814" s="541"/>
      <c r="AP1814" s="553"/>
      <c r="AQ1814" s="559"/>
      <c r="AR1814" s="592"/>
      <c r="AS1814" s="593"/>
      <c r="AT1814" s="580"/>
      <c r="AU1814" s="581"/>
      <c r="AV1814" s="576"/>
      <c r="AW1814" s="577"/>
      <c r="AX1814" s="592"/>
      <c r="AY1814" s="593"/>
      <c r="AZ1814" s="540"/>
      <c r="BA1814" s="541"/>
      <c r="BB1814" s="553"/>
      <c r="BC1814" s="559"/>
      <c r="BD1814" s="592"/>
      <c r="BE1814" s="593"/>
      <c r="BF1814" s="580"/>
      <c r="BG1814" s="581"/>
      <c r="BH1814" s="576"/>
      <c r="BI1814" s="577"/>
      <c r="BJ1814" s="592"/>
      <c r="BK1814" s="593"/>
      <c r="BL1814" s="653"/>
      <c r="BM1814" s="654"/>
      <c r="BN1814" s="655"/>
      <c r="BO1814" s="602"/>
      <c r="BP1814" s="600"/>
      <c r="BQ1814" s="54"/>
      <c r="BR1814" s="54"/>
      <c r="BS1814" s="54"/>
    </row>
    <row r="1815" spans="1:71" ht="21.75" customHeight="1">
      <c r="A1815" s="54"/>
      <c r="B1815" s="565" t="str">
        <f>IF(ROSTER!B48="","",ROSTER!B48)</f>
        <v/>
      </c>
      <c r="C1815" s="536" t="str">
        <f>IF(ROSTER!C$48="","",ROSTER!C$48)</f>
        <v/>
      </c>
      <c r="D1815" s="537"/>
      <c r="E1815" s="546"/>
      <c r="F1815" s="501">
        <f t="shared" ref="F1815" si="1615">IF(E1815="y",1,IF(E1815="S",1,0))</f>
        <v>0</v>
      </c>
      <c r="G1815" s="506">
        <f t="shared" ref="G1815" si="1616">IF(E1815="S",1,0)</f>
        <v>0</v>
      </c>
      <c r="H1815" s="542"/>
      <c r="I1815" s="543"/>
      <c r="J1815" s="538"/>
      <c r="K1815" s="539"/>
      <c r="L1815" s="552"/>
      <c r="M1815" s="558"/>
      <c r="N1815" s="554">
        <f t="shared" ref="N1815" si="1617">L1815+J1815</f>
        <v>0</v>
      </c>
      <c r="O1815" s="555"/>
      <c r="P1815" s="538"/>
      <c r="Q1815" s="539"/>
      <c r="R1815" s="552"/>
      <c r="S1815" s="558"/>
      <c r="T1815" s="590">
        <f t="shared" ref="T1815:T1818" si="1618">R1815-P1815</f>
        <v>0</v>
      </c>
      <c r="U1815" s="591"/>
      <c r="V1815" s="550"/>
      <c r="W1815" s="543"/>
      <c r="X1815" s="538"/>
      <c r="Y1815" s="543"/>
      <c r="Z1815" s="538"/>
      <c r="AA1815" s="543"/>
      <c r="AB1815" s="538"/>
      <c r="AC1815" s="539"/>
      <c r="AD1815" s="552"/>
      <c r="AE1815" s="558"/>
      <c r="AF1815" s="586"/>
      <c r="AG1815" s="587"/>
      <c r="AH1815" s="538"/>
      <c r="AI1815" s="539"/>
      <c r="AJ1815" s="552"/>
      <c r="AK1815" s="558"/>
      <c r="AL1815" s="590">
        <f t="shared" ref="AL1815" si="1619">IF(AH1815=0,0,(AJ1815/AH1815)*100)</f>
        <v>0</v>
      </c>
      <c r="AM1815" s="591"/>
      <c r="AN1815" s="538"/>
      <c r="AO1815" s="539"/>
      <c r="AP1815" s="552"/>
      <c r="AQ1815" s="558"/>
      <c r="AR1815" s="590">
        <f t="shared" ref="AR1815" si="1620">IF(AN1815=0,0,(AP1815/AN1815)*100)</f>
        <v>0</v>
      </c>
      <c r="AS1815" s="591"/>
      <c r="AT1815" s="578">
        <f t="shared" ref="AT1815" si="1621">AB1815+AH1815+AN1815</f>
        <v>0</v>
      </c>
      <c r="AU1815" s="579"/>
      <c r="AV1815" s="574">
        <f t="shared" ref="AV1815" si="1622">AD1815+AJ1815+AP1815</f>
        <v>0</v>
      </c>
      <c r="AW1815" s="575"/>
      <c r="AX1815" s="590">
        <f t="shared" ref="AX1815" si="1623">IF(AT1815=0,0,(AV1815/AT1815)*100)</f>
        <v>0</v>
      </c>
      <c r="AY1815" s="591"/>
      <c r="AZ1815" s="538"/>
      <c r="BA1815" s="539"/>
      <c r="BB1815" s="552"/>
      <c r="BC1815" s="558"/>
      <c r="BD1815" s="590">
        <f t="shared" ref="BD1815" si="1624">IF(AZ1815=0,0,(BB1815/AZ1815)*100)</f>
        <v>0</v>
      </c>
      <c r="BE1815" s="591"/>
      <c r="BF1815" s="578">
        <f t="shared" ref="BF1815" si="1625">AT1815+AZ1815</f>
        <v>0</v>
      </c>
      <c r="BG1815" s="579"/>
      <c r="BH1815" s="574">
        <f t="shared" ref="BH1815" si="1626">AV1815+BB1815</f>
        <v>0</v>
      </c>
      <c r="BI1815" s="575"/>
      <c r="BJ1815" s="590">
        <f t="shared" ref="BJ1815" si="1627">IF(BF1815=0,0,(BH1815/BF1815)*100)</f>
        <v>0</v>
      </c>
      <c r="BK1815" s="591"/>
      <c r="BL1815" s="650">
        <f t="shared" ref="BL1815" si="1628">(AD1815*2)+(AJ1815*2)+(AP1815*3)+BB1815</f>
        <v>0</v>
      </c>
      <c r="BM1815" s="651"/>
      <c r="BN1815" s="652"/>
      <c r="BO1815" s="601" t="e">
        <f>(BL1815*BR$74)+(N1815*BR$75)+(X1815*BR$76)+(R1815*BR$77)+(V1815*BR$78)+(Z1815*BR$79)</f>
        <v>#REF!</v>
      </c>
      <c r="BP1815" s="599" t="e">
        <f>((AZ1815-BB1815)*BR$81)+((AT1815-AV1815)*BR$80)+(H1815*BR$82)+(P1815*BR$83)</f>
        <v>#REF!</v>
      </c>
      <c r="BQ1815" s="54"/>
      <c r="BR1815" s="54"/>
      <c r="BS1815" s="54"/>
    </row>
    <row r="1816" spans="1:71" ht="22.5" customHeight="1">
      <c r="A1816" s="54"/>
      <c r="B1816" s="566"/>
      <c r="C1816" s="560" t="str">
        <f>IF(ROSTER!D$48="","",ROSTER!D$48)</f>
        <v/>
      </c>
      <c r="D1816" s="561"/>
      <c r="E1816" s="547"/>
      <c r="F1816" s="502"/>
      <c r="G1816" s="507"/>
      <c r="H1816" s="544"/>
      <c r="I1816" s="545"/>
      <c r="J1816" s="540"/>
      <c r="K1816" s="541"/>
      <c r="L1816" s="553"/>
      <c r="M1816" s="559"/>
      <c r="N1816" s="556" t="s">
        <v>14</v>
      </c>
      <c r="O1816" s="557"/>
      <c r="P1816" s="540"/>
      <c r="Q1816" s="541"/>
      <c r="R1816" s="553"/>
      <c r="S1816" s="559"/>
      <c r="T1816" s="592"/>
      <c r="U1816" s="593"/>
      <c r="V1816" s="551"/>
      <c r="W1816" s="545"/>
      <c r="X1816" s="540"/>
      <c r="Y1816" s="545"/>
      <c r="Z1816" s="540"/>
      <c r="AA1816" s="545"/>
      <c r="AB1816" s="540"/>
      <c r="AC1816" s="541"/>
      <c r="AD1816" s="553"/>
      <c r="AE1816" s="559"/>
      <c r="AF1816" s="588"/>
      <c r="AG1816" s="589"/>
      <c r="AH1816" s="540"/>
      <c r="AI1816" s="541"/>
      <c r="AJ1816" s="553"/>
      <c r="AK1816" s="559"/>
      <c r="AL1816" s="592"/>
      <c r="AM1816" s="593"/>
      <c r="AN1816" s="540"/>
      <c r="AO1816" s="541"/>
      <c r="AP1816" s="553"/>
      <c r="AQ1816" s="559"/>
      <c r="AR1816" s="592"/>
      <c r="AS1816" s="593"/>
      <c r="AT1816" s="580"/>
      <c r="AU1816" s="581"/>
      <c r="AV1816" s="576"/>
      <c r="AW1816" s="577"/>
      <c r="AX1816" s="592"/>
      <c r="AY1816" s="593"/>
      <c r="AZ1816" s="540"/>
      <c r="BA1816" s="541"/>
      <c r="BB1816" s="553"/>
      <c r="BC1816" s="559"/>
      <c r="BD1816" s="592"/>
      <c r="BE1816" s="593"/>
      <c r="BF1816" s="580"/>
      <c r="BG1816" s="581"/>
      <c r="BH1816" s="576"/>
      <c r="BI1816" s="577"/>
      <c r="BJ1816" s="592"/>
      <c r="BK1816" s="593"/>
      <c r="BL1816" s="653"/>
      <c r="BM1816" s="654"/>
      <c r="BN1816" s="655"/>
      <c r="BO1816" s="602"/>
      <c r="BP1816" s="600"/>
      <c r="BQ1816" s="54"/>
      <c r="BR1816" s="54"/>
      <c r="BS1816" s="54"/>
    </row>
    <row r="1817" spans="1:71" ht="21.75" customHeight="1">
      <c r="A1817" s="54"/>
      <c r="B1817" s="565" t="str">
        <f>IF(ROSTER!B50="","",ROSTER!B50)</f>
        <v/>
      </c>
      <c r="C1817" s="536" t="str">
        <f>IF(ROSTER!C$50="","",ROSTER!C$50)</f>
        <v/>
      </c>
      <c r="D1817" s="537"/>
      <c r="E1817" s="546"/>
      <c r="F1817" s="501">
        <f t="shared" ref="F1817" si="1629">IF(E1817="y",1,IF(E1817="S",1,0))</f>
        <v>0</v>
      </c>
      <c r="G1817" s="506">
        <f t="shared" ref="G1817" si="1630">IF(E1817="S",1,0)</f>
        <v>0</v>
      </c>
      <c r="H1817" s="542"/>
      <c r="I1817" s="543"/>
      <c r="J1817" s="538"/>
      <c r="K1817" s="539"/>
      <c r="L1817" s="552"/>
      <c r="M1817" s="558"/>
      <c r="N1817" s="554">
        <f t="shared" ref="N1817" si="1631">L1817+J1817</f>
        <v>0</v>
      </c>
      <c r="O1817" s="555"/>
      <c r="P1817" s="538"/>
      <c r="Q1817" s="539"/>
      <c r="R1817" s="552"/>
      <c r="S1817" s="558"/>
      <c r="T1817" s="590">
        <f t="shared" ref="T1817:T1818" si="1632">R1817-P1817</f>
        <v>0</v>
      </c>
      <c r="U1817" s="591"/>
      <c r="V1817" s="550"/>
      <c r="W1817" s="543"/>
      <c r="X1817" s="538"/>
      <c r="Y1817" s="543"/>
      <c r="Z1817" s="538"/>
      <c r="AA1817" s="543"/>
      <c r="AB1817" s="538"/>
      <c r="AC1817" s="539"/>
      <c r="AD1817" s="552"/>
      <c r="AE1817" s="558"/>
      <c r="AF1817" s="586"/>
      <c r="AG1817" s="587"/>
      <c r="AH1817" s="538"/>
      <c r="AI1817" s="539"/>
      <c r="AJ1817" s="552"/>
      <c r="AK1817" s="558"/>
      <c r="AL1817" s="590">
        <f t="shared" ref="AL1817" si="1633">IF(AH1817=0,0,(AJ1817/AH1817)*100)</f>
        <v>0</v>
      </c>
      <c r="AM1817" s="591"/>
      <c r="AN1817" s="538"/>
      <c r="AO1817" s="539"/>
      <c r="AP1817" s="552"/>
      <c r="AQ1817" s="558"/>
      <c r="AR1817" s="590">
        <f t="shared" ref="AR1817" si="1634">IF(AN1817=0,0,(AP1817/AN1817)*100)</f>
        <v>0</v>
      </c>
      <c r="AS1817" s="591"/>
      <c r="AT1817" s="578">
        <f t="shared" ref="AT1817" si="1635">AB1817+AH1817+AN1817</f>
        <v>0</v>
      </c>
      <c r="AU1817" s="579"/>
      <c r="AV1817" s="574">
        <f t="shared" ref="AV1817" si="1636">AD1817+AJ1817+AP1817</f>
        <v>0</v>
      </c>
      <c r="AW1817" s="575"/>
      <c r="AX1817" s="590">
        <f t="shared" ref="AX1817" si="1637">IF(AT1817=0,0,(AV1817/AT1817)*100)</f>
        <v>0</v>
      </c>
      <c r="AY1817" s="591"/>
      <c r="AZ1817" s="538"/>
      <c r="BA1817" s="539"/>
      <c r="BB1817" s="552"/>
      <c r="BC1817" s="558"/>
      <c r="BD1817" s="590">
        <f t="shared" ref="BD1817" si="1638">IF(AZ1817=0,0,(BB1817/AZ1817)*100)</f>
        <v>0</v>
      </c>
      <c r="BE1817" s="591"/>
      <c r="BF1817" s="578">
        <f t="shared" ref="BF1817" si="1639">AT1817+AZ1817</f>
        <v>0</v>
      </c>
      <c r="BG1817" s="579"/>
      <c r="BH1817" s="574">
        <f t="shared" ref="BH1817" si="1640">AV1817+BB1817</f>
        <v>0</v>
      </c>
      <c r="BI1817" s="575"/>
      <c r="BJ1817" s="590">
        <f t="shared" ref="BJ1817" si="1641">IF(BF1817=0,0,(BH1817/BF1817)*100)</f>
        <v>0</v>
      </c>
      <c r="BK1817" s="591"/>
      <c r="BL1817" s="650">
        <f t="shared" ref="BL1817" si="1642">(AD1817*2)+(AJ1817*2)+(AP1817*3)+BB1817</f>
        <v>0</v>
      </c>
      <c r="BM1817" s="651"/>
      <c r="BN1817" s="652"/>
      <c r="BO1817" s="601" t="e">
        <f>(BL1817*BR$74)+(N1817*BR$75)+(X1817*BR$76)+(R1817*BR$77)+(V1817*BR$78)+(Z1817*BR$79)</f>
        <v>#REF!</v>
      </c>
      <c r="BP1817" s="599" t="e">
        <f>((AZ1817-BB1817)*BR$81)+((AT1817-AV1817)*BR$80)+(H1817*BR$82)+(P1817*BR$83)</f>
        <v>#REF!</v>
      </c>
      <c r="BQ1817" s="54"/>
      <c r="BR1817" s="54"/>
      <c r="BS1817" s="54"/>
    </row>
    <row r="1818" spans="1:71" ht="22.5" customHeight="1" thickBot="1">
      <c r="A1818" s="54"/>
      <c r="B1818" s="566"/>
      <c r="C1818" s="560" t="str">
        <f>IF(ROSTER!D$50="","",ROSTER!D$50)</f>
        <v/>
      </c>
      <c r="D1818" s="561"/>
      <c r="E1818" s="547"/>
      <c r="F1818" s="502"/>
      <c r="G1818" s="507"/>
      <c r="H1818" s="544"/>
      <c r="I1818" s="545"/>
      <c r="J1818" s="540"/>
      <c r="K1818" s="541"/>
      <c r="L1818" s="553"/>
      <c r="M1818" s="559"/>
      <c r="N1818" s="556" t="s">
        <v>14</v>
      </c>
      <c r="O1818" s="557"/>
      <c r="P1818" s="540"/>
      <c r="Q1818" s="541"/>
      <c r="R1818" s="553"/>
      <c r="S1818" s="559"/>
      <c r="T1818" s="592"/>
      <c r="U1818" s="593"/>
      <c r="V1818" s="551"/>
      <c r="W1818" s="545"/>
      <c r="X1818" s="540"/>
      <c r="Y1818" s="545"/>
      <c r="Z1818" s="540"/>
      <c r="AA1818" s="545"/>
      <c r="AB1818" s="540"/>
      <c r="AC1818" s="541"/>
      <c r="AD1818" s="553"/>
      <c r="AE1818" s="559"/>
      <c r="AF1818" s="588"/>
      <c r="AG1818" s="589"/>
      <c r="AH1818" s="540"/>
      <c r="AI1818" s="541"/>
      <c r="AJ1818" s="553"/>
      <c r="AK1818" s="559"/>
      <c r="AL1818" s="592"/>
      <c r="AM1818" s="593"/>
      <c r="AN1818" s="540"/>
      <c r="AO1818" s="541"/>
      <c r="AP1818" s="553"/>
      <c r="AQ1818" s="559"/>
      <c r="AR1818" s="592"/>
      <c r="AS1818" s="593"/>
      <c r="AT1818" s="580"/>
      <c r="AU1818" s="581"/>
      <c r="AV1818" s="576"/>
      <c r="AW1818" s="577"/>
      <c r="AX1818" s="592"/>
      <c r="AY1818" s="593"/>
      <c r="AZ1818" s="540"/>
      <c r="BA1818" s="541"/>
      <c r="BB1818" s="553"/>
      <c r="BC1818" s="559"/>
      <c r="BD1818" s="592"/>
      <c r="BE1818" s="593"/>
      <c r="BF1818" s="580"/>
      <c r="BG1818" s="581"/>
      <c r="BH1818" s="576"/>
      <c r="BI1818" s="577"/>
      <c r="BJ1818" s="592"/>
      <c r="BK1818" s="593"/>
      <c r="BL1818" s="653"/>
      <c r="BM1818" s="654"/>
      <c r="BN1818" s="655"/>
      <c r="BO1818" s="602"/>
      <c r="BP1818" s="600"/>
      <c r="BQ1818" s="54"/>
      <c r="BR1818" s="54"/>
      <c r="BS1818" s="54"/>
    </row>
    <row r="1819" spans="1:71" s="335" customFormat="1" ht="33.4" customHeight="1">
      <c r="A1819" s="333"/>
      <c r="B1819" s="689"/>
      <c r="C1819" s="685"/>
      <c r="D1819" s="685" t="s">
        <v>10</v>
      </c>
      <c r="E1819" s="686"/>
      <c r="F1819" s="334"/>
      <c r="G1819" s="334"/>
      <c r="H1819" s="642">
        <f>SUM(H1775:I1818)</f>
        <v>0</v>
      </c>
      <c r="I1819" s="631"/>
      <c r="J1819" s="642">
        <f>SUM(J1775:K1818)</f>
        <v>0</v>
      </c>
      <c r="K1819" s="631"/>
      <c r="L1819" s="630">
        <f>SUM(L1775:M1818)</f>
        <v>0</v>
      </c>
      <c r="M1819" s="640"/>
      <c r="N1819" s="626">
        <f>L1819+J1819</f>
        <v>0</v>
      </c>
      <c r="O1819" s="627"/>
      <c r="P1819" s="630">
        <f>SUM(P1775:Q1818)</f>
        <v>0</v>
      </c>
      <c r="Q1819" s="631"/>
      <c r="R1819" s="630">
        <f t="shared" ref="R1819" si="1643">SUM(R1775:S1818)</f>
        <v>0</v>
      </c>
      <c r="S1819" s="640"/>
      <c r="T1819" s="630">
        <f t="shared" ref="T1819" si="1644">SUM(T1775:U1818)</f>
        <v>0</v>
      </c>
      <c r="U1819" s="627"/>
      <c r="V1819" s="640">
        <f t="shared" ref="V1819" si="1645">SUM(V1775:W1818)</f>
        <v>0</v>
      </c>
      <c r="W1819" s="640"/>
      <c r="X1819" s="642">
        <f t="shared" ref="X1819" si="1646">SUM(X1775:Y1818)</f>
        <v>0</v>
      </c>
      <c r="Y1819" s="627"/>
      <c r="Z1819" s="642">
        <f t="shared" ref="Z1819" si="1647">SUM(Z1775:AA1818)</f>
        <v>0</v>
      </c>
      <c r="AA1819" s="627"/>
      <c r="AB1819" s="640">
        <f t="shared" ref="AB1819" si="1648">SUM(AB1775:AC1818)</f>
        <v>0</v>
      </c>
      <c r="AC1819" s="631"/>
      <c r="AD1819" s="630">
        <f t="shared" ref="AD1819" si="1649">SUM(AD1775:AE1818)</f>
        <v>0</v>
      </c>
      <c r="AE1819" s="640"/>
      <c r="AF1819" s="626">
        <f t="shared" ref="AF1819" si="1650">SUM(AF1775:AG1818)</f>
        <v>0</v>
      </c>
      <c r="AG1819" s="627"/>
      <c r="AH1819" s="630">
        <f t="shared" ref="AH1819" si="1651">SUM(AH1775:AI1818)</f>
        <v>0</v>
      </c>
      <c r="AI1819" s="631"/>
      <c r="AJ1819" s="630">
        <f t="shared" ref="AJ1819" si="1652">SUM(AJ1775:AK1818)</f>
        <v>0</v>
      </c>
      <c r="AK1819" s="640"/>
      <c r="AL1819" s="626">
        <f>IF(AH1819=0,0,(AJ1819/AH1819)*100)</f>
        <v>0</v>
      </c>
      <c r="AM1819" s="627"/>
      <c r="AN1819" s="630">
        <f>SUM(AN1775:AO1818)</f>
        <v>0</v>
      </c>
      <c r="AO1819" s="631"/>
      <c r="AP1819" s="630">
        <f>SUM(AP1775:AQ1818)</f>
        <v>0</v>
      </c>
      <c r="AQ1819" s="640"/>
      <c r="AR1819" s="626">
        <f>IF(AN1819=0,0,(AP1819/AN1819)*100)</f>
        <v>0</v>
      </c>
      <c r="AS1819" s="627"/>
      <c r="AT1819" s="642">
        <f>AB1819+AH1819+AN1819</f>
        <v>0</v>
      </c>
      <c r="AU1819" s="631"/>
      <c r="AV1819" s="630">
        <f>AD1819+AJ1819+AP1819</f>
        <v>0</v>
      </c>
      <c r="AW1819" s="670"/>
      <c r="AX1819" s="626">
        <f>IF(AT1819=0,0,(AV1819/AT1819)*100)</f>
        <v>0</v>
      </c>
      <c r="AY1819" s="627"/>
      <c r="AZ1819" s="630">
        <f>SUM(AZ1775:BA1818)</f>
        <v>0</v>
      </c>
      <c r="BA1819" s="631"/>
      <c r="BB1819" s="630">
        <f>SUM(BB1775:BC1818)</f>
        <v>0</v>
      </c>
      <c r="BC1819" s="640"/>
      <c r="BD1819" s="626">
        <f>IF(AZ1819=0,0,(BB1819/AZ1819)*100)</f>
        <v>0</v>
      </c>
      <c r="BE1819" s="627"/>
      <c r="BF1819" s="642">
        <f>AT1819+AZ1819</f>
        <v>0</v>
      </c>
      <c r="BG1819" s="631"/>
      <c r="BH1819" s="630">
        <f>AV1819+BB1819</f>
        <v>0</v>
      </c>
      <c r="BI1819" s="670"/>
      <c r="BJ1819" s="626">
        <f>IF(BF1819=0,0,(BH1819/BF1819)*100)</f>
        <v>0</v>
      </c>
      <c r="BK1819" s="668"/>
      <c r="BL1819" s="644">
        <f>SUM(BL1775:BN1818)</f>
        <v>0</v>
      </c>
      <c r="BM1819" s="645"/>
      <c r="BN1819" s="646"/>
      <c r="BO1819" s="601" t="e">
        <f>(BL1819*BR$74)+(N1819*BR$75)+(X1819*BR$76)+(R1819*BR$77)+(V1819*BR$78)+(Z1819*BR$79)</f>
        <v>#REF!</v>
      </c>
      <c r="BP1819" s="599" t="e">
        <f>((AZ1819-BB1819)*BR$81)+((AT1819-AV1819)*BR$80)+(H1819*BR$82)+(P1819*BR$83)</f>
        <v>#REF!</v>
      </c>
      <c r="BQ1819" s="333"/>
      <c r="BR1819" s="333"/>
      <c r="BS1819" s="333"/>
    </row>
    <row r="1820" spans="1:71" s="335" customFormat="1" ht="33.950000000000003" customHeight="1" thickBot="1">
      <c r="A1820" s="333"/>
      <c r="B1820" s="690"/>
      <c r="C1820" s="687"/>
      <c r="D1820" s="687"/>
      <c r="E1820" s="688"/>
      <c r="F1820" s="336"/>
      <c r="G1820" s="336"/>
      <c r="H1820" s="643"/>
      <c r="I1820" s="633"/>
      <c r="J1820" s="643"/>
      <c r="K1820" s="633"/>
      <c r="L1820" s="632"/>
      <c r="M1820" s="641"/>
      <c r="N1820" s="628" t="s">
        <v>14</v>
      </c>
      <c r="O1820" s="629"/>
      <c r="P1820" s="632"/>
      <c r="Q1820" s="633"/>
      <c r="R1820" s="632"/>
      <c r="S1820" s="641"/>
      <c r="T1820" s="632"/>
      <c r="U1820" s="629"/>
      <c r="V1820" s="641"/>
      <c r="W1820" s="641"/>
      <c r="X1820" s="643"/>
      <c r="Y1820" s="629"/>
      <c r="Z1820" s="643"/>
      <c r="AA1820" s="629"/>
      <c r="AB1820" s="641"/>
      <c r="AC1820" s="633"/>
      <c r="AD1820" s="632"/>
      <c r="AE1820" s="641"/>
      <c r="AF1820" s="628"/>
      <c r="AG1820" s="629"/>
      <c r="AH1820" s="632"/>
      <c r="AI1820" s="633"/>
      <c r="AJ1820" s="632"/>
      <c r="AK1820" s="641"/>
      <c r="AL1820" s="628"/>
      <c r="AM1820" s="629"/>
      <c r="AN1820" s="632"/>
      <c r="AO1820" s="633"/>
      <c r="AP1820" s="632"/>
      <c r="AQ1820" s="641"/>
      <c r="AR1820" s="628"/>
      <c r="AS1820" s="629"/>
      <c r="AT1820" s="643"/>
      <c r="AU1820" s="633"/>
      <c r="AV1820" s="632"/>
      <c r="AW1820" s="671"/>
      <c r="AX1820" s="628"/>
      <c r="AY1820" s="629"/>
      <c r="AZ1820" s="632"/>
      <c r="BA1820" s="633"/>
      <c r="BB1820" s="632"/>
      <c r="BC1820" s="641"/>
      <c r="BD1820" s="628"/>
      <c r="BE1820" s="629"/>
      <c r="BF1820" s="643"/>
      <c r="BG1820" s="633"/>
      <c r="BH1820" s="632"/>
      <c r="BI1820" s="671"/>
      <c r="BJ1820" s="628"/>
      <c r="BK1820" s="669"/>
      <c r="BL1820" s="647"/>
      <c r="BM1820" s="648"/>
      <c r="BN1820" s="649"/>
      <c r="BO1820" s="602"/>
      <c r="BP1820" s="600"/>
      <c r="BQ1820" s="333"/>
      <c r="BR1820" s="333"/>
      <c r="BS1820" s="333"/>
    </row>
    <row r="1821" spans="1:71" s="341" customFormat="1" ht="48.2" customHeight="1" thickBot="1">
      <c r="A1821" s="337"/>
      <c r="B1821" s="667"/>
      <c r="C1821" s="665"/>
      <c r="D1821" s="665" t="s">
        <v>13</v>
      </c>
      <c r="E1821" s="666"/>
      <c r="F1821" s="338"/>
      <c r="G1821" s="334"/>
      <c r="H1821" s="676"/>
      <c r="I1821" s="677"/>
      <c r="J1821" s="673"/>
      <c r="K1821" s="672"/>
      <c r="L1821" s="605"/>
      <c r="M1821" s="606"/>
      <c r="N1821" s="674">
        <f>J1821+L1821</f>
        <v>0</v>
      </c>
      <c r="O1821" s="675"/>
      <c r="P1821" s="673"/>
      <c r="Q1821" s="672"/>
      <c r="R1821" s="605"/>
      <c r="S1821" s="672"/>
      <c r="T1821" s="626">
        <f>R1821-P1821</f>
        <v>0</v>
      </c>
      <c r="U1821" s="627"/>
      <c r="V1821" s="673"/>
      <c r="W1821" s="678"/>
      <c r="X1821" s="679"/>
      <c r="Y1821" s="680"/>
      <c r="Z1821" s="673"/>
      <c r="AA1821" s="678"/>
      <c r="AB1821" s="673"/>
      <c r="AC1821" s="672"/>
      <c r="AD1821" s="605"/>
      <c r="AE1821" s="606"/>
      <c r="AF1821" s="634">
        <f>IF(AB1821=0,0,(AD1821/AB1821)*100)</f>
        <v>0</v>
      </c>
      <c r="AG1821" s="635"/>
      <c r="AH1821" s="673"/>
      <c r="AI1821" s="672"/>
      <c r="AJ1821" s="605"/>
      <c r="AK1821" s="606"/>
      <c r="AL1821" s="626">
        <f>IF(AH1821=0,0,(AJ1821/AH1821)*100)</f>
        <v>0</v>
      </c>
      <c r="AM1821" s="627"/>
      <c r="AN1821" s="673"/>
      <c r="AO1821" s="672"/>
      <c r="AP1821" s="605"/>
      <c r="AQ1821" s="606"/>
      <c r="AR1821" s="626">
        <f>IF(AN1821=0,0,(AP1821/AN1821)*100)</f>
        <v>0</v>
      </c>
      <c r="AS1821" s="627"/>
      <c r="AT1821" s="681">
        <f>AB1821+AH1821+AN1821</f>
        <v>0</v>
      </c>
      <c r="AU1821" s="682"/>
      <c r="AV1821" s="683">
        <f>AD1821+AJ1821+AP1821</f>
        <v>0</v>
      </c>
      <c r="AW1821" s="684"/>
      <c r="AX1821" s="626">
        <f>IF(AT1821=0,0,(AV1821/AT1821)*100)</f>
        <v>0</v>
      </c>
      <c r="AY1821" s="627"/>
      <c r="AZ1821" s="673"/>
      <c r="BA1821" s="672"/>
      <c r="BB1821" s="605"/>
      <c r="BC1821" s="606"/>
      <c r="BD1821" s="626">
        <f>IF(AZ1821=0,0,(BB1821/AZ1821)*100)</f>
        <v>0</v>
      </c>
      <c r="BE1821" s="627"/>
      <c r="BF1821" s="681">
        <f>AT1821+AZ1821</f>
        <v>0</v>
      </c>
      <c r="BG1821" s="682"/>
      <c r="BH1821" s="683">
        <f>AV1821+BB1821</f>
        <v>0</v>
      </c>
      <c r="BI1821" s="684"/>
      <c r="BJ1821" s="626">
        <f>IF(BF1821=0,0,(BH1821/BF1821)*100)</f>
        <v>0</v>
      </c>
      <c r="BK1821" s="627"/>
      <c r="BL1821" s="594"/>
      <c r="BM1821" s="595"/>
      <c r="BN1821" s="596"/>
      <c r="BO1821" s="339"/>
      <c r="BP1821" s="340"/>
      <c r="BQ1821" s="337"/>
      <c r="BR1821" s="337"/>
      <c r="BS1821" s="337"/>
    </row>
    <row r="1822" spans="1:71" s="341" customFormat="1" ht="48.95" customHeight="1" thickBot="1">
      <c r="A1822" s="337"/>
      <c r="B1822" s="342"/>
      <c r="C1822" s="343"/>
      <c r="D1822" s="570" t="s">
        <v>95</v>
      </c>
      <c r="E1822" s="571"/>
      <c r="F1822" s="344"/>
      <c r="G1822" s="344"/>
      <c r="H1822" s="343"/>
      <c r="I1822" s="343"/>
      <c r="J1822" s="567">
        <f>IF((J1819+L1821)=0,0,J1819/(J1819+L1821)*100)</f>
        <v>0</v>
      </c>
      <c r="K1822" s="569"/>
      <c r="L1822" s="567">
        <f>IF((L1819+J1821)=0,0,L1819/(L1819+J1821)*100)</f>
        <v>0</v>
      </c>
      <c r="M1822" s="569"/>
      <c r="N1822" s="567">
        <f>IF((N1819+N1821)=0,0,N1819/(N1819+N1821)*100)</f>
        <v>0</v>
      </c>
      <c r="O1822" s="568"/>
      <c r="P1822" s="572"/>
      <c r="Q1822" s="509"/>
      <c r="R1822" s="509"/>
      <c r="S1822" s="509"/>
      <c r="T1822" s="535"/>
      <c r="U1822" s="535"/>
      <c r="V1822" s="509"/>
      <c r="W1822" s="509"/>
      <c r="X1822" s="509"/>
      <c r="Y1822" s="509"/>
      <c r="Z1822" s="509"/>
      <c r="AA1822" s="509"/>
      <c r="AB1822" s="509"/>
      <c r="AC1822" s="509"/>
      <c r="AD1822" s="509"/>
      <c r="AE1822" s="509"/>
      <c r="AF1822" s="509"/>
      <c r="AG1822" s="509"/>
      <c r="AH1822" s="509"/>
      <c r="AI1822" s="509"/>
      <c r="AJ1822" s="509"/>
      <c r="AK1822" s="509"/>
      <c r="AL1822" s="509"/>
      <c r="AM1822" s="509"/>
      <c r="AN1822" s="509"/>
      <c r="AO1822" s="509"/>
      <c r="AP1822" s="509"/>
      <c r="AQ1822" s="509"/>
      <c r="AR1822" s="509"/>
      <c r="AS1822" s="509"/>
      <c r="AT1822" s="509"/>
      <c r="AU1822" s="509"/>
      <c r="AV1822" s="509"/>
      <c r="AW1822" s="509"/>
      <c r="AX1822" s="509"/>
      <c r="AY1822" s="509"/>
      <c r="AZ1822" s="509"/>
      <c r="BA1822" s="509"/>
      <c r="BB1822" s="509"/>
      <c r="BC1822" s="509"/>
      <c r="BD1822" s="509"/>
      <c r="BE1822" s="509"/>
      <c r="BF1822" s="509"/>
      <c r="BG1822" s="509"/>
      <c r="BH1822" s="509"/>
      <c r="BI1822" s="509"/>
      <c r="BJ1822" s="509"/>
      <c r="BK1822" s="509"/>
      <c r="BL1822" s="509"/>
      <c r="BM1822" s="509"/>
      <c r="BN1822" s="573"/>
      <c r="BO1822" s="345"/>
      <c r="BP1822" s="345"/>
      <c r="BQ1822" s="337"/>
      <c r="BR1822" s="337"/>
      <c r="BS1822" s="337"/>
    </row>
    <row r="1823" spans="1:71" ht="15.75" customHeight="1" thickTop="1" thickBot="1">
      <c r="A1823" s="54"/>
      <c r="B1823" s="214"/>
      <c r="C1823" s="215"/>
      <c r="D1823" s="215"/>
      <c r="E1823" s="215"/>
      <c r="F1823" s="74"/>
      <c r="G1823" s="74"/>
      <c r="H1823" s="215"/>
      <c r="I1823" s="215"/>
      <c r="J1823" s="215"/>
      <c r="K1823" s="215"/>
      <c r="L1823" s="215"/>
      <c r="M1823" s="215"/>
      <c r="N1823" s="215"/>
      <c r="O1823" s="215"/>
      <c r="P1823" s="215"/>
      <c r="Q1823" s="215"/>
      <c r="R1823" s="215"/>
      <c r="S1823" s="215"/>
      <c r="T1823" s="215"/>
      <c r="U1823" s="215"/>
      <c r="V1823" s="215"/>
      <c r="W1823" s="215"/>
      <c r="X1823" s="215"/>
      <c r="Y1823" s="215"/>
      <c r="Z1823" s="215"/>
      <c r="AA1823" s="215"/>
      <c r="AB1823" s="215"/>
      <c r="AC1823" s="215"/>
      <c r="AD1823" s="215"/>
      <c r="AE1823" s="215"/>
      <c r="AF1823" s="220"/>
      <c r="AG1823" s="220"/>
      <c r="AH1823" s="215"/>
      <c r="AI1823" s="215"/>
      <c r="AJ1823" s="215"/>
      <c r="AK1823" s="215"/>
      <c r="AL1823" s="215"/>
      <c r="AM1823" s="215"/>
      <c r="AN1823" s="215"/>
      <c r="AO1823" s="215"/>
      <c r="AP1823" s="215"/>
      <c r="AQ1823" s="215"/>
      <c r="AR1823" s="215"/>
      <c r="AS1823" s="215"/>
      <c r="AT1823" s="215"/>
      <c r="AU1823" s="215"/>
      <c r="AV1823" s="215"/>
      <c r="AW1823" s="215"/>
      <c r="AX1823" s="215"/>
      <c r="AY1823" s="215"/>
      <c r="AZ1823" s="215"/>
      <c r="BA1823" s="215"/>
      <c r="BB1823" s="215"/>
      <c r="BC1823" s="215"/>
      <c r="BD1823" s="215"/>
      <c r="BE1823" s="215"/>
      <c r="BF1823" s="215"/>
      <c r="BG1823" s="215"/>
      <c r="BH1823" s="215"/>
      <c r="BI1823" s="215"/>
      <c r="BJ1823" s="215"/>
      <c r="BK1823" s="215"/>
      <c r="BL1823" s="215"/>
      <c r="BM1823" s="215"/>
      <c r="BN1823" s="221"/>
      <c r="BO1823" s="75"/>
      <c r="BP1823" s="75"/>
      <c r="BQ1823" s="54"/>
      <c r="BR1823" s="54"/>
      <c r="BS1823" s="54"/>
    </row>
    <row r="1824" spans="1:71" s="73" customFormat="1" ht="80.25" customHeight="1" thickTop="1" thickBot="1">
      <c r="A1824" s="72"/>
      <c r="B1824" s="656" t="s">
        <v>62</v>
      </c>
      <c r="C1824" s="657"/>
      <c r="D1824" s="616" t="s">
        <v>54</v>
      </c>
      <c r="E1824" s="616"/>
      <c r="F1824" s="76"/>
      <c r="G1824" s="76"/>
      <c r="H1824" s="607"/>
      <c r="I1824" s="608"/>
      <c r="J1824" s="609"/>
      <c r="K1824" s="346"/>
      <c r="L1824" s="607"/>
      <c r="M1824" s="608"/>
      <c r="N1824" s="609"/>
      <c r="O1824" s="510" t="s">
        <v>49</v>
      </c>
      <c r="P1824" s="511"/>
      <c r="Q1824" s="511"/>
      <c r="R1824" s="511"/>
      <c r="S1824" s="607"/>
      <c r="T1824" s="608"/>
      <c r="U1824" s="609"/>
      <c r="V1824" s="346"/>
      <c r="W1824" s="607"/>
      <c r="X1824" s="608"/>
      <c r="Y1824" s="609"/>
      <c r="Z1824" s="510" t="s">
        <v>115</v>
      </c>
      <c r="AA1824" s="511"/>
      <c r="AB1824" s="511"/>
      <c r="AC1824" s="511"/>
      <c r="AD1824" s="511"/>
      <c r="AE1824" s="511"/>
      <c r="AF1824" s="511"/>
      <c r="AG1824" s="511"/>
      <c r="AH1824" s="511"/>
      <c r="AI1824" s="512"/>
      <c r="AJ1824" s="607"/>
      <c r="AK1824" s="608"/>
      <c r="AL1824" s="609"/>
      <c r="AM1824" s="346"/>
      <c r="AN1824" s="607"/>
      <c r="AO1824" s="608"/>
      <c r="AP1824" s="609"/>
      <c r="AQ1824" s="510" t="s">
        <v>53</v>
      </c>
      <c r="AR1824" s="511"/>
      <c r="AS1824" s="511"/>
      <c r="AT1824" s="512"/>
      <c r="AU1824" s="607"/>
      <c r="AV1824" s="608"/>
      <c r="AW1824" s="609"/>
      <c r="AX1824" s="346"/>
      <c r="AY1824" s="607"/>
      <c r="AZ1824" s="608"/>
      <c r="BA1824" s="609"/>
      <c r="BB1824" s="614" t="s">
        <v>117</v>
      </c>
      <c r="BC1824" s="615"/>
      <c r="BD1824" s="615"/>
      <c r="BE1824" s="658"/>
      <c r="BF1824" s="520">
        <f>BL1819</f>
        <v>0</v>
      </c>
      <c r="BG1824" s="521"/>
      <c r="BH1824" s="522"/>
      <c r="BI1824" s="346"/>
      <c r="BJ1824" s="520">
        <f>BL1821</f>
        <v>0</v>
      </c>
      <c r="BK1824" s="521"/>
      <c r="BL1824" s="522"/>
      <c r="BM1824" s="227"/>
      <c r="BN1824" s="228"/>
      <c r="BO1824" s="77"/>
      <c r="BP1824" s="77"/>
      <c r="BQ1824" s="72"/>
      <c r="BR1824" s="72"/>
      <c r="BS1824" s="72"/>
    </row>
    <row r="1825" spans="1:71" ht="15.6" customHeight="1" thickTop="1" thickBot="1">
      <c r="A1825" s="54"/>
      <c r="B1825" s="216"/>
      <c r="C1825" s="210"/>
      <c r="D1825" s="217"/>
      <c r="E1825" s="217"/>
      <c r="F1825" s="78"/>
      <c r="G1825" s="78"/>
      <c r="H1825" s="224"/>
      <c r="I1825" s="224"/>
      <c r="J1825" s="224"/>
      <c r="K1825" s="224"/>
      <c r="L1825" s="224"/>
      <c r="M1825" s="224"/>
      <c r="N1825" s="224"/>
      <c r="O1825" s="222"/>
      <c r="P1825" s="222"/>
      <c r="Q1825" s="222"/>
      <c r="R1825" s="222"/>
      <c r="S1825" s="224"/>
      <c r="T1825" s="224"/>
      <c r="U1825" s="224"/>
      <c r="V1825" s="223"/>
      <c r="W1825" s="224"/>
      <c r="X1825" s="224"/>
      <c r="Y1825" s="224"/>
      <c r="Z1825" s="222"/>
      <c r="AA1825" s="222"/>
      <c r="AB1825" s="222"/>
      <c r="AC1825" s="222"/>
      <c r="AD1825" s="224"/>
      <c r="AE1825" s="224"/>
      <c r="AF1825" s="224"/>
      <c r="AG1825" s="224"/>
      <c r="AH1825" s="223"/>
      <c r="AI1825" s="223"/>
      <c r="AJ1825" s="224"/>
      <c r="AK1825" s="222"/>
      <c r="AL1825" s="222"/>
      <c r="AM1825" s="222"/>
      <c r="AN1825" s="222"/>
      <c r="AO1825" s="224"/>
      <c r="AP1825" s="224"/>
      <c r="AQ1825" s="222"/>
      <c r="AR1825" s="222"/>
      <c r="AS1825" s="222"/>
      <c r="AT1825" s="222"/>
      <c r="AU1825" s="224"/>
      <c r="AV1825" s="224"/>
      <c r="AW1825" s="224"/>
      <c r="AX1825" s="224"/>
      <c r="AY1825" s="224"/>
      <c r="AZ1825" s="226"/>
      <c r="BA1825" s="226"/>
      <c r="BB1825" s="222"/>
      <c r="BC1825" s="230"/>
      <c r="BD1825" s="231"/>
      <c r="BE1825" s="231"/>
      <c r="BF1825" s="232"/>
      <c r="BG1825" s="232"/>
      <c r="BH1825" s="226"/>
      <c r="BI1825" s="224"/>
      <c r="BJ1825" s="233"/>
      <c r="BK1825" s="233"/>
      <c r="BL1825" s="226"/>
      <c r="BM1825" s="229"/>
      <c r="BN1825" s="234"/>
      <c r="BO1825" s="79"/>
      <c r="BP1825" s="79"/>
      <c r="BQ1825" s="54"/>
      <c r="BR1825" s="54"/>
      <c r="BS1825" s="54"/>
    </row>
    <row r="1826" spans="1:71" s="73" customFormat="1" ht="80.25" customHeight="1" thickTop="1" thickBot="1">
      <c r="A1826" s="72"/>
      <c r="B1826" s="614" t="s">
        <v>47</v>
      </c>
      <c r="C1826" s="615"/>
      <c r="D1826" s="616" t="s">
        <v>55</v>
      </c>
      <c r="E1826" s="616"/>
      <c r="F1826" s="76"/>
      <c r="G1826" s="76"/>
      <c r="H1826" s="520">
        <f>H1824</f>
        <v>0</v>
      </c>
      <c r="I1826" s="521"/>
      <c r="J1826" s="522"/>
      <c r="K1826" s="346"/>
      <c r="L1826" s="520">
        <f>L1824</f>
        <v>0</v>
      </c>
      <c r="M1826" s="521"/>
      <c r="N1826" s="522"/>
      <c r="O1826" s="510" t="s">
        <v>51</v>
      </c>
      <c r="P1826" s="511"/>
      <c r="Q1826" s="511"/>
      <c r="R1826" s="511"/>
      <c r="S1826" s="520">
        <f>S1824-H1824</f>
        <v>0</v>
      </c>
      <c r="T1826" s="521"/>
      <c r="U1826" s="522"/>
      <c r="V1826" s="346"/>
      <c r="W1826" s="520">
        <f>W1824-L1824</f>
        <v>0</v>
      </c>
      <c r="X1826" s="521"/>
      <c r="Y1826" s="522"/>
      <c r="Z1826" s="510" t="s">
        <v>116</v>
      </c>
      <c r="AA1826" s="511"/>
      <c r="AB1826" s="511"/>
      <c r="AC1826" s="511"/>
      <c r="AD1826" s="511"/>
      <c r="AE1826" s="511"/>
      <c r="AF1826" s="511"/>
      <c r="AG1826" s="511"/>
      <c r="AH1826" s="511"/>
      <c r="AI1826" s="512"/>
      <c r="AJ1826" s="520">
        <f>AJ1824-S1824</f>
        <v>0</v>
      </c>
      <c r="AK1826" s="521"/>
      <c r="AL1826" s="522"/>
      <c r="AM1826" s="346"/>
      <c r="AN1826" s="520">
        <f>AN1824-W1824</f>
        <v>0</v>
      </c>
      <c r="AO1826" s="521"/>
      <c r="AP1826" s="522"/>
      <c r="AQ1826" s="510" t="s">
        <v>52</v>
      </c>
      <c r="AR1826" s="511"/>
      <c r="AS1826" s="511"/>
      <c r="AT1826" s="512"/>
      <c r="AU1826" s="520">
        <f>AU1824-AJ1824</f>
        <v>0</v>
      </c>
      <c r="AV1826" s="521"/>
      <c r="AW1826" s="522"/>
      <c r="AX1826" s="346"/>
      <c r="AY1826" s="520">
        <f>AY1824-AN1824</f>
        <v>0</v>
      </c>
      <c r="AZ1826" s="521"/>
      <c r="BA1826" s="522"/>
      <c r="BB1826" s="614" t="s">
        <v>118</v>
      </c>
      <c r="BC1826" s="615"/>
      <c r="BD1826" s="615"/>
      <c r="BE1826" s="658"/>
      <c r="BF1826" s="520">
        <f>BF1824-AU1824</f>
        <v>0</v>
      </c>
      <c r="BG1826" s="521"/>
      <c r="BH1826" s="522"/>
      <c r="BI1826" s="346"/>
      <c r="BJ1826" s="520">
        <f>BJ1824-AY1824</f>
        <v>0</v>
      </c>
      <c r="BK1826" s="521"/>
      <c r="BL1826" s="522"/>
      <c r="BM1826" s="227"/>
      <c r="BN1826" s="228"/>
      <c r="BO1826" s="77"/>
      <c r="BP1826" s="77"/>
      <c r="BQ1826" s="72"/>
      <c r="BR1826" s="72"/>
      <c r="BS1826" s="72"/>
    </row>
    <row r="1827" spans="1:71" ht="15.75" customHeight="1" thickTop="1" thickBot="1">
      <c r="A1827" s="54"/>
      <c r="B1827" s="218"/>
      <c r="C1827" s="219"/>
      <c r="D1827" s="219"/>
      <c r="E1827" s="219"/>
      <c r="F1827" s="80"/>
      <c r="G1827" s="80"/>
      <c r="H1827" s="219"/>
      <c r="I1827" s="219"/>
      <c r="J1827" s="219"/>
      <c r="K1827" s="219"/>
      <c r="L1827" s="219"/>
      <c r="M1827" s="219"/>
      <c r="N1827" s="219"/>
      <c r="O1827" s="219"/>
      <c r="P1827" s="219"/>
      <c r="Q1827" s="219"/>
      <c r="R1827" s="219"/>
      <c r="S1827" s="219"/>
      <c r="T1827" s="219"/>
      <c r="U1827" s="219"/>
      <c r="V1827" s="219"/>
      <c r="W1827" s="219"/>
      <c r="X1827" s="219"/>
      <c r="Y1827" s="219"/>
      <c r="Z1827" s="219"/>
      <c r="AA1827" s="219"/>
      <c r="AB1827" s="219"/>
      <c r="AC1827" s="219"/>
      <c r="AD1827" s="219"/>
      <c r="AE1827" s="219"/>
      <c r="AF1827" s="225"/>
      <c r="AG1827" s="225"/>
      <c r="AH1827" s="219"/>
      <c r="AI1827" s="219"/>
      <c r="AJ1827" s="219"/>
      <c r="AK1827" s="219"/>
      <c r="AL1827" s="219"/>
      <c r="AM1827" s="219"/>
      <c r="AN1827" s="219"/>
      <c r="AO1827" s="219"/>
      <c r="AP1827" s="219"/>
      <c r="AQ1827" s="219"/>
      <c r="AR1827" s="219"/>
      <c r="AS1827" s="219"/>
      <c r="AT1827" s="219"/>
      <c r="AU1827" s="219"/>
      <c r="AV1827" s="219"/>
      <c r="AW1827" s="219"/>
      <c r="AX1827" s="219"/>
      <c r="AY1827" s="219"/>
      <c r="AZ1827" s="219"/>
      <c r="BA1827" s="617" t="s">
        <v>135</v>
      </c>
      <c r="BB1827" s="617"/>
      <c r="BC1827" s="617"/>
      <c r="BD1827" s="617"/>
      <c r="BE1827" s="617"/>
      <c r="BF1827" s="617"/>
      <c r="BG1827" s="617"/>
      <c r="BH1827" s="617"/>
      <c r="BI1827" s="617"/>
      <c r="BJ1827" s="617"/>
      <c r="BK1827" s="617"/>
      <c r="BL1827" s="617"/>
      <c r="BM1827" s="617"/>
      <c r="BN1827" s="618"/>
      <c r="BO1827" s="81"/>
      <c r="BP1827" s="81"/>
      <c r="BQ1827" s="54"/>
      <c r="BR1827" s="54"/>
      <c r="BS1827" s="54"/>
    </row>
    <row r="1828" spans="1:71" ht="12" customHeight="1" thickTop="1">
      <c r="A1828" s="54"/>
      <c r="B1828" s="55"/>
      <c r="C1828" s="54"/>
      <c r="D1828" s="54"/>
      <c r="E1828" s="54"/>
      <c r="F1828" s="56"/>
      <c r="G1828" s="56"/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  <c r="T1828" s="54"/>
      <c r="U1828" s="54"/>
      <c r="V1828" s="54"/>
      <c r="W1828" s="54"/>
      <c r="X1828" s="54"/>
      <c r="Y1828" s="54"/>
      <c r="Z1828" s="54"/>
      <c r="AA1828" s="54"/>
      <c r="AB1828" s="54"/>
      <c r="AC1828" s="54"/>
      <c r="AD1828" s="54"/>
      <c r="AE1828" s="54"/>
      <c r="AF1828" s="57"/>
      <c r="AG1828" s="57"/>
      <c r="AH1828" s="54"/>
      <c r="AI1828" s="54"/>
      <c r="AJ1828" s="54"/>
      <c r="AK1828" s="54"/>
      <c r="AL1828" s="54"/>
      <c r="AM1828" s="54"/>
      <c r="AN1828" s="54"/>
      <c r="AO1828" s="54"/>
      <c r="AP1828" s="54"/>
      <c r="AQ1828" s="54"/>
      <c r="AR1828" s="54"/>
      <c r="AS1828" s="54"/>
      <c r="AT1828" s="54"/>
      <c r="AU1828" s="54"/>
      <c r="AV1828" s="54"/>
      <c r="AW1828" s="54"/>
      <c r="AX1828" s="54"/>
      <c r="AY1828" s="54"/>
      <c r="AZ1828" s="54"/>
      <c r="BA1828" s="54"/>
      <c r="BB1828" s="54"/>
      <c r="BC1828" s="54"/>
      <c r="BD1828" s="54"/>
      <c r="BE1828" s="54"/>
      <c r="BF1828" s="54"/>
      <c r="BG1828" s="54"/>
      <c r="BH1828" s="54"/>
      <c r="BI1828" s="54"/>
      <c r="BJ1828" s="54"/>
      <c r="BK1828" s="54"/>
      <c r="BL1828" s="54"/>
      <c r="BM1828" s="54"/>
      <c r="BN1828" s="54"/>
      <c r="BO1828" s="58"/>
      <c r="BP1828" s="58"/>
      <c r="BQ1828" s="54"/>
      <c r="BR1828" s="54"/>
      <c r="BS1828" s="54"/>
    </row>
    <row r="1829" spans="1:71" s="61" customFormat="1" ht="33.75">
      <c r="A1829" s="60"/>
      <c r="B1829" s="503" t="s">
        <v>9</v>
      </c>
      <c r="C1829" s="503"/>
      <c r="D1829" s="503"/>
      <c r="E1829" s="503"/>
      <c r="F1829" s="503"/>
      <c r="G1829" s="503"/>
      <c r="H1829" s="503"/>
      <c r="I1829" s="503"/>
      <c r="J1829" s="503"/>
      <c r="K1829" s="503"/>
      <c r="L1829" s="503"/>
      <c r="M1829" s="503"/>
      <c r="N1829" s="503"/>
      <c r="O1829" s="503"/>
      <c r="P1829" s="503"/>
      <c r="Q1829" s="503"/>
      <c r="R1829" s="503"/>
      <c r="S1829" s="503"/>
      <c r="T1829" s="503"/>
      <c r="U1829" s="503"/>
      <c r="V1829" s="503"/>
      <c r="W1829" s="503"/>
      <c r="X1829" s="503"/>
      <c r="Y1829" s="503"/>
      <c r="Z1829" s="503"/>
      <c r="AA1829" s="503"/>
      <c r="AB1829" s="503"/>
      <c r="AC1829" s="503"/>
      <c r="AD1829" s="503"/>
      <c r="AE1829" s="503"/>
      <c r="AF1829" s="503"/>
      <c r="AG1829" s="503"/>
      <c r="AH1829" s="503"/>
      <c r="AI1829" s="503"/>
      <c r="AJ1829" s="503"/>
      <c r="AK1829" s="503"/>
      <c r="AL1829" s="503"/>
      <c r="AM1829" s="503"/>
      <c r="AN1829" s="503"/>
      <c r="AO1829" s="503"/>
      <c r="AP1829" s="503"/>
      <c r="AQ1829" s="503"/>
      <c r="AR1829" s="503"/>
      <c r="AS1829" s="503"/>
      <c r="AT1829" s="503"/>
      <c r="AU1829" s="503"/>
      <c r="AV1829" s="503"/>
      <c r="AW1829" s="503"/>
      <c r="AX1829" s="503"/>
      <c r="AY1829" s="503"/>
      <c r="AZ1829" s="503"/>
      <c r="BA1829" s="503"/>
      <c r="BB1829" s="503"/>
      <c r="BC1829" s="503"/>
      <c r="BD1829" s="503"/>
      <c r="BE1829" s="503"/>
      <c r="BF1829" s="503"/>
      <c r="BG1829" s="503"/>
      <c r="BH1829" s="503"/>
      <c r="BI1829" s="503"/>
      <c r="BJ1829" s="503"/>
      <c r="BK1829" s="503"/>
      <c r="BL1829" s="503"/>
      <c r="BM1829" s="503"/>
      <c r="BN1829" s="503"/>
      <c r="BO1829" s="192"/>
      <c r="BP1829" s="192"/>
      <c r="BQ1829" s="60"/>
      <c r="BR1829" s="60"/>
      <c r="BS1829" s="60"/>
    </row>
    <row r="1830" spans="1:71" ht="10.9" customHeight="1">
      <c r="A1830" s="54"/>
      <c r="B1830" s="193"/>
      <c r="C1830" s="194"/>
      <c r="D1830" s="194"/>
      <c r="E1830" s="194"/>
      <c r="F1830" s="195"/>
      <c r="G1830" s="195"/>
      <c r="H1830" s="194"/>
      <c r="I1830" s="194"/>
      <c r="J1830" s="194"/>
      <c r="K1830" s="194"/>
      <c r="L1830" s="194"/>
      <c r="M1830" s="194"/>
      <c r="N1830" s="194"/>
      <c r="O1830" s="194"/>
      <c r="P1830" s="194"/>
      <c r="Q1830" s="194"/>
      <c r="R1830" s="194"/>
      <c r="S1830" s="194"/>
      <c r="T1830" s="194"/>
      <c r="U1830" s="194"/>
      <c r="V1830" s="194"/>
      <c r="W1830" s="194"/>
      <c r="X1830" s="194"/>
      <c r="Y1830" s="194"/>
      <c r="Z1830" s="194"/>
      <c r="AA1830" s="194"/>
      <c r="AB1830" s="194"/>
      <c r="AC1830" s="194"/>
      <c r="AD1830" s="194"/>
      <c r="AE1830" s="194"/>
      <c r="AF1830" s="196"/>
      <c r="AG1830" s="196"/>
      <c r="AH1830" s="194"/>
      <c r="AI1830" s="194"/>
      <c r="AJ1830" s="194"/>
      <c r="AK1830" s="194"/>
      <c r="AL1830" s="194"/>
      <c r="AM1830" s="194"/>
      <c r="AN1830" s="194"/>
      <c r="AO1830" s="194"/>
      <c r="AP1830" s="194"/>
      <c r="AQ1830" s="194"/>
      <c r="AR1830" s="194"/>
      <c r="AS1830" s="194"/>
      <c r="AT1830" s="194"/>
      <c r="AU1830" s="194"/>
      <c r="AV1830" s="194"/>
      <c r="AW1830" s="194"/>
      <c r="AX1830" s="194"/>
      <c r="AY1830" s="194"/>
      <c r="AZ1830" s="194"/>
      <c r="BA1830" s="194"/>
      <c r="BB1830" s="194"/>
      <c r="BC1830" s="194"/>
      <c r="BD1830" s="194"/>
      <c r="BE1830" s="194"/>
      <c r="BF1830" s="194"/>
      <c r="BG1830" s="194"/>
      <c r="BH1830" s="194"/>
      <c r="BI1830" s="194"/>
      <c r="BJ1830" s="194"/>
      <c r="BK1830" s="194"/>
      <c r="BL1830" s="194"/>
      <c r="BM1830" s="194"/>
      <c r="BN1830" s="508"/>
      <c r="BO1830" s="508"/>
      <c r="BP1830" s="508"/>
      <c r="BQ1830" s="54"/>
      <c r="BR1830" s="54"/>
      <c r="BS1830" s="54"/>
    </row>
    <row r="1831" spans="1:71" s="62" customFormat="1" ht="36.75" customHeight="1">
      <c r="A1831" s="55"/>
      <c r="B1831" s="193"/>
      <c r="C1831" s="193"/>
      <c r="D1831" s="197" t="s">
        <v>10</v>
      </c>
      <c r="E1831" s="514" t="str">
        <f>IF(ROSTER!D$3="","",ROSTER!D$3)</f>
        <v/>
      </c>
      <c r="F1831" s="514"/>
      <c r="G1831" s="514"/>
      <c r="H1831" s="514"/>
      <c r="I1831" s="514"/>
      <c r="J1831" s="514"/>
      <c r="K1831" s="514"/>
      <c r="L1831" s="514"/>
      <c r="M1831" s="514"/>
      <c r="N1831" s="514"/>
      <c r="O1831" s="514"/>
      <c r="P1831" s="514"/>
      <c r="Q1831" s="514"/>
      <c r="R1831" s="514"/>
      <c r="S1831" s="514"/>
      <c r="T1831" s="514"/>
      <c r="U1831" s="514"/>
      <c r="V1831" s="514"/>
      <c r="W1831" s="514"/>
      <c r="X1831" s="514"/>
      <c r="Y1831" s="514"/>
      <c r="Z1831" s="514"/>
      <c r="AA1831" s="514"/>
      <c r="AB1831" s="514"/>
      <c r="AC1831" s="514"/>
      <c r="AD1831" s="198"/>
      <c r="AE1831" s="505" t="s">
        <v>11</v>
      </c>
      <c r="AF1831" s="505"/>
      <c r="AG1831" s="505"/>
      <c r="AH1831" s="505"/>
      <c r="AI1831" s="505"/>
      <c r="AJ1831" s="505"/>
      <c r="AK1831" s="505"/>
      <c r="AL1831" s="505"/>
      <c r="AM1831" s="505"/>
      <c r="AN1831" s="513"/>
      <c r="AO1831" s="513"/>
      <c r="AP1831" s="513"/>
      <c r="AQ1831" s="513"/>
      <c r="AR1831" s="513"/>
      <c r="AS1831" s="513"/>
      <c r="AT1831" s="513"/>
      <c r="AU1831" s="513"/>
      <c r="AV1831" s="513"/>
      <c r="AW1831" s="513"/>
      <c r="AX1831" s="513"/>
      <c r="AY1831" s="513"/>
      <c r="AZ1831" s="513"/>
      <c r="BA1831" s="513"/>
      <c r="BB1831" s="513"/>
      <c r="BC1831" s="513"/>
      <c r="BD1831" s="513"/>
      <c r="BE1831" s="513"/>
      <c r="BF1831" s="513"/>
      <c r="BG1831" s="513"/>
      <c r="BH1831" s="513"/>
      <c r="BI1831" s="513"/>
      <c r="BJ1831" s="513"/>
      <c r="BK1831" s="513"/>
      <c r="BL1831" s="513"/>
      <c r="BM1831" s="513"/>
      <c r="BN1831" s="508"/>
      <c r="BO1831" s="508"/>
      <c r="BP1831" s="508"/>
      <c r="BQ1831" s="55"/>
      <c r="BR1831" s="55"/>
      <c r="BS1831" s="55"/>
    </row>
    <row r="1832" spans="1:71" ht="8.85" customHeight="1">
      <c r="A1832" s="63"/>
      <c r="B1832" s="193"/>
      <c r="C1832" s="196" t="s">
        <v>36</v>
      </c>
      <c r="D1832" s="196"/>
      <c r="E1832" s="196"/>
      <c r="F1832" s="199"/>
      <c r="G1832" s="199"/>
      <c r="H1832" s="196"/>
      <c r="I1832" s="196"/>
      <c r="J1832" s="200"/>
      <c r="K1832" s="200"/>
      <c r="L1832" s="200"/>
      <c r="M1832" s="200"/>
      <c r="N1832" s="200"/>
      <c r="O1832" s="200"/>
      <c r="P1832" s="200"/>
      <c r="Q1832" s="200"/>
      <c r="R1832" s="200"/>
      <c r="S1832" s="200"/>
      <c r="T1832" s="200"/>
      <c r="U1832" s="200"/>
      <c r="V1832" s="200"/>
      <c r="W1832" s="200"/>
      <c r="X1832" s="200"/>
      <c r="Y1832" s="200"/>
      <c r="Z1832" s="200"/>
      <c r="AA1832" s="200"/>
      <c r="AB1832" s="200"/>
      <c r="AC1832" s="200"/>
      <c r="AD1832" s="200"/>
      <c r="AE1832" s="200"/>
      <c r="AF1832" s="200"/>
      <c r="AG1832" s="196"/>
      <c r="AH1832" s="201"/>
      <c r="AI1832" s="202"/>
      <c r="AJ1832" s="202"/>
      <c r="AK1832" s="202"/>
      <c r="AL1832" s="202"/>
      <c r="AM1832" s="202"/>
      <c r="AN1832" s="202"/>
      <c r="AO1832" s="203"/>
      <c r="AP1832" s="204"/>
      <c r="AQ1832" s="204"/>
      <c r="AR1832" s="204"/>
      <c r="AS1832" s="204"/>
      <c r="AT1832" s="204"/>
      <c r="AU1832" s="204"/>
      <c r="AV1832" s="204"/>
      <c r="AW1832" s="204"/>
      <c r="AX1832" s="204"/>
      <c r="AY1832" s="204"/>
      <c r="AZ1832" s="204"/>
      <c r="BA1832" s="204"/>
      <c r="BB1832" s="204"/>
      <c r="BC1832" s="204"/>
      <c r="BD1832" s="204"/>
      <c r="BE1832" s="204"/>
      <c r="BF1832" s="204"/>
      <c r="BG1832" s="204"/>
      <c r="BH1832" s="204"/>
      <c r="BI1832" s="204"/>
      <c r="BJ1832" s="204"/>
      <c r="BK1832" s="204"/>
      <c r="BL1832" s="204"/>
      <c r="BM1832" s="204"/>
      <c r="BN1832" s="204"/>
      <c r="BO1832" s="205"/>
      <c r="BP1832" s="205"/>
      <c r="BQ1832" s="63"/>
      <c r="BR1832" s="63"/>
      <c r="BS1832" s="63"/>
    </row>
    <row r="1833" spans="1:71" s="62" customFormat="1" ht="42.75">
      <c r="A1833" s="55"/>
      <c r="B1833" s="193"/>
      <c r="C1833" s="519" t="s">
        <v>35</v>
      </c>
      <c r="D1833" s="519"/>
      <c r="E1833" s="513"/>
      <c r="F1833" s="513"/>
      <c r="G1833" s="513"/>
      <c r="H1833" s="513"/>
      <c r="I1833" s="513"/>
      <c r="J1833" s="513"/>
      <c r="K1833" s="513"/>
      <c r="L1833" s="513"/>
      <c r="M1833" s="513"/>
      <c r="N1833" s="513"/>
      <c r="O1833" s="513"/>
      <c r="P1833" s="513"/>
      <c r="Q1833" s="513"/>
      <c r="R1833" s="513"/>
      <c r="S1833" s="513"/>
      <c r="T1833" s="513"/>
      <c r="U1833" s="513"/>
      <c r="V1833" s="513"/>
      <c r="W1833" s="513"/>
      <c r="X1833" s="513"/>
      <c r="Y1833" s="513"/>
      <c r="Z1833" s="513"/>
      <c r="AA1833" s="513"/>
      <c r="AB1833" s="513"/>
      <c r="AC1833" s="513"/>
      <c r="AD1833" s="198"/>
      <c r="AE1833" s="239" t="s">
        <v>19</v>
      </c>
      <c r="AF1833" s="239"/>
      <c r="AG1833" s="239"/>
      <c r="AH1833" s="505" t="s">
        <v>19</v>
      </c>
      <c r="AI1833" s="505"/>
      <c r="AJ1833" s="505"/>
      <c r="AK1833" s="505"/>
      <c r="AL1833" s="505"/>
      <c r="AM1833" s="505"/>
      <c r="AN1833" s="513"/>
      <c r="AO1833" s="513"/>
      <c r="AP1833" s="513"/>
      <c r="AQ1833" s="513"/>
      <c r="AR1833" s="513"/>
      <c r="AS1833" s="513"/>
      <c r="AT1833" s="513"/>
      <c r="AU1833" s="513"/>
      <c r="AV1833" s="513"/>
      <c r="AW1833" s="513"/>
      <c r="AX1833" s="513"/>
      <c r="AY1833" s="513"/>
      <c r="AZ1833" s="513"/>
      <c r="BA1833" s="505" t="s">
        <v>12</v>
      </c>
      <c r="BB1833" s="505"/>
      <c r="BC1833" s="505"/>
      <c r="BD1833" s="504"/>
      <c r="BE1833" s="504"/>
      <c r="BF1833" s="504"/>
      <c r="BG1833" s="504"/>
      <c r="BH1833" s="504"/>
      <c r="BI1833" s="504"/>
      <c r="BJ1833" s="504"/>
      <c r="BK1833" s="504"/>
      <c r="BL1833" s="504"/>
      <c r="BM1833" s="504"/>
      <c r="BN1833" s="206"/>
      <c r="BO1833" s="207"/>
      <c r="BP1833" s="207"/>
      <c r="BQ1833" s="64">
        <f>IF(BD1833=0,0,1)</f>
        <v>0</v>
      </c>
      <c r="BR1833" s="65">
        <f>IF((BE1887+BI1887)&gt;(AO1887+AS1887),1,0)</f>
        <v>0</v>
      </c>
      <c r="BS1833" s="66"/>
    </row>
    <row r="1834" spans="1:71" ht="9.6" customHeight="1">
      <c r="A1834" s="54"/>
      <c r="B1834" s="193"/>
      <c r="C1834" s="194"/>
      <c r="D1834" s="194"/>
      <c r="E1834" s="194"/>
      <c r="F1834" s="195"/>
      <c r="G1834" s="195"/>
      <c r="H1834" s="194"/>
      <c r="I1834" s="194"/>
      <c r="J1834" s="194"/>
      <c r="K1834" s="194"/>
      <c r="L1834" s="194"/>
      <c r="M1834" s="194"/>
      <c r="N1834" s="194"/>
      <c r="O1834" s="194"/>
      <c r="P1834" s="194"/>
      <c r="Q1834" s="194"/>
      <c r="R1834" s="194"/>
      <c r="S1834" s="194"/>
      <c r="T1834" s="194"/>
      <c r="U1834" s="194"/>
      <c r="V1834" s="194"/>
      <c r="W1834" s="194"/>
      <c r="X1834" s="194"/>
      <c r="Y1834" s="194"/>
      <c r="Z1834" s="194"/>
      <c r="AA1834" s="194"/>
      <c r="AB1834" s="194"/>
      <c r="AC1834" s="194"/>
      <c r="AD1834" s="194"/>
      <c r="AE1834" s="194"/>
      <c r="AF1834" s="196"/>
      <c r="AG1834" s="196"/>
      <c r="AH1834" s="194"/>
      <c r="AI1834" s="194"/>
      <c r="AJ1834" s="194"/>
      <c r="AK1834" s="194"/>
      <c r="AL1834" s="194"/>
      <c r="AM1834" s="194"/>
      <c r="AN1834" s="194"/>
      <c r="AO1834" s="194"/>
      <c r="AP1834" s="194"/>
      <c r="AQ1834" s="194"/>
      <c r="AR1834" s="194"/>
      <c r="AS1834" s="194"/>
      <c r="AT1834" s="194"/>
      <c r="AU1834" s="194"/>
      <c r="AV1834" s="194"/>
      <c r="AW1834" s="194"/>
      <c r="AX1834" s="194"/>
      <c r="AY1834" s="194"/>
      <c r="AZ1834" s="194"/>
      <c r="BA1834" s="194"/>
      <c r="BB1834" s="194"/>
      <c r="BC1834" s="194"/>
      <c r="BD1834" s="194"/>
      <c r="BE1834" s="194"/>
      <c r="BF1834" s="194"/>
      <c r="BG1834" s="194"/>
      <c r="BH1834" s="194"/>
      <c r="BI1834" s="194"/>
      <c r="BJ1834" s="194"/>
      <c r="BK1834" s="194"/>
      <c r="BL1834" s="194"/>
      <c r="BM1834" s="194"/>
      <c r="BN1834" s="194"/>
      <c r="BO1834" s="208"/>
      <c r="BP1834" s="208"/>
      <c r="BQ1834" s="54"/>
      <c r="BR1834" s="54"/>
      <c r="BS1834" s="54"/>
    </row>
    <row r="1835" spans="1:71" ht="8.85" customHeight="1" thickBot="1">
      <c r="A1835" s="54"/>
      <c r="B1835" s="209"/>
      <c r="C1835" s="210"/>
      <c r="D1835" s="210"/>
      <c r="E1835" s="210"/>
      <c r="F1835" s="211"/>
      <c r="G1835" s="211"/>
      <c r="H1835" s="210"/>
      <c r="I1835" s="210"/>
      <c r="J1835" s="210"/>
      <c r="K1835" s="210"/>
      <c r="L1835" s="210"/>
      <c r="M1835" s="210"/>
      <c r="N1835" s="210"/>
      <c r="O1835" s="210"/>
      <c r="P1835" s="210"/>
      <c r="Q1835" s="210"/>
      <c r="R1835" s="210"/>
      <c r="S1835" s="210"/>
      <c r="T1835" s="210"/>
      <c r="U1835" s="210"/>
      <c r="V1835" s="210"/>
      <c r="W1835" s="210"/>
      <c r="X1835" s="210"/>
      <c r="Y1835" s="210"/>
      <c r="Z1835" s="210"/>
      <c r="AA1835" s="210"/>
      <c r="AB1835" s="210"/>
      <c r="AC1835" s="210"/>
      <c r="AD1835" s="210"/>
      <c r="AE1835" s="210"/>
      <c r="AF1835" s="212"/>
      <c r="AG1835" s="212"/>
      <c r="AH1835" s="210"/>
      <c r="AI1835" s="210"/>
      <c r="AJ1835" s="210"/>
      <c r="AK1835" s="210"/>
      <c r="AL1835" s="210"/>
      <c r="AM1835" s="210"/>
      <c r="AN1835" s="210"/>
      <c r="AO1835" s="210"/>
      <c r="AP1835" s="210"/>
      <c r="AQ1835" s="210"/>
      <c r="AR1835" s="210"/>
      <c r="AS1835" s="210"/>
      <c r="AT1835" s="210"/>
      <c r="AU1835" s="210"/>
      <c r="AV1835" s="210"/>
      <c r="AW1835" s="210"/>
      <c r="AX1835" s="210"/>
      <c r="AY1835" s="210"/>
      <c r="AZ1835" s="210"/>
      <c r="BA1835" s="210"/>
      <c r="BB1835" s="210"/>
      <c r="BC1835" s="210"/>
      <c r="BD1835" s="210"/>
      <c r="BE1835" s="210"/>
      <c r="BF1835" s="210"/>
      <c r="BG1835" s="210"/>
      <c r="BH1835" s="210"/>
      <c r="BI1835" s="210"/>
      <c r="BJ1835" s="210"/>
      <c r="BK1835" s="210"/>
      <c r="BL1835" s="210"/>
      <c r="BM1835" s="210"/>
      <c r="BN1835" s="210"/>
      <c r="BO1835" s="213"/>
      <c r="BP1835" s="213"/>
      <c r="BQ1835" s="54"/>
      <c r="BR1835" s="54"/>
      <c r="BS1835" s="54"/>
    </row>
    <row r="1836" spans="1:71" s="62" customFormat="1" ht="33.4" customHeight="1" thickTop="1">
      <c r="A1836" s="66"/>
      <c r="B1836" s="515" t="s">
        <v>0</v>
      </c>
      <c r="C1836" s="531" t="s">
        <v>1</v>
      </c>
      <c r="D1836" s="532"/>
      <c r="E1836" s="332" t="s">
        <v>26</v>
      </c>
      <c r="F1836" s="499" t="s">
        <v>104</v>
      </c>
      <c r="G1836" s="499" t="s">
        <v>105</v>
      </c>
      <c r="H1836" s="527" t="s">
        <v>38</v>
      </c>
      <c r="I1836" s="528"/>
      <c r="J1836" s="564" t="s">
        <v>7</v>
      </c>
      <c r="K1836" s="564"/>
      <c r="L1836" s="564"/>
      <c r="M1836" s="564"/>
      <c r="N1836" s="564"/>
      <c r="O1836" s="564"/>
      <c r="P1836" s="564" t="s">
        <v>2</v>
      </c>
      <c r="Q1836" s="564"/>
      <c r="R1836" s="564"/>
      <c r="S1836" s="564"/>
      <c r="T1836" s="564"/>
      <c r="U1836" s="564"/>
      <c r="V1836" s="610" t="s">
        <v>32</v>
      </c>
      <c r="W1836" s="611"/>
      <c r="X1836" s="610" t="s">
        <v>33</v>
      </c>
      <c r="Y1836" s="611"/>
      <c r="Z1836" s="619" t="s">
        <v>41</v>
      </c>
      <c r="AA1836" s="620"/>
      <c r="AB1836" s="623" t="s">
        <v>6</v>
      </c>
      <c r="AC1836" s="623"/>
      <c r="AD1836" s="623"/>
      <c r="AE1836" s="623"/>
      <c r="AF1836" s="623"/>
      <c r="AG1836" s="623"/>
      <c r="AH1836" s="564" t="s">
        <v>66</v>
      </c>
      <c r="AI1836" s="564"/>
      <c r="AJ1836" s="564"/>
      <c r="AK1836" s="564"/>
      <c r="AL1836" s="564"/>
      <c r="AM1836" s="564"/>
      <c r="AN1836" s="564" t="s">
        <v>67</v>
      </c>
      <c r="AO1836" s="564"/>
      <c r="AP1836" s="564"/>
      <c r="AQ1836" s="564"/>
      <c r="AR1836" s="564"/>
      <c r="AS1836" s="564"/>
      <c r="AT1836" s="564" t="s">
        <v>68</v>
      </c>
      <c r="AU1836" s="564"/>
      <c r="AV1836" s="564"/>
      <c r="AW1836" s="564"/>
      <c r="AX1836" s="564"/>
      <c r="AY1836" s="583"/>
      <c r="AZ1836" s="564" t="s">
        <v>4</v>
      </c>
      <c r="BA1836" s="564"/>
      <c r="BB1836" s="564"/>
      <c r="BC1836" s="564"/>
      <c r="BD1836" s="564"/>
      <c r="BE1836" s="564"/>
      <c r="BF1836" s="564" t="s">
        <v>69</v>
      </c>
      <c r="BG1836" s="564"/>
      <c r="BH1836" s="564"/>
      <c r="BI1836" s="564"/>
      <c r="BJ1836" s="564"/>
      <c r="BK1836" s="582"/>
      <c r="BL1836" s="659" t="s">
        <v>119</v>
      </c>
      <c r="BM1836" s="660"/>
      <c r="BN1836" s="661"/>
      <c r="BO1836" s="603" t="s">
        <v>83</v>
      </c>
      <c r="BP1836" s="603" t="s">
        <v>84</v>
      </c>
      <c r="BQ1836" s="66"/>
      <c r="BR1836" s="66"/>
      <c r="BS1836" s="66"/>
    </row>
    <row r="1837" spans="1:71" s="68" customFormat="1" ht="45" customHeight="1">
      <c r="A1837" s="67"/>
      <c r="B1837" s="516"/>
      <c r="C1837" s="533"/>
      <c r="D1837" s="534"/>
      <c r="E1837" s="331" t="s">
        <v>106</v>
      </c>
      <c r="F1837" s="500"/>
      <c r="G1837" s="500"/>
      <c r="H1837" s="529"/>
      <c r="I1837" s="530"/>
      <c r="J1837" s="562" t="s">
        <v>15</v>
      </c>
      <c r="K1837" s="563"/>
      <c r="L1837" s="525" t="s">
        <v>16</v>
      </c>
      <c r="M1837" s="526"/>
      <c r="N1837" s="517" t="s">
        <v>17</v>
      </c>
      <c r="O1837" s="518" t="s">
        <v>8</v>
      </c>
      <c r="P1837" s="562" t="s">
        <v>24</v>
      </c>
      <c r="Q1837" s="563"/>
      <c r="R1837" s="525" t="s">
        <v>22</v>
      </c>
      <c r="S1837" s="526"/>
      <c r="T1837" s="517" t="s">
        <v>17</v>
      </c>
      <c r="U1837" s="518"/>
      <c r="V1837" s="612"/>
      <c r="W1837" s="613"/>
      <c r="X1837" s="612"/>
      <c r="Y1837" s="613"/>
      <c r="Z1837" s="621"/>
      <c r="AA1837" s="622"/>
      <c r="AB1837" s="638" t="s">
        <v>50</v>
      </c>
      <c r="AC1837" s="639"/>
      <c r="AD1837" s="636" t="s">
        <v>21</v>
      </c>
      <c r="AE1837" s="637" t="s">
        <v>3</v>
      </c>
      <c r="AF1837" s="624" t="s">
        <v>5</v>
      </c>
      <c r="AG1837" s="625"/>
      <c r="AH1837" s="562" t="s">
        <v>50</v>
      </c>
      <c r="AI1837" s="563"/>
      <c r="AJ1837" s="525" t="s">
        <v>21</v>
      </c>
      <c r="AK1837" s="526" t="s">
        <v>3</v>
      </c>
      <c r="AL1837" s="523" t="s">
        <v>5</v>
      </c>
      <c r="AM1837" s="524"/>
      <c r="AN1837" s="562" t="s">
        <v>50</v>
      </c>
      <c r="AO1837" s="563"/>
      <c r="AP1837" s="525" t="s">
        <v>21</v>
      </c>
      <c r="AQ1837" s="526" t="s">
        <v>3</v>
      </c>
      <c r="AR1837" s="523" t="s">
        <v>5</v>
      </c>
      <c r="AS1837" s="524"/>
      <c r="AT1837" s="533" t="s">
        <v>50</v>
      </c>
      <c r="AU1837" s="584"/>
      <c r="AV1837" s="597" t="s">
        <v>21</v>
      </c>
      <c r="AW1837" s="598" t="s">
        <v>3</v>
      </c>
      <c r="AX1837" s="523" t="s">
        <v>5</v>
      </c>
      <c r="AY1837" s="585"/>
      <c r="AZ1837" s="562" t="s">
        <v>50</v>
      </c>
      <c r="BA1837" s="563"/>
      <c r="BB1837" s="525" t="s">
        <v>21</v>
      </c>
      <c r="BC1837" s="526" t="s">
        <v>3</v>
      </c>
      <c r="BD1837" s="523" t="s">
        <v>5</v>
      </c>
      <c r="BE1837" s="524"/>
      <c r="BF1837" s="533" t="s">
        <v>50</v>
      </c>
      <c r="BG1837" s="584"/>
      <c r="BH1837" s="597" t="s">
        <v>21</v>
      </c>
      <c r="BI1837" s="598" t="s">
        <v>3</v>
      </c>
      <c r="BJ1837" s="523" t="s">
        <v>5</v>
      </c>
      <c r="BK1837" s="524"/>
      <c r="BL1837" s="662"/>
      <c r="BM1837" s="663"/>
      <c r="BN1837" s="664"/>
      <c r="BO1837" s="604"/>
      <c r="BP1837" s="604"/>
      <c r="BQ1837" s="67"/>
      <c r="BR1837" s="67"/>
      <c r="BS1837" s="67"/>
    </row>
    <row r="1838" spans="1:71" ht="23.85" customHeight="1">
      <c r="A1838" s="69"/>
      <c r="B1838" s="548" t="str">
        <f>IF(ROSTER!B$8="","",ROSTER!B$8)</f>
        <v/>
      </c>
      <c r="C1838" s="536" t="str">
        <f>IF(ROSTER!C$8="","",ROSTER!C$8)</f>
        <v/>
      </c>
      <c r="D1838" s="537"/>
      <c r="E1838" s="546"/>
      <c r="F1838" s="501">
        <f>IF(E1838="y",1,IF(E1838="S",1,0))</f>
        <v>0</v>
      </c>
      <c r="G1838" s="506">
        <f>IF(E1838="S",1,0)</f>
        <v>0</v>
      </c>
      <c r="H1838" s="542"/>
      <c r="I1838" s="543"/>
      <c r="J1838" s="538"/>
      <c r="K1838" s="539"/>
      <c r="L1838" s="552"/>
      <c r="M1838" s="558"/>
      <c r="N1838" s="554">
        <f>L1838+J1838</f>
        <v>0</v>
      </c>
      <c r="O1838" s="555"/>
      <c r="P1838" s="538"/>
      <c r="Q1838" s="539"/>
      <c r="R1838" s="552"/>
      <c r="S1838" s="558"/>
      <c r="T1838" s="590">
        <f>R1838-P1838</f>
        <v>0</v>
      </c>
      <c r="U1838" s="591"/>
      <c r="V1838" s="550"/>
      <c r="W1838" s="543"/>
      <c r="X1838" s="538"/>
      <c r="Y1838" s="543"/>
      <c r="Z1838" s="538"/>
      <c r="AA1838" s="543"/>
      <c r="AB1838" s="538"/>
      <c r="AC1838" s="539"/>
      <c r="AD1838" s="552"/>
      <c r="AE1838" s="558"/>
      <c r="AF1838" s="586">
        <f>IF(AB1838=0,0,(AD1838/AB1838)*100)</f>
        <v>0</v>
      </c>
      <c r="AG1838" s="587"/>
      <c r="AH1838" s="538"/>
      <c r="AI1838" s="539"/>
      <c r="AJ1838" s="552"/>
      <c r="AK1838" s="558"/>
      <c r="AL1838" s="590">
        <f>IF(AH1838=0,0,(AJ1838/AH1838)*100)</f>
        <v>0</v>
      </c>
      <c r="AM1838" s="591"/>
      <c r="AN1838" s="538"/>
      <c r="AO1838" s="539"/>
      <c r="AP1838" s="552"/>
      <c r="AQ1838" s="558"/>
      <c r="AR1838" s="590">
        <f>IF(AN1838=0,0,(AP1838/AN1838)*100)</f>
        <v>0</v>
      </c>
      <c r="AS1838" s="591"/>
      <c r="AT1838" s="578">
        <f>AB1838+AH1838+AN1838</f>
        <v>0</v>
      </c>
      <c r="AU1838" s="579"/>
      <c r="AV1838" s="574">
        <f>AD1838+AJ1838+AP1838</f>
        <v>0</v>
      </c>
      <c r="AW1838" s="575"/>
      <c r="AX1838" s="590">
        <f>IF(AT1838=0,0,(AV1838/AT1838)*100)</f>
        <v>0</v>
      </c>
      <c r="AY1838" s="591"/>
      <c r="AZ1838" s="538"/>
      <c r="BA1838" s="539"/>
      <c r="BB1838" s="552"/>
      <c r="BC1838" s="558"/>
      <c r="BD1838" s="590">
        <f>IF(AZ1838=0,0,(BB1838/AZ1838)*100)</f>
        <v>0</v>
      </c>
      <c r="BE1838" s="591"/>
      <c r="BF1838" s="578">
        <f>AT1838+AZ1838</f>
        <v>0</v>
      </c>
      <c r="BG1838" s="579"/>
      <c r="BH1838" s="574">
        <f>AV1838+BB1838</f>
        <v>0</v>
      </c>
      <c r="BI1838" s="575"/>
      <c r="BJ1838" s="590">
        <f>IF(BF1838=0,0,(BH1838/BF1838)*100)</f>
        <v>0</v>
      </c>
      <c r="BK1838" s="591"/>
      <c r="BL1838" s="650">
        <f>(AD1838*2)+(AJ1838*2)+(AP1838*3)+BB1838</f>
        <v>0</v>
      </c>
      <c r="BM1838" s="651"/>
      <c r="BN1838" s="652"/>
      <c r="BO1838" s="599" t="e">
        <f>(BL1838*BR$1838)+(N1838*BR$1839)+(X1838*BR$1840)+(R1838*BR$1841)+(V1838*BR$1842)+(Z1838*BR$1843)</f>
        <v>#REF!</v>
      </c>
      <c r="BP1838" s="599" t="e">
        <f>((AZ1838-BB1838)*BR$1845)+((AT1838-AV1838)*BR$1844)+(H1838*BR$1846)+(P1838*BR$1847)</f>
        <v>#REF!</v>
      </c>
      <c r="BQ1838" s="70" t="s">
        <v>72</v>
      </c>
      <c r="BR1838" s="71" t="e">
        <f>IF(#REF!="B",#REF!,IF(#REF!="C",#REF!,#REF!))</f>
        <v>#REF!</v>
      </c>
      <c r="BS1838" s="67"/>
    </row>
    <row r="1839" spans="1:71" ht="23.85" customHeight="1">
      <c r="A1839" s="69"/>
      <c r="B1839" s="549"/>
      <c r="C1839" s="560" t="str">
        <f>IF(ROSTER!D$8="","",ROSTER!D$8)</f>
        <v/>
      </c>
      <c r="D1839" s="561"/>
      <c r="E1839" s="547"/>
      <c r="F1839" s="502"/>
      <c r="G1839" s="507"/>
      <c r="H1839" s="544"/>
      <c r="I1839" s="545"/>
      <c r="J1839" s="540"/>
      <c r="K1839" s="541"/>
      <c r="L1839" s="553"/>
      <c r="M1839" s="559"/>
      <c r="N1839" s="556" t="s">
        <v>14</v>
      </c>
      <c r="O1839" s="557"/>
      <c r="P1839" s="540"/>
      <c r="Q1839" s="541"/>
      <c r="R1839" s="553"/>
      <c r="S1839" s="559"/>
      <c r="T1839" s="592"/>
      <c r="U1839" s="593"/>
      <c r="V1839" s="551"/>
      <c r="W1839" s="545"/>
      <c r="X1839" s="540"/>
      <c r="Y1839" s="545"/>
      <c r="Z1839" s="540"/>
      <c r="AA1839" s="545"/>
      <c r="AB1839" s="540"/>
      <c r="AC1839" s="541"/>
      <c r="AD1839" s="553"/>
      <c r="AE1839" s="559"/>
      <c r="AF1839" s="588"/>
      <c r="AG1839" s="589"/>
      <c r="AH1839" s="540"/>
      <c r="AI1839" s="541"/>
      <c r="AJ1839" s="553"/>
      <c r="AK1839" s="559"/>
      <c r="AL1839" s="592"/>
      <c r="AM1839" s="593"/>
      <c r="AN1839" s="540"/>
      <c r="AO1839" s="541"/>
      <c r="AP1839" s="553"/>
      <c r="AQ1839" s="559"/>
      <c r="AR1839" s="592"/>
      <c r="AS1839" s="593"/>
      <c r="AT1839" s="580"/>
      <c r="AU1839" s="581"/>
      <c r="AV1839" s="576"/>
      <c r="AW1839" s="577"/>
      <c r="AX1839" s="592"/>
      <c r="AY1839" s="593"/>
      <c r="AZ1839" s="540"/>
      <c r="BA1839" s="541"/>
      <c r="BB1839" s="553"/>
      <c r="BC1839" s="559"/>
      <c r="BD1839" s="592"/>
      <c r="BE1839" s="593"/>
      <c r="BF1839" s="580"/>
      <c r="BG1839" s="581"/>
      <c r="BH1839" s="576"/>
      <c r="BI1839" s="577"/>
      <c r="BJ1839" s="592"/>
      <c r="BK1839" s="593"/>
      <c r="BL1839" s="653"/>
      <c r="BM1839" s="654"/>
      <c r="BN1839" s="655"/>
      <c r="BO1839" s="600"/>
      <c r="BP1839" s="600"/>
      <c r="BQ1839" s="70" t="s">
        <v>73</v>
      </c>
      <c r="BR1839" s="71" t="e">
        <f>IF(#REF!="B",#REF!,IF(#REF!="C",#REF!,#REF!))</f>
        <v>#REF!</v>
      </c>
      <c r="BS1839" s="67"/>
    </row>
    <row r="1840" spans="1:71" ht="21.75" customHeight="1">
      <c r="A1840" s="54"/>
      <c r="B1840" s="548" t="str">
        <f>IF(ROSTER!B$10="","",ROSTER!B$10)</f>
        <v/>
      </c>
      <c r="C1840" s="536" t="str">
        <f>IF(ROSTER!C$10="","",ROSTER!C$10)</f>
        <v/>
      </c>
      <c r="D1840" s="537"/>
      <c r="E1840" s="546"/>
      <c r="F1840" s="501">
        <f>IF(E1840="y",1,IF(E1840="S",1,0))</f>
        <v>0</v>
      </c>
      <c r="G1840" s="506">
        <f>IF(E1840="S",1,0)</f>
        <v>0</v>
      </c>
      <c r="H1840" s="542"/>
      <c r="I1840" s="543"/>
      <c r="J1840" s="538"/>
      <c r="K1840" s="539"/>
      <c r="L1840" s="552"/>
      <c r="M1840" s="558"/>
      <c r="N1840" s="554">
        <f>L1840+J1840</f>
        <v>0</v>
      </c>
      <c r="O1840" s="555"/>
      <c r="P1840" s="538"/>
      <c r="Q1840" s="539"/>
      <c r="R1840" s="552"/>
      <c r="S1840" s="558"/>
      <c r="T1840" s="590">
        <f t="shared" ref="T1840:T1881" si="1653">R1840-P1840</f>
        <v>0</v>
      </c>
      <c r="U1840" s="591"/>
      <c r="V1840" s="550"/>
      <c r="W1840" s="543"/>
      <c r="X1840" s="538"/>
      <c r="Y1840" s="543"/>
      <c r="Z1840" s="538"/>
      <c r="AA1840" s="543"/>
      <c r="AB1840" s="538"/>
      <c r="AC1840" s="539"/>
      <c r="AD1840" s="552"/>
      <c r="AE1840" s="558"/>
      <c r="AF1840" s="586">
        <f>IF(AB1840=0,0,(AD1840/AB1840)*100)</f>
        <v>0</v>
      </c>
      <c r="AG1840" s="587"/>
      <c r="AH1840" s="538"/>
      <c r="AI1840" s="539"/>
      <c r="AJ1840" s="552"/>
      <c r="AK1840" s="558"/>
      <c r="AL1840" s="590">
        <f>IF(AH1840=0,0,(AJ1840/AH1840)*100)</f>
        <v>0</v>
      </c>
      <c r="AM1840" s="591"/>
      <c r="AN1840" s="538"/>
      <c r="AO1840" s="539"/>
      <c r="AP1840" s="552"/>
      <c r="AQ1840" s="558"/>
      <c r="AR1840" s="590">
        <f>IF(AN1840=0,0,(AP1840/AN1840)*100)</f>
        <v>0</v>
      </c>
      <c r="AS1840" s="591"/>
      <c r="AT1840" s="578">
        <f>AB1840+AH1840+AN1840</f>
        <v>0</v>
      </c>
      <c r="AU1840" s="579"/>
      <c r="AV1840" s="574">
        <f>AD1840+AJ1840+AP1840</f>
        <v>0</v>
      </c>
      <c r="AW1840" s="575"/>
      <c r="AX1840" s="590">
        <f>IF(AT1840=0,0,(AV1840/AT1840)*100)</f>
        <v>0</v>
      </c>
      <c r="AY1840" s="591"/>
      <c r="AZ1840" s="538"/>
      <c r="BA1840" s="539"/>
      <c r="BB1840" s="552"/>
      <c r="BC1840" s="558"/>
      <c r="BD1840" s="590">
        <f>IF(AZ1840=0,0,(BB1840/AZ1840)*100)</f>
        <v>0</v>
      </c>
      <c r="BE1840" s="591"/>
      <c r="BF1840" s="578">
        <f>AT1840+AZ1840</f>
        <v>0</v>
      </c>
      <c r="BG1840" s="579"/>
      <c r="BH1840" s="574">
        <f>AV1840+BB1840</f>
        <v>0</v>
      </c>
      <c r="BI1840" s="575"/>
      <c r="BJ1840" s="590">
        <f>IF(BF1840=0,0,(BH1840/BF1840)*100)</f>
        <v>0</v>
      </c>
      <c r="BK1840" s="591"/>
      <c r="BL1840" s="650">
        <f>(AD1840*2)+(AJ1840*2)+(AP1840*3)+BB1840</f>
        <v>0</v>
      </c>
      <c r="BM1840" s="651"/>
      <c r="BN1840" s="652"/>
      <c r="BO1840" s="599" t="e">
        <f>(BL1840*BR$1838)+(N1840*BR$1839)+(X1840*BR$1840)+(R1840*BR$1841)+(V1840*BR$1842)+(Z1840*BR$1843)</f>
        <v>#REF!</v>
      </c>
      <c r="BP1840" s="599" t="e">
        <f>((AZ1840-BB1840)*BR$1845)+((AT1840-AV1840)*BR$1844)+(H1840*BR$1846)+(P1840*BR$1847)</f>
        <v>#REF!</v>
      </c>
      <c r="BQ1840" s="70" t="s">
        <v>74</v>
      </c>
      <c r="BR1840" s="71" t="e">
        <f>IF(#REF!="B",#REF!,IF(#REF!="C",#REF!,#REF!))</f>
        <v>#REF!</v>
      </c>
      <c r="BS1840" s="67"/>
    </row>
    <row r="1841" spans="1:71" ht="21.75" customHeight="1">
      <c r="A1841" s="54"/>
      <c r="B1841" s="549"/>
      <c r="C1841" s="560" t="str">
        <f>IF(ROSTER!D$10="","",ROSTER!D$10)</f>
        <v/>
      </c>
      <c r="D1841" s="561"/>
      <c r="E1841" s="547"/>
      <c r="F1841" s="502"/>
      <c r="G1841" s="507"/>
      <c r="H1841" s="544"/>
      <c r="I1841" s="545"/>
      <c r="J1841" s="540"/>
      <c r="K1841" s="541"/>
      <c r="L1841" s="553"/>
      <c r="M1841" s="559"/>
      <c r="N1841" s="556" t="s">
        <v>14</v>
      </c>
      <c r="O1841" s="557"/>
      <c r="P1841" s="540"/>
      <c r="Q1841" s="541"/>
      <c r="R1841" s="553"/>
      <c r="S1841" s="559"/>
      <c r="T1841" s="592"/>
      <c r="U1841" s="593"/>
      <c r="V1841" s="551"/>
      <c r="W1841" s="545"/>
      <c r="X1841" s="540"/>
      <c r="Y1841" s="545"/>
      <c r="Z1841" s="540"/>
      <c r="AA1841" s="545"/>
      <c r="AB1841" s="540"/>
      <c r="AC1841" s="541"/>
      <c r="AD1841" s="553"/>
      <c r="AE1841" s="559"/>
      <c r="AF1841" s="588"/>
      <c r="AG1841" s="589"/>
      <c r="AH1841" s="540"/>
      <c r="AI1841" s="541"/>
      <c r="AJ1841" s="553"/>
      <c r="AK1841" s="559"/>
      <c r="AL1841" s="592"/>
      <c r="AM1841" s="593"/>
      <c r="AN1841" s="540"/>
      <c r="AO1841" s="541"/>
      <c r="AP1841" s="553"/>
      <c r="AQ1841" s="559"/>
      <c r="AR1841" s="592"/>
      <c r="AS1841" s="593"/>
      <c r="AT1841" s="580"/>
      <c r="AU1841" s="581"/>
      <c r="AV1841" s="576"/>
      <c r="AW1841" s="577"/>
      <c r="AX1841" s="592"/>
      <c r="AY1841" s="593"/>
      <c r="AZ1841" s="540"/>
      <c r="BA1841" s="541"/>
      <c r="BB1841" s="553"/>
      <c r="BC1841" s="559"/>
      <c r="BD1841" s="592"/>
      <c r="BE1841" s="593"/>
      <c r="BF1841" s="580"/>
      <c r="BG1841" s="581"/>
      <c r="BH1841" s="576"/>
      <c r="BI1841" s="577"/>
      <c r="BJ1841" s="592"/>
      <c r="BK1841" s="593"/>
      <c r="BL1841" s="653"/>
      <c r="BM1841" s="654"/>
      <c r="BN1841" s="655"/>
      <c r="BO1841" s="600"/>
      <c r="BP1841" s="600"/>
      <c r="BQ1841" s="70" t="s">
        <v>75</v>
      </c>
      <c r="BR1841" s="71" t="e">
        <f>IF(#REF!="B",#REF!,IF(#REF!="C",#REF!,#REF!))</f>
        <v>#REF!</v>
      </c>
      <c r="BS1841" s="67"/>
    </row>
    <row r="1842" spans="1:71" ht="21.75" customHeight="1">
      <c r="A1842" s="54"/>
      <c r="B1842" s="565" t="str">
        <f>IF(ROSTER!B$12="","",ROSTER!B$12)</f>
        <v/>
      </c>
      <c r="C1842" s="536" t="str">
        <f>IF(ROSTER!C$12="","",ROSTER!C$12)</f>
        <v/>
      </c>
      <c r="D1842" s="537"/>
      <c r="E1842" s="546"/>
      <c r="F1842" s="501">
        <f>IF(E1842="y",1,IF(E1842="S",1,0))</f>
        <v>0</v>
      </c>
      <c r="G1842" s="506">
        <f>IF(E1842="S",1,0)</f>
        <v>0</v>
      </c>
      <c r="H1842" s="542"/>
      <c r="I1842" s="543"/>
      <c r="J1842" s="538"/>
      <c r="K1842" s="539"/>
      <c r="L1842" s="552"/>
      <c r="M1842" s="558"/>
      <c r="N1842" s="554">
        <f>L1842+J1842</f>
        <v>0</v>
      </c>
      <c r="O1842" s="555"/>
      <c r="P1842" s="538"/>
      <c r="Q1842" s="539"/>
      <c r="R1842" s="552"/>
      <c r="S1842" s="558"/>
      <c r="T1842" s="590">
        <f t="shared" ref="T1842:T1881" si="1654">R1842-P1842</f>
        <v>0</v>
      </c>
      <c r="U1842" s="591"/>
      <c r="V1842" s="550"/>
      <c r="W1842" s="543"/>
      <c r="X1842" s="538"/>
      <c r="Y1842" s="543"/>
      <c r="Z1842" s="538"/>
      <c r="AA1842" s="543"/>
      <c r="AB1842" s="538"/>
      <c r="AC1842" s="539"/>
      <c r="AD1842" s="552"/>
      <c r="AE1842" s="558"/>
      <c r="AF1842" s="586">
        <f>IF(AB1842=0,0,(AD1842/AB1842)*100)</f>
        <v>0</v>
      </c>
      <c r="AG1842" s="587"/>
      <c r="AH1842" s="538"/>
      <c r="AI1842" s="539"/>
      <c r="AJ1842" s="552"/>
      <c r="AK1842" s="558"/>
      <c r="AL1842" s="590">
        <f>IF(AH1842=0,0,(AJ1842/AH1842)*100)</f>
        <v>0</v>
      </c>
      <c r="AM1842" s="591"/>
      <c r="AN1842" s="538"/>
      <c r="AO1842" s="539"/>
      <c r="AP1842" s="552"/>
      <c r="AQ1842" s="558"/>
      <c r="AR1842" s="590">
        <f>IF(AN1842=0,0,(AP1842/AN1842)*100)</f>
        <v>0</v>
      </c>
      <c r="AS1842" s="591"/>
      <c r="AT1842" s="578">
        <f>AB1842+AH1842+AN1842</f>
        <v>0</v>
      </c>
      <c r="AU1842" s="579"/>
      <c r="AV1842" s="574">
        <f>AD1842+AJ1842+AP1842</f>
        <v>0</v>
      </c>
      <c r="AW1842" s="575"/>
      <c r="AX1842" s="590">
        <f>IF(AT1842=0,0,(AV1842/AT1842)*100)</f>
        <v>0</v>
      </c>
      <c r="AY1842" s="591"/>
      <c r="AZ1842" s="538"/>
      <c r="BA1842" s="539"/>
      <c r="BB1842" s="552"/>
      <c r="BC1842" s="558"/>
      <c r="BD1842" s="590">
        <f>IF(AZ1842=0,0,(BB1842/AZ1842)*100)</f>
        <v>0</v>
      </c>
      <c r="BE1842" s="591"/>
      <c r="BF1842" s="578">
        <f>AT1842+AZ1842</f>
        <v>0</v>
      </c>
      <c r="BG1842" s="579"/>
      <c r="BH1842" s="574">
        <f>AV1842+BB1842</f>
        <v>0</v>
      </c>
      <c r="BI1842" s="575"/>
      <c r="BJ1842" s="590">
        <f>IF(BF1842=0,0,(BH1842/BF1842)*100)</f>
        <v>0</v>
      </c>
      <c r="BK1842" s="591"/>
      <c r="BL1842" s="650">
        <f>(AD1842*2)+(AJ1842*2)+(AP1842*3)+BB1842</f>
        <v>0</v>
      </c>
      <c r="BM1842" s="651"/>
      <c r="BN1842" s="652"/>
      <c r="BO1842" s="599" t="e">
        <f>(BL1842*BR$1838)+(N1842*BR$1839)+(X1842*BR$1840)+(R1842*BR$1841)+(V1842*BR$1842)+(Z1842*BR$1843)</f>
        <v>#REF!</v>
      </c>
      <c r="BP1842" s="599" t="e">
        <f>((AZ1842-BB1842)*BR$1845)+((AT1842-AV1842)*BR$1844)+(H1842*BR$1846)+(P1842*BR$1847)</f>
        <v>#REF!</v>
      </c>
      <c r="BQ1842" s="70" t="s">
        <v>76</v>
      </c>
      <c r="BR1842" s="71" t="e">
        <f>IF(#REF!="B",#REF!,IF(#REF!="C",#REF!,#REF!))</f>
        <v>#REF!</v>
      </c>
      <c r="BS1842" s="67"/>
    </row>
    <row r="1843" spans="1:71" ht="21.75" customHeight="1">
      <c r="A1843" s="54"/>
      <c r="B1843" s="566"/>
      <c r="C1843" s="560" t="str">
        <f>IF(ROSTER!D$12="","",ROSTER!D$12)</f>
        <v/>
      </c>
      <c r="D1843" s="561"/>
      <c r="E1843" s="547"/>
      <c r="F1843" s="502"/>
      <c r="G1843" s="507"/>
      <c r="H1843" s="544"/>
      <c r="I1843" s="545"/>
      <c r="J1843" s="540"/>
      <c r="K1843" s="541"/>
      <c r="L1843" s="553"/>
      <c r="M1843" s="559"/>
      <c r="N1843" s="556" t="s">
        <v>14</v>
      </c>
      <c r="O1843" s="557"/>
      <c r="P1843" s="540"/>
      <c r="Q1843" s="541"/>
      <c r="R1843" s="553"/>
      <c r="S1843" s="559"/>
      <c r="T1843" s="592"/>
      <c r="U1843" s="593"/>
      <c r="V1843" s="551"/>
      <c r="W1843" s="545"/>
      <c r="X1843" s="540"/>
      <c r="Y1843" s="545"/>
      <c r="Z1843" s="540"/>
      <c r="AA1843" s="545"/>
      <c r="AB1843" s="540"/>
      <c r="AC1843" s="541"/>
      <c r="AD1843" s="553"/>
      <c r="AE1843" s="559"/>
      <c r="AF1843" s="588"/>
      <c r="AG1843" s="589"/>
      <c r="AH1843" s="540"/>
      <c r="AI1843" s="541"/>
      <c r="AJ1843" s="553"/>
      <c r="AK1843" s="559"/>
      <c r="AL1843" s="592"/>
      <c r="AM1843" s="593"/>
      <c r="AN1843" s="540"/>
      <c r="AO1843" s="541"/>
      <c r="AP1843" s="553"/>
      <c r="AQ1843" s="559"/>
      <c r="AR1843" s="592"/>
      <c r="AS1843" s="593"/>
      <c r="AT1843" s="580"/>
      <c r="AU1843" s="581"/>
      <c r="AV1843" s="576"/>
      <c r="AW1843" s="577"/>
      <c r="AX1843" s="592"/>
      <c r="AY1843" s="593"/>
      <c r="AZ1843" s="540"/>
      <c r="BA1843" s="541"/>
      <c r="BB1843" s="553"/>
      <c r="BC1843" s="559"/>
      <c r="BD1843" s="592"/>
      <c r="BE1843" s="593"/>
      <c r="BF1843" s="580"/>
      <c r="BG1843" s="581"/>
      <c r="BH1843" s="576"/>
      <c r="BI1843" s="577"/>
      <c r="BJ1843" s="592"/>
      <c r="BK1843" s="593"/>
      <c r="BL1843" s="653"/>
      <c r="BM1843" s="654"/>
      <c r="BN1843" s="655"/>
      <c r="BO1843" s="600"/>
      <c r="BP1843" s="600"/>
      <c r="BQ1843" s="70" t="s">
        <v>77</v>
      </c>
      <c r="BR1843" s="71" t="e">
        <f>IF(#REF!="B",#REF!,IF(#REF!="C",#REF!,#REF!))</f>
        <v>#REF!</v>
      </c>
      <c r="BS1843" s="67"/>
    </row>
    <row r="1844" spans="1:71" ht="21.75" customHeight="1">
      <c r="A1844" s="54"/>
      <c r="B1844" s="565" t="str">
        <f>IF(ROSTER!B$14="","",ROSTER!B$14)</f>
        <v/>
      </c>
      <c r="C1844" s="536" t="str">
        <f>IF(ROSTER!C$14="","",ROSTER!C$14)</f>
        <v/>
      </c>
      <c r="D1844" s="537"/>
      <c r="E1844" s="546"/>
      <c r="F1844" s="501">
        <f>IF(E1844="y",1,IF(E1844="S",1,0))</f>
        <v>0</v>
      </c>
      <c r="G1844" s="506">
        <f>IF(E1844="S",1,0)</f>
        <v>0</v>
      </c>
      <c r="H1844" s="542"/>
      <c r="I1844" s="543"/>
      <c r="J1844" s="538"/>
      <c r="K1844" s="539"/>
      <c r="L1844" s="552"/>
      <c r="M1844" s="558"/>
      <c r="N1844" s="554">
        <f>L1844+J1844</f>
        <v>0</v>
      </c>
      <c r="O1844" s="555"/>
      <c r="P1844" s="538"/>
      <c r="Q1844" s="539"/>
      <c r="R1844" s="552"/>
      <c r="S1844" s="558"/>
      <c r="T1844" s="590">
        <f t="shared" ref="T1844:T1881" si="1655">R1844-P1844</f>
        <v>0</v>
      </c>
      <c r="U1844" s="591"/>
      <c r="V1844" s="550"/>
      <c r="W1844" s="543"/>
      <c r="X1844" s="538"/>
      <c r="Y1844" s="543"/>
      <c r="Z1844" s="538"/>
      <c r="AA1844" s="543"/>
      <c r="AB1844" s="538"/>
      <c r="AC1844" s="539"/>
      <c r="AD1844" s="552"/>
      <c r="AE1844" s="558"/>
      <c r="AF1844" s="586">
        <f>IF(AB1844=0,0,(AD1844/AB1844)*100)</f>
        <v>0</v>
      </c>
      <c r="AG1844" s="587"/>
      <c r="AH1844" s="538"/>
      <c r="AI1844" s="539"/>
      <c r="AJ1844" s="552"/>
      <c r="AK1844" s="558"/>
      <c r="AL1844" s="590">
        <f>IF(AH1844=0,0,(AJ1844/AH1844)*100)</f>
        <v>0</v>
      </c>
      <c r="AM1844" s="591"/>
      <c r="AN1844" s="538"/>
      <c r="AO1844" s="539"/>
      <c r="AP1844" s="552"/>
      <c r="AQ1844" s="558"/>
      <c r="AR1844" s="590">
        <f>IF(AN1844=0,0,(AP1844/AN1844)*100)</f>
        <v>0</v>
      </c>
      <c r="AS1844" s="591"/>
      <c r="AT1844" s="578">
        <f>AB1844+AH1844+AN1844</f>
        <v>0</v>
      </c>
      <c r="AU1844" s="579"/>
      <c r="AV1844" s="574">
        <f>AD1844+AJ1844+AP1844</f>
        <v>0</v>
      </c>
      <c r="AW1844" s="575"/>
      <c r="AX1844" s="590">
        <f>IF(AT1844=0,0,(AV1844/AT1844)*100)</f>
        <v>0</v>
      </c>
      <c r="AY1844" s="591"/>
      <c r="AZ1844" s="538"/>
      <c r="BA1844" s="539"/>
      <c r="BB1844" s="552"/>
      <c r="BC1844" s="558"/>
      <c r="BD1844" s="590">
        <f>IF(AZ1844=0,0,(BB1844/AZ1844)*100)</f>
        <v>0</v>
      </c>
      <c r="BE1844" s="591"/>
      <c r="BF1844" s="578">
        <f>AT1844+AZ1844</f>
        <v>0</v>
      </c>
      <c r="BG1844" s="579"/>
      <c r="BH1844" s="574">
        <f>AV1844+BB1844</f>
        <v>0</v>
      </c>
      <c r="BI1844" s="575"/>
      <c r="BJ1844" s="590">
        <f>IF(BF1844=0,0,(BH1844/BF1844)*100)</f>
        <v>0</v>
      </c>
      <c r="BK1844" s="591"/>
      <c r="BL1844" s="650">
        <f>(AD1844*2)+(AJ1844*2)+(AP1844*3)+BB1844</f>
        <v>0</v>
      </c>
      <c r="BM1844" s="651"/>
      <c r="BN1844" s="652"/>
      <c r="BO1844" s="599" t="e">
        <f>(BL1844*BR$1838)+(N1844*BR$1839)+(X1844*BR$1840)+(R1844*BR$1841)+(V1844*BR$1842)+(Z1844*BR$1843)</f>
        <v>#REF!</v>
      </c>
      <c r="BP1844" s="599" t="e">
        <f>((AZ1844-BB1844)*BR$1845)+((AT1844-AV1844)*BR$1844)+(H1844*BR$1846)+(P1844*BR$1847)</f>
        <v>#REF!</v>
      </c>
      <c r="BQ1844" s="70" t="s">
        <v>78</v>
      </c>
      <c r="BR1844" s="71" t="e">
        <f>IF(#REF!="B",#REF!,IF(#REF!="C",#REF!,#REF!))</f>
        <v>#REF!</v>
      </c>
      <c r="BS1844" s="67"/>
    </row>
    <row r="1845" spans="1:71" ht="21.75" customHeight="1">
      <c r="A1845" s="54"/>
      <c r="B1845" s="566"/>
      <c r="C1845" s="560" t="str">
        <f>IF(ROSTER!D$14="","",ROSTER!D$14)</f>
        <v/>
      </c>
      <c r="D1845" s="561"/>
      <c r="E1845" s="547"/>
      <c r="F1845" s="502"/>
      <c r="G1845" s="507"/>
      <c r="H1845" s="544"/>
      <c r="I1845" s="545"/>
      <c r="J1845" s="540"/>
      <c r="K1845" s="541"/>
      <c r="L1845" s="553"/>
      <c r="M1845" s="559"/>
      <c r="N1845" s="556" t="s">
        <v>14</v>
      </c>
      <c r="O1845" s="557"/>
      <c r="P1845" s="540"/>
      <c r="Q1845" s="541"/>
      <c r="R1845" s="553"/>
      <c r="S1845" s="559"/>
      <c r="T1845" s="592"/>
      <c r="U1845" s="593"/>
      <c r="V1845" s="551"/>
      <c r="W1845" s="545"/>
      <c r="X1845" s="540"/>
      <c r="Y1845" s="545"/>
      <c r="Z1845" s="540"/>
      <c r="AA1845" s="545"/>
      <c r="AB1845" s="540"/>
      <c r="AC1845" s="541"/>
      <c r="AD1845" s="553"/>
      <c r="AE1845" s="559"/>
      <c r="AF1845" s="588"/>
      <c r="AG1845" s="589"/>
      <c r="AH1845" s="540"/>
      <c r="AI1845" s="541"/>
      <c r="AJ1845" s="553"/>
      <c r="AK1845" s="559"/>
      <c r="AL1845" s="592"/>
      <c r="AM1845" s="593"/>
      <c r="AN1845" s="540"/>
      <c r="AO1845" s="541"/>
      <c r="AP1845" s="553"/>
      <c r="AQ1845" s="559"/>
      <c r="AR1845" s="592"/>
      <c r="AS1845" s="593"/>
      <c r="AT1845" s="580"/>
      <c r="AU1845" s="581"/>
      <c r="AV1845" s="576"/>
      <c r="AW1845" s="577"/>
      <c r="AX1845" s="592"/>
      <c r="AY1845" s="593"/>
      <c r="AZ1845" s="540"/>
      <c r="BA1845" s="541"/>
      <c r="BB1845" s="553"/>
      <c r="BC1845" s="559"/>
      <c r="BD1845" s="592"/>
      <c r="BE1845" s="593"/>
      <c r="BF1845" s="580"/>
      <c r="BG1845" s="581"/>
      <c r="BH1845" s="576"/>
      <c r="BI1845" s="577"/>
      <c r="BJ1845" s="592"/>
      <c r="BK1845" s="593"/>
      <c r="BL1845" s="653"/>
      <c r="BM1845" s="654"/>
      <c r="BN1845" s="655"/>
      <c r="BO1845" s="600"/>
      <c r="BP1845" s="600"/>
      <c r="BQ1845" s="70" t="s">
        <v>79</v>
      </c>
      <c r="BR1845" s="71" t="e">
        <f>IF(#REF!="B",#REF!,IF(#REF!="C",#REF!,#REF!))</f>
        <v>#REF!</v>
      </c>
      <c r="BS1845" s="67"/>
    </row>
    <row r="1846" spans="1:71" ht="21.75" customHeight="1">
      <c r="A1846" s="54"/>
      <c r="B1846" s="565" t="str">
        <f>IF(ROSTER!B$16="","",ROSTER!B$16)</f>
        <v/>
      </c>
      <c r="C1846" s="536" t="str">
        <f>IF(ROSTER!C$16="","",ROSTER!C$16)</f>
        <v/>
      </c>
      <c r="D1846" s="537"/>
      <c r="E1846" s="546"/>
      <c r="F1846" s="501">
        <f>IF(E1846="y",1,IF(E1846="S",1,0))</f>
        <v>0</v>
      </c>
      <c r="G1846" s="506">
        <f>IF(E1846="S",1,0)</f>
        <v>0</v>
      </c>
      <c r="H1846" s="542"/>
      <c r="I1846" s="543"/>
      <c r="J1846" s="538"/>
      <c r="K1846" s="539"/>
      <c r="L1846" s="552"/>
      <c r="M1846" s="558"/>
      <c r="N1846" s="554">
        <f>L1846+J1846</f>
        <v>0</v>
      </c>
      <c r="O1846" s="555"/>
      <c r="P1846" s="538"/>
      <c r="Q1846" s="539"/>
      <c r="R1846" s="552"/>
      <c r="S1846" s="558"/>
      <c r="T1846" s="590">
        <f t="shared" ref="T1846:T1881" si="1656">R1846-P1846</f>
        <v>0</v>
      </c>
      <c r="U1846" s="591"/>
      <c r="V1846" s="550"/>
      <c r="W1846" s="543"/>
      <c r="X1846" s="538"/>
      <c r="Y1846" s="543"/>
      <c r="Z1846" s="538"/>
      <c r="AA1846" s="543"/>
      <c r="AB1846" s="538"/>
      <c r="AC1846" s="539"/>
      <c r="AD1846" s="552"/>
      <c r="AE1846" s="558"/>
      <c r="AF1846" s="586">
        <f>IF(AB1846=0,0,(AD1846/AB1846)*100)</f>
        <v>0</v>
      </c>
      <c r="AG1846" s="587"/>
      <c r="AH1846" s="538"/>
      <c r="AI1846" s="539"/>
      <c r="AJ1846" s="552"/>
      <c r="AK1846" s="558"/>
      <c r="AL1846" s="590">
        <f>IF(AH1846=0,0,(AJ1846/AH1846)*100)</f>
        <v>0</v>
      </c>
      <c r="AM1846" s="591"/>
      <c r="AN1846" s="538"/>
      <c r="AO1846" s="539"/>
      <c r="AP1846" s="552"/>
      <c r="AQ1846" s="558"/>
      <c r="AR1846" s="590">
        <f>IF(AN1846=0,0,(AP1846/AN1846)*100)</f>
        <v>0</v>
      </c>
      <c r="AS1846" s="591"/>
      <c r="AT1846" s="578">
        <f>AB1846+AH1846+AN1846</f>
        <v>0</v>
      </c>
      <c r="AU1846" s="579"/>
      <c r="AV1846" s="574">
        <f>AD1846+AJ1846+AP1846</f>
        <v>0</v>
      </c>
      <c r="AW1846" s="575"/>
      <c r="AX1846" s="590">
        <f>IF(AT1846=0,0,(AV1846/AT1846)*100)</f>
        <v>0</v>
      </c>
      <c r="AY1846" s="591"/>
      <c r="AZ1846" s="538"/>
      <c r="BA1846" s="539"/>
      <c r="BB1846" s="552"/>
      <c r="BC1846" s="558"/>
      <c r="BD1846" s="590">
        <f>IF(AZ1846=0,0,(BB1846/AZ1846)*100)</f>
        <v>0</v>
      </c>
      <c r="BE1846" s="591"/>
      <c r="BF1846" s="578">
        <f>AT1846+AZ1846</f>
        <v>0</v>
      </c>
      <c r="BG1846" s="579"/>
      <c r="BH1846" s="574">
        <f>AV1846+BB1846</f>
        <v>0</v>
      </c>
      <c r="BI1846" s="575"/>
      <c r="BJ1846" s="590">
        <f>IF(BF1846=0,0,(BH1846/BF1846)*100)</f>
        <v>0</v>
      </c>
      <c r="BK1846" s="591"/>
      <c r="BL1846" s="650">
        <f>(AD1846*2)+(AJ1846*2)+(AP1846*3)+BB1846</f>
        <v>0</v>
      </c>
      <c r="BM1846" s="651"/>
      <c r="BN1846" s="652"/>
      <c r="BO1846" s="599" t="e">
        <f>(BL1846*BR$1838)+(N1846*BR$1839)+(X1846*BR$1840)+(R1846*BR$1841)+(V1846*BR$1842)+(Z1846*BR$1843)</f>
        <v>#REF!</v>
      </c>
      <c r="BP1846" s="599" t="e">
        <f>((AZ1846-BB1846)*BR$1845)+((AT1846-AV1846)*BR$1844)+(H1846*BR$1846)+(P1846*BR$1847)</f>
        <v>#REF!</v>
      </c>
      <c r="BQ1846" s="70" t="s">
        <v>80</v>
      </c>
      <c r="BR1846" s="71" t="e">
        <f>IF(#REF!="B",#REF!,IF(#REF!="C",#REF!,#REF!))</f>
        <v>#REF!</v>
      </c>
      <c r="BS1846" s="67"/>
    </row>
    <row r="1847" spans="1:71" ht="21.75" customHeight="1">
      <c r="A1847" s="54"/>
      <c r="B1847" s="566"/>
      <c r="C1847" s="560" t="str">
        <f>IF(ROSTER!D$16="","",ROSTER!D$16)</f>
        <v/>
      </c>
      <c r="D1847" s="561"/>
      <c r="E1847" s="547"/>
      <c r="F1847" s="502"/>
      <c r="G1847" s="507"/>
      <c r="H1847" s="544"/>
      <c r="I1847" s="545"/>
      <c r="J1847" s="540"/>
      <c r="K1847" s="541"/>
      <c r="L1847" s="553"/>
      <c r="M1847" s="559"/>
      <c r="N1847" s="556" t="s">
        <v>14</v>
      </c>
      <c r="O1847" s="557"/>
      <c r="P1847" s="540"/>
      <c r="Q1847" s="541"/>
      <c r="R1847" s="553"/>
      <c r="S1847" s="559"/>
      <c r="T1847" s="592"/>
      <c r="U1847" s="593"/>
      <c r="V1847" s="551"/>
      <c r="W1847" s="545"/>
      <c r="X1847" s="540"/>
      <c r="Y1847" s="545"/>
      <c r="Z1847" s="540"/>
      <c r="AA1847" s="545"/>
      <c r="AB1847" s="540"/>
      <c r="AC1847" s="541"/>
      <c r="AD1847" s="553"/>
      <c r="AE1847" s="559"/>
      <c r="AF1847" s="588"/>
      <c r="AG1847" s="589"/>
      <c r="AH1847" s="540"/>
      <c r="AI1847" s="541"/>
      <c r="AJ1847" s="553"/>
      <c r="AK1847" s="559"/>
      <c r="AL1847" s="592"/>
      <c r="AM1847" s="593"/>
      <c r="AN1847" s="540"/>
      <c r="AO1847" s="541"/>
      <c r="AP1847" s="553"/>
      <c r="AQ1847" s="559"/>
      <c r="AR1847" s="592"/>
      <c r="AS1847" s="593"/>
      <c r="AT1847" s="580"/>
      <c r="AU1847" s="581"/>
      <c r="AV1847" s="576"/>
      <c r="AW1847" s="577"/>
      <c r="AX1847" s="592"/>
      <c r="AY1847" s="593"/>
      <c r="AZ1847" s="540"/>
      <c r="BA1847" s="541"/>
      <c r="BB1847" s="553"/>
      <c r="BC1847" s="559"/>
      <c r="BD1847" s="592"/>
      <c r="BE1847" s="593"/>
      <c r="BF1847" s="580"/>
      <c r="BG1847" s="581"/>
      <c r="BH1847" s="576"/>
      <c r="BI1847" s="577"/>
      <c r="BJ1847" s="592"/>
      <c r="BK1847" s="593"/>
      <c r="BL1847" s="653"/>
      <c r="BM1847" s="654"/>
      <c r="BN1847" s="655"/>
      <c r="BO1847" s="600"/>
      <c r="BP1847" s="600"/>
      <c r="BQ1847" s="70" t="s">
        <v>81</v>
      </c>
      <c r="BR1847" s="71" t="e">
        <f>IF(#REF!="B",#REF!,IF(#REF!="C",#REF!,#REF!))</f>
        <v>#REF!</v>
      </c>
      <c r="BS1847" s="67"/>
    </row>
    <row r="1848" spans="1:71" ht="21.75" customHeight="1">
      <c r="A1848" s="54"/>
      <c r="B1848" s="565" t="str">
        <f>IF(ROSTER!B$18="","",ROSTER!B$18)</f>
        <v/>
      </c>
      <c r="C1848" s="536" t="str">
        <f>IF(ROSTER!C$18="","",ROSTER!C$18)</f>
        <v/>
      </c>
      <c r="D1848" s="537"/>
      <c r="E1848" s="546"/>
      <c r="F1848" s="501">
        <f>IF(E1848="y",1,IF(E1848="S",1,0))</f>
        <v>0</v>
      </c>
      <c r="G1848" s="506">
        <f>IF(E1848="S",1,0)</f>
        <v>0</v>
      </c>
      <c r="H1848" s="542"/>
      <c r="I1848" s="543"/>
      <c r="J1848" s="538"/>
      <c r="K1848" s="539"/>
      <c r="L1848" s="552"/>
      <c r="M1848" s="558"/>
      <c r="N1848" s="554">
        <f>L1848+J1848</f>
        <v>0</v>
      </c>
      <c r="O1848" s="555"/>
      <c r="P1848" s="538"/>
      <c r="Q1848" s="539"/>
      <c r="R1848" s="552"/>
      <c r="S1848" s="558"/>
      <c r="T1848" s="590">
        <f t="shared" ref="T1848:T1881" si="1657">R1848-P1848</f>
        <v>0</v>
      </c>
      <c r="U1848" s="591"/>
      <c r="V1848" s="550"/>
      <c r="W1848" s="543"/>
      <c r="X1848" s="538"/>
      <c r="Y1848" s="543"/>
      <c r="Z1848" s="538"/>
      <c r="AA1848" s="543"/>
      <c r="AB1848" s="538"/>
      <c r="AC1848" s="539"/>
      <c r="AD1848" s="552"/>
      <c r="AE1848" s="558"/>
      <c r="AF1848" s="586">
        <f>IF(AB1848=0,0,(AD1848/AB1848)*100)</f>
        <v>0</v>
      </c>
      <c r="AG1848" s="587"/>
      <c r="AH1848" s="538"/>
      <c r="AI1848" s="539"/>
      <c r="AJ1848" s="552"/>
      <c r="AK1848" s="558"/>
      <c r="AL1848" s="590">
        <f>IF(AH1848=0,0,(AJ1848/AH1848)*100)</f>
        <v>0</v>
      </c>
      <c r="AM1848" s="591"/>
      <c r="AN1848" s="538"/>
      <c r="AO1848" s="539"/>
      <c r="AP1848" s="552"/>
      <c r="AQ1848" s="558"/>
      <c r="AR1848" s="590">
        <f>IF(AN1848=0,0,(AP1848/AN1848)*100)</f>
        <v>0</v>
      </c>
      <c r="AS1848" s="591"/>
      <c r="AT1848" s="578">
        <f>AB1848+AH1848+AN1848</f>
        <v>0</v>
      </c>
      <c r="AU1848" s="579"/>
      <c r="AV1848" s="574">
        <f>AD1848+AJ1848+AP1848</f>
        <v>0</v>
      </c>
      <c r="AW1848" s="575"/>
      <c r="AX1848" s="590">
        <f>IF(AT1848=0,0,(AV1848/AT1848)*100)</f>
        <v>0</v>
      </c>
      <c r="AY1848" s="591"/>
      <c r="AZ1848" s="538"/>
      <c r="BA1848" s="539"/>
      <c r="BB1848" s="552"/>
      <c r="BC1848" s="558"/>
      <c r="BD1848" s="590">
        <f>IF(AZ1848=0,0,(BB1848/AZ1848)*100)</f>
        <v>0</v>
      </c>
      <c r="BE1848" s="591"/>
      <c r="BF1848" s="578">
        <f>AT1848+AZ1848</f>
        <v>0</v>
      </c>
      <c r="BG1848" s="579"/>
      <c r="BH1848" s="574">
        <f>AV1848+BB1848</f>
        <v>0</v>
      </c>
      <c r="BI1848" s="575"/>
      <c r="BJ1848" s="590">
        <f>IF(BF1848=0,0,(BH1848/BF1848)*100)</f>
        <v>0</v>
      </c>
      <c r="BK1848" s="591"/>
      <c r="BL1848" s="650">
        <f>(AD1848*2)+(AJ1848*2)+(AP1848*3)+BB1848</f>
        <v>0</v>
      </c>
      <c r="BM1848" s="651"/>
      <c r="BN1848" s="652"/>
      <c r="BO1848" s="599" t="e">
        <f>(BL1848*BR$1838)+(N1848*BR$1839)+(X1848*BR$1840)+(R1848*BR$1841)+(V1848*BR$1842)+(Z1848*BR$1843)</f>
        <v>#REF!</v>
      </c>
      <c r="BP1848" s="599" t="e">
        <f>((AZ1848-BB1848)*BR$1845)+((AT1848-AV1848)*BR$1844)+(H1848*BR$1846)+(P1848*BR$1847)</f>
        <v>#REF!</v>
      </c>
      <c r="BQ1848" s="54"/>
      <c r="BR1848" s="54"/>
      <c r="BS1848" s="67"/>
    </row>
    <row r="1849" spans="1:71" ht="21.75" customHeight="1">
      <c r="A1849" s="54"/>
      <c r="B1849" s="566"/>
      <c r="C1849" s="560" t="str">
        <f>IF(ROSTER!D$18="","",ROSTER!D$18)</f>
        <v/>
      </c>
      <c r="D1849" s="561"/>
      <c r="E1849" s="547"/>
      <c r="F1849" s="502"/>
      <c r="G1849" s="507"/>
      <c r="H1849" s="544"/>
      <c r="I1849" s="545"/>
      <c r="J1849" s="540"/>
      <c r="K1849" s="541"/>
      <c r="L1849" s="553"/>
      <c r="M1849" s="559"/>
      <c r="N1849" s="556"/>
      <c r="O1849" s="557"/>
      <c r="P1849" s="540"/>
      <c r="Q1849" s="541"/>
      <c r="R1849" s="553"/>
      <c r="S1849" s="559"/>
      <c r="T1849" s="592"/>
      <c r="U1849" s="593"/>
      <c r="V1849" s="551"/>
      <c r="W1849" s="545"/>
      <c r="X1849" s="540"/>
      <c r="Y1849" s="545"/>
      <c r="Z1849" s="540"/>
      <c r="AA1849" s="545"/>
      <c r="AB1849" s="540"/>
      <c r="AC1849" s="541"/>
      <c r="AD1849" s="553"/>
      <c r="AE1849" s="559"/>
      <c r="AF1849" s="588"/>
      <c r="AG1849" s="589"/>
      <c r="AH1849" s="540"/>
      <c r="AI1849" s="541"/>
      <c r="AJ1849" s="553"/>
      <c r="AK1849" s="559"/>
      <c r="AL1849" s="592"/>
      <c r="AM1849" s="593"/>
      <c r="AN1849" s="540"/>
      <c r="AO1849" s="541"/>
      <c r="AP1849" s="553"/>
      <c r="AQ1849" s="559"/>
      <c r="AR1849" s="592"/>
      <c r="AS1849" s="593"/>
      <c r="AT1849" s="580"/>
      <c r="AU1849" s="581"/>
      <c r="AV1849" s="576"/>
      <c r="AW1849" s="577"/>
      <c r="AX1849" s="592"/>
      <c r="AY1849" s="593"/>
      <c r="AZ1849" s="540"/>
      <c r="BA1849" s="541"/>
      <c r="BB1849" s="553"/>
      <c r="BC1849" s="559"/>
      <c r="BD1849" s="592"/>
      <c r="BE1849" s="593"/>
      <c r="BF1849" s="580"/>
      <c r="BG1849" s="581"/>
      <c r="BH1849" s="576"/>
      <c r="BI1849" s="577"/>
      <c r="BJ1849" s="592"/>
      <c r="BK1849" s="593"/>
      <c r="BL1849" s="653"/>
      <c r="BM1849" s="654"/>
      <c r="BN1849" s="655"/>
      <c r="BO1849" s="600"/>
      <c r="BP1849" s="600"/>
      <c r="BQ1849" s="54"/>
      <c r="BR1849" s="54"/>
      <c r="BS1849" s="54"/>
    </row>
    <row r="1850" spans="1:71" ht="21.75" customHeight="1">
      <c r="A1850" s="54"/>
      <c r="B1850" s="565" t="str">
        <f>IF(ROSTER!B$20="","",ROSTER!B$20)</f>
        <v/>
      </c>
      <c r="C1850" s="536" t="str">
        <f>IF(ROSTER!C$20="","",ROSTER!C$20)</f>
        <v/>
      </c>
      <c r="D1850" s="537"/>
      <c r="E1850" s="546"/>
      <c r="F1850" s="501">
        <f>IF(E1850="y",1,IF(E1850="S",1,0))</f>
        <v>0</v>
      </c>
      <c r="G1850" s="506">
        <f>IF(E1850="S",1,0)</f>
        <v>0</v>
      </c>
      <c r="H1850" s="542"/>
      <c r="I1850" s="543"/>
      <c r="J1850" s="538"/>
      <c r="K1850" s="539"/>
      <c r="L1850" s="552"/>
      <c r="M1850" s="558"/>
      <c r="N1850" s="554">
        <f>L1850+J1850</f>
        <v>0</v>
      </c>
      <c r="O1850" s="555"/>
      <c r="P1850" s="538"/>
      <c r="Q1850" s="539"/>
      <c r="R1850" s="552"/>
      <c r="S1850" s="558"/>
      <c r="T1850" s="590">
        <f t="shared" ref="T1850:T1881" si="1658">R1850-P1850</f>
        <v>0</v>
      </c>
      <c r="U1850" s="591"/>
      <c r="V1850" s="550"/>
      <c r="W1850" s="543"/>
      <c r="X1850" s="538"/>
      <c r="Y1850" s="543"/>
      <c r="Z1850" s="538"/>
      <c r="AA1850" s="543"/>
      <c r="AB1850" s="538"/>
      <c r="AC1850" s="539"/>
      <c r="AD1850" s="552"/>
      <c r="AE1850" s="558"/>
      <c r="AF1850" s="586">
        <f>IF(AB1850=0,0,(AD1850/AB1850)*100)</f>
        <v>0</v>
      </c>
      <c r="AG1850" s="587"/>
      <c r="AH1850" s="538"/>
      <c r="AI1850" s="539"/>
      <c r="AJ1850" s="552"/>
      <c r="AK1850" s="558"/>
      <c r="AL1850" s="590">
        <f>IF(AH1850=0,0,(AJ1850/AH1850)*100)</f>
        <v>0</v>
      </c>
      <c r="AM1850" s="591"/>
      <c r="AN1850" s="538"/>
      <c r="AO1850" s="539"/>
      <c r="AP1850" s="552"/>
      <c r="AQ1850" s="558"/>
      <c r="AR1850" s="590">
        <f>IF(AN1850=0,0,(AP1850/AN1850)*100)</f>
        <v>0</v>
      </c>
      <c r="AS1850" s="591"/>
      <c r="AT1850" s="578">
        <f>AB1850+AH1850+AN1850</f>
        <v>0</v>
      </c>
      <c r="AU1850" s="579"/>
      <c r="AV1850" s="574">
        <f>AD1850+AJ1850+AP1850</f>
        <v>0</v>
      </c>
      <c r="AW1850" s="575"/>
      <c r="AX1850" s="590">
        <f>IF(AT1850=0,0,(AV1850/AT1850)*100)</f>
        <v>0</v>
      </c>
      <c r="AY1850" s="591"/>
      <c r="AZ1850" s="538"/>
      <c r="BA1850" s="539"/>
      <c r="BB1850" s="552"/>
      <c r="BC1850" s="558"/>
      <c r="BD1850" s="590">
        <f>IF(AZ1850=0,0,(BB1850/AZ1850)*100)</f>
        <v>0</v>
      </c>
      <c r="BE1850" s="591"/>
      <c r="BF1850" s="578">
        <f>AT1850+AZ1850</f>
        <v>0</v>
      </c>
      <c r="BG1850" s="579"/>
      <c r="BH1850" s="574">
        <f>AV1850+BB1850</f>
        <v>0</v>
      </c>
      <c r="BI1850" s="575"/>
      <c r="BJ1850" s="590">
        <f>IF(BF1850=0,0,(BH1850/BF1850)*100)</f>
        <v>0</v>
      </c>
      <c r="BK1850" s="591"/>
      <c r="BL1850" s="650">
        <f>(AD1850*2)+(AJ1850*2)+(AP1850*3)+BB1850</f>
        <v>0</v>
      </c>
      <c r="BM1850" s="651"/>
      <c r="BN1850" s="652"/>
      <c r="BO1850" s="599" t="e">
        <f>(BL1850*BR$1838)+(N1850*BR$1839)+(X1850*BR$1840)+(R1850*BR$1841)+(V1850*BR$1842)+(Z1850*BR$1843)</f>
        <v>#REF!</v>
      </c>
      <c r="BP1850" s="599" t="e">
        <f>((AZ1850-BB1850)*BR$1845)+((AT1850-AV1850)*BR$1844)+(H1850*BR$1846)+(P1850*BR$1847)</f>
        <v>#REF!</v>
      </c>
      <c r="BQ1850" s="54"/>
      <c r="BR1850" s="54"/>
      <c r="BS1850" s="54"/>
    </row>
    <row r="1851" spans="1:71" ht="21.75" customHeight="1">
      <c r="A1851" s="54"/>
      <c r="B1851" s="566"/>
      <c r="C1851" s="560" t="str">
        <f>IF(ROSTER!D$20="","",ROSTER!D$20)</f>
        <v/>
      </c>
      <c r="D1851" s="561"/>
      <c r="E1851" s="547"/>
      <c r="F1851" s="502"/>
      <c r="G1851" s="507"/>
      <c r="H1851" s="544"/>
      <c r="I1851" s="545"/>
      <c r="J1851" s="540"/>
      <c r="K1851" s="541"/>
      <c r="L1851" s="553"/>
      <c r="M1851" s="559"/>
      <c r="N1851" s="556" t="s">
        <v>14</v>
      </c>
      <c r="O1851" s="557"/>
      <c r="P1851" s="540"/>
      <c r="Q1851" s="541"/>
      <c r="R1851" s="553"/>
      <c r="S1851" s="559"/>
      <c r="T1851" s="592"/>
      <c r="U1851" s="593"/>
      <c r="V1851" s="551"/>
      <c r="W1851" s="545"/>
      <c r="X1851" s="540"/>
      <c r="Y1851" s="545"/>
      <c r="Z1851" s="540"/>
      <c r="AA1851" s="545"/>
      <c r="AB1851" s="540"/>
      <c r="AC1851" s="541"/>
      <c r="AD1851" s="553"/>
      <c r="AE1851" s="559"/>
      <c r="AF1851" s="588"/>
      <c r="AG1851" s="589"/>
      <c r="AH1851" s="540"/>
      <c r="AI1851" s="541"/>
      <c r="AJ1851" s="553"/>
      <c r="AK1851" s="559"/>
      <c r="AL1851" s="592"/>
      <c r="AM1851" s="593"/>
      <c r="AN1851" s="540"/>
      <c r="AO1851" s="541"/>
      <c r="AP1851" s="553"/>
      <c r="AQ1851" s="559"/>
      <c r="AR1851" s="592"/>
      <c r="AS1851" s="593"/>
      <c r="AT1851" s="580"/>
      <c r="AU1851" s="581"/>
      <c r="AV1851" s="576"/>
      <c r="AW1851" s="577"/>
      <c r="AX1851" s="592"/>
      <c r="AY1851" s="593"/>
      <c r="AZ1851" s="540"/>
      <c r="BA1851" s="541"/>
      <c r="BB1851" s="553"/>
      <c r="BC1851" s="559"/>
      <c r="BD1851" s="592"/>
      <c r="BE1851" s="593"/>
      <c r="BF1851" s="580"/>
      <c r="BG1851" s="581"/>
      <c r="BH1851" s="576"/>
      <c r="BI1851" s="577"/>
      <c r="BJ1851" s="592"/>
      <c r="BK1851" s="593"/>
      <c r="BL1851" s="653"/>
      <c r="BM1851" s="654"/>
      <c r="BN1851" s="655"/>
      <c r="BO1851" s="600"/>
      <c r="BP1851" s="600"/>
      <c r="BQ1851" s="54"/>
      <c r="BR1851" s="54"/>
      <c r="BS1851" s="54"/>
    </row>
    <row r="1852" spans="1:71" ht="21.75" customHeight="1">
      <c r="A1852" s="54"/>
      <c r="B1852" s="565" t="str">
        <f>IF(ROSTER!B$22="","",ROSTER!B$22)</f>
        <v/>
      </c>
      <c r="C1852" s="536" t="str">
        <f>IF(ROSTER!C$22="","",ROSTER!C$22)</f>
        <v/>
      </c>
      <c r="D1852" s="537"/>
      <c r="E1852" s="546"/>
      <c r="F1852" s="501">
        <f>IF(E1852="y",1,IF(E1852="S",1,0))</f>
        <v>0</v>
      </c>
      <c r="G1852" s="506">
        <f>IF(E1852="S",1,0)</f>
        <v>0</v>
      </c>
      <c r="H1852" s="542"/>
      <c r="I1852" s="543"/>
      <c r="J1852" s="538"/>
      <c r="K1852" s="539"/>
      <c r="L1852" s="552"/>
      <c r="M1852" s="558"/>
      <c r="N1852" s="554">
        <f>L1852+J1852</f>
        <v>0</v>
      </c>
      <c r="O1852" s="555"/>
      <c r="P1852" s="538"/>
      <c r="Q1852" s="539"/>
      <c r="R1852" s="552"/>
      <c r="S1852" s="558"/>
      <c r="T1852" s="590">
        <f t="shared" ref="T1852:T1881" si="1659">R1852-P1852</f>
        <v>0</v>
      </c>
      <c r="U1852" s="591"/>
      <c r="V1852" s="550"/>
      <c r="W1852" s="543"/>
      <c r="X1852" s="538"/>
      <c r="Y1852" s="543"/>
      <c r="Z1852" s="538"/>
      <c r="AA1852" s="543"/>
      <c r="AB1852" s="538"/>
      <c r="AC1852" s="539"/>
      <c r="AD1852" s="552"/>
      <c r="AE1852" s="558"/>
      <c r="AF1852" s="586">
        <f>IF(AB1852=0,0,(AD1852/AB1852)*100)</f>
        <v>0</v>
      </c>
      <c r="AG1852" s="587"/>
      <c r="AH1852" s="538"/>
      <c r="AI1852" s="539"/>
      <c r="AJ1852" s="552"/>
      <c r="AK1852" s="558"/>
      <c r="AL1852" s="590">
        <f>IF(AH1852=0,0,(AJ1852/AH1852)*100)</f>
        <v>0</v>
      </c>
      <c r="AM1852" s="591"/>
      <c r="AN1852" s="538"/>
      <c r="AO1852" s="539"/>
      <c r="AP1852" s="552"/>
      <c r="AQ1852" s="558"/>
      <c r="AR1852" s="590">
        <f>IF(AN1852=0,0,(AP1852/AN1852)*100)</f>
        <v>0</v>
      </c>
      <c r="AS1852" s="591"/>
      <c r="AT1852" s="578">
        <f>AB1852+AH1852+AN1852</f>
        <v>0</v>
      </c>
      <c r="AU1852" s="579"/>
      <c r="AV1852" s="574">
        <f>AD1852+AJ1852+AP1852</f>
        <v>0</v>
      </c>
      <c r="AW1852" s="575"/>
      <c r="AX1852" s="590">
        <f>IF(AT1852=0,0,(AV1852/AT1852)*100)</f>
        <v>0</v>
      </c>
      <c r="AY1852" s="591"/>
      <c r="AZ1852" s="538"/>
      <c r="BA1852" s="539"/>
      <c r="BB1852" s="552"/>
      <c r="BC1852" s="558"/>
      <c r="BD1852" s="590">
        <f>IF(AZ1852=0,0,(BB1852/AZ1852)*100)</f>
        <v>0</v>
      </c>
      <c r="BE1852" s="591"/>
      <c r="BF1852" s="578">
        <f>AT1852+AZ1852</f>
        <v>0</v>
      </c>
      <c r="BG1852" s="579"/>
      <c r="BH1852" s="574">
        <f>AV1852+BB1852</f>
        <v>0</v>
      </c>
      <c r="BI1852" s="575"/>
      <c r="BJ1852" s="590">
        <f>IF(BF1852=0,0,(BH1852/BF1852)*100)</f>
        <v>0</v>
      </c>
      <c r="BK1852" s="591"/>
      <c r="BL1852" s="650">
        <f>(AD1852*2)+(AJ1852*2)+(AP1852*3)+BB1852</f>
        <v>0</v>
      </c>
      <c r="BM1852" s="651"/>
      <c r="BN1852" s="652"/>
      <c r="BO1852" s="599" t="e">
        <f>(BL1852*BR$1838)+(N1852*BR$1839)+(X1852*BR$1840)+(R1852*BR$1841)+(V1852*BR$1842)+(Z1852*BR$1843)</f>
        <v>#REF!</v>
      </c>
      <c r="BP1852" s="599" t="e">
        <f>((AZ1852-BB1852)*BR$1845)+((AT1852-AV1852)*BR$1844)+(H1852*BR$1846)+(P1852*BR$1847)</f>
        <v>#REF!</v>
      </c>
      <c r="BQ1852" s="54"/>
      <c r="BR1852" s="54"/>
      <c r="BS1852" s="54"/>
    </row>
    <row r="1853" spans="1:71" ht="21.75" customHeight="1">
      <c r="A1853" s="54"/>
      <c r="B1853" s="566"/>
      <c r="C1853" s="560" t="str">
        <f>IF(ROSTER!D$22="","",ROSTER!D$22)</f>
        <v/>
      </c>
      <c r="D1853" s="561"/>
      <c r="E1853" s="547"/>
      <c r="F1853" s="502"/>
      <c r="G1853" s="507"/>
      <c r="H1853" s="544"/>
      <c r="I1853" s="545"/>
      <c r="J1853" s="540"/>
      <c r="K1853" s="541"/>
      <c r="L1853" s="553"/>
      <c r="M1853" s="559"/>
      <c r="N1853" s="556" t="s">
        <v>14</v>
      </c>
      <c r="O1853" s="557"/>
      <c r="P1853" s="540"/>
      <c r="Q1853" s="541"/>
      <c r="R1853" s="553"/>
      <c r="S1853" s="559"/>
      <c r="T1853" s="592"/>
      <c r="U1853" s="593"/>
      <c r="V1853" s="551"/>
      <c r="W1853" s="545"/>
      <c r="X1853" s="540"/>
      <c r="Y1853" s="545"/>
      <c r="Z1853" s="540"/>
      <c r="AA1853" s="545"/>
      <c r="AB1853" s="540"/>
      <c r="AC1853" s="541"/>
      <c r="AD1853" s="553"/>
      <c r="AE1853" s="559"/>
      <c r="AF1853" s="588"/>
      <c r="AG1853" s="589"/>
      <c r="AH1853" s="540"/>
      <c r="AI1853" s="541"/>
      <c r="AJ1853" s="553"/>
      <c r="AK1853" s="559"/>
      <c r="AL1853" s="592"/>
      <c r="AM1853" s="593"/>
      <c r="AN1853" s="540"/>
      <c r="AO1853" s="541"/>
      <c r="AP1853" s="553"/>
      <c r="AQ1853" s="559"/>
      <c r="AR1853" s="592"/>
      <c r="AS1853" s="593"/>
      <c r="AT1853" s="580"/>
      <c r="AU1853" s="581"/>
      <c r="AV1853" s="576"/>
      <c r="AW1853" s="577"/>
      <c r="AX1853" s="592"/>
      <c r="AY1853" s="593"/>
      <c r="AZ1853" s="540"/>
      <c r="BA1853" s="541"/>
      <c r="BB1853" s="553"/>
      <c r="BC1853" s="559"/>
      <c r="BD1853" s="592"/>
      <c r="BE1853" s="593"/>
      <c r="BF1853" s="580"/>
      <c r="BG1853" s="581"/>
      <c r="BH1853" s="576"/>
      <c r="BI1853" s="577"/>
      <c r="BJ1853" s="592"/>
      <c r="BK1853" s="593"/>
      <c r="BL1853" s="653"/>
      <c r="BM1853" s="654"/>
      <c r="BN1853" s="655"/>
      <c r="BO1853" s="600"/>
      <c r="BP1853" s="600"/>
      <c r="BQ1853" s="54"/>
      <c r="BR1853" s="54"/>
      <c r="BS1853" s="54"/>
    </row>
    <row r="1854" spans="1:71" ht="21.75" customHeight="1">
      <c r="A1854" s="54"/>
      <c r="B1854" s="565" t="str">
        <f>IF(ROSTER!B$24="","",ROSTER!B$24)</f>
        <v/>
      </c>
      <c r="C1854" s="536" t="str">
        <f>IF(ROSTER!C$24="","",ROSTER!C$24)</f>
        <v/>
      </c>
      <c r="D1854" s="537"/>
      <c r="E1854" s="546"/>
      <c r="F1854" s="501">
        <f>IF(E1854="y",1,IF(E1854="S",1,0))</f>
        <v>0</v>
      </c>
      <c r="G1854" s="506">
        <f>IF(E1854="S",1,0)</f>
        <v>0</v>
      </c>
      <c r="H1854" s="542"/>
      <c r="I1854" s="543"/>
      <c r="J1854" s="538"/>
      <c r="K1854" s="539"/>
      <c r="L1854" s="552"/>
      <c r="M1854" s="558"/>
      <c r="N1854" s="554">
        <f>L1854+J1854</f>
        <v>0</v>
      </c>
      <c r="O1854" s="555"/>
      <c r="P1854" s="538"/>
      <c r="Q1854" s="539"/>
      <c r="R1854" s="552"/>
      <c r="S1854" s="558"/>
      <c r="T1854" s="590">
        <f t="shared" ref="T1854:T1881" si="1660">R1854-P1854</f>
        <v>0</v>
      </c>
      <c r="U1854" s="591"/>
      <c r="V1854" s="550"/>
      <c r="W1854" s="543"/>
      <c r="X1854" s="538"/>
      <c r="Y1854" s="543"/>
      <c r="Z1854" s="538"/>
      <c r="AA1854" s="543"/>
      <c r="AB1854" s="538"/>
      <c r="AC1854" s="539"/>
      <c r="AD1854" s="552"/>
      <c r="AE1854" s="558"/>
      <c r="AF1854" s="586">
        <f>IF(AB1854=0,0,(AD1854/AB1854)*100)</f>
        <v>0</v>
      </c>
      <c r="AG1854" s="587"/>
      <c r="AH1854" s="538"/>
      <c r="AI1854" s="539"/>
      <c r="AJ1854" s="552"/>
      <c r="AK1854" s="558"/>
      <c r="AL1854" s="590">
        <f>IF(AH1854=0,0,(AJ1854/AH1854)*100)</f>
        <v>0</v>
      </c>
      <c r="AM1854" s="591"/>
      <c r="AN1854" s="538"/>
      <c r="AO1854" s="539"/>
      <c r="AP1854" s="552"/>
      <c r="AQ1854" s="558"/>
      <c r="AR1854" s="590">
        <f>IF(AN1854=0,0,(AP1854/AN1854)*100)</f>
        <v>0</v>
      </c>
      <c r="AS1854" s="591"/>
      <c r="AT1854" s="578">
        <f>AB1854+AH1854+AN1854</f>
        <v>0</v>
      </c>
      <c r="AU1854" s="579"/>
      <c r="AV1854" s="574">
        <f>AD1854+AJ1854+AP1854</f>
        <v>0</v>
      </c>
      <c r="AW1854" s="575"/>
      <c r="AX1854" s="590">
        <f>IF(AT1854=0,0,(AV1854/AT1854)*100)</f>
        <v>0</v>
      </c>
      <c r="AY1854" s="591"/>
      <c r="AZ1854" s="538"/>
      <c r="BA1854" s="539"/>
      <c r="BB1854" s="552"/>
      <c r="BC1854" s="558"/>
      <c r="BD1854" s="590">
        <f>IF(AZ1854=0,0,(BB1854/AZ1854)*100)</f>
        <v>0</v>
      </c>
      <c r="BE1854" s="591"/>
      <c r="BF1854" s="578">
        <f>AT1854+AZ1854</f>
        <v>0</v>
      </c>
      <c r="BG1854" s="579"/>
      <c r="BH1854" s="574">
        <f>AV1854+BB1854</f>
        <v>0</v>
      </c>
      <c r="BI1854" s="575"/>
      <c r="BJ1854" s="590">
        <f>IF(BF1854=0,0,(BH1854/BF1854)*100)</f>
        <v>0</v>
      </c>
      <c r="BK1854" s="591"/>
      <c r="BL1854" s="650">
        <f>(AD1854*2)+(AJ1854*2)+(AP1854*3)+BB1854</f>
        <v>0</v>
      </c>
      <c r="BM1854" s="651"/>
      <c r="BN1854" s="652"/>
      <c r="BO1854" s="599" t="e">
        <f>(BL1854*BR$1838)+(N1854*BR$1839)+(X1854*BR$1840)+(R1854*BR$1841)+(V1854*BR$1842)+(Z1854*BR$1843)</f>
        <v>#REF!</v>
      </c>
      <c r="BP1854" s="599" t="e">
        <f>((AZ1854-BB1854)*BR$1845)+((AT1854-AV1854)*BR$1844)+(H1854*BR$1846)+(P1854*BR$1847)</f>
        <v>#REF!</v>
      </c>
      <c r="BQ1854" s="54"/>
      <c r="BR1854" s="54"/>
      <c r="BS1854" s="54"/>
    </row>
    <row r="1855" spans="1:71" ht="21.75" customHeight="1">
      <c r="A1855" s="54"/>
      <c r="B1855" s="566"/>
      <c r="C1855" s="560" t="str">
        <f>IF(ROSTER!D$24="","",ROSTER!D$24)</f>
        <v/>
      </c>
      <c r="D1855" s="561"/>
      <c r="E1855" s="547"/>
      <c r="F1855" s="502"/>
      <c r="G1855" s="507"/>
      <c r="H1855" s="544"/>
      <c r="I1855" s="545"/>
      <c r="J1855" s="540"/>
      <c r="K1855" s="541"/>
      <c r="L1855" s="553"/>
      <c r="M1855" s="559"/>
      <c r="N1855" s="556" t="s">
        <v>14</v>
      </c>
      <c r="O1855" s="557"/>
      <c r="P1855" s="540"/>
      <c r="Q1855" s="541"/>
      <c r="R1855" s="553"/>
      <c r="S1855" s="559"/>
      <c r="T1855" s="592"/>
      <c r="U1855" s="593"/>
      <c r="V1855" s="551"/>
      <c r="W1855" s="545"/>
      <c r="X1855" s="540"/>
      <c r="Y1855" s="545"/>
      <c r="Z1855" s="540"/>
      <c r="AA1855" s="545"/>
      <c r="AB1855" s="540"/>
      <c r="AC1855" s="541"/>
      <c r="AD1855" s="553"/>
      <c r="AE1855" s="559"/>
      <c r="AF1855" s="588"/>
      <c r="AG1855" s="589"/>
      <c r="AH1855" s="540"/>
      <c r="AI1855" s="541"/>
      <c r="AJ1855" s="553"/>
      <c r="AK1855" s="559"/>
      <c r="AL1855" s="592"/>
      <c r="AM1855" s="593"/>
      <c r="AN1855" s="540"/>
      <c r="AO1855" s="541"/>
      <c r="AP1855" s="553"/>
      <c r="AQ1855" s="559"/>
      <c r="AR1855" s="592"/>
      <c r="AS1855" s="593"/>
      <c r="AT1855" s="580"/>
      <c r="AU1855" s="581"/>
      <c r="AV1855" s="576"/>
      <c r="AW1855" s="577"/>
      <c r="AX1855" s="592"/>
      <c r="AY1855" s="593"/>
      <c r="AZ1855" s="540"/>
      <c r="BA1855" s="541"/>
      <c r="BB1855" s="553"/>
      <c r="BC1855" s="559"/>
      <c r="BD1855" s="592"/>
      <c r="BE1855" s="593"/>
      <c r="BF1855" s="580"/>
      <c r="BG1855" s="581"/>
      <c r="BH1855" s="576"/>
      <c r="BI1855" s="577"/>
      <c r="BJ1855" s="592"/>
      <c r="BK1855" s="593"/>
      <c r="BL1855" s="653"/>
      <c r="BM1855" s="654"/>
      <c r="BN1855" s="655"/>
      <c r="BO1855" s="600"/>
      <c r="BP1855" s="600"/>
      <c r="BQ1855" s="54"/>
      <c r="BR1855" s="54"/>
      <c r="BS1855" s="54"/>
    </row>
    <row r="1856" spans="1:71" ht="21.75" customHeight="1">
      <c r="A1856" s="54"/>
      <c r="B1856" s="565" t="str">
        <f>IF(ROSTER!B$26="","",ROSTER!B$26)</f>
        <v/>
      </c>
      <c r="C1856" s="536" t="str">
        <f>IF(ROSTER!C$26="","",ROSTER!C$26)</f>
        <v/>
      </c>
      <c r="D1856" s="537"/>
      <c r="E1856" s="546"/>
      <c r="F1856" s="501">
        <f>IF(E1856="y",1,IF(E1856="S",1,0))</f>
        <v>0</v>
      </c>
      <c r="G1856" s="506">
        <f>IF(E1856="S",1,0)</f>
        <v>0</v>
      </c>
      <c r="H1856" s="542"/>
      <c r="I1856" s="543"/>
      <c r="J1856" s="538"/>
      <c r="K1856" s="539"/>
      <c r="L1856" s="552"/>
      <c r="M1856" s="558"/>
      <c r="N1856" s="554">
        <f>L1856+J1856</f>
        <v>0</v>
      </c>
      <c r="O1856" s="555"/>
      <c r="P1856" s="538"/>
      <c r="Q1856" s="539"/>
      <c r="R1856" s="552"/>
      <c r="S1856" s="558"/>
      <c r="T1856" s="590">
        <f t="shared" ref="T1856:T1881" si="1661">R1856-P1856</f>
        <v>0</v>
      </c>
      <c r="U1856" s="591"/>
      <c r="V1856" s="550"/>
      <c r="W1856" s="543"/>
      <c r="X1856" s="538"/>
      <c r="Y1856" s="543"/>
      <c r="Z1856" s="538"/>
      <c r="AA1856" s="543"/>
      <c r="AB1856" s="538"/>
      <c r="AC1856" s="539"/>
      <c r="AD1856" s="552"/>
      <c r="AE1856" s="558"/>
      <c r="AF1856" s="586">
        <f>IF(AB1856=0,0,(AD1856/AB1856)*100)</f>
        <v>0</v>
      </c>
      <c r="AG1856" s="587"/>
      <c r="AH1856" s="538"/>
      <c r="AI1856" s="539"/>
      <c r="AJ1856" s="552"/>
      <c r="AK1856" s="558"/>
      <c r="AL1856" s="590">
        <f>IF(AH1856=0,0,(AJ1856/AH1856)*100)</f>
        <v>0</v>
      </c>
      <c r="AM1856" s="591"/>
      <c r="AN1856" s="538"/>
      <c r="AO1856" s="539"/>
      <c r="AP1856" s="552"/>
      <c r="AQ1856" s="558"/>
      <c r="AR1856" s="590">
        <f>IF(AN1856=0,0,(AP1856/AN1856)*100)</f>
        <v>0</v>
      </c>
      <c r="AS1856" s="591"/>
      <c r="AT1856" s="578">
        <f>AB1856+AH1856+AN1856</f>
        <v>0</v>
      </c>
      <c r="AU1856" s="579"/>
      <c r="AV1856" s="574">
        <f>AD1856+AJ1856+AP1856</f>
        <v>0</v>
      </c>
      <c r="AW1856" s="575"/>
      <c r="AX1856" s="590">
        <f>IF(AT1856=0,0,(AV1856/AT1856)*100)</f>
        <v>0</v>
      </c>
      <c r="AY1856" s="591"/>
      <c r="AZ1856" s="538"/>
      <c r="BA1856" s="539"/>
      <c r="BB1856" s="552"/>
      <c r="BC1856" s="558"/>
      <c r="BD1856" s="590">
        <f>IF(AZ1856=0,0,(BB1856/AZ1856)*100)</f>
        <v>0</v>
      </c>
      <c r="BE1856" s="591"/>
      <c r="BF1856" s="578">
        <f>AT1856+AZ1856</f>
        <v>0</v>
      </c>
      <c r="BG1856" s="579"/>
      <c r="BH1856" s="574">
        <f>AV1856+BB1856</f>
        <v>0</v>
      </c>
      <c r="BI1856" s="575"/>
      <c r="BJ1856" s="590">
        <f>IF(BF1856=0,0,(BH1856/BF1856)*100)</f>
        <v>0</v>
      </c>
      <c r="BK1856" s="591"/>
      <c r="BL1856" s="650">
        <f>(AD1856*2)+(AJ1856*2)+(AP1856*3)+BB1856</f>
        <v>0</v>
      </c>
      <c r="BM1856" s="651"/>
      <c r="BN1856" s="652"/>
      <c r="BO1856" s="599" t="e">
        <f>(BL1856*BR$1838)+(N1856*BR$1839)+(X1856*BR$1840)+(R1856*BR$1841)+(V1856*BR$1842)+(Z1856*BR$1843)</f>
        <v>#REF!</v>
      </c>
      <c r="BP1856" s="599" t="e">
        <f>((AZ1856-BB1856)*BR$1845)+((AT1856-AV1856)*BR$1844)+(H1856*BR$1846)+(P1856*BR$1847)</f>
        <v>#REF!</v>
      </c>
      <c r="BQ1856" s="54"/>
      <c r="BR1856" s="54"/>
      <c r="BS1856" s="54"/>
    </row>
    <row r="1857" spans="1:71" ht="21.75" customHeight="1">
      <c r="A1857" s="54"/>
      <c r="B1857" s="566"/>
      <c r="C1857" s="560" t="str">
        <f>IF(ROSTER!D$26="","",ROSTER!D$26)</f>
        <v/>
      </c>
      <c r="D1857" s="561"/>
      <c r="E1857" s="547"/>
      <c r="F1857" s="502"/>
      <c r="G1857" s="507"/>
      <c r="H1857" s="544"/>
      <c r="I1857" s="545"/>
      <c r="J1857" s="540"/>
      <c r="K1857" s="541"/>
      <c r="L1857" s="553"/>
      <c r="M1857" s="559"/>
      <c r="N1857" s="556" t="s">
        <v>14</v>
      </c>
      <c r="O1857" s="557"/>
      <c r="P1857" s="540"/>
      <c r="Q1857" s="541"/>
      <c r="R1857" s="553"/>
      <c r="S1857" s="559"/>
      <c r="T1857" s="592"/>
      <c r="U1857" s="593"/>
      <c r="V1857" s="551"/>
      <c r="W1857" s="545"/>
      <c r="X1857" s="540"/>
      <c r="Y1857" s="545"/>
      <c r="Z1857" s="540"/>
      <c r="AA1857" s="545"/>
      <c r="AB1857" s="540"/>
      <c r="AC1857" s="541"/>
      <c r="AD1857" s="553"/>
      <c r="AE1857" s="559"/>
      <c r="AF1857" s="588"/>
      <c r="AG1857" s="589"/>
      <c r="AH1857" s="540"/>
      <c r="AI1857" s="541"/>
      <c r="AJ1857" s="553"/>
      <c r="AK1857" s="559"/>
      <c r="AL1857" s="592"/>
      <c r="AM1857" s="593"/>
      <c r="AN1857" s="540"/>
      <c r="AO1857" s="541"/>
      <c r="AP1857" s="553"/>
      <c r="AQ1857" s="559"/>
      <c r="AR1857" s="592"/>
      <c r="AS1857" s="593"/>
      <c r="AT1857" s="580"/>
      <c r="AU1857" s="581"/>
      <c r="AV1857" s="576"/>
      <c r="AW1857" s="577"/>
      <c r="AX1857" s="592"/>
      <c r="AY1857" s="593"/>
      <c r="AZ1857" s="540"/>
      <c r="BA1857" s="541"/>
      <c r="BB1857" s="553"/>
      <c r="BC1857" s="559"/>
      <c r="BD1857" s="592"/>
      <c r="BE1857" s="593"/>
      <c r="BF1857" s="580"/>
      <c r="BG1857" s="581"/>
      <c r="BH1857" s="576"/>
      <c r="BI1857" s="577"/>
      <c r="BJ1857" s="592"/>
      <c r="BK1857" s="593"/>
      <c r="BL1857" s="653"/>
      <c r="BM1857" s="654"/>
      <c r="BN1857" s="655"/>
      <c r="BO1857" s="600"/>
      <c r="BP1857" s="600"/>
      <c r="BQ1857" s="54"/>
      <c r="BR1857" s="54"/>
      <c r="BS1857" s="54"/>
    </row>
    <row r="1858" spans="1:71" ht="21.75" customHeight="1">
      <c r="A1858" s="54"/>
      <c r="B1858" s="565" t="str">
        <f>IF(ROSTER!B$28="","",ROSTER!B$28)</f>
        <v/>
      </c>
      <c r="C1858" s="536" t="str">
        <f>IF(ROSTER!C$28="","",ROSTER!C$28)</f>
        <v/>
      </c>
      <c r="D1858" s="537"/>
      <c r="E1858" s="546"/>
      <c r="F1858" s="501">
        <f>IF(E1858="y",1,IF(E1858="S",1,0))</f>
        <v>0</v>
      </c>
      <c r="G1858" s="506">
        <f>IF(E1858="S",1,0)</f>
        <v>0</v>
      </c>
      <c r="H1858" s="542"/>
      <c r="I1858" s="543"/>
      <c r="J1858" s="538"/>
      <c r="K1858" s="539"/>
      <c r="L1858" s="552"/>
      <c r="M1858" s="558"/>
      <c r="N1858" s="554">
        <f>L1858+J1858</f>
        <v>0</v>
      </c>
      <c r="O1858" s="555"/>
      <c r="P1858" s="538"/>
      <c r="Q1858" s="539"/>
      <c r="R1858" s="552"/>
      <c r="S1858" s="558"/>
      <c r="T1858" s="590">
        <f t="shared" ref="T1858:T1881" si="1662">R1858-P1858</f>
        <v>0</v>
      </c>
      <c r="U1858" s="591"/>
      <c r="V1858" s="550"/>
      <c r="W1858" s="543"/>
      <c r="X1858" s="538"/>
      <c r="Y1858" s="543"/>
      <c r="Z1858" s="538"/>
      <c r="AA1858" s="543"/>
      <c r="AB1858" s="538"/>
      <c r="AC1858" s="539"/>
      <c r="AD1858" s="552"/>
      <c r="AE1858" s="558"/>
      <c r="AF1858" s="586">
        <f>IF(AB1858=0,0,(AD1858/AB1858)*100)</f>
        <v>0</v>
      </c>
      <c r="AG1858" s="587"/>
      <c r="AH1858" s="538"/>
      <c r="AI1858" s="539"/>
      <c r="AJ1858" s="552"/>
      <c r="AK1858" s="558"/>
      <c r="AL1858" s="590">
        <f>IF(AH1858=0,0,(AJ1858/AH1858)*100)</f>
        <v>0</v>
      </c>
      <c r="AM1858" s="591"/>
      <c r="AN1858" s="538"/>
      <c r="AO1858" s="539"/>
      <c r="AP1858" s="552"/>
      <c r="AQ1858" s="558"/>
      <c r="AR1858" s="590">
        <f>IF(AN1858=0,0,(AP1858/AN1858)*100)</f>
        <v>0</v>
      </c>
      <c r="AS1858" s="591"/>
      <c r="AT1858" s="578">
        <f>AB1858+AH1858+AN1858</f>
        <v>0</v>
      </c>
      <c r="AU1858" s="579"/>
      <c r="AV1858" s="574">
        <f>AD1858+AJ1858+AP1858</f>
        <v>0</v>
      </c>
      <c r="AW1858" s="575"/>
      <c r="AX1858" s="590">
        <f>IF(AT1858=0,0,(AV1858/AT1858)*100)</f>
        <v>0</v>
      </c>
      <c r="AY1858" s="591"/>
      <c r="AZ1858" s="538"/>
      <c r="BA1858" s="539"/>
      <c r="BB1858" s="552"/>
      <c r="BC1858" s="558"/>
      <c r="BD1858" s="590">
        <f>IF(AZ1858=0,0,(BB1858/AZ1858)*100)</f>
        <v>0</v>
      </c>
      <c r="BE1858" s="591"/>
      <c r="BF1858" s="578">
        <f>AT1858+AZ1858</f>
        <v>0</v>
      </c>
      <c r="BG1858" s="579"/>
      <c r="BH1858" s="574">
        <f>AV1858+BB1858</f>
        <v>0</v>
      </c>
      <c r="BI1858" s="575"/>
      <c r="BJ1858" s="590">
        <f>IF(BF1858=0,0,(BH1858/BF1858)*100)</f>
        <v>0</v>
      </c>
      <c r="BK1858" s="591"/>
      <c r="BL1858" s="650">
        <f>(AD1858*2)+(AJ1858*2)+(AP1858*3)+BB1858</f>
        <v>0</v>
      </c>
      <c r="BM1858" s="651"/>
      <c r="BN1858" s="652"/>
      <c r="BO1858" s="599" t="e">
        <f>(BL1858*BR$1838)+(N1858*BR$1839)+(X1858*BR$1840)+(R1858*BR$1841)+(V1858*BR$1842)+(Z1858*BR$1843)</f>
        <v>#REF!</v>
      </c>
      <c r="BP1858" s="599" t="e">
        <f>((AZ1858-BB1858)*BR$1845)+((AT1858-AV1858)*BR$1844)+(H1858*BR$1846)+(P1858*BR$1847)</f>
        <v>#REF!</v>
      </c>
      <c r="BQ1858" s="54"/>
      <c r="BR1858" s="54"/>
      <c r="BS1858" s="54"/>
    </row>
    <row r="1859" spans="1:71" ht="21.75" customHeight="1">
      <c r="A1859" s="54"/>
      <c r="B1859" s="566"/>
      <c r="C1859" s="560" t="str">
        <f>IF(ROSTER!D$28="","",ROSTER!D$28)</f>
        <v/>
      </c>
      <c r="D1859" s="561"/>
      <c r="E1859" s="547"/>
      <c r="F1859" s="502"/>
      <c r="G1859" s="507"/>
      <c r="H1859" s="544"/>
      <c r="I1859" s="545"/>
      <c r="J1859" s="540"/>
      <c r="K1859" s="541"/>
      <c r="L1859" s="553"/>
      <c r="M1859" s="559"/>
      <c r="N1859" s="556" t="s">
        <v>14</v>
      </c>
      <c r="O1859" s="557"/>
      <c r="P1859" s="540"/>
      <c r="Q1859" s="541"/>
      <c r="R1859" s="553"/>
      <c r="S1859" s="559"/>
      <c r="T1859" s="592"/>
      <c r="U1859" s="593"/>
      <c r="V1859" s="551"/>
      <c r="W1859" s="545"/>
      <c r="X1859" s="540"/>
      <c r="Y1859" s="545"/>
      <c r="Z1859" s="540"/>
      <c r="AA1859" s="545"/>
      <c r="AB1859" s="540"/>
      <c r="AC1859" s="541"/>
      <c r="AD1859" s="553"/>
      <c r="AE1859" s="559"/>
      <c r="AF1859" s="588"/>
      <c r="AG1859" s="589"/>
      <c r="AH1859" s="540"/>
      <c r="AI1859" s="541"/>
      <c r="AJ1859" s="553"/>
      <c r="AK1859" s="559"/>
      <c r="AL1859" s="592"/>
      <c r="AM1859" s="593"/>
      <c r="AN1859" s="540"/>
      <c r="AO1859" s="541"/>
      <c r="AP1859" s="553"/>
      <c r="AQ1859" s="559"/>
      <c r="AR1859" s="592"/>
      <c r="AS1859" s="593"/>
      <c r="AT1859" s="580"/>
      <c r="AU1859" s="581"/>
      <c r="AV1859" s="576"/>
      <c r="AW1859" s="577"/>
      <c r="AX1859" s="592"/>
      <c r="AY1859" s="593"/>
      <c r="AZ1859" s="540"/>
      <c r="BA1859" s="541"/>
      <c r="BB1859" s="553"/>
      <c r="BC1859" s="559"/>
      <c r="BD1859" s="592"/>
      <c r="BE1859" s="593"/>
      <c r="BF1859" s="580"/>
      <c r="BG1859" s="581"/>
      <c r="BH1859" s="576"/>
      <c r="BI1859" s="577"/>
      <c r="BJ1859" s="592"/>
      <c r="BK1859" s="593"/>
      <c r="BL1859" s="653"/>
      <c r="BM1859" s="654"/>
      <c r="BN1859" s="655"/>
      <c r="BO1859" s="600"/>
      <c r="BP1859" s="600"/>
      <c r="BQ1859" s="54"/>
      <c r="BR1859" s="54"/>
      <c r="BS1859" s="54"/>
    </row>
    <row r="1860" spans="1:71" ht="21.75" customHeight="1">
      <c r="A1860" s="54"/>
      <c r="B1860" s="565" t="str">
        <f>IF(ROSTER!B$30="","",ROSTER!B$30)</f>
        <v/>
      </c>
      <c r="C1860" s="536" t="str">
        <f>IF(ROSTER!C$30="","",ROSTER!C$30)</f>
        <v/>
      </c>
      <c r="D1860" s="537"/>
      <c r="E1860" s="546"/>
      <c r="F1860" s="501">
        <f>IF(E1860="y",1,IF(E1860="S",1,0))</f>
        <v>0</v>
      </c>
      <c r="G1860" s="506">
        <f>IF(E1860="S",1,0)</f>
        <v>0</v>
      </c>
      <c r="H1860" s="542"/>
      <c r="I1860" s="543"/>
      <c r="J1860" s="538"/>
      <c r="K1860" s="539"/>
      <c r="L1860" s="552"/>
      <c r="M1860" s="558"/>
      <c r="N1860" s="554">
        <f>L1860+J1860</f>
        <v>0</v>
      </c>
      <c r="O1860" s="555"/>
      <c r="P1860" s="538"/>
      <c r="Q1860" s="539"/>
      <c r="R1860" s="552"/>
      <c r="S1860" s="558"/>
      <c r="T1860" s="590">
        <f t="shared" ref="T1860:T1881" si="1663">R1860-P1860</f>
        <v>0</v>
      </c>
      <c r="U1860" s="591"/>
      <c r="V1860" s="550"/>
      <c r="W1860" s="543"/>
      <c r="X1860" s="538"/>
      <c r="Y1860" s="543"/>
      <c r="Z1860" s="538"/>
      <c r="AA1860" s="543"/>
      <c r="AB1860" s="538"/>
      <c r="AC1860" s="539"/>
      <c r="AD1860" s="552"/>
      <c r="AE1860" s="558"/>
      <c r="AF1860" s="586">
        <f>IF(AB1860=0,0,(AD1860/AB1860)*100)</f>
        <v>0</v>
      </c>
      <c r="AG1860" s="587"/>
      <c r="AH1860" s="538"/>
      <c r="AI1860" s="539"/>
      <c r="AJ1860" s="552"/>
      <c r="AK1860" s="558"/>
      <c r="AL1860" s="590">
        <f>IF(AH1860=0,0,(AJ1860/AH1860)*100)</f>
        <v>0</v>
      </c>
      <c r="AM1860" s="591"/>
      <c r="AN1860" s="538"/>
      <c r="AO1860" s="539"/>
      <c r="AP1860" s="552"/>
      <c r="AQ1860" s="558"/>
      <c r="AR1860" s="590">
        <f>IF(AN1860=0,0,(AP1860/AN1860)*100)</f>
        <v>0</v>
      </c>
      <c r="AS1860" s="591"/>
      <c r="AT1860" s="578">
        <f>AB1860+AH1860+AN1860</f>
        <v>0</v>
      </c>
      <c r="AU1860" s="579"/>
      <c r="AV1860" s="574">
        <f>AD1860+AJ1860+AP1860</f>
        <v>0</v>
      </c>
      <c r="AW1860" s="575"/>
      <c r="AX1860" s="590">
        <f>IF(AT1860=0,0,(AV1860/AT1860)*100)</f>
        <v>0</v>
      </c>
      <c r="AY1860" s="591"/>
      <c r="AZ1860" s="538"/>
      <c r="BA1860" s="539"/>
      <c r="BB1860" s="552"/>
      <c r="BC1860" s="558"/>
      <c r="BD1860" s="590">
        <f>IF(AZ1860=0,0,(BB1860/AZ1860)*100)</f>
        <v>0</v>
      </c>
      <c r="BE1860" s="591"/>
      <c r="BF1860" s="578">
        <f>AT1860+AZ1860</f>
        <v>0</v>
      </c>
      <c r="BG1860" s="579"/>
      <c r="BH1860" s="574">
        <f>AV1860+BB1860</f>
        <v>0</v>
      </c>
      <c r="BI1860" s="575"/>
      <c r="BJ1860" s="590">
        <f>IF(BF1860=0,0,(BH1860/BF1860)*100)</f>
        <v>0</v>
      </c>
      <c r="BK1860" s="591"/>
      <c r="BL1860" s="650">
        <f>(AD1860*2)+(AJ1860*2)+(AP1860*3)+BB1860</f>
        <v>0</v>
      </c>
      <c r="BM1860" s="651"/>
      <c r="BN1860" s="652"/>
      <c r="BO1860" s="599" t="e">
        <f>(BL1860*BR$1838)+(N1860*BR$1839)+(X1860*BR$1840)+(R1860*BR$1841)+(V1860*BR$1842)+(Z1860*BR$1843)</f>
        <v>#REF!</v>
      </c>
      <c r="BP1860" s="599" t="e">
        <f>((AZ1860-BB1860)*BR$1845)+((AT1860-AV1860)*BR$1844)+(H1860*BR$1846)+(P1860*BR$1847)</f>
        <v>#REF!</v>
      </c>
      <c r="BQ1860" s="54"/>
      <c r="BR1860" s="54"/>
      <c r="BS1860" s="54"/>
    </row>
    <row r="1861" spans="1:71" ht="21.75" customHeight="1">
      <c r="A1861" s="54"/>
      <c r="B1861" s="566"/>
      <c r="C1861" s="560" t="str">
        <f>IF(ROSTER!D$30="","",ROSTER!D$30)</f>
        <v/>
      </c>
      <c r="D1861" s="561"/>
      <c r="E1861" s="547"/>
      <c r="F1861" s="502"/>
      <c r="G1861" s="507"/>
      <c r="H1861" s="544"/>
      <c r="I1861" s="545"/>
      <c r="J1861" s="540"/>
      <c r="K1861" s="541"/>
      <c r="L1861" s="553"/>
      <c r="M1861" s="559"/>
      <c r="N1861" s="556" t="s">
        <v>14</v>
      </c>
      <c r="O1861" s="557"/>
      <c r="P1861" s="540"/>
      <c r="Q1861" s="541"/>
      <c r="R1861" s="553"/>
      <c r="S1861" s="559"/>
      <c r="T1861" s="592"/>
      <c r="U1861" s="593"/>
      <c r="V1861" s="551"/>
      <c r="W1861" s="545"/>
      <c r="X1861" s="540"/>
      <c r="Y1861" s="545"/>
      <c r="Z1861" s="540"/>
      <c r="AA1861" s="545"/>
      <c r="AB1861" s="540"/>
      <c r="AC1861" s="541"/>
      <c r="AD1861" s="553"/>
      <c r="AE1861" s="559"/>
      <c r="AF1861" s="588"/>
      <c r="AG1861" s="589"/>
      <c r="AH1861" s="540"/>
      <c r="AI1861" s="541"/>
      <c r="AJ1861" s="553"/>
      <c r="AK1861" s="559"/>
      <c r="AL1861" s="592"/>
      <c r="AM1861" s="593"/>
      <c r="AN1861" s="540"/>
      <c r="AO1861" s="541"/>
      <c r="AP1861" s="553"/>
      <c r="AQ1861" s="559"/>
      <c r="AR1861" s="592"/>
      <c r="AS1861" s="593"/>
      <c r="AT1861" s="580"/>
      <c r="AU1861" s="581"/>
      <c r="AV1861" s="576"/>
      <c r="AW1861" s="577"/>
      <c r="AX1861" s="592"/>
      <c r="AY1861" s="593"/>
      <c r="AZ1861" s="540"/>
      <c r="BA1861" s="541"/>
      <c r="BB1861" s="553"/>
      <c r="BC1861" s="559"/>
      <c r="BD1861" s="592"/>
      <c r="BE1861" s="593"/>
      <c r="BF1861" s="580"/>
      <c r="BG1861" s="581"/>
      <c r="BH1861" s="576"/>
      <c r="BI1861" s="577"/>
      <c r="BJ1861" s="592"/>
      <c r="BK1861" s="593"/>
      <c r="BL1861" s="653"/>
      <c r="BM1861" s="654"/>
      <c r="BN1861" s="655"/>
      <c r="BO1861" s="600"/>
      <c r="BP1861" s="600"/>
      <c r="BQ1861" s="54"/>
      <c r="BR1861" s="54"/>
      <c r="BS1861" s="54"/>
    </row>
    <row r="1862" spans="1:71" ht="21.75" customHeight="1">
      <c r="A1862" s="54"/>
      <c r="B1862" s="565" t="str">
        <f>IF(ROSTER!B$32="","",ROSTER!B$32)</f>
        <v/>
      </c>
      <c r="C1862" s="536" t="str">
        <f>IF(ROSTER!C$32="","",ROSTER!C$32)</f>
        <v/>
      </c>
      <c r="D1862" s="537"/>
      <c r="E1862" s="546"/>
      <c r="F1862" s="501">
        <f>IF(E1862="y",1,IF(E1862="S",1,0))</f>
        <v>0</v>
      </c>
      <c r="G1862" s="506">
        <f>IF(E1862="S",1,0)</f>
        <v>0</v>
      </c>
      <c r="H1862" s="542"/>
      <c r="I1862" s="543"/>
      <c r="J1862" s="538"/>
      <c r="K1862" s="539"/>
      <c r="L1862" s="552"/>
      <c r="M1862" s="558"/>
      <c r="N1862" s="554">
        <f>L1862+J1862</f>
        <v>0</v>
      </c>
      <c r="O1862" s="555"/>
      <c r="P1862" s="538"/>
      <c r="Q1862" s="539"/>
      <c r="R1862" s="552"/>
      <c r="S1862" s="558"/>
      <c r="T1862" s="590">
        <f t="shared" ref="T1862:T1881" si="1664">R1862-P1862</f>
        <v>0</v>
      </c>
      <c r="U1862" s="591"/>
      <c r="V1862" s="550"/>
      <c r="W1862" s="543"/>
      <c r="X1862" s="538"/>
      <c r="Y1862" s="543"/>
      <c r="Z1862" s="538"/>
      <c r="AA1862" s="543"/>
      <c r="AB1862" s="538"/>
      <c r="AC1862" s="539"/>
      <c r="AD1862" s="552"/>
      <c r="AE1862" s="558"/>
      <c r="AF1862" s="586">
        <f>IF(AB1862=0,0,(AD1862/AB1862)*100)</f>
        <v>0</v>
      </c>
      <c r="AG1862" s="587"/>
      <c r="AH1862" s="538"/>
      <c r="AI1862" s="539"/>
      <c r="AJ1862" s="552"/>
      <c r="AK1862" s="558"/>
      <c r="AL1862" s="590">
        <f>IF(AH1862=0,0,(AJ1862/AH1862)*100)</f>
        <v>0</v>
      </c>
      <c r="AM1862" s="591"/>
      <c r="AN1862" s="538"/>
      <c r="AO1862" s="539"/>
      <c r="AP1862" s="552"/>
      <c r="AQ1862" s="558"/>
      <c r="AR1862" s="590">
        <f>IF(AN1862=0,0,(AP1862/AN1862)*100)</f>
        <v>0</v>
      </c>
      <c r="AS1862" s="591"/>
      <c r="AT1862" s="578">
        <f>AB1862+AH1862+AN1862</f>
        <v>0</v>
      </c>
      <c r="AU1862" s="579"/>
      <c r="AV1862" s="574">
        <f>AD1862+AJ1862+AP1862</f>
        <v>0</v>
      </c>
      <c r="AW1862" s="575"/>
      <c r="AX1862" s="590">
        <f>IF(AT1862=0,0,(AV1862/AT1862)*100)</f>
        <v>0</v>
      </c>
      <c r="AY1862" s="591"/>
      <c r="AZ1862" s="538"/>
      <c r="BA1862" s="539"/>
      <c r="BB1862" s="552"/>
      <c r="BC1862" s="558"/>
      <c r="BD1862" s="590">
        <f>IF(AZ1862=0,0,(BB1862/AZ1862)*100)</f>
        <v>0</v>
      </c>
      <c r="BE1862" s="591"/>
      <c r="BF1862" s="578">
        <f>AT1862+AZ1862</f>
        <v>0</v>
      </c>
      <c r="BG1862" s="579"/>
      <c r="BH1862" s="574">
        <f>AV1862+BB1862</f>
        <v>0</v>
      </c>
      <c r="BI1862" s="575"/>
      <c r="BJ1862" s="590">
        <f>IF(BF1862=0,0,(BH1862/BF1862)*100)</f>
        <v>0</v>
      </c>
      <c r="BK1862" s="591"/>
      <c r="BL1862" s="650">
        <f>(AD1862*2)+(AJ1862*2)+(AP1862*3)+BB1862</f>
        <v>0</v>
      </c>
      <c r="BM1862" s="651"/>
      <c r="BN1862" s="652"/>
      <c r="BO1862" s="599" t="e">
        <f>(BL1862*BR$1838)+(N1862*BR$1839)+(X1862*BR$1840)+(R1862*BR$1841)+(V1862*BR$1842)+(Z1862*BR$1843)</f>
        <v>#REF!</v>
      </c>
      <c r="BP1862" s="599" t="e">
        <f>((AZ1862-BB1862)*BR$1845)+((AT1862-AV1862)*BR$1844)+(H1862*BR$1846)+(P1862*BR$1847)</f>
        <v>#REF!</v>
      </c>
      <c r="BQ1862" s="54"/>
      <c r="BR1862" s="54"/>
      <c r="BS1862" s="54"/>
    </row>
    <row r="1863" spans="1:71" ht="21.75" customHeight="1">
      <c r="A1863" s="54"/>
      <c r="B1863" s="566"/>
      <c r="C1863" s="560" t="str">
        <f>IF(ROSTER!D$32="","",ROSTER!D$32)</f>
        <v/>
      </c>
      <c r="D1863" s="561"/>
      <c r="E1863" s="547"/>
      <c r="F1863" s="502"/>
      <c r="G1863" s="507"/>
      <c r="H1863" s="544"/>
      <c r="I1863" s="545"/>
      <c r="J1863" s="540"/>
      <c r="K1863" s="541"/>
      <c r="L1863" s="553"/>
      <c r="M1863" s="559"/>
      <c r="N1863" s="556" t="s">
        <v>14</v>
      </c>
      <c r="O1863" s="557"/>
      <c r="P1863" s="540"/>
      <c r="Q1863" s="541"/>
      <c r="R1863" s="553"/>
      <c r="S1863" s="559"/>
      <c r="T1863" s="592"/>
      <c r="U1863" s="593"/>
      <c r="V1863" s="551"/>
      <c r="W1863" s="545"/>
      <c r="X1863" s="540"/>
      <c r="Y1863" s="545"/>
      <c r="Z1863" s="540"/>
      <c r="AA1863" s="545"/>
      <c r="AB1863" s="540"/>
      <c r="AC1863" s="541"/>
      <c r="AD1863" s="553"/>
      <c r="AE1863" s="559"/>
      <c r="AF1863" s="588"/>
      <c r="AG1863" s="589"/>
      <c r="AH1863" s="540"/>
      <c r="AI1863" s="541"/>
      <c r="AJ1863" s="553"/>
      <c r="AK1863" s="559"/>
      <c r="AL1863" s="592"/>
      <c r="AM1863" s="593"/>
      <c r="AN1863" s="540"/>
      <c r="AO1863" s="541"/>
      <c r="AP1863" s="553"/>
      <c r="AQ1863" s="559"/>
      <c r="AR1863" s="592"/>
      <c r="AS1863" s="593"/>
      <c r="AT1863" s="580"/>
      <c r="AU1863" s="581"/>
      <c r="AV1863" s="576"/>
      <c r="AW1863" s="577"/>
      <c r="AX1863" s="592"/>
      <c r="AY1863" s="593"/>
      <c r="AZ1863" s="540"/>
      <c r="BA1863" s="541"/>
      <c r="BB1863" s="553"/>
      <c r="BC1863" s="559"/>
      <c r="BD1863" s="592"/>
      <c r="BE1863" s="593"/>
      <c r="BF1863" s="580"/>
      <c r="BG1863" s="581"/>
      <c r="BH1863" s="576"/>
      <c r="BI1863" s="577"/>
      <c r="BJ1863" s="592"/>
      <c r="BK1863" s="593"/>
      <c r="BL1863" s="653"/>
      <c r="BM1863" s="654"/>
      <c r="BN1863" s="655"/>
      <c r="BO1863" s="600"/>
      <c r="BP1863" s="600"/>
      <c r="BQ1863" s="54"/>
      <c r="BR1863" s="54"/>
      <c r="BS1863" s="54"/>
    </row>
    <row r="1864" spans="1:71" ht="21.75" customHeight="1">
      <c r="A1864" s="54"/>
      <c r="B1864" s="565" t="str">
        <f>IF(ROSTER!B$34="","",ROSTER!B$34)</f>
        <v/>
      </c>
      <c r="C1864" s="536" t="str">
        <f>IF(ROSTER!C$34="","",ROSTER!C$34)</f>
        <v/>
      </c>
      <c r="D1864" s="537"/>
      <c r="E1864" s="546"/>
      <c r="F1864" s="501">
        <f>IF(E1864="y",1,IF(E1864="S",1,0))</f>
        <v>0</v>
      </c>
      <c r="G1864" s="506">
        <f>IF(E1864="S",1,0)</f>
        <v>0</v>
      </c>
      <c r="H1864" s="542"/>
      <c r="I1864" s="543"/>
      <c r="J1864" s="538"/>
      <c r="K1864" s="539"/>
      <c r="L1864" s="552"/>
      <c r="M1864" s="558"/>
      <c r="N1864" s="554">
        <f>L1864+J1864</f>
        <v>0</v>
      </c>
      <c r="O1864" s="555"/>
      <c r="P1864" s="538"/>
      <c r="Q1864" s="539"/>
      <c r="R1864" s="552"/>
      <c r="S1864" s="558"/>
      <c r="T1864" s="590">
        <f t="shared" ref="T1864:T1881" si="1665">R1864-P1864</f>
        <v>0</v>
      </c>
      <c r="U1864" s="591"/>
      <c r="V1864" s="550"/>
      <c r="W1864" s="543"/>
      <c r="X1864" s="538"/>
      <c r="Y1864" s="543"/>
      <c r="Z1864" s="538"/>
      <c r="AA1864" s="543"/>
      <c r="AB1864" s="538"/>
      <c r="AC1864" s="539"/>
      <c r="AD1864" s="552"/>
      <c r="AE1864" s="558"/>
      <c r="AF1864" s="586">
        <f>IF(AB1864=0,0,(AD1864/AB1864)*100)</f>
        <v>0</v>
      </c>
      <c r="AG1864" s="587"/>
      <c r="AH1864" s="538"/>
      <c r="AI1864" s="539"/>
      <c r="AJ1864" s="552"/>
      <c r="AK1864" s="558"/>
      <c r="AL1864" s="590">
        <f>IF(AH1864=0,0,(AJ1864/AH1864)*100)</f>
        <v>0</v>
      </c>
      <c r="AM1864" s="591"/>
      <c r="AN1864" s="538"/>
      <c r="AO1864" s="539"/>
      <c r="AP1864" s="552"/>
      <c r="AQ1864" s="558"/>
      <c r="AR1864" s="590">
        <f>IF(AN1864=0,0,(AP1864/AN1864)*100)</f>
        <v>0</v>
      </c>
      <c r="AS1864" s="591"/>
      <c r="AT1864" s="578">
        <f>AB1864+AH1864+AN1864</f>
        <v>0</v>
      </c>
      <c r="AU1864" s="579"/>
      <c r="AV1864" s="574">
        <f>AD1864+AJ1864+AP1864</f>
        <v>0</v>
      </c>
      <c r="AW1864" s="575"/>
      <c r="AX1864" s="590">
        <f>IF(AT1864=0,0,(AV1864/AT1864)*100)</f>
        <v>0</v>
      </c>
      <c r="AY1864" s="591"/>
      <c r="AZ1864" s="538"/>
      <c r="BA1864" s="539"/>
      <c r="BB1864" s="552"/>
      <c r="BC1864" s="558"/>
      <c r="BD1864" s="590">
        <f>IF(AZ1864=0,0,(BB1864/AZ1864)*100)</f>
        <v>0</v>
      </c>
      <c r="BE1864" s="591"/>
      <c r="BF1864" s="578">
        <f>AT1864+AZ1864</f>
        <v>0</v>
      </c>
      <c r="BG1864" s="579"/>
      <c r="BH1864" s="574">
        <f>AV1864+BB1864</f>
        <v>0</v>
      </c>
      <c r="BI1864" s="575"/>
      <c r="BJ1864" s="590">
        <f>IF(BF1864=0,0,(BH1864/BF1864)*100)</f>
        <v>0</v>
      </c>
      <c r="BK1864" s="591"/>
      <c r="BL1864" s="650">
        <f>(AD1864*2)+(AJ1864*2)+(AP1864*3)+BB1864</f>
        <v>0</v>
      </c>
      <c r="BM1864" s="651"/>
      <c r="BN1864" s="652"/>
      <c r="BO1864" s="599" t="e">
        <f>(BL1864*BR$1838)+(N1864*BR$1839)+(X1864*BR$1840)+(R1864*BR$1841)+(V1864*BR$1842)+(Z1864*BR$1843)</f>
        <v>#REF!</v>
      </c>
      <c r="BP1864" s="599" t="e">
        <f>((AZ1864-BB1864)*BR$1845)+((AT1864-AV1864)*BR$1844)+(H1864*BR$1846)+(P1864*BR$1847)</f>
        <v>#REF!</v>
      </c>
      <c r="BQ1864" s="54"/>
      <c r="BR1864" s="54"/>
      <c r="BS1864" s="54"/>
    </row>
    <row r="1865" spans="1:71" ht="21.75" customHeight="1">
      <c r="A1865" s="54"/>
      <c r="B1865" s="566"/>
      <c r="C1865" s="560" t="str">
        <f>IF(ROSTER!D$34="","",ROSTER!D$34)</f>
        <v/>
      </c>
      <c r="D1865" s="561"/>
      <c r="E1865" s="547"/>
      <c r="F1865" s="502"/>
      <c r="G1865" s="507"/>
      <c r="H1865" s="544"/>
      <c r="I1865" s="545"/>
      <c r="J1865" s="540"/>
      <c r="K1865" s="541"/>
      <c r="L1865" s="553"/>
      <c r="M1865" s="559"/>
      <c r="N1865" s="556" t="s">
        <v>14</v>
      </c>
      <c r="O1865" s="557"/>
      <c r="P1865" s="540"/>
      <c r="Q1865" s="541"/>
      <c r="R1865" s="553"/>
      <c r="S1865" s="559"/>
      <c r="T1865" s="592"/>
      <c r="U1865" s="593"/>
      <c r="V1865" s="551"/>
      <c r="W1865" s="545"/>
      <c r="X1865" s="540"/>
      <c r="Y1865" s="545"/>
      <c r="Z1865" s="540"/>
      <c r="AA1865" s="545"/>
      <c r="AB1865" s="540"/>
      <c r="AC1865" s="541"/>
      <c r="AD1865" s="553"/>
      <c r="AE1865" s="559"/>
      <c r="AF1865" s="588"/>
      <c r="AG1865" s="589"/>
      <c r="AH1865" s="540"/>
      <c r="AI1865" s="541"/>
      <c r="AJ1865" s="553"/>
      <c r="AK1865" s="559"/>
      <c r="AL1865" s="592"/>
      <c r="AM1865" s="593"/>
      <c r="AN1865" s="540"/>
      <c r="AO1865" s="541"/>
      <c r="AP1865" s="553"/>
      <c r="AQ1865" s="559"/>
      <c r="AR1865" s="592"/>
      <c r="AS1865" s="593"/>
      <c r="AT1865" s="580"/>
      <c r="AU1865" s="581"/>
      <c r="AV1865" s="576"/>
      <c r="AW1865" s="577"/>
      <c r="AX1865" s="592"/>
      <c r="AY1865" s="593"/>
      <c r="AZ1865" s="540"/>
      <c r="BA1865" s="541"/>
      <c r="BB1865" s="553"/>
      <c r="BC1865" s="559"/>
      <c r="BD1865" s="592"/>
      <c r="BE1865" s="593"/>
      <c r="BF1865" s="580"/>
      <c r="BG1865" s="581"/>
      <c r="BH1865" s="576"/>
      <c r="BI1865" s="577"/>
      <c r="BJ1865" s="592"/>
      <c r="BK1865" s="593"/>
      <c r="BL1865" s="653"/>
      <c r="BM1865" s="654"/>
      <c r="BN1865" s="655"/>
      <c r="BO1865" s="600"/>
      <c r="BP1865" s="600"/>
      <c r="BQ1865" s="54"/>
      <c r="BR1865" s="54"/>
      <c r="BS1865" s="54"/>
    </row>
    <row r="1866" spans="1:71" ht="21.75" customHeight="1">
      <c r="A1866" s="54"/>
      <c r="B1866" s="565" t="str">
        <f>IF(ROSTER!B$36="","",ROSTER!B$36)</f>
        <v/>
      </c>
      <c r="C1866" s="536" t="str">
        <f>IF(ROSTER!C$36="","",ROSTER!C$36)</f>
        <v/>
      </c>
      <c r="D1866" s="537"/>
      <c r="E1866" s="546"/>
      <c r="F1866" s="501">
        <f>IF(E1866="y",1,IF(E1866="S",1,0))</f>
        <v>0</v>
      </c>
      <c r="G1866" s="506">
        <f>IF(E1866="S",1,0)</f>
        <v>0</v>
      </c>
      <c r="H1866" s="542"/>
      <c r="I1866" s="543"/>
      <c r="J1866" s="538"/>
      <c r="K1866" s="539"/>
      <c r="L1866" s="552"/>
      <c r="M1866" s="558"/>
      <c r="N1866" s="554">
        <f>L1866+J1866</f>
        <v>0</v>
      </c>
      <c r="O1866" s="555"/>
      <c r="P1866" s="538"/>
      <c r="Q1866" s="539"/>
      <c r="R1866" s="552"/>
      <c r="S1866" s="558"/>
      <c r="T1866" s="590">
        <f t="shared" ref="T1866:T1881" si="1666">R1866-P1866</f>
        <v>0</v>
      </c>
      <c r="U1866" s="591"/>
      <c r="V1866" s="550"/>
      <c r="W1866" s="543"/>
      <c r="X1866" s="538"/>
      <c r="Y1866" s="543"/>
      <c r="Z1866" s="538"/>
      <c r="AA1866" s="543"/>
      <c r="AB1866" s="538"/>
      <c r="AC1866" s="539"/>
      <c r="AD1866" s="552"/>
      <c r="AE1866" s="558"/>
      <c r="AF1866" s="586">
        <f>IF(AB1866=0,0,(AD1866/AB1866)*100)</f>
        <v>0</v>
      </c>
      <c r="AG1866" s="587"/>
      <c r="AH1866" s="538"/>
      <c r="AI1866" s="539"/>
      <c r="AJ1866" s="552"/>
      <c r="AK1866" s="558"/>
      <c r="AL1866" s="590">
        <f>IF(AH1866=0,0,(AJ1866/AH1866)*100)</f>
        <v>0</v>
      </c>
      <c r="AM1866" s="591"/>
      <c r="AN1866" s="538"/>
      <c r="AO1866" s="539"/>
      <c r="AP1866" s="552"/>
      <c r="AQ1866" s="558"/>
      <c r="AR1866" s="590">
        <f>IF(AN1866=0,0,(AP1866/AN1866)*100)</f>
        <v>0</v>
      </c>
      <c r="AS1866" s="591"/>
      <c r="AT1866" s="578">
        <f>AB1866+AH1866+AN1866</f>
        <v>0</v>
      </c>
      <c r="AU1866" s="579"/>
      <c r="AV1866" s="574">
        <f>AD1866+AJ1866+AP1866</f>
        <v>0</v>
      </c>
      <c r="AW1866" s="575"/>
      <c r="AX1866" s="590">
        <f>IF(AT1866=0,0,(AV1866/AT1866)*100)</f>
        <v>0</v>
      </c>
      <c r="AY1866" s="591"/>
      <c r="AZ1866" s="538"/>
      <c r="BA1866" s="539"/>
      <c r="BB1866" s="552"/>
      <c r="BC1866" s="558"/>
      <c r="BD1866" s="590">
        <f>IF(AZ1866=0,0,(BB1866/AZ1866)*100)</f>
        <v>0</v>
      </c>
      <c r="BE1866" s="591"/>
      <c r="BF1866" s="578">
        <f>AT1866+AZ1866</f>
        <v>0</v>
      </c>
      <c r="BG1866" s="579"/>
      <c r="BH1866" s="574">
        <f>AV1866+BB1866</f>
        <v>0</v>
      </c>
      <c r="BI1866" s="575"/>
      <c r="BJ1866" s="590">
        <f>IF(BF1866=0,0,(BH1866/BF1866)*100)</f>
        <v>0</v>
      </c>
      <c r="BK1866" s="591"/>
      <c r="BL1866" s="650">
        <f>(AD1866*2)+(AJ1866*2)+(AP1866*3)+BB1866</f>
        <v>0</v>
      </c>
      <c r="BM1866" s="651"/>
      <c r="BN1866" s="652"/>
      <c r="BO1866" s="599" t="e">
        <f>(BL1866*BR$1838)+(N1866*BR$1839)+(X1866*BR$1840)+(R1866*BR$1841)+(V1866*BR$1842)+(Z1866*BR$1843)</f>
        <v>#REF!</v>
      </c>
      <c r="BP1866" s="599" t="e">
        <f>((AZ1866-BB1866)*BR$1845)+((AT1866-AV1866)*BR$1844)+(H1866*BR$1846)+(P1866*BR$1847)</f>
        <v>#REF!</v>
      </c>
      <c r="BQ1866" s="54"/>
      <c r="BR1866" s="54"/>
      <c r="BS1866" s="54"/>
    </row>
    <row r="1867" spans="1:71" ht="21.75" customHeight="1">
      <c r="A1867" s="54"/>
      <c r="B1867" s="566"/>
      <c r="C1867" s="560" t="str">
        <f>IF(ROSTER!D$36="","",ROSTER!D$36)</f>
        <v/>
      </c>
      <c r="D1867" s="561"/>
      <c r="E1867" s="547"/>
      <c r="F1867" s="502"/>
      <c r="G1867" s="507"/>
      <c r="H1867" s="544"/>
      <c r="I1867" s="545"/>
      <c r="J1867" s="540"/>
      <c r="K1867" s="541"/>
      <c r="L1867" s="553"/>
      <c r="M1867" s="559"/>
      <c r="N1867" s="556" t="s">
        <v>14</v>
      </c>
      <c r="O1867" s="557"/>
      <c r="P1867" s="540"/>
      <c r="Q1867" s="541"/>
      <c r="R1867" s="553"/>
      <c r="S1867" s="559"/>
      <c r="T1867" s="592"/>
      <c r="U1867" s="593"/>
      <c r="V1867" s="551"/>
      <c r="W1867" s="545"/>
      <c r="X1867" s="540"/>
      <c r="Y1867" s="545"/>
      <c r="Z1867" s="540"/>
      <c r="AA1867" s="545"/>
      <c r="AB1867" s="540"/>
      <c r="AC1867" s="541"/>
      <c r="AD1867" s="553"/>
      <c r="AE1867" s="559"/>
      <c r="AF1867" s="588"/>
      <c r="AG1867" s="589"/>
      <c r="AH1867" s="540"/>
      <c r="AI1867" s="541"/>
      <c r="AJ1867" s="553"/>
      <c r="AK1867" s="559"/>
      <c r="AL1867" s="592"/>
      <c r="AM1867" s="593"/>
      <c r="AN1867" s="540"/>
      <c r="AO1867" s="541"/>
      <c r="AP1867" s="553"/>
      <c r="AQ1867" s="559"/>
      <c r="AR1867" s="592"/>
      <c r="AS1867" s="593"/>
      <c r="AT1867" s="580"/>
      <c r="AU1867" s="581"/>
      <c r="AV1867" s="576"/>
      <c r="AW1867" s="577"/>
      <c r="AX1867" s="592"/>
      <c r="AY1867" s="593"/>
      <c r="AZ1867" s="540"/>
      <c r="BA1867" s="541"/>
      <c r="BB1867" s="553"/>
      <c r="BC1867" s="559"/>
      <c r="BD1867" s="592"/>
      <c r="BE1867" s="593"/>
      <c r="BF1867" s="580"/>
      <c r="BG1867" s="581"/>
      <c r="BH1867" s="576"/>
      <c r="BI1867" s="577"/>
      <c r="BJ1867" s="592"/>
      <c r="BK1867" s="593"/>
      <c r="BL1867" s="653"/>
      <c r="BM1867" s="654"/>
      <c r="BN1867" s="655"/>
      <c r="BO1867" s="600"/>
      <c r="BP1867" s="600"/>
      <c r="BQ1867" s="54"/>
      <c r="BR1867" s="54"/>
      <c r="BS1867" s="54"/>
    </row>
    <row r="1868" spans="1:71" ht="21.75" customHeight="1">
      <c r="A1868" s="54"/>
      <c r="B1868" s="565" t="str">
        <f>IF(ROSTER!B$38="","",ROSTER!B$38)</f>
        <v/>
      </c>
      <c r="C1868" s="536" t="str">
        <f>IF(ROSTER!C$38="","",ROSTER!C$38)</f>
        <v/>
      </c>
      <c r="D1868" s="537"/>
      <c r="E1868" s="546"/>
      <c r="F1868" s="501">
        <f>IF(E1868="y",1,IF(E1868="S",1,0))</f>
        <v>0</v>
      </c>
      <c r="G1868" s="506">
        <f>IF(E1868="S",1,0)</f>
        <v>0</v>
      </c>
      <c r="H1868" s="542"/>
      <c r="I1868" s="543"/>
      <c r="J1868" s="538"/>
      <c r="K1868" s="539"/>
      <c r="L1868" s="552"/>
      <c r="M1868" s="558"/>
      <c r="N1868" s="554">
        <f>L1868+J1868</f>
        <v>0</v>
      </c>
      <c r="O1868" s="555"/>
      <c r="P1868" s="538"/>
      <c r="Q1868" s="539"/>
      <c r="R1868" s="552"/>
      <c r="S1868" s="558"/>
      <c r="T1868" s="590">
        <f t="shared" ref="T1868:T1881" si="1667">R1868-P1868</f>
        <v>0</v>
      </c>
      <c r="U1868" s="591"/>
      <c r="V1868" s="550"/>
      <c r="W1868" s="543"/>
      <c r="X1868" s="538"/>
      <c r="Y1868" s="543"/>
      <c r="Z1868" s="538"/>
      <c r="AA1868" s="543"/>
      <c r="AB1868" s="538"/>
      <c r="AC1868" s="539"/>
      <c r="AD1868" s="552"/>
      <c r="AE1868" s="558"/>
      <c r="AF1868" s="586">
        <f>IF(AB1868=0,0,(AD1868/AB1868)*100)</f>
        <v>0</v>
      </c>
      <c r="AG1868" s="587"/>
      <c r="AH1868" s="538"/>
      <c r="AI1868" s="539"/>
      <c r="AJ1868" s="552"/>
      <c r="AK1868" s="558"/>
      <c r="AL1868" s="590">
        <f>IF(AH1868=0,0,(AJ1868/AH1868)*100)</f>
        <v>0</v>
      </c>
      <c r="AM1868" s="591"/>
      <c r="AN1868" s="538"/>
      <c r="AO1868" s="539"/>
      <c r="AP1868" s="552"/>
      <c r="AQ1868" s="558"/>
      <c r="AR1868" s="590">
        <f>IF(AN1868=0,0,(AP1868/AN1868)*100)</f>
        <v>0</v>
      </c>
      <c r="AS1868" s="591"/>
      <c r="AT1868" s="578">
        <f>AB1868+AH1868+AN1868</f>
        <v>0</v>
      </c>
      <c r="AU1868" s="579"/>
      <c r="AV1868" s="574">
        <f>AD1868+AJ1868+AP1868</f>
        <v>0</v>
      </c>
      <c r="AW1868" s="575"/>
      <c r="AX1868" s="590">
        <f>IF(AT1868=0,0,(AV1868/AT1868)*100)</f>
        <v>0</v>
      </c>
      <c r="AY1868" s="591"/>
      <c r="AZ1868" s="538"/>
      <c r="BA1868" s="539"/>
      <c r="BB1868" s="552"/>
      <c r="BC1868" s="558"/>
      <c r="BD1868" s="590">
        <f>IF(AZ1868=0,0,(BB1868/AZ1868)*100)</f>
        <v>0</v>
      </c>
      <c r="BE1868" s="591"/>
      <c r="BF1868" s="578">
        <f>AT1868+AZ1868</f>
        <v>0</v>
      </c>
      <c r="BG1868" s="579"/>
      <c r="BH1868" s="574">
        <f>AV1868+BB1868</f>
        <v>0</v>
      </c>
      <c r="BI1868" s="575"/>
      <c r="BJ1868" s="590">
        <f>IF(BF1868=0,0,(BH1868/BF1868)*100)</f>
        <v>0</v>
      </c>
      <c r="BK1868" s="591"/>
      <c r="BL1868" s="650">
        <f>(AD1868*2)+(AJ1868*2)+(AP1868*3)+BB1868</f>
        <v>0</v>
      </c>
      <c r="BM1868" s="651"/>
      <c r="BN1868" s="652"/>
      <c r="BO1868" s="599" t="e">
        <f>(BL1868*BR$1838)+(N1868*BR$1839)+(X1868*BR$1840)+(R1868*BR$1841)+(V1868*BR$1842)+(Z1868*BR$1843)</f>
        <v>#REF!</v>
      </c>
      <c r="BP1868" s="599" t="e">
        <f>((AZ1868-BB1868)*BR$1845)+((AT1868-AV1868)*BR$1844)+(H1868*BR$1846)+(P1868*BR$1847)</f>
        <v>#REF!</v>
      </c>
      <c r="BQ1868" s="54"/>
      <c r="BR1868" s="54"/>
      <c r="BS1868" s="54"/>
    </row>
    <row r="1869" spans="1:71" ht="21.75" customHeight="1">
      <c r="A1869" s="54"/>
      <c r="B1869" s="566"/>
      <c r="C1869" s="560" t="str">
        <f>IF(ROSTER!D$38="","",ROSTER!D$38)</f>
        <v/>
      </c>
      <c r="D1869" s="561"/>
      <c r="E1869" s="547"/>
      <c r="F1869" s="502"/>
      <c r="G1869" s="507"/>
      <c r="H1869" s="544"/>
      <c r="I1869" s="545"/>
      <c r="J1869" s="540"/>
      <c r="K1869" s="541"/>
      <c r="L1869" s="553"/>
      <c r="M1869" s="559"/>
      <c r="N1869" s="556" t="s">
        <v>14</v>
      </c>
      <c r="O1869" s="557"/>
      <c r="P1869" s="540"/>
      <c r="Q1869" s="541"/>
      <c r="R1869" s="553"/>
      <c r="S1869" s="559"/>
      <c r="T1869" s="592"/>
      <c r="U1869" s="593"/>
      <c r="V1869" s="551"/>
      <c r="W1869" s="545"/>
      <c r="X1869" s="540"/>
      <c r="Y1869" s="545"/>
      <c r="Z1869" s="540"/>
      <c r="AA1869" s="545"/>
      <c r="AB1869" s="540"/>
      <c r="AC1869" s="541"/>
      <c r="AD1869" s="553"/>
      <c r="AE1869" s="559"/>
      <c r="AF1869" s="588"/>
      <c r="AG1869" s="589"/>
      <c r="AH1869" s="540"/>
      <c r="AI1869" s="541"/>
      <c r="AJ1869" s="553"/>
      <c r="AK1869" s="559"/>
      <c r="AL1869" s="592"/>
      <c r="AM1869" s="593"/>
      <c r="AN1869" s="540"/>
      <c r="AO1869" s="541"/>
      <c r="AP1869" s="553"/>
      <c r="AQ1869" s="559"/>
      <c r="AR1869" s="592"/>
      <c r="AS1869" s="593"/>
      <c r="AT1869" s="580"/>
      <c r="AU1869" s="581"/>
      <c r="AV1869" s="576"/>
      <c r="AW1869" s="577"/>
      <c r="AX1869" s="592"/>
      <c r="AY1869" s="593"/>
      <c r="AZ1869" s="540"/>
      <c r="BA1869" s="541"/>
      <c r="BB1869" s="553"/>
      <c r="BC1869" s="559"/>
      <c r="BD1869" s="592"/>
      <c r="BE1869" s="593"/>
      <c r="BF1869" s="580"/>
      <c r="BG1869" s="581"/>
      <c r="BH1869" s="576"/>
      <c r="BI1869" s="577"/>
      <c r="BJ1869" s="592"/>
      <c r="BK1869" s="593"/>
      <c r="BL1869" s="653"/>
      <c r="BM1869" s="654"/>
      <c r="BN1869" s="655"/>
      <c r="BO1869" s="600"/>
      <c r="BP1869" s="600"/>
      <c r="BQ1869" s="54"/>
      <c r="BR1869" s="54"/>
      <c r="BS1869" s="54"/>
    </row>
    <row r="1870" spans="1:71" ht="21.75" customHeight="1">
      <c r="A1870" s="54"/>
      <c r="B1870" s="565" t="str">
        <f>IF(ROSTER!B$40="","",ROSTER!B$40)</f>
        <v/>
      </c>
      <c r="C1870" s="536" t="str">
        <f>IF(ROSTER!C$40="","",ROSTER!C$40)</f>
        <v/>
      </c>
      <c r="D1870" s="537"/>
      <c r="E1870" s="546"/>
      <c r="F1870" s="501">
        <f>IF(E1870="y",1,IF(E1870="S",1,0))</f>
        <v>0</v>
      </c>
      <c r="G1870" s="506">
        <f>IF(E1870="S",1,0)</f>
        <v>0</v>
      </c>
      <c r="H1870" s="542"/>
      <c r="I1870" s="543"/>
      <c r="J1870" s="538"/>
      <c r="K1870" s="539"/>
      <c r="L1870" s="552"/>
      <c r="M1870" s="558"/>
      <c r="N1870" s="554">
        <f>L1870+J1870</f>
        <v>0</v>
      </c>
      <c r="O1870" s="555"/>
      <c r="P1870" s="538"/>
      <c r="Q1870" s="539"/>
      <c r="R1870" s="552"/>
      <c r="S1870" s="558"/>
      <c r="T1870" s="590">
        <f t="shared" ref="T1870:T1881" si="1668">R1870-P1870</f>
        <v>0</v>
      </c>
      <c r="U1870" s="591"/>
      <c r="V1870" s="550"/>
      <c r="W1870" s="543"/>
      <c r="X1870" s="538"/>
      <c r="Y1870" s="543"/>
      <c r="Z1870" s="538"/>
      <c r="AA1870" s="543"/>
      <c r="AB1870" s="538"/>
      <c r="AC1870" s="539"/>
      <c r="AD1870" s="552"/>
      <c r="AE1870" s="558"/>
      <c r="AF1870" s="586">
        <f>IF(AB1870=0,0,(AD1870/AB1870)*100)</f>
        <v>0</v>
      </c>
      <c r="AG1870" s="587"/>
      <c r="AH1870" s="538"/>
      <c r="AI1870" s="539"/>
      <c r="AJ1870" s="552"/>
      <c r="AK1870" s="558"/>
      <c r="AL1870" s="590">
        <f>IF(AH1870=0,0,(AJ1870/AH1870)*100)</f>
        <v>0</v>
      </c>
      <c r="AM1870" s="591"/>
      <c r="AN1870" s="538"/>
      <c r="AO1870" s="539"/>
      <c r="AP1870" s="552"/>
      <c r="AQ1870" s="558"/>
      <c r="AR1870" s="590">
        <f>IF(AN1870=0,0,(AP1870/AN1870)*100)</f>
        <v>0</v>
      </c>
      <c r="AS1870" s="591"/>
      <c r="AT1870" s="578">
        <f>AB1870+AH1870+AN1870</f>
        <v>0</v>
      </c>
      <c r="AU1870" s="579"/>
      <c r="AV1870" s="574">
        <f>AD1870+AJ1870+AP1870</f>
        <v>0</v>
      </c>
      <c r="AW1870" s="575"/>
      <c r="AX1870" s="590">
        <f>IF(AT1870=0,0,(AV1870/AT1870)*100)</f>
        <v>0</v>
      </c>
      <c r="AY1870" s="591"/>
      <c r="AZ1870" s="538"/>
      <c r="BA1870" s="539"/>
      <c r="BB1870" s="552"/>
      <c r="BC1870" s="558"/>
      <c r="BD1870" s="590">
        <f>IF(AZ1870=0,0,(BB1870/AZ1870)*100)</f>
        <v>0</v>
      </c>
      <c r="BE1870" s="591"/>
      <c r="BF1870" s="578">
        <f>AT1870+AZ1870</f>
        <v>0</v>
      </c>
      <c r="BG1870" s="579"/>
      <c r="BH1870" s="574">
        <f>AV1870+BB1870</f>
        <v>0</v>
      </c>
      <c r="BI1870" s="575"/>
      <c r="BJ1870" s="590">
        <f>IF(BF1870=0,0,(BH1870/BF1870)*100)</f>
        <v>0</v>
      </c>
      <c r="BK1870" s="591"/>
      <c r="BL1870" s="650">
        <f>(AD1870*2)+(AJ1870*2)+(AP1870*3)+BB1870</f>
        <v>0</v>
      </c>
      <c r="BM1870" s="651"/>
      <c r="BN1870" s="652"/>
      <c r="BO1870" s="599" t="e">
        <f>(BL1870*BR$1838)+(N1870*BR$1839)+(X1870*BR$1840)+(R1870*BR$1841)+(V1870*BR$1842)+(Z1870*BR$1843)</f>
        <v>#REF!</v>
      </c>
      <c r="BP1870" s="599" t="e">
        <f>((AZ1870-BB1870)*BR$1845)+((AT1870-AV1870)*BR$1844)+(H1870*BR$1846)+(P1870*BR$1847)</f>
        <v>#REF!</v>
      </c>
      <c r="BQ1870" s="54"/>
      <c r="BR1870" s="54"/>
      <c r="BS1870" s="54"/>
    </row>
    <row r="1871" spans="1:71" ht="21.75" customHeight="1">
      <c r="A1871" s="54"/>
      <c r="B1871" s="566"/>
      <c r="C1871" s="560" t="str">
        <f>IF(ROSTER!D$40="","",ROSTER!D$40)</f>
        <v/>
      </c>
      <c r="D1871" s="561"/>
      <c r="E1871" s="547"/>
      <c r="F1871" s="502"/>
      <c r="G1871" s="507"/>
      <c r="H1871" s="544"/>
      <c r="I1871" s="545"/>
      <c r="J1871" s="540"/>
      <c r="K1871" s="541"/>
      <c r="L1871" s="553"/>
      <c r="M1871" s="559"/>
      <c r="N1871" s="556" t="s">
        <v>14</v>
      </c>
      <c r="O1871" s="557"/>
      <c r="P1871" s="540"/>
      <c r="Q1871" s="541"/>
      <c r="R1871" s="553"/>
      <c r="S1871" s="559"/>
      <c r="T1871" s="592"/>
      <c r="U1871" s="593"/>
      <c r="V1871" s="551"/>
      <c r="W1871" s="545"/>
      <c r="X1871" s="540"/>
      <c r="Y1871" s="545"/>
      <c r="Z1871" s="540"/>
      <c r="AA1871" s="545"/>
      <c r="AB1871" s="540"/>
      <c r="AC1871" s="541"/>
      <c r="AD1871" s="553"/>
      <c r="AE1871" s="559"/>
      <c r="AF1871" s="588"/>
      <c r="AG1871" s="589"/>
      <c r="AH1871" s="540"/>
      <c r="AI1871" s="541"/>
      <c r="AJ1871" s="553"/>
      <c r="AK1871" s="559"/>
      <c r="AL1871" s="592"/>
      <c r="AM1871" s="593"/>
      <c r="AN1871" s="540"/>
      <c r="AO1871" s="541"/>
      <c r="AP1871" s="553"/>
      <c r="AQ1871" s="559"/>
      <c r="AR1871" s="592"/>
      <c r="AS1871" s="593"/>
      <c r="AT1871" s="580"/>
      <c r="AU1871" s="581"/>
      <c r="AV1871" s="576"/>
      <c r="AW1871" s="577"/>
      <c r="AX1871" s="592"/>
      <c r="AY1871" s="593"/>
      <c r="AZ1871" s="540"/>
      <c r="BA1871" s="541"/>
      <c r="BB1871" s="553"/>
      <c r="BC1871" s="559"/>
      <c r="BD1871" s="592"/>
      <c r="BE1871" s="593"/>
      <c r="BF1871" s="580"/>
      <c r="BG1871" s="581"/>
      <c r="BH1871" s="576"/>
      <c r="BI1871" s="577"/>
      <c r="BJ1871" s="592"/>
      <c r="BK1871" s="593"/>
      <c r="BL1871" s="653"/>
      <c r="BM1871" s="654"/>
      <c r="BN1871" s="655"/>
      <c r="BO1871" s="600"/>
      <c r="BP1871" s="600"/>
      <c r="BQ1871" s="54"/>
      <c r="BR1871" s="54"/>
      <c r="BS1871" s="54"/>
    </row>
    <row r="1872" spans="1:71" ht="21.75" customHeight="1">
      <c r="A1872" s="54"/>
      <c r="B1872" s="565" t="str">
        <f>IF(ROSTER!B$42="","",ROSTER!B$42)</f>
        <v/>
      </c>
      <c r="C1872" s="536" t="str">
        <f>IF(ROSTER!C$42="","",ROSTER!C$42)</f>
        <v/>
      </c>
      <c r="D1872" s="537"/>
      <c r="E1872" s="546"/>
      <c r="F1872" s="501">
        <f>IF(E1872="y",1,IF(E1872="S",1,0))</f>
        <v>0</v>
      </c>
      <c r="G1872" s="506">
        <f>IF(E1872="S",1,0)</f>
        <v>0</v>
      </c>
      <c r="H1872" s="542"/>
      <c r="I1872" s="543"/>
      <c r="J1872" s="538"/>
      <c r="K1872" s="539"/>
      <c r="L1872" s="552"/>
      <c r="M1872" s="558"/>
      <c r="N1872" s="554">
        <f>L1872+J1872</f>
        <v>0</v>
      </c>
      <c r="O1872" s="555"/>
      <c r="P1872" s="538"/>
      <c r="Q1872" s="539"/>
      <c r="R1872" s="552"/>
      <c r="S1872" s="558"/>
      <c r="T1872" s="590">
        <f t="shared" ref="T1872:T1881" si="1669">R1872-P1872</f>
        <v>0</v>
      </c>
      <c r="U1872" s="591"/>
      <c r="V1872" s="550"/>
      <c r="W1872" s="543"/>
      <c r="X1872" s="538"/>
      <c r="Y1872" s="543"/>
      <c r="Z1872" s="538"/>
      <c r="AA1872" s="543"/>
      <c r="AB1872" s="538"/>
      <c r="AC1872" s="539"/>
      <c r="AD1872" s="552"/>
      <c r="AE1872" s="558"/>
      <c r="AF1872" s="586">
        <f>IF(AB1872=0,0,(AD1872/AB1872)*100)</f>
        <v>0</v>
      </c>
      <c r="AG1872" s="587"/>
      <c r="AH1872" s="538"/>
      <c r="AI1872" s="539"/>
      <c r="AJ1872" s="552"/>
      <c r="AK1872" s="558"/>
      <c r="AL1872" s="590">
        <f>IF(AH1872=0,0,(AJ1872/AH1872)*100)</f>
        <v>0</v>
      </c>
      <c r="AM1872" s="591"/>
      <c r="AN1872" s="538"/>
      <c r="AO1872" s="539"/>
      <c r="AP1872" s="552"/>
      <c r="AQ1872" s="558"/>
      <c r="AR1872" s="590">
        <f>IF(AN1872=0,0,(AP1872/AN1872)*100)</f>
        <v>0</v>
      </c>
      <c r="AS1872" s="591"/>
      <c r="AT1872" s="578">
        <f>AB1872+AH1872+AN1872</f>
        <v>0</v>
      </c>
      <c r="AU1872" s="579"/>
      <c r="AV1872" s="574">
        <f>AD1872+AJ1872+AP1872</f>
        <v>0</v>
      </c>
      <c r="AW1872" s="575"/>
      <c r="AX1872" s="590">
        <f>IF(AT1872=0,0,(AV1872/AT1872)*100)</f>
        <v>0</v>
      </c>
      <c r="AY1872" s="591"/>
      <c r="AZ1872" s="538"/>
      <c r="BA1872" s="539"/>
      <c r="BB1872" s="552"/>
      <c r="BC1872" s="558"/>
      <c r="BD1872" s="590">
        <f>IF(AZ1872=0,0,(BB1872/AZ1872)*100)</f>
        <v>0</v>
      </c>
      <c r="BE1872" s="591"/>
      <c r="BF1872" s="578">
        <f>AT1872+AZ1872</f>
        <v>0</v>
      </c>
      <c r="BG1872" s="579"/>
      <c r="BH1872" s="574">
        <f>AV1872+BB1872</f>
        <v>0</v>
      </c>
      <c r="BI1872" s="575"/>
      <c r="BJ1872" s="590">
        <f>IF(BF1872=0,0,(BH1872/BF1872)*100)</f>
        <v>0</v>
      </c>
      <c r="BK1872" s="591"/>
      <c r="BL1872" s="650">
        <f>(AD1872*2)+(AJ1872*2)+(AP1872*3)+BB1872</f>
        <v>0</v>
      </c>
      <c r="BM1872" s="651"/>
      <c r="BN1872" s="652"/>
      <c r="BO1872" s="599" t="e">
        <f>(BL1872*BR$1838)+(N1872*BR$1839)+(X1872*BR$1840)+(R1872*BR$1841)+(V1872*BR$1842)+(Z1872*BR$1843)</f>
        <v>#REF!</v>
      </c>
      <c r="BP1872" s="599" t="e">
        <f>((AZ1872-BB1872)*BR$1845)+((AT1872-AV1872)*BR$1844)+(H1872*BR$1846)+(P1872*BR$1847)</f>
        <v>#REF!</v>
      </c>
      <c r="BQ1872" s="54"/>
      <c r="BR1872" s="54"/>
      <c r="BS1872" s="54"/>
    </row>
    <row r="1873" spans="1:71" ht="21.75" customHeight="1">
      <c r="A1873" s="54"/>
      <c r="B1873" s="566"/>
      <c r="C1873" s="560" t="str">
        <f>IF(ROSTER!D$42="","",ROSTER!D$42)</f>
        <v/>
      </c>
      <c r="D1873" s="561"/>
      <c r="E1873" s="547"/>
      <c r="F1873" s="502"/>
      <c r="G1873" s="507"/>
      <c r="H1873" s="544"/>
      <c r="I1873" s="545"/>
      <c r="J1873" s="540"/>
      <c r="K1873" s="541"/>
      <c r="L1873" s="553"/>
      <c r="M1873" s="559"/>
      <c r="N1873" s="556" t="s">
        <v>14</v>
      </c>
      <c r="O1873" s="557"/>
      <c r="P1873" s="540"/>
      <c r="Q1873" s="541"/>
      <c r="R1873" s="553"/>
      <c r="S1873" s="559"/>
      <c r="T1873" s="592"/>
      <c r="U1873" s="593"/>
      <c r="V1873" s="551"/>
      <c r="W1873" s="545"/>
      <c r="X1873" s="540"/>
      <c r="Y1873" s="545"/>
      <c r="Z1873" s="540"/>
      <c r="AA1873" s="545"/>
      <c r="AB1873" s="540"/>
      <c r="AC1873" s="541"/>
      <c r="AD1873" s="553"/>
      <c r="AE1873" s="559"/>
      <c r="AF1873" s="588"/>
      <c r="AG1873" s="589"/>
      <c r="AH1873" s="540"/>
      <c r="AI1873" s="541"/>
      <c r="AJ1873" s="553"/>
      <c r="AK1873" s="559"/>
      <c r="AL1873" s="592"/>
      <c r="AM1873" s="593"/>
      <c r="AN1873" s="540"/>
      <c r="AO1873" s="541"/>
      <c r="AP1873" s="553"/>
      <c r="AQ1873" s="559"/>
      <c r="AR1873" s="592"/>
      <c r="AS1873" s="593"/>
      <c r="AT1873" s="580"/>
      <c r="AU1873" s="581"/>
      <c r="AV1873" s="576"/>
      <c r="AW1873" s="577"/>
      <c r="AX1873" s="592"/>
      <c r="AY1873" s="593"/>
      <c r="AZ1873" s="540"/>
      <c r="BA1873" s="541"/>
      <c r="BB1873" s="553"/>
      <c r="BC1873" s="559"/>
      <c r="BD1873" s="592"/>
      <c r="BE1873" s="593"/>
      <c r="BF1873" s="580"/>
      <c r="BG1873" s="581"/>
      <c r="BH1873" s="576"/>
      <c r="BI1873" s="577"/>
      <c r="BJ1873" s="592"/>
      <c r="BK1873" s="593"/>
      <c r="BL1873" s="653"/>
      <c r="BM1873" s="654"/>
      <c r="BN1873" s="655"/>
      <c r="BO1873" s="600"/>
      <c r="BP1873" s="600"/>
      <c r="BQ1873" s="54"/>
      <c r="BR1873" s="54"/>
      <c r="BS1873" s="54"/>
    </row>
    <row r="1874" spans="1:71" ht="21.75" customHeight="1">
      <c r="A1874" s="54"/>
      <c r="B1874" s="565" t="str">
        <f>IF(ROSTER!B$44="","",ROSTER!B$44)</f>
        <v/>
      </c>
      <c r="C1874" s="536" t="str">
        <f>IF(ROSTER!C$44="","",ROSTER!C$44)</f>
        <v/>
      </c>
      <c r="D1874" s="537"/>
      <c r="E1874" s="546"/>
      <c r="F1874" s="501">
        <f>IF(E1874="y",1,IF(E1874="S",1,0))</f>
        <v>0</v>
      </c>
      <c r="G1874" s="506">
        <f>IF(E1874="S",1,0)</f>
        <v>0</v>
      </c>
      <c r="H1874" s="542"/>
      <c r="I1874" s="543"/>
      <c r="J1874" s="538"/>
      <c r="K1874" s="539"/>
      <c r="L1874" s="552"/>
      <c r="M1874" s="558"/>
      <c r="N1874" s="554">
        <f>L1874+J1874</f>
        <v>0</v>
      </c>
      <c r="O1874" s="555"/>
      <c r="P1874" s="538"/>
      <c r="Q1874" s="539"/>
      <c r="R1874" s="552"/>
      <c r="S1874" s="558"/>
      <c r="T1874" s="590">
        <f t="shared" ref="T1874:T1881" si="1670">R1874-P1874</f>
        <v>0</v>
      </c>
      <c r="U1874" s="591"/>
      <c r="V1874" s="550"/>
      <c r="W1874" s="543"/>
      <c r="X1874" s="538"/>
      <c r="Y1874" s="543"/>
      <c r="Z1874" s="538"/>
      <c r="AA1874" s="543"/>
      <c r="AB1874" s="538"/>
      <c r="AC1874" s="539"/>
      <c r="AD1874" s="552"/>
      <c r="AE1874" s="558"/>
      <c r="AF1874" s="586">
        <f>IF(AB1874=0,0,(AD1874/AB1874)*100)</f>
        <v>0</v>
      </c>
      <c r="AG1874" s="587"/>
      <c r="AH1874" s="538"/>
      <c r="AI1874" s="539"/>
      <c r="AJ1874" s="552"/>
      <c r="AK1874" s="558"/>
      <c r="AL1874" s="590">
        <f>IF(AH1874=0,0,(AJ1874/AH1874)*100)</f>
        <v>0</v>
      </c>
      <c r="AM1874" s="591"/>
      <c r="AN1874" s="538"/>
      <c r="AO1874" s="539"/>
      <c r="AP1874" s="552"/>
      <c r="AQ1874" s="558"/>
      <c r="AR1874" s="590">
        <f>IF(AN1874=0,0,(AP1874/AN1874)*100)</f>
        <v>0</v>
      </c>
      <c r="AS1874" s="591"/>
      <c r="AT1874" s="578">
        <f>AB1874+AH1874+AN1874</f>
        <v>0</v>
      </c>
      <c r="AU1874" s="579"/>
      <c r="AV1874" s="574">
        <f>AD1874+AJ1874+AP1874</f>
        <v>0</v>
      </c>
      <c r="AW1874" s="575"/>
      <c r="AX1874" s="590">
        <f>IF(AT1874=0,0,(AV1874/AT1874)*100)</f>
        <v>0</v>
      </c>
      <c r="AY1874" s="591"/>
      <c r="AZ1874" s="538"/>
      <c r="BA1874" s="539"/>
      <c r="BB1874" s="552"/>
      <c r="BC1874" s="558"/>
      <c r="BD1874" s="590">
        <f>IF(AZ1874=0,0,(BB1874/AZ1874)*100)</f>
        <v>0</v>
      </c>
      <c r="BE1874" s="591"/>
      <c r="BF1874" s="578">
        <f>AT1874+AZ1874</f>
        <v>0</v>
      </c>
      <c r="BG1874" s="579"/>
      <c r="BH1874" s="574">
        <f>AV1874+BB1874</f>
        <v>0</v>
      </c>
      <c r="BI1874" s="575"/>
      <c r="BJ1874" s="590">
        <f>IF(BF1874=0,0,(BH1874/BF1874)*100)</f>
        <v>0</v>
      </c>
      <c r="BK1874" s="591"/>
      <c r="BL1874" s="650">
        <f>(AD1874*2)+(AJ1874*2)+(AP1874*3)+BB1874</f>
        <v>0</v>
      </c>
      <c r="BM1874" s="651"/>
      <c r="BN1874" s="652"/>
      <c r="BO1874" s="599" t="e">
        <f>(BL1874*BR$1838)+(N1874*BR$1839)+(X1874*BR$1840)+(R1874*BR$1841)+(V1874*BR$1842)+(Z1874*BR$1843)</f>
        <v>#REF!</v>
      </c>
      <c r="BP1874" s="599" t="e">
        <f>((AZ1874-BB1874)*BR$1845)+((AT1874-AV1874)*BR$1844)+(H1874*BR$1846)+(P1874*BR$1847)</f>
        <v>#REF!</v>
      </c>
      <c r="BQ1874" s="54"/>
      <c r="BR1874" s="54"/>
      <c r="BS1874" s="54"/>
    </row>
    <row r="1875" spans="1:71" ht="21.75" customHeight="1">
      <c r="A1875" s="54"/>
      <c r="B1875" s="566"/>
      <c r="C1875" s="560" t="str">
        <f>IF(ROSTER!D$44="","",ROSTER!D$44)</f>
        <v/>
      </c>
      <c r="D1875" s="561"/>
      <c r="E1875" s="547"/>
      <c r="F1875" s="502"/>
      <c r="G1875" s="507"/>
      <c r="H1875" s="544"/>
      <c r="I1875" s="545"/>
      <c r="J1875" s="540"/>
      <c r="K1875" s="541"/>
      <c r="L1875" s="553"/>
      <c r="M1875" s="559"/>
      <c r="N1875" s="556" t="s">
        <v>14</v>
      </c>
      <c r="O1875" s="557"/>
      <c r="P1875" s="540"/>
      <c r="Q1875" s="541"/>
      <c r="R1875" s="553"/>
      <c r="S1875" s="559"/>
      <c r="T1875" s="592"/>
      <c r="U1875" s="593"/>
      <c r="V1875" s="551"/>
      <c r="W1875" s="545"/>
      <c r="X1875" s="540"/>
      <c r="Y1875" s="545"/>
      <c r="Z1875" s="540"/>
      <c r="AA1875" s="545"/>
      <c r="AB1875" s="540"/>
      <c r="AC1875" s="541"/>
      <c r="AD1875" s="553"/>
      <c r="AE1875" s="559"/>
      <c r="AF1875" s="588"/>
      <c r="AG1875" s="589"/>
      <c r="AH1875" s="540"/>
      <c r="AI1875" s="541"/>
      <c r="AJ1875" s="553"/>
      <c r="AK1875" s="559"/>
      <c r="AL1875" s="592"/>
      <c r="AM1875" s="593"/>
      <c r="AN1875" s="540"/>
      <c r="AO1875" s="541"/>
      <c r="AP1875" s="553"/>
      <c r="AQ1875" s="559"/>
      <c r="AR1875" s="592"/>
      <c r="AS1875" s="593"/>
      <c r="AT1875" s="580"/>
      <c r="AU1875" s="581"/>
      <c r="AV1875" s="576"/>
      <c r="AW1875" s="577"/>
      <c r="AX1875" s="592"/>
      <c r="AY1875" s="593"/>
      <c r="AZ1875" s="540"/>
      <c r="BA1875" s="541"/>
      <c r="BB1875" s="553"/>
      <c r="BC1875" s="559"/>
      <c r="BD1875" s="592"/>
      <c r="BE1875" s="593"/>
      <c r="BF1875" s="580"/>
      <c r="BG1875" s="581"/>
      <c r="BH1875" s="576"/>
      <c r="BI1875" s="577"/>
      <c r="BJ1875" s="592"/>
      <c r="BK1875" s="593"/>
      <c r="BL1875" s="653"/>
      <c r="BM1875" s="654"/>
      <c r="BN1875" s="655"/>
      <c r="BO1875" s="600"/>
      <c r="BP1875" s="600"/>
      <c r="BQ1875" s="54"/>
      <c r="BR1875" s="54"/>
      <c r="BS1875" s="54"/>
    </row>
    <row r="1876" spans="1:71" ht="21.75" customHeight="1">
      <c r="A1876" s="54"/>
      <c r="B1876" s="565" t="str">
        <f>IF(ROSTER!B$46="","",ROSTER!B$46)</f>
        <v/>
      </c>
      <c r="C1876" s="536" t="str">
        <f>IF(ROSTER!C$46="","",ROSTER!C$46)</f>
        <v/>
      </c>
      <c r="D1876" s="537"/>
      <c r="E1876" s="546"/>
      <c r="F1876" s="501">
        <f>IF(E1876="y",1,IF(E1876="S",1,0))</f>
        <v>0</v>
      </c>
      <c r="G1876" s="506">
        <f>IF(E1876="S",1,0)</f>
        <v>0</v>
      </c>
      <c r="H1876" s="542"/>
      <c r="I1876" s="543"/>
      <c r="J1876" s="538"/>
      <c r="K1876" s="539"/>
      <c r="L1876" s="552"/>
      <c r="M1876" s="558"/>
      <c r="N1876" s="554">
        <f>L1876+J1876</f>
        <v>0</v>
      </c>
      <c r="O1876" s="555"/>
      <c r="P1876" s="538"/>
      <c r="Q1876" s="539"/>
      <c r="R1876" s="552"/>
      <c r="S1876" s="558"/>
      <c r="T1876" s="590">
        <f t="shared" ref="T1876:T1881" si="1671">R1876-P1876</f>
        <v>0</v>
      </c>
      <c r="U1876" s="591"/>
      <c r="V1876" s="550"/>
      <c r="W1876" s="543"/>
      <c r="X1876" s="538"/>
      <c r="Y1876" s="543"/>
      <c r="Z1876" s="538"/>
      <c r="AA1876" s="543"/>
      <c r="AB1876" s="538"/>
      <c r="AC1876" s="539"/>
      <c r="AD1876" s="552"/>
      <c r="AE1876" s="558"/>
      <c r="AF1876" s="586">
        <f>IF(AB1876=0,0,(AD1876/AB1876)*100)</f>
        <v>0</v>
      </c>
      <c r="AG1876" s="587"/>
      <c r="AH1876" s="538"/>
      <c r="AI1876" s="539"/>
      <c r="AJ1876" s="552"/>
      <c r="AK1876" s="558"/>
      <c r="AL1876" s="590">
        <f>IF(AH1876=0,0,(AJ1876/AH1876)*100)</f>
        <v>0</v>
      </c>
      <c r="AM1876" s="591"/>
      <c r="AN1876" s="538"/>
      <c r="AO1876" s="539"/>
      <c r="AP1876" s="552"/>
      <c r="AQ1876" s="558"/>
      <c r="AR1876" s="590">
        <f>IF(AN1876=0,0,(AP1876/AN1876)*100)</f>
        <v>0</v>
      </c>
      <c r="AS1876" s="591"/>
      <c r="AT1876" s="578">
        <f>AB1876+AH1876+AN1876</f>
        <v>0</v>
      </c>
      <c r="AU1876" s="579"/>
      <c r="AV1876" s="574">
        <f>AD1876+AJ1876+AP1876</f>
        <v>0</v>
      </c>
      <c r="AW1876" s="575"/>
      <c r="AX1876" s="590">
        <f>IF(AT1876=0,0,(AV1876/AT1876)*100)</f>
        <v>0</v>
      </c>
      <c r="AY1876" s="591"/>
      <c r="AZ1876" s="538"/>
      <c r="BA1876" s="539"/>
      <c r="BB1876" s="552"/>
      <c r="BC1876" s="558"/>
      <c r="BD1876" s="590">
        <f>IF(AZ1876=0,0,(BB1876/AZ1876)*100)</f>
        <v>0</v>
      </c>
      <c r="BE1876" s="591"/>
      <c r="BF1876" s="578">
        <f>AT1876+AZ1876</f>
        <v>0</v>
      </c>
      <c r="BG1876" s="579"/>
      <c r="BH1876" s="574">
        <f>AV1876+BB1876</f>
        <v>0</v>
      </c>
      <c r="BI1876" s="575"/>
      <c r="BJ1876" s="590">
        <f>IF(BF1876=0,0,(BH1876/BF1876)*100)</f>
        <v>0</v>
      </c>
      <c r="BK1876" s="591"/>
      <c r="BL1876" s="650">
        <f>(AD1876*2)+(AJ1876*2)+(AP1876*3)+BB1876</f>
        <v>0</v>
      </c>
      <c r="BM1876" s="651"/>
      <c r="BN1876" s="652"/>
      <c r="BO1876" s="601" t="e">
        <f>(BL1876*BR$74)+(N1876*BR$75)+(X1876*BR$76)+(R1876*BR$77)+(V1876*BR$78)+(Z1876*BR$79)</f>
        <v>#REF!</v>
      </c>
      <c r="BP1876" s="599" t="e">
        <f>((AZ1876-BB1876)*BR$81)+((AT1876-AV1876)*BR$80)+(H1876*BR$82)+(P1876*BR$83)</f>
        <v>#REF!</v>
      </c>
      <c r="BQ1876" s="54"/>
      <c r="BR1876" s="54"/>
      <c r="BS1876" s="54"/>
    </row>
    <row r="1877" spans="1:71" ht="22.5" customHeight="1">
      <c r="A1877" s="54"/>
      <c r="B1877" s="566"/>
      <c r="C1877" s="560" t="str">
        <f>IF(ROSTER!D$46="","",ROSTER!D$46)</f>
        <v/>
      </c>
      <c r="D1877" s="561"/>
      <c r="E1877" s="547"/>
      <c r="F1877" s="502"/>
      <c r="G1877" s="507"/>
      <c r="H1877" s="544"/>
      <c r="I1877" s="545"/>
      <c r="J1877" s="540"/>
      <c r="K1877" s="541"/>
      <c r="L1877" s="553"/>
      <c r="M1877" s="559"/>
      <c r="N1877" s="556" t="s">
        <v>14</v>
      </c>
      <c r="O1877" s="557"/>
      <c r="P1877" s="540"/>
      <c r="Q1877" s="541"/>
      <c r="R1877" s="553"/>
      <c r="S1877" s="559"/>
      <c r="T1877" s="592"/>
      <c r="U1877" s="593"/>
      <c r="V1877" s="551"/>
      <c r="W1877" s="545"/>
      <c r="X1877" s="540"/>
      <c r="Y1877" s="545"/>
      <c r="Z1877" s="540"/>
      <c r="AA1877" s="545"/>
      <c r="AB1877" s="540"/>
      <c r="AC1877" s="541"/>
      <c r="AD1877" s="553"/>
      <c r="AE1877" s="559"/>
      <c r="AF1877" s="588"/>
      <c r="AG1877" s="589"/>
      <c r="AH1877" s="540"/>
      <c r="AI1877" s="541"/>
      <c r="AJ1877" s="553"/>
      <c r="AK1877" s="559"/>
      <c r="AL1877" s="592"/>
      <c r="AM1877" s="593"/>
      <c r="AN1877" s="540"/>
      <c r="AO1877" s="541"/>
      <c r="AP1877" s="553"/>
      <c r="AQ1877" s="559"/>
      <c r="AR1877" s="592"/>
      <c r="AS1877" s="593"/>
      <c r="AT1877" s="580"/>
      <c r="AU1877" s="581"/>
      <c r="AV1877" s="576"/>
      <c r="AW1877" s="577"/>
      <c r="AX1877" s="592"/>
      <c r="AY1877" s="593"/>
      <c r="AZ1877" s="540"/>
      <c r="BA1877" s="541"/>
      <c r="BB1877" s="553"/>
      <c r="BC1877" s="559"/>
      <c r="BD1877" s="592"/>
      <c r="BE1877" s="593"/>
      <c r="BF1877" s="580"/>
      <c r="BG1877" s="581"/>
      <c r="BH1877" s="576"/>
      <c r="BI1877" s="577"/>
      <c r="BJ1877" s="592"/>
      <c r="BK1877" s="593"/>
      <c r="BL1877" s="653"/>
      <c r="BM1877" s="654"/>
      <c r="BN1877" s="655"/>
      <c r="BO1877" s="602"/>
      <c r="BP1877" s="600"/>
      <c r="BQ1877" s="54"/>
      <c r="BR1877" s="54"/>
      <c r="BS1877" s="54"/>
    </row>
    <row r="1878" spans="1:71" ht="21.75" customHeight="1">
      <c r="A1878" s="54"/>
      <c r="B1878" s="565" t="str">
        <f>IF(ROSTER!B$48="","",ROSTER!B$48)</f>
        <v/>
      </c>
      <c r="C1878" s="536" t="str">
        <f>IF(ROSTER!C$48="","",ROSTER!C$48)</f>
        <v/>
      </c>
      <c r="D1878" s="537"/>
      <c r="E1878" s="546"/>
      <c r="F1878" s="501">
        <f t="shared" ref="F1878" si="1672">IF(E1878="y",1,IF(E1878="S",1,0))</f>
        <v>0</v>
      </c>
      <c r="G1878" s="506">
        <f t="shared" ref="G1878" si="1673">IF(E1878="S",1,0)</f>
        <v>0</v>
      </c>
      <c r="H1878" s="542"/>
      <c r="I1878" s="543"/>
      <c r="J1878" s="538"/>
      <c r="K1878" s="539"/>
      <c r="L1878" s="552"/>
      <c r="M1878" s="558"/>
      <c r="N1878" s="554">
        <f t="shared" ref="N1878" si="1674">L1878+J1878</f>
        <v>0</v>
      </c>
      <c r="O1878" s="555"/>
      <c r="P1878" s="538"/>
      <c r="Q1878" s="539"/>
      <c r="R1878" s="552"/>
      <c r="S1878" s="558"/>
      <c r="T1878" s="590">
        <f t="shared" ref="T1878:T1881" si="1675">R1878-P1878</f>
        <v>0</v>
      </c>
      <c r="U1878" s="591"/>
      <c r="V1878" s="550"/>
      <c r="W1878" s="543"/>
      <c r="X1878" s="538"/>
      <c r="Y1878" s="543"/>
      <c r="Z1878" s="538"/>
      <c r="AA1878" s="543"/>
      <c r="AB1878" s="538"/>
      <c r="AC1878" s="539"/>
      <c r="AD1878" s="552"/>
      <c r="AE1878" s="558"/>
      <c r="AF1878" s="586"/>
      <c r="AG1878" s="587"/>
      <c r="AH1878" s="538"/>
      <c r="AI1878" s="539"/>
      <c r="AJ1878" s="552"/>
      <c r="AK1878" s="558"/>
      <c r="AL1878" s="590">
        <f t="shared" ref="AL1878" si="1676">IF(AH1878=0,0,(AJ1878/AH1878)*100)</f>
        <v>0</v>
      </c>
      <c r="AM1878" s="591"/>
      <c r="AN1878" s="538"/>
      <c r="AO1878" s="539"/>
      <c r="AP1878" s="552"/>
      <c r="AQ1878" s="558"/>
      <c r="AR1878" s="590">
        <f t="shared" ref="AR1878" si="1677">IF(AN1878=0,0,(AP1878/AN1878)*100)</f>
        <v>0</v>
      </c>
      <c r="AS1878" s="591"/>
      <c r="AT1878" s="578">
        <f t="shared" ref="AT1878" si="1678">AB1878+AH1878+AN1878</f>
        <v>0</v>
      </c>
      <c r="AU1878" s="579"/>
      <c r="AV1878" s="574">
        <f t="shared" ref="AV1878" si="1679">AD1878+AJ1878+AP1878</f>
        <v>0</v>
      </c>
      <c r="AW1878" s="575"/>
      <c r="AX1878" s="590">
        <f t="shared" ref="AX1878" si="1680">IF(AT1878=0,0,(AV1878/AT1878)*100)</f>
        <v>0</v>
      </c>
      <c r="AY1878" s="591"/>
      <c r="AZ1878" s="538"/>
      <c r="BA1878" s="539"/>
      <c r="BB1878" s="552"/>
      <c r="BC1878" s="558"/>
      <c r="BD1878" s="590">
        <f t="shared" ref="BD1878" si="1681">IF(AZ1878=0,0,(BB1878/AZ1878)*100)</f>
        <v>0</v>
      </c>
      <c r="BE1878" s="591"/>
      <c r="BF1878" s="578">
        <f t="shared" ref="BF1878" si="1682">AT1878+AZ1878</f>
        <v>0</v>
      </c>
      <c r="BG1878" s="579"/>
      <c r="BH1878" s="574">
        <f t="shared" ref="BH1878" si="1683">AV1878+BB1878</f>
        <v>0</v>
      </c>
      <c r="BI1878" s="575"/>
      <c r="BJ1878" s="590">
        <f t="shared" ref="BJ1878" si="1684">IF(BF1878=0,0,(BH1878/BF1878)*100)</f>
        <v>0</v>
      </c>
      <c r="BK1878" s="591"/>
      <c r="BL1878" s="650">
        <f t="shared" ref="BL1878" si="1685">(AD1878*2)+(AJ1878*2)+(AP1878*3)+BB1878</f>
        <v>0</v>
      </c>
      <c r="BM1878" s="651"/>
      <c r="BN1878" s="652"/>
      <c r="BO1878" s="601" t="e">
        <f>(BL1878*BR$74)+(N1878*BR$75)+(X1878*BR$76)+(R1878*BR$77)+(V1878*BR$78)+(Z1878*BR$79)</f>
        <v>#REF!</v>
      </c>
      <c r="BP1878" s="599" t="e">
        <f>((AZ1878-BB1878)*BR$81)+((AT1878-AV1878)*BR$80)+(H1878*BR$82)+(P1878*BR$83)</f>
        <v>#REF!</v>
      </c>
      <c r="BQ1878" s="54"/>
      <c r="BR1878" s="54"/>
      <c r="BS1878" s="54"/>
    </row>
    <row r="1879" spans="1:71" ht="22.5" customHeight="1">
      <c r="A1879" s="54"/>
      <c r="B1879" s="566"/>
      <c r="C1879" s="560" t="str">
        <f>IF(ROSTER!D$48="","",ROSTER!D$48)</f>
        <v/>
      </c>
      <c r="D1879" s="561"/>
      <c r="E1879" s="547"/>
      <c r="F1879" s="502"/>
      <c r="G1879" s="507"/>
      <c r="H1879" s="544"/>
      <c r="I1879" s="545"/>
      <c r="J1879" s="540"/>
      <c r="K1879" s="541"/>
      <c r="L1879" s="553"/>
      <c r="M1879" s="559"/>
      <c r="N1879" s="556" t="s">
        <v>14</v>
      </c>
      <c r="O1879" s="557"/>
      <c r="P1879" s="540"/>
      <c r="Q1879" s="541"/>
      <c r="R1879" s="553"/>
      <c r="S1879" s="559"/>
      <c r="T1879" s="592"/>
      <c r="U1879" s="593"/>
      <c r="V1879" s="551"/>
      <c r="W1879" s="545"/>
      <c r="X1879" s="540"/>
      <c r="Y1879" s="545"/>
      <c r="Z1879" s="540"/>
      <c r="AA1879" s="545"/>
      <c r="AB1879" s="540"/>
      <c r="AC1879" s="541"/>
      <c r="AD1879" s="553"/>
      <c r="AE1879" s="559"/>
      <c r="AF1879" s="588"/>
      <c r="AG1879" s="589"/>
      <c r="AH1879" s="540"/>
      <c r="AI1879" s="541"/>
      <c r="AJ1879" s="553"/>
      <c r="AK1879" s="559"/>
      <c r="AL1879" s="592"/>
      <c r="AM1879" s="593"/>
      <c r="AN1879" s="540"/>
      <c r="AO1879" s="541"/>
      <c r="AP1879" s="553"/>
      <c r="AQ1879" s="559"/>
      <c r="AR1879" s="592"/>
      <c r="AS1879" s="593"/>
      <c r="AT1879" s="580"/>
      <c r="AU1879" s="581"/>
      <c r="AV1879" s="576"/>
      <c r="AW1879" s="577"/>
      <c r="AX1879" s="592"/>
      <c r="AY1879" s="593"/>
      <c r="AZ1879" s="540"/>
      <c r="BA1879" s="541"/>
      <c r="BB1879" s="553"/>
      <c r="BC1879" s="559"/>
      <c r="BD1879" s="592"/>
      <c r="BE1879" s="593"/>
      <c r="BF1879" s="580"/>
      <c r="BG1879" s="581"/>
      <c r="BH1879" s="576"/>
      <c r="BI1879" s="577"/>
      <c r="BJ1879" s="592"/>
      <c r="BK1879" s="593"/>
      <c r="BL1879" s="653"/>
      <c r="BM1879" s="654"/>
      <c r="BN1879" s="655"/>
      <c r="BO1879" s="602"/>
      <c r="BP1879" s="600"/>
      <c r="BQ1879" s="54"/>
      <c r="BR1879" s="54"/>
      <c r="BS1879" s="54"/>
    </row>
    <row r="1880" spans="1:71" ht="21.75" customHeight="1">
      <c r="A1880" s="54"/>
      <c r="B1880" s="565" t="str">
        <f>IF(ROSTER!B$50="","",ROSTER!B$50)</f>
        <v/>
      </c>
      <c r="C1880" s="536" t="str">
        <f>IF(ROSTER!C$50="","",ROSTER!C$50)</f>
        <v/>
      </c>
      <c r="D1880" s="537"/>
      <c r="E1880" s="546"/>
      <c r="F1880" s="501">
        <f t="shared" ref="F1880" si="1686">IF(E1880="y",1,IF(E1880="S",1,0))</f>
        <v>0</v>
      </c>
      <c r="G1880" s="506">
        <f t="shared" ref="G1880" si="1687">IF(E1880="S",1,0)</f>
        <v>0</v>
      </c>
      <c r="H1880" s="542"/>
      <c r="I1880" s="543"/>
      <c r="J1880" s="538"/>
      <c r="K1880" s="539"/>
      <c r="L1880" s="552"/>
      <c r="M1880" s="558"/>
      <c r="N1880" s="554">
        <f t="shared" ref="N1880" si="1688">L1880+J1880</f>
        <v>0</v>
      </c>
      <c r="O1880" s="555"/>
      <c r="P1880" s="538"/>
      <c r="Q1880" s="539"/>
      <c r="R1880" s="552"/>
      <c r="S1880" s="558"/>
      <c r="T1880" s="590">
        <f t="shared" ref="T1880:T1881" si="1689">R1880-P1880</f>
        <v>0</v>
      </c>
      <c r="U1880" s="591"/>
      <c r="V1880" s="550"/>
      <c r="W1880" s="543"/>
      <c r="X1880" s="538"/>
      <c r="Y1880" s="543"/>
      <c r="Z1880" s="538"/>
      <c r="AA1880" s="543"/>
      <c r="AB1880" s="538"/>
      <c r="AC1880" s="539"/>
      <c r="AD1880" s="552"/>
      <c r="AE1880" s="558"/>
      <c r="AF1880" s="586"/>
      <c r="AG1880" s="587"/>
      <c r="AH1880" s="538"/>
      <c r="AI1880" s="539"/>
      <c r="AJ1880" s="552"/>
      <c r="AK1880" s="558"/>
      <c r="AL1880" s="590">
        <f t="shared" ref="AL1880" si="1690">IF(AH1880=0,0,(AJ1880/AH1880)*100)</f>
        <v>0</v>
      </c>
      <c r="AM1880" s="591"/>
      <c r="AN1880" s="538"/>
      <c r="AO1880" s="539"/>
      <c r="AP1880" s="552"/>
      <c r="AQ1880" s="558"/>
      <c r="AR1880" s="590">
        <f t="shared" ref="AR1880" si="1691">IF(AN1880=0,0,(AP1880/AN1880)*100)</f>
        <v>0</v>
      </c>
      <c r="AS1880" s="591"/>
      <c r="AT1880" s="578">
        <f t="shared" ref="AT1880" si="1692">AB1880+AH1880+AN1880</f>
        <v>0</v>
      </c>
      <c r="AU1880" s="579"/>
      <c r="AV1880" s="574">
        <f t="shared" ref="AV1880" si="1693">AD1880+AJ1880+AP1880</f>
        <v>0</v>
      </c>
      <c r="AW1880" s="575"/>
      <c r="AX1880" s="590">
        <f t="shared" ref="AX1880" si="1694">IF(AT1880=0,0,(AV1880/AT1880)*100)</f>
        <v>0</v>
      </c>
      <c r="AY1880" s="591"/>
      <c r="AZ1880" s="538"/>
      <c r="BA1880" s="539"/>
      <c r="BB1880" s="552"/>
      <c r="BC1880" s="558"/>
      <c r="BD1880" s="590">
        <f t="shared" ref="BD1880" si="1695">IF(AZ1880=0,0,(BB1880/AZ1880)*100)</f>
        <v>0</v>
      </c>
      <c r="BE1880" s="591"/>
      <c r="BF1880" s="578">
        <f t="shared" ref="BF1880" si="1696">AT1880+AZ1880</f>
        <v>0</v>
      </c>
      <c r="BG1880" s="579"/>
      <c r="BH1880" s="574">
        <f t="shared" ref="BH1880" si="1697">AV1880+BB1880</f>
        <v>0</v>
      </c>
      <c r="BI1880" s="575"/>
      <c r="BJ1880" s="590">
        <f t="shared" ref="BJ1880" si="1698">IF(BF1880=0,0,(BH1880/BF1880)*100)</f>
        <v>0</v>
      </c>
      <c r="BK1880" s="591"/>
      <c r="BL1880" s="650">
        <f t="shared" ref="BL1880" si="1699">(AD1880*2)+(AJ1880*2)+(AP1880*3)+BB1880</f>
        <v>0</v>
      </c>
      <c r="BM1880" s="651"/>
      <c r="BN1880" s="652"/>
      <c r="BO1880" s="601" t="e">
        <f>(BL1880*BR$74)+(N1880*BR$75)+(X1880*BR$76)+(R1880*BR$77)+(V1880*BR$78)+(Z1880*BR$79)</f>
        <v>#REF!</v>
      </c>
      <c r="BP1880" s="599" t="e">
        <f>((AZ1880-BB1880)*BR$81)+((AT1880-AV1880)*BR$80)+(H1880*BR$82)+(P1880*BR$83)</f>
        <v>#REF!</v>
      </c>
      <c r="BQ1880" s="54"/>
      <c r="BR1880" s="54"/>
      <c r="BS1880" s="54"/>
    </row>
    <row r="1881" spans="1:71" ht="22.5" customHeight="1" thickBot="1">
      <c r="A1881" s="54"/>
      <c r="B1881" s="566"/>
      <c r="C1881" s="560" t="str">
        <f>IF(ROSTER!D$50="","",ROSTER!D$50)</f>
        <v/>
      </c>
      <c r="D1881" s="561"/>
      <c r="E1881" s="547"/>
      <c r="F1881" s="502"/>
      <c r="G1881" s="507"/>
      <c r="H1881" s="544"/>
      <c r="I1881" s="545"/>
      <c r="J1881" s="540"/>
      <c r="K1881" s="541"/>
      <c r="L1881" s="553"/>
      <c r="M1881" s="559"/>
      <c r="N1881" s="556" t="s">
        <v>14</v>
      </c>
      <c r="O1881" s="557"/>
      <c r="P1881" s="540"/>
      <c r="Q1881" s="541"/>
      <c r="R1881" s="553"/>
      <c r="S1881" s="559"/>
      <c r="T1881" s="592"/>
      <c r="U1881" s="593"/>
      <c r="V1881" s="551"/>
      <c r="W1881" s="545"/>
      <c r="X1881" s="540"/>
      <c r="Y1881" s="545"/>
      <c r="Z1881" s="540"/>
      <c r="AA1881" s="545"/>
      <c r="AB1881" s="540"/>
      <c r="AC1881" s="541"/>
      <c r="AD1881" s="553"/>
      <c r="AE1881" s="559"/>
      <c r="AF1881" s="588"/>
      <c r="AG1881" s="589"/>
      <c r="AH1881" s="540"/>
      <c r="AI1881" s="541"/>
      <c r="AJ1881" s="553"/>
      <c r="AK1881" s="559"/>
      <c r="AL1881" s="592"/>
      <c r="AM1881" s="593"/>
      <c r="AN1881" s="540"/>
      <c r="AO1881" s="541"/>
      <c r="AP1881" s="553"/>
      <c r="AQ1881" s="559"/>
      <c r="AR1881" s="592"/>
      <c r="AS1881" s="593"/>
      <c r="AT1881" s="580"/>
      <c r="AU1881" s="581"/>
      <c r="AV1881" s="576"/>
      <c r="AW1881" s="577"/>
      <c r="AX1881" s="592"/>
      <c r="AY1881" s="593"/>
      <c r="AZ1881" s="540"/>
      <c r="BA1881" s="541"/>
      <c r="BB1881" s="553"/>
      <c r="BC1881" s="559"/>
      <c r="BD1881" s="592"/>
      <c r="BE1881" s="593"/>
      <c r="BF1881" s="580"/>
      <c r="BG1881" s="581"/>
      <c r="BH1881" s="576"/>
      <c r="BI1881" s="577"/>
      <c r="BJ1881" s="592"/>
      <c r="BK1881" s="593"/>
      <c r="BL1881" s="653"/>
      <c r="BM1881" s="654"/>
      <c r="BN1881" s="655"/>
      <c r="BO1881" s="602"/>
      <c r="BP1881" s="600"/>
      <c r="BQ1881" s="54"/>
      <c r="BR1881" s="54"/>
      <c r="BS1881" s="54"/>
    </row>
    <row r="1882" spans="1:71" s="335" customFormat="1" ht="33.4" customHeight="1">
      <c r="A1882" s="333"/>
      <c r="B1882" s="689"/>
      <c r="C1882" s="685"/>
      <c r="D1882" s="685" t="s">
        <v>10</v>
      </c>
      <c r="E1882" s="686"/>
      <c r="F1882" s="334"/>
      <c r="G1882" s="334"/>
      <c r="H1882" s="642">
        <f>SUM(H1838:I1881)</f>
        <v>0</v>
      </c>
      <c r="I1882" s="631"/>
      <c r="J1882" s="642">
        <f>SUM(J1838:K1881)</f>
        <v>0</v>
      </c>
      <c r="K1882" s="631"/>
      <c r="L1882" s="630">
        <f>SUM(L1838:M1881)</f>
        <v>0</v>
      </c>
      <c r="M1882" s="640"/>
      <c r="N1882" s="626">
        <f>L1882+J1882</f>
        <v>0</v>
      </c>
      <c r="O1882" s="627"/>
      <c r="P1882" s="630">
        <f>SUM(P1838:Q1881)</f>
        <v>0</v>
      </c>
      <c r="Q1882" s="631"/>
      <c r="R1882" s="630">
        <f t="shared" ref="R1882" si="1700">SUM(R1838:S1881)</f>
        <v>0</v>
      </c>
      <c r="S1882" s="640"/>
      <c r="T1882" s="630">
        <f t="shared" ref="T1882" si="1701">SUM(T1838:U1881)</f>
        <v>0</v>
      </c>
      <c r="U1882" s="627"/>
      <c r="V1882" s="640">
        <f t="shared" ref="V1882" si="1702">SUM(V1838:W1881)</f>
        <v>0</v>
      </c>
      <c r="W1882" s="640"/>
      <c r="X1882" s="642">
        <f t="shared" ref="X1882" si="1703">SUM(X1838:Y1881)</f>
        <v>0</v>
      </c>
      <c r="Y1882" s="627"/>
      <c r="Z1882" s="642">
        <f t="shared" ref="Z1882" si="1704">SUM(Z1838:AA1881)</f>
        <v>0</v>
      </c>
      <c r="AA1882" s="627"/>
      <c r="AB1882" s="640">
        <f t="shared" ref="AB1882" si="1705">SUM(AB1838:AC1881)</f>
        <v>0</v>
      </c>
      <c r="AC1882" s="631"/>
      <c r="AD1882" s="630">
        <f t="shared" ref="AD1882" si="1706">SUM(AD1838:AE1881)</f>
        <v>0</v>
      </c>
      <c r="AE1882" s="640"/>
      <c r="AF1882" s="626">
        <f t="shared" ref="AF1882" si="1707">SUM(AF1838:AG1881)</f>
        <v>0</v>
      </c>
      <c r="AG1882" s="627"/>
      <c r="AH1882" s="630">
        <f t="shared" ref="AH1882" si="1708">SUM(AH1838:AI1881)</f>
        <v>0</v>
      </c>
      <c r="AI1882" s="631"/>
      <c r="AJ1882" s="630">
        <f t="shared" ref="AJ1882" si="1709">SUM(AJ1838:AK1881)</f>
        <v>0</v>
      </c>
      <c r="AK1882" s="640"/>
      <c r="AL1882" s="626">
        <f>IF(AH1882=0,0,(AJ1882/AH1882)*100)</f>
        <v>0</v>
      </c>
      <c r="AM1882" s="627"/>
      <c r="AN1882" s="630">
        <f>SUM(AN1838:AO1881)</f>
        <v>0</v>
      </c>
      <c r="AO1882" s="631"/>
      <c r="AP1882" s="630">
        <f>SUM(AP1838:AQ1881)</f>
        <v>0</v>
      </c>
      <c r="AQ1882" s="640"/>
      <c r="AR1882" s="626">
        <f>IF(AN1882=0,0,(AP1882/AN1882)*100)</f>
        <v>0</v>
      </c>
      <c r="AS1882" s="627"/>
      <c r="AT1882" s="642">
        <f>AB1882+AH1882+AN1882</f>
        <v>0</v>
      </c>
      <c r="AU1882" s="631"/>
      <c r="AV1882" s="630">
        <f>AD1882+AJ1882+AP1882</f>
        <v>0</v>
      </c>
      <c r="AW1882" s="670"/>
      <c r="AX1882" s="626">
        <f>IF(AT1882=0,0,(AV1882/AT1882)*100)</f>
        <v>0</v>
      </c>
      <c r="AY1882" s="627"/>
      <c r="AZ1882" s="630">
        <f>SUM(AZ1838:BA1881)</f>
        <v>0</v>
      </c>
      <c r="BA1882" s="631"/>
      <c r="BB1882" s="630">
        <f>SUM(BB1838:BC1881)</f>
        <v>0</v>
      </c>
      <c r="BC1882" s="640"/>
      <c r="BD1882" s="626">
        <f>IF(AZ1882=0,0,(BB1882/AZ1882)*100)</f>
        <v>0</v>
      </c>
      <c r="BE1882" s="627"/>
      <c r="BF1882" s="642">
        <f>AT1882+AZ1882</f>
        <v>0</v>
      </c>
      <c r="BG1882" s="631"/>
      <c r="BH1882" s="630">
        <f>AV1882+BB1882</f>
        <v>0</v>
      </c>
      <c r="BI1882" s="670"/>
      <c r="BJ1882" s="626">
        <f>IF(BF1882=0,0,(BH1882/BF1882)*100)</f>
        <v>0</v>
      </c>
      <c r="BK1882" s="668"/>
      <c r="BL1882" s="644">
        <f>SUM(BL1838:BN1881)</f>
        <v>0</v>
      </c>
      <c r="BM1882" s="645"/>
      <c r="BN1882" s="646"/>
      <c r="BO1882" s="601" t="e">
        <f>(BL1882*BR$74)+(N1882*BR$75)+(X1882*BR$76)+(R1882*BR$77)+(V1882*BR$78)+(Z1882*BR$79)</f>
        <v>#REF!</v>
      </c>
      <c r="BP1882" s="599" t="e">
        <f>((AZ1882-BB1882)*BR$81)+((AT1882-AV1882)*BR$80)+(H1882*BR$82)+(P1882*BR$83)</f>
        <v>#REF!</v>
      </c>
      <c r="BQ1882" s="333"/>
      <c r="BR1882" s="333"/>
      <c r="BS1882" s="333"/>
    </row>
    <row r="1883" spans="1:71" s="335" customFormat="1" ht="33.950000000000003" customHeight="1" thickBot="1">
      <c r="A1883" s="333"/>
      <c r="B1883" s="690"/>
      <c r="C1883" s="687"/>
      <c r="D1883" s="687"/>
      <c r="E1883" s="688"/>
      <c r="F1883" s="336"/>
      <c r="G1883" s="336"/>
      <c r="H1883" s="643"/>
      <c r="I1883" s="633"/>
      <c r="J1883" s="643"/>
      <c r="K1883" s="633"/>
      <c r="L1883" s="632"/>
      <c r="M1883" s="641"/>
      <c r="N1883" s="628" t="s">
        <v>14</v>
      </c>
      <c r="O1883" s="629"/>
      <c r="P1883" s="632"/>
      <c r="Q1883" s="633"/>
      <c r="R1883" s="632"/>
      <c r="S1883" s="641"/>
      <c r="T1883" s="632"/>
      <c r="U1883" s="629"/>
      <c r="V1883" s="641"/>
      <c r="W1883" s="641"/>
      <c r="X1883" s="643"/>
      <c r="Y1883" s="629"/>
      <c r="Z1883" s="643"/>
      <c r="AA1883" s="629"/>
      <c r="AB1883" s="641"/>
      <c r="AC1883" s="633"/>
      <c r="AD1883" s="632"/>
      <c r="AE1883" s="641"/>
      <c r="AF1883" s="628"/>
      <c r="AG1883" s="629"/>
      <c r="AH1883" s="632"/>
      <c r="AI1883" s="633"/>
      <c r="AJ1883" s="632"/>
      <c r="AK1883" s="641"/>
      <c r="AL1883" s="628"/>
      <c r="AM1883" s="629"/>
      <c r="AN1883" s="632"/>
      <c r="AO1883" s="633"/>
      <c r="AP1883" s="632"/>
      <c r="AQ1883" s="641"/>
      <c r="AR1883" s="628"/>
      <c r="AS1883" s="629"/>
      <c r="AT1883" s="643"/>
      <c r="AU1883" s="633"/>
      <c r="AV1883" s="632"/>
      <c r="AW1883" s="671"/>
      <c r="AX1883" s="628"/>
      <c r="AY1883" s="629"/>
      <c r="AZ1883" s="632"/>
      <c r="BA1883" s="633"/>
      <c r="BB1883" s="632"/>
      <c r="BC1883" s="641"/>
      <c r="BD1883" s="628"/>
      <c r="BE1883" s="629"/>
      <c r="BF1883" s="643"/>
      <c r="BG1883" s="633"/>
      <c r="BH1883" s="632"/>
      <c r="BI1883" s="671"/>
      <c r="BJ1883" s="628"/>
      <c r="BK1883" s="669"/>
      <c r="BL1883" s="647"/>
      <c r="BM1883" s="648"/>
      <c r="BN1883" s="649"/>
      <c r="BO1883" s="602"/>
      <c r="BP1883" s="600"/>
      <c r="BQ1883" s="333"/>
      <c r="BR1883" s="333"/>
      <c r="BS1883" s="333"/>
    </row>
    <row r="1884" spans="1:71" s="341" customFormat="1" ht="48.2" customHeight="1" thickBot="1">
      <c r="A1884" s="337"/>
      <c r="B1884" s="667"/>
      <c r="C1884" s="665"/>
      <c r="D1884" s="665" t="s">
        <v>13</v>
      </c>
      <c r="E1884" s="666"/>
      <c r="F1884" s="338"/>
      <c r="G1884" s="334"/>
      <c r="H1884" s="676"/>
      <c r="I1884" s="677"/>
      <c r="J1884" s="673"/>
      <c r="K1884" s="672"/>
      <c r="L1884" s="605"/>
      <c r="M1884" s="606"/>
      <c r="N1884" s="674">
        <f>J1884+L1884</f>
        <v>0</v>
      </c>
      <c r="O1884" s="675"/>
      <c r="P1884" s="673"/>
      <c r="Q1884" s="672"/>
      <c r="R1884" s="605"/>
      <c r="S1884" s="672"/>
      <c r="T1884" s="626">
        <f>R1884-P1884</f>
        <v>0</v>
      </c>
      <c r="U1884" s="627"/>
      <c r="V1884" s="673"/>
      <c r="W1884" s="678"/>
      <c r="X1884" s="679"/>
      <c r="Y1884" s="680"/>
      <c r="Z1884" s="673"/>
      <c r="AA1884" s="678"/>
      <c r="AB1884" s="673"/>
      <c r="AC1884" s="672"/>
      <c r="AD1884" s="605"/>
      <c r="AE1884" s="606"/>
      <c r="AF1884" s="634">
        <f>IF(AB1884=0,0,(AD1884/AB1884)*100)</f>
        <v>0</v>
      </c>
      <c r="AG1884" s="635"/>
      <c r="AH1884" s="673"/>
      <c r="AI1884" s="672"/>
      <c r="AJ1884" s="605"/>
      <c r="AK1884" s="606"/>
      <c r="AL1884" s="626">
        <f>IF(AH1884=0,0,(AJ1884/AH1884)*100)</f>
        <v>0</v>
      </c>
      <c r="AM1884" s="627"/>
      <c r="AN1884" s="673"/>
      <c r="AO1884" s="672"/>
      <c r="AP1884" s="605"/>
      <c r="AQ1884" s="606"/>
      <c r="AR1884" s="626">
        <f>IF(AN1884=0,0,(AP1884/AN1884)*100)</f>
        <v>0</v>
      </c>
      <c r="AS1884" s="627"/>
      <c r="AT1884" s="681">
        <f>AB1884+AH1884+AN1884</f>
        <v>0</v>
      </c>
      <c r="AU1884" s="682"/>
      <c r="AV1884" s="683">
        <f>AD1884+AJ1884+AP1884</f>
        <v>0</v>
      </c>
      <c r="AW1884" s="684"/>
      <c r="AX1884" s="626">
        <f>IF(AT1884=0,0,(AV1884/AT1884)*100)</f>
        <v>0</v>
      </c>
      <c r="AY1884" s="627"/>
      <c r="AZ1884" s="673"/>
      <c r="BA1884" s="672"/>
      <c r="BB1884" s="605"/>
      <c r="BC1884" s="606"/>
      <c r="BD1884" s="626">
        <f>IF(AZ1884=0,0,(BB1884/AZ1884)*100)</f>
        <v>0</v>
      </c>
      <c r="BE1884" s="627"/>
      <c r="BF1884" s="681">
        <f>AT1884+AZ1884</f>
        <v>0</v>
      </c>
      <c r="BG1884" s="682"/>
      <c r="BH1884" s="683">
        <f>AV1884+BB1884</f>
        <v>0</v>
      </c>
      <c r="BI1884" s="684"/>
      <c r="BJ1884" s="626">
        <f>IF(BF1884=0,0,(BH1884/BF1884)*100)</f>
        <v>0</v>
      </c>
      <c r="BK1884" s="627"/>
      <c r="BL1884" s="594"/>
      <c r="BM1884" s="595"/>
      <c r="BN1884" s="596"/>
      <c r="BO1884" s="339"/>
      <c r="BP1884" s="340"/>
      <c r="BQ1884" s="337"/>
      <c r="BR1884" s="337"/>
      <c r="BS1884" s="337"/>
    </row>
    <row r="1885" spans="1:71" s="341" customFormat="1" ht="48.95" customHeight="1" thickBot="1">
      <c r="A1885" s="337"/>
      <c r="B1885" s="342"/>
      <c r="C1885" s="343"/>
      <c r="D1885" s="570" t="s">
        <v>95</v>
      </c>
      <c r="E1885" s="571"/>
      <c r="F1885" s="344"/>
      <c r="G1885" s="344"/>
      <c r="H1885" s="343"/>
      <c r="I1885" s="343"/>
      <c r="J1885" s="567">
        <f>IF((J1882+L1884)=0,0,J1882/(J1882+L1884)*100)</f>
        <v>0</v>
      </c>
      <c r="K1885" s="569"/>
      <c r="L1885" s="567">
        <f>IF((L1882+J1884)=0,0,L1882/(L1882+J1884)*100)</f>
        <v>0</v>
      </c>
      <c r="M1885" s="569"/>
      <c r="N1885" s="567">
        <f>IF((N1882+N1884)=0,0,N1882/(N1882+N1884)*100)</f>
        <v>0</v>
      </c>
      <c r="O1885" s="568"/>
      <c r="P1885" s="572"/>
      <c r="Q1885" s="509"/>
      <c r="R1885" s="509"/>
      <c r="S1885" s="509"/>
      <c r="T1885" s="535"/>
      <c r="U1885" s="535"/>
      <c r="V1885" s="509"/>
      <c r="W1885" s="509"/>
      <c r="X1885" s="509"/>
      <c r="Y1885" s="509"/>
      <c r="Z1885" s="509"/>
      <c r="AA1885" s="509"/>
      <c r="AB1885" s="509"/>
      <c r="AC1885" s="509"/>
      <c r="AD1885" s="509"/>
      <c r="AE1885" s="509"/>
      <c r="AF1885" s="509"/>
      <c r="AG1885" s="509"/>
      <c r="AH1885" s="509"/>
      <c r="AI1885" s="509"/>
      <c r="AJ1885" s="509"/>
      <c r="AK1885" s="509"/>
      <c r="AL1885" s="509"/>
      <c r="AM1885" s="509"/>
      <c r="AN1885" s="509"/>
      <c r="AO1885" s="509"/>
      <c r="AP1885" s="509"/>
      <c r="AQ1885" s="509"/>
      <c r="AR1885" s="509"/>
      <c r="AS1885" s="509"/>
      <c r="AT1885" s="509"/>
      <c r="AU1885" s="509"/>
      <c r="AV1885" s="509"/>
      <c r="AW1885" s="509"/>
      <c r="AX1885" s="509"/>
      <c r="AY1885" s="509"/>
      <c r="AZ1885" s="509"/>
      <c r="BA1885" s="509"/>
      <c r="BB1885" s="509"/>
      <c r="BC1885" s="509"/>
      <c r="BD1885" s="509"/>
      <c r="BE1885" s="509"/>
      <c r="BF1885" s="509"/>
      <c r="BG1885" s="509"/>
      <c r="BH1885" s="509"/>
      <c r="BI1885" s="509"/>
      <c r="BJ1885" s="509"/>
      <c r="BK1885" s="509"/>
      <c r="BL1885" s="509"/>
      <c r="BM1885" s="509"/>
      <c r="BN1885" s="573"/>
      <c r="BO1885" s="345"/>
      <c r="BP1885" s="345"/>
      <c r="BQ1885" s="337"/>
      <c r="BR1885" s="337"/>
      <c r="BS1885" s="337"/>
    </row>
    <row r="1886" spans="1:71" ht="15.75" customHeight="1" thickTop="1" thickBot="1">
      <c r="A1886" s="54"/>
      <c r="B1886" s="214"/>
      <c r="C1886" s="215"/>
      <c r="D1886" s="215"/>
      <c r="E1886" s="215"/>
      <c r="F1886" s="74"/>
      <c r="G1886" s="74"/>
      <c r="H1886" s="215"/>
      <c r="I1886" s="215"/>
      <c r="J1886" s="215"/>
      <c r="K1886" s="215"/>
      <c r="L1886" s="215"/>
      <c r="M1886" s="215"/>
      <c r="N1886" s="215"/>
      <c r="O1886" s="215"/>
      <c r="P1886" s="215"/>
      <c r="Q1886" s="215"/>
      <c r="R1886" s="215"/>
      <c r="S1886" s="215"/>
      <c r="T1886" s="215"/>
      <c r="U1886" s="215"/>
      <c r="V1886" s="215"/>
      <c r="W1886" s="215"/>
      <c r="X1886" s="215"/>
      <c r="Y1886" s="215"/>
      <c r="Z1886" s="215"/>
      <c r="AA1886" s="215"/>
      <c r="AB1886" s="215"/>
      <c r="AC1886" s="215"/>
      <c r="AD1886" s="215"/>
      <c r="AE1886" s="215"/>
      <c r="AF1886" s="220"/>
      <c r="AG1886" s="220"/>
      <c r="AH1886" s="215"/>
      <c r="AI1886" s="215"/>
      <c r="AJ1886" s="215"/>
      <c r="AK1886" s="215"/>
      <c r="AL1886" s="215"/>
      <c r="AM1886" s="215"/>
      <c r="AN1886" s="215"/>
      <c r="AO1886" s="215"/>
      <c r="AP1886" s="215"/>
      <c r="AQ1886" s="215"/>
      <c r="AR1886" s="215"/>
      <c r="AS1886" s="215"/>
      <c r="AT1886" s="215"/>
      <c r="AU1886" s="215"/>
      <c r="AV1886" s="215"/>
      <c r="AW1886" s="215"/>
      <c r="AX1886" s="215"/>
      <c r="AY1886" s="215"/>
      <c r="AZ1886" s="215"/>
      <c r="BA1886" s="215"/>
      <c r="BB1886" s="215"/>
      <c r="BC1886" s="215"/>
      <c r="BD1886" s="215"/>
      <c r="BE1886" s="215"/>
      <c r="BF1886" s="215"/>
      <c r="BG1886" s="215"/>
      <c r="BH1886" s="215"/>
      <c r="BI1886" s="215"/>
      <c r="BJ1886" s="215"/>
      <c r="BK1886" s="215"/>
      <c r="BL1886" s="215"/>
      <c r="BM1886" s="215"/>
      <c r="BN1886" s="221"/>
      <c r="BO1886" s="75"/>
      <c r="BP1886" s="75"/>
      <c r="BQ1886" s="54"/>
      <c r="BR1886" s="54"/>
      <c r="BS1886" s="54"/>
    </row>
    <row r="1887" spans="1:71" s="73" customFormat="1" ht="80.25" customHeight="1" thickTop="1" thickBot="1">
      <c r="A1887" s="72"/>
      <c r="B1887" s="656" t="s">
        <v>62</v>
      </c>
      <c r="C1887" s="657"/>
      <c r="D1887" s="616" t="s">
        <v>54</v>
      </c>
      <c r="E1887" s="616"/>
      <c r="F1887" s="76"/>
      <c r="G1887" s="76"/>
      <c r="H1887" s="607"/>
      <c r="I1887" s="608"/>
      <c r="J1887" s="609"/>
      <c r="K1887" s="346"/>
      <c r="L1887" s="607"/>
      <c r="M1887" s="608"/>
      <c r="N1887" s="609"/>
      <c r="O1887" s="510" t="s">
        <v>49</v>
      </c>
      <c r="P1887" s="511"/>
      <c r="Q1887" s="511"/>
      <c r="R1887" s="511"/>
      <c r="S1887" s="607"/>
      <c r="T1887" s="608"/>
      <c r="U1887" s="609"/>
      <c r="V1887" s="346"/>
      <c r="W1887" s="607"/>
      <c r="X1887" s="608"/>
      <c r="Y1887" s="609"/>
      <c r="Z1887" s="510" t="s">
        <v>115</v>
      </c>
      <c r="AA1887" s="511"/>
      <c r="AB1887" s="511"/>
      <c r="AC1887" s="511"/>
      <c r="AD1887" s="511"/>
      <c r="AE1887" s="511"/>
      <c r="AF1887" s="511"/>
      <c r="AG1887" s="511"/>
      <c r="AH1887" s="511"/>
      <c r="AI1887" s="512"/>
      <c r="AJ1887" s="607"/>
      <c r="AK1887" s="608"/>
      <c r="AL1887" s="609"/>
      <c r="AM1887" s="346"/>
      <c r="AN1887" s="607"/>
      <c r="AO1887" s="608"/>
      <c r="AP1887" s="609"/>
      <c r="AQ1887" s="510" t="s">
        <v>53</v>
      </c>
      <c r="AR1887" s="511"/>
      <c r="AS1887" s="511"/>
      <c r="AT1887" s="512"/>
      <c r="AU1887" s="607"/>
      <c r="AV1887" s="608"/>
      <c r="AW1887" s="609"/>
      <c r="AX1887" s="346"/>
      <c r="AY1887" s="607"/>
      <c r="AZ1887" s="608"/>
      <c r="BA1887" s="609"/>
      <c r="BB1887" s="614" t="s">
        <v>117</v>
      </c>
      <c r="BC1887" s="615"/>
      <c r="BD1887" s="615"/>
      <c r="BE1887" s="658"/>
      <c r="BF1887" s="520">
        <f>BL1882</f>
        <v>0</v>
      </c>
      <c r="BG1887" s="521"/>
      <c r="BH1887" s="522"/>
      <c r="BI1887" s="346"/>
      <c r="BJ1887" s="520">
        <f>BL1884</f>
        <v>0</v>
      </c>
      <c r="BK1887" s="521"/>
      <c r="BL1887" s="522"/>
      <c r="BM1887" s="227"/>
      <c r="BN1887" s="228"/>
      <c r="BO1887" s="77"/>
      <c r="BP1887" s="77"/>
      <c r="BQ1887" s="72"/>
      <c r="BR1887" s="72"/>
      <c r="BS1887" s="72"/>
    </row>
    <row r="1888" spans="1:71" ht="15.6" customHeight="1" thickTop="1" thickBot="1">
      <c r="A1888" s="54"/>
      <c r="B1888" s="216"/>
      <c r="C1888" s="210"/>
      <c r="D1888" s="217"/>
      <c r="E1888" s="217"/>
      <c r="F1888" s="78"/>
      <c r="G1888" s="78"/>
      <c r="H1888" s="224"/>
      <c r="I1888" s="224"/>
      <c r="J1888" s="224"/>
      <c r="K1888" s="224"/>
      <c r="L1888" s="224"/>
      <c r="M1888" s="224"/>
      <c r="N1888" s="224"/>
      <c r="O1888" s="222"/>
      <c r="P1888" s="222"/>
      <c r="Q1888" s="222"/>
      <c r="R1888" s="222"/>
      <c r="S1888" s="224"/>
      <c r="T1888" s="224"/>
      <c r="U1888" s="224"/>
      <c r="V1888" s="223"/>
      <c r="W1888" s="224"/>
      <c r="X1888" s="224"/>
      <c r="Y1888" s="224"/>
      <c r="Z1888" s="222"/>
      <c r="AA1888" s="222"/>
      <c r="AB1888" s="222"/>
      <c r="AC1888" s="222"/>
      <c r="AD1888" s="224"/>
      <c r="AE1888" s="224"/>
      <c r="AF1888" s="224"/>
      <c r="AG1888" s="224"/>
      <c r="AH1888" s="223"/>
      <c r="AI1888" s="223"/>
      <c r="AJ1888" s="224"/>
      <c r="AK1888" s="222"/>
      <c r="AL1888" s="222"/>
      <c r="AM1888" s="222"/>
      <c r="AN1888" s="222"/>
      <c r="AO1888" s="224"/>
      <c r="AP1888" s="224"/>
      <c r="AQ1888" s="222"/>
      <c r="AR1888" s="222"/>
      <c r="AS1888" s="222"/>
      <c r="AT1888" s="222"/>
      <c r="AU1888" s="224"/>
      <c r="AV1888" s="224"/>
      <c r="AW1888" s="224"/>
      <c r="AX1888" s="224"/>
      <c r="AY1888" s="224"/>
      <c r="AZ1888" s="226"/>
      <c r="BA1888" s="226"/>
      <c r="BB1888" s="222"/>
      <c r="BC1888" s="230"/>
      <c r="BD1888" s="231"/>
      <c r="BE1888" s="231"/>
      <c r="BF1888" s="232"/>
      <c r="BG1888" s="232"/>
      <c r="BH1888" s="226"/>
      <c r="BI1888" s="224"/>
      <c r="BJ1888" s="233"/>
      <c r="BK1888" s="233"/>
      <c r="BL1888" s="226"/>
      <c r="BM1888" s="229"/>
      <c r="BN1888" s="234"/>
      <c r="BO1888" s="79"/>
      <c r="BP1888" s="79"/>
      <c r="BQ1888" s="54"/>
      <c r="BR1888" s="54"/>
      <c r="BS1888" s="54"/>
    </row>
    <row r="1889" spans="1:71" s="73" customFormat="1" ht="80.25" customHeight="1" thickTop="1" thickBot="1">
      <c r="A1889" s="72"/>
      <c r="B1889" s="614" t="s">
        <v>47</v>
      </c>
      <c r="C1889" s="615"/>
      <c r="D1889" s="616" t="s">
        <v>55</v>
      </c>
      <c r="E1889" s="616"/>
      <c r="F1889" s="76"/>
      <c r="G1889" s="76"/>
      <c r="H1889" s="520">
        <f>H1887</f>
        <v>0</v>
      </c>
      <c r="I1889" s="521"/>
      <c r="J1889" s="522"/>
      <c r="K1889" s="346"/>
      <c r="L1889" s="520">
        <f>L1887</f>
        <v>0</v>
      </c>
      <c r="M1889" s="521"/>
      <c r="N1889" s="522"/>
      <c r="O1889" s="510" t="s">
        <v>51</v>
      </c>
      <c r="P1889" s="511"/>
      <c r="Q1889" s="511"/>
      <c r="R1889" s="511"/>
      <c r="S1889" s="520">
        <f>S1887-H1887</f>
        <v>0</v>
      </c>
      <c r="T1889" s="521"/>
      <c r="U1889" s="522"/>
      <c r="V1889" s="346"/>
      <c r="W1889" s="520">
        <f>W1887-L1887</f>
        <v>0</v>
      </c>
      <c r="X1889" s="521"/>
      <c r="Y1889" s="522"/>
      <c r="Z1889" s="510" t="s">
        <v>116</v>
      </c>
      <c r="AA1889" s="511"/>
      <c r="AB1889" s="511"/>
      <c r="AC1889" s="511"/>
      <c r="AD1889" s="511"/>
      <c r="AE1889" s="511"/>
      <c r="AF1889" s="511"/>
      <c r="AG1889" s="511"/>
      <c r="AH1889" s="511"/>
      <c r="AI1889" s="512"/>
      <c r="AJ1889" s="520">
        <f>AJ1887-S1887</f>
        <v>0</v>
      </c>
      <c r="AK1889" s="521"/>
      <c r="AL1889" s="522"/>
      <c r="AM1889" s="346"/>
      <c r="AN1889" s="520">
        <f>AN1887-W1887</f>
        <v>0</v>
      </c>
      <c r="AO1889" s="521"/>
      <c r="AP1889" s="522"/>
      <c r="AQ1889" s="510" t="s">
        <v>52</v>
      </c>
      <c r="AR1889" s="511"/>
      <c r="AS1889" s="511"/>
      <c r="AT1889" s="512"/>
      <c r="AU1889" s="520">
        <f>AU1887-AJ1887</f>
        <v>0</v>
      </c>
      <c r="AV1889" s="521"/>
      <c r="AW1889" s="522"/>
      <c r="AX1889" s="346"/>
      <c r="AY1889" s="520">
        <f>AY1887-AN1887</f>
        <v>0</v>
      </c>
      <c r="AZ1889" s="521"/>
      <c r="BA1889" s="522"/>
      <c r="BB1889" s="614" t="s">
        <v>118</v>
      </c>
      <c r="BC1889" s="615"/>
      <c r="BD1889" s="615"/>
      <c r="BE1889" s="658"/>
      <c r="BF1889" s="520">
        <f>BF1887-AU1887</f>
        <v>0</v>
      </c>
      <c r="BG1889" s="521"/>
      <c r="BH1889" s="522"/>
      <c r="BI1889" s="346"/>
      <c r="BJ1889" s="520">
        <f>BJ1887-AY1887</f>
        <v>0</v>
      </c>
      <c r="BK1889" s="521"/>
      <c r="BL1889" s="522"/>
      <c r="BM1889" s="227"/>
      <c r="BN1889" s="228"/>
      <c r="BO1889" s="77"/>
      <c r="BP1889" s="77"/>
      <c r="BQ1889" s="72"/>
      <c r="BR1889" s="72"/>
      <c r="BS1889" s="72"/>
    </row>
    <row r="1890" spans="1:71" ht="15.75" customHeight="1" thickTop="1" thickBot="1">
      <c r="A1890" s="54"/>
      <c r="B1890" s="218"/>
      <c r="C1890" s="219"/>
      <c r="D1890" s="219"/>
      <c r="E1890" s="219"/>
      <c r="F1890" s="80"/>
      <c r="G1890" s="80"/>
      <c r="H1890" s="219"/>
      <c r="I1890" s="219"/>
      <c r="J1890" s="219"/>
      <c r="K1890" s="219"/>
      <c r="L1890" s="219"/>
      <c r="M1890" s="219"/>
      <c r="N1890" s="219"/>
      <c r="O1890" s="219"/>
      <c r="P1890" s="219"/>
      <c r="Q1890" s="219"/>
      <c r="R1890" s="219"/>
      <c r="S1890" s="219"/>
      <c r="T1890" s="219"/>
      <c r="U1890" s="219"/>
      <c r="V1890" s="219"/>
      <c r="W1890" s="219"/>
      <c r="X1890" s="219"/>
      <c r="Y1890" s="219"/>
      <c r="Z1890" s="219"/>
      <c r="AA1890" s="219"/>
      <c r="AB1890" s="219"/>
      <c r="AC1890" s="219"/>
      <c r="AD1890" s="219"/>
      <c r="AE1890" s="219"/>
      <c r="AF1890" s="225"/>
      <c r="AG1890" s="225"/>
      <c r="AH1890" s="219"/>
      <c r="AI1890" s="219"/>
      <c r="AJ1890" s="219"/>
      <c r="AK1890" s="219"/>
      <c r="AL1890" s="219"/>
      <c r="AM1890" s="219"/>
      <c r="AN1890" s="219"/>
      <c r="AO1890" s="219"/>
      <c r="AP1890" s="219"/>
      <c r="AQ1890" s="219"/>
      <c r="AR1890" s="219"/>
      <c r="AS1890" s="219"/>
      <c r="AT1890" s="219"/>
      <c r="AU1890" s="219"/>
      <c r="AV1890" s="219"/>
      <c r="AW1890" s="219"/>
      <c r="AX1890" s="219"/>
      <c r="AY1890" s="219"/>
      <c r="AZ1890" s="219"/>
      <c r="BA1890" s="617" t="s">
        <v>135</v>
      </c>
      <c r="BB1890" s="617"/>
      <c r="BC1890" s="617"/>
      <c r="BD1890" s="617"/>
      <c r="BE1890" s="617"/>
      <c r="BF1890" s="617"/>
      <c r="BG1890" s="617"/>
      <c r="BH1890" s="617"/>
      <c r="BI1890" s="617"/>
      <c r="BJ1890" s="617"/>
      <c r="BK1890" s="617"/>
      <c r="BL1890" s="617"/>
      <c r="BM1890" s="617"/>
      <c r="BN1890" s="618"/>
      <c r="BO1890" s="81"/>
      <c r="BP1890" s="81"/>
      <c r="BQ1890" s="54"/>
      <c r="BR1890" s="54"/>
      <c r="BS1890" s="54"/>
    </row>
    <row r="1891" spans="1:71" ht="12" customHeight="1" thickTop="1">
      <c r="A1891" s="54"/>
      <c r="B1891" s="55"/>
      <c r="C1891" s="54"/>
      <c r="D1891" s="54"/>
      <c r="E1891" s="54"/>
      <c r="F1891" s="56"/>
      <c r="G1891" s="56"/>
      <c r="H1891" s="54"/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4"/>
      <c r="T1891" s="54"/>
      <c r="U1891" s="54"/>
      <c r="V1891" s="54"/>
      <c r="W1891" s="54"/>
      <c r="X1891" s="54"/>
      <c r="Y1891" s="54"/>
      <c r="Z1891" s="54"/>
      <c r="AA1891" s="54"/>
      <c r="AB1891" s="54"/>
      <c r="AC1891" s="54"/>
      <c r="AD1891" s="54"/>
      <c r="AE1891" s="54"/>
      <c r="AF1891" s="57"/>
      <c r="AG1891" s="57"/>
      <c r="AH1891" s="54"/>
      <c r="AI1891" s="54"/>
      <c r="AJ1891" s="54"/>
      <c r="AK1891" s="54"/>
      <c r="AL1891" s="54"/>
      <c r="AM1891" s="54"/>
      <c r="AN1891" s="54"/>
      <c r="AO1891" s="54"/>
      <c r="AP1891" s="54"/>
      <c r="AQ1891" s="54"/>
      <c r="AR1891" s="54"/>
      <c r="AS1891" s="54"/>
      <c r="AT1891" s="54"/>
      <c r="AU1891" s="54"/>
      <c r="AV1891" s="54"/>
      <c r="AW1891" s="54"/>
      <c r="AX1891" s="54"/>
      <c r="AY1891" s="54"/>
      <c r="AZ1891" s="54"/>
      <c r="BA1891" s="54"/>
      <c r="BB1891" s="54"/>
      <c r="BC1891" s="54"/>
      <c r="BD1891" s="54"/>
      <c r="BE1891" s="54"/>
      <c r="BF1891" s="54"/>
      <c r="BG1891" s="54"/>
      <c r="BH1891" s="54"/>
      <c r="BI1891" s="54"/>
      <c r="BJ1891" s="54"/>
      <c r="BK1891" s="54"/>
      <c r="BL1891" s="54"/>
      <c r="BM1891" s="54"/>
      <c r="BN1891" s="54"/>
      <c r="BO1891" s="58"/>
      <c r="BP1891" s="58"/>
      <c r="BQ1891" s="54">
        <f>BQ6+BQ69+BQ132+BQ195+BQ258+BQ321+BQ384+BQ447+BQ510+BQ573+BQ636+BQ699+BQ762+BQ825+BQ888+BQ951+BQ1014+BQ1077+BQ1140+BQ1203+BQ1266+BQ1329+BQ1392+BQ1455+BQ1518+BQ1581+BQ1644+BQ1707+BQ1770+BQ1833+BQ1896+BQ1959+BQ2022+BQ2085+BQ2148+BQ2211+BQ2274+BQ2337+BQ2400+BQ2463</f>
        <v>0</v>
      </c>
      <c r="BR1891" s="54">
        <f>BR6+BR69+BR132+BR195+BR258+BR321+BR384+BR447+BR510+BR573+BR636+BR699+BR762+BR825+BR888+BR951+BR1014+BR1077+BR1140+BR1203+BR1266+BR1329+BR1392+BR1455+BR1518+BR1581+BR1644+BR1707+BR1770+BR1833+BR1896+BR1959+BR2022+BR2085+BR2148+BR2211+BR2274+BR2337+BR2400+BR2463</f>
        <v>0</v>
      </c>
      <c r="BS1891" s="54"/>
    </row>
    <row r="1892" spans="1:71" s="61" customFormat="1" ht="33.75">
      <c r="A1892" s="60"/>
      <c r="B1892" s="503" t="s">
        <v>9</v>
      </c>
      <c r="C1892" s="503"/>
      <c r="D1892" s="503"/>
      <c r="E1892" s="503"/>
      <c r="F1892" s="503"/>
      <c r="G1892" s="503"/>
      <c r="H1892" s="503"/>
      <c r="I1892" s="503"/>
      <c r="J1892" s="503"/>
      <c r="K1892" s="503"/>
      <c r="L1892" s="503"/>
      <c r="M1892" s="503"/>
      <c r="N1892" s="503"/>
      <c r="O1892" s="503"/>
      <c r="P1892" s="503"/>
      <c r="Q1892" s="503"/>
      <c r="R1892" s="503"/>
      <c r="S1892" s="503"/>
      <c r="T1892" s="503"/>
      <c r="U1892" s="503"/>
      <c r="V1892" s="503"/>
      <c r="W1892" s="503"/>
      <c r="X1892" s="503"/>
      <c r="Y1892" s="503"/>
      <c r="Z1892" s="503"/>
      <c r="AA1892" s="503"/>
      <c r="AB1892" s="503"/>
      <c r="AC1892" s="503"/>
      <c r="AD1892" s="503"/>
      <c r="AE1892" s="503"/>
      <c r="AF1892" s="503"/>
      <c r="AG1892" s="503"/>
      <c r="AH1892" s="503"/>
      <c r="AI1892" s="503"/>
      <c r="AJ1892" s="503"/>
      <c r="AK1892" s="503"/>
      <c r="AL1892" s="503"/>
      <c r="AM1892" s="503"/>
      <c r="AN1892" s="503"/>
      <c r="AO1892" s="503"/>
      <c r="AP1892" s="503"/>
      <c r="AQ1892" s="503"/>
      <c r="AR1892" s="503"/>
      <c r="AS1892" s="503"/>
      <c r="AT1892" s="503"/>
      <c r="AU1892" s="503"/>
      <c r="AV1892" s="503"/>
      <c r="AW1892" s="503"/>
      <c r="AX1892" s="503"/>
      <c r="AY1892" s="503"/>
      <c r="AZ1892" s="503"/>
      <c r="BA1892" s="503"/>
      <c r="BB1892" s="503"/>
      <c r="BC1892" s="503"/>
      <c r="BD1892" s="503"/>
      <c r="BE1892" s="503"/>
      <c r="BF1892" s="503"/>
      <c r="BG1892" s="503"/>
      <c r="BH1892" s="503"/>
      <c r="BI1892" s="503"/>
      <c r="BJ1892" s="503"/>
      <c r="BK1892" s="503"/>
      <c r="BL1892" s="503"/>
      <c r="BM1892" s="503"/>
      <c r="BN1892" s="503"/>
      <c r="BO1892" s="192"/>
      <c r="BP1892" s="192"/>
      <c r="BQ1892" s="60"/>
      <c r="BR1892" s="60"/>
      <c r="BS1892" s="60"/>
    </row>
    <row r="1893" spans="1:71" ht="10.9" customHeight="1">
      <c r="A1893" s="54"/>
      <c r="B1893" s="193"/>
      <c r="C1893" s="194"/>
      <c r="D1893" s="194"/>
      <c r="E1893" s="194"/>
      <c r="F1893" s="195"/>
      <c r="G1893" s="195"/>
      <c r="H1893" s="194"/>
      <c r="I1893" s="194"/>
      <c r="J1893" s="194"/>
      <c r="K1893" s="194"/>
      <c r="L1893" s="194"/>
      <c r="M1893" s="194"/>
      <c r="N1893" s="194"/>
      <c r="O1893" s="194"/>
      <c r="P1893" s="194"/>
      <c r="Q1893" s="194"/>
      <c r="R1893" s="194"/>
      <c r="S1893" s="194"/>
      <c r="T1893" s="194"/>
      <c r="U1893" s="194"/>
      <c r="V1893" s="194"/>
      <c r="W1893" s="194"/>
      <c r="X1893" s="194"/>
      <c r="Y1893" s="194"/>
      <c r="Z1893" s="194"/>
      <c r="AA1893" s="194"/>
      <c r="AB1893" s="194"/>
      <c r="AC1893" s="194"/>
      <c r="AD1893" s="194"/>
      <c r="AE1893" s="194"/>
      <c r="AF1893" s="196"/>
      <c r="AG1893" s="196"/>
      <c r="AH1893" s="194"/>
      <c r="AI1893" s="194"/>
      <c r="AJ1893" s="194"/>
      <c r="AK1893" s="194"/>
      <c r="AL1893" s="194"/>
      <c r="AM1893" s="194"/>
      <c r="AN1893" s="194"/>
      <c r="AO1893" s="194"/>
      <c r="AP1893" s="194"/>
      <c r="AQ1893" s="194"/>
      <c r="AR1893" s="194"/>
      <c r="AS1893" s="194"/>
      <c r="AT1893" s="194"/>
      <c r="AU1893" s="194"/>
      <c r="AV1893" s="194"/>
      <c r="AW1893" s="194"/>
      <c r="AX1893" s="194"/>
      <c r="AY1893" s="194"/>
      <c r="AZ1893" s="194"/>
      <c r="BA1893" s="194"/>
      <c r="BB1893" s="194"/>
      <c r="BC1893" s="194"/>
      <c r="BD1893" s="194"/>
      <c r="BE1893" s="194"/>
      <c r="BF1893" s="194"/>
      <c r="BG1893" s="194"/>
      <c r="BH1893" s="194"/>
      <c r="BI1893" s="194"/>
      <c r="BJ1893" s="194"/>
      <c r="BK1893" s="194"/>
      <c r="BL1893" s="194"/>
      <c r="BM1893" s="194"/>
      <c r="BN1893" s="508"/>
      <c r="BO1893" s="508"/>
      <c r="BP1893" s="508"/>
      <c r="BQ1893" s="54"/>
      <c r="BR1893" s="54"/>
      <c r="BS1893" s="54"/>
    </row>
    <row r="1894" spans="1:71" s="62" customFormat="1" ht="36.75" customHeight="1">
      <c r="A1894" s="55"/>
      <c r="B1894" s="193"/>
      <c r="C1894" s="193"/>
      <c r="D1894" s="197" t="s">
        <v>10</v>
      </c>
      <c r="E1894" s="514" t="str">
        <f>IF(ROSTER!D$3="","",ROSTER!D$3)</f>
        <v/>
      </c>
      <c r="F1894" s="514"/>
      <c r="G1894" s="514"/>
      <c r="H1894" s="514"/>
      <c r="I1894" s="514"/>
      <c r="J1894" s="514"/>
      <c r="K1894" s="514"/>
      <c r="L1894" s="514"/>
      <c r="M1894" s="514"/>
      <c r="N1894" s="514"/>
      <c r="O1894" s="514"/>
      <c r="P1894" s="514"/>
      <c r="Q1894" s="514"/>
      <c r="R1894" s="514"/>
      <c r="S1894" s="514"/>
      <c r="T1894" s="514"/>
      <c r="U1894" s="514"/>
      <c r="V1894" s="514"/>
      <c r="W1894" s="514"/>
      <c r="X1894" s="514"/>
      <c r="Y1894" s="514"/>
      <c r="Z1894" s="514"/>
      <c r="AA1894" s="514"/>
      <c r="AB1894" s="514"/>
      <c r="AC1894" s="514"/>
      <c r="AD1894" s="198"/>
      <c r="AE1894" s="505" t="s">
        <v>11</v>
      </c>
      <c r="AF1894" s="505"/>
      <c r="AG1894" s="505"/>
      <c r="AH1894" s="505"/>
      <c r="AI1894" s="505"/>
      <c r="AJ1894" s="505"/>
      <c r="AK1894" s="505"/>
      <c r="AL1894" s="505"/>
      <c r="AM1894" s="505"/>
      <c r="AN1894" s="513"/>
      <c r="AO1894" s="513"/>
      <c r="AP1894" s="513"/>
      <c r="AQ1894" s="513"/>
      <c r="AR1894" s="513"/>
      <c r="AS1894" s="513"/>
      <c r="AT1894" s="513"/>
      <c r="AU1894" s="513"/>
      <c r="AV1894" s="513"/>
      <c r="AW1894" s="513"/>
      <c r="AX1894" s="513"/>
      <c r="AY1894" s="513"/>
      <c r="AZ1894" s="513"/>
      <c r="BA1894" s="513"/>
      <c r="BB1894" s="513"/>
      <c r="BC1894" s="513"/>
      <c r="BD1894" s="513"/>
      <c r="BE1894" s="513"/>
      <c r="BF1894" s="513"/>
      <c r="BG1894" s="513"/>
      <c r="BH1894" s="513"/>
      <c r="BI1894" s="513"/>
      <c r="BJ1894" s="513"/>
      <c r="BK1894" s="513"/>
      <c r="BL1894" s="513"/>
      <c r="BM1894" s="513"/>
      <c r="BN1894" s="508"/>
      <c r="BO1894" s="508"/>
      <c r="BP1894" s="508"/>
      <c r="BQ1894" s="55"/>
      <c r="BR1894" s="55"/>
      <c r="BS1894" s="55"/>
    </row>
    <row r="1895" spans="1:71" ht="8.85" customHeight="1">
      <c r="A1895" s="63"/>
      <c r="B1895" s="193"/>
      <c r="C1895" s="196" t="s">
        <v>36</v>
      </c>
      <c r="D1895" s="196"/>
      <c r="E1895" s="196"/>
      <c r="F1895" s="199"/>
      <c r="G1895" s="199"/>
      <c r="H1895" s="196"/>
      <c r="I1895" s="196"/>
      <c r="J1895" s="200"/>
      <c r="K1895" s="200"/>
      <c r="L1895" s="200"/>
      <c r="M1895" s="200"/>
      <c r="N1895" s="200"/>
      <c r="O1895" s="200"/>
      <c r="P1895" s="200"/>
      <c r="Q1895" s="200"/>
      <c r="R1895" s="200"/>
      <c r="S1895" s="200"/>
      <c r="T1895" s="200"/>
      <c r="U1895" s="200"/>
      <c r="V1895" s="200"/>
      <c r="W1895" s="200"/>
      <c r="X1895" s="200"/>
      <c r="Y1895" s="200"/>
      <c r="Z1895" s="200"/>
      <c r="AA1895" s="200"/>
      <c r="AB1895" s="200"/>
      <c r="AC1895" s="200"/>
      <c r="AD1895" s="200"/>
      <c r="AE1895" s="200"/>
      <c r="AF1895" s="200"/>
      <c r="AG1895" s="196"/>
      <c r="AH1895" s="201"/>
      <c r="AI1895" s="202"/>
      <c r="AJ1895" s="202"/>
      <c r="AK1895" s="202"/>
      <c r="AL1895" s="202"/>
      <c r="AM1895" s="202"/>
      <c r="AN1895" s="202"/>
      <c r="AO1895" s="203"/>
      <c r="AP1895" s="204"/>
      <c r="AQ1895" s="204"/>
      <c r="AR1895" s="204"/>
      <c r="AS1895" s="204"/>
      <c r="AT1895" s="204"/>
      <c r="AU1895" s="204"/>
      <c r="AV1895" s="204"/>
      <c r="AW1895" s="204"/>
      <c r="AX1895" s="204"/>
      <c r="AY1895" s="204"/>
      <c r="AZ1895" s="204"/>
      <c r="BA1895" s="204"/>
      <c r="BB1895" s="204"/>
      <c r="BC1895" s="204"/>
      <c r="BD1895" s="204"/>
      <c r="BE1895" s="204"/>
      <c r="BF1895" s="204"/>
      <c r="BG1895" s="204"/>
      <c r="BH1895" s="204"/>
      <c r="BI1895" s="204"/>
      <c r="BJ1895" s="204"/>
      <c r="BK1895" s="204"/>
      <c r="BL1895" s="204"/>
      <c r="BM1895" s="204"/>
      <c r="BN1895" s="204"/>
      <c r="BO1895" s="205"/>
      <c r="BP1895" s="205"/>
      <c r="BQ1895" s="63"/>
      <c r="BR1895" s="63"/>
      <c r="BS1895" s="63"/>
    </row>
    <row r="1896" spans="1:71" s="62" customFormat="1" ht="42.75">
      <c r="A1896" s="55"/>
      <c r="B1896" s="193"/>
      <c r="C1896" s="519" t="s">
        <v>35</v>
      </c>
      <c r="D1896" s="519"/>
      <c r="E1896" s="513"/>
      <c r="F1896" s="513"/>
      <c r="G1896" s="513"/>
      <c r="H1896" s="513"/>
      <c r="I1896" s="513"/>
      <c r="J1896" s="513"/>
      <c r="K1896" s="513"/>
      <c r="L1896" s="513"/>
      <c r="M1896" s="513"/>
      <c r="N1896" s="513"/>
      <c r="O1896" s="513"/>
      <c r="P1896" s="513"/>
      <c r="Q1896" s="513"/>
      <c r="R1896" s="513"/>
      <c r="S1896" s="513"/>
      <c r="T1896" s="513"/>
      <c r="U1896" s="513"/>
      <c r="V1896" s="513"/>
      <c r="W1896" s="513"/>
      <c r="X1896" s="513"/>
      <c r="Y1896" s="513"/>
      <c r="Z1896" s="513"/>
      <c r="AA1896" s="513"/>
      <c r="AB1896" s="513"/>
      <c r="AC1896" s="513"/>
      <c r="AD1896" s="198"/>
      <c r="AE1896" s="239" t="s">
        <v>19</v>
      </c>
      <c r="AF1896" s="239"/>
      <c r="AG1896" s="239"/>
      <c r="AH1896" s="505" t="s">
        <v>19</v>
      </c>
      <c r="AI1896" s="505"/>
      <c r="AJ1896" s="505"/>
      <c r="AK1896" s="505"/>
      <c r="AL1896" s="505"/>
      <c r="AM1896" s="505"/>
      <c r="AN1896" s="513"/>
      <c r="AO1896" s="513"/>
      <c r="AP1896" s="513"/>
      <c r="AQ1896" s="513"/>
      <c r="AR1896" s="513"/>
      <c r="AS1896" s="513"/>
      <c r="AT1896" s="513"/>
      <c r="AU1896" s="513"/>
      <c r="AV1896" s="513"/>
      <c r="AW1896" s="513"/>
      <c r="AX1896" s="513"/>
      <c r="AY1896" s="513"/>
      <c r="AZ1896" s="513"/>
      <c r="BA1896" s="505" t="s">
        <v>12</v>
      </c>
      <c r="BB1896" s="505"/>
      <c r="BC1896" s="505"/>
      <c r="BD1896" s="504"/>
      <c r="BE1896" s="504"/>
      <c r="BF1896" s="504"/>
      <c r="BG1896" s="504"/>
      <c r="BH1896" s="504"/>
      <c r="BI1896" s="504"/>
      <c r="BJ1896" s="504"/>
      <c r="BK1896" s="504"/>
      <c r="BL1896" s="504"/>
      <c r="BM1896" s="504"/>
      <c r="BN1896" s="206"/>
      <c r="BO1896" s="207"/>
      <c r="BP1896" s="207"/>
      <c r="BQ1896" s="64">
        <f>IF(BD1896=0,0,1)</f>
        <v>0</v>
      </c>
      <c r="BR1896" s="65">
        <f>IF((BE1950+BI1950)&gt;(AO1950+AS1950),1,0)</f>
        <v>0</v>
      </c>
      <c r="BS1896" s="66"/>
    </row>
    <row r="1897" spans="1:71" ht="9.6" customHeight="1">
      <c r="A1897" s="54"/>
      <c r="B1897" s="193"/>
      <c r="C1897" s="194"/>
      <c r="D1897" s="194"/>
      <c r="E1897" s="194"/>
      <c r="F1897" s="195"/>
      <c r="G1897" s="195"/>
      <c r="H1897" s="194"/>
      <c r="I1897" s="194"/>
      <c r="J1897" s="194"/>
      <c r="K1897" s="194"/>
      <c r="L1897" s="194"/>
      <c r="M1897" s="194"/>
      <c r="N1897" s="194"/>
      <c r="O1897" s="194"/>
      <c r="P1897" s="194"/>
      <c r="Q1897" s="194"/>
      <c r="R1897" s="194"/>
      <c r="S1897" s="194"/>
      <c r="T1897" s="194"/>
      <c r="U1897" s="194"/>
      <c r="V1897" s="194"/>
      <c r="W1897" s="194"/>
      <c r="X1897" s="194"/>
      <c r="Y1897" s="194"/>
      <c r="Z1897" s="194"/>
      <c r="AA1897" s="194"/>
      <c r="AB1897" s="194"/>
      <c r="AC1897" s="194"/>
      <c r="AD1897" s="194"/>
      <c r="AE1897" s="194"/>
      <c r="AF1897" s="196"/>
      <c r="AG1897" s="196"/>
      <c r="AH1897" s="194"/>
      <c r="AI1897" s="194"/>
      <c r="AJ1897" s="194"/>
      <c r="AK1897" s="194"/>
      <c r="AL1897" s="194"/>
      <c r="AM1897" s="194"/>
      <c r="AN1897" s="194"/>
      <c r="AO1897" s="194"/>
      <c r="AP1897" s="194"/>
      <c r="AQ1897" s="194"/>
      <c r="AR1897" s="194"/>
      <c r="AS1897" s="194"/>
      <c r="AT1897" s="194"/>
      <c r="AU1897" s="194"/>
      <c r="AV1897" s="194"/>
      <c r="AW1897" s="194"/>
      <c r="AX1897" s="194"/>
      <c r="AY1897" s="194"/>
      <c r="AZ1897" s="194"/>
      <c r="BA1897" s="194"/>
      <c r="BB1897" s="194"/>
      <c r="BC1897" s="194"/>
      <c r="BD1897" s="194"/>
      <c r="BE1897" s="194"/>
      <c r="BF1897" s="194"/>
      <c r="BG1897" s="194"/>
      <c r="BH1897" s="194"/>
      <c r="BI1897" s="194"/>
      <c r="BJ1897" s="194"/>
      <c r="BK1897" s="194"/>
      <c r="BL1897" s="194"/>
      <c r="BM1897" s="194"/>
      <c r="BN1897" s="194"/>
      <c r="BO1897" s="208"/>
      <c r="BP1897" s="208"/>
      <c r="BQ1897" s="54"/>
      <c r="BR1897" s="54"/>
      <c r="BS1897" s="54"/>
    </row>
    <row r="1898" spans="1:71" ht="8.85" customHeight="1" thickBot="1">
      <c r="A1898" s="54"/>
      <c r="B1898" s="209"/>
      <c r="C1898" s="210"/>
      <c r="D1898" s="210"/>
      <c r="E1898" s="210"/>
      <c r="F1898" s="211"/>
      <c r="G1898" s="211"/>
      <c r="H1898" s="210"/>
      <c r="I1898" s="210"/>
      <c r="J1898" s="210"/>
      <c r="K1898" s="210"/>
      <c r="L1898" s="210"/>
      <c r="M1898" s="210"/>
      <c r="N1898" s="210"/>
      <c r="O1898" s="210"/>
      <c r="P1898" s="210"/>
      <c r="Q1898" s="210"/>
      <c r="R1898" s="210"/>
      <c r="S1898" s="210"/>
      <c r="T1898" s="210"/>
      <c r="U1898" s="210"/>
      <c r="V1898" s="210"/>
      <c r="W1898" s="210"/>
      <c r="X1898" s="210"/>
      <c r="Y1898" s="210"/>
      <c r="Z1898" s="210"/>
      <c r="AA1898" s="210"/>
      <c r="AB1898" s="210"/>
      <c r="AC1898" s="210"/>
      <c r="AD1898" s="210"/>
      <c r="AE1898" s="210"/>
      <c r="AF1898" s="212"/>
      <c r="AG1898" s="212"/>
      <c r="AH1898" s="210"/>
      <c r="AI1898" s="210"/>
      <c r="AJ1898" s="210"/>
      <c r="AK1898" s="210"/>
      <c r="AL1898" s="210"/>
      <c r="AM1898" s="210"/>
      <c r="AN1898" s="210"/>
      <c r="AO1898" s="210"/>
      <c r="AP1898" s="210"/>
      <c r="AQ1898" s="210"/>
      <c r="AR1898" s="210"/>
      <c r="AS1898" s="210"/>
      <c r="AT1898" s="210"/>
      <c r="AU1898" s="210"/>
      <c r="AV1898" s="210"/>
      <c r="AW1898" s="210"/>
      <c r="AX1898" s="210"/>
      <c r="AY1898" s="210"/>
      <c r="AZ1898" s="210"/>
      <c r="BA1898" s="210"/>
      <c r="BB1898" s="210"/>
      <c r="BC1898" s="210"/>
      <c r="BD1898" s="210"/>
      <c r="BE1898" s="210"/>
      <c r="BF1898" s="210"/>
      <c r="BG1898" s="210"/>
      <c r="BH1898" s="210"/>
      <c r="BI1898" s="210"/>
      <c r="BJ1898" s="210"/>
      <c r="BK1898" s="210"/>
      <c r="BL1898" s="210"/>
      <c r="BM1898" s="210"/>
      <c r="BN1898" s="210"/>
      <c r="BO1898" s="213"/>
      <c r="BP1898" s="213"/>
      <c r="BQ1898" s="54"/>
      <c r="BR1898" s="54"/>
      <c r="BS1898" s="54"/>
    </row>
    <row r="1899" spans="1:71" s="62" customFormat="1" ht="33.4" customHeight="1" thickTop="1">
      <c r="A1899" s="66"/>
      <c r="B1899" s="515" t="s">
        <v>0</v>
      </c>
      <c r="C1899" s="531" t="s">
        <v>1</v>
      </c>
      <c r="D1899" s="532"/>
      <c r="E1899" s="332" t="s">
        <v>26</v>
      </c>
      <c r="F1899" s="499" t="s">
        <v>104</v>
      </c>
      <c r="G1899" s="499" t="s">
        <v>105</v>
      </c>
      <c r="H1899" s="527" t="s">
        <v>38</v>
      </c>
      <c r="I1899" s="528"/>
      <c r="J1899" s="564" t="s">
        <v>7</v>
      </c>
      <c r="K1899" s="564"/>
      <c r="L1899" s="564"/>
      <c r="M1899" s="564"/>
      <c r="N1899" s="564"/>
      <c r="O1899" s="564"/>
      <c r="P1899" s="564" t="s">
        <v>2</v>
      </c>
      <c r="Q1899" s="564"/>
      <c r="R1899" s="564"/>
      <c r="S1899" s="564"/>
      <c r="T1899" s="564"/>
      <c r="U1899" s="564"/>
      <c r="V1899" s="610" t="s">
        <v>32</v>
      </c>
      <c r="W1899" s="611"/>
      <c r="X1899" s="610" t="s">
        <v>33</v>
      </c>
      <c r="Y1899" s="611"/>
      <c r="Z1899" s="619" t="s">
        <v>41</v>
      </c>
      <c r="AA1899" s="620"/>
      <c r="AB1899" s="623" t="s">
        <v>6</v>
      </c>
      <c r="AC1899" s="623"/>
      <c r="AD1899" s="623"/>
      <c r="AE1899" s="623"/>
      <c r="AF1899" s="623"/>
      <c r="AG1899" s="623"/>
      <c r="AH1899" s="564" t="s">
        <v>66</v>
      </c>
      <c r="AI1899" s="564"/>
      <c r="AJ1899" s="564"/>
      <c r="AK1899" s="564"/>
      <c r="AL1899" s="564"/>
      <c r="AM1899" s="564"/>
      <c r="AN1899" s="564" t="s">
        <v>67</v>
      </c>
      <c r="AO1899" s="564"/>
      <c r="AP1899" s="564"/>
      <c r="AQ1899" s="564"/>
      <c r="AR1899" s="564"/>
      <c r="AS1899" s="564"/>
      <c r="AT1899" s="564" t="s">
        <v>68</v>
      </c>
      <c r="AU1899" s="564"/>
      <c r="AV1899" s="564"/>
      <c r="AW1899" s="564"/>
      <c r="AX1899" s="564"/>
      <c r="AY1899" s="583"/>
      <c r="AZ1899" s="564" t="s">
        <v>4</v>
      </c>
      <c r="BA1899" s="564"/>
      <c r="BB1899" s="564"/>
      <c r="BC1899" s="564"/>
      <c r="BD1899" s="564"/>
      <c r="BE1899" s="564"/>
      <c r="BF1899" s="564" t="s">
        <v>69</v>
      </c>
      <c r="BG1899" s="564"/>
      <c r="BH1899" s="564"/>
      <c r="BI1899" s="564"/>
      <c r="BJ1899" s="564"/>
      <c r="BK1899" s="582"/>
      <c r="BL1899" s="659" t="s">
        <v>119</v>
      </c>
      <c r="BM1899" s="660"/>
      <c r="BN1899" s="661"/>
      <c r="BO1899" s="603" t="s">
        <v>83</v>
      </c>
      <c r="BP1899" s="603" t="s">
        <v>84</v>
      </c>
      <c r="BQ1899" s="66"/>
      <c r="BR1899" s="66"/>
      <c r="BS1899" s="66"/>
    </row>
    <row r="1900" spans="1:71" s="68" customFormat="1" ht="45" customHeight="1">
      <c r="A1900" s="67"/>
      <c r="B1900" s="516"/>
      <c r="C1900" s="533"/>
      <c r="D1900" s="534"/>
      <c r="E1900" s="331" t="s">
        <v>106</v>
      </c>
      <c r="F1900" s="500"/>
      <c r="G1900" s="500"/>
      <c r="H1900" s="529"/>
      <c r="I1900" s="530"/>
      <c r="J1900" s="562" t="s">
        <v>15</v>
      </c>
      <c r="K1900" s="563"/>
      <c r="L1900" s="525" t="s">
        <v>16</v>
      </c>
      <c r="M1900" s="526"/>
      <c r="N1900" s="517" t="s">
        <v>17</v>
      </c>
      <c r="O1900" s="518" t="s">
        <v>8</v>
      </c>
      <c r="P1900" s="562" t="s">
        <v>24</v>
      </c>
      <c r="Q1900" s="563"/>
      <c r="R1900" s="525" t="s">
        <v>22</v>
      </c>
      <c r="S1900" s="526"/>
      <c r="T1900" s="517" t="s">
        <v>17</v>
      </c>
      <c r="U1900" s="518"/>
      <c r="V1900" s="612"/>
      <c r="W1900" s="613"/>
      <c r="X1900" s="612"/>
      <c r="Y1900" s="613"/>
      <c r="Z1900" s="621"/>
      <c r="AA1900" s="622"/>
      <c r="AB1900" s="638" t="s">
        <v>50</v>
      </c>
      <c r="AC1900" s="639"/>
      <c r="AD1900" s="636" t="s">
        <v>21</v>
      </c>
      <c r="AE1900" s="637" t="s">
        <v>3</v>
      </c>
      <c r="AF1900" s="624" t="s">
        <v>5</v>
      </c>
      <c r="AG1900" s="625"/>
      <c r="AH1900" s="562" t="s">
        <v>50</v>
      </c>
      <c r="AI1900" s="563"/>
      <c r="AJ1900" s="525" t="s">
        <v>21</v>
      </c>
      <c r="AK1900" s="526" t="s">
        <v>3</v>
      </c>
      <c r="AL1900" s="523" t="s">
        <v>5</v>
      </c>
      <c r="AM1900" s="524"/>
      <c r="AN1900" s="562" t="s">
        <v>50</v>
      </c>
      <c r="AO1900" s="563"/>
      <c r="AP1900" s="525" t="s">
        <v>21</v>
      </c>
      <c r="AQ1900" s="526" t="s">
        <v>3</v>
      </c>
      <c r="AR1900" s="523" t="s">
        <v>5</v>
      </c>
      <c r="AS1900" s="524"/>
      <c r="AT1900" s="533" t="s">
        <v>50</v>
      </c>
      <c r="AU1900" s="584"/>
      <c r="AV1900" s="597" t="s">
        <v>21</v>
      </c>
      <c r="AW1900" s="598" t="s">
        <v>3</v>
      </c>
      <c r="AX1900" s="523" t="s">
        <v>5</v>
      </c>
      <c r="AY1900" s="585"/>
      <c r="AZ1900" s="562" t="s">
        <v>50</v>
      </c>
      <c r="BA1900" s="563"/>
      <c r="BB1900" s="525" t="s">
        <v>21</v>
      </c>
      <c r="BC1900" s="526" t="s">
        <v>3</v>
      </c>
      <c r="BD1900" s="523" t="s">
        <v>5</v>
      </c>
      <c r="BE1900" s="524"/>
      <c r="BF1900" s="533" t="s">
        <v>50</v>
      </c>
      <c r="BG1900" s="584"/>
      <c r="BH1900" s="597" t="s">
        <v>21</v>
      </c>
      <c r="BI1900" s="598" t="s">
        <v>3</v>
      </c>
      <c r="BJ1900" s="523" t="s">
        <v>5</v>
      </c>
      <c r="BK1900" s="524"/>
      <c r="BL1900" s="662"/>
      <c r="BM1900" s="663"/>
      <c r="BN1900" s="664"/>
      <c r="BO1900" s="604"/>
      <c r="BP1900" s="604"/>
      <c r="BQ1900" s="67"/>
      <c r="BR1900" s="67"/>
      <c r="BS1900" s="67"/>
    </row>
    <row r="1901" spans="1:71" ht="23.85" customHeight="1">
      <c r="A1901" s="69"/>
      <c r="B1901" s="548" t="str">
        <f>IF(ROSTER!B$8="","",ROSTER!B$8)</f>
        <v/>
      </c>
      <c r="C1901" s="536" t="str">
        <f>IF(ROSTER!C$8="","",ROSTER!C$8)</f>
        <v/>
      </c>
      <c r="D1901" s="537"/>
      <c r="E1901" s="546"/>
      <c r="F1901" s="501">
        <f>IF(E1901="y",1,IF(E1901="S",1,0))</f>
        <v>0</v>
      </c>
      <c r="G1901" s="506">
        <f>IF(E1901="S",1,0)</f>
        <v>0</v>
      </c>
      <c r="H1901" s="542"/>
      <c r="I1901" s="543"/>
      <c r="J1901" s="538"/>
      <c r="K1901" s="539"/>
      <c r="L1901" s="552"/>
      <c r="M1901" s="558"/>
      <c r="N1901" s="554">
        <f>L1901+J1901</f>
        <v>0</v>
      </c>
      <c r="O1901" s="555"/>
      <c r="P1901" s="538"/>
      <c r="Q1901" s="539"/>
      <c r="R1901" s="552"/>
      <c r="S1901" s="558"/>
      <c r="T1901" s="590">
        <f>R1901-P1901</f>
        <v>0</v>
      </c>
      <c r="U1901" s="591"/>
      <c r="V1901" s="550"/>
      <c r="W1901" s="543"/>
      <c r="X1901" s="538"/>
      <c r="Y1901" s="543"/>
      <c r="Z1901" s="538"/>
      <c r="AA1901" s="543"/>
      <c r="AB1901" s="538"/>
      <c r="AC1901" s="539"/>
      <c r="AD1901" s="552"/>
      <c r="AE1901" s="558"/>
      <c r="AF1901" s="586">
        <f>IF(AB1901=0,0,(AD1901/AB1901)*100)</f>
        <v>0</v>
      </c>
      <c r="AG1901" s="587"/>
      <c r="AH1901" s="538"/>
      <c r="AI1901" s="539"/>
      <c r="AJ1901" s="552"/>
      <c r="AK1901" s="558"/>
      <c r="AL1901" s="590">
        <f>IF(AH1901=0,0,(AJ1901/AH1901)*100)</f>
        <v>0</v>
      </c>
      <c r="AM1901" s="591"/>
      <c r="AN1901" s="538"/>
      <c r="AO1901" s="539"/>
      <c r="AP1901" s="552"/>
      <c r="AQ1901" s="558"/>
      <c r="AR1901" s="590">
        <f>IF(AN1901=0,0,(AP1901/AN1901)*100)</f>
        <v>0</v>
      </c>
      <c r="AS1901" s="591"/>
      <c r="AT1901" s="578">
        <f>AB1901+AH1901+AN1901</f>
        <v>0</v>
      </c>
      <c r="AU1901" s="579"/>
      <c r="AV1901" s="574">
        <f>AD1901+AJ1901+AP1901</f>
        <v>0</v>
      </c>
      <c r="AW1901" s="575"/>
      <c r="AX1901" s="590">
        <f>IF(AT1901=0,0,(AV1901/AT1901)*100)</f>
        <v>0</v>
      </c>
      <c r="AY1901" s="591"/>
      <c r="AZ1901" s="538"/>
      <c r="BA1901" s="539"/>
      <c r="BB1901" s="552"/>
      <c r="BC1901" s="558"/>
      <c r="BD1901" s="590">
        <f>IF(AZ1901=0,0,(BB1901/AZ1901)*100)</f>
        <v>0</v>
      </c>
      <c r="BE1901" s="591"/>
      <c r="BF1901" s="578">
        <f>AT1901+AZ1901</f>
        <v>0</v>
      </c>
      <c r="BG1901" s="579"/>
      <c r="BH1901" s="574">
        <f>AV1901+BB1901</f>
        <v>0</v>
      </c>
      <c r="BI1901" s="575"/>
      <c r="BJ1901" s="590">
        <f>IF(BF1901=0,0,(BH1901/BF1901)*100)</f>
        <v>0</v>
      </c>
      <c r="BK1901" s="591"/>
      <c r="BL1901" s="650">
        <f>(AD1901*2)+(AJ1901*2)+(AP1901*3)+BB1901</f>
        <v>0</v>
      </c>
      <c r="BM1901" s="651"/>
      <c r="BN1901" s="652"/>
      <c r="BO1901" s="599" t="e">
        <f>(BL1901*BR$1901)+(N1901*BR$1902)+(X1901*BR$1903)+(R1901*BR$1904)+(V1901*BR$1905)+(Z1901*BR$1906)</f>
        <v>#REF!</v>
      </c>
      <c r="BP1901" s="599" t="e">
        <f>((AZ1901-BB1901)*BR$1908)+((AT1901-AV1901)*BR$1907)+(H1901*BR$1909)+(P1901*BR$1910)</f>
        <v>#REF!</v>
      </c>
      <c r="BQ1901" s="70" t="s">
        <v>72</v>
      </c>
      <c r="BR1901" s="71" t="e">
        <f>IF(#REF!="B",#REF!,IF(#REF!="C",#REF!,#REF!))</f>
        <v>#REF!</v>
      </c>
      <c r="BS1901" s="67"/>
    </row>
    <row r="1902" spans="1:71" ht="23.85" customHeight="1">
      <c r="A1902" s="69"/>
      <c r="B1902" s="549"/>
      <c r="C1902" s="560" t="str">
        <f>IF(ROSTER!D$8="","",ROSTER!D$8)</f>
        <v/>
      </c>
      <c r="D1902" s="561"/>
      <c r="E1902" s="547"/>
      <c r="F1902" s="502"/>
      <c r="G1902" s="507"/>
      <c r="H1902" s="544"/>
      <c r="I1902" s="545"/>
      <c r="J1902" s="540"/>
      <c r="K1902" s="541"/>
      <c r="L1902" s="553"/>
      <c r="M1902" s="559"/>
      <c r="N1902" s="556" t="s">
        <v>14</v>
      </c>
      <c r="O1902" s="557"/>
      <c r="P1902" s="540"/>
      <c r="Q1902" s="541"/>
      <c r="R1902" s="553"/>
      <c r="S1902" s="559"/>
      <c r="T1902" s="592"/>
      <c r="U1902" s="593"/>
      <c r="V1902" s="551"/>
      <c r="W1902" s="545"/>
      <c r="X1902" s="540"/>
      <c r="Y1902" s="545"/>
      <c r="Z1902" s="540"/>
      <c r="AA1902" s="545"/>
      <c r="AB1902" s="540"/>
      <c r="AC1902" s="541"/>
      <c r="AD1902" s="553"/>
      <c r="AE1902" s="559"/>
      <c r="AF1902" s="588"/>
      <c r="AG1902" s="589"/>
      <c r="AH1902" s="540"/>
      <c r="AI1902" s="541"/>
      <c r="AJ1902" s="553"/>
      <c r="AK1902" s="559"/>
      <c r="AL1902" s="592"/>
      <c r="AM1902" s="593"/>
      <c r="AN1902" s="540"/>
      <c r="AO1902" s="541"/>
      <c r="AP1902" s="553"/>
      <c r="AQ1902" s="559"/>
      <c r="AR1902" s="592"/>
      <c r="AS1902" s="593"/>
      <c r="AT1902" s="580"/>
      <c r="AU1902" s="581"/>
      <c r="AV1902" s="576"/>
      <c r="AW1902" s="577"/>
      <c r="AX1902" s="592"/>
      <c r="AY1902" s="593"/>
      <c r="AZ1902" s="540"/>
      <c r="BA1902" s="541"/>
      <c r="BB1902" s="553"/>
      <c r="BC1902" s="559"/>
      <c r="BD1902" s="592"/>
      <c r="BE1902" s="593"/>
      <c r="BF1902" s="580"/>
      <c r="BG1902" s="581"/>
      <c r="BH1902" s="576"/>
      <c r="BI1902" s="577"/>
      <c r="BJ1902" s="592"/>
      <c r="BK1902" s="593"/>
      <c r="BL1902" s="653"/>
      <c r="BM1902" s="654"/>
      <c r="BN1902" s="655"/>
      <c r="BO1902" s="600"/>
      <c r="BP1902" s="600"/>
      <c r="BQ1902" s="70" t="s">
        <v>73</v>
      </c>
      <c r="BR1902" s="71" t="e">
        <f>IF(#REF!="B",#REF!,IF(#REF!="C",#REF!,#REF!))</f>
        <v>#REF!</v>
      </c>
      <c r="BS1902" s="67"/>
    </row>
    <row r="1903" spans="1:71" ht="21.75" customHeight="1">
      <c r="A1903" s="54"/>
      <c r="B1903" s="548" t="str">
        <f>IF(ROSTER!B$10="","",ROSTER!B$10)</f>
        <v/>
      </c>
      <c r="C1903" s="536" t="str">
        <f>IF(ROSTER!C$10="","",ROSTER!C$10)</f>
        <v/>
      </c>
      <c r="D1903" s="537"/>
      <c r="E1903" s="546"/>
      <c r="F1903" s="501">
        <f>IF(E1903="y",1,IF(E1903="S",1,0))</f>
        <v>0</v>
      </c>
      <c r="G1903" s="506">
        <f>IF(E1903="S",1,0)</f>
        <v>0</v>
      </c>
      <c r="H1903" s="542"/>
      <c r="I1903" s="543"/>
      <c r="J1903" s="538"/>
      <c r="K1903" s="539"/>
      <c r="L1903" s="552"/>
      <c r="M1903" s="558"/>
      <c r="N1903" s="554">
        <f>L1903+J1903</f>
        <v>0</v>
      </c>
      <c r="O1903" s="555"/>
      <c r="P1903" s="538"/>
      <c r="Q1903" s="539"/>
      <c r="R1903" s="552"/>
      <c r="S1903" s="558"/>
      <c r="T1903" s="590">
        <f t="shared" ref="T1903:T1944" si="1710">R1903-P1903</f>
        <v>0</v>
      </c>
      <c r="U1903" s="591"/>
      <c r="V1903" s="550"/>
      <c r="W1903" s="543"/>
      <c r="X1903" s="538"/>
      <c r="Y1903" s="543"/>
      <c r="Z1903" s="538"/>
      <c r="AA1903" s="543"/>
      <c r="AB1903" s="538"/>
      <c r="AC1903" s="539"/>
      <c r="AD1903" s="552"/>
      <c r="AE1903" s="558"/>
      <c r="AF1903" s="586">
        <f>IF(AB1903=0,0,(AD1903/AB1903)*100)</f>
        <v>0</v>
      </c>
      <c r="AG1903" s="587"/>
      <c r="AH1903" s="538"/>
      <c r="AI1903" s="539"/>
      <c r="AJ1903" s="552"/>
      <c r="AK1903" s="558"/>
      <c r="AL1903" s="590">
        <f>IF(AH1903=0,0,(AJ1903/AH1903)*100)</f>
        <v>0</v>
      </c>
      <c r="AM1903" s="591"/>
      <c r="AN1903" s="538"/>
      <c r="AO1903" s="539"/>
      <c r="AP1903" s="552"/>
      <c r="AQ1903" s="558"/>
      <c r="AR1903" s="590">
        <f>IF(AN1903=0,0,(AP1903/AN1903)*100)</f>
        <v>0</v>
      </c>
      <c r="AS1903" s="591"/>
      <c r="AT1903" s="578">
        <f>AB1903+AH1903+AN1903</f>
        <v>0</v>
      </c>
      <c r="AU1903" s="579"/>
      <c r="AV1903" s="574">
        <f>AD1903+AJ1903+AP1903</f>
        <v>0</v>
      </c>
      <c r="AW1903" s="575"/>
      <c r="AX1903" s="590">
        <f>IF(AT1903=0,0,(AV1903/AT1903)*100)</f>
        <v>0</v>
      </c>
      <c r="AY1903" s="591"/>
      <c r="AZ1903" s="538"/>
      <c r="BA1903" s="539"/>
      <c r="BB1903" s="552"/>
      <c r="BC1903" s="558"/>
      <c r="BD1903" s="590">
        <f>IF(AZ1903=0,0,(BB1903/AZ1903)*100)</f>
        <v>0</v>
      </c>
      <c r="BE1903" s="591"/>
      <c r="BF1903" s="578">
        <f>AT1903+AZ1903</f>
        <v>0</v>
      </c>
      <c r="BG1903" s="579"/>
      <c r="BH1903" s="574">
        <f>AV1903+BB1903</f>
        <v>0</v>
      </c>
      <c r="BI1903" s="575"/>
      <c r="BJ1903" s="590">
        <f>IF(BF1903=0,0,(BH1903/BF1903)*100)</f>
        <v>0</v>
      </c>
      <c r="BK1903" s="591"/>
      <c r="BL1903" s="650">
        <f>(AD1903*2)+(AJ1903*2)+(AP1903*3)+BB1903</f>
        <v>0</v>
      </c>
      <c r="BM1903" s="651"/>
      <c r="BN1903" s="652"/>
      <c r="BO1903" s="599" t="e">
        <f>(BL1903*BR$1901)+(N1903*BR$1902)+(X1903*BR$1903)+(R1903*BR$1904)+(V1903*BR$1905)+(Z1903*BR$1906)</f>
        <v>#REF!</v>
      </c>
      <c r="BP1903" s="599" t="e">
        <f>((AZ1903-BB1903)*BR$1908)+((AT1903-AV1903)*BR$1907)+(H1903*BR$1909)+(P1903*BR$1910)</f>
        <v>#REF!</v>
      </c>
      <c r="BQ1903" s="70" t="s">
        <v>74</v>
      </c>
      <c r="BR1903" s="71" t="e">
        <f>IF(#REF!="B",#REF!,IF(#REF!="C",#REF!,#REF!))</f>
        <v>#REF!</v>
      </c>
      <c r="BS1903" s="67"/>
    </row>
    <row r="1904" spans="1:71" ht="21.75" customHeight="1">
      <c r="A1904" s="54"/>
      <c r="B1904" s="549"/>
      <c r="C1904" s="560" t="str">
        <f>IF(ROSTER!D$10="","",ROSTER!D$10)</f>
        <v/>
      </c>
      <c r="D1904" s="561"/>
      <c r="E1904" s="547"/>
      <c r="F1904" s="502"/>
      <c r="G1904" s="507"/>
      <c r="H1904" s="544"/>
      <c r="I1904" s="545"/>
      <c r="J1904" s="540"/>
      <c r="K1904" s="541"/>
      <c r="L1904" s="553"/>
      <c r="M1904" s="559"/>
      <c r="N1904" s="556" t="s">
        <v>14</v>
      </c>
      <c r="O1904" s="557"/>
      <c r="P1904" s="540"/>
      <c r="Q1904" s="541"/>
      <c r="R1904" s="553"/>
      <c r="S1904" s="559"/>
      <c r="T1904" s="592"/>
      <c r="U1904" s="593"/>
      <c r="V1904" s="551"/>
      <c r="W1904" s="545"/>
      <c r="X1904" s="540"/>
      <c r="Y1904" s="545"/>
      <c r="Z1904" s="540"/>
      <c r="AA1904" s="545"/>
      <c r="AB1904" s="540"/>
      <c r="AC1904" s="541"/>
      <c r="AD1904" s="553"/>
      <c r="AE1904" s="559"/>
      <c r="AF1904" s="588"/>
      <c r="AG1904" s="589"/>
      <c r="AH1904" s="540"/>
      <c r="AI1904" s="541"/>
      <c r="AJ1904" s="553"/>
      <c r="AK1904" s="559"/>
      <c r="AL1904" s="592"/>
      <c r="AM1904" s="593"/>
      <c r="AN1904" s="540"/>
      <c r="AO1904" s="541"/>
      <c r="AP1904" s="553"/>
      <c r="AQ1904" s="559"/>
      <c r="AR1904" s="592"/>
      <c r="AS1904" s="593"/>
      <c r="AT1904" s="580"/>
      <c r="AU1904" s="581"/>
      <c r="AV1904" s="576"/>
      <c r="AW1904" s="577"/>
      <c r="AX1904" s="592"/>
      <c r="AY1904" s="593"/>
      <c r="AZ1904" s="540"/>
      <c r="BA1904" s="541"/>
      <c r="BB1904" s="553"/>
      <c r="BC1904" s="559"/>
      <c r="BD1904" s="592"/>
      <c r="BE1904" s="593"/>
      <c r="BF1904" s="580"/>
      <c r="BG1904" s="581"/>
      <c r="BH1904" s="576"/>
      <c r="BI1904" s="577"/>
      <c r="BJ1904" s="592"/>
      <c r="BK1904" s="593"/>
      <c r="BL1904" s="653"/>
      <c r="BM1904" s="654"/>
      <c r="BN1904" s="655"/>
      <c r="BO1904" s="600"/>
      <c r="BP1904" s="600"/>
      <c r="BQ1904" s="70" t="s">
        <v>75</v>
      </c>
      <c r="BR1904" s="71" t="e">
        <f>IF(#REF!="B",#REF!,IF(#REF!="C",#REF!,#REF!))</f>
        <v>#REF!</v>
      </c>
      <c r="BS1904" s="67"/>
    </row>
    <row r="1905" spans="1:71" ht="21.75" customHeight="1">
      <c r="A1905" s="54"/>
      <c r="B1905" s="565" t="str">
        <f>IF(ROSTER!B$12="","",ROSTER!B$12)</f>
        <v/>
      </c>
      <c r="C1905" s="536" t="str">
        <f>IF(ROSTER!C$12="","",ROSTER!C$12)</f>
        <v/>
      </c>
      <c r="D1905" s="537"/>
      <c r="E1905" s="546"/>
      <c r="F1905" s="501">
        <f>IF(E1905="y",1,IF(E1905="S",1,0))</f>
        <v>0</v>
      </c>
      <c r="G1905" s="506">
        <f>IF(E1905="S",1,0)</f>
        <v>0</v>
      </c>
      <c r="H1905" s="542"/>
      <c r="I1905" s="543"/>
      <c r="J1905" s="538"/>
      <c r="K1905" s="539"/>
      <c r="L1905" s="552"/>
      <c r="M1905" s="558"/>
      <c r="N1905" s="554">
        <f>L1905+J1905</f>
        <v>0</v>
      </c>
      <c r="O1905" s="555"/>
      <c r="P1905" s="538"/>
      <c r="Q1905" s="539"/>
      <c r="R1905" s="552"/>
      <c r="S1905" s="558"/>
      <c r="T1905" s="590">
        <f t="shared" ref="T1905:T1944" si="1711">R1905-P1905</f>
        <v>0</v>
      </c>
      <c r="U1905" s="591"/>
      <c r="V1905" s="550"/>
      <c r="W1905" s="543"/>
      <c r="X1905" s="538"/>
      <c r="Y1905" s="543"/>
      <c r="Z1905" s="538"/>
      <c r="AA1905" s="543"/>
      <c r="AB1905" s="538"/>
      <c r="AC1905" s="539"/>
      <c r="AD1905" s="552"/>
      <c r="AE1905" s="558"/>
      <c r="AF1905" s="586">
        <f>IF(AB1905=0,0,(AD1905/AB1905)*100)</f>
        <v>0</v>
      </c>
      <c r="AG1905" s="587"/>
      <c r="AH1905" s="538"/>
      <c r="AI1905" s="539"/>
      <c r="AJ1905" s="552"/>
      <c r="AK1905" s="558"/>
      <c r="AL1905" s="590">
        <f>IF(AH1905=0,0,(AJ1905/AH1905)*100)</f>
        <v>0</v>
      </c>
      <c r="AM1905" s="591"/>
      <c r="AN1905" s="538"/>
      <c r="AO1905" s="539"/>
      <c r="AP1905" s="552"/>
      <c r="AQ1905" s="558"/>
      <c r="AR1905" s="590">
        <f>IF(AN1905=0,0,(AP1905/AN1905)*100)</f>
        <v>0</v>
      </c>
      <c r="AS1905" s="591"/>
      <c r="AT1905" s="578">
        <f>AB1905+AH1905+AN1905</f>
        <v>0</v>
      </c>
      <c r="AU1905" s="579"/>
      <c r="AV1905" s="574">
        <f>AD1905+AJ1905+AP1905</f>
        <v>0</v>
      </c>
      <c r="AW1905" s="575"/>
      <c r="AX1905" s="590">
        <f>IF(AT1905=0,0,(AV1905/AT1905)*100)</f>
        <v>0</v>
      </c>
      <c r="AY1905" s="591"/>
      <c r="AZ1905" s="538"/>
      <c r="BA1905" s="539"/>
      <c r="BB1905" s="552"/>
      <c r="BC1905" s="558"/>
      <c r="BD1905" s="590">
        <f>IF(AZ1905=0,0,(BB1905/AZ1905)*100)</f>
        <v>0</v>
      </c>
      <c r="BE1905" s="591"/>
      <c r="BF1905" s="578">
        <f>AT1905+AZ1905</f>
        <v>0</v>
      </c>
      <c r="BG1905" s="579"/>
      <c r="BH1905" s="574">
        <f>AV1905+BB1905</f>
        <v>0</v>
      </c>
      <c r="BI1905" s="575"/>
      <c r="BJ1905" s="590">
        <f>IF(BF1905=0,0,(BH1905/BF1905)*100)</f>
        <v>0</v>
      </c>
      <c r="BK1905" s="591"/>
      <c r="BL1905" s="650">
        <f>(AD1905*2)+(AJ1905*2)+(AP1905*3)+BB1905</f>
        <v>0</v>
      </c>
      <c r="BM1905" s="651"/>
      <c r="BN1905" s="652"/>
      <c r="BO1905" s="599" t="e">
        <f>(BL1905*BR$1901)+(N1905*BR$1902)+(X1905*BR$1903)+(R1905*BR$1904)+(V1905*BR$1905)+(Z1905*BR$1906)</f>
        <v>#REF!</v>
      </c>
      <c r="BP1905" s="599" t="e">
        <f>((AZ1905-BB1905)*BR$1908)+((AT1905-AV1905)*BR$1907)+(H1905*BR$1909)+(P1905*BR$1910)</f>
        <v>#REF!</v>
      </c>
      <c r="BQ1905" s="70" t="s">
        <v>76</v>
      </c>
      <c r="BR1905" s="71" t="e">
        <f>IF(#REF!="B",#REF!,IF(#REF!="C",#REF!,#REF!))</f>
        <v>#REF!</v>
      </c>
      <c r="BS1905" s="67"/>
    </row>
    <row r="1906" spans="1:71" ht="21.75" customHeight="1">
      <c r="A1906" s="54"/>
      <c r="B1906" s="566"/>
      <c r="C1906" s="560" t="str">
        <f>IF(ROSTER!D$12="","",ROSTER!D$12)</f>
        <v/>
      </c>
      <c r="D1906" s="561"/>
      <c r="E1906" s="547"/>
      <c r="F1906" s="502"/>
      <c r="G1906" s="507"/>
      <c r="H1906" s="544"/>
      <c r="I1906" s="545"/>
      <c r="J1906" s="540"/>
      <c r="K1906" s="541"/>
      <c r="L1906" s="553"/>
      <c r="M1906" s="559"/>
      <c r="N1906" s="556" t="s">
        <v>14</v>
      </c>
      <c r="O1906" s="557"/>
      <c r="P1906" s="540"/>
      <c r="Q1906" s="541"/>
      <c r="R1906" s="553"/>
      <c r="S1906" s="559"/>
      <c r="T1906" s="592"/>
      <c r="U1906" s="593"/>
      <c r="V1906" s="551"/>
      <c r="W1906" s="545"/>
      <c r="X1906" s="540"/>
      <c r="Y1906" s="545"/>
      <c r="Z1906" s="540"/>
      <c r="AA1906" s="545"/>
      <c r="AB1906" s="540"/>
      <c r="AC1906" s="541"/>
      <c r="AD1906" s="553"/>
      <c r="AE1906" s="559"/>
      <c r="AF1906" s="588"/>
      <c r="AG1906" s="589"/>
      <c r="AH1906" s="540"/>
      <c r="AI1906" s="541"/>
      <c r="AJ1906" s="553"/>
      <c r="AK1906" s="559"/>
      <c r="AL1906" s="592"/>
      <c r="AM1906" s="593"/>
      <c r="AN1906" s="540"/>
      <c r="AO1906" s="541"/>
      <c r="AP1906" s="553"/>
      <c r="AQ1906" s="559"/>
      <c r="AR1906" s="592"/>
      <c r="AS1906" s="593"/>
      <c r="AT1906" s="580"/>
      <c r="AU1906" s="581"/>
      <c r="AV1906" s="576"/>
      <c r="AW1906" s="577"/>
      <c r="AX1906" s="592"/>
      <c r="AY1906" s="593"/>
      <c r="AZ1906" s="540"/>
      <c r="BA1906" s="541"/>
      <c r="BB1906" s="553"/>
      <c r="BC1906" s="559"/>
      <c r="BD1906" s="592"/>
      <c r="BE1906" s="593"/>
      <c r="BF1906" s="580"/>
      <c r="BG1906" s="581"/>
      <c r="BH1906" s="576"/>
      <c r="BI1906" s="577"/>
      <c r="BJ1906" s="592"/>
      <c r="BK1906" s="593"/>
      <c r="BL1906" s="653"/>
      <c r="BM1906" s="654"/>
      <c r="BN1906" s="655"/>
      <c r="BO1906" s="600"/>
      <c r="BP1906" s="600"/>
      <c r="BQ1906" s="70" t="s">
        <v>77</v>
      </c>
      <c r="BR1906" s="71" t="e">
        <f>IF(#REF!="B",#REF!,IF(#REF!="C",#REF!,#REF!))</f>
        <v>#REF!</v>
      </c>
      <c r="BS1906" s="67"/>
    </row>
    <row r="1907" spans="1:71" ht="21.75" customHeight="1">
      <c r="A1907" s="54"/>
      <c r="B1907" s="565" t="str">
        <f>IF(ROSTER!B$14="","",ROSTER!B$14)</f>
        <v/>
      </c>
      <c r="C1907" s="536" t="str">
        <f>IF(ROSTER!C$14="","",ROSTER!C$14)</f>
        <v/>
      </c>
      <c r="D1907" s="537"/>
      <c r="E1907" s="546"/>
      <c r="F1907" s="501">
        <f>IF(E1907="y",1,IF(E1907="S",1,0))</f>
        <v>0</v>
      </c>
      <c r="G1907" s="506">
        <f>IF(E1907="S",1,0)</f>
        <v>0</v>
      </c>
      <c r="H1907" s="542"/>
      <c r="I1907" s="543"/>
      <c r="J1907" s="538"/>
      <c r="K1907" s="539"/>
      <c r="L1907" s="552"/>
      <c r="M1907" s="558"/>
      <c r="N1907" s="554">
        <f>L1907+J1907</f>
        <v>0</v>
      </c>
      <c r="O1907" s="555"/>
      <c r="P1907" s="538"/>
      <c r="Q1907" s="539"/>
      <c r="R1907" s="552"/>
      <c r="S1907" s="558"/>
      <c r="T1907" s="590">
        <f t="shared" ref="T1907:T1944" si="1712">R1907-P1907</f>
        <v>0</v>
      </c>
      <c r="U1907" s="591"/>
      <c r="V1907" s="550"/>
      <c r="W1907" s="543"/>
      <c r="X1907" s="538"/>
      <c r="Y1907" s="543"/>
      <c r="Z1907" s="538"/>
      <c r="AA1907" s="543"/>
      <c r="AB1907" s="538"/>
      <c r="AC1907" s="539"/>
      <c r="AD1907" s="552"/>
      <c r="AE1907" s="558"/>
      <c r="AF1907" s="586">
        <f>IF(AB1907=0,0,(AD1907/AB1907)*100)</f>
        <v>0</v>
      </c>
      <c r="AG1907" s="587"/>
      <c r="AH1907" s="538"/>
      <c r="AI1907" s="539"/>
      <c r="AJ1907" s="552"/>
      <c r="AK1907" s="558"/>
      <c r="AL1907" s="590">
        <f>IF(AH1907=0,0,(AJ1907/AH1907)*100)</f>
        <v>0</v>
      </c>
      <c r="AM1907" s="591"/>
      <c r="AN1907" s="538"/>
      <c r="AO1907" s="539"/>
      <c r="AP1907" s="552"/>
      <c r="AQ1907" s="558"/>
      <c r="AR1907" s="590">
        <f>IF(AN1907=0,0,(AP1907/AN1907)*100)</f>
        <v>0</v>
      </c>
      <c r="AS1907" s="591"/>
      <c r="AT1907" s="578">
        <f>AB1907+AH1907+AN1907</f>
        <v>0</v>
      </c>
      <c r="AU1907" s="579"/>
      <c r="AV1907" s="574">
        <f>AD1907+AJ1907+AP1907</f>
        <v>0</v>
      </c>
      <c r="AW1907" s="575"/>
      <c r="AX1907" s="590">
        <f>IF(AT1907=0,0,(AV1907/AT1907)*100)</f>
        <v>0</v>
      </c>
      <c r="AY1907" s="591"/>
      <c r="AZ1907" s="538"/>
      <c r="BA1907" s="539"/>
      <c r="BB1907" s="552"/>
      <c r="BC1907" s="558"/>
      <c r="BD1907" s="590">
        <f>IF(AZ1907=0,0,(BB1907/AZ1907)*100)</f>
        <v>0</v>
      </c>
      <c r="BE1907" s="591"/>
      <c r="BF1907" s="578">
        <f>AT1907+AZ1907</f>
        <v>0</v>
      </c>
      <c r="BG1907" s="579"/>
      <c r="BH1907" s="574">
        <f>AV1907+BB1907</f>
        <v>0</v>
      </c>
      <c r="BI1907" s="575"/>
      <c r="BJ1907" s="590">
        <f>IF(BF1907=0,0,(BH1907/BF1907)*100)</f>
        <v>0</v>
      </c>
      <c r="BK1907" s="591"/>
      <c r="BL1907" s="650">
        <f>(AD1907*2)+(AJ1907*2)+(AP1907*3)+BB1907</f>
        <v>0</v>
      </c>
      <c r="BM1907" s="651"/>
      <c r="BN1907" s="652"/>
      <c r="BO1907" s="599" t="e">
        <f>(BL1907*BR$1901)+(N1907*BR$1902)+(X1907*BR$1903)+(R1907*BR$1904)+(V1907*BR$1905)+(Z1907*BR$1906)</f>
        <v>#REF!</v>
      </c>
      <c r="BP1907" s="599" t="e">
        <f>((AZ1907-BB1907)*BR$1908)+((AT1907-AV1907)*BR$1907)+(H1907*BR$1909)+(P1907*BR$1910)</f>
        <v>#REF!</v>
      </c>
      <c r="BQ1907" s="70" t="s">
        <v>78</v>
      </c>
      <c r="BR1907" s="71" t="e">
        <f>IF(#REF!="B",#REF!,IF(#REF!="C",#REF!,#REF!))</f>
        <v>#REF!</v>
      </c>
      <c r="BS1907" s="67"/>
    </row>
    <row r="1908" spans="1:71" ht="21.75" customHeight="1">
      <c r="A1908" s="54"/>
      <c r="B1908" s="566"/>
      <c r="C1908" s="560" t="str">
        <f>IF(ROSTER!D$14="","",ROSTER!D$14)</f>
        <v/>
      </c>
      <c r="D1908" s="561"/>
      <c r="E1908" s="547"/>
      <c r="F1908" s="502"/>
      <c r="G1908" s="507"/>
      <c r="H1908" s="544"/>
      <c r="I1908" s="545"/>
      <c r="J1908" s="540"/>
      <c r="K1908" s="541"/>
      <c r="L1908" s="553"/>
      <c r="M1908" s="559"/>
      <c r="N1908" s="556" t="s">
        <v>14</v>
      </c>
      <c r="O1908" s="557"/>
      <c r="P1908" s="540"/>
      <c r="Q1908" s="541"/>
      <c r="R1908" s="553"/>
      <c r="S1908" s="559"/>
      <c r="T1908" s="592"/>
      <c r="U1908" s="593"/>
      <c r="V1908" s="551"/>
      <c r="W1908" s="545"/>
      <c r="X1908" s="540"/>
      <c r="Y1908" s="545"/>
      <c r="Z1908" s="540"/>
      <c r="AA1908" s="545"/>
      <c r="AB1908" s="540"/>
      <c r="AC1908" s="541"/>
      <c r="AD1908" s="553"/>
      <c r="AE1908" s="559"/>
      <c r="AF1908" s="588"/>
      <c r="AG1908" s="589"/>
      <c r="AH1908" s="540"/>
      <c r="AI1908" s="541"/>
      <c r="AJ1908" s="553"/>
      <c r="AK1908" s="559"/>
      <c r="AL1908" s="592"/>
      <c r="AM1908" s="593"/>
      <c r="AN1908" s="540"/>
      <c r="AO1908" s="541"/>
      <c r="AP1908" s="553"/>
      <c r="AQ1908" s="559"/>
      <c r="AR1908" s="592"/>
      <c r="AS1908" s="593"/>
      <c r="AT1908" s="580"/>
      <c r="AU1908" s="581"/>
      <c r="AV1908" s="576"/>
      <c r="AW1908" s="577"/>
      <c r="AX1908" s="592"/>
      <c r="AY1908" s="593"/>
      <c r="AZ1908" s="540"/>
      <c r="BA1908" s="541"/>
      <c r="BB1908" s="553"/>
      <c r="BC1908" s="559"/>
      <c r="BD1908" s="592"/>
      <c r="BE1908" s="593"/>
      <c r="BF1908" s="580"/>
      <c r="BG1908" s="581"/>
      <c r="BH1908" s="576"/>
      <c r="BI1908" s="577"/>
      <c r="BJ1908" s="592"/>
      <c r="BK1908" s="593"/>
      <c r="BL1908" s="653"/>
      <c r="BM1908" s="654"/>
      <c r="BN1908" s="655"/>
      <c r="BO1908" s="600"/>
      <c r="BP1908" s="600"/>
      <c r="BQ1908" s="70" t="s">
        <v>79</v>
      </c>
      <c r="BR1908" s="71" t="e">
        <f>IF(#REF!="B",#REF!,IF(#REF!="C",#REF!,#REF!))</f>
        <v>#REF!</v>
      </c>
      <c r="BS1908" s="67"/>
    </row>
    <row r="1909" spans="1:71" ht="21.75" customHeight="1">
      <c r="A1909" s="54"/>
      <c r="B1909" s="565" t="str">
        <f>IF(ROSTER!B$16="","",ROSTER!B$16)</f>
        <v/>
      </c>
      <c r="C1909" s="536" t="str">
        <f>IF(ROSTER!C$16="","",ROSTER!C$16)</f>
        <v/>
      </c>
      <c r="D1909" s="537"/>
      <c r="E1909" s="546"/>
      <c r="F1909" s="501">
        <f>IF(E1909="y",1,IF(E1909="S",1,0))</f>
        <v>0</v>
      </c>
      <c r="G1909" s="506">
        <f>IF(E1909="S",1,0)</f>
        <v>0</v>
      </c>
      <c r="H1909" s="542"/>
      <c r="I1909" s="543"/>
      <c r="J1909" s="538"/>
      <c r="K1909" s="539"/>
      <c r="L1909" s="552"/>
      <c r="M1909" s="558"/>
      <c r="N1909" s="554">
        <f>L1909+J1909</f>
        <v>0</v>
      </c>
      <c r="O1909" s="555"/>
      <c r="P1909" s="538"/>
      <c r="Q1909" s="539"/>
      <c r="R1909" s="552"/>
      <c r="S1909" s="558"/>
      <c r="T1909" s="590">
        <f t="shared" ref="T1909:T1944" si="1713">R1909-P1909</f>
        <v>0</v>
      </c>
      <c r="U1909" s="591"/>
      <c r="V1909" s="550"/>
      <c r="W1909" s="543"/>
      <c r="X1909" s="538"/>
      <c r="Y1909" s="543"/>
      <c r="Z1909" s="538"/>
      <c r="AA1909" s="543"/>
      <c r="AB1909" s="538"/>
      <c r="AC1909" s="539"/>
      <c r="AD1909" s="552"/>
      <c r="AE1909" s="558"/>
      <c r="AF1909" s="586">
        <f>IF(AB1909=0,0,(AD1909/AB1909)*100)</f>
        <v>0</v>
      </c>
      <c r="AG1909" s="587"/>
      <c r="AH1909" s="538"/>
      <c r="AI1909" s="539"/>
      <c r="AJ1909" s="552"/>
      <c r="AK1909" s="558"/>
      <c r="AL1909" s="590">
        <f>IF(AH1909=0,0,(AJ1909/AH1909)*100)</f>
        <v>0</v>
      </c>
      <c r="AM1909" s="591"/>
      <c r="AN1909" s="538"/>
      <c r="AO1909" s="539"/>
      <c r="AP1909" s="552"/>
      <c r="AQ1909" s="558"/>
      <c r="AR1909" s="590">
        <f>IF(AN1909=0,0,(AP1909/AN1909)*100)</f>
        <v>0</v>
      </c>
      <c r="AS1909" s="591"/>
      <c r="AT1909" s="578">
        <f>AB1909+AH1909+AN1909</f>
        <v>0</v>
      </c>
      <c r="AU1909" s="579"/>
      <c r="AV1909" s="574">
        <f>AD1909+AJ1909+AP1909</f>
        <v>0</v>
      </c>
      <c r="AW1909" s="575"/>
      <c r="AX1909" s="590">
        <f>IF(AT1909=0,0,(AV1909/AT1909)*100)</f>
        <v>0</v>
      </c>
      <c r="AY1909" s="591"/>
      <c r="AZ1909" s="538"/>
      <c r="BA1909" s="539"/>
      <c r="BB1909" s="552"/>
      <c r="BC1909" s="558"/>
      <c r="BD1909" s="590">
        <f>IF(AZ1909=0,0,(BB1909/AZ1909)*100)</f>
        <v>0</v>
      </c>
      <c r="BE1909" s="591"/>
      <c r="BF1909" s="578">
        <f>AT1909+AZ1909</f>
        <v>0</v>
      </c>
      <c r="BG1909" s="579"/>
      <c r="BH1909" s="574">
        <f>AV1909+BB1909</f>
        <v>0</v>
      </c>
      <c r="BI1909" s="575"/>
      <c r="BJ1909" s="590">
        <f>IF(BF1909=0,0,(BH1909/BF1909)*100)</f>
        <v>0</v>
      </c>
      <c r="BK1909" s="591"/>
      <c r="BL1909" s="650">
        <f>(AD1909*2)+(AJ1909*2)+(AP1909*3)+BB1909</f>
        <v>0</v>
      </c>
      <c r="BM1909" s="651"/>
      <c r="BN1909" s="652"/>
      <c r="BO1909" s="599" t="e">
        <f>(BL1909*BR$1901)+(N1909*BR$1902)+(X1909*BR$1903)+(R1909*BR$1904)+(V1909*BR$1905)+(Z1909*BR$1906)</f>
        <v>#REF!</v>
      </c>
      <c r="BP1909" s="599" t="e">
        <f>((AZ1909-BB1909)*BR$1908)+((AT1909-AV1909)*BR$1907)+(H1909*BR$1909)+(P1909*BR$1910)</f>
        <v>#REF!</v>
      </c>
      <c r="BQ1909" s="70" t="s">
        <v>80</v>
      </c>
      <c r="BR1909" s="71" t="e">
        <f>IF(#REF!="B",#REF!,IF(#REF!="C",#REF!,#REF!))</f>
        <v>#REF!</v>
      </c>
      <c r="BS1909" s="67"/>
    </row>
    <row r="1910" spans="1:71" ht="21.75" customHeight="1">
      <c r="A1910" s="54"/>
      <c r="B1910" s="566"/>
      <c r="C1910" s="560" t="str">
        <f>IF(ROSTER!D$16="","",ROSTER!D$16)</f>
        <v/>
      </c>
      <c r="D1910" s="561"/>
      <c r="E1910" s="547"/>
      <c r="F1910" s="502"/>
      <c r="G1910" s="507"/>
      <c r="H1910" s="544"/>
      <c r="I1910" s="545"/>
      <c r="J1910" s="540"/>
      <c r="K1910" s="541"/>
      <c r="L1910" s="553"/>
      <c r="M1910" s="559"/>
      <c r="N1910" s="556" t="s">
        <v>14</v>
      </c>
      <c r="O1910" s="557"/>
      <c r="P1910" s="540"/>
      <c r="Q1910" s="541"/>
      <c r="R1910" s="553"/>
      <c r="S1910" s="559"/>
      <c r="T1910" s="592"/>
      <c r="U1910" s="593"/>
      <c r="V1910" s="551"/>
      <c r="W1910" s="545"/>
      <c r="X1910" s="540"/>
      <c r="Y1910" s="545"/>
      <c r="Z1910" s="540"/>
      <c r="AA1910" s="545"/>
      <c r="AB1910" s="540"/>
      <c r="AC1910" s="541"/>
      <c r="AD1910" s="553"/>
      <c r="AE1910" s="559"/>
      <c r="AF1910" s="588"/>
      <c r="AG1910" s="589"/>
      <c r="AH1910" s="540"/>
      <c r="AI1910" s="541"/>
      <c r="AJ1910" s="553"/>
      <c r="AK1910" s="559"/>
      <c r="AL1910" s="592"/>
      <c r="AM1910" s="593"/>
      <c r="AN1910" s="540"/>
      <c r="AO1910" s="541"/>
      <c r="AP1910" s="553"/>
      <c r="AQ1910" s="559"/>
      <c r="AR1910" s="592"/>
      <c r="AS1910" s="593"/>
      <c r="AT1910" s="580"/>
      <c r="AU1910" s="581"/>
      <c r="AV1910" s="576"/>
      <c r="AW1910" s="577"/>
      <c r="AX1910" s="592"/>
      <c r="AY1910" s="593"/>
      <c r="AZ1910" s="540"/>
      <c r="BA1910" s="541"/>
      <c r="BB1910" s="553"/>
      <c r="BC1910" s="559"/>
      <c r="BD1910" s="592"/>
      <c r="BE1910" s="593"/>
      <c r="BF1910" s="580"/>
      <c r="BG1910" s="581"/>
      <c r="BH1910" s="576"/>
      <c r="BI1910" s="577"/>
      <c r="BJ1910" s="592"/>
      <c r="BK1910" s="593"/>
      <c r="BL1910" s="653"/>
      <c r="BM1910" s="654"/>
      <c r="BN1910" s="655"/>
      <c r="BO1910" s="600"/>
      <c r="BP1910" s="600"/>
      <c r="BQ1910" s="70" t="s">
        <v>81</v>
      </c>
      <c r="BR1910" s="71" t="e">
        <f>IF(#REF!="B",#REF!,IF(#REF!="C",#REF!,#REF!))</f>
        <v>#REF!</v>
      </c>
      <c r="BS1910" s="67"/>
    </row>
    <row r="1911" spans="1:71" ht="21.75" customHeight="1">
      <c r="A1911" s="54"/>
      <c r="B1911" s="565" t="str">
        <f>IF(ROSTER!B$18="","",ROSTER!B$18)</f>
        <v/>
      </c>
      <c r="C1911" s="536" t="str">
        <f>IF(ROSTER!C$18="","",ROSTER!C$18)</f>
        <v/>
      </c>
      <c r="D1911" s="537"/>
      <c r="E1911" s="546"/>
      <c r="F1911" s="501">
        <f>IF(E1911="y",1,IF(E1911="S",1,0))</f>
        <v>0</v>
      </c>
      <c r="G1911" s="506">
        <f>IF(E1911="S",1,0)</f>
        <v>0</v>
      </c>
      <c r="H1911" s="542"/>
      <c r="I1911" s="543"/>
      <c r="J1911" s="538"/>
      <c r="K1911" s="539"/>
      <c r="L1911" s="552"/>
      <c r="M1911" s="558"/>
      <c r="N1911" s="554">
        <f>L1911+J1911</f>
        <v>0</v>
      </c>
      <c r="O1911" s="555"/>
      <c r="P1911" s="538"/>
      <c r="Q1911" s="539"/>
      <c r="R1911" s="552"/>
      <c r="S1911" s="558"/>
      <c r="T1911" s="590">
        <f t="shared" ref="T1911:T1944" si="1714">R1911-P1911</f>
        <v>0</v>
      </c>
      <c r="U1911" s="591"/>
      <c r="V1911" s="550"/>
      <c r="W1911" s="543"/>
      <c r="X1911" s="538"/>
      <c r="Y1911" s="543"/>
      <c r="Z1911" s="538"/>
      <c r="AA1911" s="543"/>
      <c r="AB1911" s="538"/>
      <c r="AC1911" s="539"/>
      <c r="AD1911" s="552"/>
      <c r="AE1911" s="558"/>
      <c r="AF1911" s="586">
        <f>IF(AB1911=0,0,(AD1911/AB1911)*100)</f>
        <v>0</v>
      </c>
      <c r="AG1911" s="587"/>
      <c r="AH1911" s="538"/>
      <c r="AI1911" s="539"/>
      <c r="AJ1911" s="552"/>
      <c r="AK1911" s="558"/>
      <c r="AL1911" s="590">
        <f>IF(AH1911=0,0,(AJ1911/AH1911)*100)</f>
        <v>0</v>
      </c>
      <c r="AM1911" s="591"/>
      <c r="AN1911" s="538"/>
      <c r="AO1911" s="539"/>
      <c r="AP1911" s="552"/>
      <c r="AQ1911" s="558"/>
      <c r="AR1911" s="590">
        <f>IF(AN1911=0,0,(AP1911/AN1911)*100)</f>
        <v>0</v>
      </c>
      <c r="AS1911" s="591"/>
      <c r="AT1911" s="578">
        <f>AB1911+AH1911+AN1911</f>
        <v>0</v>
      </c>
      <c r="AU1911" s="579"/>
      <c r="AV1911" s="574">
        <f>AD1911+AJ1911+AP1911</f>
        <v>0</v>
      </c>
      <c r="AW1911" s="575"/>
      <c r="AX1911" s="590">
        <f>IF(AT1911=0,0,(AV1911/AT1911)*100)</f>
        <v>0</v>
      </c>
      <c r="AY1911" s="591"/>
      <c r="AZ1911" s="538"/>
      <c r="BA1911" s="539"/>
      <c r="BB1911" s="552"/>
      <c r="BC1911" s="558"/>
      <c r="BD1911" s="590">
        <f>IF(AZ1911=0,0,(BB1911/AZ1911)*100)</f>
        <v>0</v>
      </c>
      <c r="BE1911" s="591"/>
      <c r="BF1911" s="578">
        <f>AT1911+AZ1911</f>
        <v>0</v>
      </c>
      <c r="BG1911" s="579"/>
      <c r="BH1911" s="574">
        <f>AV1911+BB1911</f>
        <v>0</v>
      </c>
      <c r="BI1911" s="575"/>
      <c r="BJ1911" s="590">
        <f>IF(BF1911=0,0,(BH1911/BF1911)*100)</f>
        <v>0</v>
      </c>
      <c r="BK1911" s="591"/>
      <c r="BL1911" s="650">
        <f>(AD1911*2)+(AJ1911*2)+(AP1911*3)+BB1911</f>
        <v>0</v>
      </c>
      <c r="BM1911" s="651"/>
      <c r="BN1911" s="652"/>
      <c r="BO1911" s="599" t="e">
        <f>(BL1911*BR$1901)+(N1911*BR$1902)+(X1911*BR$1903)+(R1911*BR$1904)+(V1911*BR$1905)+(Z1911*BR$1906)</f>
        <v>#REF!</v>
      </c>
      <c r="BP1911" s="599" t="e">
        <f>((AZ1911-BB1911)*BR$1908)+((AT1911-AV1911)*BR$1907)+(H1911*BR$1909)+(P1911*BR$1910)</f>
        <v>#REF!</v>
      </c>
      <c r="BQ1911" s="54"/>
      <c r="BR1911" s="54"/>
      <c r="BS1911" s="67"/>
    </row>
    <row r="1912" spans="1:71" ht="21.75" customHeight="1">
      <c r="A1912" s="54"/>
      <c r="B1912" s="566"/>
      <c r="C1912" s="560" t="str">
        <f>IF(ROSTER!D$18="","",ROSTER!D$18)</f>
        <v/>
      </c>
      <c r="D1912" s="561"/>
      <c r="E1912" s="547"/>
      <c r="F1912" s="502"/>
      <c r="G1912" s="507"/>
      <c r="H1912" s="544"/>
      <c r="I1912" s="545"/>
      <c r="J1912" s="540"/>
      <c r="K1912" s="541"/>
      <c r="L1912" s="553"/>
      <c r="M1912" s="559"/>
      <c r="N1912" s="556"/>
      <c r="O1912" s="557"/>
      <c r="P1912" s="540"/>
      <c r="Q1912" s="541"/>
      <c r="R1912" s="553"/>
      <c r="S1912" s="559"/>
      <c r="T1912" s="592"/>
      <c r="U1912" s="593"/>
      <c r="V1912" s="551"/>
      <c r="W1912" s="545"/>
      <c r="X1912" s="540"/>
      <c r="Y1912" s="545"/>
      <c r="Z1912" s="540"/>
      <c r="AA1912" s="545"/>
      <c r="AB1912" s="540"/>
      <c r="AC1912" s="541"/>
      <c r="AD1912" s="553"/>
      <c r="AE1912" s="559"/>
      <c r="AF1912" s="588"/>
      <c r="AG1912" s="589"/>
      <c r="AH1912" s="540"/>
      <c r="AI1912" s="541"/>
      <c r="AJ1912" s="553"/>
      <c r="AK1912" s="559"/>
      <c r="AL1912" s="592"/>
      <c r="AM1912" s="593"/>
      <c r="AN1912" s="540"/>
      <c r="AO1912" s="541"/>
      <c r="AP1912" s="553"/>
      <c r="AQ1912" s="559"/>
      <c r="AR1912" s="592"/>
      <c r="AS1912" s="593"/>
      <c r="AT1912" s="580"/>
      <c r="AU1912" s="581"/>
      <c r="AV1912" s="576"/>
      <c r="AW1912" s="577"/>
      <c r="AX1912" s="592"/>
      <c r="AY1912" s="593"/>
      <c r="AZ1912" s="540"/>
      <c r="BA1912" s="541"/>
      <c r="BB1912" s="553"/>
      <c r="BC1912" s="559"/>
      <c r="BD1912" s="592"/>
      <c r="BE1912" s="593"/>
      <c r="BF1912" s="580"/>
      <c r="BG1912" s="581"/>
      <c r="BH1912" s="576"/>
      <c r="BI1912" s="577"/>
      <c r="BJ1912" s="592"/>
      <c r="BK1912" s="593"/>
      <c r="BL1912" s="653"/>
      <c r="BM1912" s="654"/>
      <c r="BN1912" s="655"/>
      <c r="BO1912" s="600"/>
      <c r="BP1912" s="600"/>
      <c r="BQ1912" s="54"/>
      <c r="BR1912" s="54"/>
      <c r="BS1912" s="54"/>
    </row>
    <row r="1913" spans="1:71" ht="21.75" customHeight="1">
      <c r="A1913" s="54"/>
      <c r="B1913" s="565" t="str">
        <f>IF(ROSTER!B$20="","",ROSTER!B$20)</f>
        <v/>
      </c>
      <c r="C1913" s="536" t="str">
        <f>IF(ROSTER!C$20="","",ROSTER!C$20)</f>
        <v/>
      </c>
      <c r="D1913" s="537"/>
      <c r="E1913" s="546"/>
      <c r="F1913" s="501">
        <f>IF(E1913="y",1,IF(E1913="S",1,0))</f>
        <v>0</v>
      </c>
      <c r="G1913" s="506">
        <f>IF(E1913="S",1,0)</f>
        <v>0</v>
      </c>
      <c r="H1913" s="542"/>
      <c r="I1913" s="543"/>
      <c r="J1913" s="538"/>
      <c r="K1913" s="539"/>
      <c r="L1913" s="552"/>
      <c r="M1913" s="558"/>
      <c r="N1913" s="554">
        <f>L1913+J1913</f>
        <v>0</v>
      </c>
      <c r="O1913" s="555"/>
      <c r="P1913" s="538"/>
      <c r="Q1913" s="539"/>
      <c r="R1913" s="552"/>
      <c r="S1913" s="558"/>
      <c r="T1913" s="590">
        <f t="shared" ref="T1913:T1944" si="1715">R1913-P1913</f>
        <v>0</v>
      </c>
      <c r="U1913" s="591"/>
      <c r="V1913" s="550"/>
      <c r="W1913" s="543"/>
      <c r="X1913" s="538"/>
      <c r="Y1913" s="543"/>
      <c r="Z1913" s="538"/>
      <c r="AA1913" s="543"/>
      <c r="AB1913" s="538"/>
      <c r="AC1913" s="539"/>
      <c r="AD1913" s="552"/>
      <c r="AE1913" s="558"/>
      <c r="AF1913" s="586">
        <f>IF(AB1913=0,0,(AD1913/AB1913)*100)</f>
        <v>0</v>
      </c>
      <c r="AG1913" s="587"/>
      <c r="AH1913" s="538"/>
      <c r="AI1913" s="539"/>
      <c r="AJ1913" s="552"/>
      <c r="AK1913" s="558"/>
      <c r="AL1913" s="590">
        <f>IF(AH1913=0,0,(AJ1913/AH1913)*100)</f>
        <v>0</v>
      </c>
      <c r="AM1913" s="591"/>
      <c r="AN1913" s="538"/>
      <c r="AO1913" s="539"/>
      <c r="AP1913" s="552"/>
      <c r="AQ1913" s="558"/>
      <c r="AR1913" s="590">
        <f>IF(AN1913=0,0,(AP1913/AN1913)*100)</f>
        <v>0</v>
      </c>
      <c r="AS1913" s="591"/>
      <c r="AT1913" s="578">
        <f>AB1913+AH1913+AN1913</f>
        <v>0</v>
      </c>
      <c r="AU1913" s="579"/>
      <c r="AV1913" s="574">
        <f>AD1913+AJ1913+AP1913</f>
        <v>0</v>
      </c>
      <c r="AW1913" s="575"/>
      <c r="AX1913" s="590">
        <f>IF(AT1913=0,0,(AV1913/AT1913)*100)</f>
        <v>0</v>
      </c>
      <c r="AY1913" s="591"/>
      <c r="AZ1913" s="538"/>
      <c r="BA1913" s="539"/>
      <c r="BB1913" s="552"/>
      <c r="BC1913" s="558"/>
      <c r="BD1913" s="590">
        <f>IF(AZ1913=0,0,(BB1913/AZ1913)*100)</f>
        <v>0</v>
      </c>
      <c r="BE1913" s="591"/>
      <c r="BF1913" s="578">
        <f>AT1913+AZ1913</f>
        <v>0</v>
      </c>
      <c r="BG1913" s="579"/>
      <c r="BH1913" s="574">
        <f>AV1913+BB1913</f>
        <v>0</v>
      </c>
      <c r="BI1913" s="575"/>
      <c r="BJ1913" s="590">
        <f>IF(BF1913=0,0,(BH1913/BF1913)*100)</f>
        <v>0</v>
      </c>
      <c r="BK1913" s="591"/>
      <c r="BL1913" s="650">
        <f>(AD1913*2)+(AJ1913*2)+(AP1913*3)+BB1913</f>
        <v>0</v>
      </c>
      <c r="BM1913" s="651"/>
      <c r="BN1913" s="652"/>
      <c r="BO1913" s="599" t="e">
        <f>(BL1913*BR$1901)+(N1913*BR$1902)+(X1913*BR$1903)+(R1913*BR$1904)+(V1913*BR$1905)+(Z1913*BR$1906)</f>
        <v>#REF!</v>
      </c>
      <c r="BP1913" s="599" t="e">
        <f>((AZ1913-BB1913)*BR$1908)+((AT1913-AV1913)*BR$1907)+(H1913*BR$1909)+(P1913*BR$1910)</f>
        <v>#REF!</v>
      </c>
      <c r="BQ1913" s="54"/>
      <c r="BR1913" s="54"/>
      <c r="BS1913" s="54"/>
    </row>
    <row r="1914" spans="1:71" ht="21.75" customHeight="1">
      <c r="A1914" s="54"/>
      <c r="B1914" s="566"/>
      <c r="C1914" s="560" t="str">
        <f>IF(ROSTER!D$20="","",ROSTER!D$20)</f>
        <v/>
      </c>
      <c r="D1914" s="561"/>
      <c r="E1914" s="547"/>
      <c r="F1914" s="502"/>
      <c r="G1914" s="507"/>
      <c r="H1914" s="544"/>
      <c r="I1914" s="545"/>
      <c r="J1914" s="540"/>
      <c r="K1914" s="541"/>
      <c r="L1914" s="553"/>
      <c r="M1914" s="559"/>
      <c r="N1914" s="556" t="s">
        <v>14</v>
      </c>
      <c r="O1914" s="557"/>
      <c r="P1914" s="540"/>
      <c r="Q1914" s="541"/>
      <c r="R1914" s="553"/>
      <c r="S1914" s="559"/>
      <c r="T1914" s="592"/>
      <c r="U1914" s="593"/>
      <c r="V1914" s="551"/>
      <c r="W1914" s="545"/>
      <c r="X1914" s="540"/>
      <c r="Y1914" s="545"/>
      <c r="Z1914" s="540"/>
      <c r="AA1914" s="545"/>
      <c r="AB1914" s="540"/>
      <c r="AC1914" s="541"/>
      <c r="AD1914" s="553"/>
      <c r="AE1914" s="559"/>
      <c r="AF1914" s="588"/>
      <c r="AG1914" s="589"/>
      <c r="AH1914" s="540"/>
      <c r="AI1914" s="541"/>
      <c r="AJ1914" s="553"/>
      <c r="AK1914" s="559"/>
      <c r="AL1914" s="592"/>
      <c r="AM1914" s="593"/>
      <c r="AN1914" s="540"/>
      <c r="AO1914" s="541"/>
      <c r="AP1914" s="553"/>
      <c r="AQ1914" s="559"/>
      <c r="AR1914" s="592"/>
      <c r="AS1914" s="593"/>
      <c r="AT1914" s="580"/>
      <c r="AU1914" s="581"/>
      <c r="AV1914" s="576"/>
      <c r="AW1914" s="577"/>
      <c r="AX1914" s="592"/>
      <c r="AY1914" s="593"/>
      <c r="AZ1914" s="540"/>
      <c r="BA1914" s="541"/>
      <c r="BB1914" s="553"/>
      <c r="BC1914" s="559"/>
      <c r="BD1914" s="592"/>
      <c r="BE1914" s="593"/>
      <c r="BF1914" s="580"/>
      <c r="BG1914" s="581"/>
      <c r="BH1914" s="576"/>
      <c r="BI1914" s="577"/>
      <c r="BJ1914" s="592"/>
      <c r="BK1914" s="593"/>
      <c r="BL1914" s="653"/>
      <c r="BM1914" s="654"/>
      <c r="BN1914" s="655"/>
      <c r="BO1914" s="600"/>
      <c r="BP1914" s="600"/>
      <c r="BQ1914" s="54"/>
      <c r="BR1914" s="54"/>
      <c r="BS1914" s="54"/>
    </row>
    <row r="1915" spans="1:71" ht="21.75" customHeight="1">
      <c r="A1915" s="54"/>
      <c r="B1915" s="565" t="str">
        <f>IF(ROSTER!B$22="","",ROSTER!B$22)</f>
        <v/>
      </c>
      <c r="C1915" s="536" t="str">
        <f>IF(ROSTER!C$22="","",ROSTER!C$22)</f>
        <v/>
      </c>
      <c r="D1915" s="537"/>
      <c r="E1915" s="546"/>
      <c r="F1915" s="501">
        <f>IF(E1915="y",1,IF(E1915="S",1,0))</f>
        <v>0</v>
      </c>
      <c r="G1915" s="506">
        <f>IF(E1915="S",1,0)</f>
        <v>0</v>
      </c>
      <c r="H1915" s="542"/>
      <c r="I1915" s="543"/>
      <c r="J1915" s="538"/>
      <c r="K1915" s="539"/>
      <c r="L1915" s="552"/>
      <c r="M1915" s="558"/>
      <c r="N1915" s="554">
        <f>L1915+J1915</f>
        <v>0</v>
      </c>
      <c r="O1915" s="555"/>
      <c r="P1915" s="538"/>
      <c r="Q1915" s="539"/>
      <c r="R1915" s="552"/>
      <c r="S1915" s="558"/>
      <c r="T1915" s="590">
        <f t="shared" ref="T1915:T1944" si="1716">R1915-P1915</f>
        <v>0</v>
      </c>
      <c r="U1915" s="591"/>
      <c r="V1915" s="550"/>
      <c r="W1915" s="543"/>
      <c r="X1915" s="538"/>
      <c r="Y1915" s="543"/>
      <c r="Z1915" s="538"/>
      <c r="AA1915" s="543"/>
      <c r="AB1915" s="538"/>
      <c r="AC1915" s="539"/>
      <c r="AD1915" s="552"/>
      <c r="AE1915" s="558"/>
      <c r="AF1915" s="586">
        <f>IF(AB1915=0,0,(AD1915/AB1915)*100)</f>
        <v>0</v>
      </c>
      <c r="AG1915" s="587"/>
      <c r="AH1915" s="538"/>
      <c r="AI1915" s="539"/>
      <c r="AJ1915" s="552"/>
      <c r="AK1915" s="558"/>
      <c r="AL1915" s="590">
        <f>IF(AH1915=0,0,(AJ1915/AH1915)*100)</f>
        <v>0</v>
      </c>
      <c r="AM1915" s="591"/>
      <c r="AN1915" s="538"/>
      <c r="AO1915" s="539"/>
      <c r="AP1915" s="552"/>
      <c r="AQ1915" s="558"/>
      <c r="AR1915" s="590">
        <f>IF(AN1915=0,0,(AP1915/AN1915)*100)</f>
        <v>0</v>
      </c>
      <c r="AS1915" s="591"/>
      <c r="AT1915" s="578">
        <f>AB1915+AH1915+AN1915</f>
        <v>0</v>
      </c>
      <c r="AU1915" s="579"/>
      <c r="AV1915" s="574">
        <f>AD1915+AJ1915+AP1915</f>
        <v>0</v>
      </c>
      <c r="AW1915" s="575"/>
      <c r="AX1915" s="590">
        <f>IF(AT1915=0,0,(AV1915/AT1915)*100)</f>
        <v>0</v>
      </c>
      <c r="AY1915" s="591"/>
      <c r="AZ1915" s="538"/>
      <c r="BA1915" s="539"/>
      <c r="BB1915" s="552"/>
      <c r="BC1915" s="558"/>
      <c r="BD1915" s="590">
        <f>IF(AZ1915=0,0,(BB1915/AZ1915)*100)</f>
        <v>0</v>
      </c>
      <c r="BE1915" s="591"/>
      <c r="BF1915" s="578">
        <f>AT1915+AZ1915</f>
        <v>0</v>
      </c>
      <c r="BG1915" s="579"/>
      <c r="BH1915" s="574">
        <f>AV1915+BB1915</f>
        <v>0</v>
      </c>
      <c r="BI1915" s="575"/>
      <c r="BJ1915" s="590">
        <f>IF(BF1915=0,0,(BH1915/BF1915)*100)</f>
        <v>0</v>
      </c>
      <c r="BK1915" s="591"/>
      <c r="BL1915" s="650">
        <f>(AD1915*2)+(AJ1915*2)+(AP1915*3)+BB1915</f>
        <v>0</v>
      </c>
      <c r="BM1915" s="651"/>
      <c r="BN1915" s="652"/>
      <c r="BO1915" s="599" t="e">
        <f>(BL1915*BR$1901)+(N1915*BR$1902)+(X1915*BR$1903)+(R1915*BR$1904)+(V1915*BR$1905)+(Z1915*BR$1906)</f>
        <v>#REF!</v>
      </c>
      <c r="BP1915" s="599" t="e">
        <f>((AZ1915-BB1915)*BR$1908)+((AT1915-AV1915)*BR$1907)+(H1915*BR$1909)+(P1915*BR$1910)</f>
        <v>#REF!</v>
      </c>
      <c r="BQ1915" s="54"/>
      <c r="BR1915" s="54"/>
      <c r="BS1915" s="54"/>
    </row>
    <row r="1916" spans="1:71" ht="21.75" customHeight="1">
      <c r="A1916" s="54"/>
      <c r="B1916" s="566"/>
      <c r="C1916" s="560" t="str">
        <f>IF(ROSTER!D$22="","",ROSTER!D$22)</f>
        <v/>
      </c>
      <c r="D1916" s="561"/>
      <c r="E1916" s="547"/>
      <c r="F1916" s="502"/>
      <c r="G1916" s="507"/>
      <c r="H1916" s="544"/>
      <c r="I1916" s="545"/>
      <c r="J1916" s="540"/>
      <c r="K1916" s="541"/>
      <c r="L1916" s="553"/>
      <c r="M1916" s="559"/>
      <c r="N1916" s="556" t="s">
        <v>14</v>
      </c>
      <c r="O1916" s="557"/>
      <c r="P1916" s="540"/>
      <c r="Q1916" s="541"/>
      <c r="R1916" s="553"/>
      <c r="S1916" s="559"/>
      <c r="T1916" s="592"/>
      <c r="U1916" s="593"/>
      <c r="V1916" s="551"/>
      <c r="W1916" s="545"/>
      <c r="X1916" s="540"/>
      <c r="Y1916" s="545"/>
      <c r="Z1916" s="540"/>
      <c r="AA1916" s="545"/>
      <c r="AB1916" s="540"/>
      <c r="AC1916" s="541"/>
      <c r="AD1916" s="553"/>
      <c r="AE1916" s="559"/>
      <c r="AF1916" s="588"/>
      <c r="AG1916" s="589"/>
      <c r="AH1916" s="540"/>
      <c r="AI1916" s="541"/>
      <c r="AJ1916" s="553"/>
      <c r="AK1916" s="559"/>
      <c r="AL1916" s="592"/>
      <c r="AM1916" s="593"/>
      <c r="AN1916" s="540"/>
      <c r="AO1916" s="541"/>
      <c r="AP1916" s="553"/>
      <c r="AQ1916" s="559"/>
      <c r="AR1916" s="592"/>
      <c r="AS1916" s="593"/>
      <c r="AT1916" s="580"/>
      <c r="AU1916" s="581"/>
      <c r="AV1916" s="576"/>
      <c r="AW1916" s="577"/>
      <c r="AX1916" s="592"/>
      <c r="AY1916" s="593"/>
      <c r="AZ1916" s="540"/>
      <c r="BA1916" s="541"/>
      <c r="BB1916" s="553"/>
      <c r="BC1916" s="559"/>
      <c r="BD1916" s="592"/>
      <c r="BE1916" s="593"/>
      <c r="BF1916" s="580"/>
      <c r="BG1916" s="581"/>
      <c r="BH1916" s="576"/>
      <c r="BI1916" s="577"/>
      <c r="BJ1916" s="592"/>
      <c r="BK1916" s="593"/>
      <c r="BL1916" s="653"/>
      <c r="BM1916" s="654"/>
      <c r="BN1916" s="655"/>
      <c r="BO1916" s="600"/>
      <c r="BP1916" s="600"/>
      <c r="BQ1916" s="54"/>
      <c r="BR1916" s="54"/>
      <c r="BS1916" s="54"/>
    </row>
    <row r="1917" spans="1:71" ht="21.75" customHeight="1">
      <c r="A1917" s="54"/>
      <c r="B1917" s="565" t="str">
        <f>IF(ROSTER!B$24="","",ROSTER!B$24)</f>
        <v/>
      </c>
      <c r="C1917" s="536" t="str">
        <f>IF(ROSTER!C$24="","",ROSTER!C$24)</f>
        <v/>
      </c>
      <c r="D1917" s="537"/>
      <c r="E1917" s="546"/>
      <c r="F1917" s="501">
        <f>IF(E1917="y",1,IF(E1917="S",1,0))</f>
        <v>0</v>
      </c>
      <c r="G1917" s="506">
        <f>IF(E1917="S",1,0)</f>
        <v>0</v>
      </c>
      <c r="H1917" s="542"/>
      <c r="I1917" s="543"/>
      <c r="J1917" s="538"/>
      <c r="K1917" s="539"/>
      <c r="L1917" s="552"/>
      <c r="M1917" s="558"/>
      <c r="N1917" s="554">
        <f>L1917+J1917</f>
        <v>0</v>
      </c>
      <c r="O1917" s="555"/>
      <c r="P1917" s="538"/>
      <c r="Q1917" s="539"/>
      <c r="R1917" s="552"/>
      <c r="S1917" s="558"/>
      <c r="T1917" s="590">
        <f t="shared" ref="T1917:T1944" si="1717">R1917-P1917</f>
        <v>0</v>
      </c>
      <c r="U1917" s="591"/>
      <c r="V1917" s="550"/>
      <c r="W1917" s="543"/>
      <c r="X1917" s="538"/>
      <c r="Y1917" s="543"/>
      <c r="Z1917" s="538"/>
      <c r="AA1917" s="543"/>
      <c r="AB1917" s="538"/>
      <c r="AC1917" s="539"/>
      <c r="AD1917" s="552"/>
      <c r="AE1917" s="558"/>
      <c r="AF1917" s="586">
        <f>IF(AB1917=0,0,(AD1917/AB1917)*100)</f>
        <v>0</v>
      </c>
      <c r="AG1917" s="587"/>
      <c r="AH1917" s="538"/>
      <c r="AI1917" s="539"/>
      <c r="AJ1917" s="552"/>
      <c r="AK1917" s="558"/>
      <c r="AL1917" s="590">
        <f>IF(AH1917=0,0,(AJ1917/AH1917)*100)</f>
        <v>0</v>
      </c>
      <c r="AM1917" s="591"/>
      <c r="AN1917" s="538"/>
      <c r="AO1917" s="539"/>
      <c r="AP1917" s="552"/>
      <c r="AQ1917" s="558"/>
      <c r="AR1917" s="590">
        <f>IF(AN1917=0,0,(AP1917/AN1917)*100)</f>
        <v>0</v>
      </c>
      <c r="AS1917" s="591"/>
      <c r="AT1917" s="578">
        <f>AB1917+AH1917+AN1917</f>
        <v>0</v>
      </c>
      <c r="AU1917" s="579"/>
      <c r="AV1917" s="574">
        <f>AD1917+AJ1917+AP1917</f>
        <v>0</v>
      </c>
      <c r="AW1917" s="575"/>
      <c r="AX1917" s="590">
        <f>IF(AT1917=0,0,(AV1917/AT1917)*100)</f>
        <v>0</v>
      </c>
      <c r="AY1917" s="591"/>
      <c r="AZ1917" s="538"/>
      <c r="BA1917" s="539"/>
      <c r="BB1917" s="552"/>
      <c r="BC1917" s="558"/>
      <c r="BD1917" s="590">
        <f>IF(AZ1917=0,0,(BB1917/AZ1917)*100)</f>
        <v>0</v>
      </c>
      <c r="BE1917" s="591"/>
      <c r="BF1917" s="578">
        <f>AT1917+AZ1917</f>
        <v>0</v>
      </c>
      <c r="BG1917" s="579"/>
      <c r="BH1917" s="574">
        <f>AV1917+BB1917</f>
        <v>0</v>
      </c>
      <c r="BI1917" s="575"/>
      <c r="BJ1917" s="590">
        <f>IF(BF1917=0,0,(BH1917/BF1917)*100)</f>
        <v>0</v>
      </c>
      <c r="BK1917" s="591"/>
      <c r="BL1917" s="650">
        <f>(AD1917*2)+(AJ1917*2)+(AP1917*3)+BB1917</f>
        <v>0</v>
      </c>
      <c r="BM1917" s="651"/>
      <c r="BN1917" s="652"/>
      <c r="BO1917" s="599" t="e">
        <f>(BL1917*BR$1901)+(N1917*BR$1902)+(X1917*BR$1903)+(R1917*BR$1904)+(V1917*BR$1905)+(Z1917*BR$1906)</f>
        <v>#REF!</v>
      </c>
      <c r="BP1917" s="599" t="e">
        <f>((AZ1917-BB1917)*BR$1908)+((AT1917-AV1917)*BR$1907)+(H1917*BR$1909)+(P1917*BR$1910)</f>
        <v>#REF!</v>
      </c>
      <c r="BQ1917" s="54"/>
      <c r="BR1917" s="54"/>
      <c r="BS1917" s="54"/>
    </row>
    <row r="1918" spans="1:71" ht="21.75" customHeight="1">
      <c r="A1918" s="54"/>
      <c r="B1918" s="566"/>
      <c r="C1918" s="560" t="str">
        <f>IF(ROSTER!D$24="","",ROSTER!D$24)</f>
        <v/>
      </c>
      <c r="D1918" s="561"/>
      <c r="E1918" s="547"/>
      <c r="F1918" s="502"/>
      <c r="G1918" s="507"/>
      <c r="H1918" s="544"/>
      <c r="I1918" s="545"/>
      <c r="J1918" s="540"/>
      <c r="K1918" s="541"/>
      <c r="L1918" s="553"/>
      <c r="M1918" s="559"/>
      <c r="N1918" s="556" t="s">
        <v>14</v>
      </c>
      <c r="O1918" s="557"/>
      <c r="P1918" s="540"/>
      <c r="Q1918" s="541"/>
      <c r="R1918" s="553"/>
      <c r="S1918" s="559"/>
      <c r="T1918" s="592"/>
      <c r="U1918" s="593"/>
      <c r="V1918" s="551"/>
      <c r="W1918" s="545"/>
      <c r="X1918" s="540"/>
      <c r="Y1918" s="545"/>
      <c r="Z1918" s="540"/>
      <c r="AA1918" s="545"/>
      <c r="AB1918" s="540"/>
      <c r="AC1918" s="541"/>
      <c r="AD1918" s="553"/>
      <c r="AE1918" s="559"/>
      <c r="AF1918" s="588"/>
      <c r="AG1918" s="589"/>
      <c r="AH1918" s="540"/>
      <c r="AI1918" s="541"/>
      <c r="AJ1918" s="553"/>
      <c r="AK1918" s="559"/>
      <c r="AL1918" s="592"/>
      <c r="AM1918" s="593"/>
      <c r="AN1918" s="540"/>
      <c r="AO1918" s="541"/>
      <c r="AP1918" s="553"/>
      <c r="AQ1918" s="559"/>
      <c r="AR1918" s="592"/>
      <c r="AS1918" s="593"/>
      <c r="AT1918" s="580"/>
      <c r="AU1918" s="581"/>
      <c r="AV1918" s="576"/>
      <c r="AW1918" s="577"/>
      <c r="AX1918" s="592"/>
      <c r="AY1918" s="593"/>
      <c r="AZ1918" s="540"/>
      <c r="BA1918" s="541"/>
      <c r="BB1918" s="553"/>
      <c r="BC1918" s="559"/>
      <c r="BD1918" s="592"/>
      <c r="BE1918" s="593"/>
      <c r="BF1918" s="580"/>
      <c r="BG1918" s="581"/>
      <c r="BH1918" s="576"/>
      <c r="BI1918" s="577"/>
      <c r="BJ1918" s="592"/>
      <c r="BK1918" s="593"/>
      <c r="BL1918" s="653"/>
      <c r="BM1918" s="654"/>
      <c r="BN1918" s="655"/>
      <c r="BO1918" s="600"/>
      <c r="BP1918" s="600"/>
      <c r="BQ1918" s="54"/>
      <c r="BR1918" s="54"/>
      <c r="BS1918" s="54"/>
    </row>
    <row r="1919" spans="1:71" ht="21.75" customHeight="1">
      <c r="A1919" s="54"/>
      <c r="B1919" s="565" t="str">
        <f>IF(ROSTER!B$26="","",ROSTER!B$26)</f>
        <v/>
      </c>
      <c r="C1919" s="536" t="str">
        <f>IF(ROSTER!C$26="","",ROSTER!C$26)</f>
        <v/>
      </c>
      <c r="D1919" s="537"/>
      <c r="E1919" s="546"/>
      <c r="F1919" s="501">
        <f>IF(E1919="y",1,IF(E1919="S",1,0))</f>
        <v>0</v>
      </c>
      <c r="G1919" s="506">
        <f>IF(E1919="S",1,0)</f>
        <v>0</v>
      </c>
      <c r="H1919" s="542"/>
      <c r="I1919" s="543"/>
      <c r="J1919" s="538"/>
      <c r="K1919" s="539"/>
      <c r="L1919" s="552"/>
      <c r="M1919" s="558"/>
      <c r="N1919" s="554">
        <f>L1919+J1919</f>
        <v>0</v>
      </c>
      <c r="O1919" s="555"/>
      <c r="P1919" s="538"/>
      <c r="Q1919" s="539"/>
      <c r="R1919" s="552"/>
      <c r="S1919" s="558"/>
      <c r="T1919" s="590">
        <f t="shared" ref="T1919:T1944" si="1718">R1919-P1919</f>
        <v>0</v>
      </c>
      <c r="U1919" s="591"/>
      <c r="V1919" s="550"/>
      <c r="W1919" s="543"/>
      <c r="X1919" s="538"/>
      <c r="Y1919" s="543"/>
      <c r="Z1919" s="538"/>
      <c r="AA1919" s="543"/>
      <c r="AB1919" s="538"/>
      <c r="AC1919" s="539"/>
      <c r="AD1919" s="552"/>
      <c r="AE1919" s="558"/>
      <c r="AF1919" s="586">
        <f>IF(AB1919=0,0,(AD1919/AB1919)*100)</f>
        <v>0</v>
      </c>
      <c r="AG1919" s="587"/>
      <c r="AH1919" s="538"/>
      <c r="AI1919" s="539"/>
      <c r="AJ1919" s="552"/>
      <c r="AK1919" s="558"/>
      <c r="AL1919" s="590">
        <f>IF(AH1919=0,0,(AJ1919/AH1919)*100)</f>
        <v>0</v>
      </c>
      <c r="AM1919" s="591"/>
      <c r="AN1919" s="538"/>
      <c r="AO1919" s="539"/>
      <c r="AP1919" s="552"/>
      <c r="AQ1919" s="558"/>
      <c r="AR1919" s="590">
        <f>IF(AN1919=0,0,(AP1919/AN1919)*100)</f>
        <v>0</v>
      </c>
      <c r="AS1919" s="591"/>
      <c r="AT1919" s="578">
        <f>AB1919+AH1919+AN1919</f>
        <v>0</v>
      </c>
      <c r="AU1919" s="579"/>
      <c r="AV1919" s="574">
        <f>AD1919+AJ1919+AP1919</f>
        <v>0</v>
      </c>
      <c r="AW1919" s="575"/>
      <c r="AX1919" s="590">
        <f>IF(AT1919=0,0,(AV1919/AT1919)*100)</f>
        <v>0</v>
      </c>
      <c r="AY1919" s="591"/>
      <c r="AZ1919" s="538"/>
      <c r="BA1919" s="539"/>
      <c r="BB1919" s="552"/>
      <c r="BC1919" s="558"/>
      <c r="BD1919" s="590">
        <f>IF(AZ1919=0,0,(BB1919/AZ1919)*100)</f>
        <v>0</v>
      </c>
      <c r="BE1919" s="591"/>
      <c r="BF1919" s="578">
        <f>AT1919+AZ1919</f>
        <v>0</v>
      </c>
      <c r="BG1919" s="579"/>
      <c r="BH1919" s="574">
        <f>AV1919+BB1919</f>
        <v>0</v>
      </c>
      <c r="BI1919" s="575"/>
      <c r="BJ1919" s="590">
        <f>IF(BF1919=0,0,(BH1919/BF1919)*100)</f>
        <v>0</v>
      </c>
      <c r="BK1919" s="591"/>
      <c r="BL1919" s="650">
        <f>(AD1919*2)+(AJ1919*2)+(AP1919*3)+BB1919</f>
        <v>0</v>
      </c>
      <c r="BM1919" s="651"/>
      <c r="BN1919" s="652"/>
      <c r="BO1919" s="599" t="e">
        <f>(BL1919*BR$1901)+(N1919*BR$1902)+(X1919*BR$1903)+(R1919*BR$1904)+(V1919*BR$1905)+(Z1919*BR$1906)</f>
        <v>#REF!</v>
      </c>
      <c r="BP1919" s="599" t="e">
        <f>((AZ1919-BB1919)*BR$1908)+((AT1919-AV1919)*BR$1907)+(H1919*BR$1909)+(P1919*BR$1910)</f>
        <v>#REF!</v>
      </c>
      <c r="BQ1919" s="54"/>
      <c r="BR1919" s="54"/>
      <c r="BS1919" s="54"/>
    </row>
    <row r="1920" spans="1:71" ht="21.75" customHeight="1">
      <c r="A1920" s="54"/>
      <c r="B1920" s="566"/>
      <c r="C1920" s="560" t="str">
        <f>IF(ROSTER!D$26="","",ROSTER!D$26)</f>
        <v/>
      </c>
      <c r="D1920" s="561"/>
      <c r="E1920" s="547"/>
      <c r="F1920" s="502"/>
      <c r="G1920" s="507"/>
      <c r="H1920" s="544"/>
      <c r="I1920" s="545"/>
      <c r="J1920" s="540"/>
      <c r="K1920" s="541"/>
      <c r="L1920" s="553"/>
      <c r="M1920" s="559"/>
      <c r="N1920" s="556" t="s">
        <v>14</v>
      </c>
      <c r="O1920" s="557"/>
      <c r="P1920" s="540"/>
      <c r="Q1920" s="541"/>
      <c r="R1920" s="553"/>
      <c r="S1920" s="559"/>
      <c r="T1920" s="592"/>
      <c r="U1920" s="593"/>
      <c r="V1920" s="551"/>
      <c r="W1920" s="545"/>
      <c r="X1920" s="540"/>
      <c r="Y1920" s="545"/>
      <c r="Z1920" s="540"/>
      <c r="AA1920" s="545"/>
      <c r="AB1920" s="540"/>
      <c r="AC1920" s="541"/>
      <c r="AD1920" s="553"/>
      <c r="AE1920" s="559"/>
      <c r="AF1920" s="588"/>
      <c r="AG1920" s="589"/>
      <c r="AH1920" s="540"/>
      <c r="AI1920" s="541"/>
      <c r="AJ1920" s="553"/>
      <c r="AK1920" s="559"/>
      <c r="AL1920" s="592"/>
      <c r="AM1920" s="593"/>
      <c r="AN1920" s="540"/>
      <c r="AO1920" s="541"/>
      <c r="AP1920" s="553"/>
      <c r="AQ1920" s="559"/>
      <c r="AR1920" s="592"/>
      <c r="AS1920" s="593"/>
      <c r="AT1920" s="580"/>
      <c r="AU1920" s="581"/>
      <c r="AV1920" s="576"/>
      <c r="AW1920" s="577"/>
      <c r="AX1920" s="592"/>
      <c r="AY1920" s="593"/>
      <c r="AZ1920" s="540"/>
      <c r="BA1920" s="541"/>
      <c r="BB1920" s="553"/>
      <c r="BC1920" s="559"/>
      <c r="BD1920" s="592"/>
      <c r="BE1920" s="593"/>
      <c r="BF1920" s="580"/>
      <c r="BG1920" s="581"/>
      <c r="BH1920" s="576"/>
      <c r="BI1920" s="577"/>
      <c r="BJ1920" s="592"/>
      <c r="BK1920" s="593"/>
      <c r="BL1920" s="653"/>
      <c r="BM1920" s="654"/>
      <c r="BN1920" s="655"/>
      <c r="BO1920" s="600"/>
      <c r="BP1920" s="600"/>
      <c r="BQ1920" s="54"/>
      <c r="BR1920" s="54"/>
      <c r="BS1920" s="54"/>
    </row>
    <row r="1921" spans="1:71" ht="21.75" customHeight="1">
      <c r="A1921" s="54"/>
      <c r="B1921" s="565" t="str">
        <f>IF(ROSTER!B$28="","",ROSTER!B$28)</f>
        <v/>
      </c>
      <c r="C1921" s="536" t="str">
        <f>IF(ROSTER!C$28="","",ROSTER!C$28)</f>
        <v/>
      </c>
      <c r="D1921" s="537"/>
      <c r="E1921" s="546"/>
      <c r="F1921" s="501">
        <f>IF(E1921="y",1,IF(E1921="S",1,0))</f>
        <v>0</v>
      </c>
      <c r="G1921" s="506">
        <f>IF(E1921="S",1,0)</f>
        <v>0</v>
      </c>
      <c r="H1921" s="542"/>
      <c r="I1921" s="543"/>
      <c r="J1921" s="538"/>
      <c r="K1921" s="539"/>
      <c r="L1921" s="552"/>
      <c r="M1921" s="558"/>
      <c r="N1921" s="554">
        <f>L1921+J1921</f>
        <v>0</v>
      </c>
      <c r="O1921" s="555"/>
      <c r="P1921" s="538"/>
      <c r="Q1921" s="539"/>
      <c r="R1921" s="552"/>
      <c r="S1921" s="558"/>
      <c r="T1921" s="590">
        <f t="shared" ref="T1921:T1944" si="1719">R1921-P1921</f>
        <v>0</v>
      </c>
      <c r="U1921" s="591"/>
      <c r="V1921" s="550"/>
      <c r="W1921" s="543"/>
      <c r="X1921" s="538"/>
      <c r="Y1921" s="543"/>
      <c r="Z1921" s="538"/>
      <c r="AA1921" s="543"/>
      <c r="AB1921" s="538"/>
      <c r="AC1921" s="539"/>
      <c r="AD1921" s="552"/>
      <c r="AE1921" s="558"/>
      <c r="AF1921" s="586">
        <f>IF(AB1921=0,0,(AD1921/AB1921)*100)</f>
        <v>0</v>
      </c>
      <c r="AG1921" s="587"/>
      <c r="AH1921" s="538"/>
      <c r="AI1921" s="539"/>
      <c r="AJ1921" s="552"/>
      <c r="AK1921" s="558"/>
      <c r="AL1921" s="590">
        <f>IF(AH1921=0,0,(AJ1921/AH1921)*100)</f>
        <v>0</v>
      </c>
      <c r="AM1921" s="591"/>
      <c r="AN1921" s="538"/>
      <c r="AO1921" s="539"/>
      <c r="AP1921" s="552"/>
      <c r="AQ1921" s="558"/>
      <c r="AR1921" s="590">
        <f>IF(AN1921=0,0,(AP1921/AN1921)*100)</f>
        <v>0</v>
      </c>
      <c r="AS1921" s="591"/>
      <c r="AT1921" s="578">
        <f>AB1921+AH1921+AN1921</f>
        <v>0</v>
      </c>
      <c r="AU1921" s="579"/>
      <c r="AV1921" s="574">
        <f>AD1921+AJ1921+AP1921</f>
        <v>0</v>
      </c>
      <c r="AW1921" s="575"/>
      <c r="AX1921" s="590">
        <f>IF(AT1921=0,0,(AV1921/AT1921)*100)</f>
        <v>0</v>
      </c>
      <c r="AY1921" s="591"/>
      <c r="AZ1921" s="538"/>
      <c r="BA1921" s="539"/>
      <c r="BB1921" s="552"/>
      <c r="BC1921" s="558"/>
      <c r="BD1921" s="590">
        <f>IF(AZ1921=0,0,(BB1921/AZ1921)*100)</f>
        <v>0</v>
      </c>
      <c r="BE1921" s="591"/>
      <c r="BF1921" s="578">
        <f>AT1921+AZ1921</f>
        <v>0</v>
      </c>
      <c r="BG1921" s="579"/>
      <c r="BH1921" s="574">
        <f>AV1921+BB1921</f>
        <v>0</v>
      </c>
      <c r="BI1921" s="575"/>
      <c r="BJ1921" s="590">
        <f>IF(BF1921=0,0,(BH1921/BF1921)*100)</f>
        <v>0</v>
      </c>
      <c r="BK1921" s="591"/>
      <c r="BL1921" s="650">
        <f>(AD1921*2)+(AJ1921*2)+(AP1921*3)+BB1921</f>
        <v>0</v>
      </c>
      <c r="BM1921" s="651"/>
      <c r="BN1921" s="652"/>
      <c r="BO1921" s="599" t="e">
        <f>(BL1921*BR$1901)+(N1921*BR$1902)+(X1921*BR$1903)+(R1921*BR$1904)+(V1921*BR$1905)+(Z1921*BR$1906)</f>
        <v>#REF!</v>
      </c>
      <c r="BP1921" s="599" t="e">
        <f>((AZ1921-BB1921)*BR$1908)+((AT1921-AV1921)*BR$1907)+(H1921*BR$1909)+(P1921*BR$1910)</f>
        <v>#REF!</v>
      </c>
      <c r="BQ1921" s="54"/>
      <c r="BR1921" s="54"/>
      <c r="BS1921" s="54"/>
    </row>
    <row r="1922" spans="1:71" ht="21.75" customHeight="1">
      <c r="A1922" s="54"/>
      <c r="B1922" s="566"/>
      <c r="C1922" s="560" t="str">
        <f>IF(ROSTER!D$28="","",ROSTER!D$28)</f>
        <v/>
      </c>
      <c r="D1922" s="561"/>
      <c r="E1922" s="547"/>
      <c r="F1922" s="502"/>
      <c r="G1922" s="507"/>
      <c r="H1922" s="544"/>
      <c r="I1922" s="545"/>
      <c r="J1922" s="540"/>
      <c r="K1922" s="541"/>
      <c r="L1922" s="553"/>
      <c r="M1922" s="559"/>
      <c r="N1922" s="556" t="s">
        <v>14</v>
      </c>
      <c r="O1922" s="557"/>
      <c r="P1922" s="540"/>
      <c r="Q1922" s="541"/>
      <c r="R1922" s="553"/>
      <c r="S1922" s="559"/>
      <c r="T1922" s="592"/>
      <c r="U1922" s="593"/>
      <c r="V1922" s="551"/>
      <c r="W1922" s="545"/>
      <c r="X1922" s="540"/>
      <c r="Y1922" s="545"/>
      <c r="Z1922" s="540"/>
      <c r="AA1922" s="545"/>
      <c r="AB1922" s="540"/>
      <c r="AC1922" s="541"/>
      <c r="AD1922" s="553"/>
      <c r="AE1922" s="559"/>
      <c r="AF1922" s="588"/>
      <c r="AG1922" s="589"/>
      <c r="AH1922" s="540"/>
      <c r="AI1922" s="541"/>
      <c r="AJ1922" s="553"/>
      <c r="AK1922" s="559"/>
      <c r="AL1922" s="592"/>
      <c r="AM1922" s="593"/>
      <c r="AN1922" s="540"/>
      <c r="AO1922" s="541"/>
      <c r="AP1922" s="553"/>
      <c r="AQ1922" s="559"/>
      <c r="AR1922" s="592"/>
      <c r="AS1922" s="593"/>
      <c r="AT1922" s="580"/>
      <c r="AU1922" s="581"/>
      <c r="AV1922" s="576"/>
      <c r="AW1922" s="577"/>
      <c r="AX1922" s="592"/>
      <c r="AY1922" s="593"/>
      <c r="AZ1922" s="540"/>
      <c r="BA1922" s="541"/>
      <c r="BB1922" s="553"/>
      <c r="BC1922" s="559"/>
      <c r="BD1922" s="592"/>
      <c r="BE1922" s="593"/>
      <c r="BF1922" s="580"/>
      <c r="BG1922" s="581"/>
      <c r="BH1922" s="576"/>
      <c r="BI1922" s="577"/>
      <c r="BJ1922" s="592"/>
      <c r="BK1922" s="593"/>
      <c r="BL1922" s="653"/>
      <c r="BM1922" s="654"/>
      <c r="BN1922" s="655"/>
      <c r="BO1922" s="600"/>
      <c r="BP1922" s="600"/>
      <c r="BQ1922" s="54"/>
      <c r="BR1922" s="54"/>
      <c r="BS1922" s="54"/>
    </row>
    <row r="1923" spans="1:71" ht="21.75" customHeight="1">
      <c r="A1923" s="54"/>
      <c r="B1923" s="565" t="str">
        <f>IF(ROSTER!B$30="","",ROSTER!B$30)</f>
        <v/>
      </c>
      <c r="C1923" s="536" t="str">
        <f>IF(ROSTER!C$30="","",ROSTER!C$30)</f>
        <v/>
      </c>
      <c r="D1923" s="537"/>
      <c r="E1923" s="546"/>
      <c r="F1923" s="501">
        <f>IF(E1923="y",1,IF(E1923="S",1,0))</f>
        <v>0</v>
      </c>
      <c r="G1923" s="506">
        <f>IF(E1923="S",1,0)</f>
        <v>0</v>
      </c>
      <c r="H1923" s="542"/>
      <c r="I1923" s="543"/>
      <c r="J1923" s="538"/>
      <c r="K1923" s="539"/>
      <c r="L1923" s="552"/>
      <c r="M1923" s="558"/>
      <c r="N1923" s="554">
        <f>L1923+J1923</f>
        <v>0</v>
      </c>
      <c r="O1923" s="555"/>
      <c r="P1923" s="538"/>
      <c r="Q1923" s="539"/>
      <c r="R1923" s="552"/>
      <c r="S1923" s="558"/>
      <c r="T1923" s="590">
        <f t="shared" ref="T1923:T1944" si="1720">R1923-P1923</f>
        <v>0</v>
      </c>
      <c r="U1923" s="591"/>
      <c r="V1923" s="550"/>
      <c r="W1923" s="543"/>
      <c r="X1923" s="538"/>
      <c r="Y1923" s="543"/>
      <c r="Z1923" s="538"/>
      <c r="AA1923" s="543"/>
      <c r="AB1923" s="538"/>
      <c r="AC1923" s="539"/>
      <c r="AD1923" s="552"/>
      <c r="AE1923" s="558"/>
      <c r="AF1923" s="586">
        <f>IF(AB1923=0,0,(AD1923/AB1923)*100)</f>
        <v>0</v>
      </c>
      <c r="AG1923" s="587"/>
      <c r="AH1923" s="538"/>
      <c r="AI1923" s="539"/>
      <c r="AJ1923" s="552"/>
      <c r="AK1923" s="558"/>
      <c r="AL1923" s="590">
        <f>IF(AH1923=0,0,(AJ1923/AH1923)*100)</f>
        <v>0</v>
      </c>
      <c r="AM1923" s="591"/>
      <c r="AN1923" s="538"/>
      <c r="AO1923" s="539"/>
      <c r="AP1923" s="552"/>
      <c r="AQ1923" s="558"/>
      <c r="AR1923" s="590">
        <f>IF(AN1923=0,0,(AP1923/AN1923)*100)</f>
        <v>0</v>
      </c>
      <c r="AS1923" s="591"/>
      <c r="AT1923" s="578">
        <f>AB1923+AH1923+AN1923</f>
        <v>0</v>
      </c>
      <c r="AU1923" s="579"/>
      <c r="AV1923" s="574">
        <f>AD1923+AJ1923+AP1923</f>
        <v>0</v>
      </c>
      <c r="AW1923" s="575"/>
      <c r="AX1923" s="590">
        <f>IF(AT1923=0,0,(AV1923/AT1923)*100)</f>
        <v>0</v>
      </c>
      <c r="AY1923" s="591"/>
      <c r="AZ1923" s="538"/>
      <c r="BA1923" s="539"/>
      <c r="BB1923" s="552"/>
      <c r="BC1923" s="558"/>
      <c r="BD1923" s="590">
        <f>IF(AZ1923=0,0,(BB1923/AZ1923)*100)</f>
        <v>0</v>
      </c>
      <c r="BE1923" s="591"/>
      <c r="BF1923" s="578">
        <f>AT1923+AZ1923</f>
        <v>0</v>
      </c>
      <c r="BG1923" s="579"/>
      <c r="BH1923" s="574">
        <f>AV1923+BB1923</f>
        <v>0</v>
      </c>
      <c r="BI1923" s="575"/>
      <c r="BJ1923" s="590">
        <f>IF(BF1923=0,0,(BH1923/BF1923)*100)</f>
        <v>0</v>
      </c>
      <c r="BK1923" s="591"/>
      <c r="BL1923" s="650">
        <f>(AD1923*2)+(AJ1923*2)+(AP1923*3)+BB1923</f>
        <v>0</v>
      </c>
      <c r="BM1923" s="651"/>
      <c r="BN1923" s="652"/>
      <c r="BO1923" s="599" t="e">
        <f>(BL1923*BR$1901)+(N1923*BR$1902)+(X1923*BR$1903)+(R1923*BR$1904)+(V1923*BR$1905)+(Z1923*BR$1906)</f>
        <v>#REF!</v>
      </c>
      <c r="BP1923" s="599" t="e">
        <f>((AZ1923-BB1923)*BR$1908)+((AT1923-AV1923)*BR$1907)+(H1923*BR$1909)+(P1923*BR$1910)</f>
        <v>#REF!</v>
      </c>
      <c r="BQ1923" s="54"/>
      <c r="BR1923" s="54"/>
      <c r="BS1923" s="54"/>
    </row>
    <row r="1924" spans="1:71" ht="21.75" customHeight="1">
      <c r="A1924" s="54"/>
      <c r="B1924" s="566"/>
      <c r="C1924" s="560" t="str">
        <f>IF(ROSTER!D$30="","",ROSTER!D$30)</f>
        <v/>
      </c>
      <c r="D1924" s="561"/>
      <c r="E1924" s="547"/>
      <c r="F1924" s="502"/>
      <c r="G1924" s="507"/>
      <c r="H1924" s="544"/>
      <c r="I1924" s="545"/>
      <c r="J1924" s="540"/>
      <c r="K1924" s="541"/>
      <c r="L1924" s="553"/>
      <c r="M1924" s="559"/>
      <c r="N1924" s="556" t="s">
        <v>14</v>
      </c>
      <c r="O1924" s="557"/>
      <c r="P1924" s="540"/>
      <c r="Q1924" s="541"/>
      <c r="R1924" s="553"/>
      <c r="S1924" s="559"/>
      <c r="T1924" s="592"/>
      <c r="U1924" s="593"/>
      <c r="V1924" s="551"/>
      <c r="W1924" s="545"/>
      <c r="X1924" s="540"/>
      <c r="Y1924" s="545"/>
      <c r="Z1924" s="540"/>
      <c r="AA1924" s="545"/>
      <c r="AB1924" s="540"/>
      <c r="AC1924" s="541"/>
      <c r="AD1924" s="553"/>
      <c r="AE1924" s="559"/>
      <c r="AF1924" s="588"/>
      <c r="AG1924" s="589"/>
      <c r="AH1924" s="540"/>
      <c r="AI1924" s="541"/>
      <c r="AJ1924" s="553"/>
      <c r="AK1924" s="559"/>
      <c r="AL1924" s="592"/>
      <c r="AM1924" s="593"/>
      <c r="AN1924" s="540"/>
      <c r="AO1924" s="541"/>
      <c r="AP1924" s="553"/>
      <c r="AQ1924" s="559"/>
      <c r="AR1924" s="592"/>
      <c r="AS1924" s="593"/>
      <c r="AT1924" s="580"/>
      <c r="AU1924" s="581"/>
      <c r="AV1924" s="576"/>
      <c r="AW1924" s="577"/>
      <c r="AX1924" s="592"/>
      <c r="AY1924" s="593"/>
      <c r="AZ1924" s="540"/>
      <c r="BA1924" s="541"/>
      <c r="BB1924" s="553"/>
      <c r="BC1924" s="559"/>
      <c r="BD1924" s="592"/>
      <c r="BE1924" s="593"/>
      <c r="BF1924" s="580"/>
      <c r="BG1924" s="581"/>
      <c r="BH1924" s="576"/>
      <c r="BI1924" s="577"/>
      <c r="BJ1924" s="592"/>
      <c r="BK1924" s="593"/>
      <c r="BL1924" s="653"/>
      <c r="BM1924" s="654"/>
      <c r="BN1924" s="655"/>
      <c r="BO1924" s="600"/>
      <c r="BP1924" s="600"/>
      <c r="BQ1924" s="54"/>
      <c r="BR1924" s="54"/>
      <c r="BS1924" s="54"/>
    </row>
    <row r="1925" spans="1:71" ht="21.75" customHeight="1">
      <c r="A1925" s="54"/>
      <c r="B1925" s="565" t="str">
        <f>IF(ROSTER!B$32="","",ROSTER!B$32)</f>
        <v/>
      </c>
      <c r="C1925" s="536" t="str">
        <f>IF(ROSTER!C$32="","",ROSTER!C$32)</f>
        <v/>
      </c>
      <c r="D1925" s="537"/>
      <c r="E1925" s="546"/>
      <c r="F1925" s="501">
        <f>IF(E1925="y",1,IF(E1925="S",1,0))</f>
        <v>0</v>
      </c>
      <c r="G1925" s="506">
        <f>IF(E1925="S",1,0)</f>
        <v>0</v>
      </c>
      <c r="H1925" s="542"/>
      <c r="I1925" s="543"/>
      <c r="J1925" s="538"/>
      <c r="K1925" s="539"/>
      <c r="L1925" s="552"/>
      <c r="M1925" s="558"/>
      <c r="N1925" s="554">
        <f>L1925+J1925</f>
        <v>0</v>
      </c>
      <c r="O1925" s="555"/>
      <c r="P1925" s="538"/>
      <c r="Q1925" s="539"/>
      <c r="R1925" s="552"/>
      <c r="S1925" s="558"/>
      <c r="T1925" s="590">
        <f t="shared" ref="T1925:T1944" si="1721">R1925-P1925</f>
        <v>0</v>
      </c>
      <c r="U1925" s="591"/>
      <c r="V1925" s="550"/>
      <c r="W1925" s="543"/>
      <c r="X1925" s="538"/>
      <c r="Y1925" s="543"/>
      <c r="Z1925" s="538"/>
      <c r="AA1925" s="543"/>
      <c r="AB1925" s="538"/>
      <c r="AC1925" s="539"/>
      <c r="AD1925" s="552"/>
      <c r="AE1925" s="558"/>
      <c r="AF1925" s="586">
        <f>IF(AB1925=0,0,(AD1925/AB1925)*100)</f>
        <v>0</v>
      </c>
      <c r="AG1925" s="587"/>
      <c r="AH1925" s="538"/>
      <c r="AI1925" s="539"/>
      <c r="AJ1925" s="552"/>
      <c r="AK1925" s="558"/>
      <c r="AL1925" s="590">
        <f>IF(AH1925=0,0,(AJ1925/AH1925)*100)</f>
        <v>0</v>
      </c>
      <c r="AM1925" s="591"/>
      <c r="AN1925" s="538"/>
      <c r="AO1925" s="539"/>
      <c r="AP1925" s="552"/>
      <c r="AQ1925" s="558"/>
      <c r="AR1925" s="590">
        <f>IF(AN1925=0,0,(AP1925/AN1925)*100)</f>
        <v>0</v>
      </c>
      <c r="AS1925" s="591"/>
      <c r="AT1925" s="578">
        <f>AB1925+AH1925+AN1925</f>
        <v>0</v>
      </c>
      <c r="AU1925" s="579"/>
      <c r="AV1925" s="574">
        <f>AD1925+AJ1925+AP1925</f>
        <v>0</v>
      </c>
      <c r="AW1925" s="575"/>
      <c r="AX1925" s="590">
        <f>IF(AT1925=0,0,(AV1925/AT1925)*100)</f>
        <v>0</v>
      </c>
      <c r="AY1925" s="591"/>
      <c r="AZ1925" s="538"/>
      <c r="BA1925" s="539"/>
      <c r="BB1925" s="552"/>
      <c r="BC1925" s="558"/>
      <c r="BD1925" s="590">
        <f>IF(AZ1925=0,0,(BB1925/AZ1925)*100)</f>
        <v>0</v>
      </c>
      <c r="BE1925" s="591"/>
      <c r="BF1925" s="578">
        <f>AT1925+AZ1925</f>
        <v>0</v>
      </c>
      <c r="BG1925" s="579"/>
      <c r="BH1925" s="574">
        <f>AV1925+BB1925</f>
        <v>0</v>
      </c>
      <c r="BI1925" s="575"/>
      <c r="BJ1925" s="590">
        <f>IF(BF1925=0,0,(BH1925/BF1925)*100)</f>
        <v>0</v>
      </c>
      <c r="BK1925" s="591"/>
      <c r="BL1925" s="650">
        <f>(AD1925*2)+(AJ1925*2)+(AP1925*3)+BB1925</f>
        <v>0</v>
      </c>
      <c r="BM1925" s="651"/>
      <c r="BN1925" s="652"/>
      <c r="BO1925" s="599" t="e">
        <f>(BL1925*BR$1901)+(N1925*BR$1902)+(X1925*BR$1903)+(R1925*BR$1904)+(V1925*BR$1905)+(Z1925*BR$1906)</f>
        <v>#REF!</v>
      </c>
      <c r="BP1925" s="599" t="e">
        <f>((AZ1925-BB1925)*BR$1908)+((AT1925-AV1925)*BR$1907)+(H1925*BR$1909)+(P1925*BR$1910)</f>
        <v>#REF!</v>
      </c>
      <c r="BQ1925" s="54"/>
      <c r="BR1925" s="54"/>
      <c r="BS1925" s="54"/>
    </row>
    <row r="1926" spans="1:71" ht="21.75" customHeight="1">
      <c r="A1926" s="54"/>
      <c r="B1926" s="566"/>
      <c r="C1926" s="560" t="str">
        <f>IF(ROSTER!D$32="","",ROSTER!D$32)</f>
        <v/>
      </c>
      <c r="D1926" s="561"/>
      <c r="E1926" s="547"/>
      <c r="F1926" s="502"/>
      <c r="G1926" s="507"/>
      <c r="H1926" s="544"/>
      <c r="I1926" s="545"/>
      <c r="J1926" s="540"/>
      <c r="K1926" s="541"/>
      <c r="L1926" s="553"/>
      <c r="M1926" s="559"/>
      <c r="N1926" s="556" t="s">
        <v>14</v>
      </c>
      <c r="O1926" s="557"/>
      <c r="P1926" s="540"/>
      <c r="Q1926" s="541"/>
      <c r="R1926" s="553"/>
      <c r="S1926" s="559"/>
      <c r="T1926" s="592"/>
      <c r="U1926" s="593"/>
      <c r="V1926" s="551"/>
      <c r="W1926" s="545"/>
      <c r="X1926" s="540"/>
      <c r="Y1926" s="545"/>
      <c r="Z1926" s="540"/>
      <c r="AA1926" s="545"/>
      <c r="AB1926" s="540"/>
      <c r="AC1926" s="541"/>
      <c r="AD1926" s="553"/>
      <c r="AE1926" s="559"/>
      <c r="AF1926" s="588"/>
      <c r="AG1926" s="589"/>
      <c r="AH1926" s="540"/>
      <c r="AI1926" s="541"/>
      <c r="AJ1926" s="553"/>
      <c r="AK1926" s="559"/>
      <c r="AL1926" s="592"/>
      <c r="AM1926" s="593"/>
      <c r="AN1926" s="540"/>
      <c r="AO1926" s="541"/>
      <c r="AP1926" s="553"/>
      <c r="AQ1926" s="559"/>
      <c r="AR1926" s="592"/>
      <c r="AS1926" s="593"/>
      <c r="AT1926" s="580"/>
      <c r="AU1926" s="581"/>
      <c r="AV1926" s="576"/>
      <c r="AW1926" s="577"/>
      <c r="AX1926" s="592"/>
      <c r="AY1926" s="593"/>
      <c r="AZ1926" s="540"/>
      <c r="BA1926" s="541"/>
      <c r="BB1926" s="553"/>
      <c r="BC1926" s="559"/>
      <c r="BD1926" s="592"/>
      <c r="BE1926" s="593"/>
      <c r="BF1926" s="580"/>
      <c r="BG1926" s="581"/>
      <c r="BH1926" s="576"/>
      <c r="BI1926" s="577"/>
      <c r="BJ1926" s="592"/>
      <c r="BK1926" s="593"/>
      <c r="BL1926" s="653"/>
      <c r="BM1926" s="654"/>
      <c r="BN1926" s="655"/>
      <c r="BO1926" s="600"/>
      <c r="BP1926" s="600"/>
      <c r="BQ1926" s="54"/>
      <c r="BR1926" s="54"/>
      <c r="BS1926" s="54"/>
    </row>
    <row r="1927" spans="1:71" ht="21.75" customHeight="1">
      <c r="A1927" s="54"/>
      <c r="B1927" s="565" t="str">
        <f>IF(ROSTER!B$34="","",ROSTER!B$34)</f>
        <v/>
      </c>
      <c r="C1927" s="536" t="str">
        <f>IF(ROSTER!C$34="","",ROSTER!C$34)</f>
        <v/>
      </c>
      <c r="D1927" s="537"/>
      <c r="E1927" s="546"/>
      <c r="F1927" s="501">
        <f>IF(E1927="y",1,IF(E1927="S",1,0))</f>
        <v>0</v>
      </c>
      <c r="G1927" s="506">
        <f>IF(E1927="S",1,0)</f>
        <v>0</v>
      </c>
      <c r="H1927" s="542"/>
      <c r="I1927" s="543"/>
      <c r="J1927" s="538"/>
      <c r="K1927" s="539"/>
      <c r="L1927" s="552"/>
      <c r="M1927" s="558"/>
      <c r="N1927" s="554">
        <f>L1927+J1927</f>
        <v>0</v>
      </c>
      <c r="O1927" s="555"/>
      <c r="P1927" s="538"/>
      <c r="Q1927" s="539"/>
      <c r="R1927" s="552"/>
      <c r="S1927" s="558"/>
      <c r="T1927" s="590">
        <f t="shared" ref="T1927:T1944" si="1722">R1927-P1927</f>
        <v>0</v>
      </c>
      <c r="U1927" s="591"/>
      <c r="V1927" s="550"/>
      <c r="W1927" s="543"/>
      <c r="X1927" s="538"/>
      <c r="Y1927" s="543"/>
      <c r="Z1927" s="538"/>
      <c r="AA1927" s="543"/>
      <c r="AB1927" s="538"/>
      <c r="AC1927" s="539"/>
      <c r="AD1927" s="552"/>
      <c r="AE1927" s="558"/>
      <c r="AF1927" s="586">
        <f>IF(AB1927=0,0,(AD1927/AB1927)*100)</f>
        <v>0</v>
      </c>
      <c r="AG1927" s="587"/>
      <c r="AH1927" s="538"/>
      <c r="AI1927" s="539"/>
      <c r="AJ1927" s="552"/>
      <c r="AK1927" s="558"/>
      <c r="AL1927" s="590">
        <f>IF(AH1927=0,0,(AJ1927/AH1927)*100)</f>
        <v>0</v>
      </c>
      <c r="AM1927" s="591"/>
      <c r="AN1927" s="538"/>
      <c r="AO1927" s="539"/>
      <c r="AP1927" s="552"/>
      <c r="AQ1927" s="558"/>
      <c r="AR1927" s="590">
        <f>IF(AN1927=0,0,(AP1927/AN1927)*100)</f>
        <v>0</v>
      </c>
      <c r="AS1927" s="591"/>
      <c r="AT1927" s="578">
        <f>AB1927+AH1927+AN1927</f>
        <v>0</v>
      </c>
      <c r="AU1927" s="579"/>
      <c r="AV1927" s="574">
        <f>AD1927+AJ1927+AP1927</f>
        <v>0</v>
      </c>
      <c r="AW1927" s="575"/>
      <c r="AX1927" s="590">
        <f>IF(AT1927=0,0,(AV1927/AT1927)*100)</f>
        <v>0</v>
      </c>
      <c r="AY1927" s="591"/>
      <c r="AZ1927" s="538"/>
      <c r="BA1927" s="539"/>
      <c r="BB1927" s="552"/>
      <c r="BC1927" s="558"/>
      <c r="BD1927" s="590">
        <f>IF(AZ1927=0,0,(BB1927/AZ1927)*100)</f>
        <v>0</v>
      </c>
      <c r="BE1927" s="591"/>
      <c r="BF1927" s="578">
        <f>AT1927+AZ1927</f>
        <v>0</v>
      </c>
      <c r="BG1927" s="579"/>
      <c r="BH1927" s="574">
        <f>AV1927+BB1927</f>
        <v>0</v>
      </c>
      <c r="BI1927" s="575"/>
      <c r="BJ1927" s="590">
        <f>IF(BF1927=0,0,(BH1927/BF1927)*100)</f>
        <v>0</v>
      </c>
      <c r="BK1927" s="591"/>
      <c r="BL1927" s="650">
        <f>(AD1927*2)+(AJ1927*2)+(AP1927*3)+BB1927</f>
        <v>0</v>
      </c>
      <c r="BM1927" s="651"/>
      <c r="BN1927" s="652"/>
      <c r="BO1927" s="599" t="e">
        <f>(BL1927*BR$1901)+(N1927*BR$1902)+(X1927*BR$1903)+(R1927*BR$1904)+(V1927*BR$1905)+(Z1927*BR$1906)</f>
        <v>#REF!</v>
      </c>
      <c r="BP1927" s="599" t="e">
        <f>((AZ1927-BB1927)*BR$1908)+((AT1927-AV1927)*BR$1907)+(H1927*BR$1909)+(P1927*BR$1910)</f>
        <v>#REF!</v>
      </c>
      <c r="BQ1927" s="54"/>
      <c r="BR1927" s="54"/>
      <c r="BS1927" s="54"/>
    </row>
    <row r="1928" spans="1:71" ht="21.75" customHeight="1">
      <c r="A1928" s="54"/>
      <c r="B1928" s="566"/>
      <c r="C1928" s="560" t="str">
        <f>IF(ROSTER!D$34="","",ROSTER!D$34)</f>
        <v/>
      </c>
      <c r="D1928" s="561"/>
      <c r="E1928" s="547"/>
      <c r="F1928" s="502"/>
      <c r="G1928" s="507"/>
      <c r="H1928" s="544"/>
      <c r="I1928" s="545"/>
      <c r="J1928" s="540"/>
      <c r="K1928" s="541"/>
      <c r="L1928" s="553"/>
      <c r="M1928" s="559"/>
      <c r="N1928" s="556" t="s">
        <v>14</v>
      </c>
      <c r="O1928" s="557"/>
      <c r="P1928" s="540"/>
      <c r="Q1928" s="541"/>
      <c r="R1928" s="553"/>
      <c r="S1928" s="559"/>
      <c r="T1928" s="592"/>
      <c r="U1928" s="593"/>
      <c r="V1928" s="551"/>
      <c r="W1928" s="545"/>
      <c r="X1928" s="540"/>
      <c r="Y1928" s="545"/>
      <c r="Z1928" s="540"/>
      <c r="AA1928" s="545"/>
      <c r="AB1928" s="540"/>
      <c r="AC1928" s="541"/>
      <c r="AD1928" s="553"/>
      <c r="AE1928" s="559"/>
      <c r="AF1928" s="588"/>
      <c r="AG1928" s="589"/>
      <c r="AH1928" s="540"/>
      <c r="AI1928" s="541"/>
      <c r="AJ1928" s="553"/>
      <c r="AK1928" s="559"/>
      <c r="AL1928" s="592"/>
      <c r="AM1928" s="593"/>
      <c r="AN1928" s="540"/>
      <c r="AO1928" s="541"/>
      <c r="AP1928" s="553"/>
      <c r="AQ1928" s="559"/>
      <c r="AR1928" s="592"/>
      <c r="AS1928" s="593"/>
      <c r="AT1928" s="580"/>
      <c r="AU1928" s="581"/>
      <c r="AV1928" s="576"/>
      <c r="AW1928" s="577"/>
      <c r="AX1928" s="592"/>
      <c r="AY1928" s="593"/>
      <c r="AZ1928" s="540"/>
      <c r="BA1928" s="541"/>
      <c r="BB1928" s="553"/>
      <c r="BC1928" s="559"/>
      <c r="BD1928" s="592"/>
      <c r="BE1928" s="593"/>
      <c r="BF1928" s="580"/>
      <c r="BG1928" s="581"/>
      <c r="BH1928" s="576"/>
      <c r="BI1928" s="577"/>
      <c r="BJ1928" s="592"/>
      <c r="BK1928" s="593"/>
      <c r="BL1928" s="653"/>
      <c r="BM1928" s="654"/>
      <c r="BN1928" s="655"/>
      <c r="BO1928" s="600"/>
      <c r="BP1928" s="600"/>
      <c r="BQ1928" s="54"/>
      <c r="BR1928" s="54"/>
      <c r="BS1928" s="54"/>
    </row>
    <row r="1929" spans="1:71" ht="21.75" customHeight="1">
      <c r="A1929" s="54"/>
      <c r="B1929" s="565" t="str">
        <f>IF(ROSTER!B$36="","",ROSTER!B$36)</f>
        <v/>
      </c>
      <c r="C1929" s="536" t="str">
        <f>IF(ROSTER!C$36="","",ROSTER!C$36)</f>
        <v/>
      </c>
      <c r="D1929" s="537"/>
      <c r="E1929" s="546"/>
      <c r="F1929" s="501">
        <f>IF(E1929="y",1,IF(E1929="S",1,0))</f>
        <v>0</v>
      </c>
      <c r="G1929" s="506">
        <f>IF(E1929="S",1,0)</f>
        <v>0</v>
      </c>
      <c r="H1929" s="542"/>
      <c r="I1929" s="543"/>
      <c r="J1929" s="538"/>
      <c r="K1929" s="539"/>
      <c r="L1929" s="552"/>
      <c r="M1929" s="558"/>
      <c r="N1929" s="554">
        <f>L1929+J1929</f>
        <v>0</v>
      </c>
      <c r="O1929" s="555"/>
      <c r="P1929" s="538"/>
      <c r="Q1929" s="539"/>
      <c r="R1929" s="552"/>
      <c r="S1929" s="558"/>
      <c r="T1929" s="590">
        <f t="shared" ref="T1929:T1944" si="1723">R1929-P1929</f>
        <v>0</v>
      </c>
      <c r="U1929" s="591"/>
      <c r="V1929" s="550"/>
      <c r="W1929" s="543"/>
      <c r="X1929" s="538"/>
      <c r="Y1929" s="543"/>
      <c r="Z1929" s="538"/>
      <c r="AA1929" s="543"/>
      <c r="AB1929" s="538"/>
      <c r="AC1929" s="539"/>
      <c r="AD1929" s="552"/>
      <c r="AE1929" s="558"/>
      <c r="AF1929" s="586">
        <f>IF(AB1929=0,0,(AD1929/AB1929)*100)</f>
        <v>0</v>
      </c>
      <c r="AG1929" s="587"/>
      <c r="AH1929" s="538"/>
      <c r="AI1929" s="539"/>
      <c r="AJ1929" s="552"/>
      <c r="AK1929" s="558"/>
      <c r="AL1929" s="590">
        <f>IF(AH1929=0,0,(AJ1929/AH1929)*100)</f>
        <v>0</v>
      </c>
      <c r="AM1929" s="591"/>
      <c r="AN1929" s="538"/>
      <c r="AO1929" s="539"/>
      <c r="AP1929" s="552"/>
      <c r="AQ1929" s="558"/>
      <c r="AR1929" s="590">
        <f>IF(AN1929=0,0,(AP1929/AN1929)*100)</f>
        <v>0</v>
      </c>
      <c r="AS1929" s="591"/>
      <c r="AT1929" s="578">
        <f>AB1929+AH1929+AN1929</f>
        <v>0</v>
      </c>
      <c r="AU1929" s="579"/>
      <c r="AV1929" s="574">
        <f>AD1929+AJ1929+AP1929</f>
        <v>0</v>
      </c>
      <c r="AW1929" s="575"/>
      <c r="AX1929" s="590">
        <f>IF(AT1929=0,0,(AV1929/AT1929)*100)</f>
        <v>0</v>
      </c>
      <c r="AY1929" s="591"/>
      <c r="AZ1929" s="538"/>
      <c r="BA1929" s="539"/>
      <c r="BB1929" s="552"/>
      <c r="BC1929" s="558"/>
      <c r="BD1929" s="590">
        <f>IF(AZ1929=0,0,(BB1929/AZ1929)*100)</f>
        <v>0</v>
      </c>
      <c r="BE1929" s="591"/>
      <c r="BF1929" s="578">
        <f>AT1929+AZ1929</f>
        <v>0</v>
      </c>
      <c r="BG1929" s="579"/>
      <c r="BH1929" s="574">
        <f>AV1929+BB1929</f>
        <v>0</v>
      </c>
      <c r="BI1929" s="575"/>
      <c r="BJ1929" s="590">
        <f>IF(BF1929=0,0,(BH1929/BF1929)*100)</f>
        <v>0</v>
      </c>
      <c r="BK1929" s="591"/>
      <c r="BL1929" s="650">
        <f>(AD1929*2)+(AJ1929*2)+(AP1929*3)+BB1929</f>
        <v>0</v>
      </c>
      <c r="BM1929" s="651"/>
      <c r="BN1929" s="652"/>
      <c r="BO1929" s="599" t="e">
        <f>(BL1929*BR$1901)+(N1929*BR$1902)+(X1929*BR$1903)+(R1929*BR$1904)+(V1929*BR$1905)+(Z1929*BR$1906)</f>
        <v>#REF!</v>
      </c>
      <c r="BP1929" s="599" t="e">
        <f>((AZ1929-BB1929)*BR$1908)+((AT1929-AV1929)*BR$1907)+(H1929*BR$1909)+(P1929*BR$1910)</f>
        <v>#REF!</v>
      </c>
      <c r="BQ1929" s="54"/>
      <c r="BR1929" s="54"/>
      <c r="BS1929" s="54"/>
    </row>
    <row r="1930" spans="1:71" ht="21.75" customHeight="1">
      <c r="A1930" s="54"/>
      <c r="B1930" s="566"/>
      <c r="C1930" s="560" t="str">
        <f>IF(ROSTER!D$36="","",ROSTER!D$36)</f>
        <v/>
      </c>
      <c r="D1930" s="561"/>
      <c r="E1930" s="547"/>
      <c r="F1930" s="502"/>
      <c r="G1930" s="507"/>
      <c r="H1930" s="544"/>
      <c r="I1930" s="545"/>
      <c r="J1930" s="540"/>
      <c r="K1930" s="541"/>
      <c r="L1930" s="553"/>
      <c r="M1930" s="559"/>
      <c r="N1930" s="556" t="s">
        <v>14</v>
      </c>
      <c r="O1930" s="557"/>
      <c r="P1930" s="540"/>
      <c r="Q1930" s="541"/>
      <c r="R1930" s="553"/>
      <c r="S1930" s="559"/>
      <c r="T1930" s="592"/>
      <c r="U1930" s="593"/>
      <c r="V1930" s="551"/>
      <c r="W1930" s="545"/>
      <c r="X1930" s="540"/>
      <c r="Y1930" s="545"/>
      <c r="Z1930" s="540"/>
      <c r="AA1930" s="545"/>
      <c r="AB1930" s="540"/>
      <c r="AC1930" s="541"/>
      <c r="AD1930" s="553"/>
      <c r="AE1930" s="559"/>
      <c r="AF1930" s="588"/>
      <c r="AG1930" s="589"/>
      <c r="AH1930" s="540"/>
      <c r="AI1930" s="541"/>
      <c r="AJ1930" s="553"/>
      <c r="AK1930" s="559"/>
      <c r="AL1930" s="592"/>
      <c r="AM1930" s="593"/>
      <c r="AN1930" s="540"/>
      <c r="AO1930" s="541"/>
      <c r="AP1930" s="553"/>
      <c r="AQ1930" s="559"/>
      <c r="AR1930" s="592"/>
      <c r="AS1930" s="593"/>
      <c r="AT1930" s="580"/>
      <c r="AU1930" s="581"/>
      <c r="AV1930" s="576"/>
      <c r="AW1930" s="577"/>
      <c r="AX1930" s="592"/>
      <c r="AY1930" s="593"/>
      <c r="AZ1930" s="540"/>
      <c r="BA1930" s="541"/>
      <c r="BB1930" s="553"/>
      <c r="BC1930" s="559"/>
      <c r="BD1930" s="592"/>
      <c r="BE1930" s="593"/>
      <c r="BF1930" s="580"/>
      <c r="BG1930" s="581"/>
      <c r="BH1930" s="576"/>
      <c r="BI1930" s="577"/>
      <c r="BJ1930" s="592"/>
      <c r="BK1930" s="593"/>
      <c r="BL1930" s="653"/>
      <c r="BM1930" s="654"/>
      <c r="BN1930" s="655"/>
      <c r="BO1930" s="600"/>
      <c r="BP1930" s="600"/>
      <c r="BQ1930" s="54"/>
      <c r="BR1930" s="54"/>
      <c r="BS1930" s="54"/>
    </row>
    <row r="1931" spans="1:71" ht="21.75" customHeight="1">
      <c r="A1931" s="54"/>
      <c r="B1931" s="565" t="str">
        <f>IF(ROSTER!B$38="","",ROSTER!B$38)</f>
        <v/>
      </c>
      <c r="C1931" s="536" t="str">
        <f>IF(ROSTER!C$38="","",ROSTER!C$38)</f>
        <v/>
      </c>
      <c r="D1931" s="537"/>
      <c r="E1931" s="546"/>
      <c r="F1931" s="501">
        <f>IF(E1931="y",1,IF(E1931="S",1,0))</f>
        <v>0</v>
      </c>
      <c r="G1931" s="506">
        <f>IF(E1931="S",1,0)</f>
        <v>0</v>
      </c>
      <c r="H1931" s="542"/>
      <c r="I1931" s="543"/>
      <c r="J1931" s="538"/>
      <c r="K1931" s="539"/>
      <c r="L1931" s="552"/>
      <c r="M1931" s="558"/>
      <c r="N1931" s="554">
        <f>L1931+J1931</f>
        <v>0</v>
      </c>
      <c r="O1931" s="555"/>
      <c r="P1931" s="538"/>
      <c r="Q1931" s="539"/>
      <c r="R1931" s="552"/>
      <c r="S1931" s="558"/>
      <c r="T1931" s="590">
        <f t="shared" ref="T1931:T1944" si="1724">R1931-P1931</f>
        <v>0</v>
      </c>
      <c r="U1931" s="591"/>
      <c r="V1931" s="550"/>
      <c r="W1931" s="543"/>
      <c r="X1931" s="538"/>
      <c r="Y1931" s="543"/>
      <c r="Z1931" s="538"/>
      <c r="AA1931" s="543"/>
      <c r="AB1931" s="538"/>
      <c r="AC1931" s="539"/>
      <c r="AD1931" s="552"/>
      <c r="AE1931" s="558"/>
      <c r="AF1931" s="586">
        <f>IF(AB1931=0,0,(AD1931/AB1931)*100)</f>
        <v>0</v>
      </c>
      <c r="AG1931" s="587"/>
      <c r="AH1931" s="538"/>
      <c r="AI1931" s="539"/>
      <c r="AJ1931" s="552"/>
      <c r="AK1931" s="558"/>
      <c r="AL1931" s="590">
        <f>IF(AH1931=0,0,(AJ1931/AH1931)*100)</f>
        <v>0</v>
      </c>
      <c r="AM1931" s="591"/>
      <c r="AN1931" s="538"/>
      <c r="AO1931" s="539"/>
      <c r="AP1931" s="552"/>
      <c r="AQ1931" s="558"/>
      <c r="AR1931" s="590">
        <f>IF(AN1931=0,0,(AP1931/AN1931)*100)</f>
        <v>0</v>
      </c>
      <c r="AS1931" s="591"/>
      <c r="AT1931" s="578">
        <f>AB1931+AH1931+AN1931</f>
        <v>0</v>
      </c>
      <c r="AU1931" s="579"/>
      <c r="AV1931" s="574">
        <f>AD1931+AJ1931+AP1931</f>
        <v>0</v>
      </c>
      <c r="AW1931" s="575"/>
      <c r="AX1931" s="590">
        <f>IF(AT1931=0,0,(AV1931/AT1931)*100)</f>
        <v>0</v>
      </c>
      <c r="AY1931" s="591"/>
      <c r="AZ1931" s="538"/>
      <c r="BA1931" s="539"/>
      <c r="BB1931" s="552"/>
      <c r="BC1931" s="558"/>
      <c r="BD1931" s="590">
        <f>IF(AZ1931=0,0,(BB1931/AZ1931)*100)</f>
        <v>0</v>
      </c>
      <c r="BE1931" s="591"/>
      <c r="BF1931" s="578">
        <f>AT1931+AZ1931</f>
        <v>0</v>
      </c>
      <c r="BG1931" s="579"/>
      <c r="BH1931" s="574">
        <f>AV1931+BB1931</f>
        <v>0</v>
      </c>
      <c r="BI1931" s="575"/>
      <c r="BJ1931" s="590">
        <f>IF(BF1931=0,0,(BH1931/BF1931)*100)</f>
        <v>0</v>
      </c>
      <c r="BK1931" s="591"/>
      <c r="BL1931" s="650">
        <f>(AD1931*2)+(AJ1931*2)+(AP1931*3)+BB1931</f>
        <v>0</v>
      </c>
      <c r="BM1931" s="651"/>
      <c r="BN1931" s="652"/>
      <c r="BO1931" s="599" t="e">
        <f>(BL1931*BR$1901)+(N1931*BR$1902)+(X1931*BR$1903)+(R1931*BR$1904)+(V1931*BR$1905)+(Z1931*BR$1906)</f>
        <v>#REF!</v>
      </c>
      <c r="BP1931" s="599" t="e">
        <f>((AZ1931-BB1931)*BR$1908)+((AT1931-AV1931)*BR$1907)+(H1931*BR$1909)+(P1931*BR$1910)</f>
        <v>#REF!</v>
      </c>
      <c r="BQ1931" s="54"/>
      <c r="BR1931" s="54"/>
      <c r="BS1931" s="54"/>
    </row>
    <row r="1932" spans="1:71" ht="21.75" customHeight="1">
      <c r="A1932" s="54"/>
      <c r="B1932" s="566"/>
      <c r="C1932" s="560" t="str">
        <f>IF(ROSTER!D$38="","",ROSTER!D$38)</f>
        <v/>
      </c>
      <c r="D1932" s="561"/>
      <c r="E1932" s="547"/>
      <c r="F1932" s="502"/>
      <c r="G1932" s="507"/>
      <c r="H1932" s="544"/>
      <c r="I1932" s="545"/>
      <c r="J1932" s="540"/>
      <c r="K1932" s="541"/>
      <c r="L1932" s="553"/>
      <c r="M1932" s="559"/>
      <c r="N1932" s="556" t="s">
        <v>14</v>
      </c>
      <c r="O1932" s="557"/>
      <c r="P1932" s="540"/>
      <c r="Q1932" s="541"/>
      <c r="R1932" s="553"/>
      <c r="S1932" s="559"/>
      <c r="T1932" s="592"/>
      <c r="U1932" s="593"/>
      <c r="V1932" s="551"/>
      <c r="W1932" s="545"/>
      <c r="X1932" s="540"/>
      <c r="Y1932" s="545"/>
      <c r="Z1932" s="540"/>
      <c r="AA1932" s="545"/>
      <c r="AB1932" s="540"/>
      <c r="AC1932" s="541"/>
      <c r="AD1932" s="553"/>
      <c r="AE1932" s="559"/>
      <c r="AF1932" s="588"/>
      <c r="AG1932" s="589"/>
      <c r="AH1932" s="540"/>
      <c r="AI1932" s="541"/>
      <c r="AJ1932" s="553"/>
      <c r="AK1932" s="559"/>
      <c r="AL1932" s="592"/>
      <c r="AM1932" s="593"/>
      <c r="AN1932" s="540"/>
      <c r="AO1932" s="541"/>
      <c r="AP1932" s="553"/>
      <c r="AQ1932" s="559"/>
      <c r="AR1932" s="592"/>
      <c r="AS1932" s="593"/>
      <c r="AT1932" s="580"/>
      <c r="AU1932" s="581"/>
      <c r="AV1932" s="576"/>
      <c r="AW1932" s="577"/>
      <c r="AX1932" s="592"/>
      <c r="AY1932" s="593"/>
      <c r="AZ1932" s="540"/>
      <c r="BA1932" s="541"/>
      <c r="BB1932" s="553"/>
      <c r="BC1932" s="559"/>
      <c r="BD1932" s="592"/>
      <c r="BE1932" s="593"/>
      <c r="BF1932" s="580"/>
      <c r="BG1932" s="581"/>
      <c r="BH1932" s="576"/>
      <c r="BI1932" s="577"/>
      <c r="BJ1932" s="592"/>
      <c r="BK1932" s="593"/>
      <c r="BL1932" s="653"/>
      <c r="BM1932" s="654"/>
      <c r="BN1932" s="655"/>
      <c r="BO1932" s="600"/>
      <c r="BP1932" s="600"/>
      <c r="BQ1932" s="54"/>
      <c r="BR1932" s="54"/>
      <c r="BS1932" s="54"/>
    </row>
    <row r="1933" spans="1:71" ht="21.75" customHeight="1">
      <c r="A1933" s="54"/>
      <c r="B1933" s="565" t="str">
        <f>IF(ROSTER!B$40="","",ROSTER!B$40)</f>
        <v/>
      </c>
      <c r="C1933" s="536" t="str">
        <f>IF(ROSTER!C$40="","",ROSTER!C$40)</f>
        <v/>
      </c>
      <c r="D1933" s="537"/>
      <c r="E1933" s="546"/>
      <c r="F1933" s="501">
        <f>IF(E1933="y",1,IF(E1933="S",1,0))</f>
        <v>0</v>
      </c>
      <c r="G1933" s="506">
        <f>IF(E1933="S",1,0)</f>
        <v>0</v>
      </c>
      <c r="H1933" s="542"/>
      <c r="I1933" s="543"/>
      <c r="J1933" s="538"/>
      <c r="K1933" s="539"/>
      <c r="L1933" s="552"/>
      <c r="M1933" s="558"/>
      <c r="N1933" s="554">
        <f>L1933+J1933</f>
        <v>0</v>
      </c>
      <c r="O1933" s="555"/>
      <c r="P1933" s="538"/>
      <c r="Q1933" s="539"/>
      <c r="R1933" s="552"/>
      <c r="S1933" s="558"/>
      <c r="T1933" s="590">
        <f t="shared" ref="T1933:T1944" si="1725">R1933-P1933</f>
        <v>0</v>
      </c>
      <c r="U1933" s="591"/>
      <c r="V1933" s="550"/>
      <c r="W1933" s="543"/>
      <c r="X1933" s="538"/>
      <c r="Y1933" s="543"/>
      <c r="Z1933" s="538"/>
      <c r="AA1933" s="543"/>
      <c r="AB1933" s="538"/>
      <c r="AC1933" s="539"/>
      <c r="AD1933" s="552"/>
      <c r="AE1933" s="558"/>
      <c r="AF1933" s="586">
        <f>IF(AB1933=0,0,(AD1933/AB1933)*100)</f>
        <v>0</v>
      </c>
      <c r="AG1933" s="587"/>
      <c r="AH1933" s="538"/>
      <c r="AI1933" s="539"/>
      <c r="AJ1933" s="552"/>
      <c r="AK1933" s="558"/>
      <c r="AL1933" s="590">
        <f>IF(AH1933=0,0,(AJ1933/AH1933)*100)</f>
        <v>0</v>
      </c>
      <c r="AM1933" s="591"/>
      <c r="AN1933" s="538"/>
      <c r="AO1933" s="539"/>
      <c r="AP1933" s="552"/>
      <c r="AQ1933" s="558"/>
      <c r="AR1933" s="590">
        <f>IF(AN1933=0,0,(AP1933/AN1933)*100)</f>
        <v>0</v>
      </c>
      <c r="AS1933" s="591"/>
      <c r="AT1933" s="578">
        <f>AB1933+AH1933+AN1933</f>
        <v>0</v>
      </c>
      <c r="AU1933" s="579"/>
      <c r="AV1933" s="574">
        <f>AD1933+AJ1933+AP1933</f>
        <v>0</v>
      </c>
      <c r="AW1933" s="575"/>
      <c r="AX1933" s="590">
        <f>IF(AT1933=0,0,(AV1933/AT1933)*100)</f>
        <v>0</v>
      </c>
      <c r="AY1933" s="591"/>
      <c r="AZ1933" s="538"/>
      <c r="BA1933" s="539"/>
      <c r="BB1933" s="552"/>
      <c r="BC1933" s="558"/>
      <c r="BD1933" s="590">
        <f>IF(AZ1933=0,0,(BB1933/AZ1933)*100)</f>
        <v>0</v>
      </c>
      <c r="BE1933" s="591"/>
      <c r="BF1933" s="578">
        <f>AT1933+AZ1933</f>
        <v>0</v>
      </c>
      <c r="BG1933" s="579"/>
      <c r="BH1933" s="574">
        <f>AV1933+BB1933</f>
        <v>0</v>
      </c>
      <c r="BI1933" s="575"/>
      <c r="BJ1933" s="590">
        <f>IF(BF1933=0,0,(BH1933/BF1933)*100)</f>
        <v>0</v>
      </c>
      <c r="BK1933" s="591"/>
      <c r="BL1933" s="650">
        <f>(AD1933*2)+(AJ1933*2)+(AP1933*3)+BB1933</f>
        <v>0</v>
      </c>
      <c r="BM1933" s="651"/>
      <c r="BN1933" s="652"/>
      <c r="BO1933" s="599" t="e">
        <f>(BL1933*BR$1901)+(N1933*BR$1902)+(X1933*BR$1903)+(R1933*BR$1904)+(V1933*BR$1905)+(Z1933*BR$1906)</f>
        <v>#REF!</v>
      </c>
      <c r="BP1933" s="599" t="e">
        <f>((AZ1933-BB1933)*BR$1908)+((AT1933-AV1933)*BR$1907)+(H1933*BR$1909)+(P1933*BR$1910)</f>
        <v>#REF!</v>
      </c>
      <c r="BQ1933" s="54"/>
      <c r="BR1933" s="54"/>
      <c r="BS1933" s="54"/>
    </row>
    <row r="1934" spans="1:71" ht="21.75" customHeight="1">
      <c r="A1934" s="54"/>
      <c r="B1934" s="566"/>
      <c r="C1934" s="560" t="str">
        <f>IF(ROSTER!D$40="","",ROSTER!D$40)</f>
        <v/>
      </c>
      <c r="D1934" s="561"/>
      <c r="E1934" s="547"/>
      <c r="F1934" s="502"/>
      <c r="G1934" s="507"/>
      <c r="H1934" s="544"/>
      <c r="I1934" s="545"/>
      <c r="J1934" s="540"/>
      <c r="K1934" s="541"/>
      <c r="L1934" s="553"/>
      <c r="M1934" s="559"/>
      <c r="N1934" s="556" t="s">
        <v>14</v>
      </c>
      <c r="O1934" s="557"/>
      <c r="P1934" s="540"/>
      <c r="Q1934" s="541"/>
      <c r="R1934" s="553"/>
      <c r="S1934" s="559"/>
      <c r="T1934" s="592"/>
      <c r="U1934" s="593"/>
      <c r="V1934" s="551"/>
      <c r="W1934" s="545"/>
      <c r="X1934" s="540"/>
      <c r="Y1934" s="545"/>
      <c r="Z1934" s="540"/>
      <c r="AA1934" s="545"/>
      <c r="AB1934" s="540"/>
      <c r="AC1934" s="541"/>
      <c r="AD1934" s="553"/>
      <c r="AE1934" s="559"/>
      <c r="AF1934" s="588"/>
      <c r="AG1934" s="589"/>
      <c r="AH1934" s="540"/>
      <c r="AI1934" s="541"/>
      <c r="AJ1934" s="553"/>
      <c r="AK1934" s="559"/>
      <c r="AL1934" s="592"/>
      <c r="AM1934" s="593"/>
      <c r="AN1934" s="540"/>
      <c r="AO1934" s="541"/>
      <c r="AP1934" s="553"/>
      <c r="AQ1934" s="559"/>
      <c r="AR1934" s="592"/>
      <c r="AS1934" s="593"/>
      <c r="AT1934" s="580"/>
      <c r="AU1934" s="581"/>
      <c r="AV1934" s="576"/>
      <c r="AW1934" s="577"/>
      <c r="AX1934" s="592"/>
      <c r="AY1934" s="593"/>
      <c r="AZ1934" s="540"/>
      <c r="BA1934" s="541"/>
      <c r="BB1934" s="553"/>
      <c r="BC1934" s="559"/>
      <c r="BD1934" s="592"/>
      <c r="BE1934" s="593"/>
      <c r="BF1934" s="580"/>
      <c r="BG1934" s="581"/>
      <c r="BH1934" s="576"/>
      <c r="BI1934" s="577"/>
      <c r="BJ1934" s="592"/>
      <c r="BK1934" s="593"/>
      <c r="BL1934" s="653"/>
      <c r="BM1934" s="654"/>
      <c r="BN1934" s="655"/>
      <c r="BO1934" s="600"/>
      <c r="BP1934" s="600"/>
      <c r="BQ1934" s="54"/>
      <c r="BR1934" s="54"/>
      <c r="BS1934" s="54"/>
    </row>
    <row r="1935" spans="1:71" ht="21.75" customHeight="1">
      <c r="A1935" s="54"/>
      <c r="B1935" s="565" t="str">
        <f>IF(ROSTER!B$42="","",ROSTER!B$42)</f>
        <v/>
      </c>
      <c r="C1935" s="536" t="str">
        <f>IF(ROSTER!C$42="","",ROSTER!C$42)</f>
        <v/>
      </c>
      <c r="D1935" s="537"/>
      <c r="E1935" s="546"/>
      <c r="F1935" s="501">
        <f>IF(E1935="y",1,IF(E1935="S",1,0))</f>
        <v>0</v>
      </c>
      <c r="G1935" s="506">
        <f>IF(E1935="S",1,0)</f>
        <v>0</v>
      </c>
      <c r="H1935" s="542"/>
      <c r="I1935" s="543"/>
      <c r="J1935" s="538"/>
      <c r="K1935" s="539"/>
      <c r="L1935" s="552"/>
      <c r="M1935" s="558"/>
      <c r="N1935" s="554">
        <f>L1935+J1935</f>
        <v>0</v>
      </c>
      <c r="O1935" s="555"/>
      <c r="P1935" s="538"/>
      <c r="Q1935" s="539"/>
      <c r="R1935" s="552"/>
      <c r="S1935" s="558"/>
      <c r="T1935" s="590">
        <f t="shared" ref="T1935:T1944" si="1726">R1935-P1935</f>
        <v>0</v>
      </c>
      <c r="U1935" s="591"/>
      <c r="V1935" s="550"/>
      <c r="W1935" s="543"/>
      <c r="X1935" s="538"/>
      <c r="Y1935" s="543"/>
      <c r="Z1935" s="538"/>
      <c r="AA1935" s="543"/>
      <c r="AB1935" s="538"/>
      <c r="AC1935" s="539"/>
      <c r="AD1935" s="552"/>
      <c r="AE1935" s="558"/>
      <c r="AF1935" s="586">
        <f>IF(AB1935=0,0,(AD1935/AB1935)*100)</f>
        <v>0</v>
      </c>
      <c r="AG1935" s="587"/>
      <c r="AH1935" s="538"/>
      <c r="AI1935" s="539"/>
      <c r="AJ1935" s="552"/>
      <c r="AK1935" s="558"/>
      <c r="AL1935" s="590">
        <f>IF(AH1935=0,0,(AJ1935/AH1935)*100)</f>
        <v>0</v>
      </c>
      <c r="AM1935" s="591"/>
      <c r="AN1935" s="538"/>
      <c r="AO1935" s="539"/>
      <c r="AP1935" s="552"/>
      <c r="AQ1935" s="558"/>
      <c r="AR1935" s="590">
        <f>IF(AN1935=0,0,(AP1935/AN1935)*100)</f>
        <v>0</v>
      </c>
      <c r="AS1935" s="591"/>
      <c r="AT1935" s="578">
        <f>AB1935+AH1935+AN1935</f>
        <v>0</v>
      </c>
      <c r="AU1935" s="579"/>
      <c r="AV1935" s="574">
        <f>AD1935+AJ1935+AP1935</f>
        <v>0</v>
      </c>
      <c r="AW1935" s="575"/>
      <c r="AX1935" s="590">
        <f>IF(AT1935=0,0,(AV1935/AT1935)*100)</f>
        <v>0</v>
      </c>
      <c r="AY1935" s="591"/>
      <c r="AZ1935" s="538"/>
      <c r="BA1935" s="539"/>
      <c r="BB1935" s="552"/>
      <c r="BC1935" s="558"/>
      <c r="BD1935" s="590">
        <f>IF(AZ1935=0,0,(BB1935/AZ1935)*100)</f>
        <v>0</v>
      </c>
      <c r="BE1935" s="591"/>
      <c r="BF1935" s="578">
        <f>AT1935+AZ1935</f>
        <v>0</v>
      </c>
      <c r="BG1935" s="579"/>
      <c r="BH1935" s="574">
        <f>AV1935+BB1935</f>
        <v>0</v>
      </c>
      <c r="BI1935" s="575"/>
      <c r="BJ1935" s="590">
        <f>IF(BF1935=0,0,(BH1935/BF1935)*100)</f>
        <v>0</v>
      </c>
      <c r="BK1935" s="591"/>
      <c r="BL1935" s="650">
        <f>(AD1935*2)+(AJ1935*2)+(AP1935*3)+BB1935</f>
        <v>0</v>
      </c>
      <c r="BM1935" s="651"/>
      <c r="BN1935" s="652"/>
      <c r="BO1935" s="599" t="e">
        <f>(BL1935*BR$1901)+(N1935*BR$1902)+(X1935*BR$1903)+(R1935*BR$1904)+(V1935*BR$1905)+(Z1935*BR$1906)</f>
        <v>#REF!</v>
      </c>
      <c r="BP1935" s="599" t="e">
        <f>((AZ1935-BB1935)*BR$1908)+((AT1935-AV1935)*BR$1907)+(H1935*BR$1909)+(P1935*BR$1910)</f>
        <v>#REF!</v>
      </c>
      <c r="BQ1935" s="54"/>
      <c r="BR1935" s="54"/>
      <c r="BS1935" s="54"/>
    </row>
    <row r="1936" spans="1:71" ht="21.75" customHeight="1">
      <c r="A1936" s="54"/>
      <c r="B1936" s="566"/>
      <c r="C1936" s="560" t="str">
        <f>IF(ROSTER!D$42="","",ROSTER!D$42)</f>
        <v/>
      </c>
      <c r="D1936" s="561"/>
      <c r="E1936" s="547"/>
      <c r="F1936" s="502"/>
      <c r="G1936" s="507"/>
      <c r="H1936" s="544"/>
      <c r="I1936" s="545"/>
      <c r="J1936" s="540"/>
      <c r="K1936" s="541"/>
      <c r="L1936" s="553"/>
      <c r="M1936" s="559"/>
      <c r="N1936" s="556" t="s">
        <v>14</v>
      </c>
      <c r="O1936" s="557"/>
      <c r="P1936" s="540"/>
      <c r="Q1936" s="541"/>
      <c r="R1936" s="553"/>
      <c r="S1936" s="559"/>
      <c r="T1936" s="592"/>
      <c r="U1936" s="593"/>
      <c r="V1936" s="551"/>
      <c r="W1936" s="545"/>
      <c r="X1936" s="540"/>
      <c r="Y1936" s="545"/>
      <c r="Z1936" s="540"/>
      <c r="AA1936" s="545"/>
      <c r="AB1936" s="540"/>
      <c r="AC1936" s="541"/>
      <c r="AD1936" s="553"/>
      <c r="AE1936" s="559"/>
      <c r="AF1936" s="588"/>
      <c r="AG1936" s="589"/>
      <c r="AH1936" s="540"/>
      <c r="AI1936" s="541"/>
      <c r="AJ1936" s="553"/>
      <c r="AK1936" s="559"/>
      <c r="AL1936" s="592"/>
      <c r="AM1936" s="593"/>
      <c r="AN1936" s="540"/>
      <c r="AO1936" s="541"/>
      <c r="AP1936" s="553"/>
      <c r="AQ1936" s="559"/>
      <c r="AR1936" s="592"/>
      <c r="AS1936" s="593"/>
      <c r="AT1936" s="580"/>
      <c r="AU1936" s="581"/>
      <c r="AV1936" s="576"/>
      <c r="AW1936" s="577"/>
      <c r="AX1936" s="592"/>
      <c r="AY1936" s="593"/>
      <c r="AZ1936" s="540"/>
      <c r="BA1936" s="541"/>
      <c r="BB1936" s="553"/>
      <c r="BC1936" s="559"/>
      <c r="BD1936" s="592"/>
      <c r="BE1936" s="593"/>
      <c r="BF1936" s="580"/>
      <c r="BG1936" s="581"/>
      <c r="BH1936" s="576"/>
      <c r="BI1936" s="577"/>
      <c r="BJ1936" s="592"/>
      <c r="BK1936" s="593"/>
      <c r="BL1936" s="653"/>
      <c r="BM1936" s="654"/>
      <c r="BN1936" s="655"/>
      <c r="BO1936" s="600"/>
      <c r="BP1936" s="600"/>
      <c r="BQ1936" s="54"/>
      <c r="BR1936" s="54"/>
      <c r="BS1936" s="54"/>
    </row>
    <row r="1937" spans="1:71" ht="21.75" customHeight="1">
      <c r="A1937" s="54"/>
      <c r="B1937" s="565" t="str">
        <f>IF(ROSTER!B$44="","",ROSTER!B$44)</f>
        <v/>
      </c>
      <c r="C1937" s="536" t="str">
        <f>IF(ROSTER!C$44="","",ROSTER!C$44)</f>
        <v/>
      </c>
      <c r="D1937" s="537"/>
      <c r="E1937" s="546"/>
      <c r="F1937" s="501">
        <f>IF(E1937="y",1,IF(E1937="S",1,0))</f>
        <v>0</v>
      </c>
      <c r="G1937" s="506">
        <f>IF(E1937="S",1,0)</f>
        <v>0</v>
      </c>
      <c r="H1937" s="542"/>
      <c r="I1937" s="543"/>
      <c r="J1937" s="538"/>
      <c r="K1937" s="539"/>
      <c r="L1937" s="552"/>
      <c r="M1937" s="558"/>
      <c r="N1937" s="554">
        <f>L1937+J1937</f>
        <v>0</v>
      </c>
      <c r="O1937" s="555"/>
      <c r="P1937" s="538"/>
      <c r="Q1937" s="539"/>
      <c r="R1937" s="552"/>
      <c r="S1937" s="558"/>
      <c r="T1937" s="590">
        <f t="shared" ref="T1937:T1944" si="1727">R1937-P1937</f>
        <v>0</v>
      </c>
      <c r="U1937" s="591"/>
      <c r="V1937" s="550"/>
      <c r="W1937" s="543"/>
      <c r="X1937" s="538"/>
      <c r="Y1937" s="543"/>
      <c r="Z1937" s="538"/>
      <c r="AA1937" s="543"/>
      <c r="AB1937" s="538"/>
      <c r="AC1937" s="539"/>
      <c r="AD1937" s="552"/>
      <c r="AE1937" s="558"/>
      <c r="AF1937" s="586">
        <f>IF(AB1937=0,0,(AD1937/AB1937)*100)</f>
        <v>0</v>
      </c>
      <c r="AG1937" s="587"/>
      <c r="AH1937" s="538"/>
      <c r="AI1937" s="539"/>
      <c r="AJ1937" s="552"/>
      <c r="AK1937" s="558"/>
      <c r="AL1937" s="590">
        <f>IF(AH1937=0,0,(AJ1937/AH1937)*100)</f>
        <v>0</v>
      </c>
      <c r="AM1937" s="591"/>
      <c r="AN1937" s="538"/>
      <c r="AO1937" s="539"/>
      <c r="AP1937" s="552"/>
      <c r="AQ1937" s="558"/>
      <c r="AR1937" s="590">
        <f>IF(AN1937=0,0,(AP1937/AN1937)*100)</f>
        <v>0</v>
      </c>
      <c r="AS1937" s="591"/>
      <c r="AT1937" s="578">
        <f>AB1937+AH1937+AN1937</f>
        <v>0</v>
      </c>
      <c r="AU1937" s="579"/>
      <c r="AV1937" s="574">
        <f>AD1937+AJ1937+AP1937</f>
        <v>0</v>
      </c>
      <c r="AW1937" s="575"/>
      <c r="AX1937" s="590">
        <f>IF(AT1937=0,0,(AV1937/AT1937)*100)</f>
        <v>0</v>
      </c>
      <c r="AY1937" s="591"/>
      <c r="AZ1937" s="538"/>
      <c r="BA1937" s="539"/>
      <c r="BB1937" s="552"/>
      <c r="BC1937" s="558"/>
      <c r="BD1937" s="590">
        <f>IF(AZ1937=0,0,(BB1937/AZ1937)*100)</f>
        <v>0</v>
      </c>
      <c r="BE1937" s="591"/>
      <c r="BF1937" s="578">
        <f>AT1937+AZ1937</f>
        <v>0</v>
      </c>
      <c r="BG1937" s="579"/>
      <c r="BH1937" s="574">
        <f>AV1937+BB1937</f>
        <v>0</v>
      </c>
      <c r="BI1937" s="575"/>
      <c r="BJ1937" s="590">
        <f>IF(BF1937=0,0,(BH1937/BF1937)*100)</f>
        <v>0</v>
      </c>
      <c r="BK1937" s="591"/>
      <c r="BL1937" s="650">
        <f>(AD1937*2)+(AJ1937*2)+(AP1937*3)+BB1937</f>
        <v>0</v>
      </c>
      <c r="BM1937" s="651"/>
      <c r="BN1937" s="652"/>
      <c r="BO1937" s="599" t="e">
        <f>(BL1937*BR$1901)+(N1937*BR$1902)+(X1937*BR$1903)+(R1937*BR$1904)+(V1937*BR$1905)+(Z1937*BR$1906)</f>
        <v>#REF!</v>
      </c>
      <c r="BP1937" s="599" t="e">
        <f>((AZ1937-BB1937)*BR$1908)+((AT1937-AV1937)*BR$1907)+(H1937*BR$1909)+(P1937*BR$1910)</f>
        <v>#REF!</v>
      </c>
      <c r="BQ1937" s="54"/>
      <c r="BR1937" s="54"/>
      <c r="BS1937" s="54"/>
    </row>
    <row r="1938" spans="1:71" ht="21.75" customHeight="1">
      <c r="A1938" s="54"/>
      <c r="B1938" s="566"/>
      <c r="C1938" s="560" t="str">
        <f>IF(ROSTER!D$44="","",ROSTER!D$44)</f>
        <v/>
      </c>
      <c r="D1938" s="561"/>
      <c r="E1938" s="547"/>
      <c r="F1938" s="502"/>
      <c r="G1938" s="507"/>
      <c r="H1938" s="544"/>
      <c r="I1938" s="545"/>
      <c r="J1938" s="540"/>
      <c r="K1938" s="541"/>
      <c r="L1938" s="553"/>
      <c r="M1938" s="559"/>
      <c r="N1938" s="556" t="s">
        <v>14</v>
      </c>
      <c r="O1938" s="557"/>
      <c r="P1938" s="540"/>
      <c r="Q1938" s="541"/>
      <c r="R1938" s="553"/>
      <c r="S1938" s="559"/>
      <c r="T1938" s="592"/>
      <c r="U1938" s="593"/>
      <c r="V1938" s="551"/>
      <c r="W1938" s="545"/>
      <c r="X1938" s="540"/>
      <c r="Y1938" s="545"/>
      <c r="Z1938" s="540"/>
      <c r="AA1938" s="545"/>
      <c r="AB1938" s="540"/>
      <c r="AC1938" s="541"/>
      <c r="AD1938" s="553"/>
      <c r="AE1938" s="559"/>
      <c r="AF1938" s="588"/>
      <c r="AG1938" s="589"/>
      <c r="AH1938" s="540"/>
      <c r="AI1938" s="541"/>
      <c r="AJ1938" s="553"/>
      <c r="AK1938" s="559"/>
      <c r="AL1938" s="592"/>
      <c r="AM1938" s="593"/>
      <c r="AN1938" s="540"/>
      <c r="AO1938" s="541"/>
      <c r="AP1938" s="553"/>
      <c r="AQ1938" s="559"/>
      <c r="AR1938" s="592"/>
      <c r="AS1938" s="593"/>
      <c r="AT1938" s="580"/>
      <c r="AU1938" s="581"/>
      <c r="AV1938" s="576"/>
      <c r="AW1938" s="577"/>
      <c r="AX1938" s="592"/>
      <c r="AY1938" s="593"/>
      <c r="AZ1938" s="540"/>
      <c r="BA1938" s="541"/>
      <c r="BB1938" s="553"/>
      <c r="BC1938" s="559"/>
      <c r="BD1938" s="592"/>
      <c r="BE1938" s="593"/>
      <c r="BF1938" s="580"/>
      <c r="BG1938" s="581"/>
      <c r="BH1938" s="576"/>
      <c r="BI1938" s="577"/>
      <c r="BJ1938" s="592"/>
      <c r="BK1938" s="593"/>
      <c r="BL1938" s="653"/>
      <c r="BM1938" s="654"/>
      <c r="BN1938" s="655"/>
      <c r="BO1938" s="600"/>
      <c r="BP1938" s="600"/>
      <c r="BQ1938" s="54"/>
      <c r="BR1938" s="54"/>
      <c r="BS1938" s="54"/>
    </row>
    <row r="1939" spans="1:71" ht="21.75" customHeight="1">
      <c r="A1939" s="54"/>
      <c r="B1939" s="565" t="str">
        <f>IF(ROSTER!B$46="","",ROSTER!B$46)</f>
        <v/>
      </c>
      <c r="C1939" s="536" t="str">
        <f>IF(ROSTER!C$46="","",ROSTER!C$46)</f>
        <v/>
      </c>
      <c r="D1939" s="537"/>
      <c r="E1939" s="546"/>
      <c r="F1939" s="501">
        <f>IF(E1939="y",1,IF(E1939="S",1,0))</f>
        <v>0</v>
      </c>
      <c r="G1939" s="506">
        <f>IF(E1939="S",1,0)</f>
        <v>0</v>
      </c>
      <c r="H1939" s="542"/>
      <c r="I1939" s="543"/>
      <c r="J1939" s="538"/>
      <c r="K1939" s="539"/>
      <c r="L1939" s="552"/>
      <c r="M1939" s="558"/>
      <c r="N1939" s="554">
        <f>L1939+J1939</f>
        <v>0</v>
      </c>
      <c r="O1939" s="555"/>
      <c r="P1939" s="538"/>
      <c r="Q1939" s="539"/>
      <c r="R1939" s="552"/>
      <c r="S1939" s="558"/>
      <c r="T1939" s="590">
        <f t="shared" ref="T1939:T1944" si="1728">R1939-P1939</f>
        <v>0</v>
      </c>
      <c r="U1939" s="591"/>
      <c r="V1939" s="550"/>
      <c r="W1939" s="543"/>
      <c r="X1939" s="538"/>
      <c r="Y1939" s="543"/>
      <c r="Z1939" s="538"/>
      <c r="AA1939" s="543"/>
      <c r="AB1939" s="538"/>
      <c r="AC1939" s="539"/>
      <c r="AD1939" s="552"/>
      <c r="AE1939" s="558"/>
      <c r="AF1939" s="586">
        <f>IF(AB1939=0,0,(AD1939/AB1939)*100)</f>
        <v>0</v>
      </c>
      <c r="AG1939" s="587"/>
      <c r="AH1939" s="538"/>
      <c r="AI1939" s="539"/>
      <c r="AJ1939" s="552"/>
      <c r="AK1939" s="558"/>
      <c r="AL1939" s="590">
        <f>IF(AH1939=0,0,(AJ1939/AH1939)*100)</f>
        <v>0</v>
      </c>
      <c r="AM1939" s="591"/>
      <c r="AN1939" s="538"/>
      <c r="AO1939" s="539"/>
      <c r="AP1939" s="552"/>
      <c r="AQ1939" s="558"/>
      <c r="AR1939" s="590">
        <f>IF(AN1939=0,0,(AP1939/AN1939)*100)</f>
        <v>0</v>
      </c>
      <c r="AS1939" s="591"/>
      <c r="AT1939" s="578">
        <f>AB1939+AH1939+AN1939</f>
        <v>0</v>
      </c>
      <c r="AU1939" s="579"/>
      <c r="AV1939" s="574">
        <f>AD1939+AJ1939+AP1939</f>
        <v>0</v>
      </c>
      <c r="AW1939" s="575"/>
      <c r="AX1939" s="590">
        <f>IF(AT1939=0,0,(AV1939/AT1939)*100)</f>
        <v>0</v>
      </c>
      <c r="AY1939" s="591"/>
      <c r="AZ1939" s="538"/>
      <c r="BA1939" s="539"/>
      <c r="BB1939" s="552"/>
      <c r="BC1939" s="558"/>
      <c r="BD1939" s="590">
        <f>IF(AZ1939=0,0,(BB1939/AZ1939)*100)</f>
        <v>0</v>
      </c>
      <c r="BE1939" s="591"/>
      <c r="BF1939" s="578">
        <f>AT1939+AZ1939</f>
        <v>0</v>
      </c>
      <c r="BG1939" s="579"/>
      <c r="BH1939" s="574">
        <f>AV1939+BB1939</f>
        <v>0</v>
      </c>
      <c r="BI1939" s="575"/>
      <c r="BJ1939" s="590">
        <f>IF(BF1939=0,0,(BH1939/BF1939)*100)</f>
        <v>0</v>
      </c>
      <c r="BK1939" s="591"/>
      <c r="BL1939" s="650">
        <f>(AD1939*2)+(AJ1939*2)+(AP1939*3)+BB1939</f>
        <v>0</v>
      </c>
      <c r="BM1939" s="651"/>
      <c r="BN1939" s="652"/>
      <c r="BO1939" s="601" t="e">
        <f>(BL1939*BR$74)+(N1939*BR$75)+(X1939*BR$76)+(R1939*BR$77)+(V1939*BR$78)+(Z1939*BR$79)</f>
        <v>#REF!</v>
      </c>
      <c r="BP1939" s="599" t="e">
        <f>((AZ1939-BB1939)*BR$81)+((AT1939-AV1939)*BR$80)+(H1939*BR$82)+(P1939*BR$83)</f>
        <v>#REF!</v>
      </c>
      <c r="BQ1939" s="54"/>
      <c r="BR1939" s="54"/>
      <c r="BS1939" s="54"/>
    </row>
    <row r="1940" spans="1:71" ht="22.5" customHeight="1">
      <c r="A1940" s="54"/>
      <c r="B1940" s="566"/>
      <c r="C1940" s="560" t="str">
        <f>IF(ROSTER!D$46="","",ROSTER!D$46)</f>
        <v/>
      </c>
      <c r="D1940" s="561"/>
      <c r="E1940" s="547"/>
      <c r="F1940" s="502"/>
      <c r="G1940" s="507"/>
      <c r="H1940" s="544"/>
      <c r="I1940" s="545"/>
      <c r="J1940" s="540"/>
      <c r="K1940" s="541"/>
      <c r="L1940" s="553"/>
      <c r="M1940" s="559"/>
      <c r="N1940" s="556" t="s">
        <v>14</v>
      </c>
      <c r="O1940" s="557"/>
      <c r="P1940" s="540"/>
      <c r="Q1940" s="541"/>
      <c r="R1940" s="553"/>
      <c r="S1940" s="559"/>
      <c r="T1940" s="592"/>
      <c r="U1940" s="593"/>
      <c r="V1940" s="551"/>
      <c r="W1940" s="545"/>
      <c r="X1940" s="540"/>
      <c r="Y1940" s="545"/>
      <c r="Z1940" s="540"/>
      <c r="AA1940" s="545"/>
      <c r="AB1940" s="540"/>
      <c r="AC1940" s="541"/>
      <c r="AD1940" s="553"/>
      <c r="AE1940" s="559"/>
      <c r="AF1940" s="588"/>
      <c r="AG1940" s="589"/>
      <c r="AH1940" s="540"/>
      <c r="AI1940" s="541"/>
      <c r="AJ1940" s="553"/>
      <c r="AK1940" s="559"/>
      <c r="AL1940" s="592"/>
      <c r="AM1940" s="593"/>
      <c r="AN1940" s="540"/>
      <c r="AO1940" s="541"/>
      <c r="AP1940" s="553"/>
      <c r="AQ1940" s="559"/>
      <c r="AR1940" s="592"/>
      <c r="AS1940" s="593"/>
      <c r="AT1940" s="580"/>
      <c r="AU1940" s="581"/>
      <c r="AV1940" s="576"/>
      <c r="AW1940" s="577"/>
      <c r="AX1940" s="592"/>
      <c r="AY1940" s="593"/>
      <c r="AZ1940" s="540"/>
      <c r="BA1940" s="541"/>
      <c r="BB1940" s="553"/>
      <c r="BC1940" s="559"/>
      <c r="BD1940" s="592"/>
      <c r="BE1940" s="593"/>
      <c r="BF1940" s="580"/>
      <c r="BG1940" s="581"/>
      <c r="BH1940" s="576"/>
      <c r="BI1940" s="577"/>
      <c r="BJ1940" s="592"/>
      <c r="BK1940" s="593"/>
      <c r="BL1940" s="653"/>
      <c r="BM1940" s="654"/>
      <c r="BN1940" s="655"/>
      <c r="BO1940" s="602"/>
      <c r="BP1940" s="600"/>
      <c r="BQ1940" s="54"/>
      <c r="BR1940" s="54"/>
      <c r="BS1940" s="54"/>
    </row>
    <row r="1941" spans="1:71" ht="21.75" customHeight="1">
      <c r="A1941" s="54"/>
      <c r="B1941" s="565" t="str">
        <f>IF(ROSTER!B$48="","",ROSTER!B$48)</f>
        <v/>
      </c>
      <c r="C1941" s="536" t="str">
        <f>IF(ROSTER!C$48="","",ROSTER!C$48)</f>
        <v/>
      </c>
      <c r="D1941" s="537"/>
      <c r="E1941" s="546"/>
      <c r="F1941" s="501">
        <f t="shared" ref="F1941" si="1729">IF(E1941="y",1,IF(E1941="S",1,0))</f>
        <v>0</v>
      </c>
      <c r="G1941" s="506">
        <f t="shared" ref="G1941" si="1730">IF(E1941="S",1,0)</f>
        <v>0</v>
      </c>
      <c r="H1941" s="542"/>
      <c r="I1941" s="543"/>
      <c r="J1941" s="538"/>
      <c r="K1941" s="539"/>
      <c r="L1941" s="552"/>
      <c r="M1941" s="558"/>
      <c r="N1941" s="554">
        <f t="shared" ref="N1941" si="1731">L1941+J1941</f>
        <v>0</v>
      </c>
      <c r="O1941" s="555"/>
      <c r="P1941" s="538"/>
      <c r="Q1941" s="539"/>
      <c r="R1941" s="552"/>
      <c r="S1941" s="558"/>
      <c r="T1941" s="590">
        <f t="shared" ref="T1941:T1944" si="1732">R1941-P1941</f>
        <v>0</v>
      </c>
      <c r="U1941" s="591"/>
      <c r="V1941" s="550"/>
      <c r="W1941" s="543"/>
      <c r="X1941" s="538"/>
      <c r="Y1941" s="543"/>
      <c r="Z1941" s="538"/>
      <c r="AA1941" s="543"/>
      <c r="AB1941" s="538"/>
      <c r="AC1941" s="539"/>
      <c r="AD1941" s="552"/>
      <c r="AE1941" s="558"/>
      <c r="AF1941" s="586"/>
      <c r="AG1941" s="587"/>
      <c r="AH1941" s="538"/>
      <c r="AI1941" s="539"/>
      <c r="AJ1941" s="552"/>
      <c r="AK1941" s="558"/>
      <c r="AL1941" s="590">
        <f t="shared" ref="AL1941" si="1733">IF(AH1941=0,0,(AJ1941/AH1941)*100)</f>
        <v>0</v>
      </c>
      <c r="AM1941" s="591"/>
      <c r="AN1941" s="538"/>
      <c r="AO1941" s="539"/>
      <c r="AP1941" s="552"/>
      <c r="AQ1941" s="558"/>
      <c r="AR1941" s="590">
        <f t="shared" ref="AR1941" si="1734">IF(AN1941=0,0,(AP1941/AN1941)*100)</f>
        <v>0</v>
      </c>
      <c r="AS1941" s="591"/>
      <c r="AT1941" s="578">
        <f t="shared" ref="AT1941" si="1735">AB1941+AH1941+AN1941</f>
        <v>0</v>
      </c>
      <c r="AU1941" s="579"/>
      <c r="AV1941" s="574">
        <f t="shared" ref="AV1941" si="1736">AD1941+AJ1941+AP1941</f>
        <v>0</v>
      </c>
      <c r="AW1941" s="575"/>
      <c r="AX1941" s="590">
        <f t="shared" ref="AX1941" si="1737">IF(AT1941=0,0,(AV1941/AT1941)*100)</f>
        <v>0</v>
      </c>
      <c r="AY1941" s="591"/>
      <c r="AZ1941" s="538"/>
      <c r="BA1941" s="539"/>
      <c r="BB1941" s="552"/>
      <c r="BC1941" s="558"/>
      <c r="BD1941" s="590">
        <f t="shared" ref="BD1941" si="1738">IF(AZ1941=0,0,(BB1941/AZ1941)*100)</f>
        <v>0</v>
      </c>
      <c r="BE1941" s="591"/>
      <c r="BF1941" s="578">
        <f t="shared" ref="BF1941" si="1739">AT1941+AZ1941</f>
        <v>0</v>
      </c>
      <c r="BG1941" s="579"/>
      <c r="BH1941" s="574">
        <f t="shared" ref="BH1941" si="1740">AV1941+BB1941</f>
        <v>0</v>
      </c>
      <c r="BI1941" s="575"/>
      <c r="BJ1941" s="590">
        <f t="shared" ref="BJ1941" si="1741">IF(BF1941=0,0,(BH1941/BF1941)*100)</f>
        <v>0</v>
      </c>
      <c r="BK1941" s="591"/>
      <c r="BL1941" s="650">
        <f t="shared" ref="BL1941" si="1742">(AD1941*2)+(AJ1941*2)+(AP1941*3)+BB1941</f>
        <v>0</v>
      </c>
      <c r="BM1941" s="651"/>
      <c r="BN1941" s="652"/>
      <c r="BO1941" s="601" t="e">
        <f>(BL1941*BR$74)+(N1941*BR$75)+(X1941*BR$76)+(R1941*BR$77)+(V1941*BR$78)+(Z1941*BR$79)</f>
        <v>#REF!</v>
      </c>
      <c r="BP1941" s="599" t="e">
        <f>((AZ1941-BB1941)*BR$81)+((AT1941-AV1941)*BR$80)+(H1941*BR$82)+(P1941*BR$83)</f>
        <v>#REF!</v>
      </c>
      <c r="BQ1941" s="54"/>
      <c r="BR1941" s="54"/>
      <c r="BS1941" s="54"/>
    </row>
    <row r="1942" spans="1:71" ht="22.5" customHeight="1">
      <c r="A1942" s="54"/>
      <c r="B1942" s="566"/>
      <c r="C1942" s="560" t="str">
        <f>IF(ROSTER!D$48="","",ROSTER!D$48)</f>
        <v/>
      </c>
      <c r="D1942" s="561"/>
      <c r="E1942" s="547"/>
      <c r="F1942" s="502"/>
      <c r="G1942" s="507"/>
      <c r="H1942" s="544"/>
      <c r="I1942" s="545"/>
      <c r="J1942" s="540"/>
      <c r="K1942" s="541"/>
      <c r="L1942" s="553"/>
      <c r="M1942" s="559"/>
      <c r="N1942" s="556" t="s">
        <v>14</v>
      </c>
      <c r="O1942" s="557"/>
      <c r="P1942" s="540"/>
      <c r="Q1942" s="541"/>
      <c r="R1942" s="553"/>
      <c r="S1942" s="559"/>
      <c r="T1942" s="592"/>
      <c r="U1942" s="593"/>
      <c r="V1942" s="551"/>
      <c r="W1942" s="545"/>
      <c r="X1942" s="540"/>
      <c r="Y1942" s="545"/>
      <c r="Z1942" s="540"/>
      <c r="AA1942" s="545"/>
      <c r="AB1942" s="540"/>
      <c r="AC1942" s="541"/>
      <c r="AD1942" s="553"/>
      <c r="AE1942" s="559"/>
      <c r="AF1942" s="588"/>
      <c r="AG1942" s="589"/>
      <c r="AH1942" s="540"/>
      <c r="AI1942" s="541"/>
      <c r="AJ1942" s="553"/>
      <c r="AK1942" s="559"/>
      <c r="AL1942" s="592"/>
      <c r="AM1942" s="593"/>
      <c r="AN1942" s="540"/>
      <c r="AO1942" s="541"/>
      <c r="AP1942" s="553"/>
      <c r="AQ1942" s="559"/>
      <c r="AR1942" s="592"/>
      <c r="AS1942" s="593"/>
      <c r="AT1942" s="580"/>
      <c r="AU1942" s="581"/>
      <c r="AV1942" s="576"/>
      <c r="AW1942" s="577"/>
      <c r="AX1942" s="592"/>
      <c r="AY1942" s="593"/>
      <c r="AZ1942" s="540"/>
      <c r="BA1942" s="541"/>
      <c r="BB1942" s="553"/>
      <c r="BC1942" s="559"/>
      <c r="BD1942" s="592"/>
      <c r="BE1942" s="593"/>
      <c r="BF1942" s="580"/>
      <c r="BG1942" s="581"/>
      <c r="BH1942" s="576"/>
      <c r="BI1942" s="577"/>
      <c r="BJ1942" s="592"/>
      <c r="BK1942" s="593"/>
      <c r="BL1942" s="653"/>
      <c r="BM1942" s="654"/>
      <c r="BN1942" s="655"/>
      <c r="BO1942" s="602"/>
      <c r="BP1942" s="600"/>
      <c r="BQ1942" s="54"/>
      <c r="BR1942" s="54"/>
      <c r="BS1942" s="54"/>
    </row>
    <row r="1943" spans="1:71" ht="21.75" customHeight="1">
      <c r="A1943" s="54"/>
      <c r="B1943" s="565" t="str">
        <f>IF(ROSTER!B$50="","",ROSTER!B$50)</f>
        <v/>
      </c>
      <c r="C1943" s="536" t="str">
        <f>IF(ROSTER!C$50="","",ROSTER!C$50)</f>
        <v/>
      </c>
      <c r="D1943" s="537"/>
      <c r="E1943" s="546"/>
      <c r="F1943" s="501">
        <f t="shared" ref="F1943" si="1743">IF(E1943="y",1,IF(E1943="S",1,0))</f>
        <v>0</v>
      </c>
      <c r="G1943" s="506">
        <f t="shared" ref="G1943" si="1744">IF(E1943="S",1,0)</f>
        <v>0</v>
      </c>
      <c r="H1943" s="542"/>
      <c r="I1943" s="543"/>
      <c r="J1943" s="538"/>
      <c r="K1943" s="539"/>
      <c r="L1943" s="552"/>
      <c r="M1943" s="558"/>
      <c r="N1943" s="554">
        <f t="shared" ref="N1943" si="1745">L1943+J1943</f>
        <v>0</v>
      </c>
      <c r="O1943" s="555"/>
      <c r="P1943" s="538"/>
      <c r="Q1943" s="539"/>
      <c r="R1943" s="552"/>
      <c r="S1943" s="558"/>
      <c r="T1943" s="590">
        <f t="shared" ref="T1943:T1944" si="1746">R1943-P1943</f>
        <v>0</v>
      </c>
      <c r="U1943" s="591"/>
      <c r="V1943" s="550"/>
      <c r="W1943" s="543"/>
      <c r="X1943" s="538"/>
      <c r="Y1943" s="543"/>
      <c r="Z1943" s="538"/>
      <c r="AA1943" s="543"/>
      <c r="AB1943" s="538"/>
      <c r="AC1943" s="539"/>
      <c r="AD1943" s="552"/>
      <c r="AE1943" s="558"/>
      <c r="AF1943" s="586"/>
      <c r="AG1943" s="587"/>
      <c r="AH1943" s="538"/>
      <c r="AI1943" s="539"/>
      <c r="AJ1943" s="552"/>
      <c r="AK1943" s="558"/>
      <c r="AL1943" s="590">
        <f t="shared" ref="AL1943" si="1747">IF(AH1943=0,0,(AJ1943/AH1943)*100)</f>
        <v>0</v>
      </c>
      <c r="AM1943" s="591"/>
      <c r="AN1943" s="538"/>
      <c r="AO1943" s="539"/>
      <c r="AP1943" s="552"/>
      <c r="AQ1943" s="558"/>
      <c r="AR1943" s="590">
        <f t="shared" ref="AR1943" si="1748">IF(AN1943=0,0,(AP1943/AN1943)*100)</f>
        <v>0</v>
      </c>
      <c r="AS1943" s="591"/>
      <c r="AT1943" s="578">
        <f t="shared" ref="AT1943" si="1749">AB1943+AH1943+AN1943</f>
        <v>0</v>
      </c>
      <c r="AU1943" s="579"/>
      <c r="AV1943" s="574">
        <f t="shared" ref="AV1943" si="1750">AD1943+AJ1943+AP1943</f>
        <v>0</v>
      </c>
      <c r="AW1943" s="575"/>
      <c r="AX1943" s="590">
        <f t="shared" ref="AX1943" si="1751">IF(AT1943=0,0,(AV1943/AT1943)*100)</f>
        <v>0</v>
      </c>
      <c r="AY1943" s="591"/>
      <c r="AZ1943" s="538"/>
      <c r="BA1943" s="539"/>
      <c r="BB1943" s="552"/>
      <c r="BC1943" s="558"/>
      <c r="BD1943" s="590">
        <f t="shared" ref="BD1943" si="1752">IF(AZ1943=0,0,(BB1943/AZ1943)*100)</f>
        <v>0</v>
      </c>
      <c r="BE1943" s="591"/>
      <c r="BF1943" s="578">
        <f t="shared" ref="BF1943" si="1753">AT1943+AZ1943</f>
        <v>0</v>
      </c>
      <c r="BG1943" s="579"/>
      <c r="BH1943" s="574">
        <f t="shared" ref="BH1943" si="1754">AV1943+BB1943</f>
        <v>0</v>
      </c>
      <c r="BI1943" s="575"/>
      <c r="BJ1943" s="590">
        <f t="shared" ref="BJ1943" si="1755">IF(BF1943=0,0,(BH1943/BF1943)*100)</f>
        <v>0</v>
      </c>
      <c r="BK1943" s="591"/>
      <c r="BL1943" s="650">
        <f t="shared" ref="BL1943" si="1756">(AD1943*2)+(AJ1943*2)+(AP1943*3)+BB1943</f>
        <v>0</v>
      </c>
      <c r="BM1943" s="651"/>
      <c r="BN1943" s="652"/>
      <c r="BO1943" s="601" t="e">
        <f>(BL1943*BR$74)+(N1943*BR$75)+(X1943*BR$76)+(R1943*BR$77)+(V1943*BR$78)+(Z1943*BR$79)</f>
        <v>#REF!</v>
      </c>
      <c r="BP1943" s="599" t="e">
        <f>((AZ1943-BB1943)*BR$81)+((AT1943-AV1943)*BR$80)+(H1943*BR$82)+(P1943*BR$83)</f>
        <v>#REF!</v>
      </c>
      <c r="BQ1943" s="54"/>
      <c r="BR1943" s="54"/>
      <c r="BS1943" s="54"/>
    </row>
    <row r="1944" spans="1:71" ht="22.5" customHeight="1" thickBot="1">
      <c r="A1944" s="54"/>
      <c r="B1944" s="566"/>
      <c r="C1944" s="560" t="str">
        <f>IF(ROSTER!D$50="","",ROSTER!D$50)</f>
        <v/>
      </c>
      <c r="D1944" s="561"/>
      <c r="E1944" s="547"/>
      <c r="F1944" s="502"/>
      <c r="G1944" s="507"/>
      <c r="H1944" s="544"/>
      <c r="I1944" s="545"/>
      <c r="J1944" s="540"/>
      <c r="K1944" s="541"/>
      <c r="L1944" s="553"/>
      <c r="M1944" s="559"/>
      <c r="N1944" s="556" t="s">
        <v>14</v>
      </c>
      <c r="O1944" s="557"/>
      <c r="P1944" s="540"/>
      <c r="Q1944" s="541"/>
      <c r="R1944" s="553"/>
      <c r="S1944" s="559"/>
      <c r="T1944" s="592"/>
      <c r="U1944" s="593"/>
      <c r="V1944" s="551"/>
      <c r="W1944" s="545"/>
      <c r="X1944" s="540"/>
      <c r="Y1944" s="545"/>
      <c r="Z1944" s="540"/>
      <c r="AA1944" s="545"/>
      <c r="AB1944" s="540"/>
      <c r="AC1944" s="541"/>
      <c r="AD1944" s="553"/>
      <c r="AE1944" s="559"/>
      <c r="AF1944" s="588"/>
      <c r="AG1944" s="589"/>
      <c r="AH1944" s="540"/>
      <c r="AI1944" s="541"/>
      <c r="AJ1944" s="553"/>
      <c r="AK1944" s="559"/>
      <c r="AL1944" s="592"/>
      <c r="AM1944" s="593"/>
      <c r="AN1944" s="540"/>
      <c r="AO1944" s="541"/>
      <c r="AP1944" s="553"/>
      <c r="AQ1944" s="559"/>
      <c r="AR1944" s="592"/>
      <c r="AS1944" s="593"/>
      <c r="AT1944" s="580"/>
      <c r="AU1944" s="581"/>
      <c r="AV1944" s="576"/>
      <c r="AW1944" s="577"/>
      <c r="AX1944" s="592"/>
      <c r="AY1944" s="593"/>
      <c r="AZ1944" s="540"/>
      <c r="BA1944" s="541"/>
      <c r="BB1944" s="553"/>
      <c r="BC1944" s="559"/>
      <c r="BD1944" s="592"/>
      <c r="BE1944" s="593"/>
      <c r="BF1944" s="580"/>
      <c r="BG1944" s="581"/>
      <c r="BH1944" s="576"/>
      <c r="BI1944" s="577"/>
      <c r="BJ1944" s="592"/>
      <c r="BK1944" s="593"/>
      <c r="BL1944" s="653"/>
      <c r="BM1944" s="654"/>
      <c r="BN1944" s="655"/>
      <c r="BO1944" s="602"/>
      <c r="BP1944" s="600"/>
      <c r="BQ1944" s="54"/>
      <c r="BR1944" s="54"/>
      <c r="BS1944" s="54"/>
    </row>
    <row r="1945" spans="1:71" s="335" customFormat="1" ht="33.4" customHeight="1">
      <c r="A1945" s="333"/>
      <c r="B1945" s="689"/>
      <c r="C1945" s="685"/>
      <c r="D1945" s="685" t="s">
        <v>10</v>
      </c>
      <c r="E1945" s="686"/>
      <c r="F1945" s="334"/>
      <c r="G1945" s="334"/>
      <c r="H1945" s="642">
        <f>SUM(H1901:I1944)</f>
        <v>0</v>
      </c>
      <c r="I1945" s="631"/>
      <c r="J1945" s="642">
        <f>SUM(J1901:K1944)</f>
        <v>0</v>
      </c>
      <c r="K1945" s="631"/>
      <c r="L1945" s="630">
        <f>SUM(L1901:M1944)</f>
        <v>0</v>
      </c>
      <c r="M1945" s="640"/>
      <c r="N1945" s="626">
        <f>L1945+J1945</f>
        <v>0</v>
      </c>
      <c r="O1945" s="627"/>
      <c r="P1945" s="630">
        <f>SUM(P1901:Q1944)</f>
        <v>0</v>
      </c>
      <c r="Q1945" s="631"/>
      <c r="R1945" s="630">
        <f t="shared" ref="R1945" si="1757">SUM(R1901:S1944)</f>
        <v>0</v>
      </c>
      <c r="S1945" s="640"/>
      <c r="T1945" s="630">
        <f t="shared" ref="T1945" si="1758">SUM(T1901:U1944)</f>
        <v>0</v>
      </c>
      <c r="U1945" s="627"/>
      <c r="V1945" s="640">
        <f t="shared" ref="V1945" si="1759">SUM(V1901:W1944)</f>
        <v>0</v>
      </c>
      <c r="W1945" s="640"/>
      <c r="X1945" s="642">
        <f t="shared" ref="X1945" si="1760">SUM(X1901:Y1944)</f>
        <v>0</v>
      </c>
      <c r="Y1945" s="627"/>
      <c r="Z1945" s="642">
        <f t="shared" ref="Z1945" si="1761">SUM(Z1901:AA1944)</f>
        <v>0</v>
      </c>
      <c r="AA1945" s="627"/>
      <c r="AB1945" s="640">
        <f t="shared" ref="AB1945" si="1762">SUM(AB1901:AC1944)</f>
        <v>0</v>
      </c>
      <c r="AC1945" s="631"/>
      <c r="AD1945" s="630">
        <f t="shared" ref="AD1945" si="1763">SUM(AD1901:AE1944)</f>
        <v>0</v>
      </c>
      <c r="AE1945" s="640"/>
      <c r="AF1945" s="626">
        <f t="shared" ref="AF1945" si="1764">SUM(AF1901:AG1944)</f>
        <v>0</v>
      </c>
      <c r="AG1945" s="627"/>
      <c r="AH1945" s="630">
        <f t="shared" ref="AH1945" si="1765">SUM(AH1901:AI1944)</f>
        <v>0</v>
      </c>
      <c r="AI1945" s="631"/>
      <c r="AJ1945" s="630">
        <f t="shared" ref="AJ1945" si="1766">SUM(AJ1901:AK1944)</f>
        <v>0</v>
      </c>
      <c r="AK1945" s="640"/>
      <c r="AL1945" s="626">
        <f>IF(AH1945=0,0,(AJ1945/AH1945)*100)</f>
        <v>0</v>
      </c>
      <c r="AM1945" s="627"/>
      <c r="AN1945" s="630">
        <f>SUM(AN1901:AO1944)</f>
        <v>0</v>
      </c>
      <c r="AO1945" s="631"/>
      <c r="AP1945" s="630">
        <f>SUM(AP1901:AQ1944)</f>
        <v>0</v>
      </c>
      <c r="AQ1945" s="640"/>
      <c r="AR1945" s="626">
        <f>IF(AN1945=0,0,(AP1945/AN1945)*100)</f>
        <v>0</v>
      </c>
      <c r="AS1945" s="627"/>
      <c r="AT1945" s="642">
        <f>AB1945+AH1945+AN1945</f>
        <v>0</v>
      </c>
      <c r="AU1945" s="631"/>
      <c r="AV1945" s="630">
        <f>AD1945+AJ1945+AP1945</f>
        <v>0</v>
      </c>
      <c r="AW1945" s="670"/>
      <c r="AX1945" s="626">
        <f>IF(AT1945=0,0,(AV1945/AT1945)*100)</f>
        <v>0</v>
      </c>
      <c r="AY1945" s="627"/>
      <c r="AZ1945" s="630">
        <f>SUM(AZ1901:BA1944)</f>
        <v>0</v>
      </c>
      <c r="BA1945" s="631"/>
      <c r="BB1945" s="630">
        <f>SUM(BB1901:BC1944)</f>
        <v>0</v>
      </c>
      <c r="BC1945" s="640"/>
      <c r="BD1945" s="626">
        <f>IF(AZ1945=0,0,(BB1945/AZ1945)*100)</f>
        <v>0</v>
      </c>
      <c r="BE1945" s="627"/>
      <c r="BF1945" s="642">
        <f>AT1945+AZ1945</f>
        <v>0</v>
      </c>
      <c r="BG1945" s="631"/>
      <c r="BH1945" s="630">
        <f>AV1945+BB1945</f>
        <v>0</v>
      </c>
      <c r="BI1945" s="670"/>
      <c r="BJ1945" s="626">
        <f>IF(BF1945=0,0,(BH1945/BF1945)*100)</f>
        <v>0</v>
      </c>
      <c r="BK1945" s="668"/>
      <c r="BL1945" s="644">
        <f>SUM(BL1901:BN1944)</f>
        <v>0</v>
      </c>
      <c r="BM1945" s="645"/>
      <c r="BN1945" s="646"/>
      <c r="BO1945" s="601" t="e">
        <f>(BL1945*BR$74)+(N1945*BR$75)+(X1945*BR$76)+(R1945*BR$77)+(V1945*BR$78)+(Z1945*BR$79)</f>
        <v>#REF!</v>
      </c>
      <c r="BP1945" s="599" t="e">
        <f>((AZ1945-BB1945)*BR$81)+((AT1945-AV1945)*BR$80)+(H1945*BR$82)+(P1945*BR$83)</f>
        <v>#REF!</v>
      </c>
      <c r="BQ1945" s="333"/>
      <c r="BR1945" s="333"/>
      <c r="BS1945" s="333"/>
    </row>
    <row r="1946" spans="1:71" s="335" customFormat="1" ht="33.950000000000003" customHeight="1" thickBot="1">
      <c r="A1946" s="333"/>
      <c r="B1946" s="690"/>
      <c r="C1946" s="687"/>
      <c r="D1946" s="687"/>
      <c r="E1946" s="688"/>
      <c r="F1946" s="336"/>
      <c r="G1946" s="336"/>
      <c r="H1946" s="643"/>
      <c r="I1946" s="633"/>
      <c r="J1946" s="643"/>
      <c r="K1946" s="633"/>
      <c r="L1946" s="632"/>
      <c r="M1946" s="641"/>
      <c r="N1946" s="628" t="s">
        <v>14</v>
      </c>
      <c r="O1946" s="629"/>
      <c r="P1946" s="632"/>
      <c r="Q1946" s="633"/>
      <c r="R1946" s="632"/>
      <c r="S1946" s="641"/>
      <c r="T1946" s="632"/>
      <c r="U1946" s="629"/>
      <c r="V1946" s="641"/>
      <c r="W1946" s="641"/>
      <c r="X1946" s="643"/>
      <c r="Y1946" s="629"/>
      <c r="Z1946" s="643"/>
      <c r="AA1946" s="629"/>
      <c r="AB1946" s="641"/>
      <c r="AC1946" s="633"/>
      <c r="AD1946" s="632"/>
      <c r="AE1946" s="641"/>
      <c r="AF1946" s="628"/>
      <c r="AG1946" s="629"/>
      <c r="AH1946" s="632"/>
      <c r="AI1946" s="633"/>
      <c r="AJ1946" s="632"/>
      <c r="AK1946" s="641"/>
      <c r="AL1946" s="628"/>
      <c r="AM1946" s="629"/>
      <c r="AN1946" s="632"/>
      <c r="AO1946" s="633"/>
      <c r="AP1946" s="632"/>
      <c r="AQ1946" s="641"/>
      <c r="AR1946" s="628"/>
      <c r="AS1946" s="629"/>
      <c r="AT1946" s="643"/>
      <c r="AU1946" s="633"/>
      <c r="AV1946" s="632"/>
      <c r="AW1946" s="671"/>
      <c r="AX1946" s="628"/>
      <c r="AY1946" s="629"/>
      <c r="AZ1946" s="632"/>
      <c r="BA1946" s="633"/>
      <c r="BB1946" s="632"/>
      <c r="BC1946" s="641"/>
      <c r="BD1946" s="628"/>
      <c r="BE1946" s="629"/>
      <c r="BF1946" s="643"/>
      <c r="BG1946" s="633"/>
      <c r="BH1946" s="632"/>
      <c r="BI1946" s="671"/>
      <c r="BJ1946" s="628"/>
      <c r="BK1946" s="669"/>
      <c r="BL1946" s="647"/>
      <c r="BM1946" s="648"/>
      <c r="BN1946" s="649"/>
      <c r="BO1946" s="602"/>
      <c r="BP1946" s="600"/>
      <c r="BQ1946" s="333"/>
      <c r="BR1946" s="333"/>
      <c r="BS1946" s="333"/>
    </row>
    <row r="1947" spans="1:71" s="341" customFormat="1" ht="48.2" customHeight="1" thickBot="1">
      <c r="A1947" s="337"/>
      <c r="B1947" s="667"/>
      <c r="C1947" s="665"/>
      <c r="D1947" s="665" t="s">
        <v>13</v>
      </c>
      <c r="E1947" s="666"/>
      <c r="F1947" s="338"/>
      <c r="G1947" s="334"/>
      <c r="H1947" s="676"/>
      <c r="I1947" s="677"/>
      <c r="J1947" s="673"/>
      <c r="K1947" s="672"/>
      <c r="L1947" s="605"/>
      <c r="M1947" s="606"/>
      <c r="N1947" s="674">
        <f>J1947+L1947</f>
        <v>0</v>
      </c>
      <c r="O1947" s="675"/>
      <c r="P1947" s="673"/>
      <c r="Q1947" s="672"/>
      <c r="R1947" s="605"/>
      <c r="S1947" s="672"/>
      <c r="T1947" s="626">
        <f>R1947-P1947</f>
        <v>0</v>
      </c>
      <c r="U1947" s="627"/>
      <c r="V1947" s="673"/>
      <c r="W1947" s="678"/>
      <c r="X1947" s="679"/>
      <c r="Y1947" s="680"/>
      <c r="Z1947" s="673"/>
      <c r="AA1947" s="678"/>
      <c r="AB1947" s="673"/>
      <c r="AC1947" s="672"/>
      <c r="AD1947" s="605"/>
      <c r="AE1947" s="606"/>
      <c r="AF1947" s="634">
        <f>IF(AB1947=0,0,(AD1947/AB1947)*100)</f>
        <v>0</v>
      </c>
      <c r="AG1947" s="635"/>
      <c r="AH1947" s="673"/>
      <c r="AI1947" s="672"/>
      <c r="AJ1947" s="605"/>
      <c r="AK1947" s="606"/>
      <c r="AL1947" s="626">
        <f>IF(AH1947=0,0,(AJ1947/AH1947)*100)</f>
        <v>0</v>
      </c>
      <c r="AM1947" s="627"/>
      <c r="AN1947" s="673"/>
      <c r="AO1947" s="672"/>
      <c r="AP1947" s="605"/>
      <c r="AQ1947" s="606"/>
      <c r="AR1947" s="626">
        <f>IF(AN1947=0,0,(AP1947/AN1947)*100)</f>
        <v>0</v>
      </c>
      <c r="AS1947" s="627"/>
      <c r="AT1947" s="681">
        <f>AB1947+AH1947+AN1947</f>
        <v>0</v>
      </c>
      <c r="AU1947" s="682"/>
      <c r="AV1947" s="683">
        <f>AD1947+AJ1947+AP1947</f>
        <v>0</v>
      </c>
      <c r="AW1947" s="684"/>
      <c r="AX1947" s="626">
        <f>IF(AT1947=0,0,(AV1947/AT1947)*100)</f>
        <v>0</v>
      </c>
      <c r="AY1947" s="627"/>
      <c r="AZ1947" s="673"/>
      <c r="BA1947" s="672"/>
      <c r="BB1947" s="605"/>
      <c r="BC1947" s="606"/>
      <c r="BD1947" s="626">
        <f>IF(AZ1947=0,0,(BB1947/AZ1947)*100)</f>
        <v>0</v>
      </c>
      <c r="BE1947" s="627"/>
      <c r="BF1947" s="681">
        <f>AT1947+AZ1947</f>
        <v>0</v>
      </c>
      <c r="BG1947" s="682"/>
      <c r="BH1947" s="683">
        <f>AV1947+BB1947</f>
        <v>0</v>
      </c>
      <c r="BI1947" s="684"/>
      <c r="BJ1947" s="626">
        <f>IF(BF1947=0,0,(BH1947/BF1947)*100)</f>
        <v>0</v>
      </c>
      <c r="BK1947" s="627"/>
      <c r="BL1947" s="594"/>
      <c r="BM1947" s="595"/>
      <c r="BN1947" s="596"/>
      <c r="BO1947" s="339"/>
      <c r="BP1947" s="340"/>
      <c r="BQ1947" s="337"/>
      <c r="BR1947" s="337"/>
      <c r="BS1947" s="337"/>
    </row>
    <row r="1948" spans="1:71" s="341" customFormat="1" ht="48.95" customHeight="1" thickBot="1">
      <c r="A1948" s="337"/>
      <c r="B1948" s="342"/>
      <c r="C1948" s="343"/>
      <c r="D1948" s="570" t="s">
        <v>95</v>
      </c>
      <c r="E1948" s="571"/>
      <c r="F1948" s="344"/>
      <c r="G1948" s="344"/>
      <c r="H1948" s="343"/>
      <c r="I1948" s="343"/>
      <c r="J1948" s="567">
        <f>IF((J1945+L1947)=0,0,J1945/(J1945+L1947)*100)</f>
        <v>0</v>
      </c>
      <c r="K1948" s="569"/>
      <c r="L1948" s="567">
        <f>IF((L1945+J1947)=0,0,L1945/(L1945+J1947)*100)</f>
        <v>0</v>
      </c>
      <c r="M1948" s="569"/>
      <c r="N1948" s="567">
        <f>IF((N1945+N1947)=0,0,N1945/(N1945+N1947)*100)</f>
        <v>0</v>
      </c>
      <c r="O1948" s="568"/>
      <c r="P1948" s="572"/>
      <c r="Q1948" s="509"/>
      <c r="R1948" s="509"/>
      <c r="S1948" s="509"/>
      <c r="T1948" s="535"/>
      <c r="U1948" s="535"/>
      <c r="V1948" s="509"/>
      <c r="W1948" s="509"/>
      <c r="X1948" s="509"/>
      <c r="Y1948" s="509"/>
      <c r="Z1948" s="509"/>
      <c r="AA1948" s="509"/>
      <c r="AB1948" s="509"/>
      <c r="AC1948" s="509"/>
      <c r="AD1948" s="509"/>
      <c r="AE1948" s="509"/>
      <c r="AF1948" s="509"/>
      <c r="AG1948" s="509"/>
      <c r="AH1948" s="509"/>
      <c r="AI1948" s="509"/>
      <c r="AJ1948" s="509"/>
      <c r="AK1948" s="509"/>
      <c r="AL1948" s="509"/>
      <c r="AM1948" s="509"/>
      <c r="AN1948" s="509"/>
      <c r="AO1948" s="509"/>
      <c r="AP1948" s="509"/>
      <c r="AQ1948" s="509"/>
      <c r="AR1948" s="509"/>
      <c r="AS1948" s="509"/>
      <c r="AT1948" s="509"/>
      <c r="AU1948" s="509"/>
      <c r="AV1948" s="509"/>
      <c r="AW1948" s="509"/>
      <c r="AX1948" s="509"/>
      <c r="AY1948" s="509"/>
      <c r="AZ1948" s="509"/>
      <c r="BA1948" s="509"/>
      <c r="BB1948" s="509"/>
      <c r="BC1948" s="509"/>
      <c r="BD1948" s="509"/>
      <c r="BE1948" s="509"/>
      <c r="BF1948" s="509"/>
      <c r="BG1948" s="509"/>
      <c r="BH1948" s="509"/>
      <c r="BI1948" s="509"/>
      <c r="BJ1948" s="509"/>
      <c r="BK1948" s="509"/>
      <c r="BL1948" s="509"/>
      <c r="BM1948" s="509"/>
      <c r="BN1948" s="573"/>
      <c r="BO1948" s="345"/>
      <c r="BP1948" s="345"/>
      <c r="BQ1948" s="337"/>
      <c r="BR1948" s="337"/>
      <c r="BS1948" s="337"/>
    </row>
    <row r="1949" spans="1:71" ht="15.75" customHeight="1" thickTop="1" thickBot="1">
      <c r="A1949" s="54"/>
      <c r="B1949" s="214"/>
      <c r="C1949" s="215"/>
      <c r="D1949" s="215"/>
      <c r="E1949" s="215"/>
      <c r="F1949" s="74"/>
      <c r="G1949" s="74"/>
      <c r="H1949" s="215"/>
      <c r="I1949" s="215"/>
      <c r="J1949" s="215"/>
      <c r="K1949" s="215"/>
      <c r="L1949" s="215"/>
      <c r="M1949" s="215"/>
      <c r="N1949" s="215"/>
      <c r="O1949" s="215"/>
      <c r="P1949" s="215"/>
      <c r="Q1949" s="215"/>
      <c r="R1949" s="215"/>
      <c r="S1949" s="215"/>
      <c r="T1949" s="215"/>
      <c r="U1949" s="215"/>
      <c r="V1949" s="215"/>
      <c r="W1949" s="215"/>
      <c r="X1949" s="215"/>
      <c r="Y1949" s="215"/>
      <c r="Z1949" s="215"/>
      <c r="AA1949" s="215"/>
      <c r="AB1949" s="215"/>
      <c r="AC1949" s="215"/>
      <c r="AD1949" s="215"/>
      <c r="AE1949" s="215"/>
      <c r="AF1949" s="220"/>
      <c r="AG1949" s="220"/>
      <c r="AH1949" s="215"/>
      <c r="AI1949" s="215"/>
      <c r="AJ1949" s="215"/>
      <c r="AK1949" s="215"/>
      <c r="AL1949" s="215"/>
      <c r="AM1949" s="215"/>
      <c r="AN1949" s="215"/>
      <c r="AO1949" s="215"/>
      <c r="AP1949" s="215"/>
      <c r="AQ1949" s="215"/>
      <c r="AR1949" s="215"/>
      <c r="AS1949" s="215"/>
      <c r="AT1949" s="215"/>
      <c r="AU1949" s="215"/>
      <c r="AV1949" s="215"/>
      <c r="AW1949" s="215"/>
      <c r="AX1949" s="215"/>
      <c r="AY1949" s="215"/>
      <c r="AZ1949" s="215"/>
      <c r="BA1949" s="215"/>
      <c r="BB1949" s="215"/>
      <c r="BC1949" s="215"/>
      <c r="BD1949" s="215"/>
      <c r="BE1949" s="215"/>
      <c r="BF1949" s="215"/>
      <c r="BG1949" s="215"/>
      <c r="BH1949" s="215"/>
      <c r="BI1949" s="215"/>
      <c r="BJ1949" s="215"/>
      <c r="BK1949" s="215"/>
      <c r="BL1949" s="215"/>
      <c r="BM1949" s="215"/>
      <c r="BN1949" s="221"/>
      <c r="BO1949" s="75"/>
      <c r="BP1949" s="75"/>
      <c r="BQ1949" s="54"/>
      <c r="BR1949" s="54"/>
      <c r="BS1949" s="54"/>
    </row>
    <row r="1950" spans="1:71" s="73" customFormat="1" ht="80.25" customHeight="1" thickTop="1" thickBot="1">
      <c r="A1950" s="72"/>
      <c r="B1950" s="656" t="s">
        <v>62</v>
      </c>
      <c r="C1950" s="657"/>
      <c r="D1950" s="616" t="s">
        <v>54</v>
      </c>
      <c r="E1950" s="616"/>
      <c r="F1950" s="76"/>
      <c r="G1950" s="76"/>
      <c r="H1950" s="607"/>
      <c r="I1950" s="608"/>
      <c r="J1950" s="609"/>
      <c r="K1950" s="346"/>
      <c r="L1950" s="607"/>
      <c r="M1950" s="608"/>
      <c r="N1950" s="609"/>
      <c r="O1950" s="510" t="s">
        <v>49</v>
      </c>
      <c r="P1950" s="511"/>
      <c r="Q1950" s="511"/>
      <c r="R1950" s="511"/>
      <c r="S1950" s="607"/>
      <c r="T1950" s="608"/>
      <c r="U1950" s="609"/>
      <c r="V1950" s="346"/>
      <c r="W1950" s="607"/>
      <c r="X1950" s="608"/>
      <c r="Y1950" s="609"/>
      <c r="Z1950" s="510" t="s">
        <v>115</v>
      </c>
      <c r="AA1950" s="511"/>
      <c r="AB1950" s="511"/>
      <c r="AC1950" s="511"/>
      <c r="AD1950" s="511"/>
      <c r="AE1950" s="511"/>
      <c r="AF1950" s="511"/>
      <c r="AG1950" s="511"/>
      <c r="AH1950" s="511"/>
      <c r="AI1950" s="512"/>
      <c r="AJ1950" s="607"/>
      <c r="AK1950" s="608"/>
      <c r="AL1950" s="609"/>
      <c r="AM1950" s="346"/>
      <c r="AN1950" s="607"/>
      <c r="AO1950" s="608"/>
      <c r="AP1950" s="609"/>
      <c r="AQ1950" s="510" t="s">
        <v>53</v>
      </c>
      <c r="AR1950" s="511"/>
      <c r="AS1950" s="511"/>
      <c r="AT1950" s="512"/>
      <c r="AU1950" s="607"/>
      <c r="AV1950" s="608"/>
      <c r="AW1950" s="609"/>
      <c r="AX1950" s="346"/>
      <c r="AY1950" s="607"/>
      <c r="AZ1950" s="608"/>
      <c r="BA1950" s="609"/>
      <c r="BB1950" s="614" t="s">
        <v>117</v>
      </c>
      <c r="BC1950" s="615"/>
      <c r="BD1950" s="615"/>
      <c r="BE1950" s="658"/>
      <c r="BF1950" s="520">
        <f>BL1945</f>
        <v>0</v>
      </c>
      <c r="BG1950" s="521"/>
      <c r="BH1950" s="522"/>
      <c r="BI1950" s="346"/>
      <c r="BJ1950" s="520">
        <f>BL1947</f>
        <v>0</v>
      </c>
      <c r="BK1950" s="521"/>
      <c r="BL1950" s="522"/>
      <c r="BM1950" s="227"/>
      <c r="BN1950" s="228"/>
      <c r="BO1950" s="77"/>
      <c r="BP1950" s="77"/>
      <c r="BQ1950" s="72"/>
      <c r="BR1950" s="72"/>
      <c r="BS1950" s="72"/>
    </row>
    <row r="1951" spans="1:71" ht="15.6" customHeight="1" thickTop="1" thickBot="1">
      <c r="A1951" s="54"/>
      <c r="B1951" s="216"/>
      <c r="C1951" s="210"/>
      <c r="D1951" s="217"/>
      <c r="E1951" s="217"/>
      <c r="F1951" s="78"/>
      <c r="G1951" s="78"/>
      <c r="H1951" s="224"/>
      <c r="I1951" s="224"/>
      <c r="J1951" s="224"/>
      <c r="K1951" s="224"/>
      <c r="L1951" s="224"/>
      <c r="M1951" s="224"/>
      <c r="N1951" s="224"/>
      <c r="O1951" s="222"/>
      <c r="P1951" s="222"/>
      <c r="Q1951" s="222"/>
      <c r="R1951" s="222"/>
      <c r="S1951" s="224"/>
      <c r="T1951" s="224"/>
      <c r="U1951" s="224"/>
      <c r="V1951" s="223"/>
      <c r="W1951" s="224"/>
      <c r="X1951" s="224"/>
      <c r="Y1951" s="224"/>
      <c r="Z1951" s="222"/>
      <c r="AA1951" s="222"/>
      <c r="AB1951" s="222"/>
      <c r="AC1951" s="222"/>
      <c r="AD1951" s="224"/>
      <c r="AE1951" s="224"/>
      <c r="AF1951" s="224"/>
      <c r="AG1951" s="224"/>
      <c r="AH1951" s="223"/>
      <c r="AI1951" s="223"/>
      <c r="AJ1951" s="224"/>
      <c r="AK1951" s="222"/>
      <c r="AL1951" s="222"/>
      <c r="AM1951" s="222"/>
      <c r="AN1951" s="222"/>
      <c r="AO1951" s="224"/>
      <c r="AP1951" s="224"/>
      <c r="AQ1951" s="222"/>
      <c r="AR1951" s="222"/>
      <c r="AS1951" s="222"/>
      <c r="AT1951" s="222"/>
      <c r="AU1951" s="224"/>
      <c r="AV1951" s="224"/>
      <c r="AW1951" s="224"/>
      <c r="AX1951" s="224"/>
      <c r="AY1951" s="224"/>
      <c r="AZ1951" s="226"/>
      <c r="BA1951" s="226"/>
      <c r="BB1951" s="222"/>
      <c r="BC1951" s="230"/>
      <c r="BD1951" s="231"/>
      <c r="BE1951" s="231"/>
      <c r="BF1951" s="232"/>
      <c r="BG1951" s="232"/>
      <c r="BH1951" s="226"/>
      <c r="BI1951" s="224"/>
      <c r="BJ1951" s="233"/>
      <c r="BK1951" s="233"/>
      <c r="BL1951" s="226"/>
      <c r="BM1951" s="229"/>
      <c r="BN1951" s="234"/>
      <c r="BO1951" s="79"/>
      <c r="BP1951" s="79"/>
      <c r="BQ1951" s="54"/>
      <c r="BR1951" s="54"/>
      <c r="BS1951" s="54"/>
    </row>
    <row r="1952" spans="1:71" s="73" customFormat="1" ht="80.25" customHeight="1" thickTop="1" thickBot="1">
      <c r="A1952" s="72"/>
      <c r="B1952" s="614" t="s">
        <v>47</v>
      </c>
      <c r="C1952" s="615"/>
      <c r="D1952" s="616" t="s">
        <v>55</v>
      </c>
      <c r="E1952" s="616"/>
      <c r="F1952" s="76"/>
      <c r="G1952" s="76"/>
      <c r="H1952" s="520">
        <f>H1950</f>
        <v>0</v>
      </c>
      <c r="I1952" s="521"/>
      <c r="J1952" s="522"/>
      <c r="K1952" s="346"/>
      <c r="L1952" s="520">
        <f>L1950</f>
        <v>0</v>
      </c>
      <c r="M1952" s="521"/>
      <c r="N1952" s="522"/>
      <c r="O1952" s="510" t="s">
        <v>51</v>
      </c>
      <c r="P1952" s="511"/>
      <c r="Q1952" s="511"/>
      <c r="R1952" s="511"/>
      <c r="S1952" s="520">
        <f>S1950-H1950</f>
        <v>0</v>
      </c>
      <c r="T1952" s="521"/>
      <c r="U1952" s="522"/>
      <c r="V1952" s="346"/>
      <c r="W1952" s="520">
        <f>W1950-L1950</f>
        <v>0</v>
      </c>
      <c r="X1952" s="521"/>
      <c r="Y1952" s="522"/>
      <c r="Z1952" s="510" t="s">
        <v>116</v>
      </c>
      <c r="AA1952" s="511"/>
      <c r="AB1952" s="511"/>
      <c r="AC1952" s="511"/>
      <c r="AD1952" s="511"/>
      <c r="AE1952" s="511"/>
      <c r="AF1952" s="511"/>
      <c r="AG1952" s="511"/>
      <c r="AH1952" s="511"/>
      <c r="AI1952" s="512"/>
      <c r="AJ1952" s="520">
        <f>AJ1950-S1950</f>
        <v>0</v>
      </c>
      <c r="AK1952" s="521"/>
      <c r="AL1952" s="522"/>
      <c r="AM1952" s="346"/>
      <c r="AN1952" s="520">
        <f>AN1950-W1950</f>
        <v>0</v>
      </c>
      <c r="AO1952" s="521"/>
      <c r="AP1952" s="522"/>
      <c r="AQ1952" s="510" t="s">
        <v>52</v>
      </c>
      <c r="AR1952" s="511"/>
      <c r="AS1952" s="511"/>
      <c r="AT1952" s="512"/>
      <c r="AU1952" s="520">
        <f>AU1950-AJ1950</f>
        <v>0</v>
      </c>
      <c r="AV1952" s="521"/>
      <c r="AW1952" s="522"/>
      <c r="AX1952" s="346"/>
      <c r="AY1952" s="520">
        <f>AY1950-AN1950</f>
        <v>0</v>
      </c>
      <c r="AZ1952" s="521"/>
      <c r="BA1952" s="522"/>
      <c r="BB1952" s="614" t="s">
        <v>118</v>
      </c>
      <c r="BC1952" s="615"/>
      <c r="BD1952" s="615"/>
      <c r="BE1952" s="658"/>
      <c r="BF1952" s="520">
        <f>BF1950-AU1950</f>
        <v>0</v>
      </c>
      <c r="BG1952" s="521"/>
      <c r="BH1952" s="522"/>
      <c r="BI1952" s="346"/>
      <c r="BJ1952" s="520">
        <f>BJ1950-AY1950</f>
        <v>0</v>
      </c>
      <c r="BK1952" s="521"/>
      <c r="BL1952" s="522"/>
      <c r="BM1952" s="227"/>
      <c r="BN1952" s="228"/>
      <c r="BO1952" s="77"/>
      <c r="BP1952" s="77"/>
      <c r="BQ1952" s="72"/>
      <c r="BR1952" s="72"/>
      <c r="BS1952" s="72"/>
    </row>
    <row r="1953" spans="1:71" ht="15.75" customHeight="1" thickTop="1" thickBot="1">
      <c r="A1953" s="54"/>
      <c r="B1953" s="218"/>
      <c r="C1953" s="219"/>
      <c r="D1953" s="219"/>
      <c r="E1953" s="219"/>
      <c r="F1953" s="80"/>
      <c r="G1953" s="80"/>
      <c r="H1953" s="219"/>
      <c r="I1953" s="219"/>
      <c r="J1953" s="219"/>
      <c r="K1953" s="219"/>
      <c r="L1953" s="219"/>
      <c r="M1953" s="219"/>
      <c r="N1953" s="219"/>
      <c r="O1953" s="219"/>
      <c r="P1953" s="219"/>
      <c r="Q1953" s="219"/>
      <c r="R1953" s="219"/>
      <c r="S1953" s="219"/>
      <c r="T1953" s="219"/>
      <c r="U1953" s="219"/>
      <c r="V1953" s="219"/>
      <c r="W1953" s="219"/>
      <c r="X1953" s="219"/>
      <c r="Y1953" s="219"/>
      <c r="Z1953" s="219"/>
      <c r="AA1953" s="219"/>
      <c r="AB1953" s="219"/>
      <c r="AC1953" s="219"/>
      <c r="AD1953" s="219"/>
      <c r="AE1953" s="219"/>
      <c r="AF1953" s="225"/>
      <c r="AG1953" s="225"/>
      <c r="AH1953" s="219"/>
      <c r="AI1953" s="219"/>
      <c r="AJ1953" s="219"/>
      <c r="AK1953" s="219"/>
      <c r="AL1953" s="219"/>
      <c r="AM1953" s="219"/>
      <c r="AN1953" s="219"/>
      <c r="AO1953" s="219"/>
      <c r="AP1953" s="219"/>
      <c r="AQ1953" s="219"/>
      <c r="AR1953" s="219"/>
      <c r="AS1953" s="219"/>
      <c r="AT1953" s="219"/>
      <c r="AU1953" s="219"/>
      <c r="AV1953" s="219"/>
      <c r="AW1953" s="219"/>
      <c r="AX1953" s="219"/>
      <c r="AY1953" s="219"/>
      <c r="AZ1953" s="219"/>
      <c r="BA1953" s="617" t="s">
        <v>135</v>
      </c>
      <c r="BB1953" s="617"/>
      <c r="BC1953" s="617"/>
      <c r="BD1953" s="617"/>
      <c r="BE1953" s="617"/>
      <c r="BF1953" s="617"/>
      <c r="BG1953" s="617"/>
      <c r="BH1953" s="617"/>
      <c r="BI1953" s="617"/>
      <c r="BJ1953" s="617"/>
      <c r="BK1953" s="617"/>
      <c r="BL1953" s="617"/>
      <c r="BM1953" s="617"/>
      <c r="BN1953" s="618"/>
      <c r="BO1953" s="81"/>
      <c r="BP1953" s="81"/>
      <c r="BQ1953" s="54"/>
      <c r="BR1953" s="54"/>
      <c r="BS1953" s="54"/>
    </row>
    <row r="1954" spans="1:71" ht="12" customHeight="1" thickTop="1">
      <c r="A1954" s="54"/>
      <c r="B1954" s="55"/>
      <c r="C1954" s="54"/>
      <c r="D1954" s="54"/>
      <c r="E1954" s="54"/>
      <c r="F1954" s="56"/>
      <c r="G1954" s="56"/>
      <c r="H1954" s="54"/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  <c r="S1954" s="54"/>
      <c r="T1954" s="54"/>
      <c r="U1954" s="54"/>
      <c r="V1954" s="54"/>
      <c r="W1954" s="54"/>
      <c r="X1954" s="54"/>
      <c r="Y1954" s="54"/>
      <c r="Z1954" s="54"/>
      <c r="AA1954" s="54"/>
      <c r="AB1954" s="54"/>
      <c r="AC1954" s="54"/>
      <c r="AD1954" s="54"/>
      <c r="AE1954" s="54"/>
      <c r="AF1954" s="57"/>
      <c r="AG1954" s="57"/>
      <c r="AH1954" s="54"/>
      <c r="AI1954" s="54"/>
      <c r="AJ1954" s="54"/>
      <c r="AK1954" s="54"/>
      <c r="AL1954" s="54"/>
      <c r="AM1954" s="54"/>
      <c r="AN1954" s="54"/>
      <c r="AO1954" s="54"/>
      <c r="AP1954" s="54"/>
      <c r="AQ1954" s="54"/>
      <c r="AR1954" s="54"/>
      <c r="AS1954" s="54"/>
      <c r="AT1954" s="54"/>
      <c r="AU1954" s="54"/>
      <c r="AV1954" s="54"/>
      <c r="AW1954" s="54"/>
      <c r="AX1954" s="54"/>
      <c r="AY1954" s="54"/>
      <c r="AZ1954" s="54"/>
      <c r="BA1954" s="54"/>
      <c r="BB1954" s="54"/>
      <c r="BC1954" s="54"/>
      <c r="BD1954" s="54"/>
      <c r="BE1954" s="54"/>
      <c r="BF1954" s="54"/>
      <c r="BG1954" s="54"/>
      <c r="BH1954" s="54"/>
      <c r="BI1954" s="54"/>
      <c r="BJ1954" s="54"/>
      <c r="BK1954" s="54"/>
      <c r="BL1954" s="54"/>
      <c r="BM1954" s="54"/>
      <c r="BN1954" s="54"/>
      <c r="BO1954" s="58"/>
      <c r="BP1954" s="58"/>
      <c r="BQ1954" s="54"/>
      <c r="BR1954" s="54"/>
      <c r="BS1954" s="54"/>
    </row>
    <row r="1955" spans="1:71" s="61" customFormat="1" ht="33.75">
      <c r="A1955" s="60"/>
      <c r="B1955" s="503" t="s">
        <v>9</v>
      </c>
      <c r="C1955" s="503"/>
      <c r="D1955" s="503"/>
      <c r="E1955" s="503"/>
      <c r="F1955" s="503"/>
      <c r="G1955" s="503"/>
      <c r="H1955" s="503"/>
      <c r="I1955" s="503"/>
      <c r="J1955" s="503"/>
      <c r="K1955" s="503"/>
      <c r="L1955" s="503"/>
      <c r="M1955" s="503"/>
      <c r="N1955" s="503"/>
      <c r="O1955" s="503"/>
      <c r="P1955" s="503"/>
      <c r="Q1955" s="503"/>
      <c r="R1955" s="503"/>
      <c r="S1955" s="503"/>
      <c r="T1955" s="503"/>
      <c r="U1955" s="503"/>
      <c r="V1955" s="503"/>
      <c r="W1955" s="503"/>
      <c r="X1955" s="503"/>
      <c r="Y1955" s="503"/>
      <c r="Z1955" s="503"/>
      <c r="AA1955" s="503"/>
      <c r="AB1955" s="503"/>
      <c r="AC1955" s="503"/>
      <c r="AD1955" s="503"/>
      <c r="AE1955" s="503"/>
      <c r="AF1955" s="503"/>
      <c r="AG1955" s="503"/>
      <c r="AH1955" s="503"/>
      <c r="AI1955" s="503"/>
      <c r="AJ1955" s="503"/>
      <c r="AK1955" s="503"/>
      <c r="AL1955" s="503"/>
      <c r="AM1955" s="503"/>
      <c r="AN1955" s="503"/>
      <c r="AO1955" s="503"/>
      <c r="AP1955" s="503"/>
      <c r="AQ1955" s="503"/>
      <c r="AR1955" s="503"/>
      <c r="AS1955" s="503"/>
      <c r="AT1955" s="503"/>
      <c r="AU1955" s="503"/>
      <c r="AV1955" s="503"/>
      <c r="AW1955" s="503"/>
      <c r="AX1955" s="503"/>
      <c r="AY1955" s="503"/>
      <c r="AZ1955" s="503"/>
      <c r="BA1955" s="503"/>
      <c r="BB1955" s="503"/>
      <c r="BC1955" s="503"/>
      <c r="BD1955" s="503"/>
      <c r="BE1955" s="503"/>
      <c r="BF1955" s="503"/>
      <c r="BG1955" s="503"/>
      <c r="BH1955" s="503"/>
      <c r="BI1955" s="503"/>
      <c r="BJ1955" s="503"/>
      <c r="BK1955" s="503"/>
      <c r="BL1955" s="503"/>
      <c r="BM1955" s="503"/>
      <c r="BN1955" s="503"/>
      <c r="BO1955" s="192"/>
      <c r="BP1955" s="192"/>
      <c r="BQ1955" s="60"/>
      <c r="BR1955" s="60"/>
      <c r="BS1955" s="60"/>
    </row>
    <row r="1956" spans="1:71" ht="10.9" customHeight="1">
      <c r="A1956" s="54"/>
      <c r="B1956" s="193"/>
      <c r="C1956" s="194"/>
      <c r="D1956" s="194"/>
      <c r="E1956" s="194"/>
      <c r="F1956" s="195"/>
      <c r="G1956" s="195"/>
      <c r="H1956" s="194"/>
      <c r="I1956" s="194"/>
      <c r="J1956" s="194"/>
      <c r="K1956" s="194"/>
      <c r="L1956" s="194"/>
      <c r="M1956" s="194"/>
      <c r="N1956" s="194"/>
      <c r="O1956" s="194"/>
      <c r="P1956" s="194"/>
      <c r="Q1956" s="194"/>
      <c r="R1956" s="194"/>
      <c r="S1956" s="194"/>
      <c r="T1956" s="194"/>
      <c r="U1956" s="194"/>
      <c r="V1956" s="194"/>
      <c r="W1956" s="194"/>
      <c r="X1956" s="194"/>
      <c r="Y1956" s="194"/>
      <c r="Z1956" s="194"/>
      <c r="AA1956" s="194"/>
      <c r="AB1956" s="194"/>
      <c r="AC1956" s="194"/>
      <c r="AD1956" s="194"/>
      <c r="AE1956" s="194"/>
      <c r="AF1956" s="196"/>
      <c r="AG1956" s="196"/>
      <c r="AH1956" s="194"/>
      <c r="AI1956" s="194"/>
      <c r="AJ1956" s="194"/>
      <c r="AK1956" s="194"/>
      <c r="AL1956" s="194"/>
      <c r="AM1956" s="194"/>
      <c r="AN1956" s="194"/>
      <c r="AO1956" s="194"/>
      <c r="AP1956" s="194"/>
      <c r="AQ1956" s="194"/>
      <c r="AR1956" s="194"/>
      <c r="AS1956" s="194"/>
      <c r="AT1956" s="194"/>
      <c r="AU1956" s="194"/>
      <c r="AV1956" s="194"/>
      <c r="AW1956" s="194"/>
      <c r="AX1956" s="194"/>
      <c r="AY1956" s="194"/>
      <c r="AZ1956" s="194"/>
      <c r="BA1956" s="194"/>
      <c r="BB1956" s="194"/>
      <c r="BC1956" s="194"/>
      <c r="BD1956" s="194"/>
      <c r="BE1956" s="194"/>
      <c r="BF1956" s="194"/>
      <c r="BG1956" s="194"/>
      <c r="BH1956" s="194"/>
      <c r="BI1956" s="194"/>
      <c r="BJ1956" s="194"/>
      <c r="BK1956" s="194"/>
      <c r="BL1956" s="194"/>
      <c r="BM1956" s="194"/>
      <c r="BN1956" s="508"/>
      <c r="BO1956" s="508"/>
      <c r="BP1956" s="508"/>
      <c r="BQ1956" s="54"/>
      <c r="BR1956" s="54"/>
      <c r="BS1956" s="54"/>
    </row>
    <row r="1957" spans="1:71" s="62" customFormat="1" ht="36.75" customHeight="1">
      <c r="A1957" s="55"/>
      <c r="B1957" s="193"/>
      <c r="C1957" s="193"/>
      <c r="D1957" s="197" t="s">
        <v>10</v>
      </c>
      <c r="E1957" s="514" t="str">
        <f>IF(ROSTER!D$3="","",ROSTER!D$3)</f>
        <v/>
      </c>
      <c r="F1957" s="514"/>
      <c r="G1957" s="514"/>
      <c r="H1957" s="514"/>
      <c r="I1957" s="514"/>
      <c r="J1957" s="514"/>
      <c r="K1957" s="514"/>
      <c r="L1957" s="514"/>
      <c r="M1957" s="514"/>
      <c r="N1957" s="514"/>
      <c r="O1957" s="514"/>
      <c r="P1957" s="514"/>
      <c r="Q1957" s="514"/>
      <c r="R1957" s="514"/>
      <c r="S1957" s="514"/>
      <c r="T1957" s="514"/>
      <c r="U1957" s="514"/>
      <c r="V1957" s="514"/>
      <c r="W1957" s="514"/>
      <c r="X1957" s="514"/>
      <c r="Y1957" s="514"/>
      <c r="Z1957" s="514"/>
      <c r="AA1957" s="514"/>
      <c r="AB1957" s="514"/>
      <c r="AC1957" s="514"/>
      <c r="AD1957" s="198"/>
      <c r="AE1957" s="505" t="s">
        <v>11</v>
      </c>
      <c r="AF1957" s="505"/>
      <c r="AG1957" s="505"/>
      <c r="AH1957" s="505"/>
      <c r="AI1957" s="505"/>
      <c r="AJ1957" s="505"/>
      <c r="AK1957" s="505"/>
      <c r="AL1957" s="505"/>
      <c r="AM1957" s="505"/>
      <c r="AN1957" s="513"/>
      <c r="AO1957" s="513"/>
      <c r="AP1957" s="513"/>
      <c r="AQ1957" s="513"/>
      <c r="AR1957" s="513"/>
      <c r="AS1957" s="513"/>
      <c r="AT1957" s="513"/>
      <c r="AU1957" s="513"/>
      <c r="AV1957" s="513"/>
      <c r="AW1957" s="513"/>
      <c r="AX1957" s="513"/>
      <c r="AY1957" s="513"/>
      <c r="AZ1957" s="513"/>
      <c r="BA1957" s="513"/>
      <c r="BB1957" s="513"/>
      <c r="BC1957" s="513"/>
      <c r="BD1957" s="513"/>
      <c r="BE1957" s="513"/>
      <c r="BF1957" s="513"/>
      <c r="BG1957" s="513"/>
      <c r="BH1957" s="513"/>
      <c r="BI1957" s="513"/>
      <c r="BJ1957" s="513"/>
      <c r="BK1957" s="513"/>
      <c r="BL1957" s="513"/>
      <c r="BM1957" s="513"/>
      <c r="BN1957" s="508"/>
      <c r="BO1957" s="508"/>
      <c r="BP1957" s="508"/>
      <c r="BQ1957" s="55"/>
      <c r="BR1957" s="55"/>
      <c r="BS1957" s="55"/>
    </row>
    <row r="1958" spans="1:71" ht="8.85" customHeight="1">
      <c r="A1958" s="63"/>
      <c r="B1958" s="193"/>
      <c r="C1958" s="196" t="s">
        <v>36</v>
      </c>
      <c r="D1958" s="196"/>
      <c r="E1958" s="196"/>
      <c r="F1958" s="199"/>
      <c r="G1958" s="199"/>
      <c r="H1958" s="196"/>
      <c r="I1958" s="196"/>
      <c r="J1958" s="200"/>
      <c r="K1958" s="200"/>
      <c r="L1958" s="200"/>
      <c r="M1958" s="200"/>
      <c r="N1958" s="200"/>
      <c r="O1958" s="200"/>
      <c r="P1958" s="200"/>
      <c r="Q1958" s="200"/>
      <c r="R1958" s="200"/>
      <c r="S1958" s="200"/>
      <c r="T1958" s="200"/>
      <c r="U1958" s="200"/>
      <c r="V1958" s="200"/>
      <c r="W1958" s="200"/>
      <c r="X1958" s="200"/>
      <c r="Y1958" s="200"/>
      <c r="Z1958" s="200"/>
      <c r="AA1958" s="200"/>
      <c r="AB1958" s="200"/>
      <c r="AC1958" s="200"/>
      <c r="AD1958" s="200"/>
      <c r="AE1958" s="200"/>
      <c r="AF1958" s="200"/>
      <c r="AG1958" s="196"/>
      <c r="AH1958" s="201"/>
      <c r="AI1958" s="202"/>
      <c r="AJ1958" s="202"/>
      <c r="AK1958" s="202"/>
      <c r="AL1958" s="202"/>
      <c r="AM1958" s="202"/>
      <c r="AN1958" s="202"/>
      <c r="AO1958" s="203"/>
      <c r="AP1958" s="204"/>
      <c r="AQ1958" s="204"/>
      <c r="AR1958" s="204"/>
      <c r="AS1958" s="204"/>
      <c r="AT1958" s="204"/>
      <c r="AU1958" s="204"/>
      <c r="AV1958" s="204"/>
      <c r="AW1958" s="204"/>
      <c r="AX1958" s="204"/>
      <c r="AY1958" s="204"/>
      <c r="AZ1958" s="204"/>
      <c r="BA1958" s="204"/>
      <c r="BB1958" s="204"/>
      <c r="BC1958" s="204"/>
      <c r="BD1958" s="204"/>
      <c r="BE1958" s="204"/>
      <c r="BF1958" s="204"/>
      <c r="BG1958" s="204"/>
      <c r="BH1958" s="204"/>
      <c r="BI1958" s="204"/>
      <c r="BJ1958" s="204"/>
      <c r="BK1958" s="204"/>
      <c r="BL1958" s="204"/>
      <c r="BM1958" s="204"/>
      <c r="BN1958" s="204"/>
      <c r="BO1958" s="205"/>
      <c r="BP1958" s="205"/>
      <c r="BQ1958" s="63"/>
      <c r="BR1958" s="63"/>
      <c r="BS1958" s="63"/>
    </row>
    <row r="1959" spans="1:71" s="62" customFormat="1" ht="42.75">
      <c r="A1959" s="55"/>
      <c r="B1959" s="193"/>
      <c r="C1959" s="519" t="s">
        <v>35</v>
      </c>
      <c r="D1959" s="519"/>
      <c r="E1959" s="513"/>
      <c r="F1959" s="513"/>
      <c r="G1959" s="513"/>
      <c r="H1959" s="513"/>
      <c r="I1959" s="513"/>
      <c r="J1959" s="513"/>
      <c r="K1959" s="513"/>
      <c r="L1959" s="513"/>
      <c r="M1959" s="513"/>
      <c r="N1959" s="513"/>
      <c r="O1959" s="513"/>
      <c r="P1959" s="513"/>
      <c r="Q1959" s="513"/>
      <c r="R1959" s="513"/>
      <c r="S1959" s="513"/>
      <c r="T1959" s="513"/>
      <c r="U1959" s="513"/>
      <c r="V1959" s="513"/>
      <c r="W1959" s="513"/>
      <c r="X1959" s="513"/>
      <c r="Y1959" s="513"/>
      <c r="Z1959" s="513"/>
      <c r="AA1959" s="513"/>
      <c r="AB1959" s="513"/>
      <c r="AC1959" s="513"/>
      <c r="AD1959" s="198"/>
      <c r="AE1959" s="239" t="s">
        <v>19</v>
      </c>
      <c r="AF1959" s="239"/>
      <c r="AG1959" s="239"/>
      <c r="AH1959" s="505" t="s">
        <v>19</v>
      </c>
      <c r="AI1959" s="505"/>
      <c r="AJ1959" s="505"/>
      <c r="AK1959" s="505"/>
      <c r="AL1959" s="505"/>
      <c r="AM1959" s="505"/>
      <c r="AN1959" s="513"/>
      <c r="AO1959" s="513"/>
      <c r="AP1959" s="513"/>
      <c r="AQ1959" s="513"/>
      <c r="AR1959" s="513"/>
      <c r="AS1959" s="513"/>
      <c r="AT1959" s="513"/>
      <c r="AU1959" s="513"/>
      <c r="AV1959" s="513"/>
      <c r="AW1959" s="513"/>
      <c r="AX1959" s="513"/>
      <c r="AY1959" s="513"/>
      <c r="AZ1959" s="513"/>
      <c r="BA1959" s="505" t="s">
        <v>12</v>
      </c>
      <c r="BB1959" s="505"/>
      <c r="BC1959" s="505"/>
      <c r="BD1959" s="504"/>
      <c r="BE1959" s="504"/>
      <c r="BF1959" s="504"/>
      <c r="BG1959" s="504"/>
      <c r="BH1959" s="504"/>
      <c r="BI1959" s="504"/>
      <c r="BJ1959" s="504"/>
      <c r="BK1959" s="504"/>
      <c r="BL1959" s="504"/>
      <c r="BM1959" s="504"/>
      <c r="BN1959" s="206"/>
      <c r="BO1959" s="207"/>
      <c r="BP1959" s="207"/>
      <c r="BQ1959" s="64">
        <f>IF(BD1959=0,0,1)</f>
        <v>0</v>
      </c>
      <c r="BR1959" s="65">
        <f>IF((BE2013+BI2013)&gt;(AO2013+AS2013),1,0)</f>
        <v>0</v>
      </c>
      <c r="BS1959" s="66"/>
    </row>
    <row r="1960" spans="1:71" ht="9.6" customHeight="1">
      <c r="A1960" s="54"/>
      <c r="B1960" s="193"/>
      <c r="C1960" s="194"/>
      <c r="D1960" s="194"/>
      <c r="E1960" s="194"/>
      <c r="F1960" s="195"/>
      <c r="G1960" s="195"/>
      <c r="H1960" s="194"/>
      <c r="I1960" s="194"/>
      <c r="J1960" s="194"/>
      <c r="K1960" s="194"/>
      <c r="L1960" s="194"/>
      <c r="M1960" s="194"/>
      <c r="N1960" s="194"/>
      <c r="O1960" s="194"/>
      <c r="P1960" s="194"/>
      <c r="Q1960" s="194"/>
      <c r="R1960" s="194"/>
      <c r="S1960" s="194"/>
      <c r="T1960" s="194"/>
      <c r="U1960" s="194"/>
      <c r="V1960" s="194"/>
      <c r="W1960" s="194"/>
      <c r="X1960" s="194"/>
      <c r="Y1960" s="194"/>
      <c r="Z1960" s="194"/>
      <c r="AA1960" s="194"/>
      <c r="AB1960" s="194"/>
      <c r="AC1960" s="194"/>
      <c r="AD1960" s="194"/>
      <c r="AE1960" s="194"/>
      <c r="AF1960" s="196"/>
      <c r="AG1960" s="196"/>
      <c r="AH1960" s="194"/>
      <c r="AI1960" s="194"/>
      <c r="AJ1960" s="194"/>
      <c r="AK1960" s="194"/>
      <c r="AL1960" s="194"/>
      <c r="AM1960" s="194"/>
      <c r="AN1960" s="194"/>
      <c r="AO1960" s="194"/>
      <c r="AP1960" s="194"/>
      <c r="AQ1960" s="194"/>
      <c r="AR1960" s="194"/>
      <c r="AS1960" s="194"/>
      <c r="AT1960" s="194"/>
      <c r="AU1960" s="194"/>
      <c r="AV1960" s="194"/>
      <c r="AW1960" s="194"/>
      <c r="AX1960" s="194"/>
      <c r="AY1960" s="194"/>
      <c r="AZ1960" s="194"/>
      <c r="BA1960" s="194"/>
      <c r="BB1960" s="194"/>
      <c r="BC1960" s="194"/>
      <c r="BD1960" s="194"/>
      <c r="BE1960" s="194"/>
      <c r="BF1960" s="194"/>
      <c r="BG1960" s="194"/>
      <c r="BH1960" s="194"/>
      <c r="BI1960" s="194"/>
      <c r="BJ1960" s="194"/>
      <c r="BK1960" s="194"/>
      <c r="BL1960" s="194"/>
      <c r="BM1960" s="194"/>
      <c r="BN1960" s="194"/>
      <c r="BO1960" s="208"/>
      <c r="BP1960" s="208"/>
      <c r="BQ1960" s="54"/>
      <c r="BR1960" s="54"/>
      <c r="BS1960" s="54"/>
    </row>
    <row r="1961" spans="1:71" ht="8.85" customHeight="1" thickBot="1">
      <c r="A1961" s="54"/>
      <c r="B1961" s="209"/>
      <c r="C1961" s="210"/>
      <c r="D1961" s="210"/>
      <c r="E1961" s="210"/>
      <c r="F1961" s="211"/>
      <c r="G1961" s="211"/>
      <c r="H1961" s="210"/>
      <c r="I1961" s="210"/>
      <c r="J1961" s="210"/>
      <c r="K1961" s="210"/>
      <c r="L1961" s="210"/>
      <c r="M1961" s="210"/>
      <c r="N1961" s="210"/>
      <c r="O1961" s="210"/>
      <c r="P1961" s="210"/>
      <c r="Q1961" s="210"/>
      <c r="R1961" s="210"/>
      <c r="S1961" s="210"/>
      <c r="T1961" s="210"/>
      <c r="U1961" s="210"/>
      <c r="V1961" s="210"/>
      <c r="W1961" s="210"/>
      <c r="X1961" s="210"/>
      <c r="Y1961" s="210"/>
      <c r="Z1961" s="210"/>
      <c r="AA1961" s="210"/>
      <c r="AB1961" s="210"/>
      <c r="AC1961" s="210"/>
      <c r="AD1961" s="210"/>
      <c r="AE1961" s="210"/>
      <c r="AF1961" s="212"/>
      <c r="AG1961" s="212"/>
      <c r="AH1961" s="210"/>
      <c r="AI1961" s="210"/>
      <c r="AJ1961" s="210"/>
      <c r="AK1961" s="210"/>
      <c r="AL1961" s="210"/>
      <c r="AM1961" s="210"/>
      <c r="AN1961" s="210"/>
      <c r="AO1961" s="210"/>
      <c r="AP1961" s="210"/>
      <c r="AQ1961" s="210"/>
      <c r="AR1961" s="210"/>
      <c r="AS1961" s="210"/>
      <c r="AT1961" s="210"/>
      <c r="AU1961" s="210"/>
      <c r="AV1961" s="210"/>
      <c r="AW1961" s="210"/>
      <c r="AX1961" s="210"/>
      <c r="AY1961" s="210"/>
      <c r="AZ1961" s="210"/>
      <c r="BA1961" s="210"/>
      <c r="BB1961" s="210"/>
      <c r="BC1961" s="210"/>
      <c r="BD1961" s="210"/>
      <c r="BE1961" s="210"/>
      <c r="BF1961" s="210"/>
      <c r="BG1961" s="210"/>
      <c r="BH1961" s="210"/>
      <c r="BI1961" s="210"/>
      <c r="BJ1961" s="210"/>
      <c r="BK1961" s="210"/>
      <c r="BL1961" s="210"/>
      <c r="BM1961" s="210"/>
      <c r="BN1961" s="210"/>
      <c r="BO1961" s="213"/>
      <c r="BP1961" s="213"/>
      <c r="BQ1961" s="54"/>
      <c r="BR1961" s="54"/>
      <c r="BS1961" s="54"/>
    </row>
    <row r="1962" spans="1:71" s="62" customFormat="1" ht="33.4" customHeight="1" thickTop="1">
      <c r="A1962" s="66"/>
      <c r="B1962" s="515" t="s">
        <v>0</v>
      </c>
      <c r="C1962" s="531" t="s">
        <v>1</v>
      </c>
      <c r="D1962" s="532"/>
      <c r="E1962" s="332" t="s">
        <v>26</v>
      </c>
      <c r="F1962" s="499" t="s">
        <v>104</v>
      </c>
      <c r="G1962" s="499" t="s">
        <v>105</v>
      </c>
      <c r="H1962" s="527" t="s">
        <v>38</v>
      </c>
      <c r="I1962" s="528"/>
      <c r="J1962" s="564" t="s">
        <v>7</v>
      </c>
      <c r="K1962" s="564"/>
      <c r="L1962" s="564"/>
      <c r="M1962" s="564"/>
      <c r="N1962" s="564"/>
      <c r="O1962" s="564"/>
      <c r="P1962" s="564" t="s">
        <v>2</v>
      </c>
      <c r="Q1962" s="564"/>
      <c r="R1962" s="564"/>
      <c r="S1962" s="564"/>
      <c r="T1962" s="564"/>
      <c r="U1962" s="564"/>
      <c r="V1962" s="610" t="s">
        <v>32</v>
      </c>
      <c r="W1962" s="611"/>
      <c r="X1962" s="610" t="s">
        <v>33</v>
      </c>
      <c r="Y1962" s="611"/>
      <c r="Z1962" s="619" t="s">
        <v>41</v>
      </c>
      <c r="AA1962" s="620"/>
      <c r="AB1962" s="623" t="s">
        <v>6</v>
      </c>
      <c r="AC1962" s="623"/>
      <c r="AD1962" s="623"/>
      <c r="AE1962" s="623"/>
      <c r="AF1962" s="623"/>
      <c r="AG1962" s="623"/>
      <c r="AH1962" s="564" t="s">
        <v>66</v>
      </c>
      <c r="AI1962" s="564"/>
      <c r="AJ1962" s="564"/>
      <c r="AK1962" s="564"/>
      <c r="AL1962" s="564"/>
      <c r="AM1962" s="564"/>
      <c r="AN1962" s="564" t="s">
        <v>67</v>
      </c>
      <c r="AO1962" s="564"/>
      <c r="AP1962" s="564"/>
      <c r="AQ1962" s="564"/>
      <c r="AR1962" s="564"/>
      <c r="AS1962" s="564"/>
      <c r="AT1962" s="564" t="s">
        <v>68</v>
      </c>
      <c r="AU1962" s="564"/>
      <c r="AV1962" s="564"/>
      <c r="AW1962" s="564"/>
      <c r="AX1962" s="564"/>
      <c r="AY1962" s="583"/>
      <c r="AZ1962" s="564" t="s">
        <v>4</v>
      </c>
      <c r="BA1962" s="564"/>
      <c r="BB1962" s="564"/>
      <c r="BC1962" s="564"/>
      <c r="BD1962" s="564"/>
      <c r="BE1962" s="564"/>
      <c r="BF1962" s="564" t="s">
        <v>69</v>
      </c>
      <c r="BG1962" s="564"/>
      <c r="BH1962" s="564"/>
      <c r="BI1962" s="564"/>
      <c r="BJ1962" s="564"/>
      <c r="BK1962" s="582"/>
      <c r="BL1962" s="659" t="s">
        <v>119</v>
      </c>
      <c r="BM1962" s="660"/>
      <c r="BN1962" s="661"/>
      <c r="BO1962" s="603" t="s">
        <v>83</v>
      </c>
      <c r="BP1962" s="603" t="s">
        <v>84</v>
      </c>
      <c r="BQ1962" s="66"/>
      <c r="BR1962" s="66"/>
      <c r="BS1962" s="66"/>
    </row>
    <row r="1963" spans="1:71" s="68" customFormat="1" ht="45" customHeight="1">
      <c r="A1963" s="67"/>
      <c r="B1963" s="516"/>
      <c r="C1963" s="533"/>
      <c r="D1963" s="534"/>
      <c r="E1963" s="331" t="s">
        <v>106</v>
      </c>
      <c r="F1963" s="500"/>
      <c r="G1963" s="500"/>
      <c r="H1963" s="529"/>
      <c r="I1963" s="530"/>
      <c r="J1963" s="562" t="s">
        <v>15</v>
      </c>
      <c r="K1963" s="563"/>
      <c r="L1963" s="525" t="s">
        <v>16</v>
      </c>
      <c r="M1963" s="526"/>
      <c r="N1963" s="517" t="s">
        <v>17</v>
      </c>
      <c r="O1963" s="518" t="s">
        <v>8</v>
      </c>
      <c r="P1963" s="562" t="s">
        <v>24</v>
      </c>
      <c r="Q1963" s="563"/>
      <c r="R1963" s="525" t="s">
        <v>22</v>
      </c>
      <c r="S1963" s="526"/>
      <c r="T1963" s="517" t="s">
        <v>17</v>
      </c>
      <c r="U1963" s="518"/>
      <c r="V1963" s="612"/>
      <c r="W1963" s="613"/>
      <c r="X1963" s="612"/>
      <c r="Y1963" s="613"/>
      <c r="Z1963" s="621"/>
      <c r="AA1963" s="622"/>
      <c r="AB1963" s="638" t="s">
        <v>50</v>
      </c>
      <c r="AC1963" s="639"/>
      <c r="AD1963" s="636" t="s">
        <v>21</v>
      </c>
      <c r="AE1963" s="637" t="s">
        <v>3</v>
      </c>
      <c r="AF1963" s="624" t="s">
        <v>5</v>
      </c>
      <c r="AG1963" s="625"/>
      <c r="AH1963" s="562" t="s">
        <v>50</v>
      </c>
      <c r="AI1963" s="563"/>
      <c r="AJ1963" s="525" t="s">
        <v>21</v>
      </c>
      <c r="AK1963" s="526" t="s">
        <v>3</v>
      </c>
      <c r="AL1963" s="523" t="s">
        <v>5</v>
      </c>
      <c r="AM1963" s="524"/>
      <c r="AN1963" s="562" t="s">
        <v>50</v>
      </c>
      <c r="AO1963" s="563"/>
      <c r="AP1963" s="525" t="s">
        <v>21</v>
      </c>
      <c r="AQ1963" s="526" t="s">
        <v>3</v>
      </c>
      <c r="AR1963" s="523" t="s">
        <v>5</v>
      </c>
      <c r="AS1963" s="524"/>
      <c r="AT1963" s="533" t="s">
        <v>50</v>
      </c>
      <c r="AU1963" s="584"/>
      <c r="AV1963" s="597" t="s">
        <v>21</v>
      </c>
      <c r="AW1963" s="598" t="s">
        <v>3</v>
      </c>
      <c r="AX1963" s="523" t="s">
        <v>5</v>
      </c>
      <c r="AY1963" s="585"/>
      <c r="AZ1963" s="562" t="s">
        <v>50</v>
      </c>
      <c r="BA1963" s="563"/>
      <c r="BB1963" s="525" t="s">
        <v>21</v>
      </c>
      <c r="BC1963" s="526" t="s">
        <v>3</v>
      </c>
      <c r="BD1963" s="523" t="s">
        <v>5</v>
      </c>
      <c r="BE1963" s="524"/>
      <c r="BF1963" s="533" t="s">
        <v>50</v>
      </c>
      <c r="BG1963" s="584"/>
      <c r="BH1963" s="597" t="s">
        <v>21</v>
      </c>
      <c r="BI1963" s="598" t="s">
        <v>3</v>
      </c>
      <c r="BJ1963" s="523" t="s">
        <v>5</v>
      </c>
      <c r="BK1963" s="524"/>
      <c r="BL1963" s="662"/>
      <c r="BM1963" s="663"/>
      <c r="BN1963" s="664"/>
      <c r="BO1963" s="604"/>
      <c r="BP1963" s="604"/>
      <c r="BQ1963" s="67"/>
      <c r="BR1963" s="67"/>
      <c r="BS1963" s="67"/>
    </row>
    <row r="1964" spans="1:71" ht="23.85" customHeight="1">
      <c r="A1964" s="69"/>
      <c r="B1964" s="548" t="str">
        <f>IF(ROSTER!B$8="","",ROSTER!B$8)</f>
        <v/>
      </c>
      <c r="C1964" s="536" t="str">
        <f>IF(ROSTER!C$8="","",ROSTER!C$8)</f>
        <v/>
      </c>
      <c r="D1964" s="537"/>
      <c r="E1964" s="546"/>
      <c r="F1964" s="501">
        <f>IF(E1964="y",1,IF(E1964="S",1,0))</f>
        <v>0</v>
      </c>
      <c r="G1964" s="506">
        <f>IF(E1964="S",1,0)</f>
        <v>0</v>
      </c>
      <c r="H1964" s="542"/>
      <c r="I1964" s="543"/>
      <c r="J1964" s="538"/>
      <c r="K1964" s="539"/>
      <c r="L1964" s="552"/>
      <c r="M1964" s="558"/>
      <c r="N1964" s="554">
        <f>L1964+J1964</f>
        <v>0</v>
      </c>
      <c r="O1964" s="555"/>
      <c r="P1964" s="538"/>
      <c r="Q1964" s="539"/>
      <c r="R1964" s="552"/>
      <c r="S1964" s="558"/>
      <c r="T1964" s="590">
        <f>R1964-P1964</f>
        <v>0</v>
      </c>
      <c r="U1964" s="591"/>
      <c r="V1964" s="550"/>
      <c r="W1964" s="543"/>
      <c r="X1964" s="538"/>
      <c r="Y1964" s="543"/>
      <c r="Z1964" s="538"/>
      <c r="AA1964" s="543"/>
      <c r="AB1964" s="538"/>
      <c r="AC1964" s="539"/>
      <c r="AD1964" s="552"/>
      <c r="AE1964" s="558"/>
      <c r="AF1964" s="586">
        <f>IF(AB1964=0,0,(AD1964/AB1964)*100)</f>
        <v>0</v>
      </c>
      <c r="AG1964" s="587"/>
      <c r="AH1964" s="538"/>
      <c r="AI1964" s="539"/>
      <c r="AJ1964" s="552"/>
      <c r="AK1964" s="558"/>
      <c r="AL1964" s="590">
        <f>IF(AH1964=0,0,(AJ1964/AH1964)*100)</f>
        <v>0</v>
      </c>
      <c r="AM1964" s="591"/>
      <c r="AN1964" s="538"/>
      <c r="AO1964" s="539"/>
      <c r="AP1964" s="552"/>
      <c r="AQ1964" s="558"/>
      <c r="AR1964" s="590">
        <f>IF(AN1964=0,0,(AP1964/AN1964)*100)</f>
        <v>0</v>
      </c>
      <c r="AS1964" s="591"/>
      <c r="AT1964" s="578">
        <f>AB1964+AH1964+AN1964</f>
        <v>0</v>
      </c>
      <c r="AU1964" s="579"/>
      <c r="AV1964" s="574">
        <f>AD1964+AJ1964+AP1964</f>
        <v>0</v>
      </c>
      <c r="AW1964" s="575"/>
      <c r="AX1964" s="590">
        <f>IF(AT1964=0,0,(AV1964/AT1964)*100)</f>
        <v>0</v>
      </c>
      <c r="AY1964" s="591"/>
      <c r="AZ1964" s="538"/>
      <c r="BA1964" s="539"/>
      <c r="BB1964" s="552"/>
      <c r="BC1964" s="558"/>
      <c r="BD1964" s="590">
        <f>IF(AZ1964=0,0,(BB1964/AZ1964)*100)</f>
        <v>0</v>
      </c>
      <c r="BE1964" s="591"/>
      <c r="BF1964" s="578">
        <f>AT1964+AZ1964</f>
        <v>0</v>
      </c>
      <c r="BG1964" s="579"/>
      <c r="BH1964" s="574">
        <f>AV1964+BB1964</f>
        <v>0</v>
      </c>
      <c r="BI1964" s="575"/>
      <c r="BJ1964" s="590">
        <f>IF(BF1964=0,0,(BH1964/BF1964)*100)</f>
        <v>0</v>
      </c>
      <c r="BK1964" s="591"/>
      <c r="BL1964" s="650">
        <f>(AD1964*2)+(AJ1964*2)+(AP1964*3)+BB1964</f>
        <v>0</v>
      </c>
      <c r="BM1964" s="651"/>
      <c r="BN1964" s="652"/>
      <c r="BO1964" s="599" t="e">
        <f>(BL1964*BR$1964)+(N1964*BR$1965)+(X1964*BR$1966)+(R1964*BR$1967)+(V1964*BR$1968)+(Z1964*BR$1969)</f>
        <v>#REF!</v>
      </c>
      <c r="BP1964" s="599" t="e">
        <f>((AZ1964-BB1964)*BR$1971)+((AT1964-AV1964)*BR$1970)+(H1964*BR$1972)+(P1964*BR$1973)</f>
        <v>#REF!</v>
      </c>
      <c r="BQ1964" s="70" t="s">
        <v>72</v>
      </c>
      <c r="BR1964" s="71" t="e">
        <f>IF(#REF!="B",#REF!,IF(#REF!="C",#REF!,#REF!))</f>
        <v>#REF!</v>
      </c>
      <c r="BS1964" s="67"/>
    </row>
    <row r="1965" spans="1:71" ht="23.85" customHeight="1">
      <c r="A1965" s="69"/>
      <c r="B1965" s="549"/>
      <c r="C1965" s="560" t="str">
        <f>IF(ROSTER!D$8="","",ROSTER!D$8)</f>
        <v/>
      </c>
      <c r="D1965" s="561"/>
      <c r="E1965" s="547"/>
      <c r="F1965" s="502"/>
      <c r="G1965" s="507"/>
      <c r="H1965" s="544"/>
      <c r="I1965" s="545"/>
      <c r="J1965" s="540"/>
      <c r="K1965" s="541"/>
      <c r="L1965" s="553"/>
      <c r="M1965" s="559"/>
      <c r="N1965" s="556" t="s">
        <v>14</v>
      </c>
      <c r="O1965" s="557"/>
      <c r="P1965" s="540"/>
      <c r="Q1965" s="541"/>
      <c r="R1965" s="553"/>
      <c r="S1965" s="559"/>
      <c r="T1965" s="592"/>
      <c r="U1965" s="593"/>
      <c r="V1965" s="551"/>
      <c r="W1965" s="545"/>
      <c r="X1965" s="540"/>
      <c r="Y1965" s="545"/>
      <c r="Z1965" s="540"/>
      <c r="AA1965" s="545"/>
      <c r="AB1965" s="540"/>
      <c r="AC1965" s="541"/>
      <c r="AD1965" s="553"/>
      <c r="AE1965" s="559"/>
      <c r="AF1965" s="588"/>
      <c r="AG1965" s="589"/>
      <c r="AH1965" s="540"/>
      <c r="AI1965" s="541"/>
      <c r="AJ1965" s="553"/>
      <c r="AK1965" s="559"/>
      <c r="AL1965" s="592"/>
      <c r="AM1965" s="593"/>
      <c r="AN1965" s="540"/>
      <c r="AO1965" s="541"/>
      <c r="AP1965" s="553"/>
      <c r="AQ1965" s="559"/>
      <c r="AR1965" s="592"/>
      <c r="AS1965" s="593"/>
      <c r="AT1965" s="580"/>
      <c r="AU1965" s="581"/>
      <c r="AV1965" s="576"/>
      <c r="AW1965" s="577"/>
      <c r="AX1965" s="592"/>
      <c r="AY1965" s="593"/>
      <c r="AZ1965" s="540"/>
      <c r="BA1965" s="541"/>
      <c r="BB1965" s="553"/>
      <c r="BC1965" s="559"/>
      <c r="BD1965" s="592"/>
      <c r="BE1965" s="593"/>
      <c r="BF1965" s="580"/>
      <c r="BG1965" s="581"/>
      <c r="BH1965" s="576"/>
      <c r="BI1965" s="577"/>
      <c r="BJ1965" s="592"/>
      <c r="BK1965" s="593"/>
      <c r="BL1965" s="653"/>
      <c r="BM1965" s="654"/>
      <c r="BN1965" s="655"/>
      <c r="BO1965" s="600"/>
      <c r="BP1965" s="600"/>
      <c r="BQ1965" s="70" t="s">
        <v>73</v>
      </c>
      <c r="BR1965" s="71" t="e">
        <f>IF(#REF!="B",#REF!,IF(#REF!="C",#REF!,#REF!))</f>
        <v>#REF!</v>
      </c>
      <c r="BS1965" s="67"/>
    </row>
    <row r="1966" spans="1:71" ht="21.75" customHeight="1">
      <c r="A1966" s="54"/>
      <c r="B1966" s="548" t="str">
        <f>IF(ROSTER!B$10="","",ROSTER!B$10)</f>
        <v/>
      </c>
      <c r="C1966" s="536" t="str">
        <f>IF(ROSTER!C$10="","",ROSTER!C$10)</f>
        <v/>
      </c>
      <c r="D1966" s="537"/>
      <c r="E1966" s="546"/>
      <c r="F1966" s="501">
        <f>IF(E1966="y",1,IF(E1966="S",1,0))</f>
        <v>0</v>
      </c>
      <c r="G1966" s="506">
        <f>IF(E1966="S",1,0)</f>
        <v>0</v>
      </c>
      <c r="H1966" s="542"/>
      <c r="I1966" s="543"/>
      <c r="J1966" s="538"/>
      <c r="K1966" s="539"/>
      <c r="L1966" s="552"/>
      <c r="M1966" s="558"/>
      <c r="N1966" s="554">
        <f>L1966+J1966</f>
        <v>0</v>
      </c>
      <c r="O1966" s="555"/>
      <c r="P1966" s="538"/>
      <c r="Q1966" s="539"/>
      <c r="R1966" s="552"/>
      <c r="S1966" s="558"/>
      <c r="T1966" s="590">
        <f t="shared" ref="T1966:T2007" si="1767">R1966-P1966</f>
        <v>0</v>
      </c>
      <c r="U1966" s="591"/>
      <c r="V1966" s="550"/>
      <c r="W1966" s="543"/>
      <c r="X1966" s="538"/>
      <c r="Y1966" s="543"/>
      <c r="Z1966" s="538"/>
      <c r="AA1966" s="543"/>
      <c r="AB1966" s="538"/>
      <c r="AC1966" s="539"/>
      <c r="AD1966" s="552"/>
      <c r="AE1966" s="558"/>
      <c r="AF1966" s="586">
        <f>IF(AB1966=0,0,(AD1966/AB1966)*100)</f>
        <v>0</v>
      </c>
      <c r="AG1966" s="587"/>
      <c r="AH1966" s="538"/>
      <c r="AI1966" s="539"/>
      <c r="AJ1966" s="552"/>
      <c r="AK1966" s="558"/>
      <c r="AL1966" s="590">
        <f>IF(AH1966=0,0,(AJ1966/AH1966)*100)</f>
        <v>0</v>
      </c>
      <c r="AM1966" s="591"/>
      <c r="AN1966" s="538"/>
      <c r="AO1966" s="539"/>
      <c r="AP1966" s="552"/>
      <c r="AQ1966" s="558"/>
      <c r="AR1966" s="590">
        <f>IF(AN1966=0,0,(AP1966/AN1966)*100)</f>
        <v>0</v>
      </c>
      <c r="AS1966" s="591"/>
      <c r="AT1966" s="578">
        <f>AB1966+AH1966+AN1966</f>
        <v>0</v>
      </c>
      <c r="AU1966" s="579"/>
      <c r="AV1966" s="574">
        <f>AD1966+AJ1966+AP1966</f>
        <v>0</v>
      </c>
      <c r="AW1966" s="575"/>
      <c r="AX1966" s="590">
        <f>IF(AT1966=0,0,(AV1966/AT1966)*100)</f>
        <v>0</v>
      </c>
      <c r="AY1966" s="591"/>
      <c r="AZ1966" s="538"/>
      <c r="BA1966" s="539"/>
      <c r="BB1966" s="552"/>
      <c r="BC1966" s="558"/>
      <c r="BD1966" s="590">
        <f>IF(AZ1966=0,0,(BB1966/AZ1966)*100)</f>
        <v>0</v>
      </c>
      <c r="BE1966" s="591"/>
      <c r="BF1966" s="578">
        <f>AT1966+AZ1966</f>
        <v>0</v>
      </c>
      <c r="BG1966" s="579"/>
      <c r="BH1966" s="574">
        <f>AV1966+BB1966</f>
        <v>0</v>
      </c>
      <c r="BI1966" s="575"/>
      <c r="BJ1966" s="590">
        <f>IF(BF1966=0,0,(BH1966/BF1966)*100)</f>
        <v>0</v>
      </c>
      <c r="BK1966" s="591"/>
      <c r="BL1966" s="650">
        <f>(AD1966*2)+(AJ1966*2)+(AP1966*3)+BB1966</f>
        <v>0</v>
      </c>
      <c r="BM1966" s="651"/>
      <c r="BN1966" s="652"/>
      <c r="BO1966" s="599" t="e">
        <f>(BL1966*BR$1964)+(N1966*BR$1965)+(X1966*BR$1966)+(R1966*BR$1967)+(V1966*BR$1968)+(Z1966*BR$1969)</f>
        <v>#REF!</v>
      </c>
      <c r="BP1966" s="599" t="e">
        <f>((AZ1966-BB1966)*BR$1971)+((AT1966-AV1966)*BR$1970)+(H1966*BR$1972)+(P1966*BR$1973)</f>
        <v>#REF!</v>
      </c>
      <c r="BQ1966" s="70" t="s">
        <v>74</v>
      </c>
      <c r="BR1966" s="71" t="e">
        <f>IF(#REF!="B",#REF!,IF(#REF!="C",#REF!,#REF!))</f>
        <v>#REF!</v>
      </c>
      <c r="BS1966" s="67"/>
    </row>
    <row r="1967" spans="1:71" ht="21.75" customHeight="1">
      <c r="A1967" s="54"/>
      <c r="B1967" s="549"/>
      <c r="C1967" s="560" t="str">
        <f>IF(ROSTER!D$10="","",ROSTER!D$10)</f>
        <v/>
      </c>
      <c r="D1967" s="561"/>
      <c r="E1967" s="547"/>
      <c r="F1967" s="502"/>
      <c r="G1967" s="507"/>
      <c r="H1967" s="544"/>
      <c r="I1967" s="545"/>
      <c r="J1967" s="540"/>
      <c r="K1967" s="541"/>
      <c r="L1967" s="553"/>
      <c r="M1967" s="559"/>
      <c r="N1967" s="556" t="s">
        <v>14</v>
      </c>
      <c r="O1967" s="557"/>
      <c r="P1967" s="540"/>
      <c r="Q1967" s="541"/>
      <c r="R1967" s="553"/>
      <c r="S1967" s="559"/>
      <c r="T1967" s="592"/>
      <c r="U1967" s="593"/>
      <c r="V1967" s="551"/>
      <c r="W1967" s="545"/>
      <c r="X1967" s="540"/>
      <c r="Y1967" s="545"/>
      <c r="Z1967" s="540"/>
      <c r="AA1967" s="545"/>
      <c r="AB1967" s="540"/>
      <c r="AC1967" s="541"/>
      <c r="AD1967" s="553"/>
      <c r="AE1967" s="559"/>
      <c r="AF1967" s="588"/>
      <c r="AG1967" s="589"/>
      <c r="AH1967" s="540"/>
      <c r="AI1967" s="541"/>
      <c r="AJ1967" s="553"/>
      <c r="AK1967" s="559"/>
      <c r="AL1967" s="592"/>
      <c r="AM1967" s="593"/>
      <c r="AN1967" s="540"/>
      <c r="AO1967" s="541"/>
      <c r="AP1967" s="553"/>
      <c r="AQ1967" s="559"/>
      <c r="AR1967" s="592"/>
      <c r="AS1967" s="593"/>
      <c r="AT1967" s="580"/>
      <c r="AU1967" s="581"/>
      <c r="AV1967" s="576"/>
      <c r="AW1967" s="577"/>
      <c r="AX1967" s="592"/>
      <c r="AY1967" s="593"/>
      <c r="AZ1967" s="540"/>
      <c r="BA1967" s="541"/>
      <c r="BB1967" s="553"/>
      <c r="BC1967" s="559"/>
      <c r="BD1967" s="592"/>
      <c r="BE1967" s="593"/>
      <c r="BF1967" s="580"/>
      <c r="BG1967" s="581"/>
      <c r="BH1967" s="576"/>
      <c r="BI1967" s="577"/>
      <c r="BJ1967" s="592"/>
      <c r="BK1967" s="593"/>
      <c r="BL1967" s="653"/>
      <c r="BM1967" s="654"/>
      <c r="BN1967" s="655"/>
      <c r="BO1967" s="600"/>
      <c r="BP1967" s="600"/>
      <c r="BQ1967" s="70" t="s">
        <v>75</v>
      </c>
      <c r="BR1967" s="71" t="e">
        <f>IF(#REF!="B",#REF!,IF(#REF!="C",#REF!,#REF!))</f>
        <v>#REF!</v>
      </c>
      <c r="BS1967" s="67"/>
    </row>
    <row r="1968" spans="1:71" ht="21.75" customHeight="1">
      <c r="A1968" s="54"/>
      <c r="B1968" s="565" t="str">
        <f>IF(ROSTER!B$12="","",ROSTER!B$12)</f>
        <v/>
      </c>
      <c r="C1968" s="536" t="str">
        <f>IF(ROSTER!C$12="","",ROSTER!C$12)</f>
        <v/>
      </c>
      <c r="D1968" s="537"/>
      <c r="E1968" s="546"/>
      <c r="F1968" s="501">
        <f>IF(E1968="y",1,IF(E1968="S",1,0))</f>
        <v>0</v>
      </c>
      <c r="G1968" s="506">
        <f>IF(E1968="S",1,0)</f>
        <v>0</v>
      </c>
      <c r="H1968" s="542"/>
      <c r="I1968" s="543"/>
      <c r="J1968" s="538"/>
      <c r="K1968" s="539"/>
      <c r="L1968" s="552"/>
      <c r="M1968" s="558"/>
      <c r="N1968" s="554">
        <f>L1968+J1968</f>
        <v>0</v>
      </c>
      <c r="O1968" s="555"/>
      <c r="P1968" s="538"/>
      <c r="Q1968" s="539"/>
      <c r="R1968" s="552"/>
      <c r="S1968" s="558"/>
      <c r="T1968" s="590">
        <f t="shared" ref="T1968:T2007" si="1768">R1968-P1968</f>
        <v>0</v>
      </c>
      <c r="U1968" s="591"/>
      <c r="V1968" s="550"/>
      <c r="W1968" s="543"/>
      <c r="X1968" s="538"/>
      <c r="Y1968" s="543"/>
      <c r="Z1968" s="538"/>
      <c r="AA1968" s="543"/>
      <c r="AB1968" s="538"/>
      <c r="AC1968" s="539"/>
      <c r="AD1968" s="552"/>
      <c r="AE1968" s="558"/>
      <c r="AF1968" s="586">
        <f>IF(AB1968=0,0,(AD1968/AB1968)*100)</f>
        <v>0</v>
      </c>
      <c r="AG1968" s="587"/>
      <c r="AH1968" s="538"/>
      <c r="AI1968" s="539"/>
      <c r="AJ1968" s="552"/>
      <c r="AK1968" s="558"/>
      <c r="AL1968" s="590">
        <f>IF(AH1968=0,0,(AJ1968/AH1968)*100)</f>
        <v>0</v>
      </c>
      <c r="AM1968" s="591"/>
      <c r="AN1968" s="538"/>
      <c r="AO1968" s="539"/>
      <c r="AP1968" s="552"/>
      <c r="AQ1968" s="558"/>
      <c r="AR1968" s="590">
        <f>IF(AN1968=0,0,(AP1968/AN1968)*100)</f>
        <v>0</v>
      </c>
      <c r="AS1968" s="591"/>
      <c r="AT1968" s="578">
        <f>AB1968+AH1968+AN1968</f>
        <v>0</v>
      </c>
      <c r="AU1968" s="579"/>
      <c r="AV1968" s="574">
        <f>AD1968+AJ1968+AP1968</f>
        <v>0</v>
      </c>
      <c r="AW1968" s="575"/>
      <c r="AX1968" s="590">
        <f>IF(AT1968=0,0,(AV1968/AT1968)*100)</f>
        <v>0</v>
      </c>
      <c r="AY1968" s="591"/>
      <c r="AZ1968" s="538"/>
      <c r="BA1968" s="539"/>
      <c r="BB1968" s="552"/>
      <c r="BC1968" s="558"/>
      <c r="BD1968" s="590">
        <f>IF(AZ1968=0,0,(BB1968/AZ1968)*100)</f>
        <v>0</v>
      </c>
      <c r="BE1968" s="591"/>
      <c r="BF1968" s="578">
        <f>AT1968+AZ1968</f>
        <v>0</v>
      </c>
      <c r="BG1968" s="579"/>
      <c r="BH1968" s="574">
        <f>AV1968+BB1968</f>
        <v>0</v>
      </c>
      <c r="BI1968" s="575"/>
      <c r="BJ1968" s="590">
        <f>IF(BF1968=0,0,(BH1968/BF1968)*100)</f>
        <v>0</v>
      </c>
      <c r="BK1968" s="591"/>
      <c r="BL1968" s="650">
        <f>(AD1968*2)+(AJ1968*2)+(AP1968*3)+BB1968</f>
        <v>0</v>
      </c>
      <c r="BM1968" s="651"/>
      <c r="BN1968" s="652"/>
      <c r="BO1968" s="599" t="e">
        <f>(BL1968*BR$1964)+(N1968*BR$1965)+(X1968*BR$1966)+(R1968*BR$1967)+(V1968*BR$1968)+(Z1968*BR$1969)</f>
        <v>#REF!</v>
      </c>
      <c r="BP1968" s="599" t="e">
        <f>((AZ1968-BB1968)*BR$1971)+((AT1968-AV1968)*BR$1970)+(H1968*BR$1972)+(P1968*BR$1973)</f>
        <v>#REF!</v>
      </c>
      <c r="BQ1968" s="70" t="s">
        <v>76</v>
      </c>
      <c r="BR1968" s="71" t="e">
        <f>IF(#REF!="B",#REF!,IF(#REF!="C",#REF!,#REF!))</f>
        <v>#REF!</v>
      </c>
      <c r="BS1968" s="67"/>
    </row>
    <row r="1969" spans="1:71" ht="21.75" customHeight="1">
      <c r="A1969" s="54"/>
      <c r="B1969" s="566"/>
      <c r="C1969" s="560" t="str">
        <f>IF(ROSTER!D$12="","",ROSTER!D$12)</f>
        <v/>
      </c>
      <c r="D1969" s="561"/>
      <c r="E1969" s="547"/>
      <c r="F1969" s="502"/>
      <c r="G1969" s="507"/>
      <c r="H1969" s="544"/>
      <c r="I1969" s="545"/>
      <c r="J1969" s="540"/>
      <c r="K1969" s="541"/>
      <c r="L1969" s="553"/>
      <c r="M1969" s="559"/>
      <c r="N1969" s="556" t="s">
        <v>14</v>
      </c>
      <c r="O1969" s="557"/>
      <c r="P1969" s="540"/>
      <c r="Q1969" s="541"/>
      <c r="R1969" s="553"/>
      <c r="S1969" s="559"/>
      <c r="T1969" s="592"/>
      <c r="U1969" s="593"/>
      <c r="V1969" s="551"/>
      <c r="W1969" s="545"/>
      <c r="X1969" s="540"/>
      <c r="Y1969" s="545"/>
      <c r="Z1969" s="540"/>
      <c r="AA1969" s="545"/>
      <c r="AB1969" s="540"/>
      <c r="AC1969" s="541"/>
      <c r="AD1969" s="553"/>
      <c r="AE1969" s="559"/>
      <c r="AF1969" s="588"/>
      <c r="AG1969" s="589"/>
      <c r="AH1969" s="540"/>
      <c r="AI1969" s="541"/>
      <c r="AJ1969" s="553"/>
      <c r="AK1969" s="559"/>
      <c r="AL1969" s="592"/>
      <c r="AM1969" s="593"/>
      <c r="AN1969" s="540"/>
      <c r="AO1969" s="541"/>
      <c r="AP1969" s="553"/>
      <c r="AQ1969" s="559"/>
      <c r="AR1969" s="592"/>
      <c r="AS1969" s="593"/>
      <c r="AT1969" s="580"/>
      <c r="AU1969" s="581"/>
      <c r="AV1969" s="576"/>
      <c r="AW1969" s="577"/>
      <c r="AX1969" s="592"/>
      <c r="AY1969" s="593"/>
      <c r="AZ1969" s="540"/>
      <c r="BA1969" s="541"/>
      <c r="BB1969" s="553"/>
      <c r="BC1969" s="559"/>
      <c r="BD1969" s="592"/>
      <c r="BE1969" s="593"/>
      <c r="BF1969" s="580"/>
      <c r="BG1969" s="581"/>
      <c r="BH1969" s="576"/>
      <c r="BI1969" s="577"/>
      <c r="BJ1969" s="592"/>
      <c r="BK1969" s="593"/>
      <c r="BL1969" s="653"/>
      <c r="BM1969" s="654"/>
      <c r="BN1969" s="655"/>
      <c r="BO1969" s="600"/>
      <c r="BP1969" s="600"/>
      <c r="BQ1969" s="70" t="s">
        <v>77</v>
      </c>
      <c r="BR1969" s="71" t="e">
        <f>IF(#REF!="B",#REF!,IF(#REF!="C",#REF!,#REF!))</f>
        <v>#REF!</v>
      </c>
      <c r="BS1969" s="67"/>
    </row>
    <row r="1970" spans="1:71" ht="21.75" customHeight="1">
      <c r="A1970" s="54"/>
      <c r="B1970" s="565" t="str">
        <f>IF(ROSTER!B$14="","",ROSTER!B$14)</f>
        <v/>
      </c>
      <c r="C1970" s="536" t="str">
        <f>IF(ROSTER!C$14="","",ROSTER!C$14)</f>
        <v/>
      </c>
      <c r="D1970" s="537"/>
      <c r="E1970" s="546"/>
      <c r="F1970" s="501">
        <f>IF(E1970="y",1,IF(E1970="S",1,0))</f>
        <v>0</v>
      </c>
      <c r="G1970" s="506">
        <f>IF(E1970="S",1,0)</f>
        <v>0</v>
      </c>
      <c r="H1970" s="542"/>
      <c r="I1970" s="543"/>
      <c r="J1970" s="538"/>
      <c r="K1970" s="539"/>
      <c r="L1970" s="552"/>
      <c r="M1970" s="558"/>
      <c r="N1970" s="554">
        <f>L1970+J1970</f>
        <v>0</v>
      </c>
      <c r="O1970" s="555"/>
      <c r="P1970" s="538"/>
      <c r="Q1970" s="539"/>
      <c r="R1970" s="552"/>
      <c r="S1970" s="558"/>
      <c r="T1970" s="590">
        <f t="shared" ref="T1970:T2007" si="1769">R1970-P1970</f>
        <v>0</v>
      </c>
      <c r="U1970" s="591"/>
      <c r="V1970" s="550"/>
      <c r="W1970" s="543"/>
      <c r="X1970" s="538"/>
      <c r="Y1970" s="543"/>
      <c r="Z1970" s="538"/>
      <c r="AA1970" s="543"/>
      <c r="AB1970" s="538"/>
      <c r="AC1970" s="539"/>
      <c r="AD1970" s="552"/>
      <c r="AE1970" s="558"/>
      <c r="AF1970" s="586">
        <f>IF(AB1970=0,0,(AD1970/AB1970)*100)</f>
        <v>0</v>
      </c>
      <c r="AG1970" s="587"/>
      <c r="AH1970" s="538"/>
      <c r="AI1970" s="539"/>
      <c r="AJ1970" s="552"/>
      <c r="AK1970" s="558"/>
      <c r="AL1970" s="590">
        <f>IF(AH1970=0,0,(AJ1970/AH1970)*100)</f>
        <v>0</v>
      </c>
      <c r="AM1970" s="591"/>
      <c r="AN1970" s="538"/>
      <c r="AO1970" s="539"/>
      <c r="AP1970" s="552"/>
      <c r="AQ1970" s="558"/>
      <c r="AR1970" s="590">
        <f>IF(AN1970=0,0,(AP1970/AN1970)*100)</f>
        <v>0</v>
      </c>
      <c r="AS1970" s="591"/>
      <c r="AT1970" s="578">
        <f>AB1970+AH1970+AN1970</f>
        <v>0</v>
      </c>
      <c r="AU1970" s="579"/>
      <c r="AV1970" s="574">
        <f>AD1970+AJ1970+AP1970</f>
        <v>0</v>
      </c>
      <c r="AW1970" s="575"/>
      <c r="AX1970" s="590">
        <f>IF(AT1970=0,0,(AV1970/AT1970)*100)</f>
        <v>0</v>
      </c>
      <c r="AY1970" s="591"/>
      <c r="AZ1970" s="538"/>
      <c r="BA1970" s="539"/>
      <c r="BB1970" s="552"/>
      <c r="BC1970" s="558"/>
      <c r="BD1970" s="590">
        <f>IF(AZ1970=0,0,(BB1970/AZ1970)*100)</f>
        <v>0</v>
      </c>
      <c r="BE1970" s="591"/>
      <c r="BF1970" s="578">
        <f>AT1970+AZ1970</f>
        <v>0</v>
      </c>
      <c r="BG1970" s="579"/>
      <c r="BH1970" s="574">
        <f>AV1970+BB1970</f>
        <v>0</v>
      </c>
      <c r="BI1970" s="575"/>
      <c r="BJ1970" s="590">
        <f>IF(BF1970=0,0,(BH1970/BF1970)*100)</f>
        <v>0</v>
      </c>
      <c r="BK1970" s="591"/>
      <c r="BL1970" s="650">
        <f>(AD1970*2)+(AJ1970*2)+(AP1970*3)+BB1970</f>
        <v>0</v>
      </c>
      <c r="BM1970" s="651"/>
      <c r="BN1970" s="652"/>
      <c r="BO1970" s="599" t="e">
        <f>(BL1970*BR$1964)+(N1970*BR$1965)+(X1970*BR$1966)+(R1970*BR$1967)+(V1970*BR$1968)+(Z1970*BR$1969)</f>
        <v>#REF!</v>
      </c>
      <c r="BP1970" s="599" t="e">
        <f>((AZ1970-BB1970)*BR$1971)+((AT1970-AV1970)*BR$1970)+(H1970*BR$1972)+(P1970*BR$1973)</f>
        <v>#REF!</v>
      </c>
      <c r="BQ1970" s="70" t="s">
        <v>78</v>
      </c>
      <c r="BR1970" s="71" t="e">
        <f>IF(#REF!="B",#REF!,IF(#REF!="C",#REF!,#REF!))</f>
        <v>#REF!</v>
      </c>
      <c r="BS1970" s="67"/>
    </row>
    <row r="1971" spans="1:71" ht="21.75" customHeight="1">
      <c r="A1971" s="54"/>
      <c r="B1971" s="566"/>
      <c r="C1971" s="560" t="str">
        <f>IF(ROSTER!D$14="","",ROSTER!D$14)</f>
        <v/>
      </c>
      <c r="D1971" s="561"/>
      <c r="E1971" s="547"/>
      <c r="F1971" s="502"/>
      <c r="G1971" s="507"/>
      <c r="H1971" s="544"/>
      <c r="I1971" s="545"/>
      <c r="J1971" s="540"/>
      <c r="K1971" s="541"/>
      <c r="L1971" s="553"/>
      <c r="M1971" s="559"/>
      <c r="N1971" s="556" t="s">
        <v>14</v>
      </c>
      <c r="O1971" s="557"/>
      <c r="P1971" s="540"/>
      <c r="Q1971" s="541"/>
      <c r="R1971" s="553"/>
      <c r="S1971" s="559"/>
      <c r="T1971" s="592"/>
      <c r="U1971" s="593"/>
      <c r="V1971" s="551"/>
      <c r="W1971" s="545"/>
      <c r="X1971" s="540"/>
      <c r="Y1971" s="545"/>
      <c r="Z1971" s="540"/>
      <c r="AA1971" s="545"/>
      <c r="AB1971" s="540"/>
      <c r="AC1971" s="541"/>
      <c r="AD1971" s="553"/>
      <c r="AE1971" s="559"/>
      <c r="AF1971" s="588"/>
      <c r="AG1971" s="589"/>
      <c r="AH1971" s="540"/>
      <c r="AI1971" s="541"/>
      <c r="AJ1971" s="553"/>
      <c r="AK1971" s="559"/>
      <c r="AL1971" s="592"/>
      <c r="AM1971" s="593"/>
      <c r="AN1971" s="540"/>
      <c r="AO1971" s="541"/>
      <c r="AP1971" s="553"/>
      <c r="AQ1971" s="559"/>
      <c r="AR1971" s="592"/>
      <c r="AS1971" s="593"/>
      <c r="AT1971" s="580"/>
      <c r="AU1971" s="581"/>
      <c r="AV1971" s="576"/>
      <c r="AW1971" s="577"/>
      <c r="AX1971" s="592"/>
      <c r="AY1971" s="593"/>
      <c r="AZ1971" s="540"/>
      <c r="BA1971" s="541"/>
      <c r="BB1971" s="553"/>
      <c r="BC1971" s="559"/>
      <c r="BD1971" s="592"/>
      <c r="BE1971" s="593"/>
      <c r="BF1971" s="580"/>
      <c r="BG1971" s="581"/>
      <c r="BH1971" s="576"/>
      <c r="BI1971" s="577"/>
      <c r="BJ1971" s="592"/>
      <c r="BK1971" s="593"/>
      <c r="BL1971" s="653"/>
      <c r="BM1971" s="654"/>
      <c r="BN1971" s="655"/>
      <c r="BO1971" s="600"/>
      <c r="BP1971" s="600"/>
      <c r="BQ1971" s="70" t="s">
        <v>79</v>
      </c>
      <c r="BR1971" s="71" t="e">
        <f>IF(#REF!="B",#REF!,IF(#REF!="C",#REF!,#REF!))</f>
        <v>#REF!</v>
      </c>
      <c r="BS1971" s="67"/>
    </row>
    <row r="1972" spans="1:71" ht="21.75" customHeight="1">
      <c r="A1972" s="54"/>
      <c r="B1972" s="565" t="str">
        <f>IF(ROSTER!B$16="","",ROSTER!B$16)</f>
        <v/>
      </c>
      <c r="C1972" s="536" t="str">
        <f>IF(ROSTER!C$16="","",ROSTER!C$16)</f>
        <v/>
      </c>
      <c r="D1972" s="537"/>
      <c r="E1972" s="546"/>
      <c r="F1972" s="501">
        <f>IF(E1972="y",1,IF(E1972="S",1,0))</f>
        <v>0</v>
      </c>
      <c r="G1972" s="506">
        <f>IF(E1972="S",1,0)</f>
        <v>0</v>
      </c>
      <c r="H1972" s="542"/>
      <c r="I1972" s="543"/>
      <c r="J1972" s="538"/>
      <c r="K1972" s="539"/>
      <c r="L1972" s="552"/>
      <c r="M1972" s="558"/>
      <c r="N1972" s="554">
        <f>L1972+J1972</f>
        <v>0</v>
      </c>
      <c r="O1972" s="555"/>
      <c r="P1972" s="538"/>
      <c r="Q1972" s="539"/>
      <c r="R1972" s="552"/>
      <c r="S1972" s="558"/>
      <c r="T1972" s="590">
        <f t="shared" ref="T1972:T2007" si="1770">R1972-P1972</f>
        <v>0</v>
      </c>
      <c r="U1972" s="591"/>
      <c r="V1972" s="550"/>
      <c r="W1972" s="543"/>
      <c r="X1972" s="538"/>
      <c r="Y1972" s="543"/>
      <c r="Z1972" s="538"/>
      <c r="AA1972" s="543"/>
      <c r="AB1972" s="538"/>
      <c r="AC1972" s="539"/>
      <c r="AD1972" s="552"/>
      <c r="AE1972" s="558"/>
      <c r="AF1972" s="586">
        <f>IF(AB1972=0,0,(AD1972/AB1972)*100)</f>
        <v>0</v>
      </c>
      <c r="AG1972" s="587"/>
      <c r="AH1972" s="538"/>
      <c r="AI1972" s="539"/>
      <c r="AJ1972" s="552"/>
      <c r="AK1972" s="558"/>
      <c r="AL1972" s="590">
        <f>IF(AH1972=0,0,(AJ1972/AH1972)*100)</f>
        <v>0</v>
      </c>
      <c r="AM1972" s="591"/>
      <c r="AN1972" s="538"/>
      <c r="AO1972" s="539"/>
      <c r="AP1972" s="552"/>
      <c r="AQ1972" s="558"/>
      <c r="AR1972" s="590">
        <f>IF(AN1972=0,0,(AP1972/AN1972)*100)</f>
        <v>0</v>
      </c>
      <c r="AS1972" s="591"/>
      <c r="AT1972" s="578">
        <f>AB1972+AH1972+AN1972</f>
        <v>0</v>
      </c>
      <c r="AU1972" s="579"/>
      <c r="AV1972" s="574">
        <f>AD1972+AJ1972+AP1972</f>
        <v>0</v>
      </c>
      <c r="AW1972" s="575"/>
      <c r="AX1972" s="590">
        <f>IF(AT1972=0,0,(AV1972/AT1972)*100)</f>
        <v>0</v>
      </c>
      <c r="AY1972" s="591"/>
      <c r="AZ1972" s="538"/>
      <c r="BA1972" s="539"/>
      <c r="BB1972" s="552"/>
      <c r="BC1972" s="558"/>
      <c r="BD1972" s="590">
        <f>IF(AZ1972=0,0,(BB1972/AZ1972)*100)</f>
        <v>0</v>
      </c>
      <c r="BE1972" s="591"/>
      <c r="BF1972" s="578">
        <f>AT1972+AZ1972</f>
        <v>0</v>
      </c>
      <c r="BG1972" s="579"/>
      <c r="BH1972" s="574">
        <f>AV1972+BB1972</f>
        <v>0</v>
      </c>
      <c r="BI1972" s="575"/>
      <c r="BJ1972" s="590">
        <f>IF(BF1972=0,0,(BH1972/BF1972)*100)</f>
        <v>0</v>
      </c>
      <c r="BK1972" s="591"/>
      <c r="BL1972" s="650">
        <f>(AD1972*2)+(AJ1972*2)+(AP1972*3)+BB1972</f>
        <v>0</v>
      </c>
      <c r="BM1972" s="651"/>
      <c r="BN1972" s="652"/>
      <c r="BO1972" s="599" t="e">
        <f>(BL1972*BR$1964)+(N1972*BR$1965)+(X1972*BR$1966)+(R1972*BR$1967)+(V1972*BR$1968)+(Z1972*BR$1969)</f>
        <v>#REF!</v>
      </c>
      <c r="BP1972" s="599" t="e">
        <f>((AZ1972-BB1972)*BR$1971)+((AT1972-AV1972)*BR$1970)+(H1972*BR$1972)+(P1972*BR$1973)</f>
        <v>#REF!</v>
      </c>
      <c r="BQ1972" s="70" t="s">
        <v>80</v>
      </c>
      <c r="BR1972" s="71" t="e">
        <f>IF(#REF!="B",#REF!,IF(#REF!="C",#REF!,#REF!))</f>
        <v>#REF!</v>
      </c>
      <c r="BS1972" s="67"/>
    </row>
    <row r="1973" spans="1:71" ht="21.75" customHeight="1">
      <c r="A1973" s="54"/>
      <c r="B1973" s="566"/>
      <c r="C1973" s="560" t="str">
        <f>IF(ROSTER!D$16="","",ROSTER!D$16)</f>
        <v/>
      </c>
      <c r="D1973" s="561"/>
      <c r="E1973" s="547"/>
      <c r="F1973" s="502"/>
      <c r="G1973" s="507"/>
      <c r="H1973" s="544"/>
      <c r="I1973" s="545"/>
      <c r="J1973" s="540"/>
      <c r="K1973" s="541"/>
      <c r="L1973" s="553"/>
      <c r="M1973" s="559"/>
      <c r="N1973" s="556" t="s">
        <v>14</v>
      </c>
      <c r="O1973" s="557"/>
      <c r="P1973" s="540"/>
      <c r="Q1973" s="541"/>
      <c r="R1973" s="553"/>
      <c r="S1973" s="559"/>
      <c r="T1973" s="592"/>
      <c r="U1973" s="593"/>
      <c r="V1973" s="551"/>
      <c r="W1973" s="545"/>
      <c r="X1973" s="540"/>
      <c r="Y1973" s="545"/>
      <c r="Z1973" s="540"/>
      <c r="AA1973" s="545"/>
      <c r="AB1973" s="540"/>
      <c r="AC1973" s="541"/>
      <c r="AD1973" s="553"/>
      <c r="AE1973" s="559"/>
      <c r="AF1973" s="588"/>
      <c r="AG1973" s="589"/>
      <c r="AH1973" s="540"/>
      <c r="AI1973" s="541"/>
      <c r="AJ1973" s="553"/>
      <c r="AK1973" s="559"/>
      <c r="AL1973" s="592"/>
      <c r="AM1973" s="593"/>
      <c r="AN1973" s="540"/>
      <c r="AO1973" s="541"/>
      <c r="AP1973" s="553"/>
      <c r="AQ1973" s="559"/>
      <c r="AR1973" s="592"/>
      <c r="AS1973" s="593"/>
      <c r="AT1973" s="580"/>
      <c r="AU1973" s="581"/>
      <c r="AV1973" s="576"/>
      <c r="AW1973" s="577"/>
      <c r="AX1973" s="592"/>
      <c r="AY1973" s="593"/>
      <c r="AZ1973" s="540"/>
      <c r="BA1973" s="541"/>
      <c r="BB1973" s="553"/>
      <c r="BC1973" s="559"/>
      <c r="BD1973" s="592"/>
      <c r="BE1973" s="593"/>
      <c r="BF1973" s="580"/>
      <c r="BG1973" s="581"/>
      <c r="BH1973" s="576"/>
      <c r="BI1973" s="577"/>
      <c r="BJ1973" s="592"/>
      <c r="BK1973" s="593"/>
      <c r="BL1973" s="653"/>
      <c r="BM1973" s="654"/>
      <c r="BN1973" s="655"/>
      <c r="BO1973" s="600"/>
      <c r="BP1973" s="600"/>
      <c r="BQ1973" s="70" t="s">
        <v>81</v>
      </c>
      <c r="BR1973" s="71" t="e">
        <f>IF(#REF!="B",#REF!,IF(#REF!="C",#REF!,#REF!))</f>
        <v>#REF!</v>
      </c>
      <c r="BS1973" s="67"/>
    </row>
    <row r="1974" spans="1:71" ht="21.75" customHeight="1">
      <c r="A1974" s="54"/>
      <c r="B1974" s="565" t="str">
        <f>IF(ROSTER!B$18="","",ROSTER!B$18)</f>
        <v/>
      </c>
      <c r="C1974" s="536" t="str">
        <f>IF(ROSTER!C$18="","",ROSTER!C$18)</f>
        <v/>
      </c>
      <c r="D1974" s="537"/>
      <c r="E1974" s="546"/>
      <c r="F1974" s="501">
        <f>IF(E1974="y",1,IF(E1974="S",1,0))</f>
        <v>0</v>
      </c>
      <c r="G1974" s="506">
        <f>IF(E1974="S",1,0)</f>
        <v>0</v>
      </c>
      <c r="H1974" s="542"/>
      <c r="I1974" s="543"/>
      <c r="J1974" s="538"/>
      <c r="K1974" s="539"/>
      <c r="L1974" s="552"/>
      <c r="M1974" s="558"/>
      <c r="N1974" s="554">
        <f>L1974+J1974</f>
        <v>0</v>
      </c>
      <c r="O1974" s="555"/>
      <c r="P1974" s="538"/>
      <c r="Q1974" s="539"/>
      <c r="R1974" s="552"/>
      <c r="S1974" s="558"/>
      <c r="T1974" s="590">
        <f t="shared" ref="T1974:T2007" si="1771">R1974-P1974</f>
        <v>0</v>
      </c>
      <c r="U1974" s="591"/>
      <c r="V1974" s="550"/>
      <c r="W1974" s="543"/>
      <c r="X1974" s="538"/>
      <c r="Y1974" s="543"/>
      <c r="Z1974" s="538"/>
      <c r="AA1974" s="543"/>
      <c r="AB1974" s="538"/>
      <c r="AC1974" s="539"/>
      <c r="AD1974" s="552"/>
      <c r="AE1974" s="558"/>
      <c r="AF1974" s="586">
        <f>IF(AB1974=0,0,(AD1974/AB1974)*100)</f>
        <v>0</v>
      </c>
      <c r="AG1974" s="587"/>
      <c r="AH1974" s="538"/>
      <c r="AI1974" s="539"/>
      <c r="AJ1974" s="552"/>
      <c r="AK1974" s="558"/>
      <c r="AL1974" s="590">
        <f>IF(AH1974=0,0,(AJ1974/AH1974)*100)</f>
        <v>0</v>
      </c>
      <c r="AM1974" s="591"/>
      <c r="AN1974" s="538"/>
      <c r="AO1974" s="539"/>
      <c r="AP1974" s="552"/>
      <c r="AQ1974" s="558"/>
      <c r="AR1974" s="590">
        <f>IF(AN1974=0,0,(AP1974/AN1974)*100)</f>
        <v>0</v>
      </c>
      <c r="AS1974" s="591"/>
      <c r="AT1974" s="578">
        <f>AB1974+AH1974+AN1974</f>
        <v>0</v>
      </c>
      <c r="AU1974" s="579"/>
      <c r="AV1974" s="574">
        <f>AD1974+AJ1974+AP1974</f>
        <v>0</v>
      </c>
      <c r="AW1974" s="575"/>
      <c r="AX1974" s="590">
        <f>IF(AT1974=0,0,(AV1974/AT1974)*100)</f>
        <v>0</v>
      </c>
      <c r="AY1974" s="591"/>
      <c r="AZ1974" s="538"/>
      <c r="BA1974" s="539"/>
      <c r="BB1974" s="552"/>
      <c r="BC1974" s="558"/>
      <c r="BD1974" s="590">
        <f>IF(AZ1974=0,0,(BB1974/AZ1974)*100)</f>
        <v>0</v>
      </c>
      <c r="BE1974" s="591"/>
      <c r="BF1974" s="578">
        <f>AT1974+AZ1974</f>
        <v>0</v>
      </c>
      <c r="BG1974" s="579"/>
      <c r="BH1974" s="574">
        <f>AV1974+BB1974</f>
        <v>0</v>
      </c>
      <c r="BI1974" s="575"/>
      <c r="BJ1974" s="590">
        <f>IF(BF1974=0,0,(BH1974/BF1974)*100)</f>
        <v>0</v>
      </c>
      <c r="BK1974" s="591"/>
      <c r="BL1974" s="650">
        <f>(AD1974*2)+(AJ1974*2)+(AP1974*3)+BB1974</f>
        <v>0</v>
      </c>
      <c r="BM1974" s="651"/>
      <c r="BN1974" s="652"/>
      <c r="BO1974" s="599" t="e">
        <f>(BL1974*BR$1964)+(N1974*BR$1965)+(X1974*BR$1966)+(R1974*BR$1967)+(V1974*BR$1968)+(Z1974*BR$1969)</f>
        <v>#REF!</v>
      </c>
      <c r="BP1974" s="599" t="e">
        <f>((AZ1974-BB1974)*BR$1971)+((AT1974-AV1974)*BR$1970)+(H1974*BR$1972)+(P1974*BR$1973)</f>
        <v>#REF!</v>
      </c>
      <c r="BQ1974" s="54"/>
      <c r="BR1974" s="54"/>
      <c r="BS1974" s="67"/>
    </row>
    <row r="1975" spans="1:71" ht="21.75" customHeight="1">
      <c r="A1975" s="54"/>
      <c r="B1975" s="566"/>
      <c r="C1975" s="560" t="str">
        <f>IF(ROSTER!D$18="","",ROSTER!D$18)</f>
        <v/>
      </c>
      <c r="D1975" s="561"/>
      <c r="E1975" s="547"/>
      <c r="F1975" s="502"/>
      <c r="G1975" s="507"/>
      <c r="H1975" s="544"/>
      <c r="I1975" s="545"/>
      <c r="J1975" s="540"/>
      <c r="K1975" s="541"/>
      <c r="L1975" s="553"/>
      <c r="M1975" s="559"/>
      <c r="N1975" s="556"/>
      <c r="O1975" s="557"/>
      <c r="P1975" s="540"/>
      <c r="Q1975" s="541"/>
      <c r="R1975" s="553"/>
      <c r="S1975" s="559"/>
      <c r="T1975" s="592"/>
      <c r="U1975" s="593"/>
      <c r="V1975" s="551"/>
      <c r="W1975" s="545"/>
      <c r="X1975" s="540"/>
      <c r="Y1975" s="545"/>
      <c r="Z1975" s="540"/>
      <c r="AA1975" s="545"/>
      <c r="AB1975" s="540"/>
      <c r="AC1975" s="541"/>
      <c r="AD1975" s="553"/>
      <c r="AE1975" s="559"/>
      <c r="AF1975" s="588"/>
      <c r="AG1975" s="589"/>
      <c r="AH1975" s="540"/>
      <c r="AI1975" s="541"/>
      <c r="AJ1975" s="553"/>
      <c r="AK1975" s="559"/>
      <c r="AL1975" s="592"/>
      <c r="AM1975" s="593"/>
      <c r="AN1975" s="540"/>
      <c r="AO1975" s="541"/>
      <c r="AP1975" s="553"/>
      <c r="AQ1975" s="559"/>
      <c r="AR1975" s="592"/>
      <c r="AS1975" s="593"/>
      <c r="AT1975" s="580"/>
      <c r="AU1975" s="581"/>
      <c r="AV1975" s="576"/>
      <c r="AW1975" s="577"/>
      <c r="AX1975" s="592"/>
      <c r="AY1975" s="593"/>
      <c r="AZ1975" s="540"/>
      <c r="BA1975" s="541"/>
      <c r="BB1975" s="553"/>
      <c r="BC1975" s="559"/>
      <c r="BD1975" s="592"/>
      <c r="BE1975" s="593"/>
      <c r="BF1975" s="580"/>
      <c r="BG1975" s="581"/>
      <c r="BH1975" s="576"/>
      <c r="BI1975" s="577"/>
      <c r="BJ1975" s="592"/>
      <c r="BK1975" s="593"/>
      <c r="BL1975" s="653"/>
      <c r="BM1975" s="654"/>
      <c r="BN1975" s="655"/>
      <c r="BO1975" s="600"/>
      <c r="BP1975" s="600"/>
      <c r="BQ1975" s="54"/>
      <c r="BR1975" s="54"/>
      <c r="BS1975" s="54"/>
    </row>
    <row r="1976" spans="1:71" ht="21.75" customHeight="1">
      <c r="A1976" s="54"/>
      <c r="B1976" s="565" t="str">
        <f>IF(ROSTER!B$20="","",ROSTER!B$20)</f>
        <v/>
      </c>
      <c r="C1976" s="536" t="str">
        <f>IF(ROSTER!C$20="","",ROSTER!C$20)</f>
        <v/>
      </c>
      <c r="D1976" s="537"/>
      <c r="E1976" s="546"/>
      <c r="F1976" s="501">
        <f>IF(E1976="y",1,IF(E1976="S",1,0))</f>
        <v>0</v>
      </c>
      <c r="G1976" s="506">
        <f>IF(E1976="S",1,0)</f>
        <v>0</v>
      </c>
      <c r="H1976" s="542"/>
      <c r="I1976" s="543"/>
      <c r="J1976" s="538"/>
      <c r="K1976" s="539"/>
      <c r="L1976" s="552"/>
      <c r="M1976" s="558"/>
      <c r="N1976" s="554">
        <f>L1976+J1976</f>
        <v>0</v>
      </c>
      <c r="O1976" s="555"/>
      <c r="P1976" s="538"/>
      <c r="Q1976" s="539"/>
      <c r="R1976" s="552"/>
      <c r="S1976" s="558"/>
      <c r="T1976" s="590">
        <f t="shared" ref="T1976:T2007" si="1772">R1976-P1976</f>
        <v>0</v>
      </c>
      <c r="U1976" s="591"/>
      <c r="V1976" s="550"/>
      <c r="W1976" s="543"/>
      <c r="X1976" s="538"/>
      <c r="Y1976" s="543"/>
      <c r="Z1976" s="538"/>
      <c r="AA1976" s="543"/>
      <c r="AB1976" s="538"/>
      <c r="AC1976" s="539"/>
      <c r="AD1976" s="552"/>
      <c r="AE1976" s="558"/>
      <c r="AF1976" s="586">
        <f>IF(AB1976=0,0,(AD1976/AB1976)*100)</f>
        <v>0</v>
      </c>
      <c r="AG1976" s="587"/>
      <c r="AH1976" s="538"/>
      <c r="AI1976" s="539"/>
      <c r="AJ1976" s="552"/>
      <c r="AK1976" s="558"/>
      <c r="AL1976" s="590">
        <f>IF(AH1976=0,0,(AJ1976/AH1976)*100)</f>
        <v>0</v>
      </c>
      <c r="AM1976" s="591"/>
      <c r="AN1976" s="538"/>
      <c r="AO1976" s="539"/>
      <c r="AP1976" s="552"/>
      <c r="AQ1976" s="558"/>
      <c r="AR1976" s="590">
        <f>IF(AN1976=0,0,(AP1976/AN1976)*100)</f>
        <v>0</v>
      </c>
      <c r="AS1976" s="591"/>
      <c r="AT1976" s="578">
        <f>AB1976+AH1976+AN1976</f>
        <v>0</v>
      </c>
      <c r="AU1976" s="579"/>
      <c r="AV1976" s="574">
        <f>AD1976+AJ1976+AP1976</f>
        <v>0</v>
      </c>
      <c r="AW1976" s="575"/>
      <c r="AX1976" s="590">
        <f>IF(AT1976=0,0,(AV1976/AT1976)*100)</f>
        <v>0</v>
      </c>
      <c r="AY1976" s="591"/>
      <c r="AZ1976" s="538"/>
      <c r="BA1976" s="539"/>
      <c r="BB1976" s="552"/>
      <c r="BC1976" s="558"/>
      <c r="BD1976" s="590">
        <f>IF(AZ1976=0,0,(BB1976/AZ1976)*100)</f>
        <v>0</v>
      </c>
      <c r="BE1976" s="591"/>
      <c r="BF1976" s="578">
        <f>AT1976+AZ1976</f>
        <v>0</v>
      </c>
      <c r="BG1976" s="579"/>
      <c r="BH1976" s="574">
        <f>AV1976+BB1976</f>
        <v>0</v>
      </c>
      <c r="BI1976" s="575"/>
      <c r="BJ1976" s="590">
        <f>IF(BF1976=0,0,(BH1976/BF1976)*100)</f>
        <v>0</v>
      </c>
      <c r="BK1976" s="591"/>
      <c r="BL1976" s="650">
        <f>(AD1976*2)+(AJ1976*2)+(AP1976*3)+BB1976</f>
        <v>0</v>
      </c>
      <c r="BM1976" s="651"/>
      <c r="BN1976" s="652"/>
      <c r="BO1976" s="599" t="e">
        <f>(BL1976*BR$1964)+(N1976*BR$1965)+(X1976*BR$1966)+(R1976*BR$1967)+(V1976*BR$1968)+(Z1976*BR$1969)</f>
        <v>#REF!</v>
      </c>
      <c r="BP1976" s="599" t="e">
        <f>((AZ1976-BB1976)*BR$1971)+((AT1976-AV1976)*BR$1970)+(H1976*BR$1972)+(P1976*BR$1973)</f>
        <v>#REF!</v>
      </c>
      <c r="BQ1976" s="54"/>
      <c r="BR1976" s="54"/>
      <c r="BS1976" s="54"/>
    </row>
    <row r="1977" spans="1:71" ht="21.75" customHeight="1">
      <c r="A1977" s="54"/>
      <c r="B1977" s="566"/>
      <c r="C1977" s="560" t="str">
        <f>IF(ROSTER!D$20="","",ROSTER!D$20)</f>
        <v/>
      </c>
      <c r="D1977" s="561"/>
      <c r="E1977" s="547"/>
      <c r="F1977" s="502"/>
      <c r="G1977" s="507"/>
      <c r="H1977" s="544"/>
      <c r="I1977" s="545"/>
      <c r="J1977" s="540"/>
      <c r="K1977" s="541"/>
      <c r="L1977" s="553"/>
      <c r="M1977" s="559"/>
      <c r="N1977" s="556" t="s">
        <v>14</v>
      </c>
      <c r="O1977" s="557"/>
      <c r="P1977" s="540"/>
      <c r="Q1977" s="541"/>
      <c r="R1977" s="553"/>
      <c r="S1977" s="559"/>
      <c r="T1977" s="592"/>
      <c r="U1977" s="593"/>
      <c r="V1977" s="551"/>
      <c r="W1977" s="545"/>
      <c r="X1977" s="540"/>
      <c r="Y1977" s="545"/>
      <c r="Z1977" s="540"/>
      <c r="AA1977" s="545"/>
      <c r="AB1977" s="540"/>
      <c r="AC1977" s="541"/>
      <c r="AD1977" s="553"/>
      <c r="AE1977" s="559"/>
      <c r="AF1977" s="588"/>
      <c r="AG1977" s="589"/>
      <c r="AH1977" s="540"/>
      <c r="AI1977" s="541"/>
      <c r="AJ1977" s="553"/>
      <c r="AK1977" s="559"/>
      <c r="AL1977" s="592"/>
      <c r="AM1977" s="593"/>
      <c r="AN1977" s="540"/>
      <c r="AO1977" s="541"/>
      <c r="AP1977" s="553"/>
      <c r="AQ1977" s="559"/>
      <c r="AR1977" s="592"/>
      <c r="AS1977" s="593"/>
      <c r="AT1977" s="580"/>
      <c r="AU1977" s="581"/>
      <c r="AV1977" s="576"/>
      <c r="AW1977" s="577"/>
      <c r="AX1977" s="592"/>
      <c r="AY1977" s="593"/>
      <c r="AZ1977" s="540"/>
      <c r="BA1977" s="541"/>
      <c r="BB1977" s="553"/>
      <c r="BC1977" s="559"/>
      <c r="BD1977" s="592"/>
      <c r="BE1977" s="593"/>
      <c r="BF1977" s="580"/>
      <c r="BG1977" s="581"/>
      <c r="BH1977" s="576"/>
      <c r="BI1977" s="577"/>
      <c r="BJ1977" s="592"/>
      <c r="BK1977" s="593"/>
      <c r="BL1977" s="653"/>
      <c r="BM1977" s="654"/>
      <c r="BN1977" s="655"/>
      <c r="BO1977" s="600"/>
      <c r="BP1977" s="600"/>
      <c r="BQ1977" s="54"/>
      <c r="BR1977" s="54"/>
      <c r="BS1977" s="54"/>
    </row>
    <row r="1978" spans="1:71" ht="21.75" customHeight="1">
      <c r="A1978" s="54"/>
      <c r="B1978" s="565" t="str">
        <f>IF(ROSTER!B$22="","",ROSTER!B$22)</f>
        <v/>
      </c>
      <c r="C1978" s="536" t="str">
        <f>IF(ROSTER!C$22="","",ROSTER!C$22)</f>
        <v/>
      </c>
      <c r="D1978" s="537"/>
      <c r="E1978" s="546"/>
      <c r="F1978" s="501">
        <f>IF(E1978="y",1,IF(E1978="S",1,0))</f>
        <v>0</v>
      </c>
      <c r="G1978" s="506">
        <f>IF(E1978="S",1,0)</f>
        <v>0</v>
      </c>
      <c r="H1978" s="542"/>
      <c r="I1978" s="543"/>
      <c r="J1978" s="538"/>
      <c r="K1978" s="539"/>
      <c r="L1978" s="552"/>
      <c r="M1978" s="558"/>
      <c r="N1978" s="554">
        <f>L1978+J1978</f>
        <v>0</v>
      </c>
      <c r="O1978" s="555"/>
      <c r="P1978" s="538"/>
      <c r="Q1978" s="539"/>
      <c r="R1978" s="552"/>
      <c r="S1978" s="558"/>
      <c r="T1978" s="590">
        <f t="shared" ref="T1978:T2007" si="1773">R1978-P1978</f>
        <v>0</v>
      </c>
      <c r="U1978" s="591"/>
      <c r="V1978" s="550"/>
      <c r="W1978" s="543"/>
      <c r="X1978" s="538"/>
      <c r="Y1978" s="543"/>
      <c r="Z1978" s="538"/>
      <c r="AA1978" s="543"/>
      <c r="AB1978" s="538"/>
      <c r="AC1978" s="539"/>
      <c r="AD1978" s="552"/>
      <c r="AE1978" s="558"/>
      <c r="AF1978" s="586">
        <f>IF(AB1978=0,0,(AD1978/AB1978)*100)</f>
        <v>0</v>
      </c>
      <c r="AG1978" s="587"/>
      <c r="AH1978" s="538"/>
      <c r="AI1978" s="539"/>
      <c r="AJ1978" s="552"/>
      <c r="AK1978" s="558"/>
      <c r="AL1978" s="590">
        <f>IF(AH1978=0,0,(AJ1978/AH1978)*100)</f>
        <v>0</v>
      </c>
      <c r="AM1978" s="591"/>
      <c r="AN1978" s="538"/>
      <c r="AO1978" s="539"/>
      <c r="AP1978" s="552"/>
      <c r="AQ1978" s="558"/>
      <c r="AR1978" s="590">
        <f>IF(AN1978=0,0,(AP1978/AN1978)*100)</f>
        <v>0</v>
      </c>
      <c r="AS1978" s="591"/>
      <c r="AT1978" s="578">
        <f>AB1978+AH1978+AN1978</f>
        <v>0</v>
      </c>
      <c r="AU1978" s="579"/>
      <c r="AV1978" s="574">
        <f>AD1978+AJ1978+AP1978</f>
        <v>0</v>
      </c>
      <c r="AW1978" s="575"/>
      <c r="AX1978" s="590">
        <f>IF(AT1978=0,0,(AV1978/AT1978)*100)</f>
        <v>0</v>
      </c>
      <c r="AY1978" s="591"/>
      <c r="AZ1978" s="538"/>
      <c r="BA1978" s="539"/>
      <c r="BB1978" s="552"/>
      <c r="BC1978" s="558"/>
      <c r="BD1978" s="590">
        <f>IF(AZ1978=0,0,(BB1978/AZ1978)*100)</f>
        <v>0</v>
      </c>
      <c r="BE1978" s="591"/>
      <c r="BF1978" s="578">
        <f>AT1978+AZ1978</f>
        <v>0</v>
      </c>
      <c r="BG1978" s="579"/>
      <c r="BH1978" s="574">
        <f>AV1978+BB1978</f>
        <v>0</v>
      </c>
      <c r="BI1978" s="575"/>
      <c r="BJ1978" s="590">
        <f>IF(BF1978=0,0,(BH1978/BF1978)*100)</f>
        <v>0</v>
      </c>
      <c r="BK1978" s="591"/>
      <c r="BL1978" s="650">
        <f>(AD1978*2)+(AJ1978*2)+(AP1978*3)+BB1978</f>
        <v>0</v>
      </c>
      <c r="BM1978" s="651"/>
      <c r="BN1978" s="652"/>
      <c r="BO1978" s="599" t="e">
        <f>(BL1978*BR$1964)+(N1978*BR$1965)+(X1978*BR$1966)+(R1978*BR$1967)+(V1978*BR$1968)+(Z1978*BR$1969)</f>
        <v>#REF!</v>
      </c>
      <c r="BP1978" s="599" t="e">
        <f>((AZ1978-BB1978)*BR$1971)+((AT1978-AV1978)*BR$1970)+(H1978*BR$1972)+(P1978*BR$1973)</f>
        <v>#REF!</v>
      </c>
      <c r="BQ1978" s="54"/>
      <c r="BR1978" s="54"/>
      <c r="BS1978" s="54"/>
    </row>
    <row r="1979" spans="1:71" ht="21.75" customHeight="1">
      <c r="A1979" s="54"/>
      <c r="B1979" s="566"/>
      <c r="C1979" s="560" t="str">
        <f>IF(ROSTER!D$22="","",ROSTER!D$22)</f>
        <v/>
      </c>
      <c r="D1979" s="561"/>
      <c r="E1979" s="547"/>
      <c r="F1979" s="502"/>
      <c r="G1979" s="507"/>
      <c r="H1979" s="544"/>
      <c r="I1979" s="545"/>
      <c r="J1979" s="540"/>
      <c r="K1979" s="541"/>
      <c r="L1979" s="553"/>
      <c r="M1979" s="559"/>
      <c r="N1979" s="556" t="s">
        <v>14</v>
      </c>
      <c r="O1979" s="557"/>
      <c r="P1979" s="540"/>
      <c r="Q1979" s="541"/>
      <c r="R1979" s="553"/>
      <c r="S1979" s="559"/>
      <c r="T1979" s="592"/>
      <c r="U1979" s="593"/>
      <c r="V1979" s="551"/>
      <c r="W1979" s="545"/>
      <c r="X1979" s="540"/>
      <c r="Y1979" s="545"/>
      <c r="Z1979" s="540"/>
      <c r="AA1979" s="545"/>
      <c r="AB1979" s="540"/>
      <c r="AC1979" s="541"/>
      <c r="AD1979" s="553"/>
      <c r="AE1979" s="559"/>
      <c r="AF1979" s="588"/>
      <c r="AG1979" s="589"/>
      <c r="AH1979" s="540"/>
      <c r="AI1979" s="541"/>
      <c r="AJ1979" s="553"/>
      <c r="AK1979" s="559"/>
      <c r="AL1979" s="592"/>
      <c r="AM1979" s="593"/>
      <c r="AN1979" s="540"/>
      <c r="AO1979" s="541"/>
      <c r="AP1979" s="553"/>
      <c r="AQ1979" s="559"/>
      <c r="AR1979" s="592"/>
      <c r="AS1979" s="593"/>
      <c r="AT1979" s="580"/>
      <c r="AU1979" s="581"/>
      <c r="AV1979" s="576"/>
      <c r="AW1979" s="577"/>
      <c r="AX1979" s="592"/>
      <c r="AY1979" s="593"/>
      <c r="AZ1979" s="540"/>
      <c r="BA1979" s="541"/>
      <c r="BB1979" s="553"/>
      <c r="BC1979" s="559"/>
      <c r="BD1979" s="592"/>
      <c r="BE1979" s="593"/>
      <c r="BF1979" s="580"/>
      <c r="BG1979" s="581"/>
      <c r="BH1979" s="576"/>
      <c r="BI1979" s="577"/>
      <c r="BJ1979" s="592"/>
      <c r="BK1979" s="593"/>
      <c r="BL1979" s="653"/>
      <c r="BM1979" s="654"/>
      <c r="BN1979" s="655"/>
      <c r="BO1979" s="600"/>
      <c r="BP1979" s="600"/>
      <c r="BQ1979" s="54"/>
      <c r="BR1979" s="54"/>
      <c r="BS1979" s="54"/>
    </row>
    <row r="1980" spans="1:71" ht="21.75" customHeight="1">
      <c r="A1980" s="54"/>
      <c r="B1980" s="565" t="str">
        <f>IF(ROSTER!B$24="","",ROSTER!B$24)</f>
        <v/>
      </c>
      <c r="C1980" s="536" t="str">
        <f>IF(ROSTER!C$24="","",ROSTER!C$24)</f>
        <v/>
      </c>
      <c r="D1980" s="537"/>
      <c r="E1980" s="546"/>
      <c r="F1980" s="501">
        <f>IF(E1980="y",1,IF(E1980="S",1,0))</f>
        <v>0</v>
      </c>
      <c r="G1980" s="506">
        <f>IF(E1980="S",1,0)</f>
        <v>0</v>
      </c>
      <c r="H1980" s="542"/>
      <c r="I1980" s="543"/>
      <c r="J1980" s="538"/>
      <c r="K1980" s="539"/>
      <c r="L1980" s="552"/>
      <c r="M1980" s="558"/>
      <c r="N1980" s="554">
        <f>L1980+J1980</f>
        <v>0</v>
      </c>
      <c r="O1980" s="555"/>
      <c r="P1980" s="538"/>
      <c r="Q1980" s="539"/>
      <c r="R1980" s="552"/>
      <c r="S1980" s="558"/>
      <c r="T1980" s="590">
        <f t="shared" ref="T1980:T2007" si="1774">R1980-P1980</f>
        <v>0</v>
      </c>
      <c r="U1980" s="591"/>
      <c r="V1980" s="550"/>
      <c r="W1980" s="543"/>
      <c r="X1980" s="538"/>
      <c r="Y1980" s="543"/>
      <c r="Z1980" s="538"/>
      <c r="AA1980" s="543"/>
      <c r="AB1980" s="538"/>
      <c r="AC1980" s="539"/>
      <c r="AD1980" s="552"/>
      <c r="AE1980" s="558"/>
      <c r="AF1980" s="586">
        <f>IF(AB1980=0,0,(AD1980/AB1980)*100)</f>
        <v>0</v>
      </c>
      <c r="AG1980" s="587"/>
      <c r="AH1980" s="538"/>
      <c r="AI1980" s="539"/>
      <c r="AJ1980" s="552"/>
      <c r="AK1980" s="558"/>
      <c r="AL1980" s="590">
        <f>IF(AH1980=0,0,(AJ1980/AH1980)*100)</f>
        <v>0</v>
      </c>
      <c r="AM1980" s="591"/>
      <c r="AN1980" s="538"/>
      <c r="AO1980" s="539"/>
      <c r="AP1980" s="552"/>
      <c r="AQ1980" s="558"/>
      <c r="AR1980" s="590">
        <f>IF(AN1980=0,0,(AP1980/AN1980)*100)</f>
        <v>0</v>
      </c>
      <c r="AS1980" s="591"/>
      <c r="AT1980" s="578">
        <f>AB1980+AH1980+AN1980</f>
        <v>0</v>
      </c>
      <c r="AU1980" s="579"/>
      <c r="AV1980" s="574">
        <f>AD1980+AJ1980+AP1980</f>
        <v>0</v>
      </c>
      <c r="AW1980" s="575"/>
      <c r="AX1980" s="590">
        <f>IF(AT1980=0,0,(AV1980/AT1980)*100)</f>
        <v>0</v>
      </c>
      <c r="AY1980" s="591"/>
      <c r="AZ1980" s="538"/>
      <c r="BA1980" s="539"/>
      <c r="BB1980" s="552"/>
      <c r="BC1980" s="558"/>
      <c r="BD1980" s="590">
        <f>IF(AZ1980=0,0,(BB1980/AZ1980)*100)</f>
        <v>0</v>
      </c>
      <c r="BE1980" s="591"/>
      <c r="BF1980" s="578">
        <f>AT1980+AZ1980</f>
        <v>0</v>
      </c>
      <c r="BG1980" s="579"/>
      <c r="BH1980" s="574">
        <f>AV1980+BB1980</f>
        <v>0</v>
      </c>
      <c r="BI1980" s="575"/>
      <c r="BJ1980" s="590">
        <f>IF(BF1980=0,0,(BH1980/BF1980)*100)</f>
        <v>0</v>
      </c>
      <c r="BK1980" s="591"/>
      <c r="BL1980" s="650">
        <f>(AD1980*2)+(AJ1980*2)+(AP1980*3)+BB1980</f>
        <v>0</v>
      </c>
      <c r="BM1980" s="651"/>
      <c r="BN1980" s="652"/>
      <c r="BO1980" s="599" t="e">
        <f>(BL1980*BR$1964)+(N1980*BR$1965)+(X1980*BR$1966)+(R1980*BR$1967)+(V1980*BR$1968)+(Z1980*BR$1969)</f>
        <v>#REF!</v>
      </c>
      <c r="BP1980" s="599" t="e">
        <f>((AZ1980-BB1980)*BR$1971)+((AT1980-AV1980)*BR$1970)+(H1980*BR$1972)+(P1980*BR$1973)</f>
        <v>#REF!</v>
      </c>
      <c r="BQ1980" s="54"/>
      <c r="BR1980" s="54"/>
      <c r="BS1980" s="54"/>
    </row>
    <row r="1981" spans="1:71" ht="21.75" customHeight="1">
      <c r="A1981" s="54"/>
      <c r="B1981" s="566"/>
      <c r="C1981" s="560" t="str">
        <f>IF(ROSTER!D$24="","",ROSTER!D$24)</f>
        <v/>
      </c>
      <c r="D1981" s="561"/>
      <c r="E1981" s="547"/>
      <c r="F1981" s="502"/>
      <c r="G1981" s="507"/>
      <c r="H1981" s="544"/>
      <c r="I1981" s="545"/>
      <c r="J1981" s="540"/>
      <c r="K1981" s="541"/>
      <c r="L1981" s="553"/>
      <c r="M1981" s="559"/>
      <c r="N1981" s="556" t="s">
        <v>14</v>
      </c>
      <c r="O1981" s="557"/>
      <c r="P1981" s="540"/>
      <c r="Q1981" s="541"/>
      <c r="R1981" s="553"/>
      <c r="S1981" s="559"/>
      <c r="T1981" s="592"/>
      <c r="U1981" s="593"/>
      <c r="V1981" s="551"/>
      <c r="W1981" s="545"/>
      <c r="X1981" s="540"/>
      <c r="Y1981" s="545"/>
      <c r="Z1981" s="540"/>
      <c r="AA1981" s="545"/>
      <c r="AB1981" s="540"/>
      <c r="AC1981" s="541"/>
      <c r="AD1981" s="553"/>
      <c r="AE1981" s="559"/>
      <c r="AF1981" s="588"/>
      <c r="AG1981" s="589"/>
      <c r="AH1981" s="540"/>
      <c r="AI1981" s="541"/>
      <c r="AJ1981" s="553"/>
      <c r="AK1981" s="559"/>
      <c r="AL1981" s="592"/>
      <c r="AM1981" s="593"/>
      <c r="AN1981" s="540"/>
      <c r="AO1981" s="541"/>
      <c r="AP1981" s="553"/>
      <c r="AQ1981" s="559"/>
      <c r="AR1981" s="592"/>
      <c r="AS1981" s="593"/>
      <c r="AT1981" s="580"/>
      <c r="AU1981" s="581"/>
      <c r="AV1981" s="576"/>
      <c r="AW1981" s="577"/>
      <c r="AX1981" s="592"/>
      <c r="AY1981" s="593"/>
      <c r="AZ1981" s="540"/>
      <c r="BA1981" s="541"/>
      <c r="BB1981" s="553"/>
      <c r="BC1981" s="559"/>
      <c r="BD1981" s="592"/>
      <c r="BE1981" s="593"/>
      <c r="BF1981" s="580"/>
      <c r="BG1981" s="581"/>
      <c r="BH1981" s="576"/>
      <c r="BI1981" s="577"/>
      <c r="BJ1981" s="592"/>
      <c r="BK1981" s="593"/>
      <c r="BL1981" s="653"/>
      <c r="BM1981" s="654"/>
      <c r="BN1981" s="655"/>
      <c r="BO1981" s="600"/>
      <c r="BP1981" s="600"/>
      <c r="BQ1981" s="54"/>
      <c r="BR1981" s="54"/>
      <c r="BS1981" s="54"/>
    </row>
    <row r="1982" spans="1:71" ht="21.75" customHeight="1">
      <c r="A1982" s="54"/>
      <c r="B1982" s="565" t="str">
        <f>IF(ROSTER!B$26="","",ROSTER!B$26)</f>
        <v/>
      </c>
      <c r="C1982" s="536" t="str">
        <f>IF(ROSTER!C$26="","",ROSTER!C$26)</f>
        <v/>
      </c>
      <c r="D1982" s="537"/>
      <c r="E1982" s="546"/>
      <c r="F1982" s="501">
        <f>IF(E1982="y",1,IF(E1982="S",1,0))</f>
        <v>0</v>
      </c>
      <c r="G1982" s="506">
        <f>IF(E1982="S",1,0)</f>
        <v>0</v>
      </c>
      <c r="H1982" s="542"/>
      <c r="I1982" s="543"/>
      <c r="J1982" s="538"/>
      <c r="K1982" s="539"/>
      <c r="L1982" s="552"/>
      <c r="M1982" s="558"/>
      <c r="N1982" s="554">
        <f>L1982+J1982</f>
        <v>0</v>
      </c>
      <c r="O1982" s="555"/>
      <c r="P1982" s="538"/>
      <c r="Q1982" s="539"/>
      <c r="R1982" s="552"/>
      <c r="S1982" s="558"/>
      <c r="T1982" s="590">
        <f t="shared" ref="T1982:T2007" si="1775">R1982-P1982</f>
        <v>0</v>
      </c>
      <c r="U1982" s="591"/>
      <c r="V1982" s="550"/>
      <c r="W1982" s="543"/>
      <c r="X1982" s="538"/>
      <c r="Y1982" s="543"/>
      <c r="Z1982" s="538"/>
      <c r="AA1982" s="543"/>
      <c r="AB1982" s="538"/>
      <c r="AC1982" s="539"/>
      <c r="AD1982" s="552"/>
      <c r="AE1982" s="558"/>
      <c r="AF1982" s="586">
        <f>IF(AB1982=0,0,(AD1982/AB1982)*100)</f>
        <v>0</v>
      </c>
      <c r="AG1982" s="587"/>
      <c r="AH1982" s="538"/>
      <c r="AI1982" s="539"/>
      <c r="AJ1982" s="552"/>
      <c r="AK1982" s="558"/>
      <c r="AL1982" s="590">
        <f>IF(AH1982=0,0,(AJ1982/AH1982)*100)</f>
        <v>0</v>
      </c>
      <c r="AM1982" s="591"/>
      <c r="AN1982" s="538"/>
      <c r="AO1982" s="539"/>
      <c r="AP1982" s="552"/>
      <c r="AQ1982" s="558"/>
      <c r="AR1982" s="590">
        <f>IF(AN1982=0,0,(AP1982/AN1982)*100)</f>
        <v>0</v>
      </c>
      <c r="AS1982" s="591"/>
      <c r="AT1982" s="578">
        <f>AB1982+AH1982+AN1982</f>
        <v>0</v>
      </c>
      <c r="AU1982" s="579"/>
      <c r="AV1982" s="574">
        <f>AD1982+AJ1982+AP1982</f>
        <v>0</v>
      </c>
      <c r="AW1982" s="575"/>
      <c r="AX1982" s="590">
        <f>IF(AT1982=0,0,(AV1982/AT1982)*100)</f>
        <v>0</v>
      </c>
      <c r="AY1982" s="591"/>
      <c r="AZ1982" s="538"/>
      <c r="BA1982" s="539"/>
      <c r="BB1982" s="552"/>
      <c r="BC1982" s="558"/>
      <c r="BD1982" s="590">
        <f>IF(AZ1982=0,0,(BB1982/AZ1982)*100)</f>
        <v>0</v>
      </c>
      <c r="BE1982" s="591"/>
      <c r="BF1982" s="578">
        <f>AT1982+AZ1982</f>
        <v>0</v>
      </c>
      <c r="BG1982" s="579"/>
      <c r="BH1982" s="574">
        <f>AV1982+BB1982</f>
        <v>0</v>
      </c>
      <c r="BI1982" s="575"/>
      <c r="BJ1982" s="590">
        <f>IF(BF1982=0,0,(BH1982/BF1982)*100)</f>
        <v>0</v>
      </c>
      <c r="BK1982" s="591"/>
      <c r="BL1982" s="650">
        <f>(AD1982*2)+(AJ1982*2)+(AP1982*3)+BB1982</f>
        <v>0</v>
      </c>
      <c r="BM1982" s="651"/>
      <c r="BN1982" s="652"/>
      <c r="BO1982" s="599" t="e">
        <f>(BL1982*BR$1964)+(N1982*BR$1965)+(X1982*BR$1966)+(R1982*BR$1967)+(V1982*BR$1968)+(Z1982*BR$1969)</f>
        <v>#REF!</v>
      </c>
      <c r="BP1982" s="599" t="e">
        <f>((AZ1982-BB1982)*BR$1971)+((AT1982-AV1982)*BR$1970)+(H1982*BR$1972)+(P1982*BR$1973)</f>
        <v>#REF!</v>
      </c>
      <c r="BQ1982" s="54"/>
      <c r="BR1982" s="54"/>
      <c r="BS1982" s="54"/>
    </row>
    <row r="1983" spans="1:71" ht="21.75" customHeight="1">
      <c r="A1983" s="54"/>
      <c r="B1983" s="566"/>
      <c r="C1983" s="560" t="str">
        <f>IF(ROSTER!D$26="","",ROSTER!D$26)</f>
        <v/>
      </c>
      <c r="D1983" s="561"/>
      <c r="E1983" s="547"/>
      <c r="F1983" s="502"/>
      <c r="G1983" s="507"/>
      <c r="H1983" s="544"/>
      <c r="I1983" s="545"/>
      <c r="J1983" s="540"/>
      <c r="K1983" s="541"/>
      <c r="L1983" s="553"/>
      <c r="M1983" s="559"/>
      <c r="N1983" s="556" t="s">
        <v>14</v>
      </c>
      <c r="O1983" s="557"/>
      <c r="P1983" s="540"/>
      <c r="Q1983" s="541"/>
      <c r="R1983" s="553"/>
      <c r="S1983" s="559"/>
      <c r="T1983" s="592"/>
      <c r="U1983" s="593"/>
      <c r="V1983" s="551"/>
      <c r="W1983" s="545"/>
      <c r="X1983" s="540"/>
      <c r="Y1983" s="545"/>
      <c r="Z1983" s="540"/>
      <c r="AA1983" s="545"/>
      <c r="AB1983" s="540"/>
      <c r="AC1983" s="541"/>
      <c r="AD1983" s="553"/>
      <c r="AE1983" s="559"/>
      <c r="AF1983" s="588"/>
      <c r="AG1983" s="589"/>
      <c r="AH1983" s="540"/>
      <c r="AI1983" s="541"/>
      <c r="AJ1983" s="553"/>
      <c r="AK1983" s="559"/>
      <c r="AL1983" s="592"/>
      <c r="AM1983" s="593"/>
      <c r="AN1983" s="540"/>
      <c r="AO1983" s="541"/>
      <c r="AP1983" s="553"/>
      <c r="AQ1983" s="559"/>
      <c r="AR1983" s="592"/>
      <c r="AS1983" s="593"/>
      <c r="AT1983" s="580"/>
      <c r="AU1983" s="581"/>
      <c r="AV1983" s="576"/>
      <c r="AW1983" s="577"/>
      <c r="AX1983" s="592"/>
      <c r="AY1983" s="593"/>
      <c r="AZ1983" s="540"/>
      <c r="BA1983" s="541"/>
      <c r="BB1983" s="553"/>
      <c r="BC1983" s="559"/>
      <c r="BD1983" s="592"/>
      <c r="BE1983" s="593"/>
      <c r="BF1983" s="580"/>
      <c r="BG1983" s="581"/>
      <c r="BH1983" s="576"/>
      <c r="BI1983" s="577"/>
      <c r="BJ1983" s="592"/>
      <c r="BK1983" s="593"/>
      <c r="BL1983" s="653"/>
      <c r="BM1983" s="654"/>
      <c r="BN1983" s="655"/>
      <c r="BO1983" s="600"/>
      <c r="BP1983" s="600"/>
      <c r="BQ1983" s="54"/>
      <c r="BR1983" s="54"/>
      <c r="BS1983" s="54"/>
    </row>
    <row r="1984" spans="1:71" ht="21.75" customHeight="1">
      <c r="A1984" s="54"/>
      <c r="B1984" s="565" t="str">
        <f>IF(ROSTER!B$28="","",ROSTER!B$28)</f>
        <v/>
      </c>
      <c r="C1984" s="536" t="str">
        <f>IF(ROSTER!C$28="","",ROSTER!C$28)</f>
        <v/>
      </c>
      <c r="D1984" s="537"/>
      <c r="E1984" s="546"/>
      <c r="F1984" s="501">
        <f>IF(E1984="y",1,IF(E1984="S",1,0))</f>
        <v>0</v>
      </c>
      <c r="G1984" s="506">
        <f>IF(E1984="S",1,0)</f>
        <v>0</v>
      </c>
      <c r="H1984" s="542"/>
      <c r="I1984" s="543"/>
      <c r="J1984" s="538"/>
      <c r="K1984" s="539"/>
      <c r="L1984" s="552"/>
      <c r="M1984" s="558"/>
      <c r="N1984" s="554">
        <f>L1984+J1984</f>
        <v>0</v>
      </c>
      <c r="O1984" s="555"/>
      <c r="P1984" s="538"/>
      <c r="Q1984" s="539"/>
      <c r="R1984" s="552"/>
      <c r="S1984" s="558"/>
      <c r="T1984" s="590">
        <f t="shared" ref="T1984:T2007" si="1776">R1984-P1984</f>
        <v>0</v>
      </c>
      <c r="U1984" s="591"/>
      <c r="V1984" s="550"/>
      <c r="W1984" s="543"/>
      <c r="X1984" s="538"/>
      <c r="Y1984" s="543"/>
      <c r="Z1984" s="538"/>
      <c r="AA1984" s="543"/>
      <c r="AB1984" s="538"/>
      <c r="AC1984" s="539"/>
      <c r="AD1984" s="552"/>
      <c r="AE1984" s="558"/>
      <c r="AF1984" s="586">
        <f>IF(AB1984=0,0,(AD1984/AB1984)*100)</f>
        <v>0</v>
      </c>
      <c r="AG1984" s="587"/>
      <c r="AH1984" s="538"/>
      <c r="AI1984" s="539"/>
      <c r="AJ1984" s="552"/>
      <c r="AK1984" s="558"/>
      <c r="AL1984" s="590">
        <f>IF(AH1984=0,0,(AJ1984/AH1984)*100)</f>
        <v>0</v>
      </c>
      <c r="AM1984" s="591"/>
      <c r="AN1984" s="538"/>
      <c r="AO1984" s="539"/>
      <c r="AP1984" s="552"/>
      <c r="AQ1984" s="558"/>
      <c r="AR1984" s="590">
        <f>IF(AN1984=0,0,(AP1984/AN1984)*100)</f>
        <v>0</v>
      </c>
      <c r="AS1984" s="591"/>
      <c r="AT1984" s="578">
        <f>AB1984+AH1984+AN1984</f>
        <v>0</v>
      </c>
      <c r="AU1984" s="579"/>
      <c r="AV1984" s="574">
        <f>AD1984+AJ1984+AP1984</f>
        <v>0</v>
      </c>
      <c r="AW1984" s="575"/>
      <c r="AX1984" s="590">
        <f>IF(AT1984=0,0,(AV1984/AT1984)*100)</f>
        <v>0</v>
      </c>
      <c r="AY1984" s="591"/>
      <c r="AZ1984" s="538"/>
      <c r="BA1984" s="539"/>
      <c r="BB1984" s="552"/>
      <c r="BC1984" s="558"/>
      <c r="BD1984" s="590">
        <f>IF(AZ1984=0,0,(BB1984/AZ1984)*100)</f>
        <v>0</v>
      </c>
      <c r="BE1984" s="591"/>
      <c r="BF1984" s="578">
        <f>AT1984+AZ1984</f>
        <v>0</v>
      </c>
      <c r="BG1984" s="579"/>
      <c r="BH1984" s="574">
        <f>AV1984+BB1984</f>
        <v>0</v>
      </c>
      <c r="BI1984" s="575"/>
      <c r="BJ1984" s="590">
        <f>IF(BF1984=0,0,(BH1984/BF1984)*100)</f>
        <v>0</v>
      </c>
      <c r="BK1984" s="591"/>
      <c r="BL1984" s="650">
        <f>(AD1984*2)+(AJ1984*2)+(AP1984*3)+BB1984</f>
        <v>0</v>
      </c>
      <c r="BM1984" s="651"/>
      <c r="BN1984" s="652"/>
      <c r="BO1984" s="599" t="e">
        <f>(BL1984*BR$1964)+(N1984*BR$1965)+(X1984*BR$1966)+(R1984*BR$1967)+(V1984*BR$1968)+(Z1984*BR$1969)</f>
        <v>#REF!</v>
      </c>
      <c r="BP1984" s="599" t="e">
        <f>((AZ1984-BB1984)*BR$1971)+((AT1984-AV1984)*BR$1970)+(H1984*BR$1972)+(P1984*BR$1973)</f>
        <v>#REF!</v>
      </c>
      <c r="BQ1984" s="54"/>
      <c r="BR1984" s="54"/>
      <c r="BS1984" s="54"/>
    </row>
    <row r="1985" spans="1:71" ht="21.75" customHeight="1">
      <c r="A1985" s="54"/>
      <c r="B1985" s="566"/>
      <c r="C1985" s="560" t="str">
        <f>IF(ROSTER!D$28="","",ROSTER!D$28)</f>
        <v/>
      </c>
      <c r="D1985" s="561"/>
      <c r="E1985" s="547"/>
      <c r="F1985" s="502"/>
      <c r="G1985" s="507"/>
      <c r="H1985" s="544"/>
      <c r="I1985" s="545"/>
      <c r="J1985" s="540"/>
      <c r="K1985" s="541"/>
      <c r="L1985" s="553"/>
      <c r="M1985" s="559"/>
      <c r="N1985" s="556" t="s">
        <v>14</v>
      </c>
      <c r="O1985" s="557"/>
      <c r="P1985" s="540"/>
      <c r="Q1985" s="541"/>
      <c r="R1985" s="553"/>
      <c r="S1985" s="559"/>
      <c r="T1985" s="592"/>
      <c r="U1985" s="593"/>
      <c r="V1985" s="551"/>
      <c r="W1985" s="545"/>
      <c r="X1985" s="540"/>
      <c r="Y1985" s="545"/>
      <c r="Z1985" s="540"/>
      <c r="AA1985" s="545"/>
      <c r="AB1985" s="540"/>
      <c r="AC1985" s="541"/>
      <c r="AD1985" s="553"/>
      <c r="AE1985" s="559"/>
      <c r="AF1985" s="588"/>
      <c r="AG1985" s="589"/>
      <c r="AH1985" s="540"/>
      <c r="AI1985" s="541"/>
      <c r="AJ1985" s="553"/>
      <c r="AK1985" s="559"/>
      <c r="AL1985" s="592"/>
      <c r="AM1985" s="593"/>
      <c r="AN1985" s="540"/>
      <c r="AO1985" s="541"/>
      <c r="AP1985" s="553"/>
      <c r="AQ1985" s="559"/>
      <c r="AR1985" s="592"/>
      <c r="AS1985" s="593"/>
      <c r="AT1985" s="580"/>
      <c r="AU1985" s="581"/>
      <c r="AV1985" s="576"/>
      <c r="AW1985" s="577"/>
      <c r="AX1985" s="592"/>
      <c r="AY1985" s="593"/>
      <c r="AZ1985" s="540"/>
      <c r="BA1985" s="541"/>
      <c r="BB1985" s="553"/>
      <c r="BC1985" s="559"/>
      <c r="BD1985" s="592"/>
      <c r="BE1985" s="593"/>
      <c r="BF1985" s="580"/>
      <c r="BG1985" s="581"/>
      <c r="BH1985" s="576"/>
      <c r="BI1985" s="577"/>
      <c r="BJ1985" s="592"/>
      <c r="BK1985" s="593"/>
      <c r="BL1985" s="653"/>
      <c r="BM1985" s="654"/>
      <c r="BN1985" s="655"/>
      <c r="BO1985" s="600"/>
      <c r="BP1985" s="600"/>
      <c r="BQ1985" s="54"/>
      <c r="BR1985" s="54"/>
      <c r="BS1985" s="54"/>
    </row>
    <row r="1986" spans="1:71" ht="21.75" customHeight="1">
      <c r="A1986" s="54"/>
      <c r="B1986" s="565" t="str">
        <f>IF(ROSTER!B$30="","",ROSTER!B$30)</f>
        <v/>
      </c>
      <c r="C1986" s="536" t="str">
        <f>IF(ROSTER!C$30="","",ROSTER!C$30)</f>
        <v/>
      </c>
      <c r="D1986" s="537"/>
      <c r="E1986" s="546"/>
      <c r="F1986" s="501">
        <f>IF(E1986="y",1,IF(E1986="S",1,0))</f>
        <v>0</v>
      </c>
      <c r="G1986" s="506">
        <f>IF(E1986="S",1,0)</f>
        <v>0</v>
      </c>
      <c r="H1986" s="542"/>
      <c r="I1986" s="543"/>
      <c r="J1986" s="538"/>
      <c r="K1986" s="539"/>
      <c r="L1986" s="552"/>
      <c r="M1986" s="558"/>
      <c r="N1986" s="554">
        <f>L1986+J1986</f>
        <v>0</v>
      </c>
      <c r="O1986" s="555"/>
      <c r="P1986" s="538"/>
      <c r="Q1986" s="539"/>
      <c r="R1986" s="552"/>
      <c r="S1986" s="558"/>
      <c r="T1986" s="590">
        <f t="shared" ref="T1986:T2007" si="1777">R1986-P1986</f>
        <v>0</v>
      </c>
      <c r="U1986" s="591"/>
      <c r="V1986" s="550"/>
      <c r="W1986" s="543"/>
      <c r="X1986" s="538"/>
      <c r="Y1986" s="543"/>
      <c r="Z1986" s="538"/>
      <c r="AA1986" s="543"/>
      <c r="AB1986" s="538"/>
      <c r="AC1986" s="539"/>
      <c r="AD1986" s="552"/>
      <c r="AE1986" s="558"/>
      <c r="AF1986" s="586">
        <f>IF(AB1986=0,0,(AD1986/AB1986)*100)</f>
        <v>0</v>
      </c>
      <c r="AG1986" s="587"/>
      <c r="AH1986" s="538"/>
      <c r="AI1986" s="539"/>
      <c r="AJ1986" s="552"/>
      <c r="AK1986" s="558"/>
      <c r="AL1986" s="590">
        <f>IF(AH1986=0,0,(AJ1986/AH1986)*100)</f>
        <v>0</v>
      </c>
      <c r="AM1986" s="591"/>
      <c r="AN1986" s="538"/>
      <c r="AO1986" s="539"/>
      <c r="AP1986" s="552"/>
      <c r="AQ1986" s="558"/>
      <c r="AR1986" s="590">
        <f>IF(AN1986=0,0,(AP1986/AN1986)*100)</f>
        <v>0</v>
      </c>
      <c r="AS1986" s="591"/>
      <c r="AT1986" s="578">
        <f>AB1986+AH1986+AN1986</f>
        <v>0</v>
      </c>
      <c r="AU1986" s="579"/>
      <c r="AV1986" s="574">
        <f>AD1986+AJ1986+AP1986</f>
        <v>0</v>
      </c>
      <c r="AW1986" s="575"/>
      <c r="AX1986" s="590">
        <f>IF(AT1986=0,0,(AV1986/AT1986)*100)</f>
        <v>0</v>
      </c>
      <c r="AY1986" s="591"/>
      <c r="AZ1986" s="538"/>
      <c r="BA1986" s="539"/>
      <c r="BB1986" s="552"/>
      <c r="BC1986" s="558"/>
      <c r="BD1986" s="590">
        <f>IF(AZ1986=0,0,(BB1986/AZ1986)*100)</f>
        <v>0</v>
      </c>
      <c r="BE1986" s="591"/>
      <c r="BF1986" s="578">
        <f>AT1986+AZ1986</f>
        <v>0</v>
      </c>
      <c r="BG1986" s="579"/>
      <c r="BH1986" s="574">
        <f>AV1986+BB1986</f>
        <v>0</v>
      </c>
      <c r="BI1986" s="575"/>
      <c r="BJ1986" s="590">
        <f>IF(BF1986=0,0,(BH1986/BF1986)*100)</f>
        <v>0</v>
      </c>
      <c r="BK1986" s="591"/>
      <c r="BL1986" s="650">
        <f>(AD1986*2)+(AJ1986*2)+(AP1986*3)+BB1986</f>
        <v>0</v>
      </c>
      <c r="BM1986" s="651"/>
      <c r="BN1986" s="652"/>
      <c r="BO1986" s="599" t="e">
        <f>(BL1986*BR$1964)+(N1986*BR$1965)+(X1986*BR$1966)+(R1986*BR$1967)+(V1986*BR$1968)+(Z1986*BR$1969)</f>
        <v>#REF!</v>
      </c>
      <c r="BP1986" s="599" t="e">
        <f>((AZ1986-BB1986)*BR$1971)+((AT1986-AV1986)*BR$1970)+(H1986*BR$1972)+(P1986*BR$1973)</f>
        <v>#REF!</v>
      </c>
      <c r="BQ1986" s="54"/>
      <c r="BR1986" s="54"/>
      <c r="BS1986" s="54"/>
    </row>
    <row r="1987" spans="1:71" ht="21.75" customHeight="1">
      <c r="A1987" s="54"/>
      <c r="B1987" s="566"/>
      <c r="C1987" s="560" t="str">
        <f>IF(ROSTER!D$30="","",ROSTER!D$30)</f>
        <v/>
      </c>
      <c r="D1987" s="561"/>
      <c r="E1987" s="547"/>
      <c r="F1987" s="502"/>
      <c r="G1987" s="507"/>
      <c r="H1987" s="544"/>
      <c r="I1987" s="545"/>
      <c r="J1987" s="540"/>
      <c r="K1987" s="541"/>
      <c r="L1987" s="553"/>
      <c r="M1987" s="559"/>
      <c r="N1987" s="556" t="s">
        <v>14</v>
      </c>
      <c r="O1987" s="557"/>
      <c r="P1987" s="540"/>
      <c r="Q1987" s="541"/>
      <c r="R1987" s="553"/>
      <c r="S1987" s="559"/>
      <c r="T1987" s="592"/>
      <c r="U1987" s="593"/>
      <c r="V1987" s="551"/>
      <c r="W1987" s="545"/>
      <c r="X1987" s="540"/>
      <c r="Y1987" s="545"/>
      <c r="Z1987" s="540"/>
      <c r="AA1987" s="545"/>
      <c r="AB1987" s="540"/>
      <c r="AC1987" s="541"/>
      <c r="AD1987" s="553"/>
      <c r="AE1987" s="559"/>
      <c r="AF1987" s="588"/>
      <c r="AG1987" s="589"/>
      <c r="AH1987" s="540"/>
      <c r="AI1987" s="541"/>
      <c r="AJ1987" s="553"/>
      <c r="AK1987" s="559"/>
      <c r="AL1987" s="592"/>
      <c r="AM1987" s="593"/>
      <c r="AN1987" s="540"/>
      <c r="AO1987" s="541"/>
      <c r="AP1987" s="553"/>
      <c r="AQ1987" s="559"/>
      <c r="AR1987" s="592"/>
      <c r="AS1987" s="593"/>
      <c r="AT1987" s="580"/>
      <c r="AU1987" s="581"/>
      <c r="AV1987" s="576"/>
      <c r="AW1987" s="577"/>
      <c r="AX1987" s="592"/>
      <c r="AY1987" s="593"/>
      <c r="AZ1987" s="540"/>
      <c r="BA1987" s="541"/>
      <c r="BB1987" s="553"/>
      <c r="BC1987" s="559"/>
      <c r="BD1987" s="592"/>
      <c r="BE1987" s="593"/>
      <c r="BF1987" s="580"/>
      <c r="BG1987" s="581"/>
      <c r="BH1987" s="576"/>
      <c r="BI1987" s="577"/>
      <c r="BJ1987" s="592"/>
      <c r="BK1987" s="593"/>
      <c r="BL1987" s="653"/>
      <c r="BM1987" s="654"/>
      <c r="BN1987" s="655"/>
      <c r="BO1987" s="600"/>
      <c r="BP1987" s="600"/>
      <c r="BQ1987" s="54"/>
      <c r="BR1987" s="54"/>
      <c r="BS1987" s="54"/>
    </row>
    <row r="1988" spans="1:71" ht="21.75" customHeight="1">
      <c r="A1988" s="54"/>
      <c r="B1988" s="565" t="str">
        <f>IF(ROSTER!B$32="","",ROSTER!B$32)</f>
        <v/>
      </c>
      <c r="C1988" s="536" t="str">
        <f>IF(ROSTER!C$32="","",ROSTER!C$32)</f>
        <v/>
      </c>
      <c r="D1988" s="537"/>
      <c r="E1988" s="546"/>
      <c r="F1988" s="501">
        <f>IF(E1988="y",1,IF(E1988="S",1,0))</f>
        <v>0</v>
      </c>
      <c r="G1988" s="506">
        <f>IF(E1988="S",1,0)</f>
        <v>0</v>
      </c>
      <c r="H1988" s="542"/>
      <c r="I1988" s="543"/>
      <c r="J1988" s="538"/>
      <c r="K1988" s="539"/>
      <c r="L1988" s="552"/>
      <c r="M1988" s="558"/>
      <c r="N1988" s="554">
        <f>L1988+J1988</f>
        <v>0</v>
      </c>
      <c r="O1988" s="555"/>
      <c r="P1988" s="538"/>
      <c r="Q1988" s="539"/>
      <c r="R1988" s="552"/>
      <c r="S1988" s="558"/>
      <c r="T1988" s="590">
        <f t="shared" ref="T1988:T2007" si="1778">R1988-P1988</f>
        <v>0</v>
      </c>
      <c r="U1988" s="591"/>
      <c r="V1988" s="550"/>
      <c r="W1988" s="543"/>
      <c r="X1988" s="538"/>
      <c r="Y1988" s="543"/>
      <c r="Z1988" s="538"/>
      <c r="AA1988" s="543"/>
      <c r="AB1988" s="538"/>
      <c r="AC1988" s="539"/>
      <c r="AD1988" s="552"/>
      <c r="AE1988" s="558"/>
      <c r="AF1988" s="586">
        <f>IF(AB1988=0,0,(AD1988/AB1988)*100)</f>
        <v>0</v>
      </c>
      <c r="AG1988" s="587"/>
      <c r="AH1988" s="538"/>
      <c r="AI1988" s="539"/>
      <c r="AJ1988" s="552"/>
      <c r="AK1988" s="558"/>
      <c r="AL1988" s="590">
        <f>IF(AH1988=0,0,(AJ1988/AH1988)*100)</f>
        <v>0</v>
      </c>
      <c r="AM1988" s="591"/>
      <c r="AN1988" s="538"/>
      <c r="AO1988" s="539"/>
      <c r="AP1988" s="552"/>
      <c r="AQ1988" s="558"/>
      <c r="AR1988" s="590">
        <f>IF(AN1988=0,0,(AP1988/AN1988)*100)</f>
        <v>0</v>
      </c>
      <c r="AS1988" s="591"/>
      <c r="AT1988" s="578">
        <f>AB1988+AH1988+AN1988</f>
        <v>0</v>
      </c>
      <c r="AU1988" s="579"/>
      <c r="AV1988" s="574">
        <f>AD1988+AJ1988+AP1988</f>
        <v>0</v>
      </c>
      <c r="AW1988" s="575"/>
      <c r="AX1988" s="590">
        <f>IF(AT1988=0,0,(AV1988/AT1988)*100)</f>
        <v>0</v>
      </c>
      <c r="AY1988" s="591"/>
      <c r="AZ1988" s="538"/>
      <c r="BA1988" s="539"/>
      <c r="BB1988" s="552"/>
      <c r="BC1988" s="558"/>
      <c r="BD1988" s="590">
        <f>IF(AZ1988=0,0,(BB1988/AZ1988)*100)</f>
        <v>0</v>
      </c>
      <c r="BE1988" s="591"/>
      <c r="BF1988" s="578">
        <f>AT1988+AZ1988</f>
        <v>0</v>
      </c>
      <c r="BG1988" s="579"/>
      <c r="BH1988" s="574">
        <f>AV1988+BB1988</f>
        <v>0</v>
      </c>
      <c r="BI1988" s="575"/>
      <c r="BJ1988" s="590">
        <f>IF(BF1988=0,0,(BH1988/BF1988)*100)</f>
        <v>0</v>
      </c>
      <c r="BK1988" s="591"/>
      <c r="BL1988" s="650">
        <f>(AD1988*2)+(AJ1988*2)+(AP1988*3)+BB1988</f>
        <v>0</v>
      </c>
      <c r="BM1988" s="651"/>
      <c r="BN1988" s="652"/>
      <c r="BO1988" s="599" t="e">
        <f>(BL1988*BR$1964)+(N1988*BR$1965)+(X1988*BR$1966)+(R1988*BR$1967)+(V1988*BR$1968)+(Z1988*BR$1969)</f>
        <v>#REF!</v>
      </c>
      <c r="BP1988" s="599" t="e">
        <f>((AZ1988-BB1988)*BR$1971)+((AT1988-AV1988)*BR$1970)+(H1988*BR$1972)+(P1988*BR$1973)</f>
        <v>#REF!</v>
      </c>
      <c r="BQ1988" s="54"/>
      <c r="BR1988" s="54"/>
      <c r="BS1988" s="54"/>
    </row>
    <row r="1989" spans="1:71" ht="21.75" customHeight="1">
      <c r="A1989" s="54"/>
      <c r="B1989" s="566"/>
      <c r="C1989" s="560" t="str">
        <f>IF(ROSTER!D$32="","",ROSTER!D$32)</f>
        <v/>
      </c>
      <c r="D1989" s="561"/>
      <c r="E1989" s="547"/>
      <c r="F1989" s="502"/>
      <c r="G1989" s="507"/>
      <c r="H1989" s="544"/>
      <c r="I1989" s="545"/>
      <c r="J1989" s="540"/>
      <c r="K1989" s="541"/>
      <c r="L1989" s="553"/>
      <c r="M1989" s="559"/>
      <c r="N1989" s="556" t="s">
        <v>14</v>
      </c>
      <c r="O1989" s="557"/>
      <c r="P1989" s="540"/>
      <c r="Q1989" s="541"/>
      <c r="R1989" s="553"/>
      <c r="S1989" s="559"/>
      <c r="T1989" s="592"/>
      <c r="U1989" s="593"/>
      <c r="V1989" s="551"/>
      <c r="W1989" s="545"/>
      <c r="X1989" s="540"/>
      <c r="Y1989" s="545"/>
      <c r="Z1989" s="540"/>
      <c r="AA1989" s="545"/>
      <c r="AB1989" s="540"/>
      <c r="AC1989" s="541"/>
      <c r="AD1989" s="553"/>
      <c r="AE1989" s="559"/>
      <c r="AF1989" s="588"/>
      <c r="AG1989" s="589"/>
      <c r="AH1989" s="540"/>
      <c r="AI1989" s="541"/>
      <c r="AJ1989" s="553"/>
      <c r="AK1989" s="559"/>
      <c r="AL1989" s="592"/>
      <c r="AM1989" s="593"/>
      <c r="AN1989" s="540"/>
      <c r="AO1989" s="541"/>
      <c r="AP1989" s="553"/>
      <c r="AQ1989" s="559"/>
      <c r="AR1989" s="592"/>
      <c r="AS1989" s="593"/>
      <c r="AT1989" s="580"/>
      <c r="AU1989" s="581"/>
      <c r="AV1989" s="576"/>
      <c r="AW1989" s="577"/>
      <c r="AX1989" s="592"/>
      <c r="AY1989" s="593"/>
      <c r="AZ1989" s="540"/>
      <c r="BA1989" s="541"/>
      <c r="BB1989" s="553"/>
      <c r="BC1989" s="559"/>
      <c r="BD1989" s="592"/>
      <c r="BE1989" s="593"/>
      <c r="BF1989" s="580"/>
      <c r="BG1989" s="581"/>
      <c r="BH1989" s="576"/>
      <c r="BI1989" s="577"/>
      <c r="BJ1989" s="592"/>
      <c r="BK1989" s="593"/>
      <c r="BL1989" s="653"/>
      <c r="BM1989" s="654"/>
      <c r="BN1989" s="655"/>
      <c r="BO1989" s="600"/>
      <c r="BP1989" s="600"/>
      <c r="BQ1989" s="54"/>
      <c r="BR1989" s="54"/>
      <c r="BS1989" s="54"/>
    </row>
    <row r="1990" spans="1:71" ht="21.75" customHeight="1">
      <c r="A1990" s="54"/>
      <c r="B1990" s="565" t="str">
        <f>IF(ROSTER!B$34="","",ROSTER!B$34)</f>
        <v/>
      </c>
      <c r="C1990" s="536" t="str">
        <f>IF(ROSTER!C$34="","",ROSTER!C$34)</f>
        <v/>
      </c>
      <c r="D1990" s="537"/>
      <c r="E1990" s="546"/>
      <c r="F1990" s="501">
        <f>IF(E1990="y",1,IF(E1990="S",1,0))</f>
        <v>0</v>
      </c>
      <c r="G1990" s="506">
        <f>IF(E1990="S",1,0)</f>
        <v>0</v>
      </c>
      <c r="H1990" s="542"/>
      <c r="I1990" s="543"/>
      <c r="J1990" s="538"/>
      <c r="K1990" s="539"/>
      <c r="L1990" s="552"/>
      <c r="M1990" s="558"/>
      <c r="N1990" s="554">
        <f>L1990+J1990</f>
        <v>0</v>
      </c>
      <c r="O1990" s="555"/>
      <c r="P1990" s="538"/>
      <c r="Q1990" s="539"/>
      <c r="R1990" s="552"/>
      <c r="S1990" s="558"/>
      <c r="T1990" s="590">
        <f t="shared" ref="T1990:T2007" si="1779">R1990-P1990</f>
        <v>0</v>
      </c>
      <c r="U1990" s="591"/>
      <c r="V1990" s="550"/>
      <c r="W1990" s="543"/>
      <c r="X1990" s="538"/>
      <c r="Y1990" s="543"/>
      <c r="Z1990" s="538"/>
      <c r="AA1990" s="543"/>
      <c r="AB1990" s="538"/>
      <c r="AC1990" s="539"/>
      <c r="AD1990" s="552"/>
      <c r="AE1990" s="558"/>
      <c r="AF1990" s="586">
        <f>IF(AB1990=0,0,(AD1990/AB1990)*100)</f>
        <v>0</v>
      </c>
      <c r="AG1990" s="587"/>
      <c r="AH1990" s="538"/>
      <c r="AI1990" s="539"/>
      <c r="AJ1990" s="552"/>
      <c r="AK1990" s="558"/>
      <c r="AL1990" s="590">
        <f>IF(AH1990=0,0,(AJ1990/AH1990)*100)</f>
        <v>0</v>
      </c>
      <c r="AM1990" s="591"/>
      <c r="AN1990" s="538"/>
      <c r="AO1990" s="539"/>
      <c r="AP1990" s="552"/>
      <c r="AQ1990" s="558"/>
      <c r="AR1990" s="590">
        <f>IF(AN1990=0,0,(AP1990/AN1990)*100)</f>
        <v>0</v>
      </c>
      <c r="AS1990" s="591"/>
      <c r="AT1990" s="578">
        <f>AB1990+AH1990+AN1990</f>
        <v>0</v>
      </c>
      <c r="AU1990" s="579"/>
      <c r="AV1990" s="574">
        <f>AD1990+AJ1990+AP1990</f>
        <v>0</v>
      </c>
      <c r="AW1990" s="575"/>
      <c r="AX1990" s="590">
        <f>IF(AT1990=0,0,(AV1990/AT1990)*100)</f>
        <v>0</v>
      </c>
      <c r="AY1990" s="591"/>
      <c r="AZ1990" s="538"/>
      <c r="BA1990" s="539"/>
      <c r="BB1990" s="552"/>
      <c r="BC1990" s="558"/>
      <c r="BD1990" s="590">
        <f>IF(AZ1990=0,0,(BB1990/AZ1990)*100)</f>
        <v>0</v>
      </c>
      <c r="BE1990" s="591"/>
      <c r="BF1990" s="578">
        <f>AT1990+AZ1990</f>
        <v>0</v>
      </c>
      <c r="BG1990" s="579"/>
      <c r="BH1990" s="574">
        <f>AV1990+BB1990</f>
        <v>0</v>
      </c>
      <c r="BI1990" s="575"/>
      <c r="BJ1990" s="590">
        <f>IF(BF1990=0,0,(BH1990/BF1990)*100)</f>
        <v>0</v>
      </c>
      <c r="BK1990" s="591"/>
      <c r="BL1990" s="650">
        <f>(AD1990*2)+(AJ1990*2)+(AP1990*3)+BB1990</f>
        <v>0</v>
      </c>
      <c r="BM1990" s="651"/>
      <c r="BN1990" s="652"/>
      <c r="BO1990" s="599" t="e">
        <f>(BL1990*BR$1964)+(N1990*BR$1965)+(X1990*BR$1966)+(R1990*BR$1967)+(V1990*BR$1968)+(Z1990*BR$1969)</f>
        <v>#REF!</v>
      </c>
      <c r="BP1990" s="599" t="e">
        <f>((AZ1990-BB1990)*BR$1971)+((AT1990-AV1990)*BR$1970)+(H1990*BR$1972)+(P1990*BR$1973)</f>
        <v>#REF!</v>
      </c>
      <c r="BQ1990" s="54"/>
      <c r="BR1990" s="54"/>
      <c r="BS1990" s="54"/>
    </row>
    <row r="1991" spans="1:71" ht="21.75" customHeight="1">
      <c r="A1991" s="54"/>
      <c r="B1991" s="566"/>
      <c r="C1991" s="560" t="str">
        <f>IF(ROSTER!D$34="","",ROSTER!D$34)</f>
        <v/>
      </c>
      <c r="D1991" s="561"/>
      <c r="E1991" s="547"/>
      <c r="F1991" s="502"/>
      <c r="G1991" s="507"/>
      <c r="H1991" s="544"/>
      <c r="I1991" s="545"/>
      <c r="J1991" s="540"/>
      <c r="K1991" s="541"/>
      <c r="L1991" s="553"/>
      <c r="M1991" s="559"/>
      <c r="N1991" s="556" t="s">
        <v>14</v>
      </c>
      <c r="O1991" s="557"/>
      <c r="P1991" s="540"/>
      <c r="Q1991" s="541"/>
      <c r="R1991" s="553"/>
      <c r="S1991" s="559"/>
      <c r="T1991" s="592"/>
      <c r="U1991" s="593"/>
      <c r="V1991" s="551"/>
      <c r="W1991" s="545"/>
      <c r="X1991" s="540"/>
      <c r="Y1991" s="545"/>
      <c r="Z1991" s="540"/>
      <c r="AA1991" s="545"/>
      <c r="AB1991" s="540"/>
      <c r="AC1991" s="541"/>
      <c r="AD1991" s="553"/>
      <c r="AE1991" s="559"/>
      <c r="AF1991" s="588"/>
      <c r="AG1991" s="589"/>
      <c r="AH1991" s="540"/>
      <c r="AI1991" s="541"/>
      <c r="AJ1991" s="553"/>
      <c r="AK1991" s="559"/>
      <c r="AL1991" s="592"/>
      <c r="AM1991" s="593"/>
      <c r="AN1991" s="540"/>
      <c r="AO1991" s="541"/>
      <c r="AP1991" s="553"/>
      <c r="AQ1991" s="559"/>
      <c r="AR1991" s="592"/>
      <c r="AS1991" s="593"/>
      <c r="AT1991" s="580"/>
      <c r="AU1991" s="581"/>
      <c r="AV1991" s="576"/>
      <c r="AW1991" s="577"/>
      <c r="AX1991" s="592"/>
      <c r="AY1991" s="593"/>
      <c r="AZ1991" s="540"/>
      <c r="BA1991" s="541"/>
      <c r="BB1991" s="553"/>
      <c r="BC1991" s="559"/>
      <c r="BD1991" s="592"/>
      <c r="BE1991" s="593"/>
      <c r="BF1991" s="580"/>
      <c r="BG1991" s="581"/>
      <c r="BH1991" s="576"/>
      <c r="BI1991" s="577"/>
      <c r="BJ1991" s="592"/>
      <c r="BK1991" s="593"/>
      <c r="BL1991" s="653"/>
      <c r="BM1991" s="654"/>
      <c r="BN1991" s="655"/>
      <c r="BO1991" s="600"/>
      <c r="BP1991" s="600"/>
      <c r="BQ1991" s="54"/>
      <c r="BR1991" s="54"/>
      <c r="BS1991" s="54"/>
    </row>
    <row r="1992" spans="1:71" ht="21.75" customHeight="1">
      <c r="A1992" s="54"/>
      <c r="B1992" s="565" t="str">
        <f>IF(ROSTER!B$36="","",ROSTER!B$36)</f>
        <v/>
      </c>
      <c r="C1992" s="536" t="str">
        <f>IF(ROSTER!C$36="","",ROSTER!C$36)</f>
        <v/>
      </c>
      <c r="D1992" s="537"/>
      <c r="E1992" s="546"/>
      <c r="F1992" s="501">
        <f>IF(E1992="y",1,IF(E1992="S",1,0))</f>
        <v>0</v>
      </c>
      <c r="G1992" s="506">
        <f>IF(E1992="S",1,0)</f>
        <v>0</v>
      </c>
      <c r="H1992" s="542"/>
      <c r="I1992" s="543"/>
      <c r="J1992" s="538"/>
      <c r="K1992" s="539"/>
      <c r="L1992" s="552"/>
      <c r="M1992" s="558"/>
      <c r="N1992" s="554">
        <f>L1992+J1992</f>
        <v>0</v>
      </c>
      <c r="O1992" s="555"/>
      <c r="P1992" s="538"/>
      <c r="Q1992" s="539"/>
      <c r="R1992" s="552"/>
      <c r="S1992" s="558"/>
      <c r="T1992" s="590">
        <f t="shared" ref="T1992:T2007" si="1780">R1992-P1992</f>
        <v>0</v>
      </c>
      <c r="U1992" s="591"/>
      <c r="V1992" s="550"/>
      <c r="W1992" s="543"/>
      <c r="X1992" s="538"/>
      <c r="Y1992" s="543"/>
      <c r="Z1992" s="538"/>
      <c r="AA1992" s="543"/>
      <c r="AB1992" s="538"/>
      <c r="AC1992" s="539"/>
      <c r="AD1992" s="552"/>
      <c r="AE1992" s="558"/>
      <c r="AF1992" s="586">
        <f>IF(AB1992=0,0,(AD1992/AB1992)*100)</f>
        <v>0</v>
      </c>
      <c r="AG1992" s="587"/>
      <c r="AH1992" s="538"/>
      <c r="AI1992" s="539"/>
      <c r="AJ1992" s="552"/>
      <c r="AK1992" s="558"/>
      <c r="AL1992" s="590">
        <f>IF(AH1992=0,0,(AJ1992/AH1992)*100)</f>
        <v>0</v>
      </c>
      <c r="AM1992" s="591"/>
      <c r="AN1992" s="538"/>
      <c r="AO1992" s="539"/>
      <c r="AP1992" s="552"/>
      <c r="AQ1992" s="558"/>
      <c r="AR1992" s="590">
        <f>IF(AN1992=0,0,(AP1992/AN1992)*100)</f>
        <v>0</v>
      </c>
      <c r="AS1992" s="591"/>
      <c r="AT1992" s="578">
        <f>AB1992+AH1992+AN1992</f>
        <v>0</v>
      </c>
      <c r="AU1992" s="579"/>
      <c r="AV1992" s="574">
        <f>AD1992+AJ1992+AP1992</f>
        <v>0</v>
      </c>
      <c r="AW1992" s="575"/>
      <c r="AX1992" s="590">
        <f>IF(AT1992=0,0,(AV1992/AT1992)*100)</f>
        <v>0</v>
      </c>
      <c r="AY1992" s="591"/>
      <c r="AZ1992" s="538"/>
      <c r="BA1992" s="539"/>
      <c r="BB1992" s="552"/>
      <c r="BC1992" s="558"/>
      <c r="BD1992" s="590">
        <f>IF(AZ1992=0,0,(BB1992/AZ1992)*100)</f>
        <v>0</v>
      </c>
      <c r="BE1992" s="591"/>
      <c r="BF1992" s="578">
        <f>AT1992+AZ1992</f>
        <v>0</v>
      </c>
      <c r="BG1992" s="579"/>
      <c r="BH1992" s="574">
        <f>AV1992+BB1992</f>
        <v>0</v>
      </c>
      <c r="BI1992" s="575"/>
      <c r="BJ1992" s="590">
        <f>IF(BF1992=0,0,(BH1992/BF1992)*100)</f>
        <v>0</v>
      </c>
      <c r="BK1992" s="591"/>
      <c r="BL1992" s="650">
        <f>(AD1992*2)+(AJ1992*2)+(AP1992*3)+BB1992</f>
        <v>0</v>
      </c>
      <c r="BM1992" s="651"/>
      <c r="BN1992" s="652"/>
      <c r="BO1992" s="599" t="e">
        <f>(BL1992*BR$1964)+(N1992*BR$1965)+(X1992*BR$1966)+(R1992*BR$1967)+(V1992*BR$1968)+(Z1992*BR$1969)</f>
        <v>#REF!</v>
      </c>
      <c r="BP1992" s="599" t="e">
        <f>((AZ1992-BB1992)*BR$1971)+((AT1992-AV1992)*BR$1970)+(H1992*BR$1972)+(P1992*BR$1973)</f>
        <v>#REF!</v>
      </c>
      <c r="BQ1992" s="54"/>
      <c r="BR1992" s="54"/>
      <c r="BS1992" s="54"/>
    </row>
    <row r="1993" spans="1:71" ht="21.75" customHeight="1">
      <c r="A1993" s="54"/>
      <c r="B1993" s="566"/>
      <c r="C1993" s="560" t="str">
        <f>IF(ROSTER!D$36="","",ROSTER!D$36)</f>
        <v/>
      </c>
      <c r="D1993" s="561"/>
      <c r="E1993" s="547"/>
      <c r="F1993" s="502"/>
      <c r="G1993" s="507"/>
      <c r="H1993" s="544"/>
      <c r="I1993" s="545"/>
      <c r="J1993" s="540"/>
      <c r="K1993" s="541"/>
      <c r="L1993" s="553"/>
      <c r="M1993" s="559"/>
      <c r="N1993" s="556" t="s">
        <v>14</v>
      </c>
      <c r="O1993" s="557"/>
      <c r="P1993" s="540"/>
      <c r="Q1993" s="541"/>
      <c r="R1993" s="553"/>
      <c r="S1993" s="559"/>
      <c r="T1993" s="592"/>
      <c r="U1993" s="593"/>
      <c r="V1993" s="551"/>
      <c r="W1993" s="545"/>
      <c r="X1993" s="540"/>
      <c r="Y1993" s="545"/>
      <c r="Z1993" s="540"/>
      <c r="AA1993" s="545"/>
      <c r="AB1993" s="540"/>
      <c r="AC1993" s="541"/>
      <c r="AD1993" s="553"/>
      <c r="AE1993" s="559"/>
      <c r="AF1993" s="588"/>
      <c r="AG1993" s="589"/>
      <c r="AH1993" s="540"/>
      <c r="AI1993" s="541"/>
      <c r="AJ1993" s="553"/>
      <c r="AK1993" s="559"/>
      <c r="AL1993" s="592"/>
      <c r="AM1993" s="593"/>
      <c r="AN1993" s="540"/>
      <c r="AO1993" s="541"/>
      <c r="AP1993" s="553"/>
      <c r="AQ1993" s="559"/>
      <c r="AR1993" s="592"/>
      <c r="AS1993" s="593"/>
      <c r="AT1993" s="580"/>
      <c r="AU1993" s="581"/>
      <c r="AV1993" s="576"/>
      <c r="AW1993" s="577"/>
      <c r="AX1993" s="592"/>
      <c r="AY1993" s="593"/>
      <c r="AZ1993" s="540"/>
      <c r="BA1993" s="541"/>
      <c r="BB1993" s="553"/>
      <c r="BC1993" s="559"/>
      <c r="BD1993" s="592"/>
      <c r="BE1993" s="593"/>
      <c r="BF1993" s="580"/>
      <c r="BG1993" s="581"/>
      <c r="BH1993" s="576"/>
      <c r="BI1993" s="577"/>
      <c r="BJ1993" s="592"/>
      <c r="BK1993" s="593"/>
      <c r="BL1993" s="653"/>
      <c r="BM1993" s="654"/>
      <c r="BN1993" s="655"/>
      <c r="BO1993" s="600"/>
      <c r="BP1993" s="600"/>
      <c r="BQ1993" s="54"/>
      <c r="BR1993" s="54"/>
      <c r="BS1993" s="54"/>
    </row>
    <row r="1994" spans="1:71" ht="21.75" customHeight="1">
      <c r="A1994" s="54"/>
      <c r="B1994" s="565" t="str">
        <f>IF(ROSTER!B$38="","",ROSTER!B$38)</f>
        <v/>
      </c>
      <c r="C1994" s="536" t="str">
        <f>IF(ROSTER!C$38="","",ROSTER!C$38)</f>
        <v/>
      </c>
      <c r="D1994" s="537"/>
      <c r="E1994" s="546"/>
      <c r="F1994" s="501">
        <f>IF(E1994="y",1,IF(E1994="S",1,0))</f>
        <v>0</v>
      </c>
      <c r="G1994" s="506">
        <f>IF(E1994="S",1,0)</f>
        <v>0</v>
      </c>
      <c r="H1994" s="542"/>
      <c r="I1994" s="543"/>
      <c r="J1994" s="538"/>
      <c r="K1994" s="539"/>
      <c r="L1994" s="552"/>
      <c r="M1994" s="558"/>
      <c r="N1994" s="554">
        <f>L1994+J1994</f>
        <v>0</v>
      </c>
      <c r="O1994" s="555"/>
      <c r="P1994" s="538"/>
      <c r="Q1994" s="539"/>
      <c r="R1994" s="552"/>
      <c r="S1994" s="558"/>
      <c r="T1994" s="590">
        <f t="shared" ref="T1994:T2007" si="1781">R1994-P1994</f>
        <v>0</v>
      </c>
      <c r="U1994" s="591"/>
      <c r="V1994" s="550"/>
      <c r="W1994" s="543"/>
      <c r="X1994" s="538"/>
      <c r="Y1994" s="543"/>
      <c r="Z1994" s="538"/>
      <c r="AA1994" s="543"/>
      <c r="AB1994" s="538"/>
      <c r="AC1994" s="539"/>
      <c r="AD1994" s="552"/>
      <c r="AE1994" s="558"/>
      <c r="AF1994" s="586">
        <f>IF(AB1994=0,0,(AD1994/AB1994)*100)</f>
        <v>0</v>
      </c>
      <c r="AG1994" s="587"/>
      <c r="AH1994" s="538"/>
      <c r="AI1994" s="539"/>
      <c r="AJ1994" s="552"/>
      <c r="AK1994" s="558"/>
      <c r="AL1994" s="590">
        <f>IF(AH1994=0,0,(AJ1994/AH1994)*100)</f>
        <v>0</v>
      </c>
      <c r="AM1994" s="591"/>
      <c r="AN1994" s="538"/>
      <c r="AO1994" s="539"/>
      <c r="AP1994" s="552"/>
      <c r="AQ1994" s="558"/>
      <c r="AR1994" s="590">
        <f>IF(AN1994=0,0,(AP1994/AN1994)*100)</f>
        <v>0</v>
      </c>
      <c r="AS1994" s="591"/>
      <c r="AT1994" s="578">
        <f>AB1994+AH1994+AN1994</f>
        <v>0</v>
      </c>
      <c r="AU1994" s="579"/>
      <c r="AV1994" s="574">
        <f>AD1994+AJ1994+AP1994</f>
        <v>0</v>
      </c>
      <c r="AW1994" s="575"/>
      <c r="AX1994" s="590">
        <f>IF(AT1994=0,0,(AV1994/AT1994)*100)</f>
        <v>0</v>
      </c>
      <c r="AY1994" s="591"/>
      <c r="AZ1994" s="538"/>
      <c r="BA1994" s="539"/>
      <c r="BB1994" s="552"/>
      <c r="BC1994" s="558"/>
      <c r="BD1994" s="590">
        <f>IF(AZ1994=0,0,(BB1994/AZ1994)*100)</f>
        <v>0</v>
      </c>
      <c r="BE1994" s="591"/>
      <c r="BF1994" s="578">
        <f>AT1994+AZ1994</f>
        <v>0</v>
      </c>
      <c r="BG1994" s="579"/>
      <c r="BH1994" s="574">
        <f>AV1994+BB1994</f>
        <v>0</v>
      </c>
      <c r="BI1994" s="575"/>
      <c r="BJ1994" s="590">
        <f>IF(BF1994=0,0,(BH1994/BF1994)*100)</f>
        <v>0</v>
      </c>
      <c r="BK1994" s="591"/>
      <c r="BL1994" s="650">
        <f>(AD1994*2)+(AJ1994*2)+(AP1994*3)+BB1994</f>
        <v>0</v>
      </c>
      <c r="BM1994" s="651"/>
      <c r="BN1994" s="652"/>
      <c r="BO1994" s="599" t="e">
        <f>(BL1994*BR$1964)+(N1994*BR$1965)+(X1994*BR$1966)+(R1994*BR$1967)+(V1994*BR$1968)+(Z1994*BR$1969)</f>
        <v>#REF!</v>
      </c>
      <c r="BP1994" s="599" t="e">
        <f>((AZ1994-BB1994)*BR$1971)+((AT1994-AV1994)*BR$1970)+(H1994*BR$1972)+(P1994*BR$1973)</f>
        <v>#REF!</v>
      </c>
      <c r="BQ1994" s="54"/>
      <c r="BR1994" s="54"/>
      <c r="BS1994" s="54"/>
    </row>
    <row r="1995" spans="1:71" ht="21.75" customHeight="1">
      <c r="A1995" s="54"/>
      <c r="B1995" s="566"/>
      <c r="C1995" s="560" t="str">
        <f>IF(ROSTER!D$38="","",ROSTER!D$38)</f>
        <v/>
      </c>
      <c r="D1995" s="561"/>
      <c r="E1995" s="547"/>
      <c r="F1995" s="502"/>
      <c r="G1995" s="507"/>
      <c r="H1995" s="544"/>
      <c r="I1995" s="545"/>
      <c r="J1995" s="540"/>
      <c r="K1995" s="541"/>
      <c r="L1995" s="553"/>
      <c r="M1995" s="559"/>
      <c r="N1995" s="556" t="s">
        <v>14</v>
      </c>
      <c r="O1995" s="557"/>
      <c r="P1995" s="540"/>
      <c r="Q1995" s="541"/>
      <c r="R1995" s="553"/>
      <c r="S1995" s="559"/>
      <c r="T1995" s="592"/>
      <c r="U1995" s="593"/>
      <c r="V1995" s="551"/>
      <c r="W1995" s="545"/>
      <c r="X1995" s="540"/>
      <c r="Y1995" s="545"/>
      <c r="Z1995" s="540"/>
      <c r="AA1995" s="545"/>
      <c r="AB1995" s="540"/>
      <c r="AC1995" s="541"/>
      <c r="AD1995" s="553"/>
      <c r="AE1995" s="559"/>
      <c r="AF1995" s="588"/>
      <c r="AG1995" s="589"/>
      <c r="AH1995" s="540"/>
      <c r="AI1995" s="541"/>
      <c r="AJ1995" s="553"/>
      <c r="AK1995" s="559"/>
      <c r="AL1995" s="592"/>
      <c r="AM1995" s="593"/>
      <c r="AN1995" s="540"/>
      <c r="AO1995" s="541"/>
      <c r="AP1995" s="553"/>
      <c r="AQ1995" s="559"/>
      <c r="AR1995" s="592"/>
      <c r="AS1995" s="593"/>
      <c r="AT1995" s="580"/>
      <c r="AU1995" s="581"/>
      <c r="AV1995" s="576"/>
      <c r="AW1995" s="577"/>
      <c r="AX1995" s="592"/>
      <c r="AY1995" s="593"/>
      <c r="AZ1995" s="540"/>
      <c r="BA1995" s="541"/>
      <c r="BB1995" s="553"/>
      <c r="BC1995" s="559"/>
      <c r="BD1995" s="592"/>
      <c r="BE1995" s="593"/>
      <c r="BF1995" s="580"/>
      <c r="BG1995" s="581"/>
      <c r="BH1995" s="576"/>
      <c r="BI1995" s="577"/>
      <c r="BJ1995" s="592"/>
      <c r="BK1995" s="593"/>
      <c r="BL1995" s="653"/>
      <c r="BM1995" s="654"/>
      <c r="BN1995" s="655"/>
      <c r="BO1995" s="600"/>
      <c r="BP1995" s="600"/>
      <c r="BQ1995" s="54"/>
      <c r="BR1995" s="54"/>
      <c r="BS1995" s="54"/>
    </row>
    <row r="1996" spans="1:71" ht="21.75" customHeight="1">
      <c r="A1996" s="54"/>
      <c r="B1996" s="565" t="str">
        <f>IF(ROSTER!B$40="","",ROSTER!B$40)</f>
        <v/>
      </c>
      <c r="C1996" s="536" t="str">
        <f>IF(ROSTER!C$40="","",ROSTER!C$40)</f>
        <v/>
      </c>
      <c r="D1996" s="537"/>
      <c r="E1996" s="546"/>
      <c r="F1996" s="501">
        <f>IF(E1996="y",1,IF(E1996="S",1,0))</f>
        <v>0</v>
      </c>
      <c r="G1996" s="506">
        <f>IF(E1996="S",1,0)</f>
        <v>0</v>
      </c>
      <c r="H1996" s="542"/>
      <c r="I1996" s="543"/>
      <c r="J1996" s="538"/>
      <c r="K1996" s="539"/>
      <c r="L1996" s="552"/>
      <c r="M1996" s="558"/>
      <c r="N1996" s="554">
        <f>L1996+J1996</f>
        <v>0</v>
      </c>
      <c r="O1996" s="555"/>
      <c r="P1996" s="538"/>
      <c r="Q1996" s="539"/>
      <c r="R1996" s="552"/>
      <c r="S1996" s="558"/>
      <c r="T1996" s="590">
        <f t="shared" ref="T1996:T2007" si="1782">R1996-P1996</f>
        <v>0</v>
      </c>
      <c r="U1996" s="591"/>
      <c r="V1996" s="550"/>
      <c r="W1996" s="543"/>
      <c r="X1996" s="538"/>
      <c r="Y1996" s="543"/>
      <c r="Z1996" s="538"/>
      <c r="AA1996" s="543"/>
      <c r="AB1996" s="538"/>
      <c r="AC1996" s="539"/>
      <c r="AD1996" s="552"/>
      <c r="AE1996" s="558"/>
      <c r="AF1996" s="586">
        <f>IF(AB1996=0,0,(AD1996/AB1996)*100)</f>
        <v>0</v>
      </c>
      <c r="AG1996" s="587"/>
      <c r="AH1996" s="538"/>
      <c r="AI1996" s="539"/>
      <c r="AJ1996" s="552"/>
      <c r="AK1996" s="558"/>
      <c r="AL1996" s="590">
        <f>IF(AH1996=0,0,(AJ1996/AH1996)*100)</f>
        <v>0</v>
      </c>
      <c r="AM1996" s="591"/>
      <c r="AN1996" s="538"/>
      <c r="AO1996" s="539"/>
      <c r="AP1996" s="552"/>
      <c r="AQ1996" s="558"/>
      <c r="AR1996" s="590">
        <f>IF(AN1996=0,0,(AP1996/AN1996)*100)</f>
        <v>0</v>
      </c>
      <c r="AS1996" s="591"/>
      <c r="AT1996" s="578">
        <f>AB1996+AH1996+AN1996</f>
        <v>0</v>
      </c>
      <c r="AU1996" s="579"/>
      <c r="AV1996" s="574">
        <f>AD1996+AJ1996+AP1996</f>
        <v>0</v>
      </c>
      <c r="AW1996" s="575"/>
      <c r="AX1996" s="590">
        <f>IF(AT1996=0,0,(AV1996/AT1996)*100)</f>
        <v>0</v>
      </c>
      <c r="AY1996" s="591"/>
      <c r="AZ1996" s="538"/>
      <c r="BA1996" s="539"/>
      <c r="BB1996" s="552"/>
      <c r="BC1996" s="558"/>
      <c r="BD1996" s="590">
        <f>IF(AZ1996=0,0,(BB1996/AZ1996)*100)</f>
        <v>0</v>
      </c>
      <c r="BE1996" s="591"/>
      <c r="BF1996" s="578">
        <f>AT1996+AZ1996</f>
        <v>0</v>
      </c>
      <c r="BG1996" s="579"/>
      <c r="BH1996" s="574">
        <f>AV1996+BB1996</f>
        <v>0</v>
      </c>
      <c r="BI1996" s="575"/>
      <c r="BJ1996" s="590">
        <f>IF(BF1996=0,0,(BH1996/BF1996)*100)</f>
        <v>0</v>
      </c>
      <c r="BK1996" s="591"/>
      <c r="BL1996" s="650">
        <f>(AD1996*2)+(AJ1996*2)+(AP1996*3)+BB1996</f>
        <v>0</v>
      </c>
      <c r="BM1996" s="651"/>
      <c r="BN1996" s="652"/>
      <c r="BO1996" s="599" t="e">
        <f>(BL1996*BR$1964)+(N1996*BR$1965)+(X1996*BR$1966)+(R1996*BR$1967)+(V1996*BR$1968)+(Z1996*BR$1969)</f>
        <v>#REF!</v>
      </c>
      <c r="BP1996" s="599" t="e">
        <f>((AZ1996-BB1996)*BR$1971)+((AT1996-AV1996)*BR$1970)+(H1996*BR$1972)+(P1996*BR$1973)</f>
        <v>#REF!</v>
      </c>
      <c r="BQ1996" s="54"/>
      <c r="BR1996" s="54"/>
      <c r="BS1996" s="54"/>
    </row>
    <row r="1997" spans="1:71" ht="21.75" customHeight="1">
      <c r="A1997" s="54"/>
      <c r="B1997" s="566"/>
      <c r="C1997" s="560" t="str">
        <f>IF(ROSTER!D$40="","",ROSTER!D$40)</f>
        <v/>
      </c>
      <c r="D1997" s="561"/>
      <c r="E1997" s="547"/>
      <c r="F1997" s="502"/>
      <c r="G1997" s="507"/>
      <c r="H1997" s="544"/>
      <c r="I1997" s="545"/>
      <c r="J1997" s="540"/>
      <c r="K1997" s="541"/>
      <c r="L1997" s="553"/>
      <c r="M1997" s="559"/>
      <c r="N1997" s="556" t="s">
        <v>14</v>
      </c>
      <c r="O1997" s="557"/>
      <c r="P1997" s="540"/>
      <c r="Q1997" s="541"/>
      <c r="R1997" s="553"/>
      <c r="S1997" s="559"/>
      <c r="T1997" s="592"/>
      <c r="U1997" s="593"/>
      <c r="V1997" s="551"/>
      <c r="W1997" s="545"/>
      <c r="X1997" s="540"/>
      <c r="Y1997" s="545"/>
      <c r="Z1997" s="540"/>
      <c r="AA1997" s="545"/>
      <c r="AB1997" s="540"/>
      <c r="AC1997" s="541"/>
      <c r="AD1997" s="553"/>
      <c r="AE1997" s="559"/>
      <c r="AF1997" s="588"/>
      <c r="AG1997" s="589"/>
      <c r="AH1997" s="540"/>
      <c r="AI1997" s="541"/>
      <c r="AJ1997" s="553"/>
      <c r="AK1997" s="559"/>
      <c r="AL1997" s="592"/>
      <c r="AM1997" s="593"/>
      <c r="AN1997" s="540"/>
      <c r="AO1997" s="541"/>
      <c r="AP1997" s="553"/>
      <c r="AQ1997" s="559"/>
      <c r="AR1997" s="592"/>
      <c r="AS1997" s="593"/>
      <c r="AT1997" s="580"/>
      <c r="AU1997" s="581"/>
      <c r="AV1997" s="576"/>
      <c r="AW1997" s="577"/>
      <c r="AX1997" s="592"/>
      <c r="AY1997" s="593"/>
      <c r="AZ1997" s="540"/>
      <c r="BA1997" s="541"/>
      <c r="BB1997" s="553"/>
      <c r="BC1997" s="559"/>
      <c r="BD1997" s="592"/>
      <c r="BE1997" s="593"/>
      <c r="BF1997" s="580"/>
      <c r="BG1997" s="581"/>
      <c r="BH1997" s="576"/>
      <c r="BI1997" s="577"/>
      <c r="BJ1997" s="592"/>
      <c r="BK1997" s="593"/>
      <c r="BL1997" s="653"/>
      <c r="BM1997" s="654"/>
      <c r="BN1997" s="655"/>
      <c r="BO1997" s="600"/>
      <c r="BP1997" s="600"/>
      <c r="BQ1997" s="54"/>
      <c r="BR1997" s="54"/>
      <c r="BS1997" s="54"/>
    </row>
    <row r="1998" spans="1:71" ht="21.75" customHeight="1">
      <c r="A1998" s="54"/>
      <c r="B1998" s="565" t="str">
        <f>IF(ROSTER!B$42="","",ROSTER!B$42)</f>
        <v/>
      </c>
      <c r="C1998" s="536" t="str">
        <f>IF(ROSTER!C$42="","",ROSTER!C$42)</f>
        <v/>
      </c>
      <c r="D1998" s="537"/>
      <c r="E1998" s="546"/>
      <c r="F1998" s="501">
        <f>IF(E1998="y",1,IF(E1998="S",1,0))</f>
        <v>0</v>
      </c>
      <c r="G1998" s="506">
        <f>IF(E1998="S",1,0)</f>
        <v>0</v>
      </c>
      <c r="H1998" s="542"/>
      <c r="I1998" s="543"/>
      <c r="J1998" s="538"/>
      <c r="K1998" s="539"/>
      <c r="L1998" s="552"/>
      <c r="M1998" s="558"/>
      <c r="N1998" s="554">
        <f>L1998+J1998</f>
        <v>0</v>
      </c>
      <c r="O1998" s="555"/>
      <c r="P1998" s="538"/>
      <c r="Q1998" s="539"/>
      <c r="R1998" s="552"/>
      <c r="S1998" s="558"/>
      <c r="T1998" s="590">
        <f t="shared" ref="T1998:T2007" si="1783">R1998-P1998</f>
        <v>0</v>
      </c>
      <c r="U1998" s="591"/>
      <c r="V1998" s="550"/>
      <c r="W1998" s="543"/>
      <c r="X1998" s="538"/>
      <c r="Y1998" s="543"/>
      <c r="Z1998" s="538"/>
      <c r="AA1998" s="543"/>
      <c r="AB1998" s="538"/>
      <c r="AC1998" s="539"/>
      <c r="AD1998" s="552"/>
      <c r="AE1998" s="558"/>
      <c r="AF1998" s="586">
        <f>IF(AB1998=0,0,(AD1998/AB1998)*100)</f>
        <v>0</v>
      </c>
      <c r="AG1998" s="587"/>
      <c r="AH1998" s="538"/>
      <c r="AI1998" s="539"/>
      <c r="AJ1998" s="552"/>
      <c r="AK1998" s="558"/>
      <c r="AL1998" s="590">
        <f>IF(AH1998=0,0,(AJ1998/AH1998)*100)</f>
        <v>0</v>
      </c>
      <c r="AM1998" s="591"/>
      <c r="AN1998" s="538"/>
      <c r="AO1998" s="539"/>
      <c r="AP1998" s="552"/>
      <c r="AQ1998" s="558"/>
      <c r="AR1998" s="590">
        <f>IF(AN1998=0,0,(AP1998/AN1998)*100)</f>
        <v>0</v>
      </c>
      <c r="AS1998" s="591"/>
      <c r="AT1998" s="578">
        <f>AB1998+AH1998+AN1998</f>
        <v>0</v>
      </c>
      <c r="AU1998" s="579"/>
      <c r="AV1998" s="574">
        <f>AD1998+AJ1998+AP1998</f>
        <v>0</v>
      </c>
      <c r="AW1998" s="575"/>
      <c r="AX1998" s="590">
        <f>IF(AT1998=0,0,(AV1998/AT1998)*100)</f>
        <v>0</v>
      </c>
      <c r="AY1998" s="591"/>
      <c r="AZ1998" s="538"/>
      <c r="BA1998" s="539"/>
      <c r="BB1998" s="552"/>
      <c r="BC1998" s="558"/>
      <c r="BD1998" s="590">
        <f>IF(AZ1998=0,0,(BB1998/AZ1998)*100)</f>
        <v>0</v>
      </c>
      <c r="BE1998" s="591"/>
      <c r="BF1998" s="578">
        <f>AT1998+AZ1998</f>
        <v>0</v>
      </c>
      <c r="BG1998" s="579"/>
      <c r="BH1998" s="574">
        <f>AV1998+BB1998</f>
        <v>0</v>
      </c>
      <c r="BI1998" s="575"/>
      <c r="BJ1998" s="590">
        <f>IF(BF1998=0,0,(BH1998/BF1998)*100)</f>
        <v>0</v>
      </c>
      <c r="BK1998" s="591"/>
      <c r="BL1998" s="650">
        <f>(AD1998*2)+(AJ1998*2)+(AP1998*3)+BB1998</f>
        <v>0</v>
      </c>
      <c r="BM1998" s="651"/>
      <c r="BN1998" s="652"/>
      <c r="BO1998" s="599" t="e">
        <f>(BL1998*BR$1964)+(N1998*BR$1965)+(X1998*BR$1966)+(R1998*BR$1967)+(V1998*BR$1968)+(Z1998*BR$1969)</f>
        <v>#REF!</v>
      </c>
      <c r="BP1998" s="599" t="e">
        <f>((AZ1998-BB1998)*BR$1971)+((AT1998-AV1998)*BR$1970)+(H1998*BR$1972)+(P1998*BR$1973)</f>
        <v>#REF!</v>
      </c>
      <c r="BQ1998" s="54"/>
      <c r="BR1998" s="54"/>
      <c r="BS1998" s="54"/>
    </row>
    <row r="1999" spans="1:71" ht="21.75" customHeight="1">
      <c r="A1999" s="54"/>
      <c r="B1999" s="566"/>
      <c r="C1999" s="560" t="str">
        <f>IF(ROSTER!D$42="","",ROSTER!D$42)</f>
        <v/>
      </c>
      <c r="D1999" s="561"/>
      <c r="E1999" s="547"/>
      <c r="F1999" s="502"/>
      <c r="G1999" s="507"/>
      <c r="H1999" s="544"/>
      <c r="I1999" s="545"/>
      <c r="J1999" s="540"/>
      <c r="K1999" s="541"/>
      <c r="L1999" s="553"/>
      <c r="M1999" s="559"/>
      <c r="N1999" s="556" t="s">
        <v>14</v>
      </c>
      <c r="O1999" s="557"/>
      <c r="P1999" s="540"/>
      <c r="Q1999" s="541"/>
      <c r="R1999" s="553"/>
      <c r="S1999" s="559"/>
      <c r="T1999" s="592"/>
      <c r="U1999" s="593"/>
      <c r="V1999" s="551"/>
      <c r="W1999" s="545"/>
      <c r="X1999" s="540"/>
      <c r="Y1999" s="545"/>
      <c r="Z1999" s="540"/>
      <c r="AA1999" s="545"/>
      <c r="AB1999" s="540"/>
      <c r="AC1999" s="541"/>
      <c r="AD1999" s="553"/>
      <c r="AE1999" s="559"/>
      <c r="AF1999" s="588"/>
      <c r="AG1999" s="589"/>
      <c r="AH1999" s="540"/>
      <c r="AI1999" s="541"/>
      <c r="AJ1999" s="553"/>
      <c r="AK1999" s="559"/>
      <c r="AL1999" s="592"/>
      <c r="AM1999" s="593"/>
      <c r="AN1999" s="540"/>
      <c r="AO1999" s="541"/>
      <c r="AP1999" s="553"/>
      <c r="AQ1999" s="559"/>
      <c r="AR1999" s="592"/>
      <c r="AS1999" s="593"/>
      <c r="AT1999" s="580"/>
      <c r="AU1999" s="581"/>
      <c r="AV1999" s="576"/>
      <c r="AW1999" s="577"/>
      <c r="AX1999" s="592"/>
      <c r="AY1999" s="593"/>
      <c r="AZ1999" s="540"/>
      <c r="BA1999" s="541"/>
      <c r="BB1999" s="553"/>
      <c r="BC1999" s="559"/>
      <c r="BD1999" s="592"/>
      <c r="BE1999" s="593"/>
      <c r="BF1999" s="580"/>
      <c r="BG1999" s="581"/>
      <c r="BH1999" s="576"/>
      <c r="BI1999" s="577"/>
      <c r="BJ1999" s="592"/>
      <c r="BK1999" s="593"/>
      <c r="BL1999" s="653"/>
      <c r="BM1999" s="654"/>
      <c r="BN1999" s="655"/>
      <c r="BO1999" s="600"/>
      <c r="BP1999" s="600"/>
      <c r="BQ1999" s="54"/>
      <c r="BR1999" s="54"/>
      <c r="BS1999" s="54"/>
    </row>
    <row r="2000" spans="1:71" ht="21.75" customHeight="1">
      <c r="A2000" s="54"/>
      <c r="B2000" s="565" t="str">
        <f>IF(ROSTER!B$44="","",ROSTER!B$44)</f>
        <v/>
      </c>
      <c r="C2000" s="536" t="str">
        <f>IF(ROSTER!C$44="","",ROSTER!C$44)</f>
        <v/>
      </c>
      <c r="D2000" s="537"/>
      <c r="E2000" s="546"/>
      <c r="F2000" s="501">
        <f>IF(E2000="y",1,IF(E2000="S",1,0))</f>
        <v>0</v>
      </c>
      <c r="G2000" s="506">
        <f>IF(E2000="S",1,0)</f>
        <v>0</v>
      </c>
      <c r="H2000" s="542"/>
      <c r="I2000" s="543"/>
      <c r="J2000" s="538"/>
      <c r="K2000" s="539"/>
      <c r="L2000" s="552"/>
      <c r="M2000" s="558"/>
      <c r="N2000" s="554">
        <f>L2000+J2000</f>
        <v>0</v>
      </c>
      <c r="O2000" s="555"/>
      <c r="P2000" s="538"/>
      <c r="Q2000" s="539"/>
      <c r="R2000" s="552"/>
      <c r="S2000" s="558"/>
      <c r="T2000" s="590">
        <f t="shared" ref="T2000:T2007" si="1784">R2000-P2000</f>
        <v>0</v>
      </c>
      <c r="U2000" s="591"/>
      <c r="V2000" s="550"/>
      <c r="W2000" s="543"/>
      <c r="X2000" s="538"/>
      <c r="Y2000" s="543"/>
      <c r="Z2000" s="538"/>
      <c r="AA2000" s="543"/>
      <c r="AB2000" s="538"/>
      <c r="AC2000" s="539"/>
      <c r="AD2000" s="552"/>
      <c r="AE2000" s="558"/>
      <c r="AF2000" s="586">
        <f>IF(AB2000=0,0,(AD2000/AB2000)*100)</f>
        <v>0</v>
      </c>
      <c r="AG2000" s="587"/>
      <c r="AH2000" s="538"/>
      <c r="AI2000" s="539"/>
      <c r="AJ2000" s="552"/>
      <c r="AK2000" s="558"/>
      <c r="AL2000" s="590">
        <f>IF(AH2000=0,0,(AJ2000/AH2000)*100)</f>
        <v>0</v>
      </c>
      <c r="AM2000" s="591"/>
      <c r="AN2000" s="538"/>
      <c r="AO2000" s="539"/>
      <c r="AP2000" s="552"/>
      <c r="AQ2000" s="558"/>
      <c r="AR2000" s="590">
        <f>IF(AN2000=0,0,(AP2000/AN2000)*100)</f>
        <v>0</v>
      </c>
      <c r="AS2000" s="591"/>
      <c r="AT2000" s="578">
        <f>AB2000+AH2000+AN2000</f>
        <v>0</v>
      </c>
      <c r="AU2000" s="579"/>
      <c r="AV2000" s="574">
        <f>AD2000+AJ2000+AP2000</f>
        <v>0</v>
      </c>
      <c r="AW2000" s="575"/>
      <c r="AX2000" s="590">
        <f>IF(AT2000=0,0,(AV2000/AT2000)*100)</f>
        <v>0</v>
      </c>
      <c r="AY2000" s="591"/>
      <c r="AZ2000" s="538"/>
      <c r="BA2000" s="539"/>
      <c r="BB2000" s="552"/>
      <c r="BC2000" s="558"/>
      <c r="BD2000" s="590">
        <f>IF(AZ2000=0,0,(BB2000/AZ2000)*100)</f>
        <v>0</v>
      </c>
      <c r="BE2000" s="591"/>
      <c r="BF2000" s="578">
        <f>AT2000+AZ2000</f>
        <v>0</v>
      </c>
      <c r="BG2000" s="579"/>
      <c r="BH2000" s="574">
        <f>AV2000+BB2000</f>
        <v>0</v>
      </c>
      <c r="BI2000" s="575"/>
      <c r="BJ2000" s="590">
        <f>IF(BF2000=0,0,(BH2000/BF2000)*100)</f>
        <v>0</v>
      </c>
      <c r="BK2000" s="591"/>
      <c r="BL2000" s="650">
        <f>(AD2000*2)+(AJ2000*2)+(AP2000*3)+BB2000</f>
        <v>0</v>
      </c>
      <c r="BM2000" s="651"/>
      <c r="BN2000" s="652"/>
      <c r="BO2000" s="599" t="e">
        <f>(BL2000*BR$1964)+(N2000*BR$1965)+(X2000*BR$1966)+(R2000*BR$1967)+(V2000*BR$1968)+(Z2000*BR$1969)</f>
        <v>#REF!</v>
      </c>
      <c r="BP2000" s="599" t="e">
        <f>((AZ2000-BB2000)*BR$1971)+((AT2000-AV2000)*BR$1970)+(H2000*BR$1972)+(P2000*BR$1973)</f>
        <v>#REF!</v>
      </c>
      <c r="BQ2000" s="54"/>
      <c r="BR2000" s="54"/>
      <c r="BS2000" s="54"/>
    </row>
    <row r="2001" spans="1:71" ht="21.75" customHeight="1">
      <c r="A2001" s="54"/>
      <c r="B2001" s="566"/>
      <c r="C2001" s="560" t="str">
        <f>IF(ROSTER!D$44="","",ROSTER!D$44)</f>
        <v/>
      </c>
      <c r="D2001" s="561"/>
      <c r="E2001" s="547"/>
      <c r="F2001" s="502"/>
      <c r="G2001" s="507"/>
      <c r="H2001" s="544"/>
      <c r="I2001" s="545"/>
      <c r="J2001" s="540"/>
      <c r="K2001" s="541"/>
      <c r="L2001" s="553"/>
      <c r="M2001" s="559"/>
      <c r="N2001" s="556" t="s">
        <v>14</v>
      </c>
      <c r="O2001" s="557"/>
      <c r="P2001" s="540"/>
      <c r="Q2001" s="541"/>
      <c r="R2001" s="553"/>
      <c r="S2001" s="559"/>
      <c r="T2001" s="592"/>
      <c r="U2001" s="593"/>
      <c r="V2001" s="551"/>
      <c r="W2001" s="545"/>
      <c r="X2001" s="540"/>
      <c r="Y2001" s="545"/>
      <c r="Z2001" s="540"/>
      <c r="AA2001" s="545"/>
      <c r="AB2001" s="540"/>
      <c r="AC2001" s="541"/>
      <c r="AD2001" s="553"/>
      <c r="AE2001" s="559"/>
      <c r="AF2001" s="588"/>
      <c r="AG2001" s="589"/>
      <c r="AH2001" s="540"/>
      <c r="AI2001" s="541"/>
      <c r="AJ2001" s="553"/>
      <c r="AK2001" s="559"/>
      <c r="AL2001" s="592"/>
      <c r="AM2001" s="593"/>
      <c r="AN2001" s="540"/>
      <c r="AO2001" s="541"/>
      <c r="AP2001" s="553"/>
      <c r="AQ2001" s="559"/>
      <c r="AR2001" s="592"/>
      <c r="AS2001" s="593"/>
      <c r="AT2001" s="580"/>
      <c r="AU2001" s="581"/>
      <c r="AV2001" s="576"/>
      <c r="AW2001" s="577"/>
      <c r="AX2001" s="592"/>
      <c r="AY2001" s="593"/>
      <c r="AZ2001" s="540"/>
      <c r="BA2001" s="541"/>
      <c r="BB2001" s="553"/>
      <c r="BC2001" s="559"/>
      <c r="BD2001" s="592"/>
      <c r="BE2001" s="593"/>
      <c r="BF2001" s="580"/>
      <c r="BG2001" s="581"/>
      <c r="BH2001" s="576"/>
      <c r="BI2001" s="577"/>
      <c r="BJ2001" s="592"/>
      <c r="BK2001" s="593"/>
      <c r="BL2001" s="653"/>
      <c r="BM2001" s="654"/>
      <c r="BN2001" s="655"/>
      <c r="BO2001" s="600"/>
      <c r="BP2001" s="600"/>
      <c r="BQ2001" s="54"/>
      <c r="BR2001" s="54"/>
      <c r="BS2001" s="54"/>
    </row>
    <row r="2002" spans="1:71" ht="21.75" customHeight="1">
      <c r="A2002" s="54"/>
      <c r="B2002" s="565" t="str">
        <f>IF(ROSTER!B$46="","",ROSTER!B$46)</f>
        <v/>
      </c>
      <c r="C2002" s="536" t="str">
        <f>IF(ROSTER!C$46="","",ROSTER!C$46)</f>
        <v/>
      </c>
      <c r="D2002" s="537"/>
      <c r="E2002" s="546"/>
      <c r="F2002" s="501">
        <f>IF(E2002="y",1,IF(E2002="S",1,0))</f>
        <v>0</v>
      </c>
      <c r="G2002" s="506">
        <f>IF(E2002="S",1,0)</f>
        <v>0</v>
      </c>
      <c r="H2002" s="542"/>
      <c r="I2002" s="543"/>
      <c r="J2002" s="538"/>
      <c r="K2002" s="539"/>
      <c r="L2002" s="552"/>
      <c r="M2002" s="558"/>
      <c r="N2002" s="554">
        <f>L2002+J2002</f>
        <v>0</v>
      </c>
      <c r="O2002" s="555"/>
      <c r="P2002" s="538"/>
      <c r="Q2002" s="539"/>
      <c r="R2002" s="552"/>
      <c r="S2002" s="558"/>
      <c r="T2002" s="590">
        <f t="shared" ref="T2002:T2007" si="1785">R2002-P2002</f>
        <v>0</v>
      </c>
      <c r="U2002" s="591"/>
      <c r="V2002" s="550"/>
      <c r="W2002" s="543"/>
      <c r="X2002" s="538"/>
      <c r="Y2002" s="543"/>
      <c r="Z2002" s="538"/>
      <c r="AA2002" s="543"/>
      <c r="AB2002" s="538"/>
      <c r="AC2002" s="539"/>
      <c r="AD2002" s="552"/>
      <c r="AE2002" s="558"/>
      <c r="AF2002" s="586">
        <f>IF(AB2002=0,0,(AD2002/AB2002)*100)</f>
        <v>0</v>
      </c>
      <c r="AG2002" s="587"/>
      <c r="AH2002" s="538"/>
      <c r="AI2002" s="539"/>
      <c r="AJ2002" s="552"/>
      <c r="AK2002" s="558"/>
      <c r="AL2002" s="590">
        <f>IF(AH2002=0,0,(AJ2002/AH2002)*100)</f>
        <v>0</v>
      </c>
      <c r="AM2002" s="591"/>
      <c r="AN2002" s="538"/>
      <c r="AO2002" s="539"/>
      <c r="AP2002" s="552"/>
      <c r="AQ2002" s="558"/>
      <c r="AR2002" s="590">
        <f>IF(AN2002=0,0,(AP2002/AN2002)*100)</f>
        <v>0</v>
      </c>
      <c r="AS2002" s="591"/>
      <c r="AT2002" s="578">
        <f>AB2002+AH2002+AN2002</f>
        <v>0</v>
      </c>
      <c r="AU2002" s="579"/>
      <c r="AV2002" s="574">
        <f>AD2002+AJ2002+AP2002</f>
        <v>0</v>
      </c>
      <c r="AW2002" s="575"/>
      <c r="AX2002" s="590">
        <f>IF(AT2002=0,0,(AV2002/AT2002)*100)</f>
        <v>0</v>
      </c>
      <c r="AY2002" s="591"/>
      <c r="AZ2002" s="538"/>
      <c r="BA2002" s="539"/>
      <c r="BB2002" s="552"/>
      <c r="BC2002" s="558"/>
      <c r="BD2002" s="590">
        <f>IF(AZ2002=0,0,(BB2002/AZ2002)*100)</f>
        <v>0</v>
      </c>
      <c r="BE2002" s="591"/>
      <c r="BF2002" s="578">
        <f>AT2002+AZ2002</f>
        <v>0</v>
      </c>
      <c r="BG2002" s="579"/>
      <c r="BH2002" s="574">
        <f>AV2002+BB2002</f>
        <v>0</v>
      </c>
      <c r="BI2002" s="575"/>
      <c r="BJ2002" s="590">
        <f>IF(BF2002=0,0,(BH2002/BF2002)*100)</f>
        <v>0</v>
      </c>
      <c r="BK2002" s="591"/>
      <c r="BL2002" s="650">
        <f>(AD2002*2)+(AJ2002*2)+(AP2002*3)+BB2002</f>
        <v>0</v>
      </c>
      <c r="BM2002" s="651"/>
      <c r="BN2002" s="652"/>
      <c r="BO2002" s="601" t="e">
        <f>(BL2002*BR$74)+(N2002*BR$75)+(X2002*BR$76)+(R2002*BR$77)+(V2002*BR$78)+(Z2002*BR$79)</f>
        <v>#REF!</v>
      </c>
      <c r="BP2002" s="599" t="e">
        <f>((AZ2002-BB2002)*BR$81)+((AT2002-AV2002)*BR$80)+(H2002*BR$82)+(P2002*BR$83)</f>
        <v>#REF!</v>
      </c>
      <c r="BQ2002" s="54"/>
      <c r="BR2002" s="54"/>
      <c r="BS2002" s="54"/>
    </row>
    <row r="2003" spans="1:71" ht="22.5" customHeight="1">
      <c r="A2003" s="54"/>
      <c r="B2003" s="566"/>
      <c r="C2003" s="560" t="str">
        <f>IF(ROSTER!D$46="","",ROSTER!D$46)</f>
        <v/>
      </c>
      <c r="D2003" s="561"/>
      <c r="E2003" s="547"/>
      <c r="F2003" s="502"/>
      <c r="G2003" s="507"/>
      <c r="H2003" s="544"/>
      <c r="I2003" s="545"/>
      <c r="J2003" s="540"/>
      <c r="K2003" s="541"/>
      <c r="L2003" s="553"/>
      <c r="M2003" s="559"/>
      <c r="N2003" s="556" t="s">
        <v>14</v>
      </c>
      <c r="O2003" s="557"/>
      <c r="P2003" s="540"/>
      <c r="Q2003" s="541"/>
      <c r="R2003" s="553"/>
      <c r="S2003" s="559"/>
      <c r="T2003" s="592"/>
      <c r="U2003" s="593"/>
      <c r="V2003" s="551"/>
      <c r="W2003" s="545"/>
      <c r="X2003" s="540"/>
      <c r="Y2003" s="545"/>
      <c r="Z2003" s="540"/>
      <c r="AA2003" s="545"/>
      <c r="AB2003" s="540"/>
      <c r="AC2003" s="541"/>
      <c r="AD2003" s="553"/>
      <c r="AE2003" s="559"/>
      <c r="AF2003" s="588"/>
      <c r="AG2003" s="589"/>
      <c r="AH2003" s="540"/>
      <c r="AI2003" s="541"/>
      <c r="AJ2003" s="553"/>
      <c r="AK2003" s="559"/>
      <c r="AL2003" s="592"/>
      <c r="AM2003" s="593"/>
      <c r="AN2003" s="540"/>
      <c r="AO2003" s="541"/>
      <c r="AP2003" s="553"/>
      <c r="AQ2003" s="559"/>
      <c r="AR2003" s="592"/>
      <c r="AS2003" s="593"/>
      <c r="AT2003" s="580"/>
      <c r="AU2003" s="581"/>
      <c r="AV2003" s="576"/>
      <c r="AW2003" s="577"/>
      <c r="AX2003" s="592"/>
      <c r="AY2003" s="593"/>
      <c r="AZ2003" s="540"/>
      <c r="BA2003" s="541"/>
      <c r="BB2003" s="553"/>
      <c r="BC2003" s="559"/>
      <c r="BD2003" s="592"/>
      <c r="BE2003" s="593"/>
      <c r="BF2003" s="580"/>
      <c r="BG2003" s="581"/>
      <c r="BH2003" s="576"/>
      <c r="BI2003" s="577"/>
      <c r="BJ2003" s="592"/>
      <c r="BK2003" s="593"/>
      <c r="BL2003" s="653"/>
      <c r="BM2003" s="654"/>
      <c r="BN2003" s="655"/>
      <c r="BO2003" s="602"/>
      <c r="BP2003" s="600"/>
      <c r="BQ2003" s="54"/>
      <c r="BR2003" s="54"/>
      <c r="BS2003" s="54"/>
    </row>
    <row r="2004" spans="1:71" ht="21.75" customHeight="1">
      <c r="A2004" s="54"/>
      <c r="B2004" s="565" t="str">
        <f>IF(ROSTER!B$48="","",ROSTER!B$48)</f>
        <v/>
      </c>
      <c r="C2004" s="536" t="str">
        <f>IF(ROSTER!C$48="","",ROSTER!C$48)</f>
        <v/>
      </c>
      <c r="D2004" s="537"/>
      <c r="E2004" s="546"/>
      <c r="F2004" s="501">
        <f t="shared" ref="F2004" si="1786">IF(E2004="y",1,IF(E2004="S",1,0))</f>
        <v>0</v>
      </c>
      <c r="G2004" s="506">
        <f t="shared" ref="G2004" si="1787">IF(E2004="S",1,0)</f>
        <v>0</v>
      </c>
      <c r="H2004" s="542"/>
      <c r="I2004" s="543"/>
      <c r="J2004" s="538"/>
      <c r="K2004" s="539"/>
      <c r="L2004" s="552"/>
      <c r="M2004" s="558"/>
      <c r="N2004" s="554">
        <f t="shared" ref="N2004" si="1788">L2004+J2004</f>
        <v>0</v>
      </c>
      <c r="O2004" s="555"/>
      <c r="P2004" s="538"/>
      <c r="Q2004" s="539"/>
      <c r="R2004" s="552"/>
      <c r="S2004" s="558"/>
      <c r="T2004" s="590">
        <f t="shared" ref="T2004:T2007" si="1789">R2004-P2004</f>
        <v>0</v>
      </c>
      <c r="U2004" s="591"/>
      <c r="V2004" s="550"/>
      <c r="W2004" s="543"/>
      <c r="X2004" s="538"/>
      <c r="Y2004" s="543"/>
      <c r="Z2004" s="538"/>
      <c r="AA2004" s="543"/>
      <c r="AB2004" s="538"/>
      <c r="AC2004" s="539"/>
      <c r="AD2004" s="552"/>
      <c r="AE2004" s="558"/>
      <c r="AF2004" s="586"/>
      <c r="AG2004" s="587"/>
      <c r="AH2004" s="538"/>
      <c r="AI2004" s="539"/>
      <c r="AJ2004" s="552"/>
      <c r="AK2004" s="558"/>
      <c r="AL2004" s="590">
        <f t="shared" ref="AL2004" si="1790">IF(AH2004=0,0,(AJ2004/AH2004)*100)</f>
        <v>0</v>
      </c>
      <c r="AM2004" s="591"/>
      <c r="AN2004" s="538"/>
      <c r="AO2004" s="539"/>
      <c r="AP2004" s="552"/>
      <c r="AQ2004" s="558"/>
      <c r="AR2004" s="590">
        <f t="shared" ref="AR2004" si="1791">IF(AN2004=0,0,(AP2004/AN2004)*100)</f>
        <v>0</v>
      </c>
      <c r="AS2004" s="591"/>
      <c r="AT2004" s="578">
        <f t="shared" ref="AT2004" si="1792">AB2004+AH2004+AN2004</f>
        <v>0</v>
      </c>
      <c r="AU2004" s="579"/>
      <c r="AV2004" s="574">
        <f t="shared" ref="AV2004" si="1793">AD2004+AJ2004+AP2004</f>
        <v>0</v>
      </c>
      <c r="AW2004" s="575"/>
      <c r="AX2004" s="590">
        <f t="shared" ref="AX2004" si="1794">IF(AT2004=0,0,(AV2004/AT2004)*100)</f>
        <v>0</v>
      </c>
      <c r="AY2004" s="591"/>
      <c r="AZ2004" s="538"/>
      <c r="BA2004" s="539"/>
      <c r="BB2004" s="552"/>
      <c r="BC2004" s="558"/>
      <c r="BD2004" s="590">
        <f t="shared" ref="BD2004" si="1795">IF(AZ2004=0,0,(BB2004/AZ2004)*100)</f>
        <v>0</v>
      </c>
      <c r="BE2004" s="591"/>
      <c r="BF2004" s="578">
        <f t="shared" ref="BF2004" si="1796">AT2004+AZ2004</f>
        <v>0</v>
      </c>
      <c r="BG2004" s="579"/>
      <c r="BH2004" s="574">
        <f t="shared" ref="BH2004" si="1797">AV2004+BB2004</f>
        <v>0</v>
      </c>
      <c r="BI2004" s="575"/>
      <c r="BJ2004" s="590">
        <f t="shared" ref="BJ2004" si="1798">IF(BF2004=0,0,(BH2004/BF2004)*100)</f>
        <v>0</v>
      </c>
      <c r="BK2004" s="591"/>
      <c r="BL2004" s="650">
        <f t="shared" ref="BL2004" si="1799">(AD2004*2)+(AJ2004*2)+(AP2004*3)+BB2004</f>
        <v>0</v>
      </c>
      <c r="BM2004" s="651"/>
      <c r="BN2004" s="652"/>
      <c r="BO2004" s="601" t="e">
        <f>(BL2004*BR$74)+(N2004*BR$75)+(X2004*BR$76)+(R2004*BR$77)+(V2004*BR$78)+(Z2004*BR$79)</f>
        <v>#REF!</v>
      </c>
      <c r="BP2004" s="599" t="e">
        <f>((AZ2004-BB2004)*BR$81)+((AT2004-AV2004)*BR$80)+(H2004*BR$82)+(P2004*BR$83)</f>
        <v>#REF!</v>
      </c>
      <c r="BQ2004" s="54"/>
      <c r="BR2004" s="54"/>
      <c r="BS2004" s="54"/>
    </row>
    <row r="2005" spans="1:71" ht="22.5" customHeight="1">
      <c r="A2005" s="54"/>
      <c r="B2005" s="566"/>
      <c r="C2005" s="560" t="str">
        <f>IF(ROSTER!D$48="","",ROSTER!D$48)</f>
        <v/>
      </c>
      <c r="D2005" s="561"/>
      <c r="E2005" s="547"/>
      <c r="F2005" s="502"/>
      <c r="G2005" s="507"/>
      <c r="H2005" s="544"/>
      <c r="I2005" s="545"/>
      <c r="J2005" s="540"/>
      <c r="K2005" s="541"/>
      <c r="L2005" s="553"/>
      <c r="M2005" s="559"/>
      <c r="N2005" s="556" t="s">
        <v>14</v>
      </c>
      <c r="O2005" s="557"/>
      <c r="P2005" s="540"/>
      <c r="Q2005" s="541"/>
      <c r="R2005" s="553"/>
      <c r="S2005" s="559"/>
      <c r="T2005" s="592"/>
      <c r="U2005" s="593"/>
      <c r="V2005" s="551"/>
      <c r="W2005" s="545"/>
      <c r="X2005" s="540"/>
      <c r="Y2005" s="545"/>
      <c r="Z2005" s="540"/>
      <c r="AA2005" s="545"/>
      <c r="AB2005" s="540"/>
      <c r="AC2005" s="541"/>
      <c r="AD2005" s="553"/>
      <c r="AE2005" s="559"/>
      <c r="AF2005" s="588"/>
      <c r="AG2005" s="589"/>
      <c r="AH2005" s="540"/>
      <c r="AI2005" s="541"/>
      <c r="AJ2005" s="553"/>
      <c r="AK2005" s="559"/>
      <c r="AL2005" s="592"/>
      <c r="AM2005" s="593"/>
      <c r="AN2005" s="540"/>
      <c r="AO2005" s="541"/>
      <c r="AP2005" s="553"/>
      <c r="AQ2005" s="559"/>
      <c r="AR2005" s="592"/>
      <c r="AS2005" s="593"/>
      <c r="AT2005" s="580"/>
      <c r="AU2005" s="581"/>
      <c r="AV2005" s="576"/>
      <c r="AW2005" s="577"/>
      <c r="AX2005" s="592"/>
      <c r="AY2005" s="593"/>
      <c r="AZ2005" s="540"/>
      <c r="BA2005" s="541"/>
      <c r="BB2005" s="553"/>
      <c r="BC2005" s="559"/>
      <c r="BD2005" s="592"/>
      <c r="BE2005" s="593"/>
      <c r="BF2005" s="580"/>
      <c r="BG2005" s="581"/>
      <c r="BH2005" s="576"/>
      <c r="BI2005" s="577"/>
      <c r="BJ2005" s="592"/>
      <c r="BK2005" s="593"/>
      <c r="BL2005" s="653"/>
      <c r="BM2005" s="654"/>
      <c r="BN2005" s="655"/>
      <c r="BO2005" s="602"/>
      <c r="BP2005" s="600"/>
      <c r="BQ2005" s="54"/>
      <c r="BR2005" s="54"/>
      <c r="BS2005" s="54"/>
    </row>
    <row r="2006" spans="1:71" ht="21.75" customHeight="1">
      <c r="A2006" s="54"/>
      <c r="B2006" s="565" t="str">
        <f>IF(ROSTER!B$50="","",ROSTER!B$50)</f>
        <v/>
      </c>
      <c r="C2006" s="536" t="str">
        <f>IF(ROSTER!C$50="","",ROSTER!C$50)</f>
        <v/>
      </c>
      <c r="D2006" s="537"/>
      <c r="E2006" s="546"/>
      <c r="F2006" s="501">
        <f t="shared" ref="F2006" si="1800">IF(E2006="y",1,IF(E2006="S",1,0))</f>
        <v>0</v>
      </c>
      <c r="G2006" s="506">
        <f t="shared" ref="G2006" si="1801">IF(E2006="S",1,0)</f>
        <v>0</v>
      </c>
      <c r="H2006" s="542"/>
      <c r="I2006" s="543"/>
      <c r="J2006" s="538"/>
      <c r="K2006" s="539"/>
      <c r="L2006" s="552"/>
      <c r="M2006" s="558"/>
      <c r="N2006" s="554">
        <f t="shared" ref="N2006" si="1802">L2006+J2006</f>
        <v>0</v>
      </c>
      <c r="O2006" s="555"/>
      <c r="P2006" s="538"/>
      <c r="Q2006" s="539"/>
      <c r="R2006" s="552"/>
      <c r="S2006" s="558"/>
      <c r="T2006" s="590">
        <f t="shared" ref="T2006:T2007" si="1803">R2006-P2006</f>
        <v>0</v>
      </c>
      <c r="U2006" s="591"/>
      <c r="V2006" s="550"/>
      <c r="W2006" s="543"/>
      <c r="X2006" s="538"/>
      <c r="Y2006" s="543"/>
      <c r="Z2006" s="538"/>
      <c r="AA2006" s="543"/>
      <c r="AB2006" s="538"/>
      <c r="AC2006" s="539"/>
      <c r="AD2006" s="552"/>
      <c r="AE2006" s="558"/>
      <c r="AF2006" s="586"/>
      <c r="AG2006" s="587"/>
      <c r="AH2006" s="538"/>
      <c r="AI2006" s="539"/>
      <c r="AJ2006" s="552"/>
      <c r="AK2006" s="558"/>
      <c r="AL2006" s="590">
        <f t="shared" ref="AL2006" si="1804">IF(AH2006=0,0,(AJ2006/AH2006)*100)</f>
        <v>0</v>
      </c>
      <c r="AM2006" s="591"/>
      <c r="AN2006" s="538"/>
      <c r="AO2006" s="539"/>
      <c r="AP2006" s="552"/>
      <c r="AQ2006" s="558"/>
      <c r="AR2006" s="590">
        <f t="shared" ref="AR2006" si="1805">IF(AN2006=0,0,(AP2006/AN2006)*100)</f>
        <v>0</v>
      </c>
      <c r="AS2006" s="591"/>
      <c r="AT2006" s="578">
        <f t="shared" ref="AT2006" si="1806">AB2006+AH2006+AN2006</f>
        <v>0</v>
      </c>
      <c r="AU2006" s="579"/>
      <c r="AV2006" s="574">
        <f t="shared" ref="AV2006" si="1807">AD2006+AJ2006+AP2006</f>
        <v>0</v>
      </c>
      <c r="AW2006" s="575"/>
      <c r="AX2006" s="590">
        <f t="shared" ref="AX2006" si="1808">IF(AT2006=0,0,(AV2006/AT2006)*100)</f>
        <v>0</v>
      </c>
      <c r="AY2006" s="591"/>
      <c r="AZ2006" s="538"/>
      <c r="BA2006" s="539"/>
      <c r="BB2006" s="552"/>
      <c r="BC2006" s="558"/>
      <c r="BD2006" s="590">
        <f t="shared" ref="BD2006" si="1809">IF(AZ2006=0,0,(BB2006/AZ2006)*100)</f>
        <v>0</v>
      </c>
      <c r="BE2006" s="591"/>
      <c r="BF2006" s="578">
        <f t="shared" ref="BF2006" si="1810">AT2006+AZ2006</f>
        <v>0</v>
      </c>
      <c r="BG2006" s="579"/>
      <c r="BH2006" s="574">
        <f t="shared" ref="BH2006" si="1811">AV2006+BB2006</f>
        <v>0</v>
      </c>
      <c r="BI2006" s="575"/>
      <c r="BJ2006" s="590">
        <f t="shared" ref="BJ2006" si="1812">IF(BF2006=0,0,(BH2006/BF2006)*100)</f>
        <v>0</v>
      </c>
      <c r="BK2006" s="591"/>
      <c r="BL2006" s="650">
        <f t="shared" ref="BL2006" si="1813">(AD2006*2)+(AJ2006*2)+(AP2006*3)+BB2006</f>
        <v>0</v>
      </c>
      <c r="BM2006" s="651"/>
      <c r="BN2006" s="652"/>
      <c r="BO2006" s="601" t="e">
        <f>(BL2006*BR$74)+(N2006*BR$75)+(X2006*BR$76)+(R2006*BR$77)+(V2006*BR$78)+(Z2006*BR$79)</f>
        <v>#REF!</v>
      </c>
      <c r="BP2006" s="599" t="e">
        <f>((AZ2006-BB2006)*BR$81)+((AT2006-AV2006)*BR$80)+(H2006*BR$82)+(P2006*BR$83)</f>
        <v>#REF!</v>
      </c>
      <c r="BQ2006" s="54"/>
      <c r="BR2006" s="54"/>
      <c r="BS2006" s="54"/>
    </row>
    <row r="2007" spans="1:71" ht="22.5" customHeight="1" thickBot="1">
      <c r="A2007" s="54"/>
      <c r="B2007" s="566"/>
      <c r="C2007" s="560" t="str">
        <f>IF(ROSTER!D$50="","",ROSTER!D$50)</f>
        <v/>
      </c>
      <c r="D2007" s="561"/>
      <c r="E2007" s="547"/>
      <c r="F2007" s="502"/>
      <c r="G2007" s="507"/>
      <c r="H2007" s="544"/>
      <c r="I2007" s="545"/>
      <c r="J2007" s="540"/>
      <c r="K2007" s="541"/>
      <c r="L2007" s="553"/>
      <c r="M2007" s="559"/>
      <c r="N2007" s="556" t="s">
        <v>14</v>
      </c>
      <c r="O2007" s="557"/>
      <c r="P2007" s="540"/>
      <c r="Q2007" s="541"/>
      <c r="R2007" s="553"/>
      <c r="S2007" s="559"/>
      <c r="T2007" s="592"/>
      <c r="U2007" s="593"/>
      <c r="V2007" s="551"/>
      <c r="W2007" s="545"/>
      <c r="X2007" s="540"/>
      <c r="Y2007" s="545"/>
      <c r="Z2007" s="540"/>
      <c r="AA2007" s="545"/>
      <c r="AB2007" s="540"/>
      <c r="AC2007" s="541"/>
      <c r="AD2007" s="553"/>
      <c r="AE2007" s="559"/>
      <c r="AF2007" s="588"/>
      <c r="AG2007" s="589"/>
      <c r="AH2007" s="540"/>
      <c r="AI2007" s="541"/>
      <c r="AJ2007" s="553"/>
      <c r="AK2007" s="559"/>
      <c r="AL2007" s="592"/>
      <c r="AM2007" s="593"/>
      <c r="AN2007" s="540"/>
      <c r="AO2007" s="541"/>
      <c r="AP2007" s="553"/>
      <c r="AQ2007" s="559"/>
      <c r="AR2007" s="592"/>
      <c r="AS2007" s="593"/>
      <c r="AT2007" s="580"/>
      <c r="AU2007" s="581"/>
      <c r="AV2007" s="576"/>
      <c r="AW2007" s="577"/>
      <c r="AX2007" s="592"/>
      <c r="AY2007" s="593"/>
      <c r="AZ2007" s="540"/>
      <c r="BA2007" s="541"/>
      <c r="BB2007" s="553"/>
      <c r="BC2007" s="559"/>
      <c r="BD2007" s="592"/>
      <c r="BE2007" s="593"/>
      <c r="BF2007" s="580"/>
      <c r="BG2007" s="581"/>
      <c r="BH2007" s="576"/>
      <c r="BI2007" s="577"/>
      <c r="BJ2007" s="592"/>
      <c r="BK2007" s="593"/>
      <c r="BL2007" s="653"/>
      <c r="BM2007" s="654"/>
      <c r="BN2007" s="655"/>
      <c r="BO2007" s="602"/>
      <c r="BP2007" s="600"/>
      <c r="BQ2007" s="54"/>
      <c r="BR2007" s="54"/>
      <c r="BS2007" s="54"/>
    </row>
    <row r="2008" spans="1:71" s="335" customFormat="1" ht="33.4" customHeight="1">
      <c r="A2008" s="333"/>
      <c r="B2008" s="689"/>
      <c r="C2008" s="685"/>
      <c r="D2008" s="685" t="s">
        <v>10</v>
      </c>
      <c r="E2008" s="686"/>
      <c r="F2008" s="334"/>
      <c r="G2008" s="334"/>
      <c r="H2008" s="642">
        <f>SUM(H1964:I2007)</f>
        <v>0</v>
      </c>
      <c r="I2008" s="631"/>
      <c r="J2008" s="642">
        <f>SUM(J1964:K2007)</f>
        <v>0</v>
      </c>
      <c r="K2008" s="631"/>
      <c r="L2008" s="630">
        <f>SUM(L1964:M2007)</f>
        <v>0</v>
      </c>
      <c r="M2008" s="640"/>
      <c r="N2008" s="626">
        <f>L2008+J2008</f>
        <v>0</v>
      </c>
      <c r="O2008" s="627"/>
      <c r="P2008" s="630">
        <f>SUM(P1964:Q2007)</f>
        <v>0</v>
      </c>
      <c r="Q2008" s="631"/>
      <c r="R2008" s="630">
        <f t="shared" ref="R2008" si="1814">SUM(R1964:S2007)</f>
        <v>0</v>
      </c>
      <c r="S2008" s="640"/>
      <c r="T2008" s="630">
        <f t="shared" ref="T2008" si="1815">SUM(T1964:U2007)</f>
        <v>0</v>
      </c>
      <c r="U2008" s="627"/>
      <c r="V2008" s="640">
        <f t="shared" ref="V2008" si="1816">SUM(V1964:W2007)</f>
        <v>0</v>
      </c>
      <c r="W2008" s="640"/>
      <c r="X2008" s="642">
        <f t="shared" ref="X2008" si="1817">SUM(X1964:Y2007)</f>
        <v>0</v>
      </c>
      <c r="Y2008" s="627"/>
      <c r="Z2008" s="642">
        <f t="shared" ref="Z2008" si="1818">SUM(Z1964:AA2007)</f>
        <v>0</v>
      </c>
      <c r="AA2008" s="627"/>
      <c r="AB2008" s="640">
        <f t="shared" ref="AB2008" si="1819">SUM(AB1964:AC2007)</f>
        <v>0</v>
      </c>
      <c r="AC2008" s="631"/>
      <c r="AD2008" s="630">
        <f t="shared" ref="AD2008" si="1820">SUM(AD1964:AE2007)</f>
        <v>0</v>
      </c>
      <c r="AE2008" s="640"/>
      <c r="AF2008" s="626">
        <f t="shared" ref="AF2008" si="1821">SUM(AF1964:AG2007)</f>
        <v>0</v>
      </c>
      <c r="AG2008" s="627"/>
      <c r="AH2008" s="630">
        <f t="shared" ref="AH2008" si="1822">SUM(AH1964:AI2007)</f>
        <v>0</v>
      </c>
      <c r="AI2008" s="631"/>
      <c r="AJ2008" s="630">
        <f t="shared" ref="AJ2008" si="1823">SUM(AJ1964:AK2007)</f>
        <v>0</v>
      </c>
      <c r="AK2008" s="640"/>
      <c r="AL2008" s="626">
        <f>IF(AH2008=0,0,(AJ2008/AH2008)*100)</f>
        <v>0</v>
      </c>
      <c r="AM2008" s="627"/>
      <c r="AN2008" s="630">
        <f>SUM(AN1964:AO2007)</f>
        <v>0</v>
      </c>
      <c r="AO2008" s="631"/>
      <c r="AP2008" s="630">
        <f>SUM(AP1964:AQ2007)</f>
        <v>0</v>
      </c>
      <c r="AQ2008" s="640"/>
      <c r="AR2008" s="626">
        <f>IF(AN2008=0,0,(AP2008/AN2008)*100)</f>
        <v>0</v>
      </c>
      <c r="AS2008" s="627"/>
      <c r="AT2008" s="642">
        <f>AB2008+AH2008+AN2008</f>
        <v>0</v>
      </c>
      <c r="AU2008" s="631"/>
      <c r="AV2008" s="630">
        <f>AD2008+AJ2008+AP2008</f>
        <v>0</v>
      </c>
      <c r="AW2008" s="670"/>
      <c r="AX2008" s="626">
        <f>IF(AT2008=0,0,(AV2008/AT2008)*100)</f>
        <v>0</v>
      </c>
      <c r="AY2008" s="627"/>
      <c r="AZ2008" s="630">
        <f>SUM(AZ1964:BA2007)</f>
        <v>0</v>
      </c>
      <c r="BA2008" s="631"/>
      <c r="BB2008" s="630">
        <f>SUM(BB1964:BC2007)</f>
        <v>0</v>
      </c>
      <c r="BC2008" s="640"/>
      <c r="BD2008" s="626">
        <f>IF(AZ2008=0,0,(BB2008/AZ2008)*100)</f>
        <v>0</v>
      </c>
      <c r="BE2008" s="627"/>
      <c r="BF2008" s="642">
        <f>AT2008+AZ2008</f>
        <v>0</v>
      </c>
      <c r="BG2008" s="631"/>
      <c r="BH2008" s="630">
        <f>AV2008+BB2008</f>
        <v>0</v>
      </c>
      <c r="BI2008" s="670"/>
      <c r="BJ2008" s="626">
        <f>IF(BF2008=0,0,(BH2008/BF2008)*100)</f>
        <v>0</v>
      </c>
      <c r="BK2008" s="668"/>
      <c r="BL2008" s="644">
        <f>SUM(BL1964:BN2007)</f>
        <v>0</v>
      </c>
      <c r="BM2008" s="645"/>
      <c r="BN2008" s="646"/>
      <c r="BO2008" s="601" t="e">
        <f>(BL2008*BR$74)+(N2008*BR$75)+(X2008*BR$76)+(R2008*BR$77)+(V2008*BR$78)+(Z2008*BR$79)</f>
        <v>#REF!</v>
      </c>
      <c r="BP2008" s="599" t="e">
        <f>((AZ2008-BB2008)*BR$81)+((AT2008-AV2008)*BR$80)+(H2008*BR$82)+(P2008*BR$83)</f>
        <v>#REF!</v>
      </c>
      <c r="BQ2008" s="333"/>
      <c r="BR2008" s="333"/>
      <c r="BS2008" s="333"/>
    </row>
    <row r="2009" spans="1:71" s="335" customFormat="1" ht="33.950000000000003" customHeight="1" thickBot="1">
      <c r="A2009" s="333"/>
      <c r="B2009" s="690"/>
      <c r="C2009" s="687"/>
      <c r="D2009" s="687"/>
      <c r="E2009" s="688"/>
      <c r="F2009" s="336"/>
      <c r="G2009" s="336"/>
      <c r="H2009" s="643"/>
      <c r="I2009" s="633"/>
      <c r="J2009" s="643"/>
      <c r="K2009" s="633"/>
      <c r="L2009" s="632"/>
      <c r="M2009" s="641"/>
      <c r="N2009" s="628" t="s">
        <v>14</v>
      </c>
      <c r="O2009" s="629"/>
      <c r="P2009" s="632"/>
      <c r="Q2009" s="633"/>
      <c r="R2009" s="632"/>
      <c r="S2009" s="641"/>
      <c r="T2009" s="632"/>
      <c r="U2009" s="629"/>
      <c r="V2009" s="641"/>
      <c r="W2009" s="641"/>
      <c r="X2009" s="643"/>
      <c r="Y2009" s="629"/>
      <c r="Z2009" s="643"/>
      <c r="AA2009" s="629"/>
      <c r="AB2009" s="641"/>
      <c r="AC2009" s="633"/>
      <c r="AD2009" s="632"/>
      <c r="AE2009" s="641"/>
      <c r="AF2009" s="628"/>
      <c r="AG2009" s="629"/>
      <c r="AH2009" s="632"/>
      <c r="AI2009" s="633"/>
      <c r="AJ2009" s="632"/>
      <c r="AK2009" s="641"/>
      <c r="AL2009" s="628"/>
      <c r="AM2009" s="629"/>
      <c r="AN2009" s="632"/>
      <c r="AO2009" s="633"/>
      <c r="AP2009" s="632"/>
      <c r="AQ2009" s="641"/>
      <c r="AR2009" s="628"/>
      <c r="AS2009" s="629"/>
      <c r="AT2009" s="643"/>
      <c r="AU2009" s="633"/>
      <c r="AV2009" s="632"/>
      <c r="AW2009" s="671"/>
      <c r="AX2009" s="628"/>
      <c r="AY2009" s="629"/>
      <c r="AZ2009" s="632"/>
      <c r="BA2009" s="633"/>
      <c r="BB2009" s="632"/>
      <c r="BC2009" s="641"/>
      <c r="BD2009" s="628"/>
      <c r="BE2009" s="629"/>
      <c r="BF2009" s="643"/>
      <c r="BG2009" s="633"/>
      <c r="BH2009" s="632"/>
      <c r="BI2009" s="671"/>
      <c r="BJ2009" s="628"/>
      <c r="BK2009" s="669"/>
      <c r="BL2009" s="647"/>
      <c r="BM2009" s="648"/>
      <c r="BN2009" s="649"/>
      <c r="BO2009" s="602"/>
      <c r="BP2009" s="600"/>
      <c r="BQ2009" s="333"/>
      <c r="BR2009" s="333"/>
      <c r="BS2009" s="333"/>
    </row>
    <row r="2010" spans="1:71" s="341" customFormat="1" ht="48.2" customHeight="1" thickBot="1">
      <c r="A2010" s="337"/>
      <c r="B2010" s="667"/>
      <c r="C2010" s="665"/>
      <c r="D2010" s="665" t="s">
        <v>13</v>
      </c>
      <c r="E2010" s="666"/>
      <c r="F2010" s="338"/>
      <c r="G2010" s="334"/>
      <c r="H2010" s="676"/>
      <c r="I2010" s="677"/>
      <c r="J2010" s="673"/>
      <c r="K2010" s="672"/>
      <c r="L2010" s="605"/>
      <c r="M2010" s="606"/>
      <c r="N2010" s="674">
        <f>J2010+L2010</f>
        <v>0</v>
      </c>
      <c r="O2010" s="675"/>
      <c r="P2010" s="673"/>
      <c r="Q2010" s="672"/>
      <c r="R2010" s="605"/>
      <c r="S2010" s="672"/>
      <c r="T2010" s="626">
        <f>R2010-P2010</f>
        <v>0</v>
      </c>
      <c r="U2010" s="627"/>
      <c r="V2010" s="673"/>
      <c r="W2010" s="678"/>
      <c r="X2010" s="679"/>
      <c r="Y2010" s="680"/>
      <c r="Z2010" s="673"/>
      <c r="AA2010" s="678"/>
      <c r="AB2010" s="673"/>
      <c r="AC2010" s="672"/>
      <c r="AD2010" s="605"/>
      <c r="AE2010" s="606"/>
      <c r="AF2010" s="634">
        <f>IF(AB2010=0,0,(AD2010/AB2010)*100)</f>
        <v>0</v>
      </c>
      <c r="AG2010" s="635"/>
      <c r="AH2010" s="673"/>
      <c r="AI2010" s="672"/>
      <c r="AJ2010" s="605"/>
      <c r="AK2010" s="606"/>
      <c r="AL2010" s="626">
        <f>IF(AH2010=0,0,(AJ2010/AH2010)*100)</f>
        <v>0</v>
      </c>
      <c r="AM2010" s="627"/>
      <c r="AN2010" s="673"/>
      <c r="AO2010" s="672"/>
      <c r="AP2010" s="605"/>
      <c r="AQ2010" s="606"/>
      <c r="AR2010" s="626">
        <f>IF(AN2010=0,0,(AP2010/AN2010)*100)</f>
        <v>0</v>
      </c>
      <c r="AS2010" s="627"/>
      <c r="AT2010" s="681">
        <f>AB2010+AH2010+AN2010</f>
        <v>0</v>
      </c>
      <c r="AU2010" s="682"/>
      <c r="AV2010" s="683">
        <f>AD2010+AJ2010+AP2010</f>
        <v>0</v>
      </c>
      <c r="AW2010" s="684"/>
      <c r="AX2010" s="626">
        <f>IF(AT2010=0,0,(AV2010/AT2010)*100)</f>
        <v>0</v>
      </c>
      <c r="AY2010" s="627"/>
      <c r="AZ2010" s="673"/>
      <c r="BA2010" s="672"/>
      <c r="BB2010" s="605"/>
      <c r="BC2010" s="606"/>
      <c r="BD2010" s="626">
        <f>IF(AZ2010=0,0,(BB2010/AZ2010)*100)</f>
        <v>0</v>
      </c>
      <c r="BE2010" s="627"/>
      <c r="BF2010" s="681">
        <f>AT2010+AZ2010</f>
        <v>0</v>
      </c>
      <c r="BG2010" s="682"/>
      <c r="BH2010" s="683">
        <f>AV2010+BB2010</f>
        <v>0</v>
      </c>
      <c r="BI2010" s="684"/>
      <c r="BJ2010" s="626">
        <f>IF(BF2010=0,0,(BH2010/BF2010)*100)</f>
        <v>0</v>
      </c>
      <c r="BK2010" s="627"/>
      <c r="BL2010" s="594"/>
      <c r="BM2010" s="595"/>
      <c r="BN2010" s="596"/>
      <c r="BO2010" s="339"/>
      <c r="BP2010" s="340"/>
      <c r="BQ2010" s="337"/>
      <c r="BR2010" s="337"/>
      <c r="BS2010" s="337"/>
    </row>
    <row r="2011" spans="1:71" s="341" customFormat="1" ht="48.95" customHeight="1" thickBot="1">
      <c r="A2011" s="337"/>
      <c r="B2011" s="342"/>
      <c r="C2011" s="343"/>
      <c r="D2011" s="570" t="s">
        <v>95</v>
      </c>
      <c r="E2011" s="571"/>
      <c r="F2011" s="344"/>
      <c r="G2011" s="344"/>
      <c r="H2011" s="343"/>
      <c r="I2011" s="343"/>
      <c r="J2011" s="567">
        <f>IF((J2008+L2010)=0,0,J2008/(J2008+L2010)*100)</f>
        <v>0</v>
      </c>
      <c r="K2011" s="569"/>
      <c r="L2011" s="567">
        <f>IF((L2008+J2010)=0,0,L2008/(L2008+J2010)*100)</f>
        <v>0</v>
      </c>
      <c r="M2011" s="569"/>
      <c r="N2011" s="567">
        <f>IF((N2008+N2010)=0,0,N2008/(N2008+N2010)*100)</f>
        <v>0</v>
      </c>
      <c r="O2011" s="568"/>
      <c r="P2011" s="572"/>
      <c r="Q2011" s="509"/>
      <c r="R2011" s="509"/>
      <c r="S2011" s="509"/>
      <c r="T2011" s="535"/>
      <c r="U2011" s="535"/>
      <c r="V2011" s="509"/>
      <c r="W2011" s="509"/>
      <c r="X2011" s="509"/>
      <c r="Y2011" s="509"/>
      <c r="Z2011" s="509"/>
      <c r="AA2011" s="509"/>
      <c r="AB2011" s="509"/>
      <c r="AC2011" s="509"/>
      <c r="AD2011" s="509"/>
      <c r="AE2011" s="509"/>
      <c r="AF2011" s="509"/>
      <c r="AG2011" s="509"/>
      <c r="AH2011" s="509"/>
      <c r="AI2011" s="509"/>
      <c r="AJ2011" s="509"/>
      <c r="AK2011" s="509"/>
      <c r="AL2011" s="509"/>
      <c r="AM2011" s="509"/>
      <c r="AN2011" s="509"/>
      <c r="AO2011" s="509"/>
      <c r="AP2011" s="509"/>
      <c r="AQ2011" s="509"/>
      <c r="AR2011" s="509"/>
      <c r="AS2011" s="509"/>
      <c r="AT2011" s="509"/>
      <c r="AU2011" s="509"/>
      <c r="AV2011" s="509"/>
      <c r="AW2011" s="509"/>
      <c r="AX2011" s="509"/>
      <c r="AY2011" s="509"/>
      <c r="AZ2011" s="509"/>
      <c r="BA2011" s="509"/>
      <c r="BB2011" s="509"/>
      <c r="BC2011" s="509"/>
      <c r="BD2011" s="509"/>
      <c r="BE2011" s="509"/>
      <c r="BF2011" s="509"/>
      <c r="BG2011" s="509"/>
      <c r="BH2011" s="509"/>
      <c r="BI2011" s="509"/>
      <c r="BJ2011" s="509"/>
      <c r="BK2011" s="509"/>
      <c r="BL2011" s="509"/>
      <c r="BM2011" s="509"/>
      <c r="BN2011" s="573"/>
      <c r="BO2011" s="345"/>
      <c r="BP2011" s="345"/>
      <c r="BQ2011" s="337"/>
      <c r="BR2011" s="337"/>
      <c r="BS2011" s="337"/>
    </row>
    <row r="2012" spans="1:71" ht="15.75" customHeight="1" thickTop="1" thickBot="1">
      <c r="A2012" s="54"/>
      <c r="B2012" s="214"/>
      <c r="C2012" s="215"/>
      <c r="D2012" s="215"/>
      <c r="E2012" s="215"/>
      <c r="F2012" s="74"/>
      <c r="G2012" s="74"/>
      <c r="H2012" s="215"/>
      <c r="I2012" s="215"/>
      <c r="J2012" s="215"/>
      <c r="K2012" s="215"/>
      <c r="L2012" s="215"/>
      <c r="M2012" s="215"/>
      <c r="N2012" s="215"/>
      <c r="O2012" s="215"/>
      <c r="P2012" s="215"/>
      <c r="Q2012" s="215"/>
      <c r="R2012" s="215"/>
      <c r="S2012" s="215"/>
      <c r="T2012" s="215"/>
      <c r="U2012" s="215"/>
      <c r="V2012" s="215"/>
      <c r="W2012" s="215"/>
      <c r="X2012" s="215"/>
      <c r="Y2012" s="215"/>
      <c r="Z2012" s="215"/>
      <c r="AA2012" s="215"/>
      <c r="AB2012" s="215"/>
      <c r="AC2012" s="215"/>
      <c r="AD2012" s="215"/>
      <c r="AE2012" s="215"/>
      <c r="AF2012" s="220"/>
      <c r="AG2012" s="220"/>
      <c r="AH2012" s="215"/>
      <c r="AI2012" s="215"/>
      <c r="AJ2012" s="215"/>
      <c r="AK2012" s="215"/>
      <c r="AL2012" s="215"/>
      <c r="AM2012" s="215"/>
      <c r="AN2012" s="215"/>
      <c r="AO2012" s="215"/>
      <c r="AP2012" s="215"/>
      <c r="AQ2012" s="215"/>
      <c r="AR2012" s="215"/>
      <c r="AS2012" s="215"/>
      <c r="AT2012" s="215"/>
      <c r="AU2012" s="215"/>
      <c r="AV2012" s="215"/>
      <c r="AW2012" s="215"/>
      <c r="AX2012" s="215"/>
      <c r="AY2012" s="215"/>
      <c r="AZ2012" s="215"/>
      <c r="BA2012" s="215"/>
      <c r="BB2012" s="215"/>
      <c r="BC2012" s="215"/>
      <c r="BD2012" s="215"/>
      <c r="BE2012" s="215"/>
      <c r="BF2012" s="215"/>
      <c r="BG2012" s="215"/>
      <c r="BH2012" s="215"/>
      <c r="BI2012" s="215"/>
      <c r="BJ2012" s="215"/>
      <c r="BK2012" s="215"/>
      <c r="BL2012" s="215"/>
      <c r="BM2012" s="215"/>
      <c r="BN2012" s="221"/>
      <c r="BO2012" s="75"/>
      <c r="BP2012" s="75"/>
      <c r="BQ2012" s="54"/>
      <c r="BR2012" s="54"/>
      <c r="BS2012" s="54"/>
    </row>
    <row r="2013" spans="1:71" s="73" customFormat="1" ht="80.25" customHeight="1" thickTop="1" thickBot="1">
      <c r="A2013" s="72"/>
      <c r="B2013" s="656" t="s">
        <v>62</v>
      </c>
      <c r="C2013" s="657"/>
      <c r="D2013" s="616" t="s">
        <v>54</v>
      </c>
      <c r="E2013" s="616"/>
      <c r="F2013" s="76"/>
      <c r="G2013" s="76"/>
      <c r="H2013" s="607"/>
      <c r="I2013" s="608"/>
      <c r="J2013" s="609"/>
      <c r="K2013" s="346"/>
      <c r="L2013" s="607"/>
      <c r="M2013" s="608"/>
      <c r="N2013" s="609"/>
      <c r="O2013" s="510" t="s">
        <v>49</v>
      </c>
      <c r="P2013" s="511"/>
      <c r="Q2013" s="511"/>
      <c r="R2013" s="511"/>
      <c r="S2013" s="607"/>
      <c r="T2013" s="608"/>
      <c r="U2013" s="609"/>
      <c r="V2013" s="346"/>
      <c r="W2013" s="607"/>
      <c r="X2013" s="608"/>
      <c r="Y2013" s="609"/>
      <c r="Z2013" s="510" t="s">
        <v>115</v>
      </c>
      <c r="AA2013" s="511"/>
      <c r="AB2013" s="511"/>
      <c r="AC2013" s="511"/>
      <c r="AD2013" s="511"/>
      <c r="AE2013" s="511"/>
      <c r="AF2013" s="511"/>
      <c r="AG2013" s="511"/>
      <c r="AH2013" s="511"/>
      <c r="AI2013" s="512"/>
      <c r="AJ2013" s="607"/>
      <c r="AK2013" s="608"/>
      <c r="AL2013" s="609"/>
      <c r="AM2013" s="346"/>
      <c r="AN2013" s="607"/>
      <c r="AO2013" s="608"/>
      <c r="AP2013" s="609"/>
      <c r="AQ2013" s="510" t="s">
        <v>53</v>
      </c>
      <c r="AR2013" s="511"/>
      <c r="AS2013" s="511"/>
      <c r="AT2013" s="512"/>
      <c r="AU2013" s="607"/>
      <c r="AV2013" s="608"/>
      <c r="AW2013" s="609"/>
      <c r="AX2013" s="346"/>
      <c r="AY2013" s="607"/>
      <c r="AZ2013" s="608"/>
      <c r="BA2013" s="609"/>
      <c r="BB2013" s="614" t="s">
        <v>117</v>
      </c>
      <c r="BC2013" s="615"/>
      <c r="BD2013" s="615"/>
      <c r="BE2013" s="658"/>
      <c r="BF2013" s="520">
        <f>BL2008</f>
        <v>0</v>
      </c>
      <c r="BG2013" s="521"/>
      <c r="BH2013" s="522"/>
      <c r="BI2013" s="346"/>
      <c r="BJ2013" s="520">
        <f>BL2010</f>
        <v>0</v>
      </c>
      <c r="BK2013" s="521"/>
      <c r="BL2013" s="522"/>
      <c r="BM2013" s="227"/>
      <c r="BN2013" s="228"/>
      <c r="BO2013" s="77"/>
      <c r="BP2013" s="77"/>
      <c r="BQ2013" s="72"/>
      <c r="BR2013" s="72"/>
      <c r="BS2013" s="72"/>
    </row>
    <row r="2014" spans="1:71" ht="15.6" customHeight="1" thickTop="1" thickBot="1">
      <c r="A2014" s="54"/>
      <c r="B2014" s="216"/>
      <c r="C2014" s="210"/>
      <c r="D2014" s="217"/>
      <c r="E2014" s="217"/>
      <c r="F2014" s="78"/>
      <c r="G2014" s="78"/>
      <c r="H2014" s="224"/>
      <c r="I2014" s="224"/>
      <c r="J2014" s="224"/>
      <c r="K2014" s="224"/>
      <c r="L2014" s="224"/>
      <c r="M2014" s="224"/>
      <c r="N2014" s="224"/>
      <c r="O2014" s="222"/>
      <c r="P2014" s="222"/>
      <c r="Q2014" s="222"/>
      <c r="R2014" s="222"/>
      <c r="S2014" s="224"/>
      <c r="T2014" s="224"/>
      <c r="U2014" s="224"/>
      <c r="V2014" s="223"/>
      <c r="W2014" s="224"/>
      <c r="X2014" s="224"/>
      <c r="Y2014" s="224"/>
      <c r="Z2014" s="222"/>
      <c r="AA2014" s="222"/>
      <c r="AB2014" s="222"/>
      <c r="AC2014" s="222"/>
      <c r="AD2014" s="224"/>
      <c r="AE2014" s="224"/>
      <c r="AF2014" s="224"/>
      <c r="AG2014" s="224"/>
      <c r="AH2014" s="223"/>
      <c r="AI2014" s="223"/>
      <c r="AJ2014" s="224"/>
      <c r="AK2014" s="222"/>
      <c r="AL2014" s="222"/>
      <c r="AM2014" s="222"/>
      <c r="AN2014" s="222"/>
      <c r="AO2014" s="224"/>
      <c r="AP2014" s="224"/>
      <c r="AQ2014" s="222"/>
      <c r="AR2014" s="222"/>
      <c r="AS2014" s="222"/>
      <c r="AT2014" s="222"/>
      <c r="AU2014" s="224"/>
      <c r="AV2014" s="224"/>
      <c r="AW2014" s="224"/>
      <c r="AX2014" s="224"/>
      <c r="AY2014" s="224"/>
      <c r="AZ2014" s="226"/>
      <c r="BA2014" s="226"/>
      <c r="BB2014" s="222"/>
      <c r="BC2014" s="230"/>
      <c r="BD2014" s="231"/>
      <c r="BE2014" s="231"/>
      <c r="BF2014" s="232"/>
      <c r="BG2014" s="232"/>
      <c r="BH2014" s="226"/>
      <c r="BI2014" s="224"/>
      <c r="BJ2014" s="233"/>
      <c r="BK2014" s="233"/>
      <c r="BL2014" s="226"/>
      <c r="BM2014" s="229"/>
      <c r="BN2014" s="234"/>
      <c r="BO2014" s="79"/>
      <c r="BP2014" s="79"/>
      <c r="BQ2014" s="54"/>
      <c r="BR2014" s="54"/>
      <c r="BS2014" s="54"/>
    </row>
    <row r="2015" spans="1:71" s="73" customFormat="1" ht="80.25" customHeight="1" thickTop="1" thickBot="1">
      <c r="A2015" s="72"/>
      <c r="B2015" s="614" t="s">
        <v>47</v>
      </c>
      <c r="C2015" s="615"/>
      <c r="D2015" s="616" t="s">
        <v>55</v>
      </c>
      <c r="E2015" s="616"/>
      <c r="F2015" s="76"/>
      <c r="G2015" s="76"/>
      <c r="H2015" s="520">
        <f>H2013</f>
        <v>0</v>
      </c>
      <c r="I2015" s="521"/>
      <c r="J2015" s="522"/>
      <c r="K2015" s="346"/>
      <c r="L2015" s="520">
        <f>L2013</f>
        <v>0</v>
      </c>
      <c r="M2015" s="521"/>
      <c r="N2015" s="522"/>
      <c r="O2015" s="510" t="s">
        <v>51</v>
      </c>
      <c r="P2015" s="511"/>
      <c r="Q2015" s="511"/>
      <c r="R2015" s="511"/>
      <c r="S2015" s="520">
        <f>S2013-H2013</f>
        <v>0</v>
      </c>
      <c r="T2015" s="521"/>
      <c r="U2015" s="522"/>
      <c r="V2015" s="346"/>
      <c r="W2015" s="520">
        <f>W2013-L2013</f>
        <v>0</v>
      </c>
      <c r="X2015" s="521"/>
      <c r="Y2015" s="522"/>
      <c r="Z2015" s="510" t="s">
        <v>116</v>
      </c>
      <c r="AA2015" s="511"/>
      <c r="AB2015" s="511"/>
      <c r="AC2015" s="511"/>
      <c r="AD2015" s="511"/>
      <c r="AE2015" s="511"/>
      <c r="AF2015" s="511"/>
      <c r="AG2015" s="511"/>
      <c r="AH2015" s="511"/>
      <c r="AI2015" s="512"/>
      <c r="AJ2015" s="520">
        <f>AJ2013-S2013</f>
        <v>0</v>
      </c>
      <c r="AK2015" s="521"/>
      <c r="AL2015" s="522"/>
      <c r="AM2015" s="346"/>
      <c r="AN2015" s="520">
        <f>AN2013-W2013</f>
        <v>0</v>
      </c>
      <c r="AO2015" s="521"/>
      <c r="AP2015" s="522"/>
      <c r="AQ2015" s="510" t="s">
        <v>52</v>
      </c>
      <c r="AR2015" s="511"/>
      <c r="AS2015" s="511"/>
      <c r="AT2015" s="512"/>
      <c r="AU2015" s="520">
        <f>AU2013-AJ2013</f>
        <v>0</v>
      </c>
      <c r="AV2015" s="521"/>
      <c r="AW2015" s="522"/>
      <c r="AX2015" s="346"/>
      <c r="AY2015" s="520">
        <f>AY2013-AN2013</f>
        <v>0</v>
      </c>
      <c r="AZ2015" s="521"/>
      <c r="BA2015" s="522"/>
      <c r="BB2015" s="614" t="s">
        <v>118</v>
      </c>
      <c r="BC2015" s="615"/>
      <c r="BD2015" s="615"/>
      <c r="BE2015" s="658"/>
      <c r="BF2015" s="520">
        <f>BF2013-AU2013</f>
        <v>0</v>
      </c>
      <c r="BG2015" s="521"/>
      <c r="BH2015" s="522"/>
      <c r="BI2015" s="346"/>
      <c r="BJ2015" s="520">
        <f>BJ2013-AY2013</f>
        <v>0</v>
      </c>
      <c r="BK2015" s="521"/>
      <c r="BL2015" s="522"/>
      <c r="BM2015" s="227"/>
      <c r="BN2015" s="228"/>
      <c r="BO2015" s="77"/>
      <c r="BP2015" s="77"/>
      <c r="BQ2015" s="72"/>
      <c r="BR2015" s="72"/>
      <c r="BS2015" s="72"/>
    </row>
    <row r="2016" spans="1:71" ht="15.75" customHeight="1" thickTop="1" thickBot="1">
      <c r="A2016" s="54"/>
      <c r="B2016" s="218"/>
      <c r="C2016" s="219"/>
      <c r="D2016" s="219"/>
      <c r="E2016" s="219"/>
      <c r="F2016" s="80"/>
      <c r="G2016" s="80"/>
      <c r="H2016" s="219"/>
      <c r="I2016" s="219"/>
      <c r="J2016" s="219"/>
      <c r="K2016" s="219"/>
      <c r="L2016" s="219"/>
      <c r="M2016" s="219"/>
      <c r="N2016" s="219"/>
      <c r="O2016" s="219"/>
      <c r="P2016" s="219"/>
      <c r="Q2016" s="219"/>
      <c r="R2016" s="219"/>
      <c r="S2016" s="219"/>
      <c r="T2016" s="219"/>
      <c r="U2016" s="219"/>
      <c r="V2016" s="219"/>
      <c r="W2016" s="219"/>
      <c r="X2016" s="219"/>
      <c r="Y2016" s="219"/>
      <c r="Z2016" s="219"/>
      <c r="AA2016" s="219"/>
      <c r="AB2016" s="219"/>
      <c r="AC2016" s="219"/>
      <c r="AD2016" s="219"/>
      <c r="AE2016" s="219"/>
      <c r="AF2016" s="225"/>
      <c r="AG2016" s="225"/>
      <c r="AH2016" s="219"/>
      <c r="AI2016" s="219"/>
      <c r="AJ2016" s="219"/>
      <c r="AK2016" s="219"/>
      <c r="AL2016" s="219"/>
      <c r="AM2016" s="219"/>
      <c r="AN2016" s="219"/>
      <c r="AO2016" s="219"/>
      <c r="AP2016" s="219"/>
      <c r="AQ2016" s="219"/>
      <c r="AR2016" s="219"/>
      <c r="AS2016" s="219"/>
      <c r="AT2016" s="219"/>
      <c r="AU2016" s="219"/>
      <c r="AV2016" s="219"/>
      <c r="AW2016" s="219"/>
      <c r="AX2016" s="219"/>
      <c r="AY2016" s="219"/>
      <c r="AZ2016" s="219"/>
      <c r="BA2016" s="617" t="s">
        <v>135</v>
      </c>
      <c r="BB2016" s="617"/>
      <c r="BC2016" s="617"/>
      <c r="BD2016" s="617"/>
      <c r="BE2016" s="617"/>
      <c r="BF2016" s="617"/>
      <c r="BG2016" s="617"/>
      <c r="BH2016" s="617"/>
      <c r="BI2016" s="617"/>
      <c r="BJ2016" s="617"/>
      <c r="BK2016" s="617"/>
      <c r="BL2016" s="617"/>
      <c r="BM2016" s="617"/>
      <c r="BN2016" s="618"/>
      <c r="BO2016" s="81"/>
      <c r="BP2016" s="81"/>
      <c r="BQ2016" s="54"/>
      <c r="BR2016" s="54"/>
      <c r="BS2016" s="54"/>
    </row>
    <row r="2017" spans="1:71" ht="12" customHeight="1" thickTop="1">
      <c r="A2017" s="54"/>
      <c r="B2017" s="55"/>
      <c r="C2017" s="54"/>
      <c r="D2017" s="54"/>
      <c r="E2017" s="54"/>
      <c r="F2017" s="56"/>
      <c r="G2017" s="56"/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4"/>
      <c r="T2017" s="54"/>
      <c r="U2017" s="54"/>
      <c r="V2017" s="54"/>
      <c r="W2017" s="54"/>
      <c r="X2017" s="54"/>
      <c r="Y2017" s="54"/>
      <c r="Z2017" s="54"/>
      <c r="AA2017" s="54"/>
      <c r="AB2017" s="54"/>
      <c r="AC2017" s="54"/>
      <c r="AD2017" s="54"/>
      <c r="AE2017" s="54"/>
      <c r="AF2017" s="57"/>
      <c r="AG2017" s="57"/>
      <c r="AH2017" s="54"/>
      <c r="AI2017" s="54"/>
      <c r="AJ2017" s="54"/>
      <c r="AK2017" s="54"/>
      <c r="AL2017" s="54"/>
      <c r="AM2017" s="54"/>
      <c r="AN2017" s="54"/>
      <c r="AO2017" s="54"/>
      <c r="AP2017" s="54"/>
      <c r="AQ2017" s="54"/>
      <c r="AR2017" s="54"/>
      <c r="AS2017" s="54"/>
      <c r="AT2017" s="54"/>
      <c r="AU2017" s="54"/>
      <c r="AV2017" s="54"/>
      <c r="AW2017" s="54"/>
      <c r="AX2017" s="54"/>
      <c r="AY2017" s="54"/>
      <c r="AZ2017" s="54"/>
      <c r="BA2017" s="54"/>
      <c r="BB2017" s="54"/>
      <c r="BC2017" s="54"/>
      <c r="BD2017" s="54"/>
      <c r="BE2017" s="54"/>
      <c r="BF2017" s="54"/>
      <c r="BG2017" s="54"/>
      <c r="BH2017" s="54"/>
      <c r="BI2017" s="54"/>
      <c r="BJ2017" s="54"/>
      <c r="BK2017" s="54"/>
      <c r="BL2017" s="54"/>
      <c r="BM2017" s="54"/>
      <c r="BN2017" s="54"/>
      <c r="BO2017" s="58"/>
      <c r="BP2017" s="58"/>
      <c r="BQ2017" s="54"/>
      <c r="BR2017" s="54"/>
      <c r="BS2017" s="54"/>
    </row>
    <row r="2018" spans="1:71" s="61" customFormat="1" ht="33.75">
      <c r="A2018" s="60"/>
      <c r="B2018" s="503" t="s">
        <v>9</v>
      </c>
      <c r="C2018" s="503"/>
      <c r="D2018" s="503"/>
      <c r="E2018" s="503"/>
      <c r="F2018" s="503"/>
      <c r="G2018" s="503"/>
      <c r="H2018" s="503"/>
      <c r="I2018" s="503"/>
      <c r="J2018" s="503"/>
      <c r="K2018" s="503"/>
      <c r="L2018" s="503"/>
      <c r="M2018" s="503"/>
      <c r="N2018" s="503"/>
      <c r="O2018" s="503"/>
      <c r="P2018" s="503"/>
      <c r="Q2018" s="503"/>
      <c r="R2018" s="503"/>
      <c r="S2018" s="503"/>
      <c r="T2018" s="503"/>
      <c r="U2018" s="503"/>
      <c r="V2018" s="503"/>
      <c r="W2018" s="503"/>
      <c r="X2018" s="503"/>
      <c r="Y2018" s="503"/>
      <c r="Z2018" s="503"/>
      <c r="AA2018" s="503"/>
      <c r="AB2018" s="503"/>
      <c r="AC2018" s="503"/>
      <c r="AD2018" s="503"/>
      <c r="AE2018" s="503"/>
      <c r="AF2018" s="503"/>
      <c r="AG2018" s="503"/>
      <c r="AH2018" s="503"/>
      <c r="AI2018" s="503"/>
      <c r="AJ2018" s="503"/>
      <c r="AK2018" s="503"/>
      <c r="AL2018" s="503"/>
      <c r="AM2018" s="503"/>
      <c r="AN2018" s="503"/>
      <c r="AO2018" s="503"/>
      <c r="AP2018" s="503"/>
      <c r="AQ2018" s="503"/>
      <c r="AR2018" s="503"/>
      <c r="AS2018" s="503"/>
      <c r="AT2018" s="503"/>
      <c r="AU2018" s="503"/>
      <c r="AV2018" s="503"/>
      <c r="AW2018" s="503"/>
      <c r="AX2018" s="503"/>
      <c r="AY2018" s="503"/>
      <c r="AZ2018" s="503"/>
      <c r="BA2018" s="503"/>
      <c r="BB2018" s="503"/>
      <c r="BC2018" s="503"/>
      <c r="BD2018" s="503"/>
      <c r="BE2018" s="503"/>
      <c r="BF2018" s="503"/>
      <c r="BG2018" s="503"/>
      <c r="BH2018" s="503"/>
      <c r="BI2018" s="503"/>
      <c r="BJ2018" s="503"/>
      <c r="BK2018" s="503"/>
      <c r="BL2018" s="503"/>
      <c r="BM2018" s="503"/>
      <c r="BN2018" s="503"/>
      <c r="BO2018" s="192"/>
      <c r="BP2018" s="192"/>
      <c r="BQ2018" s="60"/>
      <c r="BR2018" s="60"/>
      <c r="BS2018" s="60"/>
    </row>
    <row r="2019" spans="1:71" ht="10.9" customHeight="1">
      <c r="A2019" s="54"/>
      <c r="B2019" s="193"/>
      <c r="C2019" s="194"/>
      <c r="D2019" s="194"/>
      <c r="E2019" s="194"/>
      <c r="F2019" s="195"/>
      <c r="G2019" s="195"/>
      <c r="H2019" s="194"/>
      <c r="I2019" s="194"/>
      <c r="J2019" s="194"/>
      <c r="K2019" s="194"/>
      <c r="L2019" s="194"/>
      <c r="M2019" s="194"/>
      <c r="N2019" s="194"/>
      <c r="O2019" s="194"/>
      <c r="P2019" s="194"/>
      <c r="Q2019" s="194"/>
      <c r="R2019" s="194"/>
      <c r="S2019" s="194"/>
      <c r="T2019" s="194"/>
      <c r="U2019" s="194"/>
      <c r="V2019" s="194"/>
      <c r="W2019" s="194"/>
      <c r="X2019" s="194"/>
      <c r="Y2019" s="194"/>
      <c r="Z2019" s="194"/>
      <c r="AA2019" s="194"/>
      <c r="AB2019" s="194"/>
      <c r="AC2019" s="194"/>
      <c r="AD2019" s="194"/>
      <c r="AE2019" s="194"/>
      <c r="AF2019" s="196"/>
      <c r="AG2019" s="196"/>
      <c r="AH2019" s="194"/>
      <c r="AI2019" s="194"/>
      <c r="AJ2019" s="194"/>
      <c r="AK2019" s="194"/>
      <c r="AL2019" s="194"/>
      <c r="AM2019" s="194"/>
      <c r="AN2019" s="194"/>
      <c r="AO2019" s="194"/>
      <c r="AP2019" s="194"/>
      <c r="AQ2019" s="194"/>
      <c r="AR2019" s="194"/>
      <c r="AS2019" s="194"/>
      <c r="AT2019" s="194"/>
      <c r="AU2019" s="194"/>
      <c r="AV2019" s="194"/>
      <c r="AW2019" s="194"/>
      <c r="AX2019" s="194"/>
      <c r="AY2019" s="194"/>
      <c r="AZ2019" s="194"/>
      <c r="BA2019" s="194"/>
      <c r="BB2019" s="194"/>
      <c r="BC2019" s="194"/>
      <c r="BD2019" s="194"/>
      <c r="BE2019" s="194"/>
      <c r="BF2019" s="194"/>
      <c r="BG2019" s="194"/>
      <c r="BH2019" s="194"/>
      <c r="BI2019" s="194"/>
      <c r="BJ2019" s="194"/>
      <c r="BK2019" s="194"/>
      <c r="BL2019" s="194"/>
      <c r="BM2019" s="194"/>
      <c r="BN2019" s="508"/>
      <c r="BO2019" s="508"/>
      <c r="BP2019" s="508"/>
      <c r="BQ2019" s="54"/>
      <c r="BR2019" s="54"/>
      <c r="BS2019" s="54"/>
    </row>
    <row r="2020" spans="1:71" s="62" customFormat="1" ht="36.75" customHeight="1">
      <c r="A2020" s="55"/>
      <c r="B2020" s="193"/>
      <c r="C2020" s="193"/>
      <c r="D2020" s="197" t="s">
        <v>10</v>
      </c>
      <c r="E2020" s="514" t="str">
        <f>IF(ROSTER!D$3="","",ROSTER!D$3)</f>
        <v/>
      </c>
      <c r="F2020" s="514"/>
      <c r="G2020" s="514"/>
      <c r="H2020" s="514"/>
      <c r="I2020" s="514"/>
      <c r="J2020" s="514"/>
      <c r="K2020" s="514"/>
      <c r="L2020" s="514"/>
      <c r="M2020" s="514"/>
      <c r="N2020" s="514"/>
      <c r="O2020" s="514"/>
      <c r="P2020" s="514"/>
      <c r="Q2020" s="514"/>
      <c r="R2020" s="514"/>
      <c r="S2020" s="514"/>
      <c r="T2020" s="514"/>
      <c r="U2020" s="514"/>
      <c r="V2020" s="514"/>
      <c r="W2020" s="514"/>
      <c r="X2020" s="514"/>
      <c r="Y2020" s="514"/>
      <c r="Z2020" s="514"/>
      <c r="AA2020" s="514"/>
      <c r="AB2020" s="514"/>
      <c r="AC2020" s="514"/>
      <c r="AD2020" s="198"/>
      <c r="AE2020" s="505" t="s">
        <v>11</v>
      </c>
      <c r="AF2020" s="505"/>
      <c r="AG2020" s="505"/>
      <c r="AH2020" s="505"/>
      <c r="AI2020" s="505"/>
      <c r="AJ2020" s="505"/>
      <c r="AK2020" s="505"/>
      <c r="AL2020" s="505"/>
      <c r="AM2020" s="505"/>
      <c r="AN2020" s="513"/>
      <c r="AO2020" s="513"/>
      <c r="AP2020" s="513"/>
      <c r="AQ2020" s="513"/>
      <c r="AR2020" s="513"/>
      <c r="AS2020" s="513"/>
      <c r="AT2020" s="513"/>
      <c r="AU2020" s="513"/>
      <c r="AV2020" s="513"/>
      <c r="AW2020" s="513"/>
      <c r="AX2020" s="513"/>
      <c r="AY2020" s="513"/>
      <c r="AZ2020" s="513"/>
      <c r="BA2020" s="513"/>
      <c r="BB2020" s="513"/>
      <c r="BC2020" s="513"/>
      <c r="BD2020" s="513"/>
      <c r="BE2020" s="513"/>
      <c r="BF2020" s="513"/>
      <c r="BG2020" s="513"/>
      <c r="BH2020" s="513"/>
      <c r="BI2020" s="513"/>
      <c r="BJ2020" s="513"/>
      <c r="BK2020" s="513"/>
      <c r="BL2020" s="513"/>
      <c r="BM2020" s="513"/>
      <c r="BN2020" s="508"/>
      <c r="BO2020" s="508"/>
      <c r="BP2020" s="508"/>
      <c r="BQ2020" s="55"/>
      <c r="BR2020" s="55"/>
      <c r="BS2020" s="55"/>
    </row>
    <row r="2021" spans="1:71" ht="8.85" customHeight="1">
      <c r="A2021" s="63"/>
      <c r="B2021" s="193"/>
      <c r="C2021" s="196" t="s">
        <v>36</v>
      </c>
      <c r="D2021" s="196"/>
      <c r="E2021" s="196"/>
      <c r="F2021" s="199"/>
      <c r="G2021" s="199"/>
      <c r="H2021" s="196"/>
      <c r="I2021" s="196"/>
      <c r="J2021" s="200"/>
      <c r="K2021" s="200"/>
      <c r="L2021" s="200"/>
      <c r="M2021" s="200"/>
      <c r="N2021" s="200"/>
      <c r="O2021" s="200"/>
      <c r="P2021" s="200"/>
      <c r="Q2021" s="200"/>
      <c r="R2021" s="200"/>
      <c r="S2021" s="200"/>
      <c r="T2021" s="200"/>
      <c r="U2021" s="200"/>
      <c r="V2021" s="200"/>
      <c r="W2021" s="200"/>
      <c r="X2021" s="200"/>
      <c r="Y2021" s="200"/>
      <c r="Z2021" s="200"/>
      <c r="AA2021" s="200"/>
      <c r="AB2021" s="200"/>
      <c r="AC2021" s="200"/>
      <c r="AD2021" s="200"/>
      <c r="AE2021" s="200"/>
      <c r="AF2021" s="200"/>
      <c r="AG2021" s="196"/>
      <c r="AH2021" s="201"/>
      <c r="AI2021" s="202"/>
      <c r="AJ2021" s="202"/>
      <c r="AK2021" s="202"/>
      <c r="AL2021" s="202"/>
      <c r="AM2021" s="202"/>
      <c r="AN2021" s="202"/>
      <c r="AO2021" s="203"/>
      <c r="AP2021" s="204"/>
      <c r="AQ2021" s="204"/>
      <c r="AR2021" s="204"/>
      <c r="AS2021" s="204"/>
      <c r="AT2021" s="204"/>
      <c r="AU2021" s="204"/>
      <c r="AV2021" s="204"/>
      <c r="AW2021" s="204"/>
      <c r="AX2021" s="204"/>
      <c r="AY2021" s="204"/>
      <c r="AZ2021" s="204"/>
      <c r="BA2021" s="204"/>
      <c r="BB2021" s="204"/>
      <c r="BC2021" s="204"/>
      <c r="BD2021" s="204"/>
      <c r="BE2021" s="204"/>
      <c r="BF2021" s="204"/>
      <c r="BG2021" s="204"/>
      <c r="BH2021" s="204"/>
      <c r="BI2021" s="204"/>
      <c r="BJ2021" s="204"/>
      <c r="BK2021" s="204"/>
      <c r="BL2021" s="204"/>
      <c r="BM2021" s="204"/>
      <c r="BN2021" s="204"/>
      <c r="BO2021" s="205"/>
      <c r="BP2021" s="205"/>
      <c r="BQ2021" s="63"/>
      <c r="BR2021" s="63"/>
      <c r="BS2021" s="63"/>
    </row>
    <row r="2022" spans="1:71" s="62" customFormat="1" ht="42.75">
      <c r="A2022" s="55"/>
      <c r="B2022" s="193"/>
      <c r="C2022" s="519" t="s">
        <v>35</v>
      </c>
      <c r="D2022" s="519"/>
      <c r="E2022" s="513"/>
      <c r="F2022" s="513"/>
      <c r="G2022" s="513"/>
      <c r="H2022" s="513"/>
      <c r="I2022" s="513"/>
      <c r="J2022" s="513"/>
      <c r="K2022" s="513"/>
      <c r="L2022" s="513"/>
      <c r="M2022" s="513"/>
      <c r="N2022" s="513"/>
      <c r="O2022" s="513"/>
      <c r="P2022" s="513"/>
      <c r="Q2022" s="513"/>
      <c r="R2022" s="513"/>
      <c r="S2022" s="513"/>
      <c r="T2022" s="513"/>
      <c r="U2022" s="513"/>
      <c r="V2022" s="513"/>
      <c r="W2022" s="513"/>
      <c r="X2022" s="513"/>
      <c r="Y2022" s="513"/>
      <c r="Z2022" s="513"/>
      <c r="AA2022" s="513"/>
      <c r="AB2022" s="513"/>
      <c r="AC2022" s="513"/>
      <c r="AD2022" s="198"/>
      <c r="AE2022" s="239" t="s">
        <v>19</v>
      </c>
      <c r="AF2022" s="239"/>
      <c r="AG2022" s="239"/>
      <c r="AH2022" s="505" t="s">
        <v>19</v>
      </c>
      <c r="AI2022" s="505"/>
      <c r="AJ2022" s="505"/>
      <c r="AK2022" s="505"/>
      <c r="AL2022" s="505"/>
      <c r="AM2022" s="505"/>
      <c r="AN2022" s="513"/>
      <c r="AO2022" s="513"/>
      <c r="AP2022" s="513"/>
      <c r="AQ2022" s="513"/>
      <c r="AR2022" s="513"/>
      <c r="AS2022" s="513"/>
      <c r="AT2022" s="513"/>
      <c r="AU2022" s="513"/>
      <c r="AV2022" s="513"/>
      <c r="AW2022" s="513"/>
      <c r="AX2022" s="513"/>
      <c r="AY2022" s="513"/>
      <c r="AZ2022" s="513"/>
      <c r="BA2022" s="505" t="s">
        <v>12</v>
      </c>
      <c r="BB2022" s="505"/>
      <c r="BC2022" s="505"/>
      <c r="BD2022" s="504"/>
      <c r="BE2022" s="504"/>
      <c r="BF2022" s="504"/>
      <c r="BG2022" s="504"/>
      <c r="BH2022" s="504"/>
      <c r="BI2022" s="504"/>
      <c r="BJ2022" s="504"/>
      <c r="BK2022" s="504"/>
      <c r="BL2022" s="504"/>
      <c r="BM2022" s="504"/>
      <c r="BN2022" s="206"/>
      <c r="BO2022" s="207"/>
      <c r="BP2022" s="207"/>
      <c r="BQ2022" s="64">
        <f>IF(BD2022=0,0,1)</f>
        <v>0</v>
      </c>
      <c r="BR2022" s="65">
        <f>IF((BE2076+BI2076)&gt;(AO2076+AS2076),1,0)</f>
        <v>0</v>
      </c>
      <c r="BS2022" s="66"/>
    </row>
    <row r="2023" spans="1:71" ht="9.6" customHeight="1">
      <c r="A2023" s="54"/>
      <c r="B2023" s="193"/>
      <c r="C2023" s="194"/>
      <c r="D2023" s="194"/>
      <c r="E2023" s="194"/>
      <c r="F2023" s="195"/>
      <c r="G2023" s="195"/>
      <c r="H2023" s="194"/>
      <c r="I2023" s="194"/>
      <c r="J2023" s="194"/>
      <c r="K2023" s="194"/>
      <c r="L2023" s="194"/>
      <c r="M2023" s="194"/>
      <c r="N2023" s="194"/>
      <c r="O2023" s="194"/>
      <c r="P2023" s="194"/>
      <c r="Q2023" s="194"/>
      <c r="R2023" s="194"/>
      <c r="S2023" s="194"/>
      <c r="T2023" s="194"/>
      <c r="U2023" s="194"/>
      <c r="V2023" s="194"/>
      <c r="W2023" s="194"/>
      <c r="X2023" s="194"/>
      <c r="Y2023" s="194"/>
      <c r="Z2023" s="194"/>
      <c r="AA2023" s="194"/>
      <c r="AB2023" s="194"/>
      <c r="AC2023" s="194"/>
      <c r="AD2023" s="194"/>
      <c r="AE2023" s="194"/>
      <c r="AF2023" s="196"/>
      <c r="AG2023" s="196"/>
      <c r="AH2023" s="194"/>
      <c r="AI2023" s="194"/>
      <c r="AJ2023" s="194"/>
      <c r="AK2023" s="194"/>
      <c r="AL2023" s="194"/>
      <c r="AM2023" s="194"/>
      <c r="AN2023" s="194"/>
      <c r="AO2023" s="194"/>
      <c r="AP2023" s="194"/>
      <c r="AQ2023" s="194"/>
      <c r="AR2023" s="194"/>
      <c r="AS2023" s="194"/>
      <c r="AT2023" s="194"/>
      <c r="AU2023" s="194"/>
      <c r="AV2023" s="194"/>
      <c r="AW2023" s="194"/>
      <c r="AX2023" s="194"/>
      <c r="AY2023" s="194"/>
      <c r="AZ2023" s="194"/>
      <c r="BA2023" s="194"/>
      <c r="BB2023" s="194"/>
      <c r="BC2023" s="194"/>
      <c r="BD2023" s="194"/>
      <c r="BE2023" s="194"/>
      <c r="BF2023" s="194"/>
      <c r="BG2023" s="194"/>
      <c r="BH2023" s="194"/>
      <c r="BI2023" s="194"/>
      <c r="BJ2023" s="194"/>
      <c r="BK2023" s="194"/>
      <c r="BL2023" s="194"/>
      <c r="BM2023" s="194"/>
      <c r="BN2023" s="194"/>
      <c r="BO2023" s="208"/>
      <c r="BP2023" s="208"/>
      <c r="BQ2023" s="54"/>
      <c r="BR2023" s="54"/>
      <c r="BS2023" s="54"/>
    </row>
    <row r="2024" spans="1:71" ht="8.85" customHeight="1" thickBot="1">
      <c r="A2024" s="54"/>
      <c r="B2024" s="209"/>
      <c r="C2024" s="210"/>
      <c r="D2024" s="210"/>
      <c r="E2024" s="210"/>
      <c r="F2024" s="211"/>
      <c r="G2024" s="211"/>
      <c r="H2024" s="210"/>
      <c r="I2024" s="210"/>
      <c r="J2024" s="210"/>
      <c r="K2024" s="210"/>
      <c r="L2024" s="210"/>
      <c r="M2024" s="210"/>
      <c r="N2024" s="210"/>
      <c r="O2024" s="210"/>
      <c r="P2024" s="210"/>
      <c r="Q2024" s="210"/>
      <c r="R2024" s="210"/>
      <c r="S2024" s="210"/>
      <c r="T2024" s="210"/>
      <c r="U2024" s="210"/>
      <c r="V2024" s="210"/>
      <c r="W2024" s="210"/>
      <c r="X2024" s="210"/>
      <c r="Y2024" s="210"/>
      <c r="Z2024" s="210"/>
      <c r="AA2024" s="210"/>
      <c r="AB2024" s="210"/>
      <c r="AC2024" s="210"/>
      <c r="AD2024" s="210"/>
      <c r="AE2024" s="210"/>
      <c r="AF2024" s="212"/>
      <c r="AG2024" s="212"/>
      <c r="AH2024" s="210"/>
      <c r="AI2024" s="210"/>
      <c r="AJ2024" s="210"/>
      <c r="AK2024" s="210"/>
      <c r="AL2024" s="210"/>
      <c r="AM2024" s="210"/>
      <c r="AN2024" s="210"/>
      <c r="AO2024" s="210"/>
      <c r="AP2024" s="210"/>
      <c r="AQ2024" s="210"/>
      <c r="AR2024" s="210"/>
      <c r="AS2024" s="210"/>
      <c r="AT2024" s="210"/>
      <c r="AU2024" s="210"/>
      <c r="AV2024" s="210"/>
      <c r="AW2024" s="210"/>
      <c r="AX2024" s="210"/>
      <c r="AY2024" s="210"/>
      <c r="AZ2024" s="210"/>
      <c r="BA2024" s="210"/>
      <c r="BB2024" s="210"/>
      <c r="BC2024" s="210"/>
      <c r="BD2024" s="210"/>
      <c r="BE2024" s="210"/>
      <c r="BF2024" s="210"/>
      <c r="BG2024" s="210"/>
      <c r="BH2024" s="210"/>
      <c r="BI2024" s="210"/>
      <c r="BJ2024" s="210"/>
      <c r="BK2024" s="210"/>
      <c r="BL2024" s="210"/>
      <c r="BM2024" s="210"/>
      <c r="BN2024" s="210"/>
      <c r="BO2024" s="213"/>
      <c r="BP2024" s="213"/>
      <c r="BQ2024" s="54"/>
      <c r="BR2024" s="54"/>
      <c r="BS2024" s="54"/>
    </row>
    <row r="2025" spans="1:71" s="62" customFormat="1" ht="33.4" customHeight="1" thickTop="1">
      <c r="A2025" s="66"/>
      <c r="B2025" s="515" t="s">
        <v>0</v>
      </c>
      <c r="C2025" s="531" t="s">
        <v>1</v>
      </c>
      <c r="D2025" s="532"/>
      <c r="E2025" s="332" t="s">
        <v>26</v>
      </c>
      <c r="F2025" s="499" t="s">
        <v>104</v>
      </c>
      <c r="G2025" s="499" t="s">
        <v>105</v>
      </c>
      <c r="H2025" s="527" t="s">
        <v>38</v>
      </c>
      <c r="I2025" s="528"/>
      <c r="J2025" s="564" t="s">
        <v>7</v>
      </c>
      <c r="K2025" s="564"/>
      <c r="L2025" s="564"/>
      <c r="M2025" s="564"/>
      <c r="N2025" s="564"/>
      <c r="O2025" s="564"/>
      <c r="P2025" s="564" t="s">
        <v>2</v>
      </c>
      <c r="Q2025" s="564"/>
      <c r="R2025" s="564"/>
      <c r="S2025" s="564"/>
      <c r="T2025" s="564"/>
      <c r="U2025" s="564"/>
      <c r="V2025" s="610" t="s">
        <v>32</v>
      </c>
      <c r="W2025" s="611"/>
      <c r="X2025" s="610" t="s">
        <v>33</v>
      </c>
      <c r="Y2025" s="611"/>
      <c r="Z2025" s="619" t="s">
        <v>41</v>
      </c>
      <c r="AA2025" s="620"/>
      <c r="AB2025" s="623" t="s">
        <v>6</v>
      </c>
      <c r="AC2025" s="623"/>
      <c r="AD2025" s="623"/>
      <c r="AE2025" s="623"/>
      <c r="AF2025" s="623"/>
      <c r="AG2025" s="623"/>
      <c r="AH2025" s="564" t="s">
        <v>66</v>
      </c>
      <c r="AI2025" s="564"/>
      <c r="AJ2025" s="564"/>
      <c r="AK2025" s="564"/>
      <c r="AL2025" s="564"/>
      <c r="AM2025" s="564"/>
      <c r="AN2025" s="564" t="s">
        <v>67</v>
      </c>
      <c r="AO2025" s="564"/>
      <c r="AP2025" s="564"/>
      <c r="AQ2025" s="564"/>
      <c r="AR2025" s="564"/>
      <c r="AS2025" s="564"/>
      <c r="AT2025" s="564" t="s">
        <v>68</v>
      </c>
      <c r="AU2025" s="564"/>
      <c r="AV2025" s="564"/>
      <c r="AW2025" s="564"/>
      <c r="AX2025" s="564"/>
      <c r="AY2025" s="583"/>
      <c r="AZ2025" s="564" t="s">
        <v>4</v>
      </c>
      <c r="BA2025" s="564"/>
      <c r="BB2025" s="564"/>
      <c r="BC2025" s="564"/>
      <c r="BD2025" s="564"/>
      <c r="BE2025" s="564"/>
      <c r="BF2025" s="564" t="s">
        <v>69</v>
      </c>
      <c r="BG2025" s="564"/>
      <c r="BH2025" s="564"/>
      <c r="BI2025" s="564"/>
      <c r="BJ2025" s="564"/>
      <c r="BK2025" s="582"/>
      <c r="BL2025" s="659" t="s">
        <v>119</v>
      </c>
      <c r="BM2025" s="660"/>
      <c r="BN2025" s="661"/>
      <c r="BO2025" s="603" t="s">
        <v>83</v>
      </c>
      <c r="BP2025" s="603" t="s">
        <v>84</v>
      </c>
      <c r="BQ2025" s="66"/>
      <c r="BR2025" s="66"/>
      <c r="BS2025" s="66"/>
    </row>
    <row r="2026" spans="1:71" s="68" customFormat="1" ht="45" customHeight="1">
      <c r="A2026" s="67"/>
      <c r="B2026" s="516"/>
      <c r="C2026" s="533"/>
      <c r="D2026" s="534"/>
      <c r="E2026" s="331" t="s">
        <v>106</v>
      </c>
      <c r="F2026" s="500"/>
      <c r="G2026" s="500"/>
      <c r="H2026" s="529"/>
      <c r="I2026" s="530"/>
      <c r="J2026" s="562" t="s">
        <v>15</v>
      </c>
      <c r="K2026" s="563"/>
      <c r="L2026" s="525" t="s">
        <v>16</v>
      </c>
      <c r="M2026" s="526"/>
      <c r="N2026" s="517" t="s">
        <v>17</v>
      </c>
      <c r="O2026" s="518" t="s">
        <v>8</v>
      </c>
      <c r="P2026" s="562" t="s">
        <v>24</v>
      </c>
      <c r="Q2026" s="563"/>
      <c r="R2026" s="525" t="s">
        <v>22</v>
      </c>
      <c r="S2026" s="526"/>
      <c r="T2026" s="517" t="s">
        <v>17</v>
      </c>
      <c r="U2026" s="518"/>
      <c r="V2026" s="612"/>
      <c r="W2026" s="613"/>
      <c r="X2026" s="612"/>
      <c r="Y2026" s="613"/>
      <c r="Z2026" s="621"/>
      <c r="AA2026" s="622"/>
      <c r="AB2026" s="638" t="s">
        <v>50</v>
      </c>
      <c r="AC2026" s="639"/>
      <c r="AD2026" s="636" t="s">
        <v>21</v>
      </c>
      <c r="AE2026" s="637" t="s">
        <v>3</v>
      </c>
      <c r="AF2026" s="624" t="s">
        <v>5</v>
      </c>
      <c r="AG2026" s="625"/>
      <c r="AH2026" s="562" t="s">
        <v>50</v>
      </c>
      <c r="AI2026" s="563"/>
      <c r="AJ2026" s="525" t="s">
        <v>21</v>
      </c>
      <c r="AK2026" s="526" t="s">
        <v>3</v>
      </c>
      <c r="AL2026" s="523" t="s">
        <v>5</v>
      </c>
      <c r="AM2026" s="524"/>
      <c r="AN2026" s="562" t="s">
        <v>50</v>
      </c>
      <c r="AO2026" s="563"/>
      <c r="AP2026" s="525" t="s">
        <v>21</v>
      </c>
      <c r="AQ2026" s="526" t="s">
        <v>3</v>
      </c>
      <c r="AR2026" s="523" t="s">
        <v>5</v>
      </c>
      <c r="AS2026" s="524"/>
      <c r="AT2026" s="533" t="s">
        <v>50</v>
      </c>
      <c r="AU2026" s="584"/>
      <c r="AV2026" s="597" t="s">
        <v>21</v>
      </c>
      <c r="AW2026" s="598" t="s">
        <v>3</v>
      </c>
      <c r="AX2026" s="523" t="s">
        <v>5</v>
      </c>
      <c r="AY2026" s="585"/>
      <c r="AZ2026" s="562" t="s">
        <v>50</v>
      </c>
      <c r="BA2026" s="563"/>
      <c r="BB2026" s="525" t="s">
        <v>21</v>
      </c>
      <c r="BC2026" s="526" t="s">
        <v>3</v>
      </c>
      <c r="BD2026" s="523" t="s">
        <v>5</v>
      </c>
      <c r="BE2026" s="524"/>
      <c r="BF2026" s="533" t="s">
        <v>50</v>
      </c>
      <c r="BG2026" s="584"/>
      <c r="BH2026" s="597" t="s">
        <v>21</v>
      </c>
      <c r="BI2026" s="598" t="s">
        <v>3</v>
      </c>
      <c r="BJ2026" s="523" t="s">
        <v>5</v>
      </c>
      <c r="BK2026" s="524"/>
      <c r="BL2026" s="662"/>
      <c r="BM2026" s="663"/>
      <c r="BN2026" s="664"/>
      <c r="BO2026" s="604"/>
      <c r="BP2026" s="604"/>
      <c r="BQ2026" s="67"/>
      <c r="BR2026" s="67"/>
      <c r="BS2026" s="67"/>
    </row>
    <row r="2027" spans="1:71" ht="23.85" customHeight="1">
      <c r="A2027" s="69"/>
      <c r="B2027" s="548" t="str">
        <f>IF(ROSTER!B$8="","",ROSTER!B$8)</f>
        <v/>
      </c>
      <c r="C2027" s="536" t="str">
        <f>IF(ROSTER!C$8="","",ROSTER!C$8)</f>
        <v/>
      </c>
      <c r="D2027" s="537"/>
      <c r="E2027" s="546"/>
      <c r="F2027" s="501">
        <f>IF(E2027="y",1,IF(E2027="S",1,0))</f>
        <v>0</v>
      </c>
      <c r="G2027" s="506">
        <f>IF(E2027="S",1,0)</f>
        <v>0</v>
      </c>
      <c r="H2027" s="542"/>
      <c r="I2027" s="543"/>
      <c r="J2027" s="538"/>
      <c r="K2027" s="539"/>
      <c r="L2027" s="552"/>
      <c r="M2027" s="558"/>
      <c r="N2027" s="554">
        <f>L2027+J2027</f>
        <v>0</v>
      </c>
      <c r="O2027" s="555"/>
      <c r="P2027" s="538"/>
      <c r="Q2027" s="539"/>
      <c r="R2027" s="552"/>
      <c r="S2027" s="558"/>
      <c r="T2027" s="590">
        <f>R2027-P2027</f>
        <v>0</v>
      </c>
      <c r="U2027" s="591"/>
      <c r="V2027" s="550"/>
      <c r="W2027" s="543"/>
      <c r="X2027" s="538"/>
      <c r="Y2027" s="543"/>
      <c r="Z2027" s="538"/>
      <c r="AA2027" s="543"/>
      <c r="AB2027" s="538"/>
      <c r="AC2027" s="539"/>
      <c r="AD2027" s="552"/>
      <c r="AE2027" s="558"/>
      <c r="AF2027" s="586">
        <f>IF(AB2027=0,0,(AD2027/AB2027)*100)</f>
        <v>0</v>
      </c>
      <c r="AG2027" s="587"/>
      <c r="AH2027" s="538"/>
      <c r="AI2027" s="539"/>
      <c r="AJ2027" s="552"/>
      <c r="AK2027" s="558"/>
      <c r="AL2027" s="590">
        <f>IF(AH2027=0,0,(AJ2027/AH2027)*100)</f>
        <v>0</v>
      </c>
      <c r="AM2027" s="591"/>
      <c r="AN2027" s="538"/>
      <c r="AO2027" s="539"/>
      <c r="AP2027" s="552"/>
      <c r="AQ2027" s="558"/>
      <c r="AR2027" s="590">
        <f>IF(AN2027=0,0,(AP2027/AN2027)*100)</f>
        <v>0</v>
      </c>
      <c r="AS2027" s="591"/>
      <c r="AT2027" s="578">
        <f>AB2027+AH2027+AN2027</f>
        <v>0</v>
      </c>
      <c r="AU2027" s="579"/>
      <c r="AV2027" s="574">
        <f>AD2027+AJ2027+AP2027</f>
        <v>0</v>
      </c>
      <c r="AW2027" s="575"/>
      <c r="AX2027" s="590">
        <f>IF(AT2027=0,0,(AV2027/AT2027)*100)</f>
        <v>0</v>
      </c>
      <c r="AY2027" s="591"/>
      <c r="AZ2027" s="538"/>
      <c r="BA2027" s="539"/>
      <c r="BB2027" s="552"/>
      <c r="BC2027" s="558"/>
      <c r="BD2027" s="590">
        <f>IF(AZ2027=0,0,(BB2027/AZ2027)*100)</f>
        <v>0</v>
      </c>
      <c r="BE2027" s="591"/>
      <c r="BF2027" s="578">
        <f>AT2027+AZ2027</f>
        <v>0</v>
      </c>
      <c r="BG2027" s="579"/>
      <c r="BH2027" s="574">
        <f>AV2027+BB2027</f>
        <v>0</v>
      </c>
      <c r="BI2027" s="575"/>
      <c r="BJ2027" s="590">
        <f>IF(BF2027=0,0,(BH2027/BF2027)*100)</f>
        <v>0</v>
      </c>
      <c r="BK2027" s="591"/>
      <c r="BL2027" s="650">
        <f>(AD2027*2)+(AJ2027*2)+(AP2027*3)+BB2027</f>
        <v>0</v>
      </c>
      <c r="BM2027" s="651"/>
      <c r="BN2027" s="652"/>
      <c r="BO2027" s="599" t="e">
        <f>(BL2027*BR$2027)+(N2027*BR$2028)+(X2027*BR$2029)+(R2027*BR$2030)+(V2027*BR$2031)+(Z2027*BR$2032)</f>
        <v>#REF!</v>
      </c>
      <c r="BP2027" s="599" t="e">
        <f>((AZ2027-BB2027)*BR$2034)+((AT2027-AV2027)*BR$2033)+(H2027*BR$2035)+(P2027*BR$2036)</f>
        <v>#REF!</v>
      </c>
      <c r="BQ2027" s="70" t="s">
        <v>72</v>
      </c>
      <c r="BR2027" s="71" t="e">
        <f>IF(#REF!="B",#REF!,IF(#REF!="C",#REF!,#REF!))</f>
        <v>#REF!</v>
      </c>
      <c r="BS2027" s="67"/>
    </row>
    <row r="2028" spans="1:71" ht="23.85" customHeight="1">
      <c r="A2028" s="69"/>
      <c r="B2028" s="549"/>
      <c r="C2028" s="560" t="str">
        <f>IF(ROSTER!D$8="","",ROSTER!D$8)</f>
        <v/>
      </c>
      <c r="D2028" s="561"/>
      <c r="E2028" s="547"/>
      <c r="F2028" s="502"/>
      <c r="G2028" s="507"/>
      <c r="H2028" s="544"/>
      <c r="I2028" s="545"/>
      <c r="J2028" s="540"/>
      <c r="K2028" s="541"/>
      <c r="L2028" s="553"/>
      <c r="M2028" s="559"/>
      <c r="N2028" s="556" t="s">
        <v>14</v>
      </c>
      <c r="O2028" s="557"/>
      <c r="P2028" s="540"/>
      <c r="Q2028" s="541"/>
      <c r="R2028" s="553"/>
      <c r="S2028" s="559"/>
      <c r="T2028" s="592"/>
      <c r="U2028" s="593"/>
      <c r="V2028" s="551"/>
      <c r="W2028" s="545"/>
      <c r="X2028" s="540"/>
      <c r="Y2028" s="545"/>
      <c r="Z2028" s="540"/>
      <c r="AA2028" s="545"/>
      <c r="AB2028" s="540"/>
      <c r="AC2028" s="541"/>
      <c r="AD2028" s="553"/>
      <c r="AE2028" s="559"/>
      <c r="AF2028" s="588"/>
      <c r="AG2028" s="589"/>
      <c r="AH2028" s="540"/>
      <c r="AI2028" s="541"/>
      <c r="AJ2028" s="553"/>
      <c r="AK2028" s="559"/>
      <c r="AL2028" s="592"/>
      <c r="AM2028" s="593"/>
      <c r="AN2028" s="540"/>
      <c r="AO2028" s="541"/>
      <c r="AP2028" s="553"/>
      <c r="AQ2028" s="559"/>
      <c r="AR2028" s="592"/>
      <c r="AS2028" s="593"/>
      <c r="AT2028" s="580"/>
      <c r="AU2028" s="581"/>
      <c r="AV2028" s="576"/>
      <c r="AW2028" s="577"/>
      <c r="AX2028" s="592"/>
      <c r="AY2028" s="593"/>
      <c r="AZ2028" s="540"/>
      <c r="BA2028" s="541"/>
      <c r="BB2028" s="553"/>
      <c r="BC2028" s="559"/>
      <c r="BD2028" s="592"/>
      <c r="BE2028" s="593"/>
      <c r="BF2028" s="580"/>
      <c r="BG2028" s="581"/>
      <c r="BH2028" s="576"/>
      <c r="BI2028" s="577"/>
      <c r="BJ2028" s="592"/>
      <c r="BK2028" s="593"/>
      <c r="BL2028" s="653"/>
      <c r="BM2028" s="654"/>
      <c r="BN2028" s="655"/>
      <c r="BO2028" s="600"/>
      <c r="BP2028" s="600"/>
      <c r="BQ2028" s="70" t="s">
        <v>73</v>
      </c>
      <c r="BR2028" s="71" t="e">
        <f>IF(#REF!="B",#REF!,IF(#REF!="C",#REF!,#REF!))</f>
        <v>#REF!</v>
      </c>
      <c r="BS2028" s="67"/>
    </row>
    <row r="2029" spans="1:71" ht="21.75" customHeight="1">
      <c r="A2029" s="54"/>
      <c r="B2029" s="548" t="str">
        <f>IF(ROSTER!B$10="","",ROSTER!B$10)</f>
        <v/>
      </c>
      <c r="C2029" s="536" t="str">
        <f>IF(ROSTER!C$10="","",ROSTER!C$10)</f>
        <v/>
      </c>
      <c r="D2029" s="537"/>
      <c r="E2029" s="546"/>
      <c r="F2029" s="501">
        <f>IF(E2029="y",1,IF(E2029="S",1,0))</f>
        <v>0</v>
      </c>
      <c r="G2029" s="506">
        <f>IF(E2029="S",1,0)</f>
        <v>0</v>
      </c>
      <c r="H2029" s="542"/>
      <c r="I2029" s="543"/>
      <c r="J2029" s="538"/>
      <c r="K2029" s="539"/>
      <c r="L2029" s="552"/>
      <c r="M2029" s="558"/>
      <c r="N2029" s="554">
        <f>L2029+J2029</f>
        <v>0</v>
      </c>
      <c r="O2029" s="555"/>
      <c r="P2029" s="538"/>
      <c r="Q2029" s="539"/>
      <c r="R2029" s="552"/>
      <c r="S2029" s="558"/>
      <c r="T2029" s="590">
        <f t="shared" ref="T2029:T2070" si="1824">R2029-P2029</f>
        <v>0</v>
      </c>
      <c r="U2029" s="591"/>
      <c r="V2029" s="550"/>
      <c r="W2029" s="543"/>
      <c r="X2029" s="538"/>
      <c r="Y2029" s="543"/>
      <c r="Z2029" s="538"/>
      <c r="AA2029" s="543"/>
      <c r="AB2029" s="538"/>
      <c r="AC2029" s="539"/>
      <c r="AD2029" s="552"/>
      <c r="AE2029" s="558"/>
      <c r="AF2029" s="586">
        <f>IF(AB2029=0,0,(AD2029/AB2029)*100)</f>
        <v>0</v>
      </c>
      <c r="AG2029" s="587"/>
      <c r="AH2029" s="538"/>
      <c r="AI2029" s="539"/>
      <c r="AJ2029" s="552"/>
      <c r="AK2029" s="558"/>
      <c r="AL2029" s="590">
        <f>IF(AH2029=0,0,(AJ2029/AH2029)*100)</f>
        <v>0</v>
      </c>
      <c r="AM2029" s="591"/>
      <c r="AN2029" s="538"/>
      <c r="AO2029" s="539"/>
      <c r="AP2029" s="552"/>
      <c r="AQ2029" s="558"/>
      <c r="AR2029" s="590">
        <f>IF(AN2029=0,0,(AP2029/AN2029)*100)</f>
        <v>0</v>
      </c>
      <c r="AS2029" s="591"/>
      <c r="AT2029" s="578">
        <f>AB2029+AH2029+AN2029</f>
        <v>0</v>
      </c>
      <c r="AU2029" s="579"/>
      <c r="AV2029" s="574">
        <f>AD2029+AJ2029+AP2029</f>
        <v>0</v>
      </c>
      <c r="AW2029" s="575"/>
      <c r="AX2029" s="590">
        <f>IF(AT2029=0,0,(AV2029/AT2029)*100)</f>
        <v>0</v>
      </c>
      <c r="AY2029" s="591"/>
      <c r="AZ2029" s="538"/>
      <c r="BA2029" s="539"/>
      <c r="BB2029" s="552"/>
      <c r="BC2029" s="558"/>
      <c r="BD2029" s="590">
        <f>IF(AZ2029=0,0,(BB2029/AZ2029)*100)</f>
        <v>0</v>
      </c>
      <c r="BE2029" s="591"/>
      <c r="BF2029" s="578">
        <f>AT2029+AZ2029</f>
        <v>0</v>
      </c>
      <c r="BG2029" s="579"/>
      <c r="BH2029" s="574">
        <f>AV2029+BB2029</f>
        <v>0</v>
      </c>
      <c r="BI2029" s="575"/>
      <c r="BJ2029" s="590">
        <f>IF(BF2029=0,0,(BH2029/BF2029)*100)</f>
        <v>0</v>
      </c>
      <c r="BK2029" s="591"/>
      <c r="BL2029" s="650">
        <f>(AD2029*2)+(AJ2029*2)+(AP2029*3)+BB2029</f>
        <v>0</v>
      </c>
      <c r="BM2029" s="651"/>
      <c r="BN2029" s="652"/>
      <c r="BO2029" s="599" t="e">
        <f>(BL2029*BR$2027)+(N2029*BR$2028)+(X2029*BR$2029)+(R2029*BR$2030)+(V2029*BR$2031)+(Z2029*BR$2032)</f>
        <v>#REF!</v>
      </c>
      <c r="BP2029" s="599" t="e">
        <f>((AZ2029-BB2029)*BR$2034)+((AT2029-AV2029)*BR$2033)+(H2029*BR$2035)+(P2029*BR$2036)</f>
        <v>#REF!</v>
      </c>
      <c r="BQ2029" s="70" t="s">
        <v>74</v>
      </c>
      <c r="BR2029" s="71" t="e">
        <f>IF(#REF!="B",#REF!,IF(#REF!="C",#REF!,#REF!))</f>
        <v>#REF!</v>
      </c>
      <c r="BS2029" s="67"/>
    </row>
    <row r="2030" spans="1:71" ht="21.75" customHeight="1">
      <c r="A2030" s="54"/>
      <c r="B2030" s="549"/>
      <c r="C2030" s="560" t="str">
        <f>IF(ROSTER!D$10="","",ROSTER!D$10)</f>
        <v/>
      </c>
      <c r="D2030" s="561"/>
      <c r="E2030" s="547"/>
      <c r="F2030" s="502"/>
      <c r="G2030" s="507"/>
      <c r="H2030" s="544"/>
      <c r="I2030" s="545"/>
      <c r="J2030" s="540"/>
      <c r="K2030" s="541"/>
      <c r="L2030" s="553"/>
      <c r="M2030" s="559"/>
      <c r="N2030" s="556" t="s">
        <v>14</v>
      </c>
      <c r="O2030" s="557"/>
      <c r="P2030" s="540"/>
      <c r="Q2030" s="541"/>
      <c r="R2030" s="553"/>
      <c r="S2030" s="559"/>
      <c r="T2030" s="592"/>
      <c r="U2030" s="593"/>
      <c r="V2030" s="551"/>
      <c r="W2030" s="545"/>
      <c r="X2030" s="540"/>
      <c r="Y2030" s="545"/>
      <c r="Z2030" s="540"/>
      <c r="AA2030" s="545"/>
      <c r="AB2030" s="540"/>
      <c r="AC2030" s="541"/>
      <c r="AD2030" s="553"/>
      <c r="AE2030" s="559"/>
      <c r="AF2030" s="588"/>
      <c r="AG2030" s="589"/>
      <c r="AH2030" s="540"/>
      <c r="AI2030" s="541"/>
      <c r="AJ2030" s="553"/>
      <c r="AK2030" s="559"/>
      <c r="AL2030" s="592"/>
      <c r="AM2030" s="593"/>
      <c r="AN2030" s="540"/>
      <c r="AO2030" s="541"/>
      <c r="AP2030" s="553"/>
      <c r="AQ2030" s="559"/>
      <c r="AR2030" s="592"/>
      <c r="AS2030" s="593"/>
      <c r="AT2030" s="580"/>
      <c r="AU2030" s="581"/>
      <c r="AV2030" s="576"/>
      <c r="AW2030" s="577"/>
      <c r="AX2030" s="592"/>
      <c r="AY2030" s="593"/>
      <c r="AZ2030" s="540"/>
      <c r="BA2030" s="541"/>
      <c r="BB2030" s="553"/>
      <c r="BC2030" s="559"/>
      <c r="BD2030" s="592"/>
      <c r="BE2030" s="593"/>
      <c r="BF2030" s="580"/>
      <c r="BG2030" s="581"/>
      <c r="BH2030" s="576"/>
      <c r="BI2030" s="577"/>
      <c r="BJ2030" s="592"/>
      <c r="BK2030" s="593"/>
      <c r="BL2030" s="653"/>
      <c r="BM2030" s="654"/>
      <c r="BN2030" s="655"/>
      <c r="BO2030" s="600"/>
      <c r="BP2030" s="600"/>
      <c r="BQ2030" s="70" t="s">
        <v>75</v>
      </c>
      <c r="BR2030" s="71" t="e">
        <f>IF(#REF!="B",#REF!,IF(#REF!="C",#REF!,#REF!))</f>
        <v>#REF!</v>
      </c>
      <c r="BS2030" s="67"/>
    </row>
    <row r="2031" spans="1:71" ht="21.75" customHeight="1">
      <c r="A2031" s="54"/>
      <c r="B2031" s="565" t="str">
        <f>IF(ROSTER!B$12="","",ROSTER!B$12)</f>
        <v/>
      </c>
      <c r="C2031" s="536" t="str">
        <f>IF(ROSTER!C$12="","",ROSTER!C$12)</f>
        <v/>
      </c>
      <c r="D2031" s="537"/>
      <c r="E2031" s="546"/>
      <c r="F2031" s="501">
        <f>IF(E2031="y",1,IF(E2031="S",1,0))</f>
        <v>0</v>
      </c>
      <c r="G2031" s="506">
        <f>IF(E2031="S",1,0)</f>
        <v>0</v>
      </c>
      <c r="H2031" s="542"/>
      <c r="I2031" s="543"/>
      <c r="J2031" s="538"/>
      <c r="K2031" s="539"/>
      <c r="L2031" s="552"/>
      <c r="M2031" s="558"/>
      <c r="N2031" s="554">
        <f>L2031+J2031</f>
        <v>0</v>
      </c>
      <c r="O2031" s="555"/>
      <c r="P2031" s="538"/>
      <c r="Q2031" s="539"/>
      <c r="R2031" s="552"/>
      <c r="S2031" s="558"/>
      <c r="T2031" s="590">
        <f t="shared" ref="T2031:T2070" si="1825">R2031-P2031</f>
        <v>0</v>
      </c>
      <c r="U2031" s="591"/>
      <c r="V2031" s="550"/>
      <c r="W2031" s="543"/>
      <c r="X2031" s="538"/>
      <c r="Y2031" s="543"/>
      <c r="Z2031" s="538"/>
      <c r="AA2031" s="543"/>
      <c r="AB2031" s="538"/>
      <c r="AC2031" s="539"/>
      <c r="AD2031" s="552"/>
      <c r="AE2031" s="558"/>
      <c r="AF2031" s="586">
        <f>IF(AB2031=0,0,(AD2031/AB2031)*100)</f>
        <v>0</v>
      </c>
      <c r="AG2031" s="587"/>
      <c r="AH2031" s="538"/>
      <c r="AI2031" s="539"/>
      <c r="AJ2031" s="552"/>
      <c r="AK2031" s="558"/>
      <c r="AL2031" s="590">
        <f>IF(AH2031=0,0,(AJ2031/AH2031)*100)</f>
        <v>0</v>
      </c>
      <c r="AM2031" s="591"/>
      <c r="AN2031" s="538"/>
      <c r="AO2031" s="539"/>
      <c r="AP2031" s="552"/>
      <c r="AQ2031" s="558"/>
      <c r="AR2031" s="590">
        <f>IF(AN2031=0,0,(AP2031/AN2031)*100)</f>
        <v>0</v>
      </c>
      <c r="AS2031" s="591"/>
      <c r="AT2031" s="578">
        <f>AB2031+AH2031+AN2031</f>
        <v>0</v>
      </c>
      <c r="AU2031" s="579"/>
      <c r="AV2031" s="574">
        <f>AD2031+AJ2031+AP2031</f>
        <v>0</v>
      </c>
      <c r="AW2031" s="575"/>
      <c r="AX2031" s="590">
        <f>IF(AT2031=0,0,(AV2031/AT2031)*100)</f>
        <v>0</v>
      </c>
      <c r="AY2031" s="591"/>
      <c r="AZ2031" s="538"/>
      <c r="BA2031" s="539"/>
      <c r="BB2031" s="552"/>
      <c r="BC2031" s="558"/>
      <c r="BD2031" s="590">
        <f>IF(AZ2031=0,0,(BB2031/AZ2031)*100)</f>
        <v>0</v>
      </c>
      <c r="BE2031" s="591"/>
      <c r="BF2031" s="578">
        <f>AT2031+AZ2031</f>
        <v>0</v>
      </c>
      <c r="BG2031" s="579"/>
      <c r="BH2031" s="574">
        <f>AV2031+BB2031</f>
        <v>0</v>
      </c>
      <c r="BI2031" s="575"/>
      <c r="BJ2031" s="590">
        <f>IF(BF2031=0,0,(BH2031/BF2031)*100)</f>
        <v>0</v>
      </c>
      <c r="BK2031" s="591"/>
      <c r="BL2031" s="650">
        <f>(AD2031*2)+(AJ2031*2)+(AP2031*3)+BB2031</f>
        <v>0</v>
      </c>
      <c r="BM2031" s="651"/>
      <c r="BN2031" s="652"/>
      <c r="BO2031" s="599" t="e">
        <f>(BL2031*BR$2027)+(N2031*BR$2028)+(X2031*BR$2029)+(R2031*BR$2030)+(V2031*BR$2031)+(Z2031*BR$2032)</f>
        <v>#REF!</v>
      </c>
      <c r="BP2031" s="599" t="e">
        <f>((AZ2031-BB2031)*BR$2034)+((AT2031-AV2031)*BR$2033)+(H2031*BR$2035)+(P2031*BR$2036)</f>
        <v>#REF!</v>
      </c>
      <c r="BQ2031" s="70" t="s">
        <v>76</v>
      </c>
      <c r="BR2031" s="71" t="e">
        <f>IF(#REF!="B",#REF!,IF(#REF!="C",#REF!,#REF!))</f>
        <v>#REF!</v>
      </c>
      <c r="BS2031" s="67"/>
    </row>
    <row r="2032" spans="1:71" ht="21.75" customHeight="1">
      <c r="A2032" s="54"/>
      <c r="B2032" s="566"/>
      <c r="C2032" s="560" t="str">
        <f>IF(ROSTER!D$12="","",ROSTER!D$12)</f>
        <v/>
      </c>
      <c r="D2032" s="561"/>
      <c r="E2032" s="547"/>
      <c r="F2032" s="502"/>
      <c r="G2032" s="507"/>
      <c r="H2032" s="544"/>
      <c r="I2032" s="545"/>
      <c r="J2032" s="540"/>
      <c r="K2032" s="541"/>
      <c r="L2032" s="553"/>
      <c r="M2032" s="559"/>
      <c r="N2032" s="556" t="s">
        <v>14</v>
      </c>
      <c r="O2032" s="557"/>
      <c r="P2032" s="540"/>
      <c r="Q2032" s="541"/>
      <c r="R2032" s="553"/>
      <c r="S2032" s="559"/>
      <c r="T2032" s="592"/>
      <c r="U2032" s="593"/>
      <c r="V2032" s="551"/>
      <c r="W2032" s="545"/>
      <c r="X2032" s="540"/>
      <c r="Y2032" s="545"/>
      <c r="Z2032" s="540"/>
      <c r="AA2032" s="545"/>
      <c r="AB2032" s="540"/>
      <c r="AC2032" s="541"/>
      <c r="AD2032" s="553"/>
      <c r="AE2032" s="559"/>
      <c r="AF2032" s="588"/>
      <c r="AG2032" s="589"/>
      <c r="AH2032" s="540"/>
      <c r="AI2032" s="541"/>
      <c r="AJ2032" s="553"/>
      <c r="AK2032" s="559"/>
      <c r="AL2032" s="592"/>
      <c r="AM2032" s="593"/>
      <c r="AN2032" s="540"/>
      <c r="AO2032" s="541"/>
      <c r="AP2032" s="553"/>
      <c r="AQ2032" s="559"/>
      <c r="AR2032" s="592"/>
      <c r="AS2032" s="593"/>
      <c r="AT2032" s="580"/>
      <c r="AU2032" s="581"/>
      <c r="AV2032" s="576"/>
      <c r="AW2032" s="577"/>
      <c r="AX2032" s="592"/>
      <c r="AY2032" s="593"/>
      <c r="AZ2032" s="540"/>
      <c r="BA2032" s="541"/>
      <c r="BB2032" s="553"/>
      <c r="BC2032" s="559"/>
      <c r="BD2032" s="592"/>
      <c r="BE2032" s="593"/>
      <c r="BF2032" s="580"/>
      <c r="BG2032" s="581"/>
      <c r="BH2032" s="576"/>
      <c r="BI2032" s="577"/>
      <c r="BJ2032" s="592"/>
      <c r="BK2032" s="593"/>
      <c r="BL2032" s="653"/>
      <c r="BM2032" s="654"/>
      <c r="BN2032" s="655"/>
      <c r="BO2032" s="600"/>
      <c r="BP2032" s="600"/>
      <c r="BQ2032" s="70" t="s">
        <v>77</v>
      </c>
      <c r="BR2032" s="71" t="e">
        <f>IF(#REF!="B",#REF!,IF(#REF!="C",#REF!,#REF!))</f>
        <v>#REF!</v>
      </c>
      <c r="BS2032" s="67"/>
    </row>
    <row r="2033" spans="1:71" ht="21.75" customHeight="1">
      <c r="A2033" s="54"/>
      <c r="B2033" s="565" t="str">
        <f>IF(ROSTER!B$14="","",ROSTER!B$14)</f>
        <v/>
      </c>
      <c r="C2033" s="536" t="str">
        <f>IF(ROSTER!C$14="","",ROSTER!C$14)</f>
        <v/>
      </c>
      <c r="D2033" s="537"/>
      <c r="E2033" s="546"/>
      <c r="F2033" s="501">
        <f>IF(E2033="y",1,IF(E2033="S",1,0))</f>
        <v>0</v>
      </c>
      <c r="G2033" s="506">
        <f>IF(E2033="S",1,0)</f>
        <v>0</v>
      </c>
      <c r="H2033" s="542"/>
      <c r="I2033" s="543"/>
      <c r="J2033" s="538"/>
      <c r="K2033" s="539"/>
      <c r="L2033" s="552"/>
      <c r="M2033" s="558"/>
      <c r="N2033" s="554">
        <f>L2033+J2033</f>
        <v>0</v>
      </c>
      <c r="O2033" s="555"/>
      <c r="P2033" s="538"/>
      <c r="Q2033" s="539"/>
      <c r="R2033" s="552"/>
      <c r="S2033" s="558"/>
      <c r="T2033" s="590">
        <f t="shared" ref="T2033:T2070" si="1826">R2033-P2033</f>
        <v>0</v>
      </c>
      <c r="U2033" s="591"/>
      <c r="V2033" s="550"/>
      <c r="W2033" s="543"/>
      <c r="X2033" s="538"/>
      <c r="Y2033" s="543"/>
      <c r="Z2033" s="538"/>
      <c r="AA2033" s="543"/>
      <c r="AB2033" s="538"/>
      <c r="AC2033" s="539"/>
      <c r="AD2033" s="552"/>
      <c r="AE2033" s="558"/>
      <c r="AF2033" s="586">
        <f>IF(AB2033=0,0,(AD2033/AB2033)*100)</f>
        <v>0</v>
      </c>
      <c r="AG2033" s="587"/>
      <c r="AH2033" s="538"/>
      <c r="AI2033" s="539"/>
      <c r="AJ2033" s="552"/>
      <c r="AK2033" s="558"/>
      <c r="AL2033" s="590">
        <f>IF(AH2033=0,0,(AJ2033/AH2033)*100)</f>
        <v>0</v>
      </c>
      <c r="AM2033" s="591"/>
      <c r="AN2033" s="538"/>
      <c r="AO2033" s="539"/>
      <c r="AP2033" s="552"/>
      <c r="AQ2033" s="558"/>
      <c r="AR2033" s="590">
        <f>IF(AN2033=0,0,(AP2033/AN2033)*100)</f>
        <v>0</v>
      </c>
      <c r="AS2033" s="591"/>
      <c r="AT2033" s="578">
        <f>AB2033+AH2033+AN2033</f>
        <v>0</v>
      </c>
      <c r="AU2033" s="579"/>
      <c r="AV2033" s="574">
        <f>AD2033+AJ2033+AP2033</f>
        <v>0</v>
      </c>
      <c r="AW2033" s="575"/>
      <c r="AX2033" s="590">
        <f>IF(AT2033=0,0,(AV2033/AT2033)*100)</f>
        <v>0</v>
      </c>
      <c r="AY2033" s="591"/>
      <c r="AZ2033" s="538"/>
      <c r="BA2033" s="539"/>
      <c r="BB2033" s="552"/>
      <c r="BC2033" s="558"/>
      <c r="BD2033" s="590">
        <f>IF(AZ2033=0,0,(BB2033/AZ2033)*100)</f>
        <v>0</v>
      </c>
      <c r="BE2033" s="591"/>
      <c r="BF2033" s="578">
        <f>AT2033+AZ2033</f>
        <v>0</v>
      </c>
      <c r="BG2033" s="579"/>
      <c r="BH2033" s="574">
        <f>AV2033+BB2033</f>
        <v>0</v>
      </c>
      <c r="BI2033" s="575"/>
      <c r="BJ2033" s="590">
        <f>IF(BF2033=0,0,(BH2033/BF2033)*100)</f>
        <v>0</v>
      </c>
      <c r="BK2033" s="591"/>
      <c r="BL2033" s="650">
        <f>(AD2033*2)+(AJ2033*2)+(AP2033*3)+BB2033</f>
        <v>0</v>
      </c>
      <c r="BM2033" s="651"/>
      <c r="BN2033" s="652"/>
      <c r="BO2033" s="599" t="e">
        <f>(BL2033*BR$2027)+(N2033*BR$2028)+(X2033*BR$2029)+(R2033*BR$2030)+(V2033*BR$2031)+(Z2033*BR$2032)</f>
        <v>#REF!</v>
      </c>
      <c r="BP2033" s="599" t="e">
        <f>((AZ2033-BB2033)*BR$2034)+((AT2033-AV2033)*BR$2033)+(H2033*BR$2035)+(P2033*BR$2036)</f>
        <v>#REF!</v>
      </c>
      <c r="BQ2033" s="70" t="s">
        <v>78</v>
      </c>
      <c r="BR2033" s="71" t="e">
        <f>IF(#REF!="B",#REF!,IF(#REF!="C",#REF!,#REF!))</f>
        <v>#REF!</v>
      </c>
      <c r="BS2033" s="67"/>
    </row>
    <row r="2034" spans="1:71" ht="21.75" customHeight="1">
      <c r="A2034" s="54"/>
      <c r="B2034" s="566"/>
      <c r="C2034" s="560" t="str">
        <f>IF(ROSTER!D$14="","",ROSTER!D$14)</f>
        <v/>
      </c>
      <c r="D2034" s="561"/>
      <c r="E2034" s="547"/>
      <c r="F2034" s="502"/>
      <c r="G2034" s="507"/>
      <c r="H2034" s="544"/>
      <c r="I2034" s="545"/>
      <c r="J2034" s="540"/>
      <c r="K2034" s="541"/>
      <c r="L2034" s="553"/>
      <c r="M2034" s="559"/>
      <c r="N2034" s="556" t="s">
        <v>14</v>
      </c>
      <c r="O2034" s="557"/>
      <c r="P2034" s="540"/>
      <c r="Q2034" s="541"/>
      <c r="R2034" s="553"/>
      <c r="S2034" s="559"/>
      <c r="T2034" s="592"/>
      <c r="U2034" s="593"/>
      <c r="V2034" s="551"/>
      <c r="W2034" s="545"/>
      <c r="X2034" s="540"/>
      <c r="Y2034" s="545"/>
      <c r="Z2034" s="540"/>
      <c r="AA2034" s="545"/>
      <c r="AB2034" s="540"/>
      <c r="AC2034" s="541"/>
      <c r="AD2034" s="553"/>
      <c r="AE2034" s="559"/>
      <c r="AF2034" s="588"/>
      <c r="AG2034" s="589"/>
      <c r="AH2034" s="540"/>
      <c r="AI2034" s="541"/>
      <c r="AJ2034" s="553"/>
      <c r="AK2034" s="559"/>
      <c r="AL2034" s="592"/>
      <c r="AM2034" s="593"/>
      <c r="AN2034" s="540"/>
      <c r="AO2034" s="541"/>
      <c r="AP2034" s="553"/>
      <c r="AQ2034" s="559"/>
      <c r="AR2034" s="592"/>
      <c r="AS2034" s="593"/>
      <c r="AT2034" s="580"/>
      <c r="AU2034" s="581"/>
      <c r="AV2034" s="576"/>
      <c r="AW2034" s="577"/>
      <c r="AX2034" s="592"/>
      <c r="AY2034" s="593"/>
      <c r="AZ2034" s="540"/>
      <c r="BA2034" s="541"/>
      <c r="BB2034" s="553"/>
      <c r="BC2034" s="559"/>
      <c r="BD2034" s="592"/>
      <c r="BE2034" s="593"/>
      <c r="BF2034" s="580"/>
      <c r="BG2034" s="581"/>
      <c r="BH2034" s="576"/>
      <c r="BI2034" s="577"/>
      <c r="BJ2034" s="592"/>
      <c r="BK2034" s="593"/>
      <c r="BL2034" s="653"/>
      <c r="BM2034" s="654"/>
      <c r="BN2034" s="655"/>
      <c r="BO2034" s="600"/>
      <c r="BP2034" s="600"/>
      <c r="BQ2034" s="70" t="s">
        <v>79</v>
      </c>
      <c r="BR2034" s="71" t="e">
        <f>IF(#REF!="B",#REF!,IF(#REF!="C",#REF!,#REF!))</f>
        <v>#REF!</v>
      </c>
      <c r="BS2034" s="67"/>
    </row>
    <row r="2035" spans="1:71" ht="21.75" customHeight="1">
      <c r="A2035" s="54"/>
      <c r="B2035" s="565" t="str">
        <f>IF(ROSTER!B$16="","",ROSTER!B$16)</f>
        <v/>
      </c>
      <c r="C2035" s="536" t="str">
        <f>IF(ROSTER!C$16="","",ROSTER!C$16)</f>
        <v/>
      </c>
      <c r="D2035" s="537"/>
      <c r="E2035" s="546"/>
      <c r="F2035" s="501">
        <f>IF(E2035="y",1,IF(E2035="S",1,0))</f>
        <v>0</v>
      </c>
      <c r="G2035" s="506">
        <f>IF(E2035="S",1,0)</f>
        <v>0</v>
      </c>
      <c r="H2035" s="542"/>
      <c r="I2035" s="543"/>
      <c r="J2035" s="538"/>
      <c r="K2035" s="539"/>
      <c r="L2035" s="552"/>
      <c r="M2035" s="558"/>
      <c r="N2035" s="554">
        <f>L2035+J2035</f>
        <v>0</v>
      </c>
      <c r="O2035" s="555"/>
      <c r="P2035" s="538"/>
      <c r="Q2035" s="539"/>
      <c r="R2035" s="552"/>
      <c r="S2035" s="558"/>
      <c r="T2035" s="590">
        <f t="shared" ref="T2035:T2070" si="1827">R2035-P2035</f>
        <v>0</v>
      </c>
      <c r="U2035" s="591"/>
      <c r="V2035" s="550"/>
      <c r="W2035" s="543"/>
      <c r="X2035" s="538"/>
      <c r="Y2035" s="543"/>
      <c r="Z2035" s="538"/>
      <c r="AA2035" s="543"/>
      <c r="AB2035" s="538"/>
      <c r="AC2035" s="539"/>
      <c r="AD2035" s="552"/>
      <c r="AE2035" s="558"/>
      <c r="AF2035" s="586">
        <f>IF(AB2035=0,0,(AD2035/AB2035)*100)</f>
        <v>0</v>
      </c>
      <c r="AG2035" s="587"/>
      <c r="AH2035" s="538"/>
      <c r="AI2035" s="539"/>
      <c r="AJ2035" s="552"/>
      <c r="AK2035" s="558"/>
      <c r="AL2035" s="590">
        <f>IF(AH2035=0,0,(AJ2035/AH2035)*100)</f>
        <v>0</v>
      </c>
      <c r="AM2035" s="591"/>
      <c r="AN2035" s="538"/>
      <c r="AO2035" s="539"/>
      <c r="AP2035" s="552"/>
      <c r="AQ2035" s="558"/>
      <c r="AR2035" s="590">
        <f>IF(AN2035=0,0,(AP2035/AN2035)*100)</f>
        <v>0</v>
      </c>
      <c r="AS2035" s="591"/>
      <c r="AT2035" s="578">
        <f>AB2035+AH2035+AN2035</f>
        <v>0</v>
      </c>
      <c r="AU2035" s="579"/>
      <c r="AV2035" s="574">
        <f>AD2035+AJ2035+AP2035</f>
        <v>0</v>
      </c>
      <c r="AW2035" s="575"/>
      <c r="AX2035" s="590">
        <f>IF(AT2035=0,0,(AV2035/AT2035)*100)</f>
        <v>0</v>
      </c>
      <c r="AY2035" s="591"/>
      <c r="AZ2035" s="538"/>
      <c r="BA2035" s="539"/>
      <c r="BB2035" s="552"/>
      <c r="BC2035" s="558"/>
      <c r="BD2035" s="590">
        <f>IF(AZ2035=0,0,(BB2035/AZ2035)*100)</f>
        <v>0</v>
      </c>
      <c r="BE2035" s="591"/>
      <c r="BF2035" s="578">
        <f>AT2035+AZ2035</f>
        <v>0</v>
      </c>
      <c r="BG2035" s="579"/>
      <c r="BH2035" s="574">
        <f>AV2035+BB2035</f>
        <v>0</v>
      </c>
      <c r="BI2035" s="575"/>
      <c r="BJ2035" s="590">
        <f>IF(BF2035=0,0,(BH2035/BF2035)*100)</f>
        <v>0</v>
      </c>
      <c r="BK2035" s="591"/>
      <c r="BL2035" s="650">
        <f>(AD2035*2)+(AJ2035*2)+(AP2035*3)+BB2035</f>
        <v>0</v>
      </c>
      <c r="BM2035" s="651"/>
      <c r="BN2035" s="652"/>
      <c r="BO2035" s="599" t="e">
        <f>(BL2035*BR$2027)+(N2035*BR$2028)+(X2035*BR$2029)+(R2035*BR$2030)+(V2035*BR$2031)+(Z2035*BR$2032)</f>
        <v>#REF!</v>
      </c>
      <c r="BP2035" s="599" t="e">
        <f>((AZ2035-BB2035)*BR$2034)+((AT2035-AV2035)*BR$2033)+(H2035*BR$2035)+(P2035*BR$2036)</f>
        <v>#REF!</v>
      </c>
      <c r="BQ2035" s="70" t="s">
        <v>80</v>
      </c>
      <c r="BR2035" s="71" t="e">
        <f>IF(#REF!="B",#REF!,IF(#REF!="C",#REF!,#REF!))</f>
        <v>#REF!</v>
      </c>
      <c r="BS2035" s="67"/>
    </row>
    <row r="2036" spans="1:71" ht="21.75" customHeight="1">
      <c r="A2036" s="54"/>
      <c r="B2036" s="566"/>
      <c r="C2036" s="560" t="str">
        <f>IF(ROSTER!D$16="","",ROSTER!D$16)</f>
        <v/>
      </c>
      <c r="D2036" s="561"/>
      <c r="E2036" s="547"/>
      <c r="F2036" s="502"/>
      <c r="G2036" s="507"/>
      <c r="H2036" s="544"/>
      <c r="I2036" s="545"/>
      <c r="J2036" s="540"/>
      <c r="K2036" s="541"/>
      <c r="L2036" s="553"/>
      <c r="M2036" s="559"/>
      <c r="N2036" s="556" t="s">
        <v>14</v>
      </c>
      <c r="O2036" s="557"/>
      <c r="P2036" s="540"/>
      <c r="Q2036" s="541"/>
      <c r="R2036" s="553"/>
      <c r="S2036" s="559"/>
      <c r="T2036" s="592"/>
      <c r="U2036" s="593"/>
      <c r="V2036" s="551"/>
      <c r="W2036" s="545"/>
      <c r="X2036" s="540"/>
      <c r="Y2036" s="545"/>
      <c r="Z2036" s="540"/>
      <c r="AA2036" s="545"/>
      <c r="AB2036" s="540"/>
      <c r="AC2036" s="541"/>
      <c r="AD2036" s="553"/>
      <c r="AE2036" s="559"/>
      <c r="AF2036" s="588"/>
      <c r="AG2036" s="589"/>
      <c r="AH2036" s="540"/>
      <c r="AI2036" s="541"/>
      <c r="AJ2036" s="553"/>
      <c r="AK2036" s="559"/>
      <c r="AL2036" s="592"/>
      <c r="AM2036" s="593"/>
      <c r="AN2036" s="540"/>
      <c r="AO2036" s="541"/>
      <c r="AP2036" s="553"/>
      <c r="AQ2036" s="559"/>
      <c r="AR2036" s="592"/>
      <c r="AS2036" s="593"/>
      <c r="AT2036" s="580"/>
      <c r="AU2036" s="581"/>
      <c r="AV2036" s="576"/>
      <c r="AW2036" s="577"/>
      <c r="AX2036" s="592"/>
      <c r="AY2036" s="593"/>
      <c r="AZ2036" s="540"/>
      <c r="BA2036" s="541"/>
      <c r="BB2036" s="553"/>
      <c r="BC2036" s="559"/>
      <c r="BD2036" s="592"/>
      <c r="BE2036" s="593"/>
      <c r="BF2036" s="580"/>
      <c r="BG2036" s="581"/>
      <c r="BH2036" s="576"/>
      <c r="BI2036" s="577"/>
      <c r="BJ2036" s="592"/>
      <c r="BK2036" s="593"/>
      <c r="BL2036" s="653"/>
      <c r="BM2036" s="654"/>
      <c r="BN2036" s="655"/>
      <c r="BO2036" s="600"/>
      <c r="BP2036" s="600"/>
      <c r="BQ2036" s="70" t="s">
        <v>81</v>
      </c>
      <c r="BR2036" s="71" t="e">
        <f>IF(#REF!="B",#REF!,IF(#REF!="C",#REF!,#REF!))</f>
        <v>#REF!</v>
      </c>
      <c r="BS2036" s="67"/>
    </row>
    <row r="2037" spans="1:71" ht="21.75" customHeight="1">
      <c r="A2037" s="54"/>
      <c r="B2037" s="565" t="str">
        <f>IF(ROSTER!B$18="","",ROSTER!B$18)</f>
        <v/>
      </c>
      <c r="C2037" s="536" t="str">
        <f>IF(ROSTER!C$18="","",ROSTER!C$18)</f>
        <v/>
      </c>
      <c r="D2037" s="537"/>
      <c r="E2037" s="546"/>
      <c r="F2037" s="501">
        <f>IF(E2037="y",1,IF(E2037="S",1,0))</f>
        <v>0</v>
      </c>
      <c r="G2037" s="506">
        <f>IF(E2037="S",1,0)</f>
        <v>0</v>
      </c>
      <c r="H2037" s="542"/>
      <c r="I2037" s="543"/>
      <c r="J2037" s="538"/>
      <c r="K2037" s="539"/>
      <c r="L2037" s="552"/>
      <c r="M2037" s="558"/>
      <c r="N2037" s="554">
        <f>L2037+J2037</f>
        <v>0</v>
      </c>
      <c r="O2037" s="555"/>
      <c r="P2037" s="538"/>
      <c r="Q2037" s="539"/>
      <c r="R2037" s="552"/>
      <c r="S2037" s="558"/>
      <c r="T2037" s="590">
        <f t="shared" ref="T2037:T2070" si="1828">R2037-P2037</f>
        <v>0</v>
      </c>
      <c r="U2037" s="591"/>
      <c r="V2037" s="550"/>
      <c r="W2037" s="543"/>
      <c r="X2037" s="538"/>
      <c r="Y2037" s="543"/>
      <c r="Z2037" s="538"/>
      <c r="AA2037" s="543"/>
      <c r="AB2037" s="538"/>
      <c r="AC2037" s="539"/>
      <c r="AD2037" s="552"/>
      <c r="AE2037" s="558"/>
      <c r="AF2037" s="586">
        <f>IF(AB2037=0,0,(AD2037/AB2037)*100)</f>
        <v>0</v>
      </c>
      <c r="AG2037" s="587"/>
      <c r="AH2037" s="538"/>
      <c r="AI2037" s="539"/>
      <c r="AJ2037" s="552"/>
      <c r="AK2037" s="558"/>
      <c r="AL2037" s="590">
        <f>IF(AH2037=0,0,(AJ2037/AH2037)*100)</f>
        <v>0</v>
      </c>
      <c r="AM2037" s="591"/>
      <c r="AN2037" s="538"/>
      <c r="AO2037" s="539"/>
      <c r="AP2037" s="552"/>
      <c r="AQ2037" s="558"/>
      <c r="AR2037" s="590">
        <f>IF(AN2037=0,0,(AP2037/AN2037)*100)</f>
        <v>0</v>
      </c>
      <c r="AS2037" s="591"/>
      <c r="AT2037" s="578">
        <f>AB2037+AH2037+AN2037</f>
        <v>0</v>
      </c>
      <c r="AU2037" s="579"/>
      <c r="AV2037" s="574">
        <f>AD2037+AJ2037+AP2037</f>
        <v>0</v>
      </c>
      <c r="AW2037" s="575"/>
      <c r="AX2037" s="590">
        <f>IF(AT2037=0,0,(AV2037/AT2037)*100)</f>
        <v>0</v>
      </c>
      <c r="AY2037" s="591"/>
      <c r="AZ2037" s="538"/>
      <c r="BA2037" s="539"/>
      <c r="BB2037" s="552"/>
      <c r="BC2037" s="558"/>
      <c r="BD2037" s="590">
        <f>IF(AZ2037=0,0,(BB2037/AZ2037)*100)</f>
        <v>0</v>
      </c>
      <c r="BE2037" s="591"/>
      <c r="BF2037" s="578">
        <f>AT2037+AZ2037</f>
        <v>0</v>
      </c>
      <c r="BG2037" s="579"/>
      <c r="BH2037" s="574">
        <f>AV2037+BB2037</f>
        <v>0</v>
      </c>
      <c r="BI2037" s="575"/>
      <c r="BJ2037" s="590">
        <f>IF(BF2037=0,0,(BH2037/BF2037)*100)</f>
        <v>0</v>
      </c>
      <c r="BK2037" s="591"/>
      <c r="BL2037" s="650">
        <f>(AD2037*2)+(AJ2037*2)+(AP2037*3)+BB2037</f>
        <v>0</v>
      </c>
      <c r="BM2037" s="651"/>
      <c r="BN2037" s="652"/>
      <c r="BO2037" s="599" t="e">
        <f>(BL2037*BR$2027)+(N2037*BR$2028)+(X2037*BR$2029)+(R2037*BR$2030)+(V2037*BR$2031)+(Z2037*BR$2032)</f>
        <v>#REF!</v>
      </c>
      <c r="BP2037" s="599" t="e">
        <f>((AZ2037-BB2037)*BR$2034)+((AT2037-AV2037)*BR$2033)+(H2037*BR$2035)+(P2037*BR$2036)</f>
        <v>#REF!</v>
      </c>
      <c r="BQ2037" s="54"/>
      <c r="BR2037" s="54"/>
      <c r="BS2037" s="67"/>
    </row>
    <row r="2038" spans="1:71" ht="21.75" customHeight="1">
      <c r="A2038" s="54"/>
      <c r="B2038" s="566"/>
      <c r="C2038" s="560" t="str">
        <f>IF(ROSTER!D$18="","",ROSTER!D$18)</f>
        <v/>
      </c>
      <c r="D2038" s="561"/>
      <c r="E2038" s="547"/>
      <c r="F2038" s="502"/>
      <c r="G2038" s="507"/>
      <c r="H2038" s="544"/>
      <c r="I2038" s="545"/>
      <c r="J2038" s="540"/>
      <c r="K2038" s="541"/>
      <c r="L2038" s="553"/>
      <c r="M2038" s="559"/>
      <c r="N2038" s="556"/>
      <c r="O2038" s="557"/>
      <c r="P2038" s="540"/>
      <c r="Q2038" s="541"/>
      <c r="R2038" s="553"/>
      <c r="S2038" s="559"/>
      <c r="T2038" s="592"/>
      <c r="U2038" s="593"/>
      <c r="V2038" s="551"/>
      <c r="W2038" s="545"/>
      <c r="X2038" s="540"/>
      <c r="Y2038" s="545"/>
      <c r="Z2038" s="540"/>
      <c r="AA2038" s="545"/>
      <c r="AB2038" s="540"/>
      <c r="AC2038" s="541"/>
      <c r="AD2038" s="553"/>
      <c r="AE2038" s="559"/>
      <c r="AF2038" s="588"/>
      <c r="AG2038" s="589"/>
      <c r="AH2038" s="540"/>
      <c r="AI2038" s="541"/>
      <c r="AJ2038" s="553"/>
      <c r="AK2038" s="559"/>
      <c r="AL2038" s="592"/>
      <c r="AM2038" s="593"/>
      <c r="AN2038" s="540"/>
      <c r="AO2038" s="541"/>
      <c r="AP2038" s="553"/>
      <c r="AQ2038" s="559"/>
      <c r="AR2038" s="592"/>
      <c r="AS2038" s="593"/>
      <c r="AT2038" s="580"/>
      <c r="AU2038" s="581"/>
      <c r="AV2038" s="576"/>
      <c r="AW2038" s="577"/>
      <c r="AX2038" s="592"/>
      <c r="AY2038" s="593"/>
      <c r="AZ2038" s="540"/>
      <c r="BA2038" s="541"/>
      <c r="BB2038" s="553"/>
      <c r="BC2038" s="559"/>
      <c r="BD2038" s="592"/>
      <c r="BE2038" s="593"/>
      <c r="BF2038" s="580"/>
      <c r="BG2038" s="581"/>
      <c r="BH2038" s="576"/>
      <c r="BI2038" s="577"/>
      <c r="BJ2038" s="592"/>
      <c r="BK2038" s="593"/>
      <c r="BL2038" s="653"/>
      <c r="BM2038" s="654"/>
      <c r="BN2038" s="655"/>
      <c r="BO2038" s="600"/>
      <c r="BP2038" s="600"/>
      <c r="BQ2038" s="54"/>
      <c r="BR2038" s="54"/>
      <c r="BS2038" s="54"/>
    </row>
    <row r="2039" spans="1:71" ht="21.75" customHeight="1">
      <c r="A2039" s="54"/>
      <c r="B2039" s="565" t="str">
        <f>IF(ROSTER!B$20="","",ROSTER!B$20)</f>
        <v/>
      </c>
      <c r="C2039" s="536" t="str">
        <f>IF(ROSTER!C$20="","",ROSTER!C$20)</f>
        <v/>
      </c>
      <c r="D2039" s="537"/>
      <c r="E2039" s="546"/>
      <c r="F2039" s="501">
        <f>IF(E2039="y",1,IF(E2039="S",1,0))</f>
        <v>0</v>
      </c>
      <c r="G2039" s="506">
        <f>IF(E2039="S",1,0)</f>
        <v>0</v>
      </c>
      <c r="H2039" s="542"/>
      <c r="I2039" s="543"/>
      <c r="J2039" s="538"/>
      <c r="K2039" s="539"/>
      <c r="L2039" s="552"/>
      <c r="M2039" s="558"/>
      <c r="N2039" s="554">
        <f>L2039+J2039</f>
        <v>0</v>
      </c>
      <c r="O2039" s="555"/>
      <c r="P2039" s="538"/>
      <c r="Q2039" s="539"/>
      <c r="R2039" s="552"/>
      <c r="S2039" s="558"/>
      <c r="T2039" s="590">
        <f t="shared" ref="T2039:T2070" si="1829">R2039-P2039</f>
        <v>0</v>
      </c>
      <c r="U2039" s="591"/>
      <c r="V2039" s="550"/>
      <c r="W2039" s="543"/>
      <c r="X2039" s="538"/>
      <c r="Y2039" s="543"/>
      <c r="Z2039" s="538"/>
      <c r="AA2039" s="543"/>
      <c r="AB2039" s="538"/>
      <c r="AC2039" s="539"/>
      <c r="AD2039" s="552"/>
      <c r="AE2039" s="558"/>
      <c r="AF2039" s="586">
        <f>IF(AB2039=0,0,(AD2039/AB2039)*100)</f>
        <v>0</v>
      </c>
      <c r="AG2039" s="587"/>
      <c r="AH2039" s="538"/>
      <c r="AI2039" s="539"/>
      <c r="AJ2039" s="552"/>
      <c r="AK2039" s="558"/>
      <c r="AL2039" s="590">
        <f>IF(AH2039=0,0,(AJ2039/AH2039)*100)</f>
        <v>0</v>
      </c>
      <c r="AM2039" s="591"/>
      <c r="AN2039" s="538"/>
      <c r="AO2039" s="539"/>
      <c r="AP2039" s="552"/>
      <c r="AQ2039" s="558"/>
      <c r="AR2039" s="590">
        <f>IF(AN2039=0,0,(AP2039/AN2039)*100)</f>
        <v>0</v>
      </c>
      <c r="AS2039" s="591"/>
      <c r="AT2039" s="578">
        <f>AB2039+AH2039+AN2039</f>
        <v>0</v>
      </c>
      <c r="AU2039" s="579"/>
      <c r="AV2039" s="574">
        <f>AD2039+AJ2039+AP2039</f>
        <v>0</v>
      </c>
      <c r="AW2039" s="575"/>
      <c r="AX2039" s="590">
        <f>IF(AT2039=0,0,(AV2039/AT2039)*100)</f>
        <v>0</v>
      </c>
      <c r="AY2039" s="591"/>
      <c r="AZ2039" s="538"/>
      <c r="BA2039" s="539"/>
      <c r="BB2039" s="552"/>
      <c r="BC2039" s="558"/>
      <c r="BD2039" s="590">
        <f>IF(AZ2039=0,0,(BB2039/AZ2039)*100)</f>
        <v>0</v>
      </c>
      <c r="BE2039" s="591"/>
      <c r="BF2039" s="578">
        <f>AT2039+AZ2039</f>
        <v>0</v>
      </c>
      <c r="BG2039" s="579"/>
      <c r="BH2039" s="574">
        <f>AV2039+BB2039</f>
        <v>0</v>
      </c>
      <c r="BI2039" s="575"/>
      <c r="BJ2039" s="590">
        <f>IF(BF2039=0,0,(BH2039/BF2039)*100)</f>
        <v>0</v>
      </c>
      <c r="BK2039" s="591"/>
      <c r="BL2039" s="650">
        <f>(AD2039*2)+(AJ2039*2)+(AP2039*3)+BB2039</f>
        <v>0</v>
      </c>
      <c r="BM2039" s="651"/>
      <c r="BN2039" s="652"/>
      <c r="BO2039" s="599" t="e">
        <f>(BL2039*BR$2027)+(N2039*BR$2028)+(X2039*BR$2029)+(R2039*BR$2030)+(V2039*BR$2031)+(Z2039*BR$2032)</f>
        <v>#REF!</v>
      </c>
      <c r="BP2039" s="599" t="e">
        <f>((AZ2039-BB2039)*BR$2034)+((AT2039-AV2039)*BR$2033)+(H2039*BR$2035)+(P2039*BR$2036)</f>
        <v>#REF!</v>
      </c>
      <c r="BQ2039" s="54"/>
      <c r="BR2039" s="54"/>
      <c r="BS2039" s="54"/>
    </row>
    <row r="2040" spans="1:71" ht="21.75" customHeight="1">
      <c r="A2040" s="54"/>
      <c r="B2040" s="566"/>
      <c r="C2040" s="560" t="str">
        <f>IF(ROSTER!D$20="","",ROSTER!D$20)</f>
        <v/>
      </c>
      <c r="D2040" s="561"/>
      <c r="E2040" s="547"/>
      <c r="F2040" s="502"/>
      <c r="G2040" s="507"/>
      <c r="H2040" s="544"/>
      <c r="I2040" s="545"/>
      <c r="J2040" s="540"/>
      <c r="K2040" s="541"/>
      <c r="L2040" s="553"/>
      <c r="M2040" s="559"/>
      <c r="N2040" s="556" t="s">
        <v>14</v>
      </c>
      <c r="O2040" s="557"/>
      <c r="P2040" s="540"/>
      <c r="Q2040" s="541"/>
      <c r="R2040" s="553"/>
      <c r="S2040" s="559"/>
      <c r="T2040" s="592"/>
      <c r="U2040" s="593"/>
      <c r="V2040" s="551"/>
      <c r="W2040" s="545"/>
      <c r="X2040" s="540"/>
      <c r="Y2040" s="545"/>
      <c r="Z2040" s="540"/>
      <c r="AA2040" s="545"/>
      <c r="AB2040" s="540"/>
      <c r="AC2040" s="541"/>
      <c r="AD2040" s="553"/>
      <c r="AE2040" s="559"/>
      <c r="AF2040" s="588"/>
      <c r="AG2040" s="589"/>
      <c r="AH2040" s="540"/>
      <c r="AI2040" s="541"/>
      <c r="AJ2040" s="553"/>
      <c r="AK2040" s="559"/>
      <c r="AL2040" s="592"/>
      <c r="AM2040" s="593"/>
      <c r="AN2040" s="540"/>
      <c r="AO2040" s="541"/>
      <c r="AP2040" s="553"/>
      <c r="AQ2040" s="559"/>
      <c r="AR2040" s="592"/>
      <c r="AS2040" s="593"/>
      <c r="AT2040" s="580"/>
      <c r="AU2040" s="581"/>
      <c r="AV2040" s="576"/>
      <c r="AW2040" s="577"/>
      <c r="AX2040" s="592"/>
      <c r="AY2040" s="593"/>
      <c r="AZ2040" s="540"/>
      <c r="BA2040" s="541"/>
      <c r="BB2040" s="553"/>
      <c r="BC2040" s="559"/>
      <c r="BD2040" s="592"/>
      <c r="BE2040" s="593"/>
      <c r="BF2040" s="580"/>
      <c r="BG2040" s="581"/>
      <c r="BH2040" s="576"/>
      <c r="BI2040" s="577"/>
      <c r="BJ2040" s="592"/>
      <c r="BK2040" s="593"/>
      <c r="BL2040" s="653"/>
      <c r="BM2040" s="654"/>
      <c r="BN2040" s="655"/>
      <c r="BO2040" s="600"/>
      <c r="BP2040" s="600"/>
      <c r="BQ2040" s="54"/>
      <c r="BR2040" s="54"/>
      <c r="BS2040" s="54"/>
    </row>
    <row r="2041" spans="1:71" ht="21.75" customHeight="1">
      <c r="A2041" s="54"/>
      <c r="B2041" s="565" t="str">
        <f>IF(ROSTER!B$22="","",ROSTER!B$22)</f>
        <v/>
      </c>
      <c r="C2041" s="536" t="str">
        <f>IF(ROSTER!C$22="","",ROSTER!C$22)</f>
        <v/>
      </c>
      <c r="D2041" s="537"/>
      <c r="E2041" s="546"/>
      <c r="F2041" s="501">
        <f>IF(E2041="y",1,IF(E2041="S",1,0))</f>
        <v>0</v>
      </c>
      <c r="G2041" s="506">
        <f>IF(E2041="S",1,0)</f>
        <v>0</v>
      </c>
      <c r="H2041" s="542"/>
      <c r="I2041" s="543"/>
      <c r="J2041" s="538"/>
      <c r="K2041" s="539"/>
      <c r="L2041" s="552"/>
      <c r="M2041" s="558"/>
      <c r="N2041" s="554">
        <f>L2041+J2041</f>
        <v>0</v>
      </c>
      <c r="O2041" s="555"/>
      <c r="P2041" s="538"/>
      <c r="Q2041" s="539"/>
      <c r="R2041" s="552"/>
      <c r="S2041" s="558"/>
      <c r="T2041" s="590">
        <f t="shared" ref="T2041:T2070" si="1830">R2041-P2041</f>
        <v>0</v>
      </c>
      <c r="U2041" s="591"/>
      <c r="V2041" s="550"/>
      <c r="W2041" s="543"/>
      <c r="X2041" s="538"/>
      <c r="Y2041" s="543"/>
      <c r="Z2041" s="538"/>
      <c r="AA2041" s="543"/>
      <c r="AB2041" s="538"/>
      <c r="AC2041" s="539"/>
      <c r="AD2041" s="552"/>
      <c r="AE2041" s="558"/>
      <c r="AF2041" s="586">
        <f>IF(AB2041=0,0,(AD2041/AB2041)*100)</f>
        <v>0</v>
      </c>
      <c r="AG2041" s="587"/>
      <c r="AH2041" s="538"/>
      <c r="AI2041" s="539"/>
      <c r="AJ2041" s="552"/>
      <c r="AK2041" s="558"/>
      <c r="AL2041" s="590">
        <f>IF(AH2041=0,0,(AJ2041/AH2041)*100)</f>
        <v>0</v>
      </c>
      <c r="AM2041" s="591"/>
      <c r="AN2041" s="538"/>
      <c r="AO2041" s="539"/>
      <c r="AP2041" s="552"/>
      <c r="AQ2041" s="558"/>
      <c r="AR2041" s="590">
        <f>IF(AN2041=0,0,(AP2041/AN2041)*100)</f>
        <v>0</v>
      </c>
      <c r="AS2041" s="591"/>
      <c r="AT2041" s="578">
        <f>AB2041+AH2041+AN2041</f>
        <v>0</v>
      </c>
      <c r="AU2041" s="579"/>
      <c r="AV2041" s="574">
        <f>AD2041+AJ2041+AP2041</f>
        <v>0</v>
      </c>
      <c r="AW2041" s="575"/>
      <c r="AX2041" s="590">
        <f>IF(AT2041=0,0,(AV2041/AT2041)*100)</f>
        <v>0</v>
      </c>
      <c r="AY2041" s="591"/>
      <c r="AZ2041" s="538"/>
      <c r="BA2041" s="539"/>
      <c r="BB2041" s="552"/>
      <c r="BC2041" s="558"/>
      <c r="BD2041" s="590">
        <f>IF(AZ2041=0,0,(BB2041/AZ2041)*100)</f>
        <v>0</v>
      </c>
      <c r="BE2041" s="591"/>
      <c r="BF2041" s="578">
        <f>AT2041+AZ2041</f>
        <v>0</v>
      </c>
      <c r="BG2041" s="579"/>
      <c r="BH2041" s="574">
        <f>AV2041+BB2041</f>
        <v>0</v>
      </c>
      <c r="BI2041" s="575"/>
      <c r="BJ2041" s="590">
        <f>IF(BF2041=0,0,(BH2041/BF2041)*100)</f>
        <v>0</v>
      </c>
      <c r="BK2041" s="591"/>
      <c r="BL2041" s="650">
        <f>(AD2041*2)+(AJ2041*2)+(AP2041*3)+BB2041</f>
        <v>0</v>
      </c>
      <c r="BM2041" s="651"/>
      <c r="BN2041" s="652"/>
      <c r="BO2041" s="599" t="e">
        <f>(BL2041*BR$2027)+(N2041*BR$2028)+(X2041*BR$2029)+(R2041*BR$2030)+(V2041*BR$2031)+(Z2041*BR$2032)</f>
        <v>#REF!</v>
      </c>
      <c r="BP2041" s="599" t="e">
        <f>((AZ2041-BB2041)*BR$2034)+((AT2041-AV2041)*BR$2033)+(H2041*BR$2035)+(P2041*BR$2036)</f>
        <v>#REF!</v>
      </c>
      <c r="BQ2041" s="54"/>
      <c r="BR2041" s="54"/>
      <c r="BS2041" s="54"/>
    </row>
    <row r="2042" spans="1:71" ht="21.75" customHeight="1">
      <c r="A2042" s="54"/>
      <c r="B2042" s="566"/>
      <c r="C2042" s="560" t="str">
        <f>IF(ROSTER!D$22="","",ROSTER!D$22)</f>
        <v/>
      </c>
      <c r="D2042" s="561"/>
      <c r="E2042" s="547"/>
      <c r="F2042" s="502"/>
      <c r="G2042" s="507"/>
      <c r="H2042" s="544"/>
      <c r="I2042" s="545"/>
      <c r="J2042" s="540"/>
      <c r="K2042" s="541"/>
      <c r="L2042" s="553"/>
      <c r="M2042" s="559"/>
      <c r="N2042" s="556" t="s">
        <v>14</v>
      </c>
      <c r="O2042" s="557"/>
      <c r="P2042" s="540"/>
      <c r="Q2042" s="541"/>
      <c r="R2042" s="553"/>
      <c r="S2042" s="559"/>
      <c r="T2042" s="592"/>
      <c r="U2042" s="593"/>
      <c r="V2042" s="551"/>
      <c r="W2042" s="545"/>
      <c r="X2042" s="540"/>
      <c r="Y2042" s="545"/>
      <c r="Z2042" s="540"/>
      <c r="AA2042" s="545"/>
      <c r="AB2042" s="540"/>
      <c r="AC2042" s="541"/>
      <c r="AD2042" s="553"/>
      <c r="AE2042" s="559"/>
      <c r="AF2042" s="588"/>
      <c r="AG2042" s="589"/>
      <c r="AH2042" s="540"/>
      <c r="AI2042" s="541"/>
      <c r="AJ2042" s="553"/>
      <c r="AK2042" s="559"/>
      <c r="AL2042" s="592"/>
      <c r="AM2042" s="593"/>
      <c r="AN2042" s="540"/>
      <c r="AO2042" s="541"/>
      <c r="AP2042" s="553"/>
      <c r="AQ2042" s="559"/>
      <c r="AR2042" s="592"/>
      <c r="AS2042" s="593"/>
      <c r="AT2042" s="580"/>
      <c r="AU2042" s="581"/>
      <c r="AV2042" s="576"/>
      <c r="AW2042" s="577"/>
      <c r="AX2042" s="592"/>
      <c r="AY2042" s="593"/>
      <c r="AZ2042" s="540"/>
      <c r="BA2042" s="541"/>
      <c r="BB2042" s="553"/>
      <c r="BC2042" s="559"/>
      <c r="BD2042" s="592"/>
      <c r="BE2042" s="593"/>
      <c r="BF2042" s="580"/>
      <c r="BG2042" s="581"/>
      <c r="BH2042" s="576"/>
      <c r="BI2042" s="577"/>
      <c r="BJ2042" s="592"/>
      <c r="BK2042" s="593"/>
      <c r="BL2042" s="653"/>
      <c r="BM2042" s="654"/>
      <c r="BN2042" s="655"/>
      <c r="BO2042" s="600"/>
      <c r="BP2042" s="600"/>
      <c r="BQ2042" s="54"/>
      <c r="BR2042" s="54"/>
      <c r="BS2042" s="54"/>
    </row>
    <row r="2043" spans="1:71" ht="21.75" customHeight="1">
      <c r="A2043" s="54"/>
      <c r="B2043" s="565" t="str">
        <f>IF(ROSTER!B$24="","",ROSTER!B$24)</f>
        <v/>
      </c>
      <c r="C2043" s="536" t="str">
        <f>IF(ROSTER!C$24="","",ROSTER!C$24)</f>
        <v/>
      </c>
      <c r="D2043" s="537"/>
      <c r="E2043" s="546"/>
      <c r="F2043" s="501">
        <f>IF(E2043="y",1,IF(E2043="S",1,0))</f>
        <v>0</v>
      </c>
      <c r="G2043" s="506">
        <f>IF(E2043="S",1,0)</f>
        <v>0</v>
      </c>
      <c r="H2043" s="542"/>
      <c r="I2043" s="543"/>
      <c r="J2043" s="538"/>
      <c r="K2043" s="539"/>
      <c r="L2043" s="552"/>
      <c r="M2043" s="558"/>
      <c r="N2043" s="554">
        <f>L2043+J2043</f>
        <v>0</v>
      </c>
      <c r="O2043" s="555"/>
      <c r="P2043" s="538"/>
      <c r="Q2043" s="539"/>
      <c r="R2043" s="552"/>
      <c r="S2043" s="558"/>
      <c r="T2043" s="590">
        <f t="shared" ref="T2043:T2070" si="1831">R2043-P2043</f>
        <v>0</v>
      </c>
      <c r="U2043" s="591"/>
      <c r="V2043" s="550"/>
      <c r="W2043" s="543"/>
      <c r="X2043" s="538"/>
      <c r="Y2043" s="543"/>
      <c r="Z2043" s="538"/>
      <c r="AA2043" s="543"/>
      <c r="AB2043" s="538"/>
      <c r="AC2043" s="539"/>
      <c r="AD2043" s="552"/>
      <c r="AE2043" s="558"/>
      <c r="AF2043" s="586">
        <f>IF(AB2043=0,0,(AD2043/AB2043)*100)</f>
        <v>0</v>
      </c>
      <c r="AG2043" s="587"/>
      <c r="AH2043" s="538"/>
      <c r="AI2043" s="539"/>
      <c r="AJ2043" s="552"/>
      <c r="AK2043" s="558"/>
      <c r="AL2043" s="590">
        <f>IF(AH2043=0,0,(AJ2043/AH2043)*100)</f>
        <v>0</v>
      </c>
      <c r="AM2043" s="591"/>
      <c r="AN2043" s="538"/>
      <c r="AO2043" s="539"/>
      <c r="AP2043" s="552"/>
      <c r="AQ2043" s="558"/>
      <c r="AR2043" s="590">
        <f>IF(AN2043=0,0,(AP2043/AN2043)*100)</f>
        <v>0</v>
      </c>
      <c r="AS2043" s="591"/>
      <c r="AT2043" s="578">
        <f>AB2043+AH2043+AN2043</f>
        <v>0</v>
      </c>
      <c r="AU2043" s="579"/>
      <c r="AV2043" s="574">
        <f>AD2043+AJ2043+AP2043</f>
        <v>0</v>
      </c>
      <c r="AW2043" s="575"/>
      <c r="AX2043" s="590">
        <f>IF(AT2043=0,0,(AV2043/AT2043)*100)</f>
        <v>0</v>
      </c>
      <c r="AY2043" s="591"/>
      <c r="AZ2043" s="538"/>
      <c r="BA2043" s="539"/>
      <c r="BB2043" s="552"/>
      <c r="BC2043" s="558"/>
      <c r="BD2043" s="590">
        <f>IF(AZ2043=0,0,(BB2043/AZ2043)*100)</f>
        <v>0</v>
      </c>
      <c r="BE2043" s="591"/>
      <c r="BF2043" s="578">
        <f>AT2043+AZ2043</f>
        <v>0</v>
      </c>
      <c r="BG2043" s="579"/>
      <c r="BH2043" s="574">
        <f>AV2043+BB2043</f>
        <v>0</v>
      </c>
      <c r="BI2043" s="575"/>
      <c r="BJ2043" s="590">
        <f>IF(BF2043=0,0,(BH2043/BF2043)*100)</f>
        <v>0</v>
      </c>
      <c r="BK2043" s="591"/>
      <c r="BL2043" s="650">
        <f>(AD2043*2)+(AJ2043*2)+(AP2043*3)+BB2043</f>
        <v>0</v>
      </c>
      <c r="BM2043" s="651"/>
      <c r="BN2043" s="652"/>
      <c r="BO2043" s="599" t="e">
        <f>(BL2043*BR$2027)+(N2043*BR$2028)+(X2043*BR$2029)+(R2043*BR$2030)+(V2043*BR$2031)+(Z2043*BR$2032)</f>
        <v>#REF!</v>
      </c>
      <c r="BP2043" s="599" t="e">
        <f>((AZ2043-BB2043)*BR$2034)+((AT2043-AV2043)*BR$2033)+(H2043*BR$2035)+(P2043*BR$2036)</f>
        <v>#REF!</v>
      </c>
      <c r="BQ2043" s="54"/>
      <c r="BR2043" s="54"/>
      <c r="BS2043" s="54"/>
    </row>
    <row r="2044" spans="1:71" ht="21.75" customHeight="1">
      <c r="A2044" s="54"/>
      <c r="B2044" s="566"/>
      <c r="C2044" s="560" t="str">
        <f>IF(ROSTER!D$24="","",ROSTER!D$24)</f>
        <v/>
      </c>
      <c r="D2044" s="561"/>
      <c r="E2044" s="547"/>
      <c r="F2044" s="502"/>
      <c r="G2044" s="507"/>
      <c r="H2044" s="544"/>
      <c r="I2044" s="545"/>
      <c r="J2044" s="540"/>
      <c r="K2044" s="541"/>
      <c r="L2044" s="553"/>
      <c r="M2044" s="559"/>
      <c r="N2044" s="556" t="s">
        <v>14</v>
      </c>
      <c r="O2044" s="557"/>
      <c r="P2044" s="540"/>
      <c r="Q2044" s="541"/>
      <c r="R2044" s="553"/>
      <c r="S2044" s="559"/>
      <c r="T2044" s="592"/>
      <c r="U2044" s="593"/>
      <c r="V2044" s="551"/>
      <c r="W2044" s="545"/>
      <c r="X2044" s="540"/>
      <c r="Y2044" s="545"/>
      <c r="Z2044" s="540"/>
      <c r="AA2044" s="545"/>
      <c r="AB2044" s="540"/>
      <c r="AC2044" s="541"/>
      <c r="AD2044" s="553"/>
      <c r="AE2044" s="559"/>
      <c r="AF2044" s="588"/>
      <c r="AG2044" s="589"/>
      <c r="AH2044" s="540"/>
      <c r="AI2044" s="541"/>
      <c r="AJ2044" s="553"/>
      <c r="AK2044" s="559"/>
      <c r="AL2044" s="592"/>
      <c r="AM2044" s="593"/>
      <c r="AN2044" s="540"/>
      <c r="AO2044" s="541"/>
      <c r="AP2044" s="553"/>
      <c r="AQ2044" s="559"/>
      <c r="AR2044" s="592"/>
      <c r="AS2044" s="593"/>
      <c r="AT2044" s="580"/>
      <c r="AU2044" s="581"/>
      <c r="AV2044" s="576"/>
      <c r="AW2044" s="577"/>
      <c r="AX2044" s="592"/>
      <c r="AY2044" s="593"/>
      <c r="AZ2044" s="540"/>
      <c r="BA2044" s="541"/>
      <c r="BB2044" s="553"/>
      <c r="BC2044" s="559"/>
      <c r="BD2044" s="592"/>
      <c r="BE2044" s="593"/>
      <c r="BF2044" s="580"/>
      <c r="BG2044" s="581"/>
      <c r="BH2044" s="576"/>
      <c r="BI2044" s="577"/>
      <c r="BJ2044" s="592"/>
      <c r="BK2044" s="593"/>
      <c r="BL2044" s="653"/>
      <c r="BM2044" s="654"/>
      <c r="BN2044" s="655"/>
      <c r="BO2044" s="600"/>
      <c r="BP2044" s="600"/>
      <c r="BQ2044" s="54"/>
      <c r="BR2044" s="54"/>
      <c r="BS2044" s="54"/>
    </row>
    <row r="2045" spans="1:71" ht="21.75" customHeight="1">
      <c r="A2045" s="54"/>
      <c r="B2045" s="565" t="str">
        <f>IF(ROSTER!B$26="","",ROSTER!B$26)</f>
        <v/>
      </c>
      <c r="C2045" s="536" t="str">
        <f>IF(ROSTER!C$26="","",ROSTER!C$26)</f>
        <v/>
      </c>
      <c r="D2045" s="537"/>
      <c r="E2045" s="546"/>
      <c r="F2045" s="501">
        <f>IF(E2045="y",1,IF(E2045="S",1,0))</f>
        <v>0</v>
      </c>
      <c r="G2045" s="506">
        <f>IF(E2045="S",1,0)</f>
        <v>0</v>
      </c>
      <c r="H2045" s="542"/>
      <c r="I2045" s="543"/>
      <c r="J2045" s="538"/>
      <c r="K2045" s="539"/>
      <c r="L2045" s="552"/>
      <c r="M2045" s="558"/>
      <c r="N2045" s="554">
        <f>L2045+J2045</f>
        <v>0</v>
      </c>
      <c r="O2045" s="555"/>
      <c r="P2045" s="538"/>
      <c r="Q2045" s="539"/>
      <c r="R2045" s="552"/>
      <c r="S2045" s="558"/>
      <c r="T2045" s="590">
        <f t="shared" ref="T2045:T2070" si="1832">R2045-P2045</f>
        <v>0</v>
      </c>
      <c r="U2045" s="591"/>
      <c r="V2045" s="550"/>
      <c r="W2045" s="543"/>
      <c r="X2045" s="538"/>
      <c r="Y2045" s="543"/>
      <c r="Z2045" s="538"/>
      <c r="AA2045" s="543"/>
      <c r="AB2045" s="538"/>
      <c r="AC2045" s="539"/>
      <c r="AD2045" s="552"/>
      <c r="AE2045" s="558"/>
      <c r="AF2045" s="586">
        <f>IF(AB2045=0,0,(AD2045/AB2045)*100)</f>
        <v>0</v>
      </c>
      <c r="AG2045" s="587"/>
      <c r="AH2045" s="538"/>
      <c r="AI2045" s="539"/>
      <c r="AJ2045" s="552"/>
      <c r="AK2045" s="558"/>
      <c r="AL2045" s="590">
        <f>IF(AH2045=0,0,(AJ2045/AH2045)*100)</f>
        <v>0</v>
      </c>
      <c r="AM2045" s="591"/>
      <c r="AN2045" s="538"/>
      <c r="AO2045" s="539"/>
      <c r="AP2045" s="552"/>
      <c r="AQ2045" s="558"/>
      <c r="AR2045" s="590">
        <f>IF(AN2045=0,0,(AP2045/AN2045)*100)</f>
        <v>0</v>
      </c>
      <c r="AS2045" s="591"/>
      <c r="AT2045" s="578">
        <f>AB2045+AH2045+AN2045</f>
        <v>0</v>
      </c>
      <c r="AU2045" s="579"/>
      <c r="AV2045" s="574">
        <f>AD2045+AJ2045+AP2045</f>
        <v>0</v>
      </c>
      <c r="AW2045" s="575"/>
      <c r="AX2045" s="590">
        <f>IF(AT2045=0,0,(AV2045/AT2045)*100)</f>
        <v>0</v>
      </c>
      <c r="AY2045" s="591"/>
      <c r="AZ2045" s="538"/>
      <c r="BA2045" s="539"/>
      <c r="BB2045" s="552"/>
      <c r="BC2045" s="558"/>
      <c r="BD2045" s="590">
        <f>IF(AZ2045=0,0,(BB2045/AZ2045)*100)</f>
        <v>0</v>
      </c>
      <c r="BE2045" s="591"/>
      <c r="BF2045" s="578">
        <f>AT2045+AZ2045</f>
        <v>0</v>
      </c>
      <c r="BG2045" s="579"/>
      <c r="BH2045" s="574">
        <f>AV2045+BB2045</f>
        <v>0</v>
      </c>
      <c r="BI2045" s="575"/>
      <c r="BJ2045" s="590">
        <f>IF(BF2045=0,0,(BH2045/BF2045)*100)</f>
        <v>0</v>
      </c>
      <c r="BK2045" s="591"/>
      <c r="BL2045" s="650">
        <f>(AD2045*2)+(AJ2045*2)+(AP2045*3)+BB2045</f>
        <v>0</v>
      </c>
      <c r="BM2045" s="651"/>
      <c r="BN2045" s="652"/>
      <c r="BO2045" s="599" t="e">
        <f>(BL2045*BR$2027)+(N2045*BR$2028)+(X2045*BR$2029)+(R2045*BR$2030)+(V2045*BR$2031)+(Z2045*BR$2032)</f>
        <v>#REF!</v>
      </c>
      <c r="BP2045" s="599" t="e">
        <f>((AZ2045-BB2045)*BR$2034)+((AT2045-AV2045)*BR$2033)+(H2045*BR$2035)+(P2045*BR$2036)</f>
        <v>#REF!</v>
      </c>
      <c r="BQ2045" s="54"/>
      <c r="BR2045" s="54"/>
      <c r="BS2045" s="54"/>
    </row>
    <row r="2046" spans="1:71" ht="21.75" customHeight="1">
      <c r="A2046" s="54"/>
      <c r="B2046" s="566"/>
      <c r="C2046" s="560" t="str">
        <f>IF(ROSTER!D$26="","",ROSTER!D$26)</f>
        <v/>
      </c>
      <c r="D2046" s="561"/>
      <c r="E2046" s="547"/>
      <c r="F2046" s="502"/>
      <c r="G2046" s="507"/>
      <c r="H2046" s="544"/>
      <c r="I2046" s="545"/>
      <c r="J2046" s="540"/>
      <c r="K2046" s="541"/>
      <c r="L2046" s="553"/>
      <c r="M2046" s="559"/>
      <c r="N2046" s="556" t="s">
        <v>14</v>
      </c>
      <c r="O2046" s="557"/>
      <c r="P2046" s="540"/>
      <c r="Q2046" s="541"/>
      <c r="R2046" s="553"/>
      <c r="S2046" s="559"/>
      <c r="T2046" s="592"/>
      <c r="U2046" s="593"/>
      <c r="V2046" s="551"/>
      <c r="W2046" s="545"/>
      <c r="X2046" s="540"/>
      <c r="Y2046" s="545"/>
      <c r="Z2046" s="540"/>
      <c r="AA2046" s="545"/>
      <c r="AB2046" s="540"/>
      <c r="AC2046" s="541"/>
      <c r="AD2046" s="553"/>
      <c r="AE2046" s="559"/>
      <c r="AF2046" s="588"/>
      <c r="AG2046" s="589"/>
      <c r="AH2046" s="540"/>
      <c r="AI2046" s="541"/>
      <c r="AJ2046" s="553"/>
      <c r="AK2046" s="559"/>
      <c r="AL2046" s="592"/>
      <c r="AM2046" s="593"/>
      <c r="AN2046" s="540"/>
      <c r="AO2046" s="541"/>
      <c r="AP2046" s="553"/>
      <c r="AQ2046" s="559"/>
      <c r="AR2046" s="592"/>
      <c r="AS2046" s="593"/>
      <c r="AT2046" s="580"/>
      <c r="AU2046" s="581"/>
      <c r="AV2046" s="576"/>
      <c r="AW2046" s="577"/>
      <c r="AX2046" s="592"/>
      <c r="AY2046" s="593"/>
      <c r="AZ2046" s="540"/>
      <c r="BA2046" s="541"/>
      <c r="BB2046" s="553"/>
      <c r="BC2046" s="559"/>
      <c r="BD2046" s="592"/>
      <c r="BE2046" s="593"/>
      <c r="BF2046" s="580"/>
      <c r="BG2046" s="581"/>
      <c r="BH2046" s="576"/>
      <c r="BI2046" s="577"/>
      <c r="BJ2046" s="592"/>
      <c r="BK2046" s="593"/>
      <c r="BL2046" s="653"/>
      <c r="BM2046" s="654"/>
      <c r="BN2046" s="655"/>
      <c r="BO2046" s="600"/>
      <c r="BP2046" s="600"/>
      <c r="BQ2046" s="54"/>
      <c r="BR2046" s="54"/>
      <c r="BS2046" s="54"/>
    </row>
    <row r="2047" spans="1:71" ht="21.75" customHeight="1">
      <c r="A2047" s="54"/>
      <c r="B2047" s="565" t="str">
        <f>IF(ROSTER!B$28="","",ROSTER!B$28)</f>
        <v/>
      </c>
      <c r="C2047" s="536" t="str">
        <f>IF(ROSTER!C$28="","",ROSTER!C$28)</f>
        <v/>
      </c>
      <c r="D2047" s="537"/>
      <c r="E2047" s="546"/>
      <c r="F2047" s="501">
        <f>IF(E2047="y",1,IF(E2047="S",1,0))</f>
        <v>0</v>
      </c>
      <c r="G2047" s="506">
        <f>IF(E2047="S",1,0)</f>
        <v>0</v>
      </c>
      <c r="H2047" s="542"/>
      <c r="I2047" s="543"/>
      <c r="J2047" s="538"/>
      <c r="K2047" s="539"/>
      <c r="L2047" s="552"/>
      <c r="M2047" s="558"/>
      <c r="N2047" s="554">
        <f>L2047+J2047</f>
        <v>0</v>
      </c>
      <c r="O2047" s="555"/>
      <c r="P2047" s="538"/>
      <c r="Q2047" s="539"/>
      <c r="R2047" s="552"/>
      <c r="S2047" s="558"/>
      <c r="T2047" s="590">
        <f t="shared" ref="T2047:T2070" si="1833">R2047-P2047</f>
        <v>0</v>
      </c>
      <c r="U2047" s="591"/>
      <c r="V2047" s="550"/>
      <c r="W2047" s="543"/>
      <c r="X2047" s="538"/>
      <c r="Y2047" s="543"/>
      <c r="Z2047" s="538"/>
      <c r="AA2047" s="543"/>
      <c r="AB2047" s="538"/>
      <c r="AC2047" s="539"/>
      <c r="AD2047" s="552"/>
      <c r="AE2047" s="558"/>
      <c r="AF2047" s="586">
        <f>IF(AB2047=0,0,(AD2047/AB2047)*100)</f>
        <v>0</v>
      </c>
      <c r="AG2047" s="587"/>
      <c r="AH2047" s="538"/>
      <c r="AI2047" s="539"/>
      <c r="AJ2047" s="552"/>
      <c r="AK2047" s="558"/>
      <c r="AL2047" s="590">
        <f>IF(AH2047=0,0,(AJ2047/AH2047)*100)</f>
        <v>0</v>
      </c>
      <c r="AM2047" s="591"/>
      <c r="AN2047" s="538"/>
      <c r="AO2047" s="539"/>
      <c r="AP2047" s="552"/>
      <c r="AQ2047" s="558"/>
      <c r="AR2047" s="590">
        <f>IF(AN2047=0,0,(AP2047/AN2047)*100)</f>
        <v>0</v>
      </c>
      <c r="AS2047" s="591"/>
      <c r="AT2047" s="578">
        <f>AB2047+AH2047+AN2047</f>
        <v>0</v>
      </c>
      <c r="AU2047" s="579"/>
      <c r="AV2047" s="574">
        <f>AD2047+AJ2047+AP2047</f>
        <v>0</v>
      </c>
      <c r="AW2047" s="575"/>
      <c r="AX2047" s="590">
        <f>IF(AT2047=0,0,(AV2047/AT2047)*100)</f>
        <v>0</v>
      </c>
      <c r="AY2047" s="591"/>
      <c r="AZ2047" s="538"/>
      <c r="BA2047" s="539"/>
      <c r="BB2047" s="552"/>
      <c r="BC2047" s="558"/>
      <c r="BD2047" s="590">
        <f>IF(AZ2047=0,0,(BB2047/AZ2047)*100)</f>
        <v>0</v>
      </c>
      <c r="BE2047" s="591"/>
      <c r="BF2047" s="578">
        <f>AT2047+AZ2047</f>
        <v>0</v>
      </c>
      <c r="BG2047" s="579"/>
      <c r="BH2047" s="574">
        <f>AV2047+BB2047</f>
        <v>0</v>
      </c>
      <c r="BI2047" s="575"/>
      <c r="BJ2047" s="590">
        <f>IF(BF2047=0,0,(BH2047/BF2047)*100)</f>
        <v>0</v>
      </c>
      <c r="BK2047" s="591"/>
      <c r="BL2047" s="650">
        <f>(AD2047*2)+(AJ2047*2)+(AP2047*3)+BB2047</f>
        <v>0</v>
      </c>
      <c r="BM2047" s="651"/>
      <c r="BN2047" s="652"/>
      <c r="BO2047" s="599" t="e">
        <f>(BL2047*BR$2027)+(N2047*BR$2028)+(X2047*BR$2029)+(R2047*BR$2030)+(V2047*BR$2031)+(Z2047*BR$2032)</f>
        <v>#REF!</v>
      </c>
      <c r="BP2047" s="599" t="e">
        <f>((AZ2047-BB2047)*BR$2034)+((AT2047-AV2047)*BR$2033)+(H2047*BR$2035)+(P2047*BR$2036)</f>
        <v>#REF!</v>
      </c>
      <c r="BQ2047" s="54"/>
      <c r="BR2047" s="54"/>
      <c r="BS2047" s="54"/>
    </row>
    <row r="2048" spans="1:71" ht="21.75" customHeight="1">
      <c r="A2048" s="54"/>
      <c r="B2048" s="566"/>
      <c r="C2048" s="560" t="str">
        <f>IF(ROSTER!D$28="","",ROSTER!D$28)</f>
        <v/>
      </c>
      <c r="D2048" s="561"/>
      <c r="E2048" s="547"/>
      <c r="F2048" s="502"/>
      <c r="G2048" s="507"/>
      <c r="H2048" s="544"/>
      <c r="I2048" s="545"/>
      <c r="J2048" s="540"/>
      <c r="K2048" s="541"/>
      <c r="L2048" s="553"/>
      <c r="M2048" s="559"/>
      <c r="N2048" s="556" t="s">
        <v>14</v>
      </c>
      <c r="O2048" s="557"/>
      <c r="P2048" s="540"/>
      <c r="Q2048" s="541"/>
      <c r="R2048" s="553"/>
      <c r="S2048" s="559"/>
      <c r="T2048" s="592"/>
      <c r="U2048" s="593"/>
      <c r="V2048" s="551"/>
      <c r="W2048" s="545"/>
      <c r="X2048" s="540"/>
      <c r="Y2048" s="545"/>
      <c r="Z2048" s="540"/>
      <c r="AA2048" s="545"/>
      <c r="AB2048" s="540"/>
      <c r="AC2048" s="541"/>
      <c r="AD2048" s="553"/>
      <c r="AE2048" s="559"/>
      <c r="AF2048" s="588"/>
      <c r="AG2048" s="589"/>
      <c r="AH2048" s="540"/>
      <c r="AI2048" s="541"/>
      <c r="AJ2048" s="553"/>
      <c r="AK2048" s="559"/>
      <c r="AL2048" s="592"/>
      <c r="AM2048" s="593"/>
      <c r="AN2048" s="540"/>
      <c r="AO2048" s="541"/>
      <c r="AP2048" s="553"/>
      <c r="AQ2048" s="559"/>
      <c r="AR2048" s="592"/>
      <c r="AS2048" s="593"/>
      <c r="AT2048" s="580"/>
      <c r="AU2048" s="581"/>
      <c r="AV2048" s="576"/>
      <c r="AW2048" s="577"/>
      <c r="AX2048" s="592"/>
      <c r="AY2048" s="593"/>
      <c r="AZ2048" s="540"/>
      <c r="BA2048" s="541"/>
      <c r="BB2048" s="553"/>
      <c r="BC2048" s="559"/>
      <c r="BD2048" s="592"/>
      <c r="BE2048" s="593"/>
      <c r="BF2048" s="580"/>
      <c r="BG2048" s="581"/>
      <c r="BH2048" s="576"/>
      <c r="BI2048" s="577"/>
      <c r="BJ2048" s="592"/>
      <c r="BK2048" s="593"/>
      <c r="BL2048" s="653"/>
      <c r="BM2048" s="654"/>
      <c r="BN2048" s="655"/>
      <c r="BO2048" s="600"/>
      <c r="BP2048" s="600"/>
      <c r="BQ2048" s="54"/>
      <c r="BR2048" s="54"/>
      <c r="BS2048" s="54"/>
    </row>
    <row r="2049" spans="1:71" ht="21.75" customHeight="1">
      <c r="A2049" s="54"/>
      <c r="B2049" s="565" t="str">
        <f>IF(ROSTER!B$30="","",ROSTER!B$30)</f>
        <v/>
      </c>
      <c r="C2049" s="536" t="str">
        <f>IF(ROSTER!C$30="","",ROSTER!C$30)</f>
        <v/>
      </c>
      <c r="D2049" s="537"/>
      <c r="E2049" s="546"/>
      <c r="F2049" s="501">
        <f>IF(E2049="y",1,IF(E2049="S",1,0))</f>
        <v>0</v>
      </c>
      <c r="G2049" s="506">
        <f>IF(E2049="S",1,0)</f>
        <v>0</v>
      </c>
      <c r="H2049" s="542"/>
      <c r="I2049" s="543"/>
      <c r="J2049" s="538"/>
      <c r="K2049" s="539"/>
      <c r="L2049" s="552"/>
      <c r="M2049" s="558"/>
      <c r="N2049" s="554">
        <f>L2049+J2049</f>
        <v>0</v>
      </c>
      <c r="O2049" s="555"/>
      <c r="P2049" s="538"/>
      <c r="Q2049" s="539"/>
      <c r="R2049" s="552"/>
      <c r="S2049" s="558"/>
      <c r="T2049" s="590">
        <f t="shared" ref="T2049:T2070" si="1834">R2049-P2049</f>
        <v>0</v>
      </c>
      <c r="U2049" s="591"/>
      <c r="V2049" s="550"/>
      <c r="W2049" s="543"/>
      <c r="X2049" s="538"/>
      <c r="Y2049" s="543"/>
      <c r="Z2049" s="538"/>
      <c r="AA2049" s="543"/>
      <c r="AB2049" s="538"/>
      <c r="AC2049" s="539"/>
      <c r="AD2049" s="552"/>
      <c r="AE2049" s="558"/>
      <c r="AF2049" s="586">
        <f>IF(AB2049=0,0,(AD2049/AB2049)*100)</f>
        <v>0</v>
      </c>
      <c r="AG2049" s="587"/>
      <c r="AH2049" s="538"/>
      <c r="AI2049" s="539"/>
      <c r="AJ2049" s="552"/>
      <c r="AK2049" s="558"/>
      <c r="AL2049" s="590">
        <f>IF(AH2049=0,0,(AJ2049/AH2049)*100)</f>
        <v>0</v>
      </c>
      <c r="AM2049" s="591"/>
      <c r="AN2049" s="538"/>
      <c r="AO2049" s="539"/>
      <c r="AP2049" s="552"/>
      <c r="AQ2049" s="558"/>
      <c r="AR2049" s="590">
        <f>IF(AN2049=0,0,(AP2049/AN2049)*100)</f>
        <v>0</v>
      </c>
      <c r="AS2049" s="591"/>
      <c r="AT2049" s="578">
        <f>AB2049+AH2049+AN2049</f>
        <v>0</v>
      </c>
      <c r="AU2049" s="579"/>
      <c r="AV2049" s="574">
        <f>AD2049+AJ2049+AP2049</f>
        <v>0</v>
      </c>
      <c r="AW2049" s="575"/>
      <c r="AX2049" s="590">
        <f>IF(AT2049=0,0,(AV2049/AT2049)*100)</f>
        <v>0</v>
      </c>
      <c r="AY2049" s="591"/>
      <c r="AZ2049" s="538"/>
      <c r="BA2049" s="539"/>
      <c r="BB2049" s="552"/>
      <c r="BC2049" s="558"/>
      <c r="BD2049" s="590">
        <f>IF(AZ2049=0,0,(BB2049/AZ2049)*100)</f>
        <v>0</v>
      </c>
      <c r="BE2049" s="591"/>
      <c r="BF2049" s="578">
        <f>AT2049+AZ2049</f>
        <v>0</v>
      </c>
      <c r="BG2049" s="579"/>
      <c r="BH2049" s="574">
        <f>AV2049+BB2049</f>
        <v>0</v>
      </c>
      <c r="BI2049" s="575"/>
      <c r="BJ2049" s="590">
        <f>IF(BF2049=0,0,(BH2049/BF2049)*100)</f>
        <v>0</v>
      </c>
      <c r="BK2049" s="591"/>
      <c r="BL2049" s="650">
        <f>(AD2049*2)+(AJ2049*2)+(AP2049*3)+BB2049</f>
        <v>0</v>
      </c>
      <c r="BM2049" s="651"/>
      <c r="BN2049" s="652"/>
      <c r="BO2049" s="599" t="e">
        <f>(BL2049*BR$2027)+(N2049*BR$2028)+(X2049*BR$2029)+(R2049*BR$2030)+(V2049*BR$2031)+(Z2049*BR$2032)</f>
        <v>#REF!</v>
      </c>
      <c r="BP2049" s="599" t="e">
        <f>((AZ2049-BB2049)*BR$2034)+((AT2049-AV2049)*BR$2033)+(H2049*BR$2035)+(P2049*BR$2036)</f>
        <v>#REF!</v>
      </c>
      <c r="BQ2049" s="54"/>
      <c r="BR2049" s="54"/>
      <c r="BS2049" s="54"/>
    </row>
    <row r="2050" spans="1:71" ht="21.75" customHeight="1">
      <c r="A2050" s="54"/>
      <c r="B2050" s="566"/>
      <c r="C2050" s="560" t="str">
        <f>IF(ROSTER!D$30="","",ROSTER!D$30)</f>
        <v/>
      </c>
      <c r="D2050" s="561"/>
      <c r="E2050" s="547"/>
      <c r="F2050" s="502"/>
      <c r="G2050" s="507"/>
      <c r="H2050" s="544"/>
      <c r="I2050" s="545"/>
      <c r="J2050" s="540"/>
      <c r="K2050" s="541"/>
      <c r="L2050" s="553"/>
      <c r="M2050" s="559"/>
      <c r="N2050" s="556" t="s">
        <v>14</v>
      </c>
      <c r="O2050" s="557"/>
      <c r="P2050" s="540"/>
      <c r="Q2050" s="541"/>
      <c r="R2050" s="553"/>
      <c r="S2050" s="559"/>
      <c r="T2050" s="592"/>
      <c r="U2050" s="593"/>
      <c r="V2050" s="551"/>
      <c r="W2050" s="545"/>
      <c r="X2050" s="540"/>
      <c r="Y2050" s="545"/>
      <c r="Z2050" s="540"/>
      <c r="AA2050" s="545"/>
      <c r="AB2050" s="540"/>
      <c r="AC2050" s="541"/>
      <c r="AD2050" s="553"/>
      <c r="AE2050" s="559"/>
      <c r="AF2050" s="588"/>
      <c r="AG2050" s="589"/>
      <c r="AH2050" s="540"/>
      <c r="AI2050" s="541"/>
      <c r="AJ2050" s="553"/>
      <c r="AK2050" s="559"/>
      <c r="AL2050" s="592"/>
      <c r="AM2050" s="593"/>
      <c r="AN2050" s="540"/>
      <c r="AO2050" s="541"/>
      <c r="AP2050" s="553"/>
      <c r="AQ2050" s="559"/>
      <c r="AR2050" s="592"/>
      <c r="AS2050" s="593"/>
      <c r="AT2050" s="580"/>
      <c r="AU2050" s="581"/>
      <c r="AV2050" s="576"/>
      <c r="AW2050" s="577"/>
      <c r="AX2050" s="592"/>
      <c r="AY2050" s="593"/>
      <c r="AZ2050" s="540"/>
      <c r="BA2050" s="541"/>
      <c r="BB2050" s="553"/>
      <c r="BC2050" s="559"/>
      <c r="BD2050" s="592"/>
      <c r="BE2050" s="593"/>
      <c r="BF2050" s="580"/>
      <c r="BG2050" s="581"/>
      <c r="BH2050" s="576"/>
      <c r="BI2050" s="577"/>
      <c r="BJ2050" s="592"/>
      <c r="BK2050" s="593"/>
      <c r="BL2050" s="653"/>
      <c r="BM2050" s="654"/>
      <c r="BN2050" s="655"/>
      <c r="BO2050" s="600"/>
      <c r="BP2050" s="600"/>
      <c r="BQ2050" s="54"/>
      <c r="BR2050" s="54"/>
      <c r="BS2050" s="54"/>
    </row>
    <row r="2051" spans="1:71" ht="21.75" customHeight="1">
      <c r="A2051" s="54"/>
      <c r="B2051" s="565" t="str">
        <f>IF(ROSTER!B$32="","",ROSTER!B$32)</f>
        <v/>
      </c>
      <c r="C2051" s="536" t="str">
        <f>IF(ROSTER!C$32="","",ROSTER!C$32)</f>
        <v/>
      </c>
      <c r="D2051" s="537"/>
      <c r="E2051" s="546"/>
      <c r="F2051" s="501">
        <f>IF(E2051="y",1,IF(E2051="S",1,0))</f>
        <v>0</v>
      </c>
      <c r="G2051" s="506">
        <f>IF(E2051="S",1,0)</f>
        <v>0</v>
      </c>
      <c r="H2051" s="542"/>
      <c r="I2051" s="543"/>
      <c r="J2051" s="538"/>
      <c r="K2051" s="539"/>
      <c r="L2051" s="552"/>
      <c r="M2051" s="558"/>
      <c r="N2051" s="554">
        <f>L2051+J2051</f>
        <v>0</v>
      </c>
      <c r="O2051" s="555"/>
      <c r="P2051" s="538"/>
      <c r="Q2051" s="539"/>
      <c r="R2051" s="552"/>
      <c r="S2051" s="558"/>
      <c r="T2051" s="590">
        <f t="shared" ref="T2051:T2070" si="1835">R2051-P2051</f>
        <v>0</v>
      </c>
      <c r="U2051" s="591"/>
      <c r="V2051" s="550"/>
      <c r="W2051" s="543"/>
      <c r="X2051" s="538"/>
      <c r="Y2051" s="543"/>
      <c r="Z2051" s="538"/>
      <c r="AA2051" s="543"/>
      <c r="AB2051" s="538"/>
      <c r="AC2051" s="539"/>
      <c r="AD2051" s="552"/>
      <c r="AE2051" s="558"/>
      <c r="AF2051" s="586">
        <f>IF(AB2051=0,0,(AD2051/AB2051)*100)</f>
        <v>0</v>
      </c>
      <c r="AG2051" s="587"/>
      <c r="AH2051" s="538"/>
      <c r="AI2051" s="539"/>
      <c r="AJ2051" s="552"/>
      <c r="AK2051" s="558"/>
      <c r="AL2051" s="590">
        <f>IF(AH2051=0,0,(AJ2051/AH2051)*100)</f>
        <v>0</v>
      </c>
      <c r="AM2051" s="591"/>
      <c r="AN2051" s="538"/>
      <c r="AO2051" s="539"/>
      <c r="AP2051" s="552"/>
      <c r="AQ2051" s="558"/>
      <c r="AR2051" s="590">
        <f>IF(AN2051=0,0,(AP2051/AN2051)*100)</f>
        <v>0</v>
      </c>
      <c r="AS2051" s="591"/>
      <c r="AT2051" s="578">
        <f>AB2051+AH2051+AN2051</f>
        <v>0</v>
      </c>
      <c r="AU2051" s="579"/>
      <c r="AV2051" s="574">
        <f>AD2051+AJ2051+AP2051</f>
        <v>0</v>
      </c>
      <c r="AW2051" s="575"/>
      <c r="AX2051" s="590">
        <f>IF(AT2051=0,0,(AV2051/AT2051)*100)</f>
        <v>0</v>
      </c>
      <c r="AY2051" s="591"/>
      <c r="AZ2051" s="538"/>
      <c r="BA2051" s="539"/>
      <c r="BB2051" s="552"/>
      <c r="BC2051" s="558"/>
      <c r="BD2051" s="590">
        <f>IF(AZ2051=0,0,(BB2051/AZ2051)*100)</f>
        <v>0</v>
      </c>
      <c r="BE2051" s="591"/>
      <c r="BF2051" s="578">
        <f>AT2051+AZ2051</f>
        <v>0</v>
      </c>
      <c r="BG2051" s="579"/>
      <c r="BH2051" s="574">
        <f>AV2051+BB2051</f>
        <v>0</v>
      </c>
      <c r="BI2051" s="575"/>
      <c r="BJ2051" s="590">
        <f>IF(BF2051=0,0,(BH2051/BF2051)*100)</f>
        <v>0</v>
      </c>
      <c r="BK2051" s="591"/>
      <c r="BL2051" s="650">
        <f>(AD2051*2)+(AJ2051*2)+(AP2051*3)+BB2051</f>
        <v>0</v>
      </c>
      <c r="BM2051" s="651"/>
      <c r="BN2051" s="652"/>
      <c r="BO2051" s="599" t="e">
        <f>(BL2051*BR$2027)+(N2051*BR$2028)+(X2051*BR$2029)+(R2051*BR$2030)+(V2051*BR$2031)+(Z2051*BR$2032)</f>
        <v>#REF!</v>
      </c>
      <c r="BP2051" s="599" t="e">
        <f>((AZ2051-BB2051)*BR$2034)+((AT2051-AV2051)*BR$2033)+(H2051*BR$2035)+(P2051*BR$2036)</f>
        <v>#REF!</v>
      </c>
      <c r="BQ2051" s="54"/>
      <c r="BR2051" s="54"/>
      <c r="BS2051" s="54"/>
    </row>
    <row r="2052" spans="1:71" ht="21.75" customHeight="1">
      <c r="A2052" s="54"/>
      <c r="B2052" s="566"/>
      <c r="C2052" s="560" t="str">
        <f>IF(ROSTER!D$32="","",ROSTER!D$32)</f>
        <v/>
      </c>
      <c r="D2052" s="561"/>
      <c r="E2052" s="547"/>
      <c r="F2052" s="502"/>
      <c r="G2052" s="507"/>
      <c r="H2052" s="544"/>
      <c r="I2052" s="545"/>
      <c r="J2052" s="540"/>
      <c r="K2052" s="541"/>
      <c r="L2052" s="553"/>
      <c r="M2052" s="559"/>
      <c r="N2052" s="556" t="s">
        <v>14</v>
      </c>
      <c r="O2052" s="557"/>
      <c r="P2052" s="540"/>
      <c r="Q2052" s="541"/>
      <c r="R2052" s="553"/>
      <c r="S2052" s="559"/>
      <c r="T2052" s="592"/>
      <c r="U2052" s="593"/>
      <c r="V2052" s="551"/>
      <c r="W2052" s="545"/>
      <c r="X2052" s="540"/>
      <c r="Y2052" s="545"/>
      <c r="Z2052" s="540"/>
      <c r="AA2052" s="545"/>
      <c r="AB2052" s="540"/>
      <c r="AC2052" s="541"/>
      <c r="AD2052" s="553"/>
      <c r="AE2052" s="559"/>
      <c r="AF2052" s="588"/>
      <c r="AG2052" s="589"/>
      <c r="AH2052" s="540"/>
      <c r="AI2052" s="541"/>
      <c r="AJ2052" s="553"/>
      <c r="AK2052" s="559"/>
      <c r="AL2052" s="592"/>
      <c r="AM2052" s="593"/>
      <c r="AN2052" s="540"/>
      <c r="AO2052" s="541"/>
      <c r="AP2052" s="553"/>
      <c r="AQ2052" s="559"/>
      <c r="AR2052" s="592"/>
      <c r="AS2052" s="593"/>
      <c r="AT2052" s="580"/>
      <c r="AU2052" s="581"/>
      <c r="AV2052" s="576"/>
      <c r="AW2052" s="577"/>
      <c r="AX2052" s="592"/>
      <c r="AY2052" s="593"/>
      <c r="AZ2052" s="540"/>
      <c r="BA2052" s="541"/>
      <c r="BB2052" s="553"/>
      <c r="BC2052" s="559"/>
      <c r="BD2052" s="592"/>
      <c r="BE2052" s="593"/>
      <c r="BF2052" s="580"/>
      <c r="BG2052" s="581"/>
      <c r="BH2052" s="576"/>
      <c r="BI2052" s="577"/>
      <c r="BJ2052" s="592"/>
      <c r="BK2052" s="593"/>
      <c r="BL2052" s="653"/>
      <c r="BM2052" s="654"/>
      <c r="BN2052" s="655"/>
      <c r="BO2052" s="600"/>
      <c r="BP2052" s="600"/>
      <c r="BQ2052" s="54"/>
      <c r="BR2052" s="54"/>
      <c r="BS2052" s="54"/>
    </row>
    <row r="2053" spans="1:71" ht="21.75" customHeight="1">
      <c r="A2053" s="54"/>
      <c r="B2053" s="565" t="str">
        <f>IF(ROSTER!B$34="","",ROSTER!B$34)</f>
        <v/>
      </c>
      <c r="C2053" s="536" t="str">
        <f>IF(ROSTER!C$34="","",ROSTER!C$34)</f>
        <v/>
      </c>
      <c r="D2053" s="537"/>
      <c r="E2053" s="546"/>
      <c r="F2053" s="501">
        <f>IF(E2053="y",1,IF(E2053="S",1,0))</f>
        <v>0</v>
      </c>
      <c r="G2053" s="506">
        <f>IF(E2053="S",1,0)</f>
        <v>0</v>
      </c>
      <c r="H2053" s="542"/>
      <c r="I2053" s="543"/>
      <c r="J2053" s="538"/>
      <c r="K2053" s="539"/>
      <c r="L2053" s="552"/>
      <c r="M2053" s="558"/>
      <c r="N2053" s="554">
        <f>L2053+J2053</f>
        <v>0</v>
      </c>
      <c r="O2053" s="555"/>
      <c r="P2053" s="538"/>
      <c r="Q2053" s="539"/>
      <c r="R2053" s="552"/>
      <c r="S2053" s="558"/>
      <c r="T2053" s="590">
        <f t="shared" ref="T2053:T2070" si="1836">R2053-P2053</f>
        <v>0</v>
      </c>
      <c r="U2053" s="591"/>
      <c r="V2053" s="550"/>
      <c r="W2053" s="543"/>
      <c r="X2053" s="538"/>
      <c r="Y2053" s="543"/>
      <c r="Z2053" s="538"/>
      <c r="AA2053" s="543"/>
      <c r="AB2053" s="538"/>
      <c r="AC2053" s="539"/>
      <c r="AD2053" s="552"/>
      <c r="AE2053" s="558"/>
      <c r="AF2053" s="586">
        <f>IF(AB2053=0,0,(AD2053/AB2053)*100)</f>
        <v>0</v>
      </c>
      <c r="AG2053" s="587"/>
      <c r="AH2053" s="538"/>
      <c r="AI2053" s="539"/>
      <c r="AJ2053" s="552"/>
      <c r="AK2053" s="558"/>
      <c r="AL2053" s="590">
        <f>IF(AH2053=0,0,(AJ2053/AH2053)*100)</f>
        <v>0</v>
      </c>
      <c r="AM2053" s="591"/>
      <c r="AN2053" s="538"/>
      <c r="AO2053" s="539"/>
      <c r="AP2053" s="552"/>
      <c r="AQ2053" s="558"/>
      <c r="AR2053" s="590">
        <f>IF(AN2053=0,0,(AP2053/AN2053)*100)</f>
        <v>0</v>
      </c>
      <c r="AS2053" s="591"/>
      <c r="AT2053" s="578">
        <f>AB2053+AH2053+AN2053</f>
        <v>0</v>
      </c>
      <c r="AU2053" s="579"/>
      <c r="AV2053" s="574">
        <f>AD2053+AJ2053+AP2053</f>
        <v>0</v>
      </c>
      <c r="AW2053" s="575"/>
      <c r="AX2053" s="590">
        <f>IF(AT2053=0,0,(AV2053/AT2053)*100)</f>
        <v>0</v>
      </c>
      <c r="AY2053" s="591"/>
      <c r="AZ2053" s="538"/>
      <c r="BA2053" s="539"/>
      <c r="BB2053" s="552"/>
      <c r="BC2053" s="558"/>
      <c r="BD2053" s="590">
        <f>IF(AZ2053=0,0,(BB2053/AZ2053)*100)</f>
        <v>0</v>
      </c>
      <c r="BE2053" s="591"/>
      <c r="BF2053" s="578">
        <f>AT2053+AZ2053</f>
        <v>0</v>
      </c>
      <c r="BG2053" s="579"/>
      <c r="BH2053" s="574">
        <f>AV2053+BB2053</f>
        <v>0</v>
      </c>
      <c r="BI2053" s="575"/>
      <c r="BJ2053" s="590">
        <f>IF(BF2053=0,0,(BH2053/BF2053)*100)</f>
        <v>0</v>
      </c>
      <c r="BK2053" s="591"/>
      <c r="BL2053" s="650">
        <f>(AD2053*2)+(AJ2053*2)+(AP2053*3)+BB2053</f>
        <v>0</v>
      </c>
      <c r="BM2053" s="651"/>
      <c r="BN2053" s="652"/>
      <c r="BO2053" s="599" t="e">
        <f>(BL2053*BR$2027)+(N2053*BR$2028)+(X2053*BR$2029)+(R2053*BR$2030)+(V2053*BR$2031)+(Z2053*BR$2032)</f>
        <v>#REF!</v>
      </c>
      <c r="BP2053" s="599" t="e">
        <f>((AZ2053-BB2053)*BR$2034)+((AT2053-AV2053)*BR$2033)+(H2053*BR$2035)+(P2053*BR$2036)</f>
        <v>#REF!</v>
      </c>
      <c r="BQ2053" s="54"/>
      <c r="BR2053" s="54"/>
      <c r="BS2053" s="54"/>
    </row>
    <row r="2054" spans="1:71" ht="21.75" customHeight="1">
      <c r="A2054" s="54"/>
      <c r="B2054" s="566"/>
      <c r="C2054" s="560" t="str">
        <f>IF(ROSTER!D$34="","",ROSTER!D$34)</f>
        <v/>
      </c>
      <c r="D2054" s="561"/>
      <c r="E2054" s="547"/>
      <c r="F2054" s="502"/>
      <c r="G2054" s="507"/>
      <c r="H2054" s="544"/>
      <c r="I2054" s="545"/>
      <c r="J2054" s="540"/>
      <c r="K2054" s="541"/>
      <c r="L2054" s="553"/>
      <c r="M2054" s="559"/>
      <c r="N2054" s="556" t="s">
        <v>14</v>
      </c>
      <c r="O2054" s="557"/>
      <c r="P2054" s="540"/>
      <c r="Q2054" s="541"/>
      <c r="R2054" s="553"/>
      <c r="S2054" s="559"/>
      <c r="T2054" s="592"/>
      <c r="U2054" s="593"/>
      <c r="V2054" s="551"/>
      <c r="W2054" s="545"/>
      <c r="X2054" s="540"/>
      <c r="Y2054" s="545"/>
      <c r="Z2054" s="540"/>
      <c r="AA2054" s="545"/>
      <c r="AB2054" s="540"/>
      <c r="AC2054" s="541"/>
      <c r="AD2054" s="553"/>
      <c r="AE2054" s="559"/>
      <c r="AF2054" s="588"/>
      <c r="AG2054" s="589"/>
      <c r="AH2054" s="540"/>
      <c r="AI2054" s="541"/>
      <c r="AJ2054" s="553"/>
      <c r="AK2054" s="559"/>
      <c r="AL2054" s="592"/>
      <c r="AM2054" s="593"/>
      <c r="AN2054" s="540"/>
      <c r="AO2054" s="541"/>
      <c r="AP2054" s="553"/>
      <c r="AQ2054" s="559"/>
      <c r="AR2054" s="592"/>
      <c r="AS2054" s="593"/>
      <c r="AT2054" s="580"/>
      <c r="AU2054" s="581"/>
      <c r="AV2054" s="576"/>
      <c r="AW2054" s="577"/>
      <c r="AX2054" s="592"/>
      <c r="AY2054" s="593"/>
      <c r="AZ2054" s="540"/>
      <c r="BA2054" s="541"/>
      <c r="BB2054" s="553"/>
      <c r="BC2054" s="559"/>
      <c r="BD2054" s="592"/>
      <c r="BE2054" s="593"/>
      <c r="BF2054" s="580"/>
      <c r="BG2054" s="581"/>
      <c r="BH2054" s="576"/>
      <c r="BI2054" s="577"/>
      <c r="BJ2054" s="592"/>
      <c r="BK2054" s="593"/>
      <c r="BL2054" s="653"/>
      <c r="BM2054" s="654"/>
      <c r="BN2054" s="655"/>
      <c r="BO2054" s="600"/>
      <c r="BP2054" s="600"/>
      <c r="BQ2054" s="54"/>
      <c r="BR2054" s="54"/>
      <c r="BS2054" s="54"/>
    </row>
    <row r="2055" spans="1:71" ht="21.75" customHeight="1">
      <c r="A2055" s="54"/>
      <c r="B2055" s="565" t="str">
        <f>IF(ROSTER!B$36="","",ROSTER!B$36)</f>
        <v/>
      </c>
      <c r="C2055" s="536" t="str">
        <f>IF(ROSTER!C$36="","",ROSTER!C$36)</f>
        <v/>
      </c>
      <c r="D2055" s="537"/>
      <c r="E2055" s="546"/>
      <c r="F2055" s="501">
        <f>IF(E2055="y",1,IF(E2055="S",1,0))</f>
        <v>0</v>
      </c>
      <c r="G2055" s="506">
        <f>IF(E2055="S",1,0)</f>
        <v>0</v>
      </c>
      <c r="H2055" s="542"/>
      <c r="I2055" s="543"/>
      <c r="J2055" s="538"/>
      <c r="K2055" s="539"/>
      <c r="L2055" s="552"/>
      <c r="M2055" s="558"/>
      <c r="N2055" s="554">
        <f>L2055+J2055</f>
        <v>0</v>
      </c>
      <c r="O2055" s="555"/>
      <c r="P2055" s="538"/>
      <c r="Q2055" s="539"/>
      <c r="R2055" s="552"/>
      <c r="S2055" s="558"/>
      <c r="T2055" s="590">
        <f t="shared" ref="T2055:T2070" si="1837">R2055-P2055</f>
        <v>0</v>
      </c>
      <c r="U2055" s="591"/>
      <c r="V2055" s="550"/>
      <c r="W2055" s="543"/>
      <c r="X2055" s="538"/>
      <c r="Y2055" s="543"/>
      <c r="Z2055" s="538"/>
      <c r="AA2055" s="543"/>
      <c r="AB2055" s="538"/>
      <c r="AC2055" s="539"/>
      <c r="AD2055" s="552"/>
      <c r="AE2055" s="558"/>
      <c r="AF2055" s="586">
        <f>IF(AB2055=0,0,(AD2055/AB2055)*100)</f>
        <v>0</v>
      </c>
      <c r="AG2055" s="587"/>
      <c r="AH2055" s="538"/>
      <c r="AI2055" s="539"/>
      <c r="AJ2055" s="552"/>
      <c r="AK2055" s="558"/>
      <c r="AL2055" s="590">
        <f>IF(AH2055=0,0,(AJ2055/AH2055)*100)</f>
        <v>0</v>
      </c>
      <c r="AM2055" s="591"/>
      <c r="AN2055" s="538"/>
      <c r="AO2055" s="539"/>
      <c r="AP2055" s="552"/>
      <c r="AQ2055" s="558"/>
      <c r="AR2055" s="590">
        <f>IF(AN2055=0,0,(AP2055/AN2055)*100)</f>
        <v>0</v>
      </c>
      <c r="AS2055" s="591"/>
      <c r="AT2055" s="578">
        <f>AB2055+AH2055+AN2055</f>
        <v>0</v>
      </c>
      <c r="AU2055" s="579"/>
      <c r="AV2055" s="574">
        <f>AD2055+AJ2055+AP2055</f>
        <v>0</v>
      </c>
      <c r="AW2055" s="575"/>
      <c r="AX2055" s="590">
        <f>IF(AT2055=0,0,(AV2055/AT2055)*100)</f>
        <v>0</v>
      </c>
      <c r="AY2055" s="591"/>
      <c r="AZ2055" s="538"/>
      <c r="BA2055" s="539"/>
      <c r="BB2055" s="552"/>
      <c r="BC2055" s="558"/>
      <c r="BD2055" s="590">
        <f>IF(AZ2055=0,0,(BB2055/AZ2055)*100)</f>
        <v>0</v>
      </c>
      <c r="BE2055" s="591"/>
      <c r="BF2055" s="578">
        <f>AT2055+AZ2055</f>
        <v>0</v>
      </c>
      <c r="BG2055" s="579"/>
      <c r="BH2055" s="574">
        <f>AV2055+BB2055</f>
        <v>0</v>
      </c>
      <c r="BI2055" s="575"/>
      <c r="BJ2055" s="590">
        <f>IF(BF2055=0,0,(BH2055/BF2055)*100)</f>
        <v>0</v>
      </c>
      <c r="BK2055" s="591"/>
      <c r="BL2055" s="650">
        <f>(AD2055*2)+(AJ2055*2)+(AP2055*3)+BB2055</f>
        <v>0</v>
      </c>
      <c r="BM2055" s="651"/>
      <c r="BN2055" s="652"/>
      <c r="BO2055" s="599" t="e">
        <f>(BL2055*BR$2027)+(N2055*BR$2028)+(X2055*BR$2029)+(R2055*BR$2030)+(V2055*BR$2031)+(Z2055*BR$2032)</f>
        <v>#REF!</v>
      </c>
      <c r="BP2055" s="599" t="e">
        <f>((AZ2055-BB2055)*BR$2034)+((AT2055-AV2055)*BR$2033)+(H2055*BR$2035)+(P2055*BR$2036)</f>
        <v>#REF!</v>
      </c>
      <c r="BQ2055" s="54"/>
      <c r="BR2055" s="54"/>
      <c r="BS2055" s="54"/>
    </row>
    <row r="2056" spans="1:71" ht="21.75" customHeight="1">
      <c r="A2056" s="54"/>
      <c r="B2056" s="566"/>
      <c r="C2056" s="560" t="str">
        <f>IF(ROSTER!D$36="","",ROSTER!D$36)</f>
        <v/>
      </c>
      <c r="D2056" s="561"/>
      <c r="E2056" s="547"/>
      <c r="F2056" s="502"/>
      <c r="G2056" s="507"/>
      <c r="H2056" s="544"/>
      <c r="I2056" s="545"/>
      <c r="J2056" s="540"/>
      <c r="K2056" s="541"/>
      <c r="L2056" s="553"/>
      <c r="M2056" s="559"/>
      <c r="N2056" s="556" t="s">
        <v>14</v>
      </c>
      <c r="O2056" s="557"/>
      <c r="P2056" s="540"/>
      <c r="Q2056" s="541"/>
      <c r="R2056" s="553"/>
      <c r="S2056" s="559"/>
      <c r="T2056" s="592"/>
      <c r="U2056" s="593"/>
      <c r="V2056" s="551"/>
      <c r="W2056" s="545"/>
      <c r="X2056" s="540"/>
      <c r="Y2056" s="545"/>
      <c r="Z2056" s="540"/>
      <c r="AA2056" s="545"/>
      <c r="AB2056" s="540"/>
      <c r="AC2056" s="541"/>
      <c r="AD2056" s="553"/>
      <c r="AE2056" s="559"/>
      <c r="AF2056" s="588"/>
      <c r="AG2056" s="589"/>
      <c r="AH2056" s="540"/>
      <c r="AI2056" s="541"/>
      <c r="AJ2056" s="553"/>
      <c r="AK2056" s="559"/>
      <c r="AL2056" s="592"/>
      <c r="AM2056" s="593"/>
      <c r="AN2056" s="540"/>
      <c r="AO2056" s="541"/>
      <c r="AP2056" s="553"/>
      <c r="AQ2056" s="559"/>
      <c r="AR2056" s="592"/>
      <c r="AS2056" s="593"/>
      <c r="AT2056" s="580"/>
      <c r="AU2056" s="581"/>
      <c r="AV2056" s="576"/>
      <c r="AW2056" s="577"/>
      <c r="AX2056" s="592"/>
      <c r="AY2056" s="593"/>
      <c r="AZ2056" s="540"/>
      <c r="BA2056" s="541"/>
      <c r="BB2056" s="553"/>
      <c r="BC2056" s="559"/>
      <c r="BD2056" s="592"/>
      <c r="BE2056" s="593"/>
      <c r="BF2056" s="580"/>
      <c r="BG2056" s="581"/>
      <c r="BH2056" s="576"/>
      <c r="BI2056" s="577"/>
      <c r="BJ2056" s="592"/>
      <c r="BK2056" s="593"/>
      <c r="BL2056" s="653"/>
      <c r="BM2056" s="654"/>
      <c r="BN2056" s="655"/>
      <c r="BO2056" s="600"/>
      <c r="BP2056" s="600"/>
      <c r="BQ2056" s="54"/>
      <c r="BR2056" s="54"/>
      <c r="BS2056" s="54"/>
    </row>
    <row r="2057" spans="1:71" ht="21.75" customHeight="1">
      <c r="A2057" s="54"/>
      <c r="B2057" s="565" t="str">
        <f>IF(ROSTER!B$38="","",ROSTER!B$38)</f>
        <v/>
      </c>
      <c r="C2057" s="536" t="str">
        <f>IF(ROSTER!C$38="","",ROSTER!C$38)</f>
        <v/>
      </c>
      <c r="D2057" s="537"/>
      <c r="E2057" s="546"/>
      <c r="F2057" s="501">
        <f>IF(E2057="y",1,IF(E2057="S",1,0))</f>
        <v>0</v>
      </c>
      <c r="G2057" s="506">
        <f>IF(E2057="S",1,0)</f>
        <v>0</v>
      </c>
      <c r="H2057" s="542"/>
      <c r="I2057" s="543"/>
      <c r="J2057" s="538"/>
      <c r="K2057" s="539"/>
      <c r="L2057" s="552"/>
      <c r="M2057" s="558"/>
      <c r="N2057" s="554">
        <f>L2057+J2057</f>
        <v>0</v>
      </c>
      <c r="O2057" s="555"/>
      <c r="P2057" s="538"/>
      <c r="Q2057" s="539"/>
      <c r="R2057" s="552"/>
      <c r="S2057" s="558"/>
      <c r="T2057" s="590">
        <f t="shared" ref="T2057:T2070" si="1838">R2057-P2057</f>
        <v>0</v>
      </c>
      <c r="U2057" s="591"/>
      <c r="V2057" s="550"/>
      <c r="W2057" s="543"/>
      <c r="X2057" s="538"/>
      <c r="Y2057" s="543"/>
      <c r="Z2057" s="538"/>
      <c r="AA2057" s="543"/>
      <c r="AB2057" s="538"/>
      <c r="AC2057" s="539"/>
      <c r="AD2057" s="552"/>
      <c r="AE2057" s="558"/>
      <c r="AF2057" s="586">
        <f>IF(AB2057=0,0,(AD2057/AB2057)*100)</f>
        <v>0</v>
      </c>
      <c r="AG2057" s="587"/>
      <c r="AH2057" s="538"/>
      <c r="AI2057" s="539"/>
      <c r="AJ2057" s="552"/>
      <c r="AK2057" s="558"/>
      <c r="AL2057" s="590">
        <f>IF(AH2057=0,0,(AJ2057/AH2057)*100)</f>
        <v>0</v>
      </c>
      <c r="AM2057" s="591"/>
      <c r="AN2057" s="538"/>
      <c r="AO2057" s="539"/>
      <c r="AP2057" s="552"/>
      <c r="AQ2057" s="558"/>
      <c r="AR2057" s="590">
        <f>IF(AN2057=0,0,(AP2057/AN2057)*100)</f>
        <v>0</v>
      </c>
      <c r="AS2057" s="591"/>
      <c r="AT2057" s="578">
        <f>AB2057+AH2057+AN2057</f>
        <v>0</v>
      </c>
      <c r="AU2057" s="579"/>
      <c r="AV2057" s="574">
        <f>AD2057+AJ2057+AP2057</f>
        <v>0</v>
      </c>
      <c r="AW2057" s="575"/>
      <c r="AX2057" s="590">
        <f>IF(AT2057=0,0,(AV2057/AT2057)*100)</f>
        <v>0</v>
      </c>
      <c r="AY2057" s="591"/>
      <c r="AZ2057" s="538"/>
      <c r="BA2057" s="539"/>
      <c r="BB2057" s="552"/>
      <c r="BC2057" s="558"/>
      <c r="BD2057" s="590">
        <f>IF(AZ2057=0,0,(BB2057/AZ2057)*100)</f>
        <v>0</v>
      </c>
      <c r="BE2057" s="591"/>
      <c r="BF2057" s="578">
        <f>AT2057+AZ2057</f>
        <v>0</v>
      </c>
      <c r="BG2057" s="579"/>
      <c r="BH2057" s="574">
        <f>AV2057+BB2057</f>
        <v>0</v>
      </c>
      <c r="BI2057" s="575"/>
      <c r="BJ2057" s="590">
        <f>IF(BF2057=0,0,(BH2057/BF2057)*100)</f>
        <v>0</v>
      </c>
      <c r="BK2057" s="591"/>
      <c r="BL2057" s="650">
        <f>(AD2057*2)+(AJ2057*2)+(AP2057*3)+BB2057</f>
        <v>0</v>
      </c>
      <c r="BM2057" s="651"/>
      <c r="BN2057" s="652"/>
      <c r="BO2057" s="599" t="e">
        <f>(BL2057*BR$2027)+(N2057*BR$2028)+(X2057*BR$2029)+(R2057*BR$2030)+(V2057*BR$2031)+(Z2057*BR$2032)</f>
        <v>#REF!</v>
      </c>
      <c r="BP2057" s="599" t="e">
        <f>((AZ2057-BB2057)*BR$2034)+((AT2057-AV2057)*BR$2033)+(H2057*BR$2035)+(P2057*BR$2036)</f>
        <v>#REF!</v>
      </c>
      <c r="BQ2057" s="54"/>
      <c r="BR2057" s="54"/>
      <c r="BS2057" s="54"/>
    </row>
    <row r="2058" spans="1:71" ht="21.75" customHeight="1">
      <c r="A2058" s="54"/>
      <c r="B2058" s="566"/>
      <c r="C2058" s="560" t="str">
        <f>IF(ROSTER!D$38="","",ROSTER!D$38)</f>
        <v/>
      </c>
      <c r="D2058" s="561"/>
      <c r="E2058" s="547"/>
      <c r="F2058" s="502"/>
      <c r="G2058" s="507"/>
      <c r="H2058" s="544"/>
      <c r="I2058" s="545"/>
      <c r="J2058" s="540"/>
      <c r="K2058" s="541"/>
      <c r="L2058" s="553"/>
      <c r="M2058" s="559"/>
      <c r="N2058" s="556" t="s">
        <v>14</v>
      </c>
      <c r="O2058" s="557"/>
      <c r="P2058" s="540"/>
      <c r="Q2058" s="541"/>
      <c r="R2058" s="553"/>
      <c r="S2058" s="559"/>
      <c r="T2058" s="592"/>
      <c r="U2058" s="593"/>
      <c r="V2058" s="551"/>
      <c r="W2058" s="545"/>
      <c r="X2058" s="540"/>
      <c r="Y2058" s="545"/>
      <c r="Z2058" s="540"/>
      <c r="AA2058" s="545"/>
      <c r="AB2058" s="540"/>
      <c r="AC2058" s="541"/>
      <c r="AD2058" s="553"/>
      <c r="AE2058" s="559"/>
      <c r="AF2058" s="588"/>
      <c r="AG2058" s="589"/>
      <c r="AH2058" s="540"/>
      <c r="AI2058" s="541"/>
      <c r="AJ2058" s="553"/>
      <c r="AK2058" s="559"/>
      <c r="AL2058" s="592"/>
      <c r="AM2058" s="593"/>
      <c r="AN2058" s="540"/>
      <c r="AO2058" s="541"/>
      <c r="AP2058" s="553"/>
      <c r="AQ2058" s="559"/>
      <c r="AR2058" s="592"/>
      <c r="AS2058" s="593"/>
      <c r="AT2058" s="580"/>
      <c r="AU2058" s="581"/>
      <c r="AV2058" s="576"/>
      <c r="AW2058" s="577"/>
      <c r="AX2058" s="592"/>
      <c r="AY2058" s="593"/>
      <c r="AZ2058" s="540"/>
      <c r="BA2058" s="541"/>
      <c r="BB2058" s="553"/>
      <c r="BC2058" s="559"/>
      <c r="BD2058" s="592"/>
      <c r="BE2058" s="593"/>
      <c r="BF2058" s="580"/>
      <c r="BG2058" s="581"/>
      <c r="BH2058" s="576"/>
      <c r="BI2058" s="577"/>
      <c r="BJ2058" s="592"/>
      <c r="BK2058" s="593"/>
      <c r="BL2058" s="653"/>
      <c r="BM2058" s="654"/>
      <c r="BN2058" s="655"/>
      <c r="BO2058" s="600"/>
      <c r="BP2058" s="600"/>
      <c r="BQ2058" s="54"/>
      <c r="BR2058" s="54"/>
      <c r="BS2058" s="54"/>
    </row>
    <row r="2059" spans="1:71" ht="21.75" customHeight="1">
      <c r="A2059" s="54"/>
      <c r="B2059" s="565" t="str">
        <f>IF(ROSTER!B$40="","",ROSTER!B$40)</f>
        <v/>
      </c>
      <c r="C2059" s="536" t="str">
        <f>IF(ROSTER!C$40="","",ROSTER!C$40)</f>
        <v/>
      </c>
      <c r="D2059" s="537"/>
      <c r="E2059" s="546"/>
      <c r="F2059" s="501">
        <f>IF(E2059="y",1,IF(E2059="S",1,0))</f>
        <v>0</v>
      </c>
      <c r="G2059" s="506">
        <f>IF(E2059="S",1,0)</f>
        <v>0</v>
      </c>
      <c r="H2059" s="542"/>
      <c r="I2059" s="543"/>
      <c r="J2059" s="538"/>
      <c r="K2059" s="539"/>
      <c r="L2059" s="552"/>
      <c r="M2059" s="558"/>
      <c r="N2059" s="554">
        <f>L2059+J2059</f>
        <v>0</v>
      </c>
      <c r="O2059" s="555"/>
      <c r="P2059" s="538"/>
      <c r="Q2059" s="539"/>
      <c r="R2059" s="552"/>
      <c r="S2059" s="558"/>
      <c r="T2059" s="590">
        <f t="shared" ref="T2059:T2070" si="1839">R2059-P2059</f>
        <v>0</v>
      </c>
      <c r="U2059" s="591"/>
      <c r="V2059" s="550"/>
      <c r="W2059" s="543"/>
      <c r="X2059" s="538"/>
      <c r="Y2059" s="543"/>
      <c r="Z2059" s="538"/>
      <c r="AA2059" s="543"/>
      <c r="AB2059" s="538"/>
      <c r="AC2059" s="539"/>
      <c r="AD2059" s="552"/>
      <c r="AE2059" s="558"/>
      <c r="AF2059" s="586">
        <f>IF(AB2059=0,0,(AD2059/AB2059)*100)</f>
        <v>0</v>
      </c>
      <c r="AG2059" s="587"/>
      <c r="AH2059" s="538"/>
      <c r="AI2059" s="539"/>
      <c r="AJ2059" s="552"/>
      <c r="AK2059" s="558"/>
      <c r="AL2059" s="590">
        <f>IF(AH2059=0,0,(AJ2059/AH2059)*100)</f>
        <v>0</v>
      </c>
      <c r="AM2059" s="591"/>
      <c r="AN2059" s="538"/>
      <c r="AO2059" s="539"/>
      <c r="AP2059" s="552"/>
      <c r="AQ2059" s="558"/>
      <c r="AR2059" s="590">
        <f>IF(AN2059=0,0,(AP2059/AN2059)*100)</f>
        <v>0</v>
      </c>
      <c r="AS2059" s="591"/>
      <c r="AT2059" s="578">
        <f>AB2059+AH2059+AN2059</f>
        <v>0</v>
      </c>
      <c r="AU2059" s="579"/>
      <c r="AV2059" s="574">
        <f>AD2059+AJ2059+AP2059</f>
        <v>0</v>
      </c>
      <c r="AW2059" s="575"/>
      <c r="AX2059" s="590">
        <f>IF(AT2059=0,0,(AV2059/AT2059)*100)</f>
        <v>0</v>
      </c>
      <c r="AY2059" s="591"/>
      <c r="AZ2059" s="538"/>
      <c r="BA2059" s="539"/>
      <c r="BB2059" s="552"/>
      <c r="BC2059" s="558"/>
      <c r="BD2059" s="590">
        <f>IF(AZ2059=0,0,(BB2059/AZ2059)*100)</f>
        <v>0</v>
      </c>
      <c r="BE2059" s="591"/>
      <c r="BF2059" s="578">
        <f>AT2059+AZ2059</f>
        <v>0</v>
      </c>
      <c r="BG2059" s="579"/>
      <c r="BH2059" s="574">
        <f>AV2059+BB2059</f>
        <v>0</v>
      </c>
      <c r="BI2059" s="575"/>
      <c r="BJ2059" s="590">
        <f>IF(BF2059=0,0,(BH2059/BF2059)*100)</f>
        <v>0</v>
      </c>
      <c r="BK2059" s="591"/>
      <c r="BL2059" s="650">
        <f>(AD2059*2)+(AJ2059*2)+(AP2059*3)+BB2059</f>
        <v>0</v>
      </c>
      <c r="BM2059" s="651"/>
      <c r="BN2059" s="652"/>
      <c r="BO2059" s="599" t="e">
        <f>(BL2059*BR$2027)+(N2059*BR$2028)+(X2059*BR$2029)+(R2059*BR$2030)+(V2059*BR$2031)+(Z2059*BR$2032)</f>
        <v>#REF!</v>
      </c>
      <c r="BP2059" s="599" t="e">
        <f>((AZ2059-BB2059)*BR$2034)+((AT2059-AV2059)*BR$2033)+(H2059*BR$2035)+(P2059*BR$2036)</f>
        <v>#REF!</v>
      </c>
      <c r="BQ2059" s="54"/>
      <c r="BR2059" s="54"/>
      <c r="BS2059" s="54"/>
    </row>
    <row r="2060" spans="1:71" ht="21.75" customHeight="1">
      <c r="A2060" s="54"/>
      <c r="B2060" s="566"/>
      <c r="C2060" s="560" t="str">
        <f>IF(ROSTER!D$40="","",ROSTER!D$40)</f>
        <v/>
      </c>
      <c r="D2060" s="561"/>
      <c r="E2060" s="547"/>
      <c r="F2060" s="502"/>
      <c r="G2060" s="507"/>
      <c r="H2060" s="544"/>
      <c r="I2060" s="545"/>
      <c r="J2060" s="540"/>
      <c r="K2060" s="541"/>
      <c r="L2060" s="553"/>
      <c r="M2060" s="559"/>
      <c r="N2060" s="556" t="s">
        <v>14</v>
      </c>
      <c r="O2060" s="557"/>
      <c r="P2060" s="540"/>
      <c r="Q2060" s="541"/>
      <c r="R2060" s="553"/>
      <c r="S2060" s="559"/>
      <c r="T2060" s="592"/>
      <c r="U2060" s="593"/>
      <c r="V2060" s="551"/>
      <c r="W2060" s="545"/>
      <c r="X2060" s="540"/>
      <c r="Y2060" s="545"/>
      <c r="Z2060" s="540"/>
      <c r="AA2060" s="545"/>
      <c r="AB2060" s="540"/>
      <c r="AC2060" s="541"/>
      <c r="AD2060" s="553"/>
      <c r="AE2060" s="559"/>
      <c r="AF2060" s="588"/>
      <c r="AG2060" s="589"/>
      <c r="AH2060" s="540"/>
      <c r="AI2060" s="541"/>
      <c r="AJ2060" s="553"/>
      <c r="AK2060" s="559"/>
      <c r="AL2060" s="592"/>
      <c r="AM2060" s="593"/>
      <c r="AN2060" s="540"/>
      <c r="AO2060" s="541"/>
      <c r="AP2060" s="553"/>
      <c r="AQ2060" s="559"/>
      <c r="AR2060" s="592"/>
      <c r="AS2060" s="593"/>
      <c r="AT2060" s="580"/>
      <c r="AU2060" s="581"/>
      <c r="AV2060" s="576"/>
      <c r="AW2060" s="577"/>
      <c r="AX2060" s="592"/>
      <c r="AY2060" s="593"/>
      <c r="AZ2060" s="540"/>
      <c r="BA2060" s="541"/>
      <c r="BB2060" s="553"/>
      <c r="BC2060" s="559"/>
      <c r="BD2060" s="592"/>
      <c r="BE2060" s="593"/>
      <c r="BF2060" s="580"/>
      <c r="BG2060" s="581"/>
      <c r="BH2060" s="576"/>
      <c r="BI2060" s="577"/>
      <c r="BJ2060" s="592"/>
      <c r="BK2060" s="593"/>
      <c r="BL2060" s="653"/>
      <c r="BM2060" s="654"/>
      <c r="BN2060" s="655"/>
      <c r="BO2060" s="600"/>
      <c r="BP2060" s="600"/>
      <c r="BQ2060" s="54"/>
      <c r="BR2060" s="54"/>
      <c r="BS2060" s="54"/>
    </row>
    <row r="2061" spans="1:71" ht="21.75" customHeight="1">
      <c r="A2061" s="54"/>
      <c r="B2061" s="565" t="str">
        <f>IF(ROSTER!B$42="","",ROSTER!B$42)</f>
        <v/>
      </c>
      <c r="C2061" s="536" t="str">
        <f>IF(ROSTER!C$42="","",ROSTER!C$42)</f>
        <v/>
      </c>
      <c r="D2061" s="537"/>
      <c r="E2061" s="546"/>
      <c r="F2061" s="501">
        <f>IF(E2061="y",1,IF(E2061="S",1,0))</f>
        <v>0</v>
      </c>
      <c r="G2061" s="506">
        <f>IF(E2061="S",1,0)</f>
        <v>0</v>
      </c>
      <c r="H2061" s="542"/>
      <c r="I2061" s="543"/>
      <c r="J2061" s="538"/>
      <c r="K2061" s="539"/>
      <c r="L2061" s="552"/>
      <c r="M2061" s="558"/>
      <c r="N2061" s="554">
        <f>L2061+J2061</f>
        <v>0</v>
      </c>
      <c r="O2061" s="555"/>
      <c r="P2061" s="538"/>
      <c r="Q2061" s="539"/>
      <c r="R2061" s="552"/>
      <c r="S2061" s="558"/>
      <c r="T2061" s="590">
        <f t="shared" ref="T2061:T2070" si="1840">R2061-P2061</f>
        <v>0</v>
      </c>
      <c r="U2061" s="591"/>
      <c r="V2061" s="550"/>
      <c r="W2061" s="543"/>
      <c r="X2061" s="538"/>
      <c r="Y2061" s="543"/>
      <c r="Z2061" s="538"/>
      <c r="AA2061" s="543"/>
      <c r="AB2061" s="538"/>
      <c r="AC2061" s="539"/>
      <c r="AD2061" s="552"/>
      <c r="AE2061" s="558"/>
      <c r="AF2061" s="586">
        <f>IF(AB2061=0,0,(AD2061/AB2061)*100)</f>
        <v>0</v>
      </c>
      <c r="AG2061" s="587"/>
      <c r="AH2061" s="538"/>
      <c r="AI2061" s="539"/>
      <c r="AJ2061" s="552"/>
      <c r="AK2061" s="558"/>
      <c r="AL2061" s="590">
        <f>IF(AH2061=0,0,(AJ2061/AH2061)*100)</f>
        <v>0</v>
      </c>
      <c r="AM2061" s="591"/>
      <c r="AN2061" s="538"/>
      <c r="AO2061" s="539"/>
      <c r="AP2061" s="552"/>
      <c r="AQ2061" s="558"/>
      <c r="AR2061" s="590">
        <f>IF(AN2061=0,0,(AP2061/AN2061)*100)</f>
        <v>0</v>
      </c>
      <c r="AS2061" s="591"/>
      <c r="AT2061" s="578">
        <f>AB2061+AH2061+AN2061</f>
        <v>0</v>
      </c>
      <c r="AU2061" s="579"/>
      <c r="AV2061" s="574">
        <f>AD2061+AJ2061+AP2061</f>
        <v>0</v>
      </c>
      <c r="AW2061" s="575"/>
      <c r="AX2061" s="590">
        <f>IF(AT2061=0,0,(AV2061/AT2061)*100)</f>
        <v>0</v>
      </c>
      <c r="AY2061" s="591"/>
      <c r="AZ2061" s="538"/>
      <c r="BA2061" s="539"/>
      <c r="BB2061" s="552"/>
      <c r="BC2061" s="558"/>
      <c r="BD2061" s="590">
        <f>IF(AZ2061=0,0,(BB2061/AZ2061)*100)</f>
        <v>0</v>
      </c>
      <c r="BE2061" s="591"/>
      <c r="BF2061" s="578">
        <f>AT2061+AZ2061</f>
        <v>0</v>
      </c>
      <c r="BG2061" s="579"/>
      <c r="BH2061" s="574">
        <f>AV2061+BB2061</f>
        <v>0</v>
      </c>
      <c r="BI2061" s="575"/>
      <c r="BJ2061" s="590">
        <f>IF(BF2061=0,0,(BH2061/BF2061)*100)</f>
        <v>0</v>
      </c>
      <c r="BK2061" s="591"/>
      <c r="BL2061" s="650">
        <f>(AD2061*2)+(AJ2061*2)+(AP2061*3)+BB2061</f>
        <v>0</v>
      </c>
      <c r="BM2061" s="651"/>
      <c r="BN2061" s="652"/>
      <c r="BO2061" s="599" t="e">
        <f>(BL2061*BR$2027)+(N2061*BR$2028)+(X2061*BR$2029)+(R2061*BR$2030)+(V2061*BR$2031)+(Z2061*BR$2032)</f>
        <v>#REF!</v>
      </c>
      <c r="BP2061" s="599" t="e">
        <f>((AZ2061-BB2061)*BR$2034)+((AT2061-AV2061)*BR$2033)+(H2061*BR$2035)+(P2061*BR$2036)</f>
        <v>#REF!</v>
      </c>
      <c r="BQ2061" s="54"/>
      <c r="BR2061" s="54"/>
      <c r="BS2061" s="54"/>
    </row>
    <row r="2062" spans="1:71" ht="21.75" customHeight="1">
      <c r="A2062" s="54"/>
      <c r="B2062" s="566"/>
      <c r="C2062" s="560" t="str">
        <f>IF(ROSTER!D$42="","",ROSTER!D$42)</f>
        <v/>
      </c>
      <c r="D2062" s="561"/>
      <c r="E2062" s="547"/>
      <c r="F2062" s="502"/>
      <c r="G2062" s="507"/>
      <c r="H2062" s="544"/>
      <c r="I2062" s="545"/>
      <c r="J2062" s="540"/>
      <c r="K2062" s="541"/>
      <c r="L2062" s="553"/>
      <c r="M2062" s="559"/>
      <c r="N2062" s="556" t="s">
        <v>14</v>
      </c>
      <c r="O2062" s="557"/>
      <c r="P2062" s="540"/>
      <c r="Q2062" s="541"/>
      <c r="R2062" s="553"/>
      <c r="S2062" s="559"/>
      <c r="T2062" s="592"/>
      <c r="U2062" s="593"/>
      <c r="V2062" s="551"/>
      <c r="W2062" s="545"/>
      <c r="X2062" s="540"/>
      <c r="Y2062" s="545"/>
      <c r="Z2062" s="540"/>
      <c r="AA2062" s="545"/>
      <c r="AB2062" s="540"/>
      <c r="AC2062" s="541"/>
      <c r="AD2062" s="553"/>
      <c r="AE2062" s="559"/>
      <c r="AF2062" s="588"/>
      <c r="AG2062" s="589"/>
      <c r="AH2062" s="540"/>
      <c r="AI2062" s="541"/>
      <c r="AJ2062" s="553"/>
      <c r="AK2062" s="559"/>
      <c r="AL2062" s="592"/>
      <c r="AM2062" s="593"/>
      <c r="AN2062" s="540"/>
      <c r="AO2062" s="541"/>
      <c r="AP2062" s="553"/>
      <c r="AQ2062" s="559"/>
      <c r="AR2062" s="592"/>
      <c r="AS2062" s="593"/>
      <c r="AT2062" s="580"/>
      <c r="AU2062" s="581"/>
      <c r="AV2062" s="576"/>
      <c r="AW2062" s="577"/>
      <c r="AX2062" s="592"/>
      <c r="AY2062" s="593"/>
      <c r="AZ2062" s="540"/>
      <c r="BA2062" s="541"/>
      <c r="BB2062" s="553"/>
      <c r="BC2062" s="559"/>
      <c r="BD2062" s="592"/>
      <c r="BE2062" s="593"/>
      <c r="BF2062" s="580"/>
      <c r="BG2062" s="581"/>
      <c r="BH2062" s="576"/>
      <c r="BI2062" s="577"/>
      <c r="BJ2062" s="592"/>
      <c r="BK2062" s="593"/>
      <c r="BL2062" s="653"/>
      <c r="BM2062" s="654"/>
      <c r="BN2062" s="655"/>
      <c r="BO2062" s="600"/>
      <c r="BP2062" s="600"/>
      <c r="BQ2062" s="54"/>
      <c r="BR2062" s="54"/>
      <c r="BS2062" s="54"/>
    </row>
    <row r="2063" spans="1:71" ht="21.75" customHeight="1">
      <c r="A2063" s="54"/>
      <c r="B2063" s="565" t="str">
        <f>IF(ROSTER!B$44="","",ROSTER!B$44)</f>
        <v/>
      </c>
      <c r="C2063" s="536" t="str">
        <f>IF(ROSTER!C$44="","",ROSTER!C$44)</f>
        <v/>
      </c>
      <c r="D2063" s="537"/>
      <c r="E2063" s="546"/>
      <c r="F2063" s="501">
        <f>IF(E2063="y",1,IF(E2063="S",1,0))</f>
        <v>0</v>
      </c>
      <c r="G2063" s="506">
        <f>IF(E2063="S",1,0)</f>
        <v>0</v>
      </c>
      <c r="H2063" s="542"/>
      <c r="I2063" s="543"/>
      <c r="J2063" s="538"/>
      <c r="K2063" s="539"/>
      <c r="L2063" s="552"/>
      <c r="M2063" s="558"/>
      <c r="N2063" s="554">
        <f>L2063+J2063</f>
        <v>0</v>
      </c>
      <c r="O2063" s="555"/>
      <c r="P2063" s="538"/>
      <c r="Q2063" s="539"/>
      <c r="R2063" s="552"/>
      <c r="S2063" s="558"/>
      <c r="T2063" s="590">
        <f t="shared" ref="T2063:T2070" si="1841">R2063-P2063</f>
        <v>0</v>
      </c>
      <c r="U2063" s="591"/>
      <c r="V2063" s="550"/>
      <c r="W2063" s="543"/>
      <c r="X2063" s="538"/>
      <c r="Y2063" s="543"/>
      <c r="Z2063" s="538"/>
      <c r="AA2063" s="543"/>
      <c r="AB2063" s="538"/>
      <c r="AC2063" s="539"/>
      <c r="AD2063" s="552"/>
      <c r="AE2063" s="558"/>
      <c r="AF2063" s="586">
        <f>IF(AB2063=0,0,(AD2063/AB2063)*100)</f>
        <v>0</v>
      </c>
      <c r="AG2063" s="587"/>
      <c r="AH2063" s="538"/>
      <c r="AI2063" s="539"/>
      <c r="AJ2063" s="552"/>
      <c r="AK2063" s="558"/>
      <c r="AL2063" s="590">
        <f>IF(AH2063=0,0,(AJ2063/AH2063)*100)</f>
        <v>0</v>
      </c>
      <c r="AM2063" s="591"/>
      <c r="AN2063" s="538"/>
      <c r="AO2063" s="539"/>
      <c r="AP2063" s="552"/>
      <c r="AQ2063" s="558"/>
      <c r="AR2063" s="590">
        <f>IF(AN2063=0,0,(AP2063/AN2063)*100)</f>
        <v>0</v>
      </c>
      <c r="AS2063" s="591"/>
      <c r="AT2063" s="578">
        <f>AB2063+AH2063+AN2063</f>
        <v>0</v>
      </c>
      <c r="AU2063" s="579"/>
      <c r="AV2063" s="574">
        <f>AD2063+AJ2063+AP2063</f>
        <v>0</v>
      </c>
      <c r="AW2063" s="575"/>
      <c r="AX2063" s="590">
        <f>IF(AT2063=0,0,(AV2063/AT2063)*100)</f>
        <v>0</v>
      </c>
      <c r="AY2063" s="591"/>
      <c r="AZ2063" s="538"/>
      <c r="BA2063" s="539"/>
      <c r="BB2063" s="552"/>
      <c r="BC2063" s="558"/>
      <c r="BD2063" s="590">
        <f>IF(AZ2063=0,0,(BB2063/AZ2063)*100)</f>
        <v>0</v>
      </c>
      <c r="BE2063" s="591"/>
      <c r="BF2063" s="578">
        <f>AT2063+AZ2063</f>
        <v>0</v>
      </c>
      <c r="BG2063" s="579"/>
      <c r="BH2063" s="574">
        <f>AV2063+BB2063</f>
        <v>0</v>
      </c>
      <c r="BI2063" s="575"/>
      <c r="BJ2063" s="590">
        <f>IF(BF2063=0,0,(BH2063/BF2063)*100)</f>
        <v>0</v>
      </c>
      <c r="BK2063" s="591"/>
      <c r="BL2063" s="650">
        <f>(AD2063*2)+(AJ2063*2)+(AP2063*3)+BB2063</f>
        <v>0</v>
      </c>
      <c r="BM2063" s="651"/>
      <c r="BN2063" s="652"/>
      <c r="BO2063" s="599" t="e">
        <f>(BL2063*BR$2027)+(N2063*BR$2028)+(X2063*BR$2029)+(R2063*BR$2030)+(V2063*BR$2031)+(Z2063*BR$2032)</f>
        <v>#REF!</v>
      </c>
      <c r="BP2063" s="599" t="e">
        <f>((AZ2063-BB2063)*BR$2034)+((AT2063-AV2063)*BR$2033)+(H2063*BR$2035)+(P2063*BR$2036)</f>
        <v>#REF!</v>
      </c>
      <c r="BQ2063" s="54"/>
      <c r="BR2063" s="54"/>
      <c r="BS2063" s="54"/>
    </row>
    <row r="2064" spans="1:71" ht="21.75" customHeight="1">
      <c r="A2064" s="54"/>
      <c r="B2064" s="566"/>
      <c r="C2064" s="560" t="str">
        <f>IF(ROSTER!D$44="","",ROSTER!D$44)</f>
        <v/>
      </c>
      <c r="D2064" s="561"/>
      <c r="E2064" s="547"/>
      <c r="F2064" s="502"/>
      <c r="G2064" s="507"/>
      <c r="H2064" s="544"/>
      <c r="I2064" s="545"/>
      <c r="J2064" s="540"/>
      <c r="K2064" s="541"/>
      <c r="L2064" s="553"/>
      <c r="M2064" s="559"/>
      <c r="N2064" s="556" t="s">
        <v>14</v>
      </c>
      <c r="O2064" s="557"/>
      <c r="P2064" s="540"/>
      <c r="Q2064" s="541"/>
      <c r="R2064" s="553"/>
      <c r="S2064" s="559"/>
      <c r="T2064" s="592"/>
      <c r="U2064" s="593"/>
      <c r="V2064" s="551"/>
      <c r="W2064" s="545"/>
      <c r="X2064" s="540"/>
      <c r="Y2064" s="545"/>
      <c r="Z2064" s="540"/>
      <c r="AA2064" s="545"/>
      <c r="AB2064" s="540"/>
      <c r="AC2064" s="541"/>
      <c r="AD2064" s="553"/>
      <c r="AE2064" s="559"/>
      <c r="AF2064" s="588"/>
      <c r="AG2064" s="589"/>
      <c r="AH2064" s="540"/>
      <c r="AI2064" s="541"/>
      <c r="AJ2064" s="553"/>
      <c r="AK2064" s="559"/>
      <c r="AL2064" s="592"/>
      <c r="AM2064" s="593"/>
      <c r="AN2064" s="540"/>
      <c r="AO2064" s="541"/>
      <c r="AP2064" s="553"/>
      <c r="AQ2064" s="559"/>
      <c r="AR2064" s="592"/>
      <c r="AS2064" s="593"/>
      <c r="AT2064" s="580"/>
      <c r="AU2064" s="581"/>
      <c r="AV2064" s="576"/>
      <c r="AW2064" s="577"/>
      <c r="AX2064" s="592"/>
      <c r="AY2064" s="593"/>
      <c r="AZ2064" s="540"/>
      <c r="BA2064" s="541"/>
      <c r="BB2064" s="553"/>
      <c r="BC2064" s="559"/>
      <c r="BD2064" s="592"/>
      <c r="BE2064" s="593"/>
      <c r="BF2064" s="580"/>
      <c r="BG2064" s="581"/>
      <c r="BH2064" s="576"/>
      <c r="BI2064" s="577"/>
      <c r="BJ2064" s="592"/>
      <c r="BK2064" s="593"/>
      <c r="BL2064" s="653"/>
      <c r="BM2064" s="654"/>
      <c r="BN2064" s="655"/>
      <c r="BO2064" s="600"/>
      <c r="BP2064" s="600"/>
      <c r="BQ2064" s="54"/>
      <c r="BR2064" s="54"/>
      <c r="BS2064" s="54"/>
    </row>
    <row r="2065" spans="1:71" ht="21.75" customHeight="1">
      <c r="A2065" s="54"/>
      <c r="B2065" s="565" t="str">
        <f>IF(ROSTER!B$46="","",ROSTER!B$46)</f>
        <v/>
      </c>
      <c r="C2065" s="536" t="str">
        <f>IF(ROSTER!C$46="","",ROSTER!C$46)</f>
        <v/>
      </c>
      <c r="D2065" s="537"/>
      <c r="E2065" s="546"/>
      <c r="F2065" s="501">
        <f>IF(E2065="y",1,IF(E2065="S",1,0))</f>
        <v>0</v>
      </c>
      <c r="G2065" s="506">
        <f>IF(E2065="S",1,0)</f>
        <v>0</v>
      </c>
      <c r="H2065" s="542"/>
      <c r="I2065" s="543"/>
      <c r="J2065" s="538"/>
      <c r="K2065" s="539"/>
      <c r="L2065" s="552"/>
      <c r="M2065" s="558"/>
      <c r="N2065" s="554">
        <f>L2065+J2065</f>
        <v>0</v>
      </c>
      <c r="O2065" s="555"/>
      <c r="P2065" s="538"/>
      <c r="Q2065" s="539"/>
      <c r="R2065" s="552"/>
      <c r="S2065" s="558"/>
      <c r="T2065" s="590">
        <f t="shared" ref="T2065:T2070" si="1842">R2065-P2065</f>
        <v>0</v>
      </c>
      <c r="U2065" s="591"/>
      <c r="V2065" s="550"/>
      <c r="W2065" s="543"/>
      <c r="X2065" s="538"/>
      <c r="Y2065" s="543"/>
      <c r="Z2065" s="538"/>
      <c r="AA2065" s="543"/>
      <c r="AB2065" s="538"/>
      <c r="AC2065" s="539"/>
      <c r="AD2065" s="552"/>
      <c r="AE2065" s="558"/>
      <c r="AF2065" s="586">
        <f>IF(AB2065=0,0,(AD2065/AB2065)*100)</f>
        <v>0</v>
      </c>
      <c r="AG2065" s="587"/>
      <c r="AH2065" s="538"/>
      <c r="AI2065" s="539"/>
      <c r="AJ2065" s="552"/>
      <c r="AK2065" s="558"/>
      <c r="AL2065" s="590">
        <f>IF(AH2065=0,0,(AJ2065/AH2065)*100)</f>
        <v>0</v>
      </c>
      <c r="AM2065" s="591"/>
      <c r="AN2065" s="538"/>
      <c r="AO2065" s="539"/>
      <c r="AP2065" s="552"/>
      <c r="AQ2065" s="558"/>
      <c r="AR2065" s="590">
        <f>IF(AN2065=0,0,(AP2065/AN2065)*100)</f>
        <v>0</v>
      </c>
      <c r="AS2065" s="591"/>
      <c r="AT2065" s="578">
        <f>AB2065+AH2065+AN2065</f>
        <v>0</v>
      </c>
      <c r="AU2065" s="579"/>
      <c r="AV2065" s="574">
        <f>AD2065+AJ2065+AP2065</f>
        <v>0</v>
      </c>
      <c r="AW2065" s="575"/>
      <c r="AX2065" s="590">
        <f>IF(AT2065=0,0,(AV2065/AT2065)*100)</f>
        <v>0</v>
      </c>
      <c r="AY2065" s="591"/>
      <c r="AZ2065" s="538"/>
      <c r="BA2065" s="539"/>
      <c r="BB2065" s="552"/>
      <c r="BC2065" s="558"/>
      <c r="BD2065" s="590">
        <f>IF(AZ2065=0,0,(BB2065/AZ2065)*100)</f>
        <v>0</v>
      </c>
      <c r="BE2065" s="591"/>
      <c r="BF2065" s="578">
        <f>AT2065+AZ2065</f>
        <v>0</v>
      </c>
      <c r="BG2065" s="579"/>
      <c r="BH2065" s="574">
        <f>AV2065+BB2065</f>
        <v>0</v>
      </c>
      <c r="BI2065" s="575"/>
      <c r="BJ2065" s="590">
        <f>IF(BF2065=0,0,(BH2065/BF2065)*100)</f>
        <v>0</v>
      </c>
      <c r="BK2065" s="591"/>
      <c r="BL2065" s="650">
        <f>(AD2065*2)+(AJ2065*2)+(AP2065*3)+BB2065</f>
        <v>0</v>
      </c>
      <c r="BM2065" s="651"/>
      <c r="BN2065" s="652"/>
      <c r="BO2065" s="601" t="e">
        <f>(BL2065*BR$74)+(N2065*BR$75)+(X2065*BR$76)+(R2065*BR$77)+(V2065*BR$78)+(Z2065*BR$79)</f>
        <v>#REF!</v>
      </c>
      <c r="BP2065" s="599" t="e">
        <f>((AZ2065-BB2065)*BR$81)+((AT2065-AV2065)*BR$80)+(H2065*BR$82)+(P2065*BR$83)</f>
        <v>#REF!</v>
      </c>
      <c r="BQ2065" s="54"/>
      <c r="BR2065" s="54"/>
      <c r="BS2065" s="54"/>
    </row>
    <row r="2066" spans="1:71" ht="22.5" customHeight="1">
      <c r="A2066" s="54"/>
      <c r="B2066" s="566"/>
      <c r="C2066" s="560" t="str">
        <f>IF(ROSTER!D$46="","",ROSTER!D$46)</f>
        <v/>
      </c>
      <c r="D2066" s="561"/>
      <c r="E2066" s="547"/>
      <c r="F2066" s="502"/>
      <c r="G2066" s="507"/>
      <c r="H2066" s="544"/>
      <c r="I2066" s="545"/>
      <c r="J2066" s="540"/>
      <c r="K2066" s="541"/>
      <c r="L2066" s="553"/>
      <c r="M2066" s="559"/>
      <c r="N2066" s="556" t="s">
        <v>14</v>
      </c>
      <c r="O2066" s="557"/>
      <c r="P2066" s="540"/>
      <c r="Q2066" s="541"/>
      <c r="R2066" s="553"/>
      <c r="S2066" s="559"/>
      <c r="T2066" s="592"/>
      <c r="U2066" s="593"/>
      <c r="V2066" s="551"/>
      <c r="W2066" s="545"/>
      <c r="X2066" s="540"/>
      <c r="Y2066" s="545"/>
      <c r="Z2066" s="540"/>
      <c r="AA2066" s="545"/>
      <c r="AB2066" s="540"/>
      <c r="AC2066" s="541"/>
      <c r="AD2066" s="553"/>
      <c r="AE2066" s="559"/>
      <c r="AF2066" s="588"/>
      <c r="AG2066" s="589"/>
      <c r="AH2066" s="540"/>
      <c r="AI2066" s="541"/>
      <c r="AJ2066" s="553"/>
      <c r="AK2066" s="559"/>
      <c r="AL2066" s="592"/>
      <c r="AM2066" s="593"/>
      <c r="AN2066" s="540"/>
      <c r="AO2066" s="541"/>
      <c r="AP2066" s="553"/>
      <c r="AQ2066" s="559"/>
      <c r="AR2066" s="592"/>
      <c r="AS2066" s="593"/>
      <c r="AT2066" s="580"/>
      <c r="AU2066" s="581"/>
      <c r="AV2066" s="576"/>
      <c r="AW2066" s="577"/>
      <c r="AX2066" s="592"/>
      <c r="AY2066" s="593"/>
      <c r="AZ2066" s="540"/>
      <c r="BA2066" s="541"/>
      <c r="BB2066" s="553"/>
      <c r="BC2066" s="559"/>
      <c r="BD2066" s="592"/>
      <c r="BE2066" s="593"/>
      <c r="BF2066" s="580"/>
      <c r="BG2066" s="581"/>
      <c r="BH2066" s="576"/>
      <c r="BI2066" s="577"/>
      <c r="BJ2066" s="592"/>
      <c r="BK2066" s="593"/>
      <c r="BL2066" s="653"/>
      <c r="BM2066" s="654"/>
      <c r="BN2066" s="655"/>
      <c r="BO2066" s="602"/>
      <c r="BP2066" s="600"/>
      <c r="BQ2066" s="54"/>
      <c r="BR2066" s="54"/>
      <c r="BS2066" s="54"/>
    </row>
    <row r="2067" spans="1:71" ht="21.75" customHeight="1">
      <c r="A2067" s="54"/>
      <c r="B2067" s="565" t="str">
        <f>IF(ROSTER!B$48="","",ROSTER!B$48)</f>
        <v/>
      </c>
      <c r="C2067" s="536" t="str">
        <f>IF(ROSTER!C$48="","",ROSTER!C$48)</f>
        <v/>
      </c>
      <c r="D2067" s="537"/>
      <c r="E2067" s="546"/>
      <c r="F2067" s="501">
        <f t="shared" ref="F2067" si="1843">IF(E2067="y",1,IF(E2067="S",1,0))</f>
        <v>0</v>
      </c>
      <c r="G2067" s="506">
        <f t="shared" ref="G2067" si="1844">IF(E2067="S",1,0)</f>
        <v>0</v>
      </c>
      <c r="H2067" s="542"/>
      <c r="I2067" s="543"/>
      <c r="J2067" s="538"/>
      <c r="K2067" s="539"/>
      <c r="L2067" s="552"/>
      <c r="M2067" s="558"/>
      <c r="N2067" s="554">
        <f t="shared" ref="N2067" si="1845">L2067+J2067</f>
        <v>0</v>
      </c>
      <c r="O2067" s="555"/>
      <c r="P2067" s="538"/>
      <c r="Q2067" s="539"/>
      <c r="R2067" s="552"/>
      <c r="S2067" s="558"/>
      <c r="T2067" s="590">
        <f t="shared" ref="T2067:T2070" si="1846">R2067-P2067</f>
        <v>0</v>
      </c>
      <c r="U2067" s="591"/>
      <c r="V2067" s="550"/>
      <c r="W2067" s="543"/>
      <c r="X2067" s="538"/>
      <c r="Y2067" s="543"/>
      <c r="Z2067" s="538"/>
      <c r="AA2067" s="543"/>
      <c r="AB2067" s="538"/>
      <c r="AC2067" s="539"/>
      <c r="AD2067" s="552"/>
      <c r="AE2067" s="558"/>
      <c r="AF2067" s="586"/>
      <c r="AG2067" s="587"/>
      <c r="AH2067" s="538"/>
      <c r="AI2067" s="539"/>
      <c r="AJ2067" s="552"/>
      <c r="AK2067" s="558"/>
      <c r="AL2067" s="590">
        <f t="shared" ref="AL2067" si="1847">IF(AH2067=0,0,(AJ2067/AH2067)*100)</f>
        <v>0</v>
      </c>
      <c r="AM2067" s="591"/>
      <c r="AN2067" s="538"/>
      <c r="AO2067" s="539"/>
      <c r="AP2067" s="552"/>
      <c r="AQ2067" s="558"/>
      <c r="AR2067" s="590">
        <f t="shared" ref="AR2067" si="1848">IF(AN2067=0,0,(AP2067/AN2067)*100)</f>
        <v>0</v>
      </c>
      <c r="AS2067" s="591"/>
      <c r="AT2067" s="578">
        <f t="shared" ref="AT2067" si="1849">AB2067+AH2067+AN2067</f>
        <v>0</v>
      </c>
      <c r="AU2067" s="579"/>
      <c r="AV2067" s="574">
        <f t="shared" ref="AV2067" si="1850">AD2067+AJ2067+AP2067</f>
        <v>0</v>
      </c>
      <c r="AW2067" s="575"/>
      <c r="AX2067" s="590">
        <f t="shared" ref="AX2067" si="1851">IF(AT2067=0,0,(AV2067/AT2067)*100)</f>
        <v>0</v>
      </c>
      <c r="AY2067" s="591"/>
      <c r="AZ2067" s="538"/>
      <c r="BA2067" s="539"/>
      <c r="BB2067" s="552"/>
      <c r="BC2067" s="558"/>
      <c r="BD2067" s="590">
        <f t="shared" ref="BD2067" si="1852">IF(AZ2067=0,0,(BB2067/AZ2067)*100)</f>
        <v>0</v>
      </c>
      <c r="BE2067" s="591"/>
      <c r="BF2067" s="578">
        <f t="shared" ref="BF2067" si="1853">AT2067+AZ2067</f>
        <v>0</v>
      </c>
      <c r="BG2067" s="579"/>
      <c r="BH2067" s="574">
        <f t="shared" ref="BH2067" si="1854">AV2067+BB2067</f>
        <v>0</v>
      </c>
      <c r="BI2067" s="575"/>
      <c r="BJ2067" s="590">
        <f t="shared" ref="BJ2067" si="1855">IF(BF2067=0,0,(BH2067/BF2067)*100)</f>
        <v>0</v>
      </c>
      <c r="BK2067" s="591"/>
      <c r="BL2067" s="650">
        <f t="shared" ref="BL2067" si="1856">(AD2067*2)+(AJ2067*2)+(AP2067*3)+BB2067</f>
        <v>0</v>
      </c>
      <c r="BM2067" s="651"/>
      <c r="BN2067" s="652"/>
      <c r="BO2067" s="601" t="e">
        <f>(BL2067*BR$74)+(N2067*BR$75)+(X2067*BR$76)+(R2067*BR$77)+(V2067*BR$78)+(Z2067*BR$79)</f>
        <v>#REF!</v>
      </c>
      <c r="BP2067" s="599" t="e">
        <f>((AZ2067-BB2067)*BR$81)+((AT2067-AV2067)*BR$80)+(H2067*BR$82)+(P2067*BR$83)</f>
        <v>#REF!</v>
      </c>
      <c r="BQ2067" s="54"/>
      <c r="BR2067" s="54"/>
      <c r="BS2067" s="54"/>
    </row>
    <row r="2068" spans="1:71" ht="22.5" customHeight="1">
      <c r="A2068" s="54"/>
      <c r="B2068" s="566"/>
      <c r="C2068" s="560" t="str">
        <f>IF(ROSTER!D$48="","",ROSTER!D$48)</f>
        <v/>
      </c>
      <c r="D2068" s="561"/>
      <c r="E2068" s="547"/>
      <c r="F2068" s="502"/>
      <c r="G2068" s="507"/>
      <c r="H2068" s="544"/>
      <c r="I2068" s="545"/>
      <c r="J2068" s="540"/>
      <c r="K2068" s="541"/>
      <c r="L2068" s="553"/>
      <c r="M2068" s="559"/>
      <c r="N2068" s="556" t="s">
        <v>14</v>
      </c>
      <c r="O2068" s="557"/>
      <c r="P2068" s="540"/>
      <c r="Q2068" s="541"/>
      <c r="R2068" s="553"/>
      <c r="S2068" s="559"/>
      <c r="T2068" s="592"/>
      <c r="U2068" s="593"/>
      <c r="V2068" s="551"/>
      <c r="W2068" s="545"/>
      <c r="X2068" s="540"/>
      <c r="Y2068" s="545"/>
      <c r="Z2068" s="540"/>
      <c r="AA2068" s="545"/>
      <c r="AB2068" s="540"/>
      <c r="AC2068" s="541"/>
      <c r="AD2068" s="553"/>
      <c r="AE2068" s="559"/>
      <c r="AF2068" s="588"/>
      <c r="AG2068" s="589"/>
      <c r="AH2068" s="540"/>
      <c r="AI2068" s="541"/>
      <c r="AJ2068" s="553"/>
      <c r="AK2068" s="559"/>
      <c r="AL2068" s="592"/>
      <c r="AM2068" s="593"/>
      <c r="AN2068" s="540"/>
      <c r="AO2068" s="541"/>
      <c r="AP2068" s="553"/>
      <c r="AQ2068" s="559"/>
      <c r="AR2068" s="592"/>
      <c r="AS2068" s="593"/>
      <c r="AT2068" s="580"/>
      <c r="AU2068" s="581"/>
      <c r="AV2068" s="576"/>
      <c r="AW2068" s="577"/>
      <c r="AX2068" s="592"/>
      <c r="AY2068" s="593"/>
      <c r="AZ2068" s="540"/>
      <c r="BA2068" s="541"/>
      <c r="BB2068" s="553"/>
      <c r="BC2068" s="559"/>
      <c r="BD2068" s="592"/>
      <c r="BE2068" s="593"/>
      <c r="BF2068" s="580"/>
      <c r="BG2068" s="581"/>
      <c r="BH2068" s="576"/>
      <c r="BI2068" s="577"/>
      <c r="BJ2068" s="592"/>
      <c r="BK2068" s="593"/>
      <c r="BL2068" s="653"/>
      <c r="BM2068" s="654"/>
      <c r="BN2068" s="655"/>
      <c r="BO2068" s="602"/>
      <c r="BP2068" s="600"/>
      <c r="BQ2068" s="54"/>
      <c r="BR2068" s="54"/>
      <c r="BS2068" s="54"/>
    </row>
    <row r="2069" spans="1:71" ht="21.75" customHeight="1">
      <c r="A2069" s="54"/>
      <c r="B2069" s="565" t="str">
        <f>IF(ROSTER!B$50="","",ROSTER!B$50)</f>
        <v/>
      </c>
      <c r="C2069" s="536" t="str">
        <f>IF(ROSTER!C$50="","",ROSTER!C$50)</f>
        <v/>
      </c>
      <c r="D2069" s="537"/>
      <c r="E2069" s="546"/>
      <c r="F2069" s="501">
        <f t="shared" ref="F2069" si="1857">IF(E2069="y",1,IF(E2069="S",1,0))</f>
        <v>0</v>
      </c>
      <c r="G2069" s="506">
        <f t="shared" ref="G2069" si="1858">IF(E2069="S",1,0)</f>
        <v>0</v>
      </c>
      <c r="H2069" s="542"/>
      <c r="I2069" s="543"/>
      <c r="J2069" s="538"/>
      <c r="K2069" s="539"/>
      <c r="L2069" s="552"/>
      <c r="M2069" s="558"/>
      <c r="N2069" s="554">
        <f t="shared" ref="N2069" si="1859">L2069+J2069</f>
        <v>0</v>
      </c>
      <c r="O2069" s="555"/>
      <c r="P2069" s="538"/>
      <c r="Q2069" s="539"/>
      <c r="R2069" s="552"/>
      <c r="S2069" s="558"/>
      <c r="T2069" s="590">
        <f t="shared" ref="T2069:T2070" si="1860">R2069-P2069</f>
        <v>0</v>
      </c>
      <c r="U2069" s="591"/>
      <c r="V2069" s="550"/>
      <c r="W2069" s="543"/>
      <c r="X2069" s="538"/>
      <c r="Y2069" s="543"/>
      <c r="Z2069" s="538"/>
      <c r="AA2069" s="543"/>
      <c r="AB2069" s="538"/>
      <c r="AC2069" s="539"/>
      <c r="AD2069" s="552"/>
      <c r="AE2069" s="558"/>
      <c r="AF2069" s="586"/>
      <c r="AG2069" s="587"/>
      <c r="AH2069" s="538"/>
      <c r="AI2069" s="539"/>
      <c r="AJ2069" s="552"/>
      <c r="AK2069" s="558"/>
      <c r="AL2069" s="590">
        <f t="shared" ref="AL2069" si="1861">IF(AH2069=0,0,(AJ2069/AH2069)*100)</f>
        <v>0</v>
      </c>
      <c r="AM2069" s="591"/>
      <c r="AN2069" s="538"/>
      <c r="AO2069" s="539"/>
      <c r="AP2069" s="552"/>
      <c r="AQ2069" s="558"/>
      <c r="AR2069" s="590">
        <f t="shared" ref="AR2069" si="1862">IF(AN2069=0,0,(AP2069/AN2069)*100)</f>
        <v>0</v>
      </c>
      <c r="AS2069" s="591"/>
      <c r="AT2069" s="578">
        <f t="shared" ref="AT2069" si="1863">AB2069+AH2069+AN2069</f>
        <v>0</v>
      </c>
      <c r="AU2069" s="579"/>
      <c r="AV2069" s="574">
        <f t="shared" ref="AV2069" si="1864">AD2069+AJ2069+AP2069</f>
        <v>0</v>
      </c>
      <c r="AW2069" s="575"/>
      <c r="AX2069" s="590">
        <f t="shared" ref="AX2069" si="1865">IF(AT2069=0,0,(AV2069/AT2069)*100)</f>
        <v>0</v>
      </c>
      <c r="AY2069" s="591"/>
      <c r="AZ2069" s="538"/>
      <c r="BA2069" s="539"/>
      <c r="BB2069" s="552"/>
      <c r="BC2069" s="558"/>
      <c r="BD2069" s="590">
        <f t="shared" ref="BD2069" si="1866">IF(AZ2069=0,0,(BB2069/AZ2069)*100)</f>
        <v>0</v>
      </c>
      <c r="BE2069" s="591"/>
      <c r="BF2069" s="578">
        <f t="shared" ref="BF2069" si="1867">AT2069+AZ2069</f>
        <v>0</v>
      </c>
      <c r="BG2069" s="579"/>
      <c r="BH2069" s="574">
        <f t="shared" ref="BH2069" si="1868">AV2069+BB2069</f>
        <v>0</v>
      </c>
      <c r="BI2069" s="575"/>
      <c r="BJ2069" s="590">
        <f t="shared" ref="BJ2069" si="1869">IF(BF2069=0,0,(BH2069/BF2069)*100)</f>
        <v>0</v>
      </c>
      <c r="BK2069" s="591"/>
      <c r="BL2069" s="650">
        <f t="shared" ref="BL2069" si="1870">(AD2069*2)+(AJ2069*2)+(AP2069*3)+BB2069</f>
        <v>0</v>
      </c>
      <c r="BM2069" s="651"/>
      <c r="BN2069" s="652"/>
      <c r="BO2069" s="601" t="e">
        <f>(BL2069*BR$74)+(N2069*BR$75)+(X2069*BR$76)+(R2069*BR$77)+(V2069*BR$78)+(Z2069*BR$79)</f>
        <v>#REF!</v>
      </c>
      <c r="BP2069" s="599" t="e">
        <f>((AZ2069-BB2069)*BR$81)+((AT2069-AV2069)*BR$80)+(H2069*BR$82)+(P2069*BR$83)</f>
        <v>#REF!</v>
      </c>
      <c r="BQ2069" s="54"/>
      <c r="BR2069" s="54"/>
      <c r="BS2069" s="54"/>
    </row>
    <row r="2070" spans="1:71" ht="22.5" customHeight="1" thickBot="1">
      <c r="A2070" s="54"/>
      <c r="B2070" s="566"/>
      <c r="C2070" s="560" t="str">
        <f>IF(ROSTER!D$50="","",ROSTER!D$50)</f>
        <v/>
      </c>
      <c r="D2070" s="561"/>
      <c r="E2070" s="547"/>
      <c r="F2070" s="502"/>
      <c r="G2070" s="507"/>
      <c r="H2070" s="544"/>
      <c r="I2070" s="545"/>
      <c r="J2070" s="540"/>
      <c r="K2070" s="541"/>
      <c r="L2070" s="553"/>
      <c r="M2070" s="559"/>
      <c r="N2070" s="556" t="s">
        <v>14</v>
      </c>
      <c r="O2070" s="557"/>
      <c r="P2070" s="540"/>
      <c r="Q2070" s="541"/>
      <c r="R2070" s="553"/>
      <c r="S2070" s="559"/>
      <c r="T2070" s="592"/>
      <c r="U2070" s="593"/>
      <c r="V2070" s="551"/>
      <c r="W2070" s="545"/>
      <c r="X2070" s="540"/>
      <c r="Y2070" s="545"/>
      <c r="Z2070" s="540"/>
      <c r="AA2070" s="545"/>
      <c r="AB2070" s="540"/>
      <c r="AC2070" s="541"/>
      <c r="AD2070" s="553"/>
      <c r="AE2070" s="559"/>
      <c r="AF2070" s="588"/>
      <c r="AG2070" s="589"/>
      <c r="AH2070" s="540"/>
      <c r="AI2070" s="541"/>
      <c r="AJ2070" s="553"/>
      <c r="AK2070" s="559"/>
      <c r="AL2070" s="592"/>
      <c r="AM2070" s="593"/>
      <c r="AN2070" s="540"/>
      <c r="AO2070" s="541"/>
      <c r="AP2070" s="553"/>
      <c r="AQ2070" s="559"/>
      <c r="AR2070" s="592"/>
      <c r="AS2070" s="593"/>
      <c r="AT2070" s="580"/>
      <c r="AU2070" s="581"/>
      <c r="AV2070" s="576"/>
      <c r="AW2070" s="577"/>
      <c r="AX2070" s="592"/>
      <c r="AY2070" s="593"/>
      <c r="AZ2070" s="540"/>
      <c r="BA2070" s="541"/>
      <c r="BB2070" s="553"/>
      <c r="BC2070" s="559"/>
      <c r="BD2070" s="592"/>
      <c r="BE2070" s="593"/>
      <c r="BF2070" s="580"/>
      <c r="BG2070" s="581"/>
      <c r="BH2070" s="576"/>
      <c r="BI2070" s="577"/>
      <c r="BJ2070" s="592"/>
      <c r="BK2070" s="593"/>
      <c r="BL2070" s="653"/>
      <c r="BM2070" s="654"/>
      <c r="BN2070" s="655"/>
      <c r="BO2070" s="602"/>
      <c r="BP2070" s="600"/>
      <c r="BQ2070" s="54"/>
      <c r="BR2070" s="54"/>
      <c r="BS2070" s="54"/>
    </row>
    <row r="2071" spans="1:71" s="335" customFormat="1" ht="33.4" customHeight="1">
      <c r="A2071" s="333"/>
      <c r="B2071" s="689"/>
      <c r="C2071" s="685"/>
      <c r="D2071" s="685" t="s">
        <v>10</v>
      </c>
      <c r="E2071" s="686"/>
      <c r="F2071" s="334"/>
      <c r="G2071" s="334"/>
      <c r="H2071" s="642">
        <f>SUM(H2027:I2070)</f>
        <v>0</v>
      </c>
      <c r="I2071" s="631"/>
      <c r="J2071" s="642">
        <f>SUM(J2027:K2070)</f>
        <v>0</v>
      </c>
      <c r="K2071" s="631"/>
      <c r="L2071" s="630">
        <f>SUM(L2027:M2070)</f>
        <v>0</v>
      </c>
      <c r="M2071" s="640"/>
      <c r="N2071" s="626">
        <f>L2071+J2071</f>
        <v>0</v>
      </c>
      <c r="O2071" s="627"/>
      <c r="P2071" s="630">
        <f>SUM(P2027:Q2070)</f>
        <v>0</v>
      </c>
      <c r="Q2071" s="631"/>
      <c r="R2071" s="630">
        <f t="shared" ref="R2071" si="1871">SUM(R2027:S2070)</f>
        <v>0</v>
      </c>
      <c r="S2071" s="640"/>
      <c r="T2071" s="630">
        <f t="shared" ref="T2071" si="1872">SUM(T2027:U2070)</f>
        <v>0</v>
      </c>
      <c r="U2071" s="627"/>
      <c r="V2071" s="640">
        <f t="shared" ref="V2071" si="1873">SUM(V2027:W2070)</f>
        <v>0</v>
      </c>
      <c r="W2071" s="640"/>
      <c r="X2071" s="642">
        <f t="shared" ref="X2071" si="1874">SUM(X2027:Y2070)</f>
        <v>0</v>
      </c>
      <c r="Y2071" s="627"/>
      <c r="Z2071" s="642">
        <f t="shared" ref="Z2071" si="1875">SUM(Z2027:AA2070)</f>
        <v>0</v>
      </c>
      <c r="AA2071" s="627"/>
      <c r="AB2071" s="640">
        <f t="shared" ref="AB2071" si="1876">SUM(AB2027:AC2070)</f>
        <v>0</v>
      </c>
      <c r="AC2071" s="631"/>
      <c r="AD2071" s="630">
        <f t="shared" ref="AD2071" si="1877">SUM(AD2027:AE2070)</f>
        <v>0</v>
      </c>
      <c r="AE2071" s="640"/>
      <c r="AF2071" s="626">
        <f t="shared" ref="AF2071" si="1878">SUM(AF2027:AG2070)</f>
        <v>0</v>
      </c>
      <c r="AG2071" s="627"/>
      <c r="AH2071" s="630">
        <f t="shared" ref="AH2071" si="1879">SUM(AH2027:AI2070)</f>
        <v>0</v>
      </c>
      <c r="AI2071" s="631"/>
      <c r="AJ2071" s="630">
        <f t="shared" ref="AJ2071" si="1880">SUM(AJ2027:AK2070)</f>
        <v>0</v>
      </c>
      <c r="AK2071" s="640"/>
      <c r="AL2071" s="626">
        <f>IF(AH2071=0,0,(AJ2071/AH2071)*100)</f>
        <v>0</v>
      </c>
      <c r="AM2071" s="627"/>
      <c r="AN2071" s="630">
        <f>SUM(AN2027:AO2070)</f>
        <v>0</v>
      </c>
      <c r="AO2071" s="631"/>
      <c r="AP2071" s="630">
        <f>SUM(AP2027:AQ2070)</f>
        <v>0</v>
      </c>
      <c r="AQ2071" s="640"/>
      <c r="AR2071" s="626">
        <f>IF(AN2071=0,0,(AP2071/AN2071)*100)</f>
        <v>0</v>
      </c>
      <c r="AS2071" s="627"/>
      <c r="AT2071" s="642">
        <f>AB2071+AH2071+AN2071</f>
        <v>0</v>
      </c>
      <c r="AU2071" s="631"/>
      <c r="AV2071" s="630">
        <f>AD2071+AJ2071+AP2071</f>
        <v>0</v>
      </c>
      <c r="AW2071" s="670"/>
      <c r="AX2071" s="626">
        <f>IF(AT2071=0,0,(AV2071/AT2071)*100)</f>
        <v>0</v>
      </c>
      <c r="AY2071" s="627"/>
      <c r="AZ2071" s="630">
        <f>SUM(AZ2027:BA2070)</f>
        <v>0</v>
      </c>
      <c r="BA2071" s="631"/>
      <c r="BB2071" s="630">
        <f>SUM(BB2027:BC2070)</f>
        <v>0</v>
      </c>
      <c r="BC2071" s="640"/>
      <c r="BD2071" s="626">
        <f>IF(AZ2071=0,0,(BB2071/AZ2071)*100)</f>
        <v>0</v>
      </c>
      <c r="BE2071" s="627"/>
      <c r="BF2071" s="642">
        <f>AT2071+AZ2071</f>
        <v>0</v>
      </c>
      <c r="BG2071" s="631"/>
      <c r="BH2071" s="630">
        <f>AV2071+BB2071</f>
        <v>0</v>
      </c>
      <c r="BI2071" s="670"/>
      <c r="BJ2071" s="626">
        <f>IF(BF2071=0,0,(BH2071/BF2071)*100)</f>
        <v>0</v>
      </c>
      <c r="BK2071" s="668"/>
      <c r="BL2071" s="644">
        <f>SUM(BL2027:BN2070)</f>
        <v>0</v>
      </c>
      <c r="BM2071" s="645"/>
      <c r="BN2071" s="646"/>
      <c r="BO2071" s="601" t="e">
        <f>(BL2071*BR$74)+(N2071*BR$75)+(X2071*BR$76)+(R2071*BR$77)+(V2071*BR$78)+(Z2071*BR$79)</f>
        <v>#REF!</v>
      </c>
      <c r="BP2071" s="599" t="e">
        <f>((AZ2071-BB2071)*BR$81)+((AT2071-AV2071)*BR$80)+(H2071*BR$82)+(P2071*BR$83)</f>
        <v>#REF!</v>
      </c>
      <c r="BQ2071" s="333"/>
      <c r="BR2071" s="333"/>
      <c r="BS2071" s="333"/>
    </row>
    <row r="2072" spans="1:71" s="335" customFormat="1" ht="33.950000000000003" customHeight="1" thickBot="1">
      <c r="A2072" s="333"/>
      <c r="B2072" s="690"/>
      <c r="C2072" s="687"/>
      <c r="D2072" s="687"/>
      <c r="E2072" s="688"/>
      <c r="F2072" s="336"/>
      <c r="G2072" s="336"/>
      <c r="H2072" s="643"/>
      <c r="I2072" s="633"/>
      <c r="J2072" s="643"/>
      <c r="K2072" s="633"/>
      <c r="L2072" s="632"/>
      <c r="M2072" s="641"/>
      <c r="N2072" s="628" t="s">
        <v>14</v>
      </c>
      <c r="O2072" s="629"/>
      <c r="P2072" s="632"/>
      <c r="Q2072" s="633"/>
      <c r="R2072" s="632"/>
      <c r="S2072" s="641"/>
      <c r="T2072" s="632"/>
      <c r="U2072" s="629"/>
      <c r="V2072" s="641"/>
      <c r="W2072" s="641"/>
      <c r="X2072" s="643"/>
      <c r="Y2072" s="629"/>
      <c r="Z2072" s="643"/>
      <c r="AA2072" s="629"/>
      <c r="AB2072" s="641"/>
      <c r="AC2072" s="633"/>
      <c r="AD2072" s="632"/>
      <c r="AE2072" s="641"/>
      <c r="AF2072" s="628"/>
      <c r="AG2072" s="629"/>
      <c r="AH2072" s="632"/>
      <c r="AI2072" s="633"/>
      <c r="AJ2072" s="632"/>
      <c r="AK2072" s="641"/>
      <c r="AL2072" s="628"/>
      <c r="AM2072" s="629"/>
      <c r="AN2072" s="632"/>
      <c r="AO2072" s="633"/>
      <c r="AP2072" s="632"/>
      <c r="AQ2072" s="641"/>
      <c r="AR2072" s="628"/>
      <c r="AS2072" s="629"/>
      <c r="AT2072" s="643"/>
      <c r="AU2072" s="633"/>
      <c r="AV2072" s="632"/>
      <c r="AW2072" s="671"/>
      <c r="AX2072" s="628"/>
      <c r="AY2072" s="629"/>
      <c r="AZ2072" s="632"/>
      <c r="BA2072" s="633"/>
      <c r="BB2072" s="632"/>
      <c r="BC2072" s="641"/>
      <c r="BD2072" s="628"/>
      <c r="BE2072" s="629"/>
      <c r="BF2072" s="643"/>
      <c r="BG2072" s="633"/>
      <c r="BH2072" s="632"/>
      <c r="BI2072" s="671"/>
      <c r="BJ2072" s="628"/>
      <c r="BK2072" s="669"/>
      <c r="BL2072" s="647"/>
      <c r="BM2072" s="648"/>
      <c r="BN2072" s="649"/>
      <c r="BO2072" s="602"/>
      <c r="BP2072" s="600"/>
      <c r="BQ2072" s="333"/>
      <c r="BR2072" s="333"/>
      <c r="BS2072" s="333"/>
    </row>
    <row r="2073" spans="1:71" s="341" customFormat="1" ht="48.2" customHeight="1" thickBot="1">
      <c r="A2073" s="337"/>
      <c r="B2073" s="667"/>
      <c r="C2073" s="665"/>
      <c r="D2073" s="665" t="s">
        <v>13</v>
      </c>
      <c r="E2073" s="666"/>
      <c r="F2073" s="338"/>
      <c r="G2073" s="334"/>
      <c r="H2073" s="676"/>
      <c r="I2073" s="677"/>
      <c r="J2073" s="673"/>
      <c r="K2073" s="672"/>
      <c r="L2073" s="605"/>
      <c r="M2073" s="606"/>
      <c r="N2073" s="674">
        <f>J2073+L2073</f>
        <v>0</v>
      </c>
      <c r="O2073" s="675"/>
      <c r="P2073" s="673"/>
      <c r="Q2073" s="672"/>
      <c r="R2073" s="605"/>
      <c r="S2073" s="672"/>
      <c r="T2073" s="626">
        <f>R2073-P2073</f>
        <v>0</v>
      </c>
      <c r="U2073" s="627"/>
      <c r="V2073" s="673"/>
      <c r="W2073" s="678"/>
      <c r="X2073" s="679"/>
      <c r="Y2073" s="680"/>
      <c r="Z2073" s="673"/>
      <c r="AA2073" s="678"/>
      <c r="AB2073" s="673"/>
      <c r="AC2073" s="672"/>
      <c r="AD2073" s="605"/>
      <c r="AE2073" s="606"/>
      <c r="AF2073" s="634">
        <f>IF(AB2073=0,0,(AD2073/AB2073)*100)</f>
        <v>0</v>
      </c>
      <c r="AG2073" s="635"/>
      <c r="AH2073" s="673"/>
      <c r="AI2073" s="672"/>
      <c r="AJ2073" s="605"/>
      <c r="AK2073" s="606"/>
      <c r="AL2073" s="626">
        <f>IF(AH2073=0,0,(AJ2073/AH2073)*100)</f>
        <v>0</v>
      </c>
      <c r="AM2073" s="627"/>
      <c r="AN2073" s="673"/>
      <c r="AO2073" s="672"/>
      <c r="AP2073" s="605"/>
      <c r="AQ2073" s="606"/>
      <c r="AR2073" s="626">
        <f>IF(AN2073=0,0,(AP2073/AN2073)*100)</f>
        <v>0</v>
      </c>
      <c r="AS2073" s="627"/>
      <c r="AT2073" s="681">
        <f>AB2073+AH2073+AN2073</f>
        <v>0</v>
      </c>
      <c r="AU2073" s="682"/>
      <c r="AV2073" s="683">
        <f>AD2073+AJ2073+AP2073</f>
        <v>0</v>
      </c>
      <c r="AW2073" s="684"/>
      <c r="AX2073" s="626">
        <f>IF(AT2073=0,0,(AV2073/AT2073)*100)</f>
        <v>0</v>
      </c>
      <c r="AY2073" s="627"/>
      <c r="AZ2073" s="673"/>
      <c r="BA2073" s="672"/>
      <c r="BB2073" s="605"/>
      <c r="BC2073" s="606"/>
      <c r="BD2073" s="626">
        <f>IF(AZ2073=0,0,(BB2073/AZ2073)*100)</f>
        <v>0</v>
      </c>
      <c r="BE2073" s="627"/>
      <c r="BF2073" s="681">
        <f>AT2073+AZ2073</f>
        <v>0</v>
      </c>
      <c r="BG2073" s="682"/>
      <c r="BH2073" s="683">
        <f>AV2073+BB2073</f>
        <v>0</v>
      </c>
      <c r="BI2073" s="684"/>
      <c r="BJ2073" s="626">
        <f>IF(BF2073=0,0,(BH2073/BF2073)*100)</f>
        <v>0</v>
      </c>
      <c r="BK2073" s="627"/>
      <c r="BL2073" s="594"/>
      <c r="BM2073" s="595"/>
      <c r="BN2073" s="596"/>
      <c r="BO2073" s="339"/>
      <c r="BP2073" s="340"/>
      <c r="BQ2073" s="337"/>
      <c r="BR2073" s="337"/>
      <c r="BS2073" s="337"/>
    </row>
    <row r="2074" spans="1:71" s="341" customFormat="1" ht="48.95" customHeight="1" thickBot="1">
      <c r="A2074" s="337"/>
      <c r="B2074" s="342"/>
      <c r="C2074" s="343"/>
      <c r="D2074" s="570" t="s">
        <v>95</v>
      </c>
      <c r="E2074" s="571"/>
      <c r="F2074" s="344"/>
      <c r="G2074" s="344"/>
      <c r="H2074" s="343"/>
      <c r="I2074" s="343"/>
      <c r="J2074" s="567">
        <f>IF((J2071+L2073)=0,0,J2071/(J2071+L2073)*100)</f>
        <v>0</v>
      </c>
      <c r="K2074" s="569"/>
      <c r="L2074" s="567">
        <f>IF((L2071+J2073)=0,0,L2071/(L2071+J2073)*100)</f>
        <v>0</v>
      </c>
      <c r="M2074" s="569"/>
      <c r="N2074" s="567">
        <f>IF((N2071+N2073)=0,0,N2071/(N2071+N2073)*100)</f>
        <v>0</v>
      </c>
      <c r="O2074" s="568"/>
      <c r="P2074" s="572"/>
      <c r="Q2074" s="509"/>
      <c r="R2074" s="509"/>
      <c r="S2074" s="509"/>
      <c r="T2074" s="535"/>
      <c r="U2074" s="535"/>
      <c r="V2074" s="509"/>
      <c r="W2074" s="509"/>
      <c r="X2074" s="509"/>
      <c r="Y2074" s="509"/>
      <c r="Z2074" s="509"/>
      <c r="AA2074" s="509"/>
      <c r="AB2074" s="509"/>
      <c r="AC2074" s="509"/>
      <c r="AD2074" s="509"/>
      <c r="AE2074" s="509"/>
      <c r="AF2074" s="509"/>
      <c r="AG2074" s="509"/>
      <c r="AH2074" s="509"/>
      <c r="AI2074" s="509"/>
      <c r="AJ2074" s="509"/>
      <c r="AK2074" s="509"/>
      <c r="AL2074" s="509"/>
      <c r="AM2074" s="509"/>
      <c r="AN2074" s="509"/>
      <c r="AO2074" s="509"/>
      <c r="AP2074" s="509"/>
      <c r="AQ2074" s="509"/>
      <c r="AR2074" s="509"/>
      <c r="AS2074" s="509"/>
      <c r="AT2074" s="509"/>
      <c r="AU2074" s="509"/>
      <c r="AV2074" s="509"/>
      <c r="AW2074" s="509"/>
      <c r="AX2074" s="509"/>
      <c r="AY2074" s="509"/>
      <c r="AZ2074" s="509"/>
      <c r="BA2074" s="509"/>
      <c r="BB2074" s="509"/>
      <c r="BC2074" s="509"/>
      <c r="BD2074" s="509"/>
      <c r="BE2074" s="509"/>
      <c r="BF2074" s="509"/>
      <c r="BG2074" s="509"/>
      <c r="BH2074" s="509"/>
      <c r="BI2074" s="509"/>
      <c r="BJ2074" s="509"/>
      <c r="BK2074" s="509"/>
      <c r="BL2074" s="509"/>
      <c r="BM2074" s="509"/>
      <c r="BN2074" s="573"/>
      <c r="BO2074" s="345"/>
      <c r="BP2074" s="345"/>
      <c r="BQ2074" s="337"/>
      <c r="BR2074" s="337"/>
      <c r="BS2074" s="337"/>
    </row>
    <row r="2075" spans="1:71" ht="15.75" customHeight="1" thickTop="1" thickBot="1">
      <c r="A2075" s="54"/>
      <c r="B2075" s="214"/>
      <c r="C2075" s="215"/>
      <c r="D2075" s="215"/>
      <c r="E2075" s="215"/>
      <c r="F2075" s="74"/>
      <c r="G2075" s="74"/>
      <c r="H2075" s="215"/>
      <c r="I2075" s="215"/>
      <c r="J2075" s="215"/>
      <c r="K2075" s="215"/>
      <c r="L2075" s="215"/>
      <c r="M2075" s="215"/>
      <c r="N2075" s="215"/>
      <c r="O2075" s="215"/>
      <c r="P2075" s="215"/>
      <c r="Q2075" s="215"/>
      <c r="R2075" s="215"/>
      <c r="S2075" s="215"/>
      <c r="T2075" s="215"/>
      <c r="U2075" s="215"/>
      <c r="V2075" s="215"/>
      <c r="W2075" s="215"/>
      <c r="X2075" s="215"/>
      <c r="Y2075" s="215"/>
      <c r="Z2075" s="215"/>
      <c r="AA2075" s="215"/>
      <c r="AB2075" s="215"/>
      <c r="AC2075" s="215"/>
      <c r="AD2075" s="215"/>
      <c r="AE2075" s="215"/>
      <c r="AF2075" s="220"/>
      <c r="AG2075" s="220"/>
      <c r="AH2075" s="215"/>
      <c r="AI2075" s="215"/>
      <c r="AJ2075" s="215"/>
      <c r="AK2075" s="215"/>
      <c r="AL2075" s="215"/>
      <c r="AM2075" s="215"/>
      <c r="AN2075" s="215"/>
      <c r="AO2075" s="215"/>
      <c r="AP2075" s="215"/>
      <c r="AQ2075" s="215"/>
      <c r="AR2075" s="215"/>
      <c r="AS2075" s="215"/>
      <c r="AT2075" s="215"/>
      <c r="AU2075" s="215"/>
      <c r="AV2075" s="215"/>
      <c r="AW2075" s="215"/>
      <c r="AX2075" s="215"/>
      <c r="AY2075" s="215"/>
      <c r="AZ2075" s="215"/>
      <c r="BA2075" s="215"/>
      <c r="BB2075" s="215"/>
      <c r="BC2075" s="215"/>
      <c r="BD2075" s="215"/>
      <c r="BE2075" s="215"/>
      <c r="BF2075" s="215"/>
      <c r="BG2075" s="215"/>
      <c r="BH2075" s="215"/>
      <c r="BI2075" s="215"/>
      <c r="BJ2075" s="215"/>
      <c r="BK2075" s="215"/>
      <c r="BL2075" s="215"/>
      <c r="BM2075" s="215"/>
      <c r="BN2075" s="221"/>
      <c r="BO2075" s="75"/>
      <c r="BP2075" s="75"/>
      <c r="BQ2075" s="54"/>
      <c r="BR2075" s="54"/>
      <c r="BS2075" s="54"/>
    </row>
    <row r="2076" spans="1:71" s="73" customFormat="1" ht="80.25" customHeight="1" thickTop="1" thickBot="1">
      <c r="A2076" s="72"/>
      <c r="B2076" s="656" t="s">
        <v>62</v>
      </c>
      <c r="C2076" s="657"/>
      <c r="D2076" s="616" t="s">
        <v>54</v>
      </c>
      <c r="E2076" s="616"/>
      <c r="F2076" s="76"/>
      <c r="G2076" s="76"/>
      <c r="H2076" s="607"/>
      <c r="I2076" s="608"/>
      <c r="J2076" s="609"/>
      <c r="K2076" s="346"/>
      <c r="L2076" s="607"/>
      <c r="M2076" s="608"/>
      <c r="N2076" s="609"/>
      <c r="O2076" s="510" t="s">
        <v>49</v>
      </c>
      <c r="P2076" s="511"/>
      <c r="Q2076" s="511"/>
      <c r="R2076" s="511"/>
      <c r="S2076" s="607"/>
      <c r="T2076" s="608"/>
      <c r="U2076" s="609"/>
      <c r="V2076" s="346"/>
      <c r="W2076" s="607"/>
      <c r="X2076" s="608"/>
      <c r="Y2076" s="609"/>
      <c r="Z2076" s="510" t="s">
        <v>115</v>
      </c>
      <c r="AA2076" s="511"/>
      <c r="AB2076" s="511"/>
      <c r="AC2076" s="511"/>
      <c r="AD2076" s="511"/>
      <c r="AE2076" s="511"/>
      <c r="AF2076" s="511"/>
      <c r="AG2076" s="511"/>
      <c r="AH2076" s="511"/>
      <c r="AI2076" s="512"/>
      <c r="AJ2076" s="607"/>
      <c r="AK2076" s="608"/>
      <c r="AL2076" s="609"/>
      <c r="AM2076" s="346"/>
      <c r="AN2076" s="607"/>
      <c r="AO2076" s="608"/>
      <c r="AP2076" s="609"/>
      <c r="AQ2076" s="510" t="s">
        <v>53</v>
      </c>
      <c r="AR2076" s="511"/>
      <c r="AS2076" s="511"/>
      <c r="AT2076" s="512"/>
      <c r="AU2076" s="607"/>
      <c r="AV2076" s="608"/>
      <c r="AW2076" s="609"/>
      <c r="AX2076" s="346"/>
      <c r="AY2076" s="607"/>
      <c r="AZ2076" s="608"/>
      <c r="BA2076" s="609"/>
      <c r="BB2076" s="614" t="s">
        <v>117</v>
      </c>
      <c r="BC2076" s="615"/>
      <c r="BD2076" s="615"/>
      <c r="BE2076" s="658"/>
      <c r="BF2076" s="520">
        <f>BL2071</f>
        <v>0</v>
      </c>
      <c r="BG2076" s="521"/>
      <c r="BH2076" s="522"/>
      <c r="BI2076" s="346"/>
      <c r="BJ2076" s="520">
        <f>BL2073</f>
        <v>0</v>
      </c>
      <c r="BK2076" s="521"/>
      <c r="BL2076" s="522"/>
      <c r="BM2076" s="227"/>
      <c r="BN2076" s="228"/>
      <c r="BO2076" s="77"/>
      <c r="BP2076" s="77"/>
      <c r="BQ2076" s="72"/>
      <c r="BR2076" s="72"/>
      <c r="BS2076" s="72"/>
    </row>
    <row r="2077" spans="1:71" ht="15.6" customHeight="1" thickTop="1" thickBot="1">
      <c r="A2077" s="54"/>
      <c r="B2077" s="216"/>
      <c r="C2077" s="210"/>
      <c r="D2077" s="217"/>
      <c r="E2077" s="217"/>
      <c r="F2077" s="78"/>
      <c r="G2077" s="78"/>
      <c r="H2077" s="224"/>
      <c r="I2077" s="224"/>
      <c r="J2077" s="224"/>
      <c r="K2077" s="224"/>
      <c r="L2077" s="224"/>
      <c r="M2077" s="224"/>
      <c r="N2077" s="224"/>
      <c r="O2077" s="222"/>
      <c r="P2077" s="222"/>
      <c r="Q2077" s="222"/>
      <c r="R2077" s="222"/>
      <c r="S2077" s="224"/>
      <c r="T2077" s="224"/>
      <c r="U2077" s="224"/>
      <c r="V2077" s="223"/>
      <c r="W2077" s="224"/>
      <c r="X2077" s="224"/>
      <c r="Y2077" s="224"/>
      <c r="Z2077" s="222"/>
      <c r="AA2077" s="222"/>
      <c r="AB2077" s="222"/>
      <c r="AC2077" s="222"/>
      <c r="AD2077" s="224"/>
      <c r="AE2077" s="224"/>
      <c r="AF2077" s="224"/>
      <c r="AG2077" s="224"/>
      <c r="AH2077" s="223"/>
      <c r="AI2077" s="223"/>
      <c r="AJ2077" s="224"/>
      <c r="AK2077" s="222"/>
      <c r="AL2077" s="222"/>
      <c r="AM2077" s="222"/>
      <c r="AN2077" s="222"/>
      <c r="AO2077" s="224"/>
      <c r="AP2077" s="224"/>
      <c r="AQ2077" s="222"/>
      <c r="AR2077" s="222"/>
      <c r="AS2077" s="222"/>
      <c r="AT2077" s="222"/>
      <c r="AU2077" s="224"/>
      <c r="AV2077" s="224"/>
      <c r="AW2077" s="224"/>
      <c r="AX2077" s="224"/>
      <c r="AY2077" s="224"/>
      <c r="AZ2077" s="226"/>
      <c r="BA2077" s="226"/>
      <c r="BB2077" s="222"/>
      <c r="BC2077" s="230"/>
      <c r="BD2077" s="231"/>
      <c r="BE2077" s="231"/>
      <c r="BF2077" s="232"/>
      <c r="BG2077" s="232"/>
      <c r="BH2077" s="226"/>
      <c r="BI2077" s="224"/>
      <c r="BJ2077" s="233"/>
      <c r="BK2077" s="233"/>
      <c r="BL2077" s="226"/>
      <c r="BM2077" s="229"/>
      <c r="BN2077" s="234"/>
      <c r="BO2077" s="79"/>
      <c r="BP2077" s="79"/>
      <c r="BQ2077" s="54"/>
      <c r="BR2077" s="54"/>
      <c r="BS2077" s="54"/>
    </row>
    <row r="2078" spans="1:71" s="73" customFormat="1" ht="80.25" customHeight="1" thickTop="1" thickBot="1">
      <c r="A2078" s="72"/>
      <c r="B2078" s="614" t="s">
        <v>47</v>
      </c>
      <c r="C2078" s="615"/>
      <c r="D2078" s="616" t="s">
        <v>55</v>
      </c>
      <c r="E2078" s="616"/>
      <c r="F2078" s="76"/>
      <c r="G2078" s="76"/>
      <c r="H2078" s="520">
        <f>H2076</f>
        <v>0</v>
      </c>
      <c r="I2078" s="521"/>
      <c r="J2078" s="522"/>
      <c r="K2078" s="346"/>
      <c r="L2078" s="520">
        <f>L2076</f>
        <v>0</v>
      </c>
      <c r="M2078" s="521"/>
      <c r="N2078" s="522"/>
      <c r="O2078" s="510" t="s">
        <v>51</v>
      </c>
      <c r="P2078" s="511"/>
      <c r="Q2078" s="511"/>
      <c r="R2078" s="511"/>
      <c r="S2078" s="520">
        <f>S2076-H2076</f>
        <v>0</v>
      </c>
      <c r="T2078" s="521"/>
      <c r="U2078" s="522"/>
      <c r="V2078" s="346"/>
      <c r="W2078" s="520">
        <f>W2076-L2076</f>
        <v>0</v>
      </c>
      <c r="X2078" s="521"/>
      <c r="Y2078" s="522"/>
      <c r="Z2078" s="510" t="s">
        <v>116</v>
      </c>
      <c r="AA2078" s="511"/>
      <c r="AB2078" s="511"/>
      <c r="AC2078" s="511"/>
      <c r="AD2078" s="511"/>
      <c r="AE2078" s="511"/>
      <c r="AF2078" s="511"/>
      <c r="AG2078" s="511"/>
      <c r="AH2078" s="511"/>
      <c r="AI2078" s="512"/>
      <c r="AJ2078" s="520">
        <f>AJ2076-S2076</f>
        <v>0</v>
      </c>
      <c r="AK2078" s="521"/>
      <c r="AL2078" s="522"/>
      <c r="AM2078" s="346"/>
      <c r="AN2078" s="520">
        <f>AN2076-W2076</f>
        <v>0</v>
      </c>
      <c r="AO2078" s="521"/>
      <c r="AP2078" s="522"/>
      <c r="AQ2078" s="510" t="s">
        <v>52</v>
      </c>
      <c r="AR2078" s="511"/>
      <c r="AS2078" s="511"/>
      <c r="AT2078" s="512"/>
      <c r="AU2078" s="520">
        <f>AU2076-AJ2076</f>
        <v>0</v>
      </c>
      <c r="AV2078" s="521"/>
      <c r="AW2078" s="522"/>
      <c r="AX2078" s="346"/>
      <c r="AY2078" s="520">
        <f>AY2076-AN2076</f>
        <v>0</v>
      </c>
      <c r="AZ2078" s="521"/>
      <c r="BA2078" s="522"/>
      <c r="BB2078" s="614" t="s">
        <v>118</v>
      </c>
      <c r="BC2078" s="615"/>
      <c r="BD2078" s="615"/>
      <c r="BE2078" s="658"/>
      <c r="BF2078" s="520">
        <f>BF2076-AU2076</f>
        <v>0</v>
      </c>
      <c r="BG2078" s="521"/>
      <c r="BH2078" s="522"/>
      <c r="BI2078" s="346"/>
      <c r="BJ2078" s="520">
        <f>BJ2076-AY2076</f>
        <v>0</v>
      </c>
      <c r="BK2078" s="521"/>
      <c r="BL2078" s="522"/>
      <c r="BM2078" s="227"/>
      <c r="BN2078" s="228"/>
      <c r="BO2078" s="77"/>
      <c r="BP2078" s="77"/>
      <c r="BQ2078" s="72"/>
      <c r="BR2078" s="72"/>
      <c r="BS2078" s="72"/>
    </row>
    <row r="2079" spans="1:71" ht="15.75" customHeight="1" thickTop="1" thickBot="1">
      <c r="A2079" s="54"/>
      <c r="B2079" s="218"/>
      <c r="C2079" s="219"/>
      <c r="D2079" s="219"/>
      <c r="E2079" s="219"/>
      <c r="F2079" s="80"/>
      <c r="G2079" s="80"/>
      <c r="H2079" s="219"/>
      <c r="I2079" s="219"/>
      <c r="J2079" s="219"/>
      <c r="K2079" s="219"/>
      <c r="L2079" s="219"/>
      <c r="M2079" s="219"/>
      <c r="N2079" s="219"/>
      <c r="O2079" s="219"/>
      <c r="P2079" s="219"/>
      <c r="Q2079" s="219"/>
      <c r="R2079" s="219"/>
      <c r="S2079" s="219"/>
      <c r="T2079" s="219"/>
      <c r="U2079" s="219"/>
      <c r="V2079" s="219"/>
      <c r="W2079" s="219"/>
      <c r="X2079" s="219"/>
      <c r="Y2079" s="219"/>
      <c r="Z2079" s="219"/>
      <c r="AA2079" s="219"/>
      <c r="AB2079" s="219"/>
      <c r="AC2079" s="219"/>
      <c r="AD2079" s="219"/>
      <c r="AE2079" s="219"/>
      <c r="AF2079" s="225"/>
      <c r="AG2079" s="225"/>
      <c r="AH2079" s="219"/>
      <c r="AI2079" s="219"/>
      <c r="AJ2079" s="219"/>
      <c r="AK2079" s="219"/>
      <c r="AL2079" s="219"/>
      <c r="AM2079" s="219"/>
      <c r="AN2079" s="219"/>
      <c r="AO2079" s="219"/>
      <c r="AP2079" s="219"/>
      <c r="AQ2079" s="219"/>
      <c r="AR2079" s="219"/>
      <c r="AS2079" s="219"/>
      <c r="AT2079" s="219"/>
      <c r="AU2079" s="219"/>
      <c r="AV2079" s="219"/>
      <c r="AW2079" s="219"/>
      <c r="AX2079" s="219"/>
      <c r="AY2079" s="219"/>
      <c r="AZ2079" s="219"/>
      <c r="BA2079" s="617" t="s">
        <v>135</v>
      </c>
      <c r="BB2079" s="617"/>
      <c r="BC2079" s="617"/>
      <c r="BD2079" s="617"/>
      <c r="BE2079" s="617"/>
      <c r="BF2079" s="617"/>
      <c r="BG2079" s="617"/>
      <c r="BH2079" s="617"/>
      <c r="BI2079" s="617"/>
      <c r="BJ2079" s="617"/>
      <c r="BK2079" s="617"/>
      <c r="BL2079" s="617"/>
      <c r="BM2079" s="617"/>
      <c r="BN2079" s="618"/>
      <c r="BO2079" s="81"/>
      <c r="BP2079" s="81"/>
      <c r="BQ2079" s="54"/>
      <c r="BR2079" s="54"/>
      <c r="BS2079" s="54"/>
    </row>
    <row r="2080" spans="1:71" ht="12" customHeight="1" thickTop="1">
      <c r="A2080" s="54"/>
      <c r="B2080" s="55"/>
      <c r="C2080" s="54"/>
      <c r="D2080" s="54"/>
      <c r="E2080" s="54"/>
      <c r="F2080" s="56"/>
      <c r="G2080" s="56"/>
      <c r="H2080" s="54"/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  <c r="S2080" s="54"/>
      <c r="T2080" s="54"/>
      <c r="U2080" s="54"/>
      <c r="V2080" s="54"/>
      <c r="W2080" s="54"/>
      <c r="X2080" s="54"/>
      <c r="Y2080" s="54"/>
      <c r="Z2080" s="54"/>
      <c r="AA2080" s="54"/>
      <c r="AB2080" s="54"/>
      <c r="AC2080" s="54"/>
      <c r="AD2080" s="54"/>
      <c r="AE2080" s="54"/>
      <c r="AF2080" s="57"/>
      <c r="AG2080" s="57"/>
      <c r="AH2080" s="54"/>
      <c r="AI2080" s="54"/>
      <c r="AJ2080" s="54"/>
      <c r="AK2080" s="54"/>
      <c r="AL2080" s="54"/>
      <c r="AM2080" s="54"/>
      <c r="AN2080" s="54"/>
      <c r="AO2080" s="54"/>
      <c r="AP2080" s="54"/>
      <c r="AQ2080" s="54"/>
      <c r="AR2080" s="54"/>
      <c r="AS2080" s="54"/>
      <c r="AT2080" s="54"/>
      <c r="AU2080" s="54"/>
      <c r="AV2080" s="54"/>
      <c r="AW2080" s="54"/>
      <c r="AX2080" s="54"/>
      <c r="AY2080" s="54"/>
      <c r="AZ2080" s="54"/>
      <c r="BA2080" s="54"/>
      <c r="BB2080" s="54"/>
      <c r="BC2080" s="54"/>
      <c r="BD2080" s="54"/>
      <c r="BE2080" s="54"/>
      <c r="BF2080" s="54"/>
      <c r="BG2080" s="54"/>
      <c r="BH2080" s="54"/>
      <c r="BI2080" s="54"/>
      <c r="BJ2080" s="54"/>
      <c r="BK2080" s="54"/>
      <c r="BL2080" s="54"/>
      <c r="BM2080" s="54"/>
      <c r="BN2080" s="54"/>
      <c r="BO2080" s="58"/>
      <c r="BP2080" s="58"/>
      <c r="BQ2080" s="54"/>
      <c r="BR2080" s="54"/>
      <c r="BS2080" s="54"/>
    </row>
    <row r="2081" spans="1:71" s="61" customFormat="1" ht="33.75">
      <c r="A2081" s="60"/>
      <c r="B2081" s="503" t="s">
        <v>9</v>
      </c>
      <c r="C2081" s="503"/>
      <c r="D2081" s="503"/>
      <c r="E2081" s="503"/>
      <c r="F2081" s="503"/>
      <c r="G2081" s="503"/>
      <c r="H2081" s="503"/>
      <c r="I2081" s="503"/>
      <c r="J2081" s="503"/>
      <c r="K2081" s="503"/>
      <c r="L2081" s="503"/>
      <c r="M2081" s="503"/>
      <c r="N2081" s="503"/>
      <c r="O2081" s="503"/>
      <c r="P2081" s="503"/>
      <c r="Q2081" s="503"/>
      <c r="R2081" s="503"/>
      <c r="S2081" s="503"/>
      <c r="T2081" s="503"/>
      <c r="U2081" s="503"/>
      <c r="V2081" s="503"/>
      <c r="W2081" s="503"/>
      <c r="X2081" s="503"/>
      <c r="Y2081" s="503"/>
      <c r="Z2081" s="503"/>
      <c r="AA2081" s="503"/>
      <c r="AB2081" s="503"/>
      <c r="AC2081" s="503"/>
      <c r="AD2081" s="503"/>
      <c r="AE2081" s="503"/>
      <c r="AF2081" s="503"/>
      <c r="AG2081" s="503"/>
      <c r="AH2081" s="503"/>
      <c r="AI2081" s="503"/>
      <c r="AJ2081" s="503"/>
      <c r="AK2081" s="503"/>
      <c r="AL2081" s="503"/>
      <c r="AM2081" s="503"/>
      <c r="AN2081" s="503"/>
      <c r="AO2081" s="503"/>
      <c r="AP2081" s="503"/>
      <c r="AQ2081" s="503"/>
      <c r="AR2081" s="503"/>
      <c r="AS2081" s="503"/>
      <c r="AT2081" s="503"/>
      <c r="AU2081" s="503"/>
      <c r="AV2081" s="503"/>
      <c r="AW2081" s="503"/>
      <c r="AX2081" s="503"/>
      <c r="AY2081" s="503"/>
      <c r="AZ2081" s="503"/>
      <c r="BA2081" s="503"/>
      <c r="BB2081" s="503"/>
      <c r="BC2081" s="503"/>
      <c r="BD2081" s="503"/>
      <c r="BE2081" s="503"/>
      <c r="BF2081" s="503"/>
      <c r="BG2081" s="503"/>
      <c r="BH2081" s="503"/>
      <c r="BI2081" s="503"/>
      <c r="BJ2081" s="503"/>
      <c r="BK2081" s="503"/>
      <c r="BL2081" s="503"/>
      <c r="BM2081" s="503"/>
      <c r="BN2081" s="503"/>
      <c r="BO2081" s="192"/>
      <c r="BP2081" s="192"/>
      <c r="BQ2081" s="60"/>
      <c r="BR2081" s="60"/>
      <c r="BS2081" s="60"/>
    </row>
    <row r="2082" spans="1:71" ht="10.9" customHeight="1">
      <c r="A2082" s="54"/>
      <c r="B2082" s="193"/>
      <c r="C2082" s="194"/>
      <c r="D2082" s="194"/>
      <c r="E2082" s="194"/>
      <c r="F2082" s="195"/>
      <c r="G2082" s="195"/>
      <c r="H2082" s="194"/>
      <c r="I2082" s="194"/>
      <c r="J2082" s="194"/>
      <c r="K2082" s="194"/>
      <c r="L2082" s="194"/>
      <c r="M2082" s="194"/>
      <c r="N2082" s="194"/>
      <c r="O2082" s="194"/>
      <c r="P2082" s="194"/>
      <c r="Q2082" s="194"/>
      <c r="R2082" s="194"/>
      <c r="S2082" s="194"/>
      <c r="T2082" s="194"/>
      <c r="U2082" s="194"/>
      <c r="V2082" s="194"/>
      <c r="W2082" s="194"/>
      <c r="X2082" s="194"/>
      <c r="Y2082" s="194"/>
      <c r="Z2082" s="194"/>
      <c r="AA2082" s="194"/>
      <c r="AB2082" s="194"/>
      <c r="AC2082" s="194"/>
      <c r="AD2082" s="194"/>
      <c r="AE2082" s="194"/>
      <c r="AF2082" s="196"/>
      <c r="AG2082" s="196"/>
      <c r="AH2082" s="194"/>
      <c r="AI2082" s="194"/>
      <c r="AJ2082" s="194"/>
      <c r="AK2082" s="194"/>
      <c r="AL2082" s="194"/>
      <c r="AM2082" s="194"/>
      <c r="AN2082" s="194"/>
      <c r="AO2082" s="194"/>
      <c r="AP2082" s="194"/>
      <c r="AQ2082" s="194"/>
      <c r="AR2082" s="194"/>
      <c r="AS2082" s="194"/>
      <c r="AT2082" s="194"/>
      <c r="AU2082" s="194"/>
      <c r="AV2082" s="194"/>
      <c r="AW2082" s="194"/>
      <c r="AX2082" s="194"/>
      <c r="AY2082" s="194"/>
      <c r="AZ2082" s="194"/>
      <c r="BA2082" s="194"/>
      <c r="BB2082" s="194"/>
      <c r="BC2082" s="194"/>
      <c r="BD2082" s="194"/>
      <c r="BE2082" s="194"/>
      <c r="BF2082" s="194"/>
      <c r="BG2082" s="194"/>
      <c r="BH2082" s="194"/>
      <c r="BI2082" s="194"/>
      <c r="BJ2082" s="194"/>
      <c r="BK2082" s="194"/>
      <c r="BL2082" s="194"/>
      <c r="BM2082" s="194"/>
      <c r="BN2082" s="508"/>
      <c r="BO2082" s="508"/>
      <c r="BP2082" s="508"/>
      <c r="BQ2082" s="54"/>
      <c r="BR2082" s="54"/>
      <c r="BS2082" s="54"/>
    </row>
    <row r="2083" spans="1:71" s="62" customFormat="1" ht="36.75" customHeight="1">
      <c r="A2083" s="55"/>
      <c r="B2083" s="193"/>
      <c r="C2083" s="193"/>
      <c r="D2083" s="197" t="s">
        <v>10</v>
      </c>
      <c r="E2083" s="514" t="str">
        <f>IF(ROSTER!D$3="","",ROSTER!D$3)</f>
        <v/>
      </c>
      <c r="F2083" s="514"/>
      <c r="G2083" s="514"/>
      <c r="H2083" s="514"/>
      <c r="I2083" s="514"/>
      <c r="J2083" s="514"/>
      <c r="K2083" s="514"/>
      <c r="L2083" s="514"/>
      <c r="M2083" s="514"/>
      <c r="N2083" s="514"/>
      <c r="O2083" s="514"/>
      <c r="P2083" s="514"/>
      <c r="Q2083" s="514"/>
      <c r="R2083" s="514"/>
      <c r="S2083" s="514"/>
      <c r="T2083" s="514"/>
      <c r="U2083" s="514"/>
      <c r="V2083" s="514"/>
      <c r="W2083" s="514"/>
      <c r="X2083" s="514"/>
      <c r="Y2083" s="514"/>
      <c r="Z2083" s="514"/>
      <c r="AA2083" s="514"/>
      <c r="AB2083" s="514"/>
      <c r="AC2083" s="514"/>
      <c r="AD2083" s="198"/>
      <c r="AE2083" s="505" t="s">
        <v>11</v>
      </c>
      <c r="AF2083" s="505"/>
      <c r="AG2083" s="505"/>
      <c r="AH2083" s="505"/>
      <c r="AI2083" s="505"/>
      <c r="AJ2083" s="505"/>
      <c r="AK2083" s="505"/>
      <c r="AL2083" s="505"/>
      <c r="AM2083" s="505"/>
      <c r="AN2083" s="513"/>
      <c r="AO2083" s="513"/>
      <c r="AP2083" s="513"/>
      <c r="AQ2083" s="513"/>
      <c r="AR2083" s="513"/>
      <c r="AS2083" s="513"/>
      <c r="AT2083" s="513"/>
      <c r="AU2083" s="513"/>
      <c r="AV2083" s="513"/>
      <c r="AW2083" s="513"/>
      <c r="AX2083" s="513"/>
      <c r="AY2083" s="513"/>
      <c r="AZ2083" s="513"/>
      <c r="BA2083" s="513"/>
      <c r="BB2083" s="513"/>
      <c r="BC2083" s="513"/>
      <c r="BD2083" s="513"/>
      <c r="BE2083" s="513"/>
      <c r="BF2083" s="513"/>
      <c r="BG2083" s="513"/>
      <c r="BH2083" s="513"/>
      <c r="BI2083" s="513"/>
      <c r="BJ2083" s="513"/>
      <c r="BK2083" s="513"/>
      <c r="BL2083" s="513"/>
      <c r="BM2083" s="513"/>
      <c r="BN2083" s="508"/>
      <c r="BO2083" s="508"/>
      <c r="BP2083" s="508"/>
      <c r="BQ2083" s="55"/>
      <c r="BR2083" s="55"/>
      <c r="BS2083" s="55"/>
    </row>
    <row r="2084" spans="1:71" ht="8.85" customHeight="1">
      <c r="A2084" s="63"/>
      <c r="B2084" s="193"/>
      <c r="C2084" s="196" t="s">
        <v>36</v>
      </c>
      <c r="D2084" s="196"/>
      <c r="E2084" s="196"/>
      <c r="F2084" s="199"/>
      <c r="G2084" s="199"/>
      <c r="H2084" s="196"/>
      <c r="I2084" s="196"/>
      <c r="J2084" s="200"/>
      <c r="K2084" s="200"/>
      <c r="L2084" s="200"/>
      <c r="M2084" s="200"/>
      <c r="N2084" s="200"/>
      <c r="O2084" s="200"/>
      <c r="P2084" s="200"/>
      <c r="Q2084" s="200"/>
      <c r="R2084" s="200"/>
      <c r="S2084" s="200"/>
      <c r="T2084" s="200"/>
      <c r="U2084" s="200"/>
      <c r="V2084" s="200"/>
      <c r="W2084" s="200"/>
      <c r="X2084" s="200"/>
      <c r="Y2084" s="200"/>
      <c r="Z2084" s="200"/>
      <c r="AA2084" s="200"/>
      <c r="AB2084" s="200"/>
      <c r="AC2084" s="200"/>
      <c r="AD2084" s="200"/>
      <c r="AE2084" s="200"/>
      <c r="AF2084" s="200"/>
      <c r="AG2084" s="196"/>
      <c r="AH2084" s="201"/>
      <c r="AI2084" s="202"/>
      <c r="AJ2084" s="202"/>
      <c r="AK2084" s="202"/>
      <c r="AL2084" s="202"/>
      <c r="AM2084" s="202"/>
      <c r="AN2084" s="202"/>
      <c r="AO2084" s="203"/>
      <c r="AP2084" s="204"/>
      <c r="AQ2084" s="204"/>
      <c r="AR2084" s="204"/>
      <c r="AS2084" s="204"/>
      <c r="AT2084" s="204"/>
      <c r="AU2084" s="204"/>
      <c r="AV2084" s="204"/>
      <c r="AW2084" s="204"/>
      <c r="AX2084" s="204"/>
      <c r="AY2084" s="204"/>
      <c r="AZ2084" s="204"/>
      <c r="BA2084" s="204"/>
      <c r="BB2084" s="204"/>
      <c r="BC2084" s="204"/>
      <c r="BD2084" s="204"/>
      <c r="BE2084" s="204"/>
      <c r="BF2084" s="204"/>
      <c r="BG2084" s="204"/>
      <c r="BH2084" s="204"/>
      <c r="BI2084" s="204"/>
      <c r="BJ2084" s="204"/>
      <c r="BK2084" s="204"/>
      <c r="BL2084" s="204"/>
      <c r="BM2084" s="204"/>
      <c r="BN2084" s="204"/>
      <c r="BO2084" s="205"/>
      <c r="BP2084" s="205"/>
      <c r="BQ2084" s="63"/>
      <c r="BR2084" s="63"/>
      <c r="BS2084" s="63"/>
    </row>
    <row r="2085" spans="1:71" s="62" customFormat="1" ht="42.75">
      <c r="A2085" s="55"/>
      <c r="B2085" s="193"/>
      <c r="C2085" s="519" t="s">
        <v>35</v>
      </c>
      <c r="D2085" s="519"/>
      <c r="E2085" s="513"/>
      <c r="F2085" s="513"/>
      <c r="G2085" s="513"/>
      <c r="H2085" s="513"/>
      <c r="I2085" s="513"/>
      <c r="J2085" s="513"/>
      <c r="K2085" s="513"/>
      <c r="L2085" s="513"/>
      <c r="M2085" s="513"/>
      <c r="N2085" s="513"/>
      <c r="O2085" s="513"/>
      <c r="P2085" s="513"/>
      <c r="Q2085" s="513"/>
      <c r="R2085" s="513"/>
      <c r="S2085" s="513"/>
      <c r="T2085" s="513"/>
      <c r="U2085" s="513"/>
      <c r="V2085" s="513"/>
      <c r="W2085" s="513"/>
      <c r="X2085" s="513"/>
      <c r="Y2085" s="513"/>
      <c r="Z2085" s="513"/>
      <c r="AA2085" s="513"/>
      <c r="AB2085" s="513"/>
      <c r="AC2085" s="513"/>
      <c r="AD2085" s="198"/>
      <c r="AE2085" s="239" t="s">
        <v>19</v>
      </c>
      <c r="AF2085" s="239"/>
      <c r="AG2085" s="239"/>
      <c r="AH2085" s="505" t="s">
        <v>19</v>
      </c>
      <c r="AI2085" s="505"/>
      <c r="AJ2085" s="505"/>
      <c r="AK2085" s="505"/>
      <c r="AL2085" s="505"/>
      <c r="AM2085" s="505"/>
      <c r="AN2085" s="513"/>
      <c r="AO2085" s="513"/>
      <c r="AP2085" s="513"/>
      <c r="AQ2085" s="513"/>
      <c r="AR2085" s="513"/>
      <c r="AS2085" s="513"/>
      <c r="AT2085" s="513"/>
      <c r="AU2085" s="513"/>
      <c r="AV2085" s="513"/>
      <c r="AW2085" s="513"/>
      <c r="AX2085" s="513"/>
      <c r="AY2085" s="513"/>
      <c r="AZ2085" s="513"/>
      <c r="BA2085" s="505" t="s">
        <v>12</v>
      </c>
      <c r="BB2085" s="505"/>
      <c r="BC2085" s="505"/>
      <c r="BD2085" s="504"/>
      <c r="BE2085" s="504"/>
      <c r="BF2085" s="504"/>
      <c r="BG2085" s="504"/>
      <c r="BH2085" s="504"/>
      <c r="BI2085" s="504"/>
      <c r="BJ2085" s="504"/>
      <c r="BK2085" s="504"/>
      <c r="BL2085" s="504"/>
      <c r="BM2085" s="504"/>
      <c r="BN2085" s="206"/>
      <c r="BO2085" s="207"/>
      <c r="BP2085" s="207"/>
      <c r="BQ2085" s="64">
        <f>IF(BD2085=0,0,1)</f>
        <v>0</v>
      </c>
      <c r="BR2085" s="65">
        <f>IF((BE2139+BI2139)&gt;(AO2139+AS2139),1,0)</f>
        <v>0</v>
      </c>
      <c r="BS2085" s="66"/>
    </row>
    <row r="2086" spans="1:71" ht="9.6" customHeight="1">
      <c r="A2086" s="54"/>
      <c r="B2086" s="193"/>
      <c r="C2086" s="194"/>
      <c r="D2086" s="194"/>
      <c r="E2086" s="194"/>
      <c r="F2086" s="195"/>
      <c r="G2086" s="195"/>
      <c r="H2086" s="194"/>
      <c r="I2086" s="194"/>
      <c r="J2086" s="194"/>
      <c r="K2086" s="194"/>
      <c r="L2086" s="194"/>
      <c r="M2086" s="194"/>
      <c r="N2086" s="194"/>
      <c r="O2086" s="194"/>
      <c r="P2086" s="194"/>
      <c r="Q2086" s="194"/>
      <c r="R2086" s="194"/>
      <c r="S2086" s="194"/>
      <c r="T2086" s="194"/>
      <c r="U2086" s="194"/>
      <c r="V2086" s="194"/>
      <c r="W2086" s="194"/>
      <c r="X2086" s="194"/>
      <c r="Y2086" s="194"/>
      <c r="Z2086" s="194"/>
      <c r="AA2086" s="194"/>
      <c r="AB2086" s="194"/>
      <c r="AC2086" s="194"/>
      <c r="AD2086" s="194"/>
      <c r="AE2086" s="194"/>
      <c r="AF2086" s="196"/>
      <c r="AG2086" s="196"/>
      <c r="AH2086" s="194"/>
      <c r="AI2086" s="194"/>
      <c r="AJ2086" s="194"/>
      <c r="AK2086" s="194"/>
      <c r="AL2086" s="194"/>
      <c r="AM2086" s="194"/>
      <c r="AN2086" s="194"/>
      <c r="AO2086" s="194"/>
      <c r="AP2086" s="194"/>
      <c r="AQ2086" s="194"/>
      <c r="AR2086" s="194"/>
      <c r="AS2086" s="194"/>
      <c r="AT2086" s="194"/>
      <c r="AU2086" s="194"/>
      <c r="AV2086" s="194"/>
      <c r="AW2086" s="194"/>
      <c r="AX2086" s="194"/>
      <c r="AY2086" s="194"/>
      <c r="AZ2086" s="194"/>
      <c r="BA2086" s="194"/>
      <c r="BB2086" s="194"/>
      <c r="BC2086" s="194"/>
      <c r="BD2086" s="194"/>
      <c r="BE2086" s="194"/>
      <c r="BF2086" s="194"/>
      <c r="BG2086" s="194"/>
      <c r="BH2086" s="194"/>
      <c r="BI2086" s="194"/>
      <c r="BJ2086" s="194"/>
      <c r="BK2086" s="194"/>
      <c r="BL2086" s="194"/>
      <c r="BM2086" s="194"/>
      <c r="BN2086" s="194"/>
      <c r="BO2086" s="208"/>
      <c r="BP2086" s="208"/>
      <c r="BQ2086" s="54"/>
      <c r="BR2086" s="54"/>
      <c r="BS2086" s="54"/>
    </row>
    <row r="2087" spans="1:71" ht="8.85" customHeight="1" thickBot="1">
      <c r="A2087" s="54"/>
      <c r="B2087" s="209"/>
      <c r="C2087" s="210"/>
      <c r="D2087" s="210"/>
      <c r="E2087" s="210"/>
      <c r="F2087" s="211"/>
      <c r="G2087" s="211"/>
      <c r="H2087" s="210"/>
      <c r="I2087" s="210"/>
      <c r="J2087" s="210"/>
      <c r="K2087" s="210"/>
      <c r="L2087" s="210"/>
      <c r="M2087" s="210"/>
      <c r="N2087" s="210"/>
      <c r="O2087" s="210"/>
      <c r="P2087" s="210"/>
      <c r="Q2087" s="210"/>
      <c r="R2087" s="210"/>
      <c r="S2087" s="210"/>
      <c r="T2087" s="210"/>
      <c r="U2087" s="210"/>
      <c r="V2087" s="210"/>
      <c r="W2087" s="210"/>
      <c r="X2087" s="210"/>
      <c r="Y2087" s="210"/>
      <c r="Z2087" s="210"/>
      <c r="AA2087" s="210"/>
      <c r="AB2087" s="210"/>
      <c r="AC2087" s="210"/>
      <c r="AD2087" s="210"/>
      <c r="AE2087" s="210"/>
      <c r="AF2087" s="212"/>
      <c r="AG2087" s="212"/>
      <c r="AH2087" s="210"/>
      <c r="AI2087" s="210"/>
      <c r="AJ2087" s="210"/>
      <c r="AK2087" s="210"/>
      <c r="AL2087" s="210"/>
      <c r="AM2087" s="210"/>
      <c r="AN2087" s="210"/>
      <c r="AO2087" s="210"/>
      <c r="AP2087" s="210"/>
      <c r="AQ2087" s="210"/>
      <c r="AR2087" s="210"/>
      <c r="AS2087" s="210"/>
      <c r="AT2087" s="210"/>
      <c r="AU2087" s="210"/>
      <c r="AV2087" s="210"/>
      <c r="AW2087" s="210"/>
      <c r="AX2087" s="210"/>
      <c r="AY2087" s="210"/>
      <c r="AZ2087" s="210"/>
      <c r="BA2087" s="210"/>
      <c r="BB2087" s="210"/>
      <c r="BC2087" s="210"/>
      <c r="BD2087" s="210"/>
      <c r="BE2087" s="210"/>
      <c r="BF2087" s="210"/>
      <c r="BG2087" s="210"/>
      <c r="BH2087" s="210"/>
      <c r="BI2087" s="210"/>
      <c r="BJ2087" s="210"/>
      <c r="BK2087" s="210"/>
      <c r="BL2087" s="210"/>
      <c r="BM2087" s="210"/>
      <c r="BN2087" s="210"/>
      <c r="BO2087" s="213"/>
      <c r="BP2087" s="213"/>
      <c r="BQ2087" s="54"/>
      <c r="BR2087" s="54"/>
      <c r="BS2087" s="54"/>
    </row>
    <row r="2088" spans="1:71" s="62" customFormat="1" ht="33.4" customHeight="1" thickTop="1">
      <c r="A2088" s="66"/>
      <c r="B2088" s="515" t="s">
        <v>0</v>
      </c>
      <c r="C2088" s="531" t="s">
        <v>1</v>
      </c>
      <c r="D2088" s="532"/>
      <c r="E2088" s="332" t="s">
        <v>26</v>
      </c>
      <c r="F2088" s="499" t="s">
        <v>104</v>
      </c>
      <c r="G2088" s="499" t="s">
        <v>105</v>
      </c>
      <c r="H2088" s="527" t="s">
        <v>38</v>
      </c>
      <c r="I2088" s="528"/>
      <c r="J2088" s="564" t="s">
        <v>7</v>
      </c>
      <c r="K2088" s="564"/>
      <c r="L2088" s="564"/>
      <c r="M2088" s="564"/>
      <c r="N2088" s="564"/>
      <c r="O2088" s="564"/>
      <c r="P2088" s="564" t="s">
        <v>2</v>
      </c>
      <c r="Q2088" s="564"/>
      <c r="R2088" s="564"/>
      <c r="S2088" s="564"/>
      <c r="T2088" s="564"/>
      <c r="U2088" s="564"/>
      <c r="V2088" s="610" t="s">
        <v>32</v>
      </c>
      <c r="W2088" s="611"/>
      <c r="X2088" s="610" t="s">
        <v>33</v>
      </c>
      <c r="Y2088" s="611"/>
      <c r="Z2088" s="619" t="s">
        <v>41</v>
      </c>
      <c r="AA2088" s="620"/>
      <c r="AB2088" s="623" t="s">
        <v>6</v>
      </c>
      <c r="AC2088" s="623"/>
      <c r="AD2088" s="623"/>
      <c r="AE2088" s="623"/>
      <c r="AF2088" s="623"/>
      <c r="AG2088" s="623"/>
      <c r="AH2088" s="564" t="s">
        <v>66</v>
      </c>
      <c r="AI2088" s="564"/>
      <c r="AJ2088" s="564"/>
      <c r="AK2088" s="564"/>
      <c r="AL2088" s="564"/>
      <c r="AM2088" s="564"/>
      <c r="AN2088" s="564" t="s">
        <v>67</v>
      </c>
      <c r="AO2088" s="564"/>
      <c r="AP2088" s="564"/>
      <c r="AQ2088" s="564"/>
      <c r="AR2088" s="564"/>
      <c r="AS2088" s="564"/>
      <c r="AT2088" s="564" t="s">
        <v>68</v>
      </c>
      <c r="AU2088" s="564"/>
      <c r="AV2088" s="564"/>
      <c r="AW2088" s="564"/>
      <c r="AX2088" s="564"/>
      <c r="AY2088" s="583"/>
      <c r="AZ2088" s="564" t="s">
        <v>4</v>
      </c>
      <c r="BA2088" s="564"/>
      <c r="BB2088" s="564"/>
      <c r="BC2088" s="564"/>
      <c r="BD2088" s="564"/>
      <c r="BE2088" s="564"/>
      <c r="BF2088" s="564" t="s">
        <v>69</v>
      </c>
      <c r="BG2088" s="564"/>
      <c r="BH2088" s="564"/>
      <c r="BI2088" s="564"/>
      <c r="BJ2088" s="564"/>
      <c r="BK2088" s="582"/>
      <c r="BL2088" s="659" t="s">
        <v>119</v>
      </c>
      <c r="BM2088" s="660"/>
      <c r="BN2088" s="661"/>
      <c r="BO2088" s="603" t="s">
        <v>83</v>
      </c>
      <c r="BP2088" s="603" t="s">
        <v>84</v>
      </c>
      <c r="BQ2088" s="66"/>
      <c r="BR2088" s="66"/>
      <c r="BS2088" s="66"/>
    </row>
    <row r="2089" spans="1:71" s="68" customFormat="1" ht="45" customHeight="1">
      <c r="A2089" s="67"/>
      <c r="B2089" s="516"/>
      <c r="C2089" s="533"/>
      <c r="D2089" s="534"/>
      <c r="E2089" s="331" t="s">
        <v>106</v>
      </c>
      <c r="F2089" s="500"/>
      <c r="G2089" s="500"/>
      <c r="H2089" s="529"/>
      <c r="I2089" s="530"/>
      <c r="J2089" s="562" t="s">
        <v>15</v>
      </c>
      <c r="K2089" s="563"/>
      <c r="L2089" s="525" t="s">
        <v>16</v>
      </c>
      <c r="M2089" s="526"/>
      <c r="N2089" s="517" t="s">
        <v>17</v>
      </c>
      <c r="O2089" s="518" t="s">
        <v>8</v>
      </c>
      <c r="P2089" s="562" t="s">
        <v>24</v>
      </c>
      <c r="Q2089" s="563"/>
      <c r="R2089" s="525" t="s">
        <v>22</v>
      </c>
      <c r="S2089" s="526"/>
      <c r="T2089" s="517" t="s">
        <v>17</v>
      </c>
      <c r="U2089" s="518"/>
      <c r="V2089" s="612"/>
      <c r="W2089" s="613"/>
      <c r="X2089" s="612"/>
      <c r="Y2089" s="613"/>
      <c r="Z2089" s="621"/>
      <c r="AA2089" s="622"/>
      <c r="AB2089" s="638" t="s">
        <v>50</v>
      </c>
      <c r="AC2089" s="639"/>
      <c r="AD2089" s="636" t="s">
        <v>21</v>
      </c>
      <c r="AE2089" s="637" t="s">
        <v>3</v>
      </c>
      <c r="AF2089" s="624" t="s">
        <v>5</v>
      </c>
      <c r="AG2089" s="625"/>
      <c r="AH2089" s="562" t="s">
        <v>50</v>
      </c>
      <c r="AI2089" s="563"/>
      <c r="AJ2089" s="525" t="s">
        <v>21</v>
      </c>
      <c r="AK2089" s="526" t="s">
        <v>3</v>
      </c>
      <c r="AL2089" s="523" t="s">
        <v>5</v>
      </c>
      <c r="AM2089" s="524"/>
      <c r="AN2089" s="562" t="s">
        <v>50</v>
      </c>
      <c r="AO2089" s="563"/>
      <c r="AP2089" s="525" t="s">
        <v>21</v>
      </c>
      <c r="AQ2089" s="526" t="s">
        <v>3</v>
      </c>
      <c r="AR2089" s="523" t="s">
        <v>5</v>
      </c>
      <c r="AS2089" s="524"/>
      <c r="AT2089" s="533" t="s">
        <v>50</v>
      </c>
      <c r="AU2089" s="584"/>
      <c r="AV2089" s="597" t="s">
        <v>21</v>
      </c>
      <c r="AW2089" s="598" t="s">
        <v>3</v>
      </c>
      <c r="AX2089" s="523" t="s">
        <v>5</v>
      </c>
      <c r="AY2089" s="585"/>
      <c r="AZ2089" s="562" t="s">
        <v>50</v>
      </c>
      <c r="BA2089" s="563"/>
      <c r="BB2089" s="525" t="s">
        <v>21</v>
      </c>
      <c r="BC2089" s="526" t="s">
        <v>3</v>
      </c>
      <c r="BD2089" s="523" t="s">
        <v>5</v>
      </c>
      <c r="BE2089" s="524"/>
      <c r="BF2089" s="533" t="s">
        <v>50</v>
      </c>
      <c r="BG2089" s="584"/>
      <c r="BH2089" s="597" t="s">
        <v>21</v>
      </c>
      <c r="BI2089" s="598" t="s">
        <v>3</v>
      </c>
      <c r="BJ2089" s="523" t="s">
        <v>5</v>
      </c>
      <c r="BK2089" s="524"/>
      <c r="BL2089" s="662"/>
      <c r="BM2089" s="663"/>
      <c r="BN2089" s="664"/>
      <c r="BO2089" s="604"/>
      <c r="BP2089" s="604"/>
      <c r="BQ2089" s="67"/>
      <c r="BR2089" s="67"/>
      <c r="BS2089" s="67"/>
    </row>
    <row r="2090" spans="1:71" ht="23.85" customHeight="1">
      <c r="A2090" s="69"/>
      <c r="B2090" s="548" t="str">
        <f>IF(ROSTER!B$8="","",ROSTER!B$8)</f>
        <v/>
      </c>
      <c r="C2090" s="536" t="str">
        <f>IF(ROSTER!C$8="","",ROSTER!C$8)</f>
        <v/>
      </c>
      <c r="D2090" s="537"/>
      <c r="E2090" s="546"/>
      <c r="F2090" s="501">
        <f>IF(E2090="y",1,IF(E2090="S",1,0))</f>
        <v>0</v>
      </c>
      <c r="G2090" s="506">
        <f>IF(E2090="S",1,0)</f>
        <v>0</v>
      </c>
      <c r="H2090" s="542"/>
      <c r="I2090" s="543"/>
      <c r="J2090" s="538"/>
      <c r="K2090" s="539"/>
      <c r="L2090" s="552"/>
      <c r="M2090" s="558"/>
      <c r="N2090" s="554">
        <f>L2090+J2090</f>
        <v>0</v>
      </c>
      <c r="O2090" s="555"/>
      <c r="P2090" s="538"/>
      <c r="Q2090" s="539"/>
      <c r="R2090" s="552"/>
      <c r="S2090" s="558"/>
      <c r="T2090" s="590">
        <f>R2090-P2090</f>
        <v>0</v>
      </c>
      <c r="U2090" s="591"/>
      <c r="V2090" s="550"/>
      <c r="W2090" s="543"/>
      <c r="X2090" s="538"/>
      <c r="Y2090" s="543"/>
      <c r="Z2090" s="538"/>
      <c r="AA2090" s="543"/>
      <c r="AB2090" s="538"/>
      <c r="AC2090" s="539"/>
      <c r="AD2090" s="552"/>
      <c r="AE2090" s="558"/>
      <c r="AF2090" s="586">
        <f>IF(AB2090=0,0,(AD2090/AB2090)*100)</f>
        <v>0</v>
      </c>
      <c r="AG2090" s="587"/>
      <c r="AH2090" s="538"/>
      <c r="AI2090" s="539"/>
      <c r="AJ2090" s="552"/>
      <c r="AK2090" s="558"/>
      <c r="AL2090" s="590">
        <f>IF(AH2090=0,0,(AJ2090/AH2090)*100)</f>
        <v>0</v>
      </c>
      <c r="AM2090" s="591"/>
      <c r="AN2090" s="538"/>
      <c r="AO2090" s="539"/>
      <c r="AP2090" s="552"/>
      <c r="AQ2090" s="558"/>
      <c r="AR2090" s="590">
        <f>IF(AN2090=0,0,(AP2090/AN2090)*100)</f>
        <v>0</v>
      </c>
      <c r="AS2090" s="591"/>
      <c r="AT2090" s="578">
        <f>AB2090+AH2090+AN2090</f>
        <v>0</v>
      </c>
      <c r="AU2090" s="579"/>
      <c r="AV2090" s="574">
        <f>AD2090+AJ2090+AP2090</f>
        <v>0</v>
      </c>
      <c r="AW2090" s="575"/>
      <c r="AX2090" s="590">
        <f>IF(AT2090=0,0,(AV2090/AT2090)*100)</f>
        <v>0</v>
      </c>
      <c r="AY2090" s="591"/>
      <c r="AZ2090" s="538"/>
      <c r="BA2090" s="539"/>
      <c r="BB2090" s="552"/>
      <c r="BC2090" s="558"/>
      <c r="BD2090" s="590">
        <f>IF(AZ2090=0,0,(BB2090/AZ2090)*100)</f>
        <v>0</v>
      </c>
      <c r="BE2090" s="591"/>
      <c r="BF2090" s="578">
        <f>AT2090+AZ2090</f>
        <v>0</v>
      </c>
      <c r="BG2090" s="579"/>
      <c r="BH2090" s="574">
        <f>AV2090+BB2090</f>
        <v>0</v>
      </c>
      <c r="BI2090" s="575"/>
      <c r="BJ2090" s="590">
        <f>IF(BF2090=0,0,(BH2090/BF2090)*100)</f>
        <v>0</v>
      </c>
      <c r="BK2090" s="591"/>
      <c r="BL2090" s="650">
        <f>(AD2090*2)+(AJ2090*2)+(AP2090*3)+BB2090</f>
        <v>0</v>
      </c>
      <c r="BM2090" s="651"/>
      <c r="BN2090" s="652"/>
      <c r="BO2090" s="599" t="e">
        <f>(BL2090*BR$2090)+(N2090*BR$2091)+(X2090*BR$2092)+(R2090*BR$2093)+(V2090*BR$2094)+(Z2090*BR$2095)</f>
        <v>#REF!</v>
      </c>
      <c r="BP2090" s="599" t="e">
        <f>((AZ2090-BB2090)*BR$2097)+((AT2090-AV2090)*BR$2096)+(H2090*BR$2098)+(P2090*BR$2099)</f>
        <v>#REF!</v>
      </c>
      <c r="BQ2090" s="70" t="s">
        <v>72</v>
      </c>
      <c r="BR2090" s="71" t="e">
        <f>IF(#REF!="B",#REF!,IF(#REF!="C",#REF!,#REF!))</f>
        <v>#REF!</v>
      </c>
      <c r="BS2090" s="67"/>
    </row>
    <row r="2091" spans="1:71" ht="23.85" customHeight="1">
      <c r="A2091" s="69"/>
      <c r="B2091" s="549"/>
      <c r="C2091" s="560" t="str">
        <f>IF(ROSTER!D$8="","",ROSTER!D$8)</f>
        <v/>
      </c>
      <c r="D2091" s="561"/>
      <c r="E2091" s="547"/>
      <c r="F2091" s="502"/>
      <c r="G2091" s="507"/>
      <c r="H2091" s="544"/>
      <c r="I2091" s="545"/>
      <c r="J2091" s="540"/>
      <c r="K2091" s="541"/>
      <c r="L2091" s="553"/>
      <c r="M2091" s="559"/>
      <c r="N2091" s="556" t="s">
        <v>14</v>
      </c>
      <c r="O2091" s="557"/>
      <c r="P2091" s="540"/>
      <c r="Q2091" s="541"/>
      <c r="R2091" s="553"/>
      <c r="S2091" s="559"/>
      <c r="T2091" s="592"/>
      <c r="U2091" s="593"/>
      <c r="V2091" s="551"/>
      <c r="W2091" s="545"/>
      <c r="X2091" s="540"/>
      <c r="Y2091" s="545"/>
      <c r="Z2091" s="540"/>
      <c r="AA2091" s="545"/>
      <c r="AB2091" s="540"/>
      <c r="AC2091" s="541"/>
      <c r="AD2091" s="553"/>
      <c r="AE2091" s="559"/>
      <c r="AF2091" s="588"/>
      <c r="AG2091" s="589"/>
      <c r="AH2091" s="540"/>
      <c r="AI2091" s="541"/>
      <c r="AJ2091" s="553"/>
      <c r="AK2091" s="559"/>
      <c r="AL2091" s="592"/>
      <c r="AM2091" s="593"/>
      <c r="AN2091" s="540"/>
      <c r="AO2091" s="541"/>
      <c r="AP2091" s="553"/>
      <c r="AQ2091" s="559"/>
      <c r="AR2091" s="592"/>
      <c r="AS2091" s="593"/>
      <c r="AT2091" s="580"/>
      <c r="AU2091" s="581"/>
      <c r="AV2091" s="576"/>
      <c r="AW2091" s="577"/>
      <c r="AX2091" s="592"/>
      <c r="AY2091" s="593"/>
      <c r="AZ2091" s="540"/>
      <c r="BA2091" s="541"/>
      <c r="BB2091" s="553"/>
      <c r="BC2091" s="559"/>
      <c r="BD2091" s="592"/>
      <c r="BE2091" s="593"/>
      <c r="BF2091" s="580"/>
      <c r="BG2091" s="581"/>
      <c r="BH2091" s="576"/>
      <c r="BI2091" s="577"/>
      <c r="BJ2091" s="592"/>
      <c r="BK2091" s="593"/>
      <c r="BL2091" s="653"/>
      <c r="BM2091" s="654"/>
      <c r="BN2091" s="655"/>
      <c r="BO2091" s="600"/>
      <c r="BP2091" s="600"/>
      <c r="BQ2091" s="70" t="s">
        <v>73</v>
      </c>
      <c r="BR2091" s="71" t="e">
        <f>IF(#REF!="B",#REF!,IF(#REF!="C",#REF!,#REF!))</f>
        <v>#REF!</v>
      </c>
      <c r="BS2091" s="67"/>
    </row>
    <row r="2092" spans="1:71" ht="21.75" customHeight="1">
      <c r="A2092" s="54"/>
      <c r="B2092" s="548" t="str">
        <f>IF(ROSTER!B$10="","",ROSTER!B$10)</f>
        <v/>
      </c>
      <c r="C2092" s="536" t="str">
        <f>IF(ROSTER!C$10="","",ROSTER!C$10)</f>
        <v/>
      </c>
      <c r="D2092" s="537"/>
      <c r="E2092" s="546"/>
      <c r="F2092" s="501">
        <f>IF(E2092="y",1,IF(E2092="S",1,0))</f>
        <v>0</v>
      </c>
      <c r="G2092" s="506">
        <f>IF(E2092="S",1,0)</f>
        <v>0</v>
      </c>
      <c r="H2092" s="542"/>
      <c r="I2092" s="543"/>
      <c r="J2092" s="538"/>
      <c r="K2092" s="539"/>
      <c r="L2092" s="552"/>
      <c r="M2092" s="558"/>
      <c r="N2092" s="554">
        <f>L2092+J2092</f>
        <v>0</v>
      </c>
      <c r="O2092" s="555"/>
      <c r="P2092" s="538"/>
      <c r="Q2092" s="539"/>
      <c r="R2092" s="552"/>
      <c r="S2092" s="558"/>
      <c r="T2092" s="590">
        <f t="shared" ref="T2092:T2133" si="1881">R2092-P2092</f>
        <v>0</v>
      </c>
      <c r="U2092" s="591"/>
      <c r="V2092" s="550"/>
      <c r="W2092" s="543"/>
      <c r="X2092" s="538"/>
      <c r="Y2092" s="543"/>
      <c r="Z2092" s="538"/>
      <c r="AA2092" s="543"/>
      <c r="AB2092" s="538"/>
      <c r="AC2092" s="539"/>
      <c r="AD2092" s="552"/>
      <c r="AE2092" s="558"/>
      <c r="AF2092" s="586">
        <f>IF(AB2092=0,0,(AD2092/AB2092)*100)</f>
        <v>0</v>
      </c>
      <c r="AG2092" s="587"/>
      <c r="AH2092" s="538"/>
      <c r="AI2092" s="539"/>
      <c r="AJ2092" s="552"/>
      <c r="AK2092" s="558"/>
      <c r="AL2092" s="590">
        <f>IF(AH2092=0,0,(AJ2092/AH2092)*100)</f>
        <v>0</v>
      </c>
      <c r="AM2092" s="591"/>
      <c r="AN2092" s="538"/>
      <c r="AO2092" s="539"/>
      <c r="AP2092" s="552"/>
      <c r="AQ2092" s="558"/>
      <c r="AR2092" s="590">
        <f>IF(AN2092=0,0,(AP2092/AN2092)*100)</f>
        <v>0</v>
      </c>
      <c r="AS2092" s="591"/>
      <c r="AT2092" s="578">
        <f>AB2092+AH2092+AN2092</f>
        <v>0</v>
      </c>
      <c r="AU2092" s="579"/>
      <c r="AV2092" s="574">
        <f>AD2092+AJ2092+AP2092</f>
        <v>0</v>
      </c>
      <c r="AW2092" s="575"/>
      <c r="AX2092" s="590">
        <f>IF(AT2092=0,0,(AV2092/AT2092)*100)</f>
        <v>0</v>
      </c>
      <c r="AY2092" s="591"/>
      <c r="AZ2092" s="538"/>
      <c r="BA2092" s="539"/>
      <c r="BB2092" s="552"/>
      <c r="BC2092" s="558"/>
      <c r="BD2092" s="590">
        <f>IF(AZ2092=0,0,(BB2092/AZ2092)*100)</f>
        <v>0</v>
      </c>
      <c r="BE2092" s="591"/>
      <c r="BF2092" s="578">
        <f>AT2092+AZ2092</f>
        <v>0</v>
      </c>
      <c r="BG2092" s="579"/>
      <c r="BH2092" s="574">
        <f>AV2092+BB2092</f>
        <v>0</v>
      </c>
      <c r="BI2092" s="575"/>
      <c r="BJ2092" s="590">
        <f>IF(BF2092=0,0,(BH2092/BF2092)*100)</f>
        <v>0</v>
      </c>
      <c r="BK2092" s="591"/>
      <c r="BL2092" s="650">
        <f>(AD2092*2)+(AJ2092*2)+(AP2092*3)+BB2092</f>
        <v>0</v>
      </c>
      <c r="BM2092" s="651"/>
      <c r="BN2092" s="652"/>
      <c r="BO2092" s="599" t="e">
        <f>(BL2092*BR$2090)+(N2092*BR$2091)+(X2092*BR$2092)+(R2092*BR$2093)+(V2092*BR$2094)+(Z2092*BR$2095)</f>
        <v>#REF!</v>
      </c>
      <c r="BP2092" s="599" t="e">
        <f>((AZ2092-BB2092)*BR$2097)+((AT2092-AV2092)*BR$2096)+(H2092*BR$2098)+(P2092*BR$2099)</f>
        <v>#REF!</v>
      </c>
      <c r="BQ2092" s="70" t="s">
        <v>74</v>
      </c>
      <c r="BR2092" s="71" t="e">
        <f>IF(#REF!="B",#REF!,IF(#REF!="C",#REF!,#REF!))</f>
        <v>#REF!</v>
      </c>
      <c r="BS2092" s="67"/>
    </row>
    <row r="2093" spans="1:71" ht="21.75" customHeight="1">
      <c r="A2093" s="54"/>
      <c r="B2093" s="549"/>
      <c r="C2093" s="560" t="str">
        <f>IF(ROSTER!D$10="","",ROSTER!D$10)</f>
        <v/>
      </c>
      <c r="D2093" s="561"/>
      <c r="E2093" s="547"/>
      <c r="F2093" s="502"/>
      <c r="G2093" s="507"/>
      <c r="H2093" s="544"/>
      <c r="I2093" s="545"/>
      <c r="J2093" s="540"/>
      <c r="K2093" s="541"/>
      <c r="L2093" s="553"/>
      <c r="M2093" s="559"/>
      <c r="N2093" s="556" t="s">
        <v>14</v>
      </c>
      <c r="O2093" s="557"/>
      <c r="P2093" s="540"/>
      <c r="Q2093" s="541"/>
      <c r="R2093" s="553"/>
      <c r="S2093" s="559"/>
      <c r="T2093" s="592"/>
      <c r="U2093" s="593"/>
      <c r="V2093" s="551"/>
      <c r="W2093" s="545"/>
      <c r="X2093" s="540"/>
      <c r="Y2093" s="545"/>
      <c r="Z2093" s="540"/>
      <c r="AA2093" s="545"/>
      <c r="AB2093" s="540"/>
      <c r="AC2093" s="541"/>
      <c r="AD2093" s="553"/>
      <c r="AE2093" s="559"/>
      <c r="AF2093" s="588"/>
      <c r="AG2093" s="589"/>
      <c r="AH2093" s="540"/>
      <c r="AI2093" s="541"/>
      <c r="AJ2093" s="553"/>
      <c r="AK2093" s="559"/>
      <c r="AL2093" s="592"/>
      <c r="AM2093" s="593"/>
      <c r="AN2093" s="540"/>
      <c r="AO2093" s="541"/>
      <c r="AP2093" s="553"/>
      <c r="AQ2093" s="559"/>
      <c r="AR2093" s="592"/>
      <c r="AS2093" s="593"/>
      <c r="AT2093" s="580"/>
      <c r="AU2093" s="581"/>
      <c r="AV2093" s="576"/>
      <c r="AW2093" s="577"/>
      <c r="AX2093" s="592"/>
      <c r="AY2093" s="593"/>
      <c r="AZ2093" s="540"/>
      <c r="BA2093" s="541"/>
      <c r="BB2093" s="553"/>
      <c r="BC2093" s="559"/>
      <c r="BD2093" s="592"/>
      <c r="BE2093" s="593"/>
      <c r="BF2093" s="580"/>
      <c r="BG2093" s="581"/>
      <c r="BH2093" s="576"/>
      <c r="BI2093" s="577"/>
      <c r="BJ2093" s="592"/>
      <c r="BK2093" s="593"/>
      <c r="BL2093" s="653"/>
      <c r="BM2093" s="654"/>
      <c r="BN2093" s="655"/>
      <c r="BO2093" s="600"/>
      <c r="BP2093" s="600"/>
      <c r="BQ2093" s="70" t="s">
        <v>75</v>
      </c>
      <c r="BR2093" s="71" t="e">
        <f>IF(#REF!="B",#REF!,IF(#REF!="C",#REF!,#REF!))</f>
        <v>#REF!</v>
      </c>
      <c r="BS2093" s="67"/>
    </row>
    <row r="2094" spans="1:71" ht="21.75" customHeight="1">
      <c r="A2094" s="54"/>
      <c r="B2094" s="565" t="str">
        <f>IF(ROSTER!B$12="","",ROSTER!B$12)</f>
        <v/>
      </c>
      <c r="C2094" s="536" t="str">
        <f>IF(ROSTER!C$12="","",ROSTER!C$12)</f>
        <v/>
      </c>
      <c r="D2094" s="537"/>
      <c r="E2094" s="546"/>
      <c r="F2094" s="501">
        <f>IF(E2094="y",1,IF(E2094="S",1,0))</f>
        <v>0</v>
      </c>
      <c r="G2094" s="506">
        <f>IF(E2094="S",1,0)</f>
        <v>0</v>
      </c>
      <c r="H2094" s="542"/>
      <c r="I2094" s="543"/>
      <c r="J2094" s="538"/>
      <c r="K2094" s="539"/>
      <c r="L2094" s="552"/>
      <c r="M2094" s="558"/>
      <c r="N2094" s="554">
        <f>L2094+J2094</f>
        <v>0</v>
      </c>
      <c r="O2094" s="555"/>
      <c r="P2094" s="538"/>
      <c r="Q2094" s="539"/>
      <c r="R2094" s="552"/>
      <c r="S2094" s="558"/>
      <c r="T2094" s="590">
        <f t="shared" ref="T2094:T2133" si="1882">R2094-P2094</f>
        <v>0</v>
      </c>
      <c r="U2094" s="591"/>
      <c r="V2094" s="550"/>
      <c r="W2094" s="543"/>
      <c r="X2094" s="538"/>
      <c r="Y2094" s="543"/>
      <c r="Z2094" s="538"/>
      <c r="AA2094" s="543"/>
      <c r="AB2094" s="538"/>
      <c r="AC2094" s="539"/>
      <c r="AD2094" s="552"/>
      <c r="AE2094" s="558"/>
      <c r="AF2094" s="586">
        <f>IF(AB2094=0,0,(AD2094/AB2094)*100)</f>
        <v>0</v>
      </c>
      <c r="AG2094" s="587"/>
      <c r="AH2094" s="538"/>
      <c r="AI2094" s="539"/>
      <c r="AJ2094" s="552"/>
      <c r="AK2094" s="558"/>
      <c r="AL2094" s="590">
        <f>IF(AH2094=0,0,(AJ2094/AH2094)*100)</f>
        <v>0</v>
      </c>
      <c r="AM2094" s="591"/>
      <c r="AN2094" s="538"/>
      <c r="AO2094" s="539"/>
      <c r="AP2094" s="552"/>
      <c r="AQ2094" s="558"/>
      <c r="AR2094" s="590">
        <f>IF(AN2094=0,0,(AP2094/AN2094)*100)</f>
        <v>0</v>
      </c>
      <c r="AS2094" s="591"/>
      <c r="AT2094" s="578">
        <f>AB2094+AH2094+AN2094</f>
        <v>0</v>
      </c>
      <c r="AU2094" s="579"/>
      <c r="AV2094" s="574">
        <f>AD2094+AJ2094+AP2094</f>
        <v>0</v>
      </c>
      <c r="AW2094" s="575"/>
      <c r="AX2094" s="590">
        <f>IF(AT2094=0,0,(AV2094/AT2094)*100)</f>
        <v>0</v>
      </c>
      <c r="AY2094" s="591"/>
      <c r="AZ2094" s="538"/>
      <c r="BA2094" s="539"/>
      <c r="BB2094" s="552"/>
      <c r="BC2094" s="558"/>
      <c r="BD2094" s="590">
        <f>IF(AZ2094=0,0,(BB2094/AZ2094)*100)</f>
        <v>0</v>
      </c>
      <c r="BE2094" s="591"/>
      <c r="BF2094" s="578">
        <f>AT2094+AZ2094</f>
        <v>0</v>
      </c>
      <c r="BG2094" s="579"/>
      <c r="BH2094" s="574">
        <f>AV2094+BB2094</f>
        <v>0</v>
      </c>
      <c r="BI2094" s="575"/>
      <c r="BJ2094" s="590">
        <f>IF(BF2094=0,0,(BH2094/BF2094)*100)</f>
        <v>0</v>
      </c>
      <c r="BK2094" s="591"/>
      <c r="BL2094" s="650">
        <f>(AD2094*2)+(AJ2094*2)+(AP2094*3)+BB2094</f>
        <v>0</v>
      </c>
      <c r="BM2094" s="651"/>
      <c r="BN2094" s="652"/>
      <c r="BO2094" s="599" t="e">
        <f>(BL2094*BR$2090)+(N2094*BR$2091)+(X2094*BR$2092)+(R2094*BR$2093)+(V2094*BR$2094)+(Z2094*BR$2095)</f>
        <v>#REF!</v>
      </c>
      <c r="BP2094" s="599" t="e">
        <f>((AZ2094-BB2094)*BR$2097)+((AT2094-AV2094)*BR$2096)+(H2094*BR$2098)+(P2094*BR$2099)</f>
        <v>#REF!</v>
      </c>
      <c r="BQ2094" s="70" t="s">
        <v>76</v>
      </c>
      <c r="BR2094" s="71" t="e">
        <f>IF(#REF!="B",#REF!,IF(#REF!="C",#REF!,#REF!))</f>
        <v>#REF!</v>
      </c>
      <c r="BS2094" s="67"/>
    </row>
    <row r="2095" spans="1:71" ht="21.75" customHeight="1">
      <c r="A2095" s="54"/>
      <c r="B2095" s="566"/>
      <c r="C2095" s="560" t="str">
        <f>IF(ROSTER!D$12="","",ROSTER!D$12)</f>
        <v/>
      </c>
      <c r="D2095" s="561"/>
      <c r="E2095" s="547"/>
      <c r="F2095" s="502"/>
      <c r="G2095" s="507"/>
      <c r="H2095" s="544"/>
      <c r="I2095" s="545"/>
      <c r="J2095" s="540"/>
      <c r="K2095" s="541"/>
      <c r="L2095" s="553"/>
      <c r="M2095" s="559"/>
      <c r="N2095" s="556" t="s">
        <v>14</v>
      </c>
      <c r="O2095" s="557"/>
      <c r="P2095" s="540"/>
      <c r="Q2095" s="541"/>
      <c r="R2095" s="553"/>
      <c r="S2095" s="559"/>
      <c r="T2095" s="592"/>
      <c r="U2095" s="593"/>
      <c r="V2095" s="551"/>
      <c r="W2095" s="545"/>
      <c r="X2095" s="540"/>
      <c r="Y2095" s="545"/>
      <c r="Z2095" s="540"/>
      <c r="AA2095" s="545"/>
      <c r="AB2095" s="540"/>
      <c r="AC2095" s="541"/>
      <c r="AD2095" s="553"/>
      <c r="AE2095" s="559"/>
      <c r="AF2095" s="588"/>
      <c r="AG2095" s="589"/>
      <c r="AH2095" s="540"/>
      <c r="AI2095" s="541"/>
      <c r="AJ2095" s="553"/>
      <c r="AK2095" s="559"/>
      <c r="AL2095" s="592"/>
      <c r="AM2095" s="593"/>
      <c r="AN2095" s="540"/>
      <c r="AO2095" s="541"/>
      <c r="AP2095" s="553"/>
      <c r="AQ2095" s="559"/>
      <c r="AR2095" s="592"/>
      <c r="AS2095" s="593"/>
      <c r="AT2095" s="580"/>
      <c r="AU2095" s="581"/>
      <c r="AV2095" s="576"/>
      <c r="AW2095" s="577"/>
      <c r="AX2095" s="592"/>
      <c r="AY2095" s="593"/>
      <c r="AZ2095" s="540"/>
      <c r="BA2095" s="541"/>
      <c r="BB2095" s="553"/>
      <c r="BC2095" s="559"/>
      <c r="BD2095" s="592"/>
      <c r="BE2095" s="593"/>
      <c r="BF2095" s="580"/>
      <c r="BG2095" s="581"/>
      <c r="BH2095" s="576"/>
      <c r="BI2095" s="577"/>
      <c r="BJ2095" s="592"/>
      <c r="BK2095" s="593"/>
      <c r="BL2095" s="653"/>
      <c r="BM2095" s="654"/>
      <c r="BN2095" s="655"/>
      <c r="BO2095" s="600"/>
      <c r="BP2095" s="600"/>
      <c r="BQ2095" s="70" t="s">
        <v>77</v>
      </c>
      <c r="BR2095" s="71" t="e">
        <f>IF(#REF!="B",#REF!,IF(#REF!="C",#REF!,#REF!))</f>
        <v>#REF!</v>
      </c>
      <c r="BS2095" s="67"/>
    </row>
    <row r="2096" spans="1:71" ht="21.75" customHeight="1">
      <c r="A2096" s="54"/>
      <c r="B2096" s="565" t="str">
        <f>IF(ROSTER!B$14="","",ROSTER!B$14)</f>
        <v/>
      </c>
      <c r="C2096" s="536" t="str">
        <f>IF(ROSTER!C$14="","",ROSTER!C$14)</f>
        <v/>
      </c>
      <c r="D2096" s="537"/>
      <c r="E2096" s="546"/>
      <c r="F2096" s="501">
        <f>IF(E2096="y",1,IF(E2096="S",1,0))</f>
        <v>0</v>
      </c>
      <c r="G2096" s="506">
        <f>IF(E2096="S",1,0)</f>
        <v>0</v>
      </c>
      <c r="H2096" s="542"/>
      <c r="I2096" s="543"/>
      <c r="J2096" s="538"/>
      <c r="K2096" s="539"/>
      <c r="L2096" s="552"/>
      <c r="M2096" s="558"/>
      <c r="N2096" s="554">
        <f>L2096+J2096</f>
        <v>0</v>
      </c>
      <c r="O2096" s="555"/>
      <c r="P2096" s="538"/>
      <c r="Q2096" s="539"/>
      <c r="R2096" s="552"/>
      <c r="S2096" s="558"/>
      <c r="T2096" s="590">
        <f t="shared" ref="T2096:T2133" si="1883">R2096-P2096</f>
        <v>0</v>
      </c>
      <c r="U2096" s="591"/>
      <c r="V2096" s="550"/>
      <c r="W2096" s="543"/>
      <c r="X2096" s="538"/>
      <c r="Y2096" s="543"/>
      <c r="Z2096" s="538"/>
      <c r="AA2096" s="543"/>
      <c r="AB2096" s="538"/>
      <c r="AC2096" s="539"/>
      <c r="AD2096" s="552"/>
      <c r="AE2096" s="558"/>
      <c r="AF2096" s="586">
        <f>IF(AB2096=0,0,(AD2096/AB2096)*100)</f>
        <v>0</v>
      </c>
      <c r="AG2096" s="587"/>
      <c r="AH2096" s="538"/>
      <c r="AI2096" s="539"/>
      <c r="AJ2096" s="552"/>
      <c r="AK2096" s="558"/>
      <c r="AL2096" s="590">
        <f>IF(AH2096=0,0,(AJ2096/AH2096)*100)</f>
        <v>0</v>
      </c>
      <c r="AM2096" s="591"/>
      <c r="AN2096" s="538"/>
      <c r="AO2096" s="539"/>
      <c r="AP2096" s="552"/>
      <c r="AQ2096" s="558"/>
      <c r="AR2096" s="590">
        <f>IF(AN2096=0,0,(AP2096/AN2096)*100)</f>
        <v>0</v>
      </c>
      <c r="AS2096" s="591"/>
      <c r="AT2096" s="578">
        <f>AB2096+AH2096+AN2096</f>
        <v>0</v>
      </c>
      <c r="AU2096" s="579"/>
      <c r="AV2096" s="574">
        <f>AD2096+AJ2096+AP2096</f>
        <v>0</v>
      </c>
      <c r="AW2096" s="575"/>
      <c r="AX2096" s="590">
        <f>IF(AT2096=0,0,(AV2096/AT2096)*100)</f>
        <v>0</v>
      </c>
      <c r="AY2096" s="591"/>
      <c r="AZ2096" s="538"/>
      <c r="BA2096" s="539"/>
      <c r="BB2096" s="552"/>
      <c r="BC2096" s="558"/>
      <c r="BD2096" s="590">
        <f>IF(AZ2096=0,0,(BB2096/AZ2096)*100)</f>
        <v>0</v>
      </c>
      <c r="BE2096" s="591"/>
      <c r="BF2096" s="578">
        <f>AT2096+AZ2096</f>
        <v>0</v>
      </c>
      <c r="BG2096" s="579"/>
      <c r="BH2096" s="574">
        <f>AV2096+BB2096</f>
        <v>0</v>
      </c>
      <c r="BI2096" s="575"/>
      <c r="BJ2096" s="590">
        <f>IF(BF2096=0,0,(BH2096/BF2096)*100)</f>
        <v>0</v>
      </c>
      <c r="BK2096" s="591"/>
      <c r="BL2096" s="650">
        <f>(AD2096*2)+(AJ2096*2)+(AP2096*3)+BB2096</f>
        <v>0</v>
      </c>
      <c r="BM2096" s="651"/>
      <c r="BN2096" s="652"/>
      <c r="BO2096" s="599" t="e">
        <f>(BL2096*BR$2090)+(N2096*BR$2091)+(X2096*BR$2092)+(R2096*BR$2093)+(V2096*BR$2094)+(Z2096*BR$2095)</f>
        <v>#REF!</v>
      </c>
      <c r="BP2096" s="599" t="e">
        <f>((AZ2096-BB2096)*BR$2097)+((AT2096-AV2096)*BR$2096)+(H2096*BR$2098)+(P2096*BR$2099)</f>
        <v>#REF!</v>
      </c>
      <c r="BQ2096" s="70" t="s">
        <v>78</v>
      </c>
      <c r="BR2096" s="71" t="e">
        <f>IF(#REF!="B",#REF!,IF(#REF!="C",#REF!,#REF!))</f>
        <v>#REF!</v>
      </c>
      <c r="BS2096" s="67"/>
    </row>
    <row r="2097" spans="1:71" ht="21.75" customHeight="1">
      <c r="A2097" s="54"/>
      <c r="B2097" s="566"/>
      <c r="C2097" s="560" t="str">
        <f>IF(ROSTER!D$14="","",ROSTER!D$14)</f>
        <v/>
      </c>
      <c r="D2097" s="561"/>
      <c r="E2097" s="547"/>
      <c r="F2097" s="502"/>
      <c r="G2097" s="507"/>
      <c r="H2097" s="544"/>
      <c r="I2097" s="545"/>
      <c r="J2097" s="540"/>
      <c r="K2097" s="541"/>
      <c r="L2097" s="553"/>
      <c r="M2097" s="559"/>
      <c r="N2097" s="556" t="s">
        <v>14</v>
      </c>
      <c r="O2097" s="557"/>
      <c r="P2097" s="540"/>
      <c r="Q2097" s="541"/>
      <c r="R2097" s="553"/>
      <c r="S2097" s="559"/>
      <c r="T2097" s="592"/>
      <c r="U2097" s="593"/>
      <c r="V2097" s="551"/>
      <c r="W2097" s="545"/>
      <c r="X2097" s="540"/>
      <c r="Y2097" s="545"/>
      <c r="Z2097" s="540"/>
      <c r="AA2097" s="545"/>
      <c r="AB2097" s="540"/>
      <c r="AC2097" s="541"/>
      <c r="AD2097" s="553"/>
      <c r="AE2097" s="559"/>
      <c r="AF2097" s="588"/>
      <c r="AG2097" s="589"/>
      <c r="AH2097" s="540"/>
      <c r="AI2097" s="541"/>
      <c r="AJ2097" s="553"/>
      <c r="AK2097" s="559"/>
      <c r="AL2097" s="592"/>
      <c r="AM2097" s="593"/>
      <c r="AN2097" s="540"/>
      <c r="AO2097" s="541"/>
      <c r="AP2097" s="553"/>
      <c r="AQ2097" s="559"/>
      <c r="AR2097" s="592"/>
      <c r="AS2097" s="593"/>
      <c r="AT2097" s="580"/>
      <c r="AU2097" s="581"/>
      <c r="AV2097" s="576"/>
      <c r="AW2097" s="577"/>
      <c r="AX2097" s="592"/>
      <c r="AY2097" s="593"/>
      <c r="AZ2097" s="540"/>
      <c r="BA2097" s="541"/>
      <c r="BB2097" s="553"/>
      <c r="BC2097" s="559"/>
      <c r="BD2097" s="592"/>
      <c r="BE2097" s="593"/>
      <c r="BF2097" s="580"/>
      <c r="BG2097" s="581"/>
      <c r="BH2097" s="576"/>
      <c r="BI2097" s="577"/>
      <c r="BJ2097" s="592"/>
      <c r="BK2097" s="593"/>
      <c r="BL2097" s="653"/>
      <c r="BM2097" s="654"/>
      <c r="BN2097" s="655"/>
      <c r="BO2097" s="600"/>
      <c r="BP2097" s="600"/>
      <c r="BQ2097" s="70" t="s">
        <v>79</v>
      </c>
      <c r="BR2097" s="71" t="e">
        <f>IF(#REF!="B",#REF!,IF(#REF!="C",#REF!,#REF!))</f>
        <v>#REF!</v>
      </c>
      <c r="BS2097" s="67"/>
    </row>
    <row r="2098" spans="1:71" ht="21.75" customHeight="1">
      <c r="A2098" s="54"/>
      <c r="B2098" s="565" t="str">
        <f>IF(ROSTER!B$16="","",ROSTER!B$16)</f>
        <v/>
      </c>
      <c r="C2098" s="536" t="str">
        <f>IF(ROSTER!C$16="","",ROSTER!C$16)</f>
        <v/>
      </c>
      <c r="D2098" s="537"/>
      <c r="E2098" s="546"/>
      <c r="F2098" s="501">
        <f>IF(E2098="y",1,IF(E2098="S",1,0))</f>
        <v>0</v>
      </c>
      <c r="G2098" s="506">
        <f>IF(E2098="S",1,0)</f>
        <v>0</v>
      </c>
      <c r="H2098" s="542"/>
      <c r="I2098" s="543"/>
      <c r="J2098" s="538"/>
      <c r="K2098" s="539"/>
      <c r="L2098" s="552"/>
      <c r="M2098" s="558"/>
      <c r="N2098" s="554">
        <f>L2098+J2098</f>
        <v>0</v>
      </c>
      <c r="O2098" s="555"/>
      <c r="P2098" s="538"/>
      <c r="Q2098" s="539"/>
      <c r="R2098" s="552"/>
      <c r="S2098" s="558"/>
      <c r="T2098" s="590">
        <f t="shared" ref="T2098:T2133" si="1884">R2098-P2098</f>
        <v>0</v>
      </c>
      <c r="U2098" s="591"/>
      <c r="V2098" s="550"/>
      <c r="W2098" s="543"/>
      <c r="X2098" s="538"/>
      <c r="Y2098" s="543"/>
      <c r="Z2098" s="538"/>
      <c r="AA2098" s="543"/>
      <c r="AB2098" s="538"/>
      <c r="AC2098" s="539"/>
      <c r="AD2098" s="552"/>
      <c r="AE2098" s="558"/>
      <c r="AF2098" s="586">
        <f>IF(AB2098=0,0,(AD2098/AB2098)*100)</f>
        <v>0</v>
      </c>
      <c r="AG2098" s="587"/>
      <c r="AH2098" s="538"/>
      <c r="AI2098" s="539"/>
      <c r="AJ2098" s="552"/>
      <c r="AK2098" s="558"/>
      <c r="AL2098" s="590">
        <f>IF(AH2098=0,0,(AJ2098/AH2098)*100)</f>
        <v>0</v>
      </c>
      <c r="AM2098" s="591"/>
      <c r="AN2098" s="538"/>
      <c r="AO2098" s="539"/>
      <c r="AP2098" s="552"/>
      <c r="AQ2098" s="558"/>
      <c r="AR2098" s="590">
        <f>IF(AN2098=0,0,(AP2098/AN2098)*100)</f>
        <v>0</v>
      </c>
      <c r="AS2098" s="591"/>
      <c r="AT2098" s="578">
        <f>AB2098+AH2098+AN2098</f>
        <v>0</v>
      </c>
      <c r="AU2098" s="579"/>
      <c r="AV2098" s="574">
        <f>AD2098+AJ2098+AP2098</f>
        <v>0</v>
      </c>
      <c r="AW2098" s="575"/>
      <c r="AX2098" s="590">
        <f>IF(AT2098=0,0,(AV2098/AT2098)*100)</f>
        <v>0</v>
      </c>
      <c r="AY2098" s="591"/>
      <c r="AZ2098" s="538"/>
      <c r="BA2098" s="539"/>
      <c r="BB2098" s="552"/>
      <c r="BC2098" s="558"/>
      <c r="BD2098" s="590">
        <f>IF(AZ2098=0,0,(BB2098/AZ2098)*100)</f>
        <v>0</v>
      </c>
      <c r="BE2098" s="591"/>
      <c r="BF2098" s="578">
        <f>AT2098+AZ2098</f>
        <v>0</v>
      </c>
      <c r="BG2098" s="579"/>
      <c r="BH2098" s="574">
        <f>AV2098+BB2098</f>
        <v>0</v>
      </c>
      <c r="BI2098" s="575"/>
      <c r="BJ2098" s="590">
        <f>IF(BF2098=0,0,(BH2098/BF2098)*100)</f>
        <v>0</v>
      </c>
      <c r="BK2098" s="591"/>
      <c r="BL2098" s="650">
        <f>(AD2098*2)+(AJ2098*2)+(AP2098*3)+BB2098</f>
        <v>0</v>
      </c>
      <c r="BM2098" s="651"/>
      <c r="BN2098" s="652"/>
      <c r="BO2098" s="599" t="e">
        <f>(BL2098*BR$2090)+(N2098*BR$2091)+(X2098*BR$2092)+(R2098*BR$2093)+(V2098*BR$2094)+(Z2098*BR$2095)</f>
        <v>#REF!</v>
      </c>
      <c r="BP2098" s="599" t="e">
        <f>((AZ2098-BB2098)*BR$2097)+((AT2098-AV2098)*BR$2096)+(H2098*BR$2098)+(P2098*BR$2099)</f>
        <v>#REF!</v>
      </c>
      <c r="BQ2098" s="70" t="s">
        <v>80</v>
      </c>
      <c r="BR2098" s="71" t="e">
        <f>IF(#REF!="B",#REF!,IF(#REF!="C",#REF!,#REF!))</f>
        <v>#REF!</v>
      </c>
      <c r="BS2098" s="67"/>
    </row>
    <row r="2099" spans="1:71" ht="21.75" customHeight="1">
      <c r="A2099" s="54"/>
      <c r="B2099" s="566"/>
      <c r="C2099" s="560" t="str">
        <f>IF(ROSTER!D$16="","",ROSTER!D$16)</f>
        <v/>
      </c>
      <c r="D2099" s="561"/>
      <c r="E2099" s="547"/>
      <c r="F2099" s="502"/>
      <c r="G2099" s="507"/>
      <c r="H2099" s="544"/>
      <c r="I2099" s="545"/>
      <c r="J2099" s="540"/>
      <c r="K2099" s="541"/>
      <c r="L2099" s="553"/>
      <c r="M2099" s="559"/>
      <c r="N2099" s="556" t="s">
        <v>14</v>
      </c>
      <c r="O2099" s="557"/>
      <c r="P2099" s="540"/>
      <c r="Q2099" s="541"/>
      <c r="R2099" s="553"/>
      <c r="S2099" s="559"/>
      <c r="T2099" s="592"/>
      <c r="U2099" s="593"/>
      <c r="V2099" s="551"/>
      <c r="W2099" s="545"/>
      <c r="X2099" s="540"/>
      <c r="Y2099" s="545"/>
      <c r="Z2099" s="540"/>
      <c r="AA2099" s="545"/>
      <c r="AB2099" s="540"/>
      <c r="AC2099" s="541"/>
      <c r="AD2099" s="553"/>
      <c r="AE2099" s="559"/>
      <c r="AF2099" s="588"/>
      <c r="AG2099" s="589"/>
      <c r="AH2099" s="540"/>
      <c r="AI2099" s="541"/>
      <c r="AJ2099" s="553"/>
      <c r="AK2099" s="559"/>
      <c r="AL2099" s="592"/>
      <c r="AM2099" s="593"/>
      <c r="AN2099" s="540"/>
      <c r="AO2099" s="541"/>
      <c r="AP2099" s="553"/>
      <c r="AQ2099" s="559"/>
      <c r="AR2099" s="592"/>
      <c r="AS2099" s="593"/>
      <c r="AT2099" s="580"/>
      <c r="AU2099" s="581"/>
      <c r="AV2099" s="576"/>
      <c r="AW2099" s="577"/>
      <c r="AX2099" s="592"/>
      <c r="AY2099" s="593"/>
      <c r="AZ2099" s="540"/>
      <c r="BA2099" s="541"/>
      <c r="BB2099" s="553"/>
      <c r="BC2099" s="559"/>
      <c r="BD2099" s="592"/>
      <c r="BE2099" s="593"/>
      <c r="BF2099" s="580"/>
      <c r="BG2099" s="581"/>
      <c r="BH2099" s="576"/>
      <c r="BI2099" s="577"/>
      <c r="BJ2099" s="592"/>
      <c r="BK2099" s="593"/>
      <c r="BL2099" s="653"/>
      <c r="BM2099" s="654"/>
      <c r="BN2099" s="655"/>
      <c r="BO2099" s="600"/>
      <c r="BP2099" s="600"/>
      <c r="BQ2099" s="70" t="s">
        <v>81</v>
      </c>
      <c r="BR2099" s="71" t="e">
        <f>IF(#REF!="B",#REF!,IF(#REF!="C",#REF!,#REF!))</f>
        <v>#REF!</v>
      </c>
      <c r="BS2099" s="67"/>
    </row>
    <row r="2100" spans="1:71" ht="21.75" customHeight="1">
      <c r="A2100" s="54"/>
      <c r="B2100" s="565" t="str">
        <f>IF(ROSTER!B$18="","",ROSTER!B$18)</f>
        <v/>
      </c>
      <c r="C2100" s="536" t="str">
        <f>IF(ROSTER!C$18="","",ROSTER!C$18)</f>
        <v/>
      </c>
      <c r="D2100" s="537"/>
      <c r="E2100" s="546"/>
      <c r="F2100" s="501">
        <f>IF(E2100="y",1,IF(E2100="S",1,0))</f>
        <v>0</v>
      </c>
      <c r="G2100" s="506">
        <f>IF(E2100="S",1,0)</f>
        <v>0</v>
      </c>
      <c r="H2100" s="542"/>
      <c r="I2100" s="543"/>
      <c r="J2100" s="538"/>
      <c r="K2100" s="539"/>
      <c r="L2100" s="552"/>
      <c r="M2100" s="558"/>
      <c r="N2100" s="554">
        <f>L2100+J2100</f>
        <v>0</v>
      </c>
      <c r="O2100" s="555"/>
      <c r="P2100" s="538"/>
      <c r="Q2100" s="539"/>
      <c r="R2100" s="552"/>
      <c r="S2100" s="558"/>
      <c r="T2100" s="590">
        <f t="shared" ref="T2100:T2133" si="1885">R2100-P2100</f>
        <v>0</v>
      </c>
      <c r="U2100" s="591"/>
      <c r="V2100" s="550"/>
      <c r="W2100" s="543"/>
      <c r="X2100" s="538"/>
      <c r="Y2100" s="543"/>
      <c r="Z2100" s="538"/>
      <c r="AA2100" s="543"/>
      <c r="AB2100" s="538"/>
      <c r="AC2100" s="539"/>
      <c r="AD2100" s="552"/>
      <c r="AE2100" s="558"/>
      <c r="AF2100" s="586">
        <f>IF(AB2100=0,0,(AD2100/AB2100)*100)</f>
        <v>0</v>
      </c>
      <c r="AG2100" s="587"/>
      <c r="AH2100" s="538"/>
      <c r="AI2100" s="539"/>
      <c r="AJ2100" s="552"/>
      <c r="AK2100" s="558"/>
      <c r="AL2100" s="590">
        <f>IF(AH2100=0,0,(AJ2100/AH2100)*100)</f>
        <v>0</v>
      </c>
      <c r="AM2100" s="591"/>
      <c r="AN2100" s="538"/>
      <c r="AO2100" s="539"/>
      <c r="AP2100" s="552"/>
      <c r="AQ2100" s="558"/>
      <c r="AR2100" s="590">
        <f>IF(AN2100=0,0,(AP2100/AN2100)*100)</f>
        <v>0</v>
      </c>
      <c r="AS2100" s="591"/>
      <c r="AT2100" s="578">
        <f>AB2100+AH2100+AN2100</f>
        <v>0</v>
      </c>
      <c r="AU2100" s="579"/>
      <c r="AV2100" s="574">
        <f>AD2100+AJ2100+AP2100</f>
        <v>0</v>
      </c>
      <c r="AW2100" s="575"/>
      <c r="AX2100" s="590">
        <f>IF(AT2100=0,0,(AV2100/AT2100)*100)</f>
        <v>0</v>
      </c>
      <c r="AY2100" s="591"/>
      <c r="AZ2100" s="538"/>
      <c r="BA2100" s="539"/>
      <c r="BB2100" s="552"/>
      <c r="BC2100" s="558"/>
      <c r="BD2100" s="590">
        <f>IF(AZ2100=0,0,(BB2100/AZ2100)*100)</f>
        <v>0</v>
      </c>
      <c r="BE2100" s="591"/>
      <c r="BF2100" s="578">
        <f>AT2100+AZ2100</f>
        <v>0</v>
      </c>
      <c r="BG2100" s="579"/>
      <c r="BH2100" s="574">
        <f>AV2100+BB2100</f>
        <v>0</v>
      </c>
      <c r="BI2100" s="575"/>
      <c r="BJ2100" s="590">
        <f>IF(BF2100=0,0,(BH2100/BF2100)*100)</f>
        <v>0</v>
      </c>
      <c r="BK2100" s="591"/>
      <c r="BL2100" s="650">
        <f>(AD2100*2)+(AJ2100*2)+(AP2100*3)+BB2100</f>
        <v>0</v>
      </c>
      <c r="BM2100" s="651"/>
      <c r="BN2100" s="652"/>
      <c r="BO2100" s="599" t="e">
        <f>(BL2100*BR$2090)+(N2100*BR$2091)+(X2100*BR$2092)+(R2100*BR$2093)+(V2100*BR$2094)+(Z2100*BR$2095)</f>
        <v>#REF!</v>
      </c>
      <c r="BP2100" s="599" t="e">
        <f>((AZ2100-BB2100)*BR$2097)+((AT2100-AV2100)*BR$2096)+(H2100*BR$2098)+(P2100*BR$2099)</f>
        <v>#REF!</v>
      </c>
      <c r="BQ2100" s="54"/>
      <c r="BR2100" s="54"/>
      <c r="BS2100" s="67"/>
    </row>
    <row r="2101" spans="1:71" ht="21.75" customHeight="1">
      <c r="A2101" s="54"/>
      <c r="B2101" s="566"/>
      <c r="C2101" s="560" t="str">
        <f>IF(ROSTER!D$18="","",ROSTER!D$18)</f>
        <v/>
      </c>
      <c r="D2101" s="561"/>
      <c r="E2101" s="547"/>
      <c r="F2101" s="502"/>
      <c r="G2101" s="507"/>
      <c r="H2101" s="544"/>
      <c r="I2101" s="545"/>
      <c r="J2101" s="540"/>
      <c r="K2101" s="541"/>
      <c r="L2101" s="553"/>
      <c r="M2101" s="559"/>
      <c r="N2101" s="556"/>
      <c r="O2101" s="557"/>
      <c r="P2101" s="540"/>
      <c r="Q2101" s="541"/>
      <c r="R2101" s="553"/>
      <c r="S2101" s="559"/>
      <c r="T2101" s="592"/>
      <c r="U2101" s="593"/>
      <c r="V2101" s="551"/>
      <c r="W2101" s="545"/>
      <c r="X2101" s="540"/>
      <c r="Y2101" s="545"/>
      <c r="Z2101" s="540"/>
      <c r="AA2101" s="545"/>
      <c r="AB2101" s="540"/>
      <c r="AC2101" s="541"/>
      <c r="AD2101" s="553"/>
      <c r="AE2101" s="559"/>
      <c r="AF2101" s="588"/>
      <c r="AG2101" s="589"/>
      <c r="AH2101" s="540"/>
      <c r="AI2101" s="541"/>
      <c r="AJ2101" s="553"/>
      <c r="AK2101" s="559"/>
      <c r="AL2101" s="592"/>
      <c r="AM2101" s="593"/>
      <c r="AN2101" s="540"/>
      <c r="AO2101" s="541"/>
      <c r="AP2101" s="553"/>
      <c r="AQ2101" s="559"/>
      <c r="AR2101" s="592"/>
      <c r="AS2101" s="593"/>
      <c r="AT2101" s="580"/>
      <c r="AU2101" s="581"/>
      <c r="AV2101" s="576"/>
      <c r="AW2101" s="577"/>
      <c r="AX2101" s="592"/>
      <c r="AY2101" s="593"/>
      <c r="AZ2101" s="540"/>
      <c r="BA2101" s="541"/>
      <c r="BB2101" s="553"/>
      <c r="BC2101" s="559"/>
      <c r="BD2101" s="592"/>
      <c r="BE2101" s="593"/>
      <c r="BF2101" s="580"/>
      <c r="BG2101" s="581"/>
      <c r="BH2101" s="576"/>
      <c r="BI2101" s="577"/>
      <c r="BJ2101" s="592"/>
      <c r="BK2101" s="593"/>
      <c r="BL2101" s="653"/>
      <c r="BM2101" s="654"/>
      <c r="BN2101" s="655"/>
      <c r="BO2101" s="600"/>
      <c r="BP2101" s="600"/>
      <c r="BQ2101" s="54"/>
      <c r="BR2101" s="54"/>
      <c r="BS2101" s="54"/>
    </row>
    <row r="2102" spans="1:71" ht="21.75" customHeight="1">
      <c r="A2102" s="54"/>
      <c r="B2102" s="565" t="str">
        <f>IF(ROSTER!B$20="","",ROSTER!B$20)</f>
        <v/>
      </c>
      <c r="C2102" s="536" t="str">
        <f>IF(ROSTER!C$20="","",ROSTER!C$20)</f>
        <v/>
      </c>
      <c r="D2102" s="537"/>
      <c r="E2102" s="546"/>
      <c r="F2102" s="501">
        <f>IF(E2102="y",1,IF(E2102="S",1,0))</f>
        <v>0</v>
      </c>
      <c r="G2102" s="506">
        <f>IF(E2102="S",1,0)</f>
        <v>0</v>
      </c>
      <c r="H2102" s="542"/>
      <c r="I2102" s="543"/>
      <c r="J2102" s="538"/>
      <c r="K2102" s="539"/>
      <c r="L2102" s="552"/>
      <c r="M2102" s="558"/>
      <c r="N2102" s="554">
        <f>L2102+J2102</f>
        <v>0</v>
      </c>
      <c r="O2102" s="555"/>
      <c r="P2102" s="538"/>
      <c r="Q2102" s="539"/>
      <c r="R2102" s="552"/>
      <c r="S2102" s="558"/>
      <c r="T2102" s="590">
        <f t="shared" ref="T2102:T2133" si="1886">R2102-P2102</f>
        <v>0</v>
      </c>
      <c r="U2102" s="591"/>
      <c r="V2102" s="550"/>
      <c r="W2102" s="543"/>
      <c r="X2102" s="538"/>
      <c r="Y2102" s="543"/>
      <c r="Z2102" s="538"/>
      <c r="AA2102" s="543"/>
      <c r="AB2102" s="538"/>
      <c r="AC2102" s="539"/>
      <c r="AD2102" s="552"/>
      <c r="AE2102" s="558"/>
      <c r="AF2102" s="586">
        <f>IF(AB2102=0,0,(AD2102/AB2102)*100)</f>
        <v>0</v>
      </c>
      <c r="AG2102" s="587"/>
      <c r="AH2102" s="538"/>
      <c r="AI2102" s="539"/>
      <c r="AJ2102" s="552"/>
      <c r="AK2102" s="558"/>
      <c r="AL2102" s="590">
        <f>IF(AH2102=0,0,(AJ2102/AH2102)*100)</f>
        <v>0</v>
      </c>
      <c r="AM2102" s="591"/>
      <c r="AN2102" s="538"/>
      <c r="AO2102" s="539"/>
      <c r="AP2102" s="552"/>
      <c r="AQ2102" s="558"/>
      <c r="AR2102" s="590">
        <f>IF(AN2102=0,0,(AP2102/AN2102)*100)</f>
        <v>0</v>
      </c>
      <c r="AS2102" s="591"/>
      <c r="AT2102" s="578">
        <f>AB2102+AH2102+AN2102</f>
        <v>0</v>
      </c>
      <c r="AU2102" s="579"/>
      <c r="AV2102" s="574">
        <f>AD2102+AJ2102+AP2102</f>
        <v>0</v>
      </c>
      <c r="AW2102" s="575"/>
      <c r="AX2102" s="590">
        <f>IF(AT2102=0,0,(AV2102/AT2102)*100)</f>
        <v>0</v>
      </c>
      <c r="AY2102" s="591"/>
      <c r="AZ2102" s="538"/>
      <c r="BA2102" s="539"/>
      <c r="BB2102" s="552"/>
      <c r="BC2102" s="558"/>
      <c r="BD2102" s="590">
        <f>IF(AZ2102=0,0,(BB2102/AZ2102)*100)</f>
        <v>0</v>
      </c>
      <c r="BE2102" s="591"/>
      <c r="BF2102" s="578">
        <f>AT2102+AZ2102</f>
        <v>0</v>
      </c>
      <c r="BG2102" s="579"/>
      <c r="BH2102" s="574">
        <f>AV2102+BB2102</f>
        <v>0</v>
      </c>
      <c r="BI2102" s="575"/>
      <c r="BJ2102" s="590">
        <f>IF(BF2102=0,0,(BH2102/BF2102)*100)</f>
        <v>0</v>
      </c>
      <c r="BK2102" s="591"/>
      <c r="BL2102" s="650">
        <f>(AD2102*2)+(AJ2102*2)+(AP2102*3)+BB2102</f>
        <v>0</v>
      </c>
      <c r="BM2102" s="651"/>
      <c r="BN2102" s="652"/>
      <c r="BO2102" s="599" t="e">
        <f>(BL2102*BR$2090)+(N2102*BR$2091)+(X2102*BR$2092)+(R2102*BR$2093)+(V2102*BR$2094)+(Z2102*BR$2095)</f>
        <v>#REF!</v>
      </c>
      <c r="BP2102" s="599" t="e">
        <f>((AZ2102-BB2102)*BR$2097)+((AT2102-AV2102)*BR$2096)+(H2102*BR$2098)+(P2102*BR$2099)</f>
        <v>#REF!</v>
      </c>
      <c r="BQ2102" s="54"/>
      <c r="BR2102" s="54"/>
      <c r="BS2102" s="54"/>
    </row>
    <row r="2103" spans="1:71" ht="21.75" customHeight="1">
      <c r="A2103" s="54"/>
      <c r="B2103" s="566"/>
      <c r="C2103" s="560" t="str">
        <f>IF(ROSTER!D$20="","",ROSTER!D$20)</f>
        <v/>
      </c>
      <c r="D2103" s="561"/>
      <c r="E2103" s="547"/>
      <c r="F2103" s="502"/>
      <c r="G2103" s="507"/>
      <c r="H2103" s="544"/>
      <c r="I2103" s="545"/>
      <c r="J2103" s="540"/>
      <c r="K2103" s="541"/>
      <c r="L2103" s="553"/>
      <c r="M2103" s="559"/>
      <c r="N2103" s="556" t="s">
        <v>14</v>
      </c>
      <c r="O2103" s="557"/>
      <c r="P2103" s="540"/>
      <c r="Q2103" s="541"/>
      <c r="R2103" s="553"/>
      <c r="S2103" s="559"/>
      <c r="T2103" s="592"/>
      <c r="U2103" s="593"/>
      <c r="V2103" s="551"/>
      <c r="W2103" s="545"/>
      <c r="X2103" s="540"/>
      <c r="Y2103" s="545"/>
      <c r="Z2103" s="540"/>
      <c r="AA2103" s="545"/>
      <c r="AB2103" s="540"/>
      <c r="AC2103" s="541"/>
      <c r="AD2103" s="553"/>
      <c r="AE2103" s="559"/>
      <c r="AF2103" s="588"/>
      <c r="AG2103" s="589"/>
      <c r="AH2103" s="540"/>
      <c r="AI2103" s="541"/>
      <c r="AJ2103" s="553"/>
      <c r="AK2103" s="559"/>
      <c r="AL2103" s="592"/>
      <c r="AM2103" s="593"/>
      <c r="AN2103" s="540"/>
      <c r="AO2103" s="541"/>
      <c r="AP2103" s="553"/>
      <c r="AQ2103" s="559"/>
      <c r="AR2103" s="592"/>
      <c r="AS2103" s="593"/>
      <c r="AT2103" s="580"/>
      <c r="AU2103" s="581"/>
      <c r="AV2103" s="576"/>
      <c r="AW2103" s="577"/>
      <c r="AX2103" s="592"/>
      <c r="AY2103" s="593"/>
      <c r="AZ2103" s="540"/>
      <c r="BA2103" s="541"/>
      <c r="BB2103" s="553"/>
      <c r="BC2103" s="559"/>
      <c r="BD2103" s="592"/>
      <c r="BE2103" s="593"/>
      <c r="BF2103" s="580"/>
      <c r="BG2103" s="581"/>
      <c r="BH2103" s="576"/>
      <c r="BI2103" s="577"/>
      <c r="BJ2103" s="592"/>
      <c r="BK2103" s="593"/>
      <c r="BL2103" s="653"/>
      <c r="BM2103" s="654"/>
      <c r="BN2103" s="655"/>
      <c r="BO2103" s="600"/>
      <c r="BP2103" s="600"/>
      <c r="BQ2103" s="54"/>
      <c r="BR2103" s="54"/>
      <c r="BS2103" s="54"/>
    </row>
    <row r="2104" spans="1:71" ht="21.75" customHeight="1">
      <c r="A2104" s="54"/>
      <c r="B2104" s="565" t="str">
        <f>IF(ROSTER!B$22="","",ROSTER!B$22)</f>
        <v/>
      </c>
      <c r="C2104" s="536" t="str">
        <f>IF(ROSTER!C$22="","",ROSTER!C$22)</f>
        <v/>
      </c>
      <c r="D2104" s="537"/>
      <c r="E2104" s="546"/>
      <c r="F2104" s="501">
        <f>IF(E2104="y",1,IF(E2104="S",1,0))</f>
        <v>0</v>
      </c>
      <c r="G2104" s="506">
        <f>IF(E2104="S",1,0)</f>
        <v>0</v>
      </c>
      <c r="H2104" s="542"/>
      <c r="I2104" s="543"/>
      <c r="J2104" s="538"/>
      <c r="K2104" s="539"/>
      <c r="L2104" s="552"/>
      <c r="M2104" s="558"/>
      <c r="N2104" s="554">
        <f>L2104+J2104</f>
        <v>0</v>
      </c>
      <c r="O2104" s="555"/>
      <c r="P2104" s="538"/>
      <c r="Q2104" s="539"/>
      <c r="R2104" s="552"/>
      <c r="S2104" s="558"/>
      <c r="T2104" s="590">
        <f t="shared" ref="T2104:T2133" si="1887">R2104-P2104</f>
        <v>0</v>
      </c>
      <c r="U2104" s="591"/>
      <c r="V2104" s="550"/>
      <c r="W2104" s="543"/>
      <c r="X2104" s="538"/>
      <c r="Y2104" s="543"/>
      <c r="Z2104" s="538"/>
      <c r="AA2104" s="543"/>
      <c r="AB2104" s="538"/>
      <c r="AC2104" s="539"/>
      <c r="AD2104" s="552"/>
      <c r="AE2104" s="558"/>
      <c r="AF2104" s="586">
        <f>IF(AB2104=0,0,(AD2104/AB2104)*100)</f>
        <v>0</v>
      </c>
      <c r="AG2104" s="587"/>
      <c r="AH2104" s="538"/>
      <c r="AI2104" s="539"/>
      <c r="AJ2104" s="552"/>
      <c r="AK2104" s="558"/>
      <c r="AL2104" s="590">
        <f>IF(AH2104=0,0,(AJ2104/AH2104)*100)</f>
        <v>0</v>
      </c>
      <c r="AM2104" s="591"/>
      <c r="AN2104" s="538"/>
      <c r="AO2104" s="539"/>
      <c r="AP2104" s="552"/>
      <c r="AQ2104" s="558"/>
      <c r="AR2104" s="590">
        <f>IF(AN2104=0,0,(AP2104/AN2104)*100)</f>
        <v>0</v>
      </c>
      <c r="AS2104" s="591"/>
      <c r="AT2104" s="578">
        <f>AB2104+AH2104+AN2104</f>
        <v>0</v>
      </c>
      <c r="AU2104" s="579"/>
      <c r="AV2104" s="574">
        <f>AD2104+AJ2104+AP2104</f>
        <v>0</v>
      </c>
      <c r="AW2104" s="575"/>
      <c r="AX2104" s="590">
        <f>IF(AT2104=0,0,(AV2104/AT2104)*100)</f>
        <v>0</v>
      </c>
      <c r="AY2104" s="591"/>
      <c r="AZ2104" s="538"/>
      <c r="BA2104" s="539"/>
      <c r="BB2104" s="552"/>
      <c r="BC2104" s="558"/>
      <c r="BD2104" s="590">
        <f>IF(AZ2104=0,0,(BB2104/AZ2104)*100)</f>
        <v>0</v>
      </c>
      <c r="BE2104" s="591"/>
      <c r="BF2104" s="578">
        <f>AT2104+AZ2104</f>
        <v>0</v>
      </c>
      <c r="BG2104" s="579"/>
      <c r="BH2104" s="574">
        <f>AV2104+BB2104</f>
        <v>0</v>
      </c>
      <c r="BI2104" s="575"/>
      <c r="BJ2104" s="590">
        <f>IF(BF2104=0,0,(BH2104/BF2104)*100)</f>
        <v>0</v>
      </c>
      <c r="BK2104" s="591"/>
      <c r="BL2104" s="650">
        <f>(AD2104*2)+(AJ2104*2)+(AP2104*3)+BB2104</f>
        <v>0</v>
      </c>
      <c r="BM2104" s="651"/>
      <c r="BN2104" s="652"/>
      <c r="BO2104" s="599" t="e">
        <f>(BL2104*BR$2090)+(N2104*BR$2091)+(X2104*BR$2092)+(R2104*BR$2093)+(V2104*BR$2094)+(Z2104*BR$2095)</f>
        <v>#REF!</v>
      </c>
      <c r="BP2104" s="599" t="e">
        <f>((AZ2104-BB2104)*BR$2097)+((AT2104-AV2104)*BR$2096)+(H2104*BR$2098)+(P2104*BR$2099)</f>
        <v>#REF!</v>
      </c>
      <c r="BQ2104" s="54"/>
      <c r="BR2104" s="54"/>
      <c r="BS2104" s="54"/>
    </row>
    <row r="2105" spans="1:71" ht="21.75" customHeight="1">
      <c r="A2105" s="54"/>
      <c r="B2105" s="566"/>
      <c r="C2105" s="560" t="str">
        <f>IF(ROSTER!D$22="","",ROSTER!D$22)</f>
        <v/>
      </c>
      <c r="D2105" s="561"/>
      <c r="E2105" s="547"/>
      <c r="F2105" s="502"/>
      <c r="G2105" s="507"/>
      <c r="H2105" s="544"/>
      <c r="I2105" s="545"/>
      <c r="J2105" s="540"/>
      <c r="K2105" s="541"/>
      <c r="L2105" s="553"/>
      <c r="M2105" s="559"/>
      <c r="N2105" s="556" t="s">
        <v>14</v>
      </c>
      <c r="O2105" s="557"/>
      <c r="P2105" s="540"/>
      <c r="Q2105" s="541"/>
      <c r="R2105" s="553"/>
      <c r="S2105" s="559"/>
      <c r="T2105" s="592"/>
      <c r="U2105" s="593"/>
      <c r="V2105" s="551"/>
      <c r="W2105" s="545"/>
      <c r="X2105" s="540"/>
      <c r="Y2105" s="545"/>
      <c r="Z2105" s="540"/>
      <c r="AA2105" s="545"/>
      <c r="AB2105" s="540"/>
      <c r="AC2105" s="541"/>
      <c r="AD2105" s="553"/>
      <c r="AE2105" s="559"/>
      <c r="AF2105" s="588"/>
      <c r="AG2105" s="589"/>
      <c r="AH2105" s="540"/>
      <c r="AI2105" s="541"/>
      <c r="AJ2105" s="553"/>
      <c r="AK2105" s="559"/>
      <c r="AL2105" s="592"/>
      <c r="AM2105" s="593"/>
      <c r="AN2105" s="540"/>
      <c r="AO2105" s="541"/>
      <c r="AP2105" s="553"/>
      <c r="AQ2105" s="559"/>
      <c r="AR2105" s="592"/>
      <c r="AS2105" s="593"/>
      <c r="AT2105" s="580"/>
      <c r="AU2105" s="581"/>
      <c r="AV2105" s="576"/>
      <c r="AW2105" s="577"/>
      <c r="AX2105" s="592"/>
      <c r="AY2105" s="593"/>
      <c r="AZ2105" s="540"/>
      <c r="BA2105" s="541"/>
      <c r="BB2105" s="553"/>
      <c r="BC2105" s="559"/>
      <c r="BD2105" s="592"/>
      <c r="BE2105" s="593"/>
      <c r="BF2105" s="580"/>
      <c r="BG2105" s="581"/>
      <c r="BH2105" s="576"/>
      <c r="BI2105" s="577"/>
      <c r="BJ2105" s="592"/>
      <c r="BK2105" s="593"/>
      <c r="BL2105" s="653"/>
      <c r="BM2105" s="654"/>
      <c r="BN2105" s="655"/>
      <c r="BO2105" s="600"/>
      <c r="BP2105" s="600"/>
      <c r="BQ2105" s="54"/>
      <c r="BR2105" s="54"/>
      <c r="BS2105" s="54"/>
    </row>
    <row r="2106" spans="1:71" ht="21.75" customHeight="1">
      <c r="A2106" s="54"/>
      <c r="B2106" s="565" t="str">
        <f>IF(ROSTER!B$24="","",ROSTER!B$24)</f>
        <v/>
      </c>
      <c r="C2106" s="536" t="str">
        <f>IF(ROSTER!C$24="","",ROSTER!C$24)</f>
        <v/>
      </c>
      <c r="D2106" s="537"/>
      <c r="E2106" s="546"/>
      <c r="F2106" s="501">
        <f>IF(E2106="y",1,IF(E2106="S",1,0))</f>
        <v>0</v>
      </c>
      <c r="G2106" s="506">
        <f>IF(E2106="S",1,0)</f>
        <v>0</v>
      </c>
      <c r="H2106" s="542"/>
      <c r="I2106" s="543"/>
      <c r="J2106" s="538"/>
      <c r="K2106" s="539"/>
      <c r="L2106" s="552"/>
      <c r="M2106" s="558"/>
      <c r="N2106" s="554">
        <f>L2106+J2106</f>
        <v>0</v>
      </c>
      <c r="O2106" s="555"/>
      <c r="P2106" s="538"/>
      <c r="Q2106" s="539"/>
      <c r="R2106" s="552"/>
      <c r="S2106" s="558"/>
      <c r="T2106" s="590">
        <f t="shared" ref="T2106:T2133" si="1888">R2106-P2106</f>
        <v>0</v>
      </c>
      <c r="U2106" s="591"/>
      <c r="V2106" s="550"/>
      <c r="W2106" s="543"/>
      <c r="X2106" s="538"/>
      <c r="Y2106" s="543"/>
      <c r="Z2106" s="538"/>
      <c r="AA2106" s="543"/>
      <c r="AB2106" s="538"/>
      <c r="AC2106" s="539"/>
      <c r="AD2106" s="552"/>
      <c r="AE2106" s="558"/>
      <c r="AF2106" s="586">
        <f>IF(AB2106=0,0,(AD2106/AB2106)*100)</f>
        <v>0</v>
      </c>
      <c r="AG2106" s="587"/>
      <c r="AH2106" s="538"/>
      <c r="AI2106" s="539"/>
      <c r="AJ2106" s="552"/>
      <c r="AK2106" s="558"/>
      <c r="AL2106" s="590">
        <f>IF(AH2106=0,0,(AJ2106/AH2106)*100)</f>
        <v>0</v>
      </c>
      <c r="AM2106" s="591"/>
      <c r="AN2106" s="538"/>
      <c r="AO2106" s="539"/>
      <c r="AP2106" s="552"/>
      <c r="AQ2106" s="558"/>
      <c r="AR2106" s="590">
        <f>IF(AN2106=0,0,(AP2106/AN2106)*100)</f>
        <v>0</v>
      </c>
      <c r="AS2106" s="591"/>
      <c r="AT2106" s="578">
        <f>AB2106+AH2106+AN2106</f>
        <v>0</v>
      </c>
      <c r="AU2106" s="579"/>
      <c r="AV2106" s="574">
        <f>AD2106+AJ2106+AP2106</f>
        <v>0</v>
      </c>
      <c r="AW2106" s="575"/>
      <c r="AX2106" s="590">
        <f>IF(AT2106=0,0,(AV2106/AT2106)*100)</f>
        <v>0</v>
      </c>
      <c r="AY2106" s="591"/>
      <c r="AZ2106" s="538"/>
      <c r="BA2106" s="539"/>
      <c r="BB2106" s="552"/>
      <c r="BC2106" s="558"/>
      <c r="BD2106" s="590">
        <f>IF(AZ2106=0,0,(BB2106/AZ2106)*100)</f>
        <v>0</v>
      </c>
      <c r="BE2106" s="591"/>
      <c r="BF2106" s="578">
        <f>AT2106+AZ2106</f>
        <v>0</v>
      </c>
      <c r="BG2106" s="579"/>
      <c r="BH2106" s="574">
        <f>AV2106+BB2106</f>
        <v>0</v>
      </c>
      <c r="BI2106" s="575"/>
      <c r="BJ2106" s="590">
        <f>IF(BF2106=0,0,(BH2106/BF2106)*100)</f>
        <v>0</v>
      </c>
      <c r="BK2106" s="591"/>
      <c r="BL2106" s="650">
        <f>(AD2106*2)+(AJ2106*2)+(AP2106*3)+BB2106</f>
        <v>0</v>
      </c>
      <c r="BM2106" s="651"/>
      <c r="BN2106" s="652"/>
      <c r="BO2106" s="599" t="e">
        <f>(BL2106*BR$2090)+(N2106*BR$2091)+(X2106*BR$2092)+(R2106*BR$2093)+(V2106*BR$2094)+(Z2106*BR$2095)</f>
        <v>#REF!</v>
      </c>
      <c r="BP2106" s="599" t="e">
        <f>((AZ2106-BB2106)*BR$2097)+((AT2106-AV2106)*BR$2096)+(H2106*BR$2098)+(P2106*BR$2099)</f>
        <v>#REF!</v>
      </c>
      <c r="BQ2106" s="54"/>
      <c r="BR2106" s="54"/>
      <c r="BS2106" s="54"/>
    </row>
    <row r="2107" spans="1:71" ht="21.75" customHeight="1">
      <c r="A2107" s="54"/>
      <c r="B2107" s="566"/>
      <c r="C2107" s="560" t="str">
        <f>IF(ROSTER!D$24="","",ROSTER!D$24)</f>
        <v/>
      </c>
      <c r="D2107" s="561"/>
      <c r="E2107" s="547"/>
      <c r="F2107" s="502"/>
      <c r="G2107" s="507"/>
      <c r="H2107" s="544"/>
      <c r="I2107" s="545"/>
      <c r="J2107" s="540"/>
      <c r="K2107" s="541"/>
      <c r="L2107" s="553"/>
      <c r="M2107" s="559"/>
      <c r="N2107" s="556" t="s">
        <v>14</v>
      </c>
      <c r="O2107" s="557"/>
      <c r="P2107" s="540"/>
      <c r="Q2107" s="541"/>
      <c r="R2107" s="553"/>
      <c r="S2107" s="559"/>
      <c r="T2107" s="592"/>
      <c r="U2107" s="593"/>
      <c r="V2107" s="551"/>
      <c r="W2107" s="545"/>
      <c r="X2107" s="540"/>
      <c r="Y2107" s="545"/>
      <c r="Z2107" s="540"/>
      <c r="AA2107" s="545"/>
      <c r="AB2107" s="540"/>
      <c r="AC2107" s="541"/>
      <c r="AD2107" s="553"/>
      <c r="AE2107" s="559"/>
      <c r="AF2107" s="588"/>
      <c r="AG2107" s="589"/>
      <c r="AH2107" s="540"/>
      <c r="AI2107" s="541"/>
      <c r="AJ2107" s="553"/>
      <c r="AK2107" s="559"/>
      <c r="AL2107" s="592"/>
      <c r="AM2107" s="593"/>
      <c r="AN2107" s="540"/>
      <c r="AO2107" s="541"/>
      <c r="AP2107" s="553"/>
      <c r="AQ2107" s="559"/>
      <c r="AR2107" s="592"/>
      <c r="AS2107" s="593"/>
      <c r="AT2107" s="580"/>
      <c r="AU2107" s="581"/>
      <c r="AV2107" s="576"/>
      <c r="AW2107" s="577"/>
      <c r="AX2107" s="592"/>
      <c r="AY2107" s="593"/>
      <c r="AZ2107" s="540"/>
      <c r="BA2107" s="541"/>
      <c r="BB2107" s="553"/>
      <c r="BC2107" s="559"/>
      <c r="BD2107" s="592"/>
      <c r="BE2107" s="593"/>
      <c r="BF2107" s="580"/>
      <c r="BG2107" s="581"/>
      <c r="BH2107" s="576"/>
      <c r="BI2107" s="577"/>
      <c r="BJ2107" s="592"/>
      <c r="BK2107" s="593"/>
      <c r="BL2107" s="653"/>
      <c r="BM2107" s="654"/>
      <c r="BN2107" s="655"/>
      <c r="BO2107" s="600"/>
      <c r="BP2107" s="600"/>
      <c r="BQ2107" s="54"/>
      <c r="BR2107" s="54"/>
      <c r="BS2107" s="54"/>
    </row>
    <row r="2108" spans="1:71" ht="21.75" customHeight="1">
      <c r="A2108" s="54"/>
      <c r="B2108" s="565" t="str">
        <f>IF(ROSTER!B$26="","",ROSTER!B$26)</f>
        <v/>
      </c>
      <c r="C2108" s="536" t="str">
        <f>IF(ROSTER!C$26="","",ROSTER!C$26)</f>
        <v/>
      </c>
      <c r="D2108" s="537"/>
      <c r="E2108" s="546"/>
      <c r="F2108" s="501">
        <f>IF(E2108="y",1,IF(E2108="S",1,0))</f>
        <v>0</v>
      </c>
      <c r="G2108" s="506">
        <f>IF(E2108="S",1,0)</f>
        <v>0</v>
      </c>
      <c r="H2108" s="542"/>
      <c r="I2108" s="543"/>
      <c r="J2108" s="538"/>
      <c r="K2108" s="539"/>
      <c r="L2108" s="552"/>
      <c r="M2108" s="558"/>
      <c r="N2108" s="554">
        <f>L2108+J2108</f>
        <v>0</v>
      </c>
      <c r="O2108" s="555"/>
      <c r="P2108" s="538"/>
      <c r="Q2108" s="539"/>
      <c r="R2108" s="552"/>
      <c r="S2108" s="558"/>
      <c r="T2108" s="590">
        <f t="shared" ref="T2108:T2133" si="1889">R2108-P2108</f>
        <v>0</v>
      </c>
      <c r="U2108" s="591"/>
      <c r="V2108" s="550"/>
      <c r="W2108" s="543"/>
      <c r="X2108" s="538"/>
      <c r="Y2108" s="543"/>
      <c r="Z2108" s="538"/>
      <c r="AA2108" s="543"/>
      <c r="AB2108" s="538"/>
      <c r="AC2108" s="539"/>
      <c r="AD2108" s="552"/>
      <c r="AE2108" s="558"/>
      <c r="AF2108" s="586">
        <f>IF(AB2108=0,0,(AD2108/AB2108)*100)</f>
        <v>0</v>
      </c>
      <c r="AG2108" s="587"/>
      <c r="AH2108" s="538"/>
      <c r="AI2108" s="539"/>
      <c r="AJ2108" s="552"/>
      <c r="AK2108" s="558"/>
      <c r="AL2108" s="590">
        <f>IF(AH2108=0,0,(AJ2108/AH2108)*100)</f>
        <v>0</v>
      </c>
      <c r="AM2108" s="591"/>
      <c r="AN2108" s="538"/>
      <c r="AO2108" s="539"/>
      <c r="AP2108" s="552"/>
      <c r="AQ2108" s="558"/>
      <c r="AR2108" s="590">
        <f>IF(AN2108=0,0,(AP2108/AN2108)*100)</f>
        <v>0</v>
      </c>
      <c r="AS2108" s="591"/>
      <c r="AT2108" s="578">
        <f>AB2108+AH2108+AN2108</f>
        <v>0</v>
      </c>
      <c r="AU2108" s="579"/>
      <c r="AV2108" s="574">
        <f>AD2108+AJ2108+AP2108</f>
        <v>0</v>
      </c>
      <c r="AW2108" s="575"/>
      <c r="AX2108" s="590">
        <f>IF(AT2108=0,0,(AV2108/AT2108)*100)</f>
        <v>0</v>
      </c>
      <c r="AY2108" s="591"/>
      <c r="AZ2108" s="538"/>
      <c r="BA2108" s="539"/>
      <c r="BB2108" s="552"/>
      <c r="BC2108" s="558"/>
      <c r="BD2108" s="590">
        <f>IF(AZ2108=0,0,(BB2108/AZ2108)*100)</f>
        <v>0</v>
      </c>
      <c r="BE2108" s="591"/>
      <c r="BF2108" s="578">
        <f>AT2108+AZ2108</f>
        <v>0</v>
      </c>
      <c r="BG2108" s="579"/>
      <c r="BH2108" s="574">
        <f>AV2108+BB2108</f>
        <v>0</v>
      </c>
      <c r="BI2108" s="575"/>
      <c r="BJ2108" s="590">
        <f>IF(BF2108=0,0,(BH2108/BF2108)*100)</f>
        <v>0</v>
      </c>
      <c r="BK2108" s="591"/>
      <c r="BL2108" s="650">
        <f>(AD2108*2)+(AJ2108*2)+(AP2108*3)+BB2108</f>
        <v>0</v>
      </c>
      <c r="BM2108" s="651"/>
      <c r="BN2108" s="652"/>
      <c r="BO2108" s="599" t="e">
        <f>(BL2108*BR$2090)+(N2108*BR$2091)+(X2108*BR$2092)+(R2108*BR$2093)+(V2108*BR$2094)+(Z2108*BR$2095)</f>
        <v>#REF!</v>
      </c>
      <c r="BP2108" s="599" t="e">
        <f>((AZ2108-BB2108)*BR$2097)+((AT2108-AV2108)*BR$2096)+(H2108*BR$2098)+(P2108*BR$2099)</f>
        <v>#REF!</v>
      </c>
      <c r="BQ2108" s="54"/>
      <c r="BR2108" s="54"/>
      <c r="BS2108" s="54"/>
    </row>
    <row r="2109" spans="1:71" ht="21.75" customHeight="1">
      <c r="A2109" s="54"/>
      <c r="B2109" s="566"/>
      <c r="C2109" s="560" t="str">
        <f>IF(ROSTER!D$26="","",ROSTER!D$26)</f>
        <v/>
      </c>
      <c r="D2109" s="561"/>
      <c r="E2109" s="547"/>
      <c r="F2109" s="502"/>
      <c r="G2109" s="507"/>
      <c r="H2109" s="544"/>
      <c r="I2109" s="545"/>
      <c r="J2109" s="540"/>
      <c r="K2109" s="541"/>
      <c r="L2109" s="553"/>
      <c r="M2109" s="559"/>
      <c r="N2109" s="556" t="s">
        <v>14</v>
      </c>
      <c r="O2109" s="557"/>
      <c r="P2109" s="540"/>
      <c r="Q2109" s="541"/>
      <c r="R2109" s="553"/>
      <c r="S2109" s="559"/>
      <c r="T2109" s="592"/>
      <c r="U2109" s="593"/>
      <c r="V2109" s="551"/>
      <c r="W2109" s="545"/>
      <c r="X2109" s="540"/>
      <c r="Y2109" s="545"/>
      <c r="Z2109" s="540"/>
      <c r="AA2109" s="545"/>
      <c r="AB2109" s="540"/>
      <c r="AC2109" s="541"/>
      <c r="AD2109" s="553"/>
      <c r="AE2109" s="559"/>
      <c r="AF2109" s="588"/>
      <c r="AG2109" s="589"/>
      <c r="AH2109" s="540"/>
      <c r="AI2109" s="541"/>
      <c r="AJ2109" s="553"/>
      <c r="AK2109" s="559"/>
      <c r="AL2109" s="592"/>
      <c r="AM2109" s="593"/>
      <c r="AN2109" s="540"/>
      <c r="AO2109" s="541"/>
      <c r="AP2109" s="553"/>
      <c r="AQ2109" s="559"/>
      <c r="AR2109" s="592"/>
      <c r="AS2109" s="593"/>
      <c r="AT2109" s="580"/>
      <c r="AU2109" s="581"/>
      <c r="AV2109" s="576"/>
      <c r="AW2109" s="577"/>
      <c r="AX2109" s="592"/>
      <c r="AY2109" s="593"/>
      <c r="AZ2109" s="540"/>
      <c r="BA2109" s="541"/>
      <c r="BB2109" s="553"/>
      <c r="BC2109" s="559"/>
      <c r="BD2109" s="592"/>
      <c r="BE2109" s="593"/>
      <c r="BF2109" s="580"/>
      <c r="BG2109" s="581"/>
      <c r="BH2109" s="576"/>
      <c r="BI2109" s="577"/>
      <c r="BJ2109" s="592"/>
      <c r="BK2109" s="593"/>
      <c r="BL2109" s="653"/>
      <c r="BM2109" s="654"/>
      <c r="BN2109" s="655"/>
      <c r="BO2109" s="600"/>
      <c r="BP2109" s="600"/>
      <c r="BQ2109" s="54"/>
      <c r="BR2109" s="54"/>
      <c r="BS2109" s="54"/>
    </row>
    <row r="2110" spans="1:71" ht="21.75" customHeight="1">
      <c r="A2110" s="54"/>
      <c r="B2110" s="565" t="str">
        <f>IF(ROSTER!B$28="","",ROSTER!B$28)</f>
        <v/>
      </c>
      <c r="C2110" s="536" t="str">
        <f>IF(ROSTER!C$28="","",ROSTER!C$28)</f>
        <v/>
      </c>
      <c r="D2110" s="537"/>
      <c r="E2110" s="546"/>
      <c r="F2110" s="501">
        <f>IF(E2110="y",1,IF(E2110="S",1,0))</f>
        <v>0</v>
      </c>
      <c r="G2110" s="506">
        <f>IF(E2110="S",1,0)</f>
        <v>0</v>
      </c>
      <c r="H2110" s="542"/>
      <c r="I2110" s="543"/>
      <c r="J2110" s="538"/>
      <c r="K2110" s="539"/>
      <c r="L2110" s="552"/>
      <c r="M2110" s="558"/>
      <c r="N2110" s="554">
        <f>L2110+J2110</f>
        <v>0</v>
      </c>
      <c r="O2110" s="555"/>
      <c r="P2110" s="538"/>
      <c r="Q2110" s="539"/>
      <c r="R2110" s="552"/>
      <c r="S2110" s="558"/>
      <c r="T2110" s="590">
        <f t="shared" ref="T2110:T2133" si="1890">R2110-P2110</f>
        <v>0</v>
      </c>
      <c r="U2110" s="591"/>
      <c r="V2110" s="550"/>
      <c r="W2110" s="543"/>
      <c r="X2110" s="538"/>
      <c r="Y2110" s="543"/>
      <c r="Z2110" s="538"/>
      <c r="AA2110" s="543"/>
      <c r="AB2110" s="538"/>
      <c r="AC2110" s="539"/>
      <c r="AD2110" s="552"/>
      <c r="AE2110" s="558"/>
      <c r="AF2110" s="586">
        <f>IF(AB2110=0,0,(AD2110/AB2110)*100)</f>
        <v>0</v>
      </c>
      <c r="AG2110" s="587"/>
      <c r="AH2110" s="538"/>
      <c r="AI2110" s="539"/>
      <c r="AJ2110" s="552"/>
      <c r="AK2110" s="558"/>
      <c r="AL2110" s="590">
        <f>IF(AH2110=0,0,(AJ2110/AH2110)*100)</f>
        <v>0</v>
      </c>
      <c r="AM2110" s="591"/>
      <c r="AN2110" s="538"/>
      <c r="AO2110" s="539"/>
      <c r="AP2110" s="552"/>
      <c r="AQ2110" s="558"/>
      <c r="AR2110" s="590">
        <f>IF(AN2110=0,0,(AP2110/AN2110)*100)</f>
        <v>0</v>
      </c>
      <c r="AS2110" s="591"/>
      <c r="AT2110" s="578">
        <f>AB2110+AH2110+AN2110</f>
        <v>0</v>
      </c>
      <c r="AU2110" s="579"/>
      <c r="AV2110" s="574">
        <f>AD2110+AJ2110+AP2110</f>
        <v>0</v>
      </c>
      <c r="AW2110" s="575"/>
      <c r="AX2110" s="590">
        <f>IF(AT2110=0,0,(AV2110/AT2110)*100)</f>
        <v>0</v>
      </c>
      <c r="AY2110" s="591"/>
      <c r="AZ2110" s="538"/>
      <c r="BA2110" s="539"/>
      <c r="BB2110" s="552"/>
      <c r="BC2110" s="558"/>
      <c r="BD2110" s="590">
        <f>IF(AZ2110=0,0,(BB2110/AZ2110)*100)</f>
        <v>0</v>
      </c>
      <c r="BE2110" s="591"/>
      <c r="BF2110" s="578">
        <f>AT2110+AZ2110</f>
        <v>0</v>
      </c>
      <c r="BG2110" s="579"/>
      <c r="BH2110" s="574">
        <f>AV2110+BB2110</f>
        <v>0</v>
      </c>
      <c r="BI2110" s="575"/>
      <c r="BJ2110" s="590">
        <f>IF(BF2110=0,0,(BH2110/BF2110)*100)</f>
        <v>0</v>
      </c>
      <c r="BK2110" s="591"/>
      <c r="BL2110" s="650">
        <f>(AD2110*2)+(AJ2110*2)+(AP2110*3)+BB2110</f>
        <v>0</v>
      </c>
      <c r="BM2110" s="651"/>
      <c r="BN2110" s="652"/>
      <c r="BO2110" s="599" t="e">
        <f>(BL2110*BR$2090)+(N2110*BR$2091)+(X2110*BR$2092)+(R2110*BR$2093)+(V2110*BR$2094)+(Z2110*BR$2095)</f>
        <v>#REF!</v>
      </c>
      <c r="BP2110" s="599" t="e">
        <f>((AZ2110-BB2110)*BR$2097)+((AT2110-AV2110)*BR$2096)+(H2110*BR$2098)+(P2110*BR$2099)</f>
        <v>#REF!</v>
      </c>
      <c r="BQ2110" s="54"/>
      <c r="BR2110" s="54"/>
      <c r="BS2110" s="54"/>
    </row>
    <row r="2111" spans="1:71" ht="21.75" customHeight="1">
      <c r="A2111" s="54"/>
      <c r="B2111" s="566"/>
      <c r="C2111" s="560" t="str">
        <f>IF(ROSTER!D$28="","",ROSTER!D$28)</f>
        <v/>
      </c>
      <c r="D2111" s="561"/>
      <c r="E2111" s="547"/>
      <c r="F2111" s="502"/>
      <c r="G2111" s="507"/>
      <c r="H2111" s="544"/>
      <c r="I2111" s="545"/>
      <c r="J2111" s="540"/>
      <c r="K2111" s="541"/>
      <c r="L2111" s="553"/>
      <c r="M2111" s="559"/>
      <c r="N2111" s="556" t="s">
        <v>14</v>
      </c>
      <c r="O2111" s="557"/>
      <c r="P2111" s="540"/>
      <c r="Q2111" s="541"/>
      <c r="R2111" s="553"/>
      <c r="S2111" s="559"/>
      <c r="T2111" s="592"/>
      <c r="U2111" s="593"/>
      <c r="V2111" s="551"/>
      <c r="W2111" s="545"/>
      <c r="X2111" s="540"/>
      <c r="Y2111" s="545"/>
      <c r="Z2111" s="540"/>
      <c r="AA2111" s="545"/>
      <c r="AB2111" s="540"/>
      <c r="AC2111" s="541"/>
      <c r="AD2111" s="553"/>
      <c r="AE2111" s="559"/>
      <c r="AF2111" s="588"/>
      <c r="AG2111" s="589"/>
      <c r="AH2111" s="540"/>
      <c r="AI2111" s="541"/>
      <c r="AJ2111" s="553"/>
      <c r="AK2111" s="559"/>
      <c r="AL2111" s="592"/>
      <c r="AM2111" s="593"/>
      <c r="AN2111" s="540"/>
      <c r="AO2111" s="541"/>
      <c r="AP2111" s="553"/>
      <c r="AQ2111" s="559"/>
      <c r="AR2111" s="592"/>
      <c r="AS2111" s="593"/>
      <c r="AT2111" s="580"/>
      <c r="AU2111" s="581"/>
      <c r="AV2111" s="576"/>
      <c r="AW2111" s="577"/>
      <c r="AX2111" s="592"/>
      <c r="AY2111" s="593"/>
      <c r="AZ2111" s="540"/>
      <c r="BA2111" s="541"/>
      <c r="BB2111" s="553"/>
      <c r="BC2111" s="559"/>
      <c r="BD2111" s="592"/>
      <c r="BE2111" s="593"/>
      <c r="BF2111" s="580"/>
      <c r="BG2111" s="581"/>
      <c r="BH2111" s="576"/>
      <c r="BI2111" s="577"/>
      <c r="BJ2111" s="592"/>
      <c r="BK2111" s="593"/>
      <c r="BL2111" s="653"/>
      <c r="BM2111" s="654"/>
      <c r="BN2111" s="655"/>
      <c r="BO2111" s="600"/>
      <c r="BP2111" s="600"/>
      <c r="BQ2111" s="54"/>
      <c r="BR2111" s="54"/>
      <c r="BS2111" s="54"/>
    </row>
    <row r="2112" spans="1:71" ht="21.75" customHeight="1">
      <c r="A2112" s="54"/>
      <c r="B2112" s="565" t="str">
        <f>IF(ROSTER!B$30="","",ROSTER!B$30)</f>
        <v/>
      </c>
      <c r="C2112" s="536" t="str">
        <f>IF(ROSTER!C$30="","",ROSTER!C$30)</f>
        <v/>
      </c>
      <c r="D2112" s="537"/>
      <c r="E2112" s="546"/>
      <c r="F2112" s="501">
        <f>IF(E2112="y",1,IF(E2112="S",1,0))</f>
        <v>0</v>
      </c>
      <c r="G2112" s="506">
        <f>IF(E2112="S",1,0)</f>
        <v>0</v>
      </c>
      <c r="H2112" s="542"/>
      <c r="I2112" s="543"/>
      <c r="J2112" s="538"/>
      <c r="K2112" s="539"/>
      <c r="L2112" s="552"/>
      <c r="M2112" s="558"/>
      <c r="N2112" s="554">
        <f>L2112+J2112</f>
        <v>0</v>
      </c>
      <c r="O2112" s="555"/>
      <c r="P2112" s="538"/>
      <c r="Q2112" s="539"/>
      <c r="R2112" s="552"/>
      <c r="S2112" s="558"/>
      <c r="T2112" s="590">
        <f t="shared" ref="T2112:T2133" si="1891">R2112-P2112</f>
        <v>0</v>
      </c>
      <c r="U2112" s="591"/>
      <c r="V2112" s="550"/>
      <c r="W2112" s="543"/>
      <c r="X2112" s="538"/>
      <c r="Y2112" s="543"/>
      <c r="Z2112" s="538"/>
      <c r="AA2112" s="543"/>
      <c r="AB2112" s="538"/>
      <c r="AC2112" s="539"/>
      <c r="AD2112" s="552"/>
      <c r="AE2112" s="558"/>
      <c r="AF2112" s="586">
        <f>IF(AB2112=0,0,(AD2112/AB2112)*100)</f>
        <v>0</v>
      </c>
      <c r="AG2112" s="587"/>
      <c r="AH2112" s="538"/>
      <c r="AI2112" s="539"/>
      <c r="AJ2112" s="552"/>
      <c r="AK2112" s="558"/>
      <c r="AL2112" s="590">
        <f>IF(AH2112=0,0,(AJ2112/AH2112)*100)</f>
        <v>0</v>
      </c>
      <c r="AM2112" s="591"/>
      <c r="AN2112" s="538"/>
      <c r="AO2112" s="539"/>
      <c r="AP2112" s="552"/>
      <c r="AQ2112" s="558"/>
      <c r="AR2112" s="590">
        <f>IF(AN2112=0,0,(AP2112/AN2112)*100)</f>
        <v>0</v>
      </c>
      <c r="AS2112" s="591"/>
      <c r="AT2112" s="578">
        <f>AB2112+AH2112+AN2112</f>
        <v>0</v>
      </c>
      <c r="AU2112" s="579"/>
      <c r="AV2112" s="574">
        <f>AD2112+AJ2112+AP2112</f>
        <v>0</v>
      </c>
      <c r="AW2112" s="575"/>
      <c r="AX2112" s="590">
        <f>IF(AT2112=0,0,(AV2112/AT2112)*100)</f>
        <v>0</v>
      </c>
      <c r="AY2112" s="591"/>
      <c r="AZ2112" s="538"/>
      <c r="BA2112" s="539"/>
      <c r="BB2112" s="552"/>
      <c r="BC2112" s="558"/>
      <c r="BD2112" s="590">
        <f>IF(AZ2112=0,0,(BB2112/AZ2112)*100)</f>
        <v>0</v>
      </c>
      <c r="BE2112" s="591"/>
      <c r="BF2112" s="578">
        <f>AT2112+AZ2112</f>
        <v>0</v>
      </c>
      <c r="BG2112" s="579"/>
      <c r="BH2112" s="574">
        <f>AV2112+BB2112</f>
        <v>0</v>
      </c>
      <c r="BI2112" s="575"/>
      <c r="BJ2112" s="590">
        <f>IF(BF2112=0,0,(BH2112/BF2112)*100)</f>
        <v>0</v>
      </c>
      <c r="BK2112" s="591"/>
      <c r="BL2112" s="650">
        <f>(AD2112*2)+(AJ2112*2)+(AP2112*3)+BB2112</f>
        <v>0</v>
      </c>
      <c r="BM2112" s="651"/>
      <c r="BN2112" s="652"/>
      <c r="BO2112" s="599" t="e">
        <f>(BL2112*BR$2090)+(N2112*BR$2091)+(X2112*BR$2092)+(R2112*BR$2093)+(V2112*BR$2094)+(Z2112*BR$2095)</f>
        <v>#REF!</v>
      </c>
      <c r="BP2112" s="599" t="e">
        <f>((AZ2112-BB2112)*BR$2097)+((AT2112-AV2112)*BR$2096)+(H2112*BR$2098)+(P2112*BR$2099)</f>
        <v>#REF!</v>
      </c>
      <c r="BQ2112" s="54"/>
      <c r="BR2112" s="54"/>
      <c r="BS2112" s="54"/>
    </row>
    <row r="2113" spans="1:71" ht="21.75" customHeight="1">
      <c r="A2113" s="54"/>
      <c r="B2113" s="566"/>
      <c r="C2113" s="560" t="str">
        <f>IF(ROSTER!D$30="","",ROSTER!D$30)</f>
        <v/>
      </c>
      <c r="D2113" s="561"/>
      <c r="E2113" s="547"/>
      <c r="F2113" s="502"/>
      <c r="G2113" s="507"/>
      <c r="H2113" s="544"/>
      <c r="I2113" s="545"/>
      <c r="J2113" s="540"/>
      <c r="K2113" s="541"/>
      <c r="L2113" s="553"/>
      <c r="M2113" s="559"/>
      <c r="N2113" s="556" t="s">
        <v>14</v>
      </c>
      <c r="O2113" s="557"/>
      <c r="P2113" s="540"/>
      <c r="Q2113" s="541"/>
      <c r="R2113" s="553"/>
      <c r="S2113" s="559"/>
      <c r="T2113" s="592"/>
      <c r="U2113" s="593"/>
      <c r="V2113" s="551"/>
      <c r="W2113" s="545"/>
      <c r="X2113" s="540"/>
      <c r="Y2113" s="545"/>
      <c r="Z2113" s="540"/>
      <c r="AA2113" s="545"/>
      <c r="AB2113" s="540"/>
      <c r="AC2113" s="541"/>
      <c r="AD2113" s="553"/>
      <c r="AE2113" s="559"/>
      <c r="AF2113" s="588"/>
      <c r="AG2113" s="589"/>
      <c r="AH2113" s="540"/>
      <c r="AI2113" s="541"/>
      <c r="AJ2113" s="553"/>
      <c r="AK2113" s="559"/>
      <c r="AL2113" s="592"/>
      <c r="AM2113" s="593"/>
      <c r="AN2113" s="540"/>
      <c r="AO2113" s="541"/>
      <c r="AP2113" s="553"/>
      <c r="AQ2113" s="559"/>
      <c r="AR2113" s="592"/>
      <c r="AS2113" s="593"/>
      <c r="AT2113" s="580"/>
      <c r="AU2113" s="581"/>
      <c r="AV2113" s="576"/>
      <c r="AW2113" s="577"/>
      <c r="AX2113" s="592"/>
      <c r="AY2113" s="593"/>
      <c r="AZ2113" s="540"/>
      <c r="BA2113" s="541"/>
      <c r="BB2113" s="553"/>
      <c r="BC2113" s="559"/>
      <c r="BD2113" s="592"/>
      <c r="BE2113" s="593"/>
      <c r="BF2113" s="580"/>
      <c r="BG2113" s="581"/>
      <c r="BH2113" s="576"/>
      <c r="BI2113" s="577"/>
      <c r="BJ2113" s="592"/>
      <c r="BK2113" s="593"/>
      <c r="BL2113" s="653"/>
      <c r="BM2113" s="654"/>
      <c r="BN2113" s="655"/>
      <c r="BO2113" s="600"/>
      <c r="BP2113" s="600"/>
      <c r="BQ2113" s="54"/>
      <c r="BR2113" s="54"/>
      <c r="BS2113" s="54"/>
    </row>
    <row r="2114" spans="1:71" ht="21.75" customHeight="1">
      <c r="A2114" s="54"/>
      <c r="B2114" s="565" t="str">
        <f>IF(ROSTER!B$32="","",ROSTER!B$32)</f>
        <v/>
      </c>
      <c r="C2114" s="536" t="str">
        <f>IF(ROSTER!C$32="","",ROSTER!C$32)</f>
        <v/>
      </c>
      <c r="D2114" s="537"/>
      <c r="E2114" s="546"/>
      <c r="F2114" s="501">
        <f>IF(E2114="y",1,IF(E2114="S",1,0))</f>
        <v>0</v>
      </c>
      <c r="G2114" s="506">
        <f>IF(E2114="S",1,0)</f>
        <v>0</v>
      </c>
      <c r="H2114" s="542"/>
      <c r="I2114" s="543"/>
      <c r="J2114" s="538"/>
      <c r="K2114" s="539"/>
      <c r="L2114" s="552"/>
      <c r="M2114" s="558"/>
      <c r="N2114" s="554">
        <f>L2114+J2114</f>
        <v>0</v>
      </c>
      <c r="O2114" s="555"/>
      <c r="P2114" s="538"/>
      <c r="Q2114" s="539"/>
      <c r="R2114" s="552"/>
      <c r="S2114" s="558"/>
      <c r="T2114" s="590">
        <f t="shared" ref="T2114:T2133" si="1892">R2114-P2114</f>
        <v>0</v>
      </c>
      <c r="U2114" s="591"/>
      <c r="V2114" s="550"/>
      <c r="W2114" s="543"/>
      <c r="X2114" s="538"/>
      <c r="Y2114" s="543"/>
      <c r="Z2114" s="538"/>
      <c r="AA2114" s="543"/>
      <c r="AB2114" s="538"/>
      <c r="AC2114" s="539"/>
      <c r="AD2114" s="552"/>
      <c r="AE2114" s="558"/>
      <c r="AF2114" s="586">
        <f>IF(AB2114=0,0,(AD2114/AB2114)*100)</f>
        <v>0</v>
      </c>
      <c r="AG2114" s="587"/>
      <c r="AH2114" s="538"/>
      <c r="AI2114" s="539"/>
      <c r="AJ2114" s="552"/>
      <c r="AK2114" s="558"/>
      <c r="AL2114" s="590">
        <f>IF(AH2114=0,0,(AJ2114/AH2114)*100)</f>
        <v>0</v>
      </c>
      <c r="AM2114" s="591"/>
      <c r="AN2114" s="538"/>
      <c r="AO2114" s="539"/>
      <c r="AP2114" s="552"/>
      <c r="AQ2114" s="558"/>
      <c r="AR2114" s="590">
        <f>IF(AN2114=0,0,(AP2114/AN2114)*100)</f>
        <v>0</v>
      </c>
      <c r="AS2114" s="591"/>
      <c r="AT2114" s="578">
        <f>AB2114+AH2114+AN2114</f>
        <v>0</v>
      </c>
      <c r="AU2114" s="579"/>
      <c r="AV2114" s="574">
        <f>AD2114+AJ2114+AP2114</f>
        <v>0</v>
      </c>
      <c r="AW2114" s="575"/>
      <c r="AX2114" s="590">
        <f>IF(AT2114=0,0,(AV2114/AT2114)*100)</f>
        <v>0</v>
      </c>
      <c r="AY2114" s="591"/>
      <c r="AZ2114" s="538"/>
      <c r="BA2114" s="539"/>
      <c r="BB2114" s="552"/>
      <c r="BC2114" s="558"/>
      <c r="BD2114" s="590">
        <f>IF(AZ2114=0,0,(BB2114/AZ2114)*100)</f>
        <v>0</v>
      </c>
      <c r="BE2114" s="591"/>
      <c r="BF2114" s="578">
        <f>AT2114+AZ2114</f>
        <v>0</v>
      </c>
      <c r="BG2114" s="579"/>
      <c r="BH2114" s="574">
        <f>AV2114+BB2114</f>
        <v>0</v>
      </c>
      <c r="BI2114" s="575"/>
      <c r="BJ2114" s="590">
        <f>IF(BF2114=0,0,(BH2114/BF2114)*100)</f>
        <v>0</v>
      </c>
      <c r="BK2114" s="591"/>
      <c r="BL2114" s="650">
        <f>(AD2114*2)+(AJ2114*2)+(AP2114*3)+BB2114</f>
        <v>0</v>
      </c>
      <c r="BM2114" s="651"/>
      <c r="BN2114" s="652"/>
      <c r="BO2114" s="599" t="e">
        <f>(BL2114*BR$2090)+(N2114*BR$2091)+(X2114*BR$2092)+(R2114*BR$2093)+(V2114*BR$2094)+(Z2114*BR$2095)</f>
        <v>#REF!</v>
      </c>
      <c r="BP2114" s="599" t="e">
        <f>((AZ2114-BB2114)*BR$2097)+((AT2114-AV2114)*BR$2096)+(H2114*BR$2098)+(P2114*BR$2099)</f>
        <v>#REF!</v>
      </c>
      <c r="BQ2114" s="54"/>
      <c r="BR2114" s="54"/>
      <c r="BS2114" s="54"/>
    </row>
    <row r="2115" spans="1:71" ht="21.75" customHeight="1">
      <c r="A2115" s="54"/>
      <c r="B2115" s="566"/>
      <c r="C2115" s="560" t="str">
        <f>IF(ROSTER!D$32="","",ROSTER!D$32)</f>
        <v/>
      </c>
      <c r="D2115" s="561"/>
      <c r="E2115" s="547"/>
      <c r="F2115" s="502"/>
      <c r="G2115" s="507"/>
      <c r="H2115" s="544"/>
      <c r="I2115" s="545"/>
      <c r="J2115" s="540"/>
      <c r="K2115" s="541"/>
      <c r="L2115" s="553"/>
      <c r="M2115" s="559"/>
      <c r="N2115" s="556" t="s">
        <v>14</v>
      </c>
      <c r="O2115" s="557"/>
      <c r="P2115" s="540"/>
      <c r="Q2115" s="541"/>
      <c r="R2115" s="553"/>
      <c r="S2115" s="559"/>
      <c r="T2115" s="592"/>
      <c r="U2115" s="593"/>
      <c r="V2115" s="551"/>
      <c r="W2115" s="545"/>
      <c r="X2115" s="540"/>
      <c r="Y2115" s="545"/>
      <c r="Z2115" s="540"/>
      <c r="AA2115" s="545"/>
      <c r="AB2115" s="540"/>
      <c r="AC2115" s="541"/>
      <c r="AD2115" s="553"/>
      <c r="AE2115" s="559"/>
      <c r="AF2115" s="588"/>
      <c r="AG2115" s="589"/>
      <c r="AH2115" s="540"/>
      <c r="AI2115" s="541"/>
      <c r="AJ2115" s="553"/>
      <c r="AK2115" s="559"/>
      <c r="AL2115" s="592"/>
      <c r="AM2115" s="593"/>
      <c r="AN2115" s="540"/>
      <c r="AO2115" s="541"/>
      <c r="AP2115" s="553"/>
      <c r="AQ2115" s="559"/>
      <c r="AR2115" s="592"/>
      <c r="AS2115" s="593"/>
      <c r="AT2115" s="580"/>
      <c r="AU2115" s="581"/>
      <c r="AV2115" s="576"/>
      <c r="AW2115" s="577"/>
      <c r="AX2115" s="592"/>
      <c r="AY2115" s="593"/>
      <c r="AZ2115" s="540"/>
      <c r="BA2115" s="541"/>
      <c r="BB2115" s="553"/>
      <c r="BC2115" s="559"/>
      <c r="BD2115" s="592"/>
      <c r="BE2115" s="593"/>
      <c r="BF2115" s="580"/>
      <c r="BG2115" s="581"/>
      <c r="BH2115" s="576"/>
      <c r="BI2115" s="577"/>
      <c r="BJ2115" s="592"/>
      <c r="BK2115" s="593"/>
      <c r="BL2115" s="653"/>
      <c r="BM2115" s="654"/>
      <c r="BN2115" s="655"/>
      <c r="BO2115" s="600"/>
      <c r="BP2115" s="600"/>
      <c r="BQ2115" s="54"/>
      <c r="BR2115" s="54"/>
      <c r="BS2115" s="54"/>
    </row>
    <row r="2116" spans="1:71" ht="21.75" customHeight="1">
      <c r="A2116" s="54"/>
      <c r="B2116" s="565" t="str">
        <f>IF(ROSTER!B$34="","",ROSTER!B$34)</f>
        <v/>
      </c>
      <c r="C2116" s="536" t="str">
        <f>IF(ROSTER!C$34="","",ROSTER!C$34)</f>
        <v/>
      </c>
      <c r="D2116" s="537"/>
      <c r="E2116" s="546"/>
      <c r="F2116" s="501">
        <f>IF(E2116="y",1,IF(E2116="S",1,0))</f>
        <v>0</v>
      </c>
      <c r="G2116" s="506">
        <f>IF(E2116="S",1,0)</f>
        <v>0</v>
      </c>
      <c r="H2116" s="542"/>
      <c r="I2116" s="543"/>
      <c r="J2116" s="538"/>
      <c r="K2116" s="539"/>
      <c r="L2116" s="552"/>
      <c r="M2116" s="558"/>
      <c r="N2116" s="554">
        <f>L2116+J2116</f>
        <v>0</v>
      </c>
      <c r="O2116" s="555"/>
      <c r="P2116" s="538"/>
      <c r="Q2116" s="539"/>
      <c r="R2116" s="552"/>
      <c r="S2116" s="558"/>
      <c r="T2116" s="590">
        <f t="shared" ref="T2116:T2133" si="1893">R2116-P2116</f>
        <v>0</v>
      </c>
      <c r="U2116" s="591"/>
      <c r="V2116" s="550"/>
      <c r="W2116" s="543"/>
      <c r="X2116" s="538"/>
      <c r="Y2116" s="543"/>
      <c r="Z2116" s="538"/>
      <c r="AA2116" s="543"/>
      <c r="AB2116" s="538"/>
      <c r="AC2116" s="539"/>
      <c r="AD2116" s="552"/>
      <c r="AE2116" s="558"/>
      <c r="AF2116" s="586">
        <f>IF(AB2116=0,0,(AD2116/AB2116)*100)</f>
        <v>0</v>
      </c>
      <c r="AG2116" s="587"/>
      <c r="AH2116" s="538"/>
      <c r="AI2116" s="539"/>
      <c r="AJ2116" s="552"/>
      <c r="AK2116" s="558"/>
      <c r="AL2116" s="590">
        <f>IF(AH2116=0,0,(AJ2116/AH2116)*100)</f>
        <v>0</v>
      </c>
      <c r="AM2116" s="591"/>
      <c r="AN2116" s="538"/>
      <c r="AO2116" s="539"/>
      <c r="AP2116" s="552"/>
      <c r="AQ2116" s="558"/>
      <c r="AR2116" s="590">
        <f>IF(AN2116=0,0,(AP2116/AN2116)*100)</f>
        <v>0</v>
      </c>
      <c r="AS2116" s="591"/>
      <c r="AT2116" s="578">
        <f>AB2116+AH2116+AN2116</f>
        <v>0</v>
      </c>
      <c r="AU2116" s="579"/>
      <c r="AV2116" s="574">
        <f>AD2116+AJ2116+AP2116</f>
        <v>0</v>
      </c>
      <c r="AW2116" s="575"/>
      <c r="AX2116" s="590">
        <f>IF(AT2116=0,0,(AV2116/AT2116)*100)</f>
        <v>0</v>
      </c>
      <c r="AY2116" s="591"/>
      <c r="AZ2116" s="538"/>
      <c r="BA2116" s="539"/>
      <c r="BB2116" s="552"/>
      <c r="BC2116" s="558"/>
      <c r="BD2116" s="590">
        <f>IF(AZ2116=0,0,(BB2116/AZ2116)*100)</f>
        <v>0</v>
      </c>
      <c r="BE2116" s="591"/>
      <c r="BF2116" s="578">
        <f>AT2116+AZ2116</f>
        <v>0</v>
      </c>
      <c r="BG2116" s="579"/>
      <c r="BH2116" s="574">
        <f>AV2116+BB2116</f>
        <v>0</v>
      </c>
      <c r="BI2116" s="575"/>
      <c r="BJ2116" s="590">
        <f>IF(BF2116=0,0,(BH2116/BF2116)*100)</f>
        <v>0</v>
      </c>
      <c r="BK2116" s="591"/>
      <c r="BL2116" s="650">
        <f>(AD2116*2)+(AJ2116*2)+(AP2116*3)+BB2116</f>
        <v>0</v>
      </c>
      <c r="BM2116" s="651"/>
      <c r="BN2116" s="652"/>
      <c r="BO2116" s="599" t="e">
        <f>(BL2116*BR$2090)+(N2116*BR$2091)+(X2116*BR$2092)+(R2116*BR$2093)+(V2116*BR$2094)+(Z2116*BR$2095)</f>
        <v>#REF!</v>
      </c>
      <c r="BP2116" s="599" t="e">
        <f>((AZ2116-BB2116)*BR$2097)+((AT2116-AV2116)*BR$2096)+(H2116*BR$2098)+(P2116*BR$2099)</f>
        <v>#REF!</v>
      </c>
      <c r="BQ2116" s="54"/>
      <c r="BR2116" s="54"/>
      <c r="BS2116" s="54"/>
    </row>
    <row r="2117" spans="1:71" ht="21.75" customHeight="1">
      <c r="A2117" s="54"/>
      <c r="B2117" s="566"/>
      <c r="C2117" s="560" t="str">
        <f>IF(ROSTER!D$34="","",ROSTER!D$34)</f>
        <v/>
      </c>
      <c r="D2117" s="561"/>
      <c r="E2117" s="547"/>
      <c r="F2117" s="502"/>
      <c r="G2117" s="507"/>
      <c r="H2117" s="544"/>
      <c r="I2117" s="545"/>
      <c r="J2117" s="540"/>
      <c r="K2117" s="541"/>
      <c r="L2117" s="553"/>
      <c r="M2117" s="559"/>
      <c r="N2117" s="556" t="s">
        <v>14</v>
      </c>
      <c r="O2117" s="557"/>
      <c r="P2117" s="540"/>
      <c r="Q2117" s="541"/>
      <c r="R2117" s="553"/>
      <c r="S2117" s="559"/>
      <c r="T2117" s="592"/>
      <c r="U2117" s="593"/>
      <c r="V2117" s="551"/>
      <c r="W2117" s="545"/>
      <c r="X2117" s="540"/>
      <c r="Y2117" s="545"/>
      <c r="Z2117" s="540"/>
      <c r="AA2117" s="545"/>
      <c r="AB2117" s="540"/>
      <c r="AC2117" s="541"/>
      <c r="AD2117" s="553"/>
      <c r="AE2117" s="559"/>
      <c r="AF2117" s="588"/>
      <c r="AG2117" s="589"/>
      <c r="AH2117" s="540"/>
      <c r="AI2117" s="541"/>
      <c r="AJ2117" s="553"/>
      <c r="AK2117" s="559"/>
      <c r="AL2117" s="592"/>
      <c r="AM2117" s="593"/>
      <c r="AN2117" s="540"/>
      <c r="AO2117" s="541"/>
      <c r="AP2117" s="553"/>
      <c r="AQ2117" s="559"/>
      <c r="AR2117" s="592"/>
      <c r="AS2117" s="593"/>
      <c r="AT2117" s="580"/>
      <c r="AU2117" s="581"/>
      <c r="AV2117" s="576"/>
      <c r="AW2117" s="577"/>
      <c r="AX2117" s="592"/>
      <c r="AY2117" s="593"/>
      <c r="AZ2117" s="540"/>
      <c r="BA2117" s="541"/>
      <c r="BB2117" s="553"/>
      <c r="BC2117" s="559"/>
      <c r="BD2117" s="592"/>
      <c r="BE2117" s="593"/>
      <c r="BF2117" s="580"/>
      <c r="BG2117" s="581"/>
      <c r="BH2117" s="576"/>
      <c r="BI2117" s="577"/>
      <c r="BJ2117" s="592"/>
      <c r="BK2117" s="593"/>
      <c r="BL2117" s="653"/>
      <c r="BM2117" s="654"/>
      <c r="BN2117" s="655"/>
      <c r="BO2117" s="600"/>
      <c r="BP2117" s="600"/>
      <c r="BQ2117" s="54"/>
      <c r="BR2117" s="54"/>
      <c r="BS2117" s="54"/>
    </row>
    <row r="2118" spans="1:71" ht="21.75" customHeight="1">
      <c r="A2118" s="54"/>
      <c r="B2118" s="565" t="str">
        <f>IF(ROSTER!B$36="","",ROSTER!B$36)</f>
        <v/>
      </c>
      <c r="C2118" s="536" t="str">
        <f>IF(ROSTER!C$36="","",ROSTER!C$36)</f>
        <v/>
      </c>
      <c r="D2118" s="537"/>
      <c r="E2118" s="546"/>
      <c r="F2118" s="501">
        <f>IF(E2118="y",1,IF(E2118="S",1,0))</f>
        <v>0</v>
      </c>
      <c r="G2118" s="506">
        <f>IF(E2118="S",1,0)</f>
        <v>0</v>
      </c>
      <c r="H2118" s="542"/>
      <c r="I2118" s="543"/>
      <c r="J2118" s="538"/>
      <c r="K2118" s="539"/>
      <c r="L2118" s="552"/>
      <c r="M2118" s="558"/>
      <c r="N2118" s="554">
        <f>L2118+J2118</f>
        <v>0</v>
      </c>
      <c r="O2118" s="555"/>
      <c r="P2118" s="538"/>
      <c r="Q2118" s="539"/>
      <c r="R2118" s="552"/>
      <c r="S2118" s="558"/>
      <c r="T2118" s="590">
        <f t="shared" ref="T2118:T2133" si="1894">R2118-P2118</f>
        <v>0</v>
      </c>
      <c r="U2118" s="591"/>
      <c r="V2118" s="550"/>
      <c r="W2118" s="543"/>
      <c r="X2118" s="538"/>
      <c r="Y2118" s="543"/>
      <c r="Z2118" s="538"/>
      <c r="AA2118" s="543"/>
      <c r="AB2118" s="538"/>
      <c r="AC2118" s="539"/>
      <c r="AD2118" s="552"/>
      <c r="AE2118" s="558"/>
      <c r="AF2118" s="586">
        <f>IF(AB2118=0,0,(AD2118/AB2118)*100)</f>
        <v>0</v>
      </c>
      <c r="AG2118" s="587"/>
      <c r="AH2118" s="538"/>
      <c r="AI2118" s="539"/>
      <c r="AJ2118" s="552"/>
      <c r="AK2118" s="558"/>
      <c r="AL2118" s="590">
        <f>IF(AH2118=0,0,(AJ2118/AH2118)*100)</f>
        <v>0</v>
      </c>
      <c r="AM2118" s="591"/>
      <c r="AN2118" s="538"/>
      <c r="AO2118" s="539"/>
      <c r="AP2118" s="552"/>
      <c r="AQ2118" s="558"/>
      <c r="AR2118" s="590">
        <f>IF(AN2118=0,0,(AP2118/AN2118)*100)</f>
        <v>0</v>
      </c>
      <c r="AS2118" s="591"/>
      <c r="AT2118" s="578">
        <f>AB2118+AH2118+AN2118</f>
        <v>0</v>
      </c>
      <c r="AU2118" s="579"/>
      <c r="AV2118" s="574">
        <f>AD2118+AJ2118+AP2118</f>
        <v>0</v>
      </c>
      <c r="AW2118" s="575"/>
      <c r="AX2118" s="590">
        <f>IF(AT2118=0,0,(AV2118/AT2118)*100)</f>
        <v>0</v>
      </c>
      <c r="AY2118" s="591"/>
      <c r="AZ2118" s="538"/>
      <c r="BA2118" s="539"/>
      <c r="BB2118" s="552"/>
      <c r="BC2118" s="558"/>
      <c r="BD2118" s="590">
        <f>IF(AZ2118=0,0,(BB2118/AZ2118)*100)</f>
        <v>0</v>
      </c>
      <c r="BE2118" s="591"/>
      <c r="BF2118" s="578">
        <f>AT2118+AZ2118</f>
        <v>0</v>
      </c>
      <c r="BG2118" s="579"/>
      <c r="BH2118" s="574">
        <f>AV2118+BB2118</f>
        <v>0</v>
      </c>
      <c r="BI2118" s="575"/>
      <c r="BJ2118" s="590">
        <f>IF(BF2118=0,0,(BH2118/BF2118)*100)</f>
        <v>0</v>
      </c>
      <c r="BK2118" s="591"/>
      <c r="BL2118" s="650">
        <f>(AD2118*2)+(AJ2118*2)+(AP2118*3)+BB2118</f>
        <v>0</v>
      </c>
      <c r="BM2118" s="651"/>
      <c r="BN2118" s="652"/>
      <c r="BO2118" s="599" t="e">
        <f>(BL2118*BR$2090)+(N2118*BR$2091)+(X2118*BR$2092)+(R2118*BR$2093)+(V2118*BR$2094)+(Z2118*BR$2095)</f>
        <v>#REF!</v>
      </c>
      <c r="BP2118" s="599" t="e">
        <f>((AZ2118-BB2118)*BR$2097)+((AT2118-AV2118)*BR$2096)+(H2118*BR$2098)+(P2118*BR$2099)</f>
        <v>#REF!</v>
      </c>
      <c r="BQ2118" s="54"/>
      <c r="BR2118" s="54"/>
      <c r="BS2118" s="54"/>
    </row>
    <row r="2119" spans="1:71" ht="21.75" customHeight="1">
      <c r="A2119" s="54"/>
      <c r="B2119" s="566"/>
      <c r="C2119" s="560" t="str">
        <f>IF(ROSTER!D$36="","",ROSTER!D$36)</f>
        <v/>
      </c>
      <c r="D2119" s="561"/>
      <c r="E2119" s="547"/>
      <c r="F2119" s="502"/>
      <c r="G2119" s="507"/>
      <c r="H2119" s="544"/>
      <c r="I2119" s="545"/>
      <c r="J2119" s="540"/>
      <c r="K2119" s="541"/>
      <c r="L2119" s="553"/>
      <c r="M2119" s="559"/>
      <c r="N2119" s="556" t="s">
        <v>14</v>
      </c>
      <c r="O2119" s="557"/>
      <c r="P2119" s="540"/>
      <c r="Q2119" s="541"/>
      <c r="R2119" s="553"/>
      <c r="S2119" s="559"/>
      <c r="T2119" s="592"/>
      <c r="U2119" s="593"/>
      <c r="V2119" s="551"/>
      <c r="W2119" s="545"/>
      <c r="X2119" s="540"/>
      <c r="Y2119" s="545"/>
      <c r="Z2119" s="540"/>
      <c r="AA2119" s="545"/>
      <c r="AB2119" s="540"/>
      <c r="AC2119" s="541"/>
      <c r="AD2119" s="553"/>
      <c r="AE2119" s="559"/>
      <c r="AF2119" s="588"/>
      <c r="AG2119" s="589"/>
      <c r="AH2119" s="540"/>
      <c r="AI2119" s="541"/>
      <c r="AJ2119" s="553"/>
      <c r="AK2119" s="559"/>
      <c r="AL2119" s="592"/>
      <c r="AM2119" s="593"/>
      <c r="AN2119" s="540"/>
      <c r="AO2119" s="541"/>
      <c r="AP2119" s="553"/>
      <c r="AQ2119" s="559"/>
      <c r="AR2119" s="592"/>
      <c r="AS2119" s="593"/>
      <c r="AT2119" s="580"/>
      <c r="AU2119" s="581"/>
      <c r="AV2119" s="576"/>
      <c r="AW2119" s="577"/>
      <c r="AX2119" s="592"/>
      <c r="AY2119" s="593"/>
      <c r="AZ2119" s="540"/>
      <c r="BA2119" s="541"/>
      <c r="BB2119" s="553"/>
      <c r="BC2119" s="559"/>
      <c r="BD2119" s="592"/>
      <c r="BE2119" s="593"/>
      <c r="BF2119" s="580"/>
      <c r="BG2119" s="581"/>
      <c r="BH2119" s="576"/>
      <c r="BI2119" s="577"/>
      <c r="BJ2119" s="592"/>
      <c r="BK2119" s="593"/>
      <c r="BL2119" s="653"/>
      <c r="BM2119" s="654"/>
      <c r="BN2119" s="655"/>
      <c r="BO2119" s="600"/>
      <c r="BP2119" s="600"/>
      <c r="BQ2119" s="54"/>
      <c r="BR2119" s="54"/>
      <c r="BS2119" s="54"/>
    </row>
    <row r="2120" spans="1:71" ht="21.75" customHeight="1">
      <c r="A2120" s="54"/>
      <c r="B2120" s="565" t="str">
        <f>IF(ROSTER!B$38="","",ROSTER!B$38)</f>
        <v/>
      </c>
      <c r="C2120" s="536" t="str">
        <f>IF(ROSTER!C$38="","",ROSTER!C$38)</f>
        <v/>
      </c>
      <c r="D2120" s="537"/>
      <c r="E2120" s="546"/>
      <c r="F2120" s="501">
        <f>IF(E2120="y",1,IF(E2120="S",1,0))</f>
        <v>0</v>
      </c>
      <c r="G2120" s="506">
        <f>IF(E2120="S",1,0)</f>
        <v>0</v>
      </c>
      <c r="H2120" s="542"/>
      <c r="I2120" s="543"/>
      <c r="J2120" s="538"/>
      <c r="K2120" s="539"/>
      <c r="L2120" s="552"/>
      <c r="M2120" s="558"/>
      <c r="N2120" s="554">
        <f>L2120+J2120</f>
        <v>0</v>
      </c>
      <c r="O2120" s="555"/>
      <c r="P2120" s="538"/>
      <c r="Q2120" s="539"/>
      <c r="R2120" s="552"/>
      <c r="S2120" s="558"/>
      <c r="T2120" s="590">
        <f t="shared" ref="T2120:T2133" si="1895">R2120-P2120</f>
        <v>0</v>
      </c>
      <c r="U2120" s="591"/>
      <c r="V2120" s="550"/>
      <c r="W2120" s="543"/>
      <c r="X2120" s="538"/>
      <c r="Y2120" s="543"/>
      <c r="Z2120" s="538"/>
      <c r="AA2120" s="543"/>
      <c r="AB2120" s="538"/>
      <c r="AC2120" s="539"/>
      <c r="AD2120" s="552"/>
      <c r="AE2120" s="558"/>
      <c r="AF2120" s="586">
        <f>IF(AB2120=0,0,(AD2120/AB2120)*100)</f>
        <v>0</v>
      </c>
      <c r="AG2120" s="587"/>
      <c r="AH2120" s="538"/>
      <c r="AI2120" s="539"/>
      <c r="AJ2120" s="552"/>
      <c r="AK2120" s="558"/>
      <c r="AL2120" s="590">
        <f>IF(AH2120=0,0,(AJ2120/AH2120)*100)</f>
        <v>0</v>
      </c>
      <c r="AM2120" s="591"/>
      <c r="AN2120" s="538"/>
      <c r="AO2120" s="539"/>
      <c r="AP2120" s="552"/>
      <c r="AQ2120" s="558"/>
      <c r="AR2120" s="590">
        <f>IF(AN2120=0,0,(AP2120/AN2120)*100)</f>
        <v>0</v>
      </c>
      <c r="AS2120" s="591"/>
      <c r="AT2120" s="578">
        <f>AB2120+AH2120+AN2120</f>
        <v>0</v>
      </c>
      <c r="AU2120" s="579"/>
      <c r="AV2120" s="574">
        <f>AD2120+AJ2120+AP2120</f>
        <v>0</v>
      </c>
      <c r="AW2120" s="575"/>
      <c r="AX2120" s="590">
        <f>IF(AT2120=0,0,(AV2120/AT2120)*100)</f>
        <v>0</v>
      </c>
      <c r="AY2120" s="591"/>
      <c r="AZ2120" s="538"/>
      <c r="BA2120" s="539"/>
      <c r="BB2120" s="552"/>
      <c r="BC2120" s="558"/>
      <c r="BD2120" s="590">
        <f>IF(AZ2120=0,0,(BB2120/AZ2120)*100)</f>
        <v>0</v>
      </c>
      <c r="BE2120" s="591"/>
      <c r="BF2120" s="578">
        <f>AT2120+AZ2120</f>
        <v>0</v>
      </c>
      <c r="BG2120" s="579"/>
      <c r="BH2120" s="574">
        <f>AV2120+BB2120</f>
        <v>0</v>
      </c>
      <c r="BI2120" s="575"/>
      <c r="BJ2120" s="590">
        <f>IF(BF2120=0,0,(BH2120/BF2120)*100)</f>
        <v>0</v>
      </c>
      <c r="BK2120" s="591"/>
      <c r="BL2120" s="650">
        <f>(AD2120*2)+(AJ2120*2)+(AP2120*3)+BB2120</f>
        <v>0</v>
      </c>
      <c r="BM2120" s="651"/>
      <c r="BN2120" s="652"/>
      <c r="BO2120" s="599" t="e">
        <f>(BL2120*BR$2090)+(N2120*BR$2091)+(X2120*BR$2092)+(R2120*BR$2093)+(V2120*BR$2094)+(Z2120*BR$2095)</f>
        <v>#REF!</v>
      </c>
      <c r="BP2120" s="599" t="e">
        <f>((AZ2120-BB2120)*BR$2097)+((AT2120-AV2120)*BR$2096)+(H2120*BR$2098)+(P2120*BR$2099)</f>
        <v>#REF!</v>
      </c>
      <c r="BQ2120" s="54"/>
      <c r="BR2120" s="54"/>
      <c r="BS2120" s="54"/>
    </row>
    <row r="2121" spans="1:71" ht="21.75" customHeight="1">
      <c r="A2121" s="54"/>
      <c r="B2121" s="566"/>
      <c r="C2121" s="560" t="str">
        <f>IF(ROSTER!D$38="","",ROSTER!D$38)</f>
        <v/>
      </c>
      <c r="D2121" s="561"/>
      <c r="E2121" s="547"/>
      <c r="F2121" s="502"/>
      <c r="G2121" s="507"/>
      <c r="H2121" s="544"/>
      <c r="I2121" s="545"/>
      <c r="J2121" s="540"/>
      <c r="K2121" s="541"/>
      <c r="L2121" s="553"/>
      <c r="M2121" s="559"/>
      <c r="N2121" s="556" t="s">
        <v>14</v>
      </c>
      <c r="O2121" s="557"/>
      <c r="P2121" s="540"/>
      <c r="Q2121" s="541"/>
      <c r="R2121" s="553"/>
      <c r="S2121" s="559"/>
      <c r="T2121" s="592"/>
      <c r="U2121" s="593"/>
      <c r="V2121" s="551"/>
      <c r="W2121" s="545"/>
      <c r="X2121" s="540"/>
      <c r="Y2121" s="545"/>
      <c r="Z2121" s="540"/>
      <c r="AA2121" s="545"/>
      <c r="AB2121" s="540"/>
      <c r="AC2121" s="541"/>
      <c r="AD2121" s="553"/>
      <c r="AE2121" s="559"/>
      <c r="AF2121" s="588"/>
      <c r="AG2121" s="589"/>
      <c r="AH2121" s="540"/>
      <c r="AI2121" s="541"/>
      <c r="AJ2121" s="553"/>
      <c r="AK2121" s="559"/>
      <c r="AL2121" s="592"/>
      <c r="AM2121" s="593"/>
      <c r="AN2121" s="540"/>
      <c r="AO2121" s="541"/>
      <c r="AP2121" s="553"/>
      <c r="AQ2121" s="559"/>
      <c r="AR2121" s="592"/>
      <c r="AS2121" s="593"/>
      <c r="AT2121" s="580"/>
      <c r="AU2121" s="581"/>
      <c r="AV2121" s="576"/>
      <c r="AW2121" s="577"/>
      <c r="AX2121" s="592"/>
      <c r="AY2121" s="593"/>
      <c r="AZ2121" s="540"/>
      <c r="BA2121" s="541"/>
      <c r="BB2121" s="553"/>
      <c r="BC2121" s="559"/>
      <c r="BD2121" s="592"/>
      <c r="BE2121" s="593"/>
      <c r="BF2121" s="580"/>
      <c r="BG2121" s="581"/>
      <c r="BH2121" s="576"/>
      <c r="BI2121" s="577"/>
      <c r="BJ2121" s="592"/>
      <c r="BK2121" s="593"/>
      <c r="BL2121" s="653"/>
      <c r="BM2121" s="654"/>
      <c r="BN2121" s="655"/>
      <c r="BO2121" s="600"/>
      <c r="BP2121" s="600"/>
      <c r="BQ2121" s="54"/>
      <c r="BR2121" s="54"/>
      <c r="BS2121" s="54"/>
    </row>
    <row r="2122" spans="1:71" ht="21.75" customHeight="1">
      <c r="A2122" s="54"/>
      <c r="B2122" s="565" t="str">
        <f>IF(ROSTER!B$40="","",ROSTER!B$40)</f>
        <v/>
      </c>
      <c r="C2122" s="536" t="str">
        <f>IF(ROSTER!C$40="","",ROSTER!C$40)</f>
        <v/>
      </c>
      <c r="D2122" s="537"/>
      <c r="E2122" s="546"/>
      <c r="F2122" s="501">
        <f>IF(E2122="y",1,IF(E2122="S",1,0))</f>
        <v>0</v>
      </c>
      <c r="G2122" s="506">
        <f>IF(E2122="S",1,0)</f>
        <v>0</v>
      </c>
      <c r="H2122" s="542"/>
      <c r="I2122" s="543"/>
      <c r="J2122" s="538"/>
      <c r="K2122" s="539"/>
      <c r="L2122" s="552"/>
      <c r="M2122" s="558"/>
      <c r="N2122" s="554">
        <f>L2122+J2122</f>
        <v>0</v>
      </c>
      <c r="O2122" s="555"/>
      <c r="P2122" s="538"/>
      <c r="Q2122" s="539"/>
      <c r="R2122" s="552"/>
      <c r="S2122" s="558"/>
      <c r="T2122" s="590">
        <f t="shared" ref="T2122:T2133" si="1896">R2122-P2122</f>
        <v>0</v>
      </c>
      <c r="U2122" s="591"/>
      <c r="V2122" s="550"/>
      <c r="W2122" s="543"/>
      <c r="X2122" s="538"/>
      <c r="Y2122" s="543"/>
      <c r="Z2122" s="538"/>
      <c r="AA2122" s="543"/>
      <c r="AB2122" s="538"/>
      <c r="AC2122" s="539"/>
      <c r="AD2122" s="552"/>
      <c r="AE2122" s="558"/>
      <c r="AF2122" s="586">
        <f>IF(AB2122=0,0,(AD2122/AB2122)*100)</f>
        <v>0</v>
      </c>
      <c r="AG2122" s="587"/>
      <c r="AH2122" s="538"/>
      <c r="AI2122" s="539"/>
      <c r="AJ2122" s="552"/>
      <c r="AK2122" s="558"/>
      <c r="AL2122" s="590">
        <f>IF(AH2122=0,0,(AJ2122/AH2122)*100)</f>
        <v>0</v>
      </c>
      <c r="AM2122" s="591"/>
      <c r="AN2122" s="538"/>
      <c r="AO2122" s="539"/>
      <c r="AP2122" s="552"/>
      <c r="AQ2122" s="558"/>
      <c r="AR2122" s="590">
        <f>IF(AN2122=0,0,(AP2122/AN2122)*100)</f>
        <v>0</v>
      </c>
      <c r="AS2122" s="591"/>
      <c r="AT2122" s="578">
        <f>AB2122+AH2122+AN2122</f>
        <v>0</v>
      </c>
      <c r="AU2122" s="579"/>
      <c r="AV2122" s="574">
        <f>AD2122+AJ2122+AP2122</f>
        <v>0</v>
      </c>
      <c r="AW2122" s="575"/>
      <c r="AX2122" s="590">
        <f>IF(AT2122=0,0,(AV2122/AT2122)*100)</f>
        <v>0</v>
      </c>
      <c r="AY2122" s="591"/>
      <c r="AZ2122" s="538"/>
      <c r="BA2122" s="539"/>
      <c r="BB2122" s="552"/>
      <c r="BC2122" s="558"/>
      <c r="BD2122" s="590">
        <f>IF(AZ2122=0,0,(BB2122/AZ2122)*100)</f>
        <v>0</v>
      </c>
      <c r="BE2122" s="591"/>
      <c r="BF2122" s="578">
        <f>AT2122+AZ2122</f>
        <v>0</v>
      </c>
      <c r="BG2122" s="579"/>
      <c r="BH2122" s="574">
        <f>AV2122+BB2122</f>
        <v>0</v>
      </c>
      <c r="BI2122" s="575"/>
      <c r="BJ2122" s="590">
        <f>IF(BF2122=0,0,(BH2122/BF2122)*100)</f>
        <v>0</v>
      </c>
      <c r="BK2122" s="591"/>
      <c r="BL2122" s="650">
        <f>(AD2122*2)+(AJ2122*2)+(AP2122*3)+BB2122</f>
        <v>0</v>
      </c>
      <c r="BM2122" s="651"/>
      <c r="BN2122" s="652"/>
      <c r="BO2122" s="599" t="e">
        <f>(BL2122*BR$2090)+(N2122*BR$2091)+(X2122*BR$2092)+(R2122*BR$2093)+(V2122*BR$2094)+(Z2122*BR$2095)</f>
        <v>#REF!</v>
      </c>
      <c r="BP2122" s="599" t="e">
        <f>((AZ2122-BB2122)*BR$2097)+((AT2122-AV2122)*BR$2096)+(H2122*BR$2098)+(P2122*BR$2099)</f>
        <v>#REF!</v>
      </c>
      <c r="BQ2122" s="54"/>
      <c r="BR2122" s="54"/>
      <c r="BS2122" s="54"/>
    </row>
    <row r="2123" spans="1:71" ht="21.75" customHeight="1">
      <c r="A2123" s="54"/>
      <c r="B2123" s="566"/>
      <c r="C2123" s="560" t="str">
        <f>IF(ROSTER!D$40="","",ROSTER!D$40)</f>
        <v/>
      </c>
      <c r="D2123" s="561"/>
      <c r="E2123" s="547"/>
      <c r="F2123" s="502"/>
      <c r="G2123" s="507"/>
      <c r="H2123" s="544"/>
      <c r="I2123" s="545"/>
      <c r="J2123" s="540"/>
      <c r="K2123" s="541"/>
      <c r="L2123" s="553"/>
      <c r="M2123" s="559"/>
      <c r="N2123" s="556" t="s">
        <v>14</v>
      </c>
      <c r="O2123" s="557"/>
      <c r="P2123" s="540"/>
      <c r="Q2123" s="541"/>
      <c r="R2123" s="553"/>
      <c r="S2123" s="559"/>
      <c r="T2123" s="592"/>
      <c r="U2123" s="593"/>
      <c r="V2123" s="551"/>
      <c r="W2123" s="545"/>
      <c r="X2123" s="540"/>
      <c r="Y2123" s="545"/>
      <c r="Z2123" s="540"/>
      <c r="AA2123" s="545"/>
      <c r="AB2123" s="540"/>
      <c r="AC2123" s="541"/>
      <c r="AD2123" s="553"/>
      <c r="AE2123" s="559"/>
      <c r="AF2123" s="588"/>
      <c r="AG2123" s="589"/>
      <c r="AH2123" s="540"/>
      <c r="AI2123" s="541"/>
      <c r="AJ2123" s="553"/>
      <c r="AK2123" s="559"/>
      <c r="AL2123" s="592"/>
      <c r="AM2123" s="593"/>
      <c r="AN2123" s="540"/>
      <c r="AO2123" s="541"/>
      <c r="AP2123" s="553"/>
      <c r="AQ2123" s="559"/>
      <c r="AR2123" s="592"/>
      <c r="AS2123" s="593"/>
      <c r="AT2123" s="580"/>
      <c r="AU2123" s="581"/>
      <c r="AV2123" s="576"/>
      <c r="AW2123" s="577"/>
      <c r="AX2123" s="592"/>
      <c r="AY2123" s="593"/>
      <c r="AZ2123" s="540"/>
      <c r="BA2123" s="541"/>
      <c r="BB2123" s="553"/>
      <c r="BC2123" s="559"/>
      <c r="BD2123" s="592"/>
      <c r="BE2123" s="593"/>
      <c r="BF2123" s="580"/>
      <c r="BG2123" s="581"/>
      <c r="BH2123" s="576"/>
      <c r="BI2123" s="577"/>
      <c r="BJ2123" s="592"/>
      <c r="BK2123" s="593"/>
      <c r="BL2123" s="653"/>
      <c r="BM2123" s="654"/>
      <c r="BN2123" s="655"/>
      <c r="BO2123" s="600"/>
      <c r="BP2123" s="600"/>
      <c r="BQ2123" s="54"/>
      <c r="BR2123" s="54"/>
      <c r="BS2123" s="54"/>
    </row>
    <row r="2124" spans="1:71" ht="21.75" customHeight="1">
      <c r="A2124" s="54"/>
      <c r="B2124" s="565" t="str">
        <f>IF(ROSTER!B$42="","",ROSTER!B$42)</f>
        <v/>
      </c>
      <c r="C2124" s="536" t="str">
        <f>IF(ROSTER!C$42="","",ROSTER!C$42)</f>
        <v/>
      </c>
      <c r="D2124" s="537"/>
      <c r="E2124" s="546"/>
      <c r="F2124" s="501">
        <f>IF(E2124="y",1,IF(E2124="S",1,0))</f>
        <v>0</v>
      </c>
      <c r="G2124" s="506">
        <f>IF(E2124="S",1,0)</f>
        <v>0</v>
      </c>
      <c r="H2124" s="542"/>
      <c r="I2124" s="543"/>
      <c r="J2124" s="538"/>
      <c r="K2124" s="539"/>
      <c r="L2124" s="552"/>
      <c r="M2124" s="558"/>
      <c r="N2124" s="554">
        <f>L2124+J2124</f>
        <v>0</v>
      </c>
      <c r="O2124" s="555"/>
      <c r="P2124" s="538"/>
      <c r="Q2124" s="539"/>
      <c r="R2124" s="552"/>
      <c r="S2124" s="558"/>
      <c r="T2124" s="590">
        <f t="shared" ref="T2124:T2133" si="1897">R2124-P2124</f>
        <v>0</v>
      </c>
      <c r="U2124" s="591"/>
      <c r="V2124" s="550"/>
      <c r="W2124" s="543"/>
      <c r="X2124" s="538"/>
      <c r="Y2124" s="543"/>
      <c r="Z2124" s="538"/>
      <c r="AA2124" s="543"/>
      <c r="AB2124" s="538"/>
      <c r="AC2124" s="539"/>
      <c r="AD2124" s="552"/>
      <c r="AE2124" s="558"/>
      <c r="AF2124" s="586">
        <f>IF(AB2124=0,0,(AD2124/AB2124)*100)</f>
        <v>0</v>
      </c>
      <c r="AG2124" s="587"/>
      <c r="AH2124" s="538"/>
      <c r="AI2124" s="539"/>
      <c r="AJ2124" s="552"/>
      <c r="AK2124" s="558"/>
      <c r="AL2124" s="590">
        <f>IF(AH2124=0,0,(AJ2124/AH2124)*100)</f>
        <v>0</v>
      </c>
      <c r="AM2124" s="591"/>
      <c r="AN2124" s="538"/>
      <c r="AO2124" s="539"/>
      <c r="AP2124" s="552"/>
      <c r="AQ2124" s="558"/>
      <c r="AR2124" s="590">
        <f>IF(AN2124=0,0,(AP2124/AN2124)*100)</f>
        <v>0</v>
      </c>
      <c r="AS2124" s="591"/>
      <c r="AT2124" s="578">
        <f>AB2124+AH2124+AN2124</f>
        <v>0</v>
      </c>
      <c r="AU2124" s="579"/>
      <c r="AV2124" s="574">
        <f>AD2124+AJ2124+AP2124</f>
        <v>0</v>
      </c>
      <c r="AW2124" s="575"/>
      <c r="AX2124" s="590">
        <f>IF(AT2124=0,0,(AV2124/AT2124)*100)</f>
        <v>0</v>
      </c>
      <c r="AY2124" s="591"/>
      <c r="AZ2124" s="538"/>
      <c r="BA2124" s="539"/>
      <c r="BB2124" s="552"/>
      <c r="BC2124" s="558"/>
      <c r="BD2124" s="590">
        <f>IF(AZ2124=0,0,(BB2124/AZ2124)*100)</f>
        <v>0</v>
      </c>
      <c r="BE2124" s="591"/>
      <c r="BF2124" s="578">
        <f>AT2124+AZ2124</f>
        <v>0</v>
      </c>
      <c r="BG2124" s="579"/>
      <c r="BH2124" s="574">
        <f>AV2124+BB2124</f>
        <v>0</v>
      </c>
      <c r="BI2124" s="575"/>
      <c r="BJ2124" s="590">
        <f>IF(BF2124=0,0,(BH2124/BF2124)*100)</f>
        <v>0</v>
      </c>
      <c r="BK2124" s="591"/>
      <c r="BL2124" s="650">
        <f>(AD2124*2)+(AJ2124*2)+(AP2124*3)+BB2124</f>
        <v>0</v>
      </c>
      <c r="BM2124" s="651"/>
      <c r="BN2124" s="652"/>
      <c r="BO2124" s="599" t="e">
        <f>(BL2124*BR$2090)+(N2124*BR$2091)+(X2124*BR$2092)+(R2124*BR$2093)+(V2124*BR$2094)+(Z2124*BR$2095)</f>
        <v>#REF!</v>
      </c>
      <c r="BP2124" s="599" t="e">
        <f>((AZ2124-BB2124)*BR$2097)+((AT2124-AV2124)*BR$2096)+(H2124*BR$2098)+(P2124*BR$2099)</f>
        <v>#REF!</v>
      </c>
      <c r="BQ2124" s="54"/>
      <c r="BR2124" s="54"/>
      <c r="BS2124" s="54"/>
    </row>
    <row r="2125" spans="1:71" ht="21.75" customHeight="1">
      <c r="A2125" s="54"/>
      <c r="B2125" s="566"/>
      <c r="C2125" s="560" t="str">
        <f>IF(ROSTER!D$42="","",ROSTER!D$42)</f>
        <v/>
      </c>
      <c r="D2125" s="561"/>
      <c r="E2125" s="547"/>
      <c r="F2125" s="502"/>
      <c r="G2125" s="507"/>
      <c r="H2125" s="544"/>
      <c r="I2125" s="545"/>
      <c r="J2125" s="540"/>
      <c r="K2125" s="541"/>
      <c r="L2125" s="553"/>
      <c r="M2125" s="559"/>
      <c r="N2125" s="556" t="s">
        <v>14</v>
      </c>
      <c r="O2125" s="557"/>
      <c r="P2125" s="540"/>
      <c r="Q2125" s="541"/>
      <c r="R2125" s="553"/>
      <c r="S2125" s="559"/>
      <c r="T2125" s="592"/>
      <c r="U2125" s="593"/>
      <c r="V2125" s="551"/>
      <c r="W2125" s="545"/>
      <c r="X2125" s="540"/>
      <c r="Y2125" s="545"/>
      <c r="Z2125" s="540"/>
      <c r="AA2125" s="545"/>
      <c r="AB2125" s="540"/>
      <c r="AC2125" s="541"/>
      <c r="AD2125" s="553"/>
      <c r="AE2125" s="559"/>
      <c r="AF2125" s="588"/>
      <c r="AG2125" s="589"/>
      <c r="AH2125" s="540"/>
      <c r="AI2125" s="541"/>
      <c r="AJ2125" s="553"/>
      <c r="AK2125" s="559"/>
      <c r="AL2125" s="592"/>
      <c r="AM2125" s="593"/>
      <c r="AN2125" s="540"/>
      <c r="AO2125" s="541"/>
      <c r="AP2125" s="553"/>
      <c r="AQ2125" s="559"/>
      <c r="AR2125" s="592"/>
      <c r="AS2125" s="593"/>
      <c r="AT2125" s="580"/>
      <c r="AU2125" s="581"/>
      <c r="AV2125" s="576"/>
      <c r="AW2125" s="577"/>
      <c r="AX2125" s="592"/>
      <c r="AY2125" s="593"/>
      <c r="AZ2125" s="540"/>
      <c r="BA2125" s="541"/>
      <c r="BB2125" s="553"/>
      <c r="BC2125" s="559"/>
      <c r="BD2125" s="592"/>
      <c r="BE2125" s="593"/>
      <c r="BF2125" s="580"/>
      <c r="BG2125" s="581"/>
      <c r="BH2125" s="576"/>
      <c r="BI2125" s="577"/>
      <c r="BJ2125" s="592"/>
      <c r="BK2125" s="593"/>
      <c r="BL2125" s="653"/>
      <c r="BM2125" s="654"/>
      <c r="BN2125" s="655"/>
      <c r="BO2125" s="600"/>
      <c r="BP2125" s="600"/>
      <c r="BQ2125" s="54"/>
      <c r="BR2125" s="54"/>
      <c r="BS2125" s="54"/>
    </row>
    <row r="2126" spans="1:71" ht="21.75" customHeight="1">
      <c r="A2126" s="54"/>
      <c r="B2126" s="565" t="str">
        <f>IF(ROSTER!B$44="","",ROSTER!B$44)</f>
        <v/>
      </c>
      <c r="C2126" s="536" t="str">
        <f>IF(ROSTER!C$44="","",ROSTER!C$44)</f>
        <v/>
      </c>
      <c r="D2126" s="537"/>
      <c r="E2126" s="546"/>
      <c r="F2126" s="501">
        <f>IF(E2126="y",1,IF(E2126="S",1,0))</f>
        <v>0</v>
      </c>
      <c r="G2126" s="506">
        <f>IF(E2126="S",1,0)</f>
        <v>0</v>
      </c>
      <c r="H2126" s="542"/>
      <c r="I2126" s="543"/>
      <c r="J2126" s="538"/>
      <c r="K2126" s="539"/>
      <c r="L2126" s="552"/>
      <c r="M2126" s="558"/>
      <c r="N2126" s="554">
        <f>L2126+J2126</f>
        <v>0</v>
      </c>
      <c r="O2126" s="555"/>
      <c r="P2126" s="538"/>
      <c r="Q2126" s="539"/>
      <c r="R2126" s="552"/>
      <c r="S2126" s="558"/>
      <c r="T2126" s="590">
        <f t="shared" ref="T2126:T2133" si="1898">R2126-P2126</f>
        <v>0</v>
      </c>
      <c r="U2126" s="591"/>
      <c r="V2126" s="550"/>
      <c r="W2126" s="543"/>
      <c r="X2126" s="538"/>
      <c r="Y2126" s="543"/>
      <c r="Z2126" s="538"/>
      <c r="AA2126" s="543"/>
      <c r="AB2126" s="538"/>
      <c r="AC2126" s="539"/>
      <c r="AD2126" s="552"/>
      <c r="AE2126" s="558"/>
      <c r="AF2126" s="586">
        <f>IF(AB2126=0,0,(AD2126/AB2126)*100)</f>
        <v>0</v>
      </c>
      <c r="AG2126" s="587"/>
      <c r="AH2126" s="538"/>
      <c r="AI2126" s="539"/>
      <c r="AJ2126" s="552"/>
      <c r="AK2126" s="558"/>
      <c r="AL2126" s="590">
        <f>IF(AH2126=0,0,(AJ2126/AH2126)*100)</f>
        <v>0</v>
      </c>
      <c r="AM2126" s="591"/>
      <c r="AN2126" s="538"/>
      <c r="AO2126" s="539"/>
      <c r="AP2126" s="552"/>
      <c r="AQ2126" s="558"/>
      <c r="AR2126" s="590">
        <f>IF(AN2126=0,0,(AP2126/AN2126)*100)</f>
        <v>0</v>
      </c>
      <c r="AS2126" s="591"/>
      <c r="AT2126" s="578">
        <f>AB2126+AH2126+AN2126</f>
        <v>0</v>
      </c>
      <c r="AU2126" s="579"/>
      <c r="AV2126" s="574">
        <f>AD2126+AJ2126+AP2126</f>
        <v>0</v>
      </c>
      <c r="AW2126" s="575"/>
      <c r="AX2126" s="590">
        <f>IF(AT2126=0,0,(AV2126/AT2126)*100)</f>
        <v>0</v>
      </c>
      <c r="AY2126" s="591"/>
      <c r="AZ2126" s="538"/>
      <c r="BA2126" s="539"/>
      <c r="BB2126" s="552"/>
      <c r="BC2126" s="558"/>
      <c r="BD2126" s="590">
        <f>IF(AZ2126=0,0,(BB2126/AZ2126)*100)</f>
        <v>0</v>
      </c>
      <c r="BE2126" s="591"/>
      <c r="BF2126" s="578">
        <f>AT2126+AZ2126</f>
        <v>0</v>
      </c>
      <c r="BG2126" s="579"/>
      <c r="BH2126" s="574">
        <f>AV2126+BB2126</f>
        <v>0</v>
      </c>
      <c r="BI2126" s="575"/>
      <c r="BJ2126" s="590">
        <f>IF(BF2126=0,0,(BH2126/BF2126)*100)</f>
        <v>0</v>
      </c>
      <c r="BK2126" s="591"/>
      <c r="BL2126" s="650">
        <f>(AD2126*2)+(AJ2126*2)+(AP2126*3)+BB2126</f>
        <v>0</v>
      </c>
      <c r="BM2126" s="651"/>
      <c r="BN2126" s="652"/>
      <c r="BO2126" s="599" t="e">
        <f>(BL2126*BR$2090)+(N2126*BR$2091)+(X2126*BR$2092)+(R2126*BR$2093)+(V2126*BR$2094)+(Z2126*BR$2095)</f>
        <v>#REF!</v>
      </c>
      <c r="BP2126" s="599" t="e">
        <f>((AZ2126-BB2126)*BR$2097)+((AT2126-AV2126)*BR$2096)+(H2126*BR$2098)+(P2126*BR$2099)</f>
        <v>#REF!</v>
      </c>
      <c r="BQ2126" s="54"/>
      <c r="BR2126" s="54"/>
      <c r="BS2126" s="54"/>
    </row>
    <row r="2127" spans="1:71" ht="21.75" customHeight="1">
      <c r="A2127" s="54"/>
      <c r="B2127" s="566"/>
      <c r="C2127" s="560" t="str">
        <f>IF(ROSTER!D$44="","",ROSTER!D$44)</f>
        <v/>
      </c>
      <c r="D2127" s="561"/>
      <c r="E2127" s="547"/>
      <c r="F2127" s="502"/>
      <c r="G2127" s="507"/>
      <c r="H2127" s="544"/>
      <c r="I2127" s="545"/>
      <c r="J2127" s="540"/>
      <c r="K2127" s="541"/>
      <c r="L2127" s="553"/>
      <c r="M2127" s="559"/>
      <c r="N2127" s="556" t="s">
        <v>14</v>
      </c>
      <c r="O2127" s="557"/>
      <c r="P2127" s="540"/>
      <c r="Q2127" s="541"/>
      <c r="R2127" s="553"/>
      <c r="S2127" s="559"/>
      <c r="T2127" s="592"/>
      <c r="U2127" s="593"/>
      <c r="V2127" s="551"/>
      <c r="W2127" s="545"/>
      <c r="X2127" s="540"/>
      <c r="Y2127" s="545"/>
      <c r="Z2127" s="540"/>
      <c r="AA2127" s="545"/>
      <c r="AB2127" s="540"/>
      <c r="AC2127" s="541"/>
      <c r="AD2127" s="553"/>
      <c r="AE2127" s="559"/>
      <c r="AF2127" s="588"/>
      <c r="AG2127" s="589"/>
      <c r="AH2127" s="540"/>
      <c r="AI2127" s="541"/>
      <c r="AJ2127" s="553"/>
      <c r="AK2127" s="559"/>
      <c r="AL2127" s="592"/>
      <c r="AM2127" s="593"/>
      <c r="AN2127" s="540"/>
      <c r="AO2127" s="541"/>
      <c r="AP2127" s="553"/>
      <c r="AQ2127" s="559"/>
      <c r="AR2127" s="592"/>
      <c r="AS2127" s="593"/>
      <c r="AT2127" s="580"/>
      <c r="AU2127" s="581"/>
      <c r="AV2127" s="576"/>
      <c r="AW2127" s="577"/>
      <c r="AX2127" s="592"/>
      <c r="AY2127" s="593"/>
      <c r="AZ2127" s="540"/>
      <c r="BA2127" s="541"/>
      <c r="BB2127" s="553"/>
      <c r="BC2127" s="559"/>
      <c r="BD2127" s="592"/>
      <c r="BE2127" s="593"/>
      <c r="BF2127" s="580"/>
      <c r="BG2127" s="581"/>
      <c r="BH2127" s="576"/>
      <c r="BI2127" s="577"/>
      <c r="BJ2127" s="592"/>
      <c r="BK2127" s="593"/>
      <c r="BL2127" s="653"/>
      <c r="BM2127" s="654"/>
      <c r="BN2127" s="655"/>
      <c r="BO2127" s="600"/>
      <c r="BP2127" s="600"/>
      <c r="BQ2127" s="54"/>
      <c r="BR2127" s="54"/>
      <c r="BS2127" s="54"/>
    </row>
    <row r="2128" spans="1:71" ht="21.75" customHeight="1">
      <c r="A2128" s="54"/>
      <c r="B2128" s="565" t="str">
        <f>IF(ROSTER!B$46="","",ROSTER!B$46)</f>
        <v/>
      </c>
      <c r="C2128" s="536" t="str">
        <f>IF(ROSTER!C$46="","",ROSTER!C$46)</f>
        <v/>
      </c>
      <c r="D2128" s="537"/>
      <c r="E2128" s="546"/>
      <c r="F2128" s="501">
        <f>IF(E2128="y",1,IF(E2128="S",1,0))</f>
        <v>0</v>
      </c>
      <c r="G2128" s="506">
        <f>IF(E2128="S",1,0)</f>
        <v>0</v>
      </c>
      <c r="H2128" s="542"/>
      <c r="I2128" s="543"/>
      <c r="J2128" s="538"/>
      <c r="K2128" s="539"/>
      <c r="L2128" s="552"/>
      <c r="M2128" s="558"/>
      <c r="N2128" s="554">
        <f>L2128+J2128</f>
        <v>0</v>
      </c>
      <c r="O2128" s="555"/>
      <c r="P2128" s="538"/>
      <c r="Q2128" s="539"/>
      <c r="R2128" s="552"/>
      <c r="S2128" s="558"/>
      <c r="T2128" s="590">
        <f t="shared" ref="T2128:T2133" si="1899">R2128-P2128</f>
        <v>0</v>
      </c>
      <c r="U2128" s="591"/>
      <c r="V2128" s="550"/>
      <c r="W2128" s="543"/>
      <c r="X2128" s="538"/>
      <c r="Y2128" s="543"/>
      <c r="Z2128" s="538"/>
      <c r="AA2128" s="543"/>
      <c r="AB2128" s="538"/>
      <c r="AC2128" s="539"/>
      <c r="AD2128" s="552"/>
      <c r="AE2128" s="558"/>
      <c r="AF2128" s="586">
        <f>IF(AB2128=0,0,(AD2128/AB2128)*100)</f>
        <v>0</v>
      </c>
      <c r="AG2128" s="587"/>
      <c r="AH2128" s="538"/>
      <c r="AI2128" s="539"/>
      <c r="AJ2128" s="552"/>
      <c r="AK2128" s="558"/>
      <c r="AL2128" s="590">
        <f>IF(AH2128=0,0,(AJ2128/AH2128)*100)</f>
        <v>0</v>
      </c>
      <c r="AM2128" s="591"/>
      <c r="AN2128" s="538"/>
      <c r="AO2128" s="539"/>
      <c r="AP2128" s="552"/>
      <c r="AQ2128" s="558"/>
      <c r="AR2128" s="590">
        <f>IF(AN2128=0,0,(AP2128/AN2128)*100)</f>
        <v>0</v>
      </c>
      <c r="AS2128" s="591"/>
      <c r="AT2128" s="578">
        <f>AB2128+AH2128+AN2128</f>
        <v>0</v>
      </c>
      <c r="AU2128" s="579"/>
      <c r="AV2128" s="574">
        <f>AD2128+AJ2128+AP2128</f>
        <v>0</v>
      </c>
      <c r="AW2128" s="575"/>
      <c r="AX2128" s="590">
        <f>IF(AT2128=0,0,(AV2128/AT2128)*100)</f>
        <v>0</v>
      </c>
      <c r="AY2128" s="591"/>
      <c r="AZ2128" s="538"/>
      <c r="BA2128" s="539"/>
      <c r="BB2128" s="552"/>
      <c r="BC2128" s="558"/>
      <c r="BD2128" s="590">
        <f>IF(AZ2128=0,0,(BB2128/AZ2128)*100)</f>
        <v>0</v>
      </c>
      <c r="BE2128" s="591"/>
      <c r="BF2128" s="578">
        <f>AT2128+AZ2128</f>
        <v>0</v>
      </c>
      <c r="BG2128" s="579"/>
      <c r="BH2128" s="574">
        <f>AV2128+BB2128</f>
        <v>0</v>
      </c>
      <c r="BI2128" s="575"/>
      <c r="BJ2128" s="590">
        <f>IF(BF2128=0,0,(BH2128/BF2128)*100)</f>
        <v>0</v>
      </c>
      <c r="BK2128" s="591"/>
      <c r="BL2128" s="650">
        <f>(AD2128*2)+(AJ2128*2)+(AP2128*3)+BB2128</f>
        <v>0</v>
      </c>
      <c r="BM2128" s="651"/>
      <c r="BN2128" s="652"/>
      <c r="BO2128" s="601" t="e">
        <f>(BL2128*BR$74)+(N2128*BR$75)+(X2128*BR$76)+(R2128*BR$77)+(V2128*BR$78)+(Z2128*BR$79)</f>
        <v>#REF!</v>
      </c>
      <c r="BP2128" s="599" t="e">
        <f>((AZ2128-BB2128)*BR$81)+((AT2128-AV2128)*BR$80)+(H2128*BR$82)+(P2128*BR$83)</f>
        <v>#REF!</v>
      </c>
      <c r="BQ2128" s="54"/>
      <c r="BR2128" s="54"/>
      <c r="BS2128" s="54"/>
    </row>
    <row r="2129" spans="1:71" ht="22.5" customHeight="1">
      <c r="A2129" s="54"/>
      <c r="B2129" s="566"/>
      <c r="C2129" s="560" t="str">
        <f>IF(ROSTER!D$46="","",ROSTER!D$46)</f>
        <v/>
      </c>
      <c r="D2129" s="561"/>
      <c r="E2129" s="547"/>
      <c r="F2129" s="502"/>
      <c r="G2129" s="507"/>
      <c r="H2129" s="544"/>
      <c r="I2129" s="545"/>
      <c r="J2129" s="540"/>
      <c r="K2129" s="541"/>
      <c r="L2129" s="553"/>
      <c r="M2129" s="559"/>
      <c r="N2129" s="556" t="s">
        <v>14</v>
      </c>
      <c r="O2129" s="557"/>
      <c r="P2129" s="540"/>
      <c r="Q2129" s="541"/>
      <c r="R2129" s="553"/>
      <c r="S2129" s="559"/>
      <c r="T2129" s="592"/>
      <c r="U2129" s="593"/>
      <c r="V2129" s="551"/>
      <c r="W2129" s="545"/>
      <c r="X2129" s="540"/>
      <c r="Y2129" s="545"/>
      <c r="Z2129" s="540"/>
      <c r="AA2129" s="545"/>
      <c r="AB2129" s="540"/>
      <c r="AC2129" s="541"/>
      <c r="AD2129" s="553"/>
      <c r="AE2129" s="559"/>
      <c r="AF2129" s="588"/>
      <c r="AG2129" s="589"/>
      <c r="AH2129" s="540"/>
      <c r="AI2129" s="541"/>
      <c r="AJ2129" s="553"/>
      <c r="AK2129" s="559"/>
      <c r="AL2129" s="592"/>
      <c r="AM2129" s="593"/>
      <c r="AN2129" s="540"/>
      <c r="AO2129" s="541"/>
      <c r="AP2129" s="553"/>
      <c r="AQ2129" s="559"/>
      <c r="AR2129" s="592"/>
      <c r="AS2129" s="593"/>
      <c r="AT2129" s="580"/>
      <c r="AU2129" s="581"/>
      <c r="AV2129" s="576"/>
      <c r="AW2129" s="577"/>
      <c r="AX2129" s="592"/>
      <c r="AY2129" s="593"/>
      <c r="AZ2129" s="540"/>
      <c r="BA2129" s="541"/>
      <c r="BB2129" s="553"/>
      <c r="BC2129" s="559"/>
      <c r="BD2129" s="592"/>
      <c r="BE2129" s="593"/>
      <c r="BF2129" s="580"/>
      <c r="BG2129" s="581"/>
      <c r="BH2129" s="576"/>
      <c r="BI2129" s="577"/>
      <c r="BJ2129" s="592"/>
      <c r="BK2129" s="593"/>
      <c r="BL2129" s="653"/>
      <c r="BM2129" s="654"/>
      <c r="BN2129" s="655"/>
      <c r="BO2129" s="602"/>
      <c r="BP2129" s="600"/>
      <c r="BQ2129" s="54"/>
      <c r="BR2129" s="54"/>
      <c r="BS2129" s="54"/>
    </row>
    <row r="2130" spans="1:71" ht="21.75" customHeight="1">
      <c r="A2130" s="54"/>
      <c r="B2130" s="565" t="str">
        <f>IF(ROSTER!B$48="","",ROSTER!B$48)</f>
        <v/>
      </c>
      <c r="C2130" s="536" t="str">
        <f>IF(ROSTER!C$48="","",ROSTER!C$48)</f>
        <v/>
      </c>
      <c r="D2130" s="537"/>
      <c r="E2130" s="546"/>
      <c r="F2130" s="501">
        <f t="shared" ref="F2130" si="1900">IF(E2130="y",1,IF(E2130="S",1,0))</f>
        <v>0</v>
      </c>
      <c r="G2130" s="506">
        <f t="shared" ref="G2130" si="1901">IF(E2130="S",1,0)</f>
        <v>0</v>
      </c>
      <c r="H2130" s="542"/>
      <c r="I2130" s="543"/>
      <c r="J2130" s="538"/>
      <c r="K2130" s="539"/>
      <c r="L2130" s="552"/>
      <c r="M2130" s="558"/>
      <c r="N2130" s="554">
        <f t="shared" ref="N2130" si="1902">L2130+J2130</f>
        <v>0</v>
      </c>
      <c r="O2130" s="555"/>
      <c r="P2130" s="538"/>
      <c r="Q2130" s="539"/>
      <c r="R2130" s="552"/>
      <c r="S2130" s="558"/>
      <c r="T2130" s="590">
        <f t="shared" ref="T2130:T2133" si="1903">R2130-P2130</f>
        <v>0</v>
      </c>
      <c r="U2130" s="591"/>
      <c r="V2130" s="550"/>
      <c r="W2130" s="543"/>
      <c r="X2130" s="538"/>
      <c r="Y2130" s="543"/>
      <c r="Z2130" s="538"/>
      <c r="AA2130" s="543"/>
      <c r="AB2130" s="538"/>
      <c r="AC2130" s="539"/>
      <c r="AD2130" s="552"/>
      <c r="AE2130" s="558"/>
      <c r="AF2130" s="586"/>
      <c r="AG2130" s="587"/>
      <c r="AH2130" s="538"/>
      <c r="AI2130" s="539"/>
      <c r="AJ2130" s="552"/>
      <c r="AK2130" s="558"/>
      <c r="AL2130" s="590">
        <f t="shared" ref="AL2130" si="1904">IF(AH2130=0,0,(AJ2130/AH2130)*100)</f>
        <v>0</v>
      </c>
      <c r="AM2130" s="591"/>
      <c r="AN2130" s="538"/>
      <c r="AO2130" s="539"/>
      <c r="AP2130" s="552"/>
      <c r="AQ2130" s="558"/>
      <c r="AR2130" s="590">
        <f t="shared" ref="AR2130" si="1905">IF(AN2130=0,0,(AP2130/AN2130)*100)</f>
        <v>0</v>
      </c>
      <c r="AS2130" s="591"/>
      <c r="AT2130" s="578">
        <f t="shared" ref="AT2130" si="1906">AB2130+AH2130+AN2130</f>
        <v>0</v>
      </c>
      <c r="AU2130" s="579"/>
      <c r="AV2130" s="574">
        <f t="shared" ref="AV2130" si="1907">AD2130+AJ2130+AP2130</f>
        <v>0</v>
      </c>
      <c r="AW2130" s="575"/>
      <c r="AX2130" s="590">
        <f t="shared" ref="AX2130" si="1908">IF(AT2130=0,0,(AV2130/AT2130)*100)</f>
        <v>0</v>
      </c>
      <c r="AY2130" s="591"/>
      <c r="AZ2130" s="538"/>
      <c r="BA2130" s="539"/>
      <c r="BB2130" s="552"/>
      <c r="BC2130" s="558"/>
      <c r="BD2130" s="590">
        <f t="shared" ref="BD2130" si="1909">IF(AZ2130=0,0,(BB2130/AZ2130)*100)</f>
        <v>0</v>
      </c>
      <c r="BE2130" s="591"/>
      <c r="BF2130" s="578">
        <f t="shared" ref="BF2130" si="1910">AT2130+AZ2130</f>
        <v>0</v>
      </c>
      <c r="BG2130" s="579"/>
      <c r="BH2130" s="574">
        <f t="shared" ref="BH2130" si="1911">AV2130+BB2130</f>
        <v>0</v>
      </c>
      <c r="BI2130" s="575"/>
      <c r="BJ2130" s="590">
        <f t="shared" ref="BJ2130" si="1912">IF(BF2130=0,0,(BH2130/BF2130)*100)</f>
        <v>0</v>
      </c>
      <c r="BK2130" s="591"/>
      <c r="BL2130" s="650">
        <f t="shared" ref="BL2130" si="1913">(AD2130*2)+(AJ2130*2)+(AP2130*3)+BB2130</f>
        <v>0</v>
      </c>
      <c r="BM2130" s="651"/>
      <c r="BN2130" s="652"/>
      <c r="BO2130" s="601" t="e">
        <f>(BL2130*BR$74)+(N2130*BR$75)+(X2130*BR$76)+(R2130*BR$77)+(V2130*BR$78)+(Z2130*BR$79)</f>
        <v>#REF!</v>
      </c>
      <c r="BP2130" s="599" t="e">
        <f>((AZ2130-BB2130)*BR$81)+((AT2130-AV2130)*BR$80)+(H2130*BR$82)+(P2130*BR$83)</f>
        <v>#REF!</v>
      </c>
      <c r="BQ2130" s="54"/>
      <c r="BR2130" s="54"/>
      <c r="BS2130" s="54"/>
    </row>
    <row r="2131" spans="1:71" ht="22.5" customHeight="1">
      <c r="A2131" s="54"/>
      <c r="B2131" s="566"/>
      <c r="C2131" s="560" t="str">
        <f>IF(ROSTER!D$48="","",ROSTER!D$48)</f>
        <v/>
      </c>
      <c r="D2131" s="561"/>
      <c r="E2131" s="547"/>
      <c r="F2131" s="502"/>
      <c r="G2131" s="507"/>
      <c r="H2131" s="544"/>
      <c r="I2131" s="545"/>
      <c r="J2131" s="540"/>
      <c r="K2131" s="541"/>
      <c r="L2131" s="553"/>
      <c r="M2131" s="559"/>
      <c r="N2131" s="556" t="s">
        <v>14</v>
      </c>
      <c r="O2131" s="557"/>
      <c r="P2131" s="540"/>
      <c r="Q2131" s="541"/>
      <c r="R2131" s="553"/>
      <c r="S2131" s="559"/>
      <c r="T2131" s="592"/>
      <c r="U2131" s="593"/>
      <c r="V2131" s="551"/>
      <c r="W2131" s="545"/>
      <c r="X2131" s="540"/>
      <c r="Y2131" s="545"/>
      <c r="Z2131" s="540"/>
      <c r="AA2131" s="545"/>
      <c r="AB2131" s="540"/>
      <c r="AC2131" s="541"/>
      <c r="AD2131" s="553"/>
      <c r="AE2131" s="559"/>
      <c r="AF2131" s="588"/>
      <c r="AG2131" s="589"/>
      <c r="AH2131" s="540"/>
      <c r="AI2131" s="541"/>
      <c r="AJ2131" s="553"/>
      <c r="AK2131" s="559"/>
      <c r="AL2131" s="592"/>
      <c r="AM2131" s="593"/>
      <c r="AN2131" s="540"/>
      <c r="AO2131" s="541"/>
      <c r="AP2131" s="553"/>
      <c r="AQ2131" s="559"/>
      <c r="AR2131" s="592"/>
      <c r="AS2131" s="593"/>
      <c r="AT2131" s="580"/>
      <c r="AU2131" s="581"/>
      <c r="AV2131" s="576"/>
      <c r="AW2131" s="577"/>
      <c r="AX2131" s="592"/>
      <c r="AY2131" s="593"/>
      <c r="AZ2131" s="540"/>
      <c r="BA2131" s="541"/>
      <c r="BB2131" s="553"/>
      <c r="BC2131" s="559"/>
      <c r="BD2131" s="592"/>
      <c r="BE2131" s="593"/>
      <c r="BF2131" s="580"/>
      <c r="BG2131" s="581"/>
      <c r="BH2131" s="576"/>
      <c r="BI2131" s="577"/>
      <c r="BJ2131" s="592"/>
      <c r="BK2131" s="593"/>
      <c r="BL2131" s="653"/>
      <c r="BM2131" s="654"/>
      <c r="BN2131" s="655"/>
      <c r="BO2131" s="602"/>
      <c r="BP2131" s="600"/>
      <c r="BQ2131" s="54"/>
      <c r="BR2131" s="54"/>
      <c r="BS2131" s="54"/>
    </row>
    <row r="2132" spans="1:71" ht="21.75" customHeight="1">
      <c r="A2132" s="54"/>
      <c r="B2132" s="565" t="str">
        <f>IF(ROSTER!B$50="","",ROSTER!B$50)</f>
        <v/>
      </c>
      <c r="C2132" s="536" t="str">
        <f>IF(ROSTER!C$50="","",ROSTER!C$50)</f>
        <v/>
      </c>
      <c r="D2132" s="537"/>
      <c r="E2132" s="546"/>
      <c r="F2132" s="501">
        <f t="shared" ref="F2132" si="1914">IF(E2132="y",1,IF(E2132="S",1,0))</f>
        <v>0</v>
      </c>
      <c r="G2132" s="506">
        <f t="shared" ref="G2132" si="1915">IF(E2132="S",1,0)</f>
        <v>0</v>
      </c>
      <c r="H2132" s="542"/>
      <c r="I2132" s="543"/>
      <c r="J2132" s="538"/>
      <c r="K2132" s="539"/>
      <c r="L2132" s="552"/>
      <c r="M2132" s="558"/>
      <c r="N2132" s="554">
        <f t="shared" ref="N2132" si="1916">L2132+J2132</f>
        <v>0</v>
      </c>
      <c r="O2132" s="555"/>
      <c r="P2132" s="538"/>
      <c r="Q2132" s="539"/>
      <c r="R2132" s="552"/>
      <c r="S2132" s="558"/>
      <c r="T2132" s="590">
        <f t="shared" ref="T2132:T2133" si="1917">R2132-P2132</f>
        <v>0</v>
      </c>
      <c r="U2132" s="591"/>
      <c r="V2132" s="550"/>
      <c r="W2132" s="543"/>
      <c r="X2132" s="538"/>
      <c r="Y2132" s="543"/>
      <c r="Z2132" s="538"/>
      <c r="AA2132" s="543"/>
      <c r="AB2132" s="538"/>
      <c r="AC2132" s="539"/>
      <c r="AD2132" s="552"/>
      <c r="AE2132" s="558"/>
      <c r="AF2132" s="586"/>
      <c r="AG2132" s="587"/>
      <c r="AH2132" s="538"/>
      <c r="AI2132" s="539"/>
      <c r="AJ2132" s="552"/>
      <c r="AK2132" s="558"/>
      <c r="AL2132" s="590">
        <f t="shared" ref="AL2132" si="1918">IF(AH2132=0,0,(AJ2132/AH2132)*100)</f>
        <v>0</v>
      </c>
      <c r="AM2132" s="591"/>
      <c r="AN2132" s="538"/>
      <c r="AO2132" s="539"/>
      <c r="AP2132" s="552"/>
      <c r="AQ2132" s="558"/>
      <c r="AR2132" s="590">
        <f t="shared" ref="AR2132" si="1919">IF(AN2132=0,0,(AP2132/AN2132)*100)</f>
        <v>0</v>
      </c>
      <c r="AS2132" s="591"/>
      <c r="AT2132" s="578">
        <f t="shared" ref="AT2132" si="1920">AB2132+AH2132+AN2132</f>
        <v>0</v>
      </c>
      <c r="AU2132" s="579"/>
      <c r="AV2132" s="574">
        <f t="shared" ref="AV2132" si="1921">AD2132+AJ2132+AP2132</f>
        <v>0</v>
      </c>
      <c r="AW2132" s="575"/>
      <c r="AX2132" s="590">
        <f t="shared" ref="AX2132" si="1922">IF(AT2132=0,0,(AV2132/AT2132)*100)</f>
        <v>0</v>
      </c>
      <c r="AY2132" s="591"/>
      <c r="AZ2132" s="538"/>
      <c r="BA2132" s="539"/>
      <c r="BB2132" s="552"/>
      <c r="BC2132" s="558"/>
      <c r="BD2132" s="590">
        <f t="shared" ref="BD2132" si="1923">IF(AZ2132=0,0,(BB2132/AZ2132)*100)</f>
        <v>0</v>
      </c>
      <c r="BE2132" s="591"/>
      <c r="BF2132" s="578">
        <f t="shared" ref="BF2132" si="1924">AT2132+AZ2132</f>
        <v>0</v>
      </c>
      <c r="BG2132" s="579"/>
      <c r="BH2132" s="574">
        <f t="shared" ref="BH2132" si="1925">AV2132+BB2132</f>
        <v>0</v>
      </c>
      <c r="BI2132" s="575"/>
      <c r="BJ2132" s="590">
        <f t="shared" ref="BJ2132" si="1926">IF(BF2132=0,0,(BH2132/BF2132)*100)</f>
        <v>0</v>
      </c>
      <c r="BK2132" s="591"/>
      <c r="BL2132" s="650">
        <f t="shared" ref="BL2132" si="1927">(AD2132*2)+(AJ2132*2)+(AP2132*3)+BB2132</f>
        <v>0</v>
      </c>
      <c r="BM2132" s="651"/>
      <c r="BN2132" s="652"/>
      <c r="BO2132" s="601" t="e">
        <f>(BL2132*BR$74)+(N2132*BR$75)+(X2132*BR$76)+(R2132*BR$77)+(V2132*BR$78)+(Z2132*BR$79)</f>
        <v>#REF!</v>
      </c>
      <c r="BP2132" s="599" t="e">
        <f>((AZ2132-BB2132)*BR$81)+((AT2132-AV2132)*BR$80)+(H2132*BR$82)+(P2132*BR$83)</f>
        <v>#REF!</v>
      </c>
      <c r="BQ2132" s="54"/>
      <c r="BR2132" s="54"/>
      <c r="BS2132" s="54"/>
    </row>
    <row r="2133" spans="1:71" ht="22.5" customHeight="1" thickBot="1">
      <c r="A2133" s="54"/>
      <c r="B2133" s="566"/>
      <c r="C2133" s="560" t="str">
        <f>IF(ROSTER!D$50="","",ROSTER!D$50)</f>
        <v/>
      </c>
      <c r="D2133" s="561"/>
      <c r="E2133" s="547"/>
      <c r="F2133" s="502"/>
      <c r="G2133" s="507"/>
      <c r="H2133" s="544"/>
      <c r="I2133" s="545"/>
      <c r="J2133" s="540"/>
      <c r="K2133" s="541"/>
      <c r="L2133" s="553"/>
      <c r="M2133" s="559"/>
      <c r="N2133" s="556" t="s">
        <v>14</v>
      </c>
      <c r="O2133" s="557"/>
      <c r="P2133" s="540"/>
      <c r="Q2133" s="541"/>
      <c r="R2133" s="553"/>
      <c r="S2133" s="559"/>
      <c r="T2133" s="592"/>
      <c r="U2133" s="593"/>
      <c r="V2133" s="551"/>
      <c r="W2133" s="545"/>
      <c r="X2133" s="540"/>
      <c r="Y2133" s="545"/>
      <c r="Z2133" s="540"/>
      <c r="AA2133" s="545"/>
      <c r="AB2133" s="540"/>
      <c r="AC2133" s="541"/>
      <c r="AD2133" s="553"/>
      <c r="AE2133" s="559"/>
      <c r="AF2133" s="588"/>
      <c r="AG2133" s="589"/>
      <c r="AH2133" s="540"/>
      <c r="AI2133" s="541"/>
      <c r="AJ2133" s="553"/>
      <c r="AK2133" s="559"/>
      <c r="AL2133" s="592"/>
      <c r="AM2133" s="593"/>
      <c r="AN2133" s="540"/>
      <c r="AO2133" s="541"/>
      <c r="AP2133" s="553"/>
      <c r="AQ2133" s="559"/>
      <c r="AR2133" s="592"/>
      <c r="AS2133" s="593"/>
      <c r="AT2133" s="580"/>
      <c r="AU2133" s="581"/>
      <c r="AV2133" s="576"/>
      <c r="AW2133" s="577"/>
      <c r="AX2133" s="592"/>
      <c r="AY2133" s="593"/>
      <c r="AZ2133" s="540"/>
      <c r="BA2133" s="541"/>
      <c r="BB2133" s="553"/>
      <c r="BC2133" s="559"/>
      <c r="BD2133" s="592"/>
      <c r="BE2133" s="593"/>
      <c r="BF2133" s="580"/>
      <c r="BG2133" s="581"/>
      <c r="BH2133" s="576"/>
      <c r="BI2133" s="577"/>
      <c r="BJ2133" s="592"/>
      <c r="BK2133" s="593"/>
      <c r="BL2133" s="653"/>
      <c r="BM2133" s="654"/>
      <c r="BN2133" s="655"/>
      <c r="BO2133" s="602"/>
      <c r="BP2133" s="600"/>
      <c r="BQ2133" s="54"/>
      <c r="BR2133" s="54"/>
      <c r="BS2133" s="54"/>
    </row>
    <row r="2134" spans="1:71" s="335" customFormat="1" ht="33.4" customHeight="1">
      <c r="A2134" s="333"/>
      <c r="B2134" s="689"/>
      <c r="C2134" s="685"/>
      <c r="D2134" s="685" t="s">
        <v>10</v>
      </c>
      <c r="E2134" s="686"/>
      <c r="F2134" s="334"/>
      <c r="G2134" s="334"/>
      <c r="H2134" s="642">
        <f>SUM(H2090:I2133)</f>
        <v>0</v>
      </c>
      <c r="I2134" s="631"/>
      <c r="J2134" s="642">
        <f>SUM(J2090:K2133)</f>
        <v>0</v>
      </c>
      <c r="K2134" s="631"/>
      <c r="L2134" s="630">
        <f>SUM(L2090:M2133)</f>
        <v>0</v>
      </c>
      <c r="M2134" s="640"/>
      <c r="N2134" s="626">
        <f>L2134+J2134</f>
        <v>0</v>
      </c>
      <c r="O2134" s="627"/>
      <c r="P2134" s="630">
        <f>SUM(P2090:Q2133)</f>
        <v>0</v>
      </c>
      <c r="Q2134" s="631"/>
      <c r="R2134" s="630">
        <f t="shared" ref="R2134" si="1928">SUM(R2090:S2133)</f>
        <v>0</v>
      </c>
      <c r="S2134" s="640"/>
      <c r="T2134" s="630">
        <f t="shared" ref="T2134" si="1929">SUM(T2090:U2133)</f>
        <v>0</v>
      </c>
      <c r="U2134" s="627"/>
      <c r="V2134" s="640">
        <f t="shared" ref="V2134" si="1930">SUM(V2090:W2133)</f>
        <v>0</v>
      </c>
      <c r="W2134" s="640"/>
      <c r="X2134" s="642">
        <f t="shared" ref="X2134" si="1931">SUM(X2090:Y2133)</f>
        <v>0</v>
      </c>
      <c r="Y2134" s="627"/>
      <c r="Z2134" s="642">
        <f t="shared" ref="Z2134" si="1932">SUM(Z2090:AA2133)</f>
        <v>0</v>
      </c>
      <c r="AA2134" s="627"/>
      <c r="AB2134" s="640">
        <f t="shared" ref="AB2134" si="1933">SUM(AB2090:AC2133)</f>
        <v>0</v>
      </c>
      <c r="AC2134" s="631"/>
      <c r="AD2134" s="630">
        <f t="shared" ref="AD2134" si="1934">SUM(AD2090:AE2133)</f>
        <v>0</v>
      </c>
      <c r="AE2134" s="640"/>
      <c r="AF2134" s="626">
        <f t="shared" ref="AF2134" si="1935">SUM(AF2090:AG2133)</f>
        <v>0</v>
      </c>
      <c r="AG2134" s="627"/>
      <c r="AH2134" s="630">
        <f t="shared" ref="AH2134" si="1936">SUM(AH2090:AI2133)</f>
        <v>0</v>
      </c>
      <c r="AI2134" s="631"/>
      <c r="AJ2134" s="630">
        <f t="shared" ref="AJ2134" si="1937">SUM(AJ2090:AK2133)</f>
        <v>0</v>
      </c>
      <c r="AK2134" s="640"/>
      <c r="AL2134" s="626">
        <f>IF(AH2134=0,0,(AJ2134/AH2134)*100)</f>
        <v>0</v>
      </c>
      <c r="AM2134" s="627"/>
      <c r="AN2134" s="630">
        <f>SUM(AN2090:AO2133)</f>
        <v>0</v>
      </c>
      <c r="AO2134" s="631"/>
      <c r="AP2134" s="630">
        <f>SUM(AP2090:AQ2133)</f>
        <v>0</v>
      </c>
      <c r="AQ2134" s="640"/>
      <c r="AR2134" s="626">
        <f>IF(AN2134=0,0,(AP2134/AN2134)*100)</f>
        <v>0</v>
      </c>
      <c r="AS2134" s="627"/>
      <c r="AT2134" s="642">
        <f>AB2134+AH2134+AN2134</f>
        <v>0</v>
      </c>
      <c r="AU2134" s="631"/>
      <c r="AV2134" s="630">
        <f>AD2134+AJ2134+AP2134</f>
        <v>0</v>
      </c>
      <c r="AW2134" s="670"/>
      <c r="AX2134" s="626">
        <f>IF(AT2134=0,0,(AV2134/AT2134)*100)</f>
        <v>0</v>
      </c>
      <c r="AY2134" s="627"/>
      <c r="AZ2134" s="630">
        <f>SUM(AZ2090:BA2133)</f>
        <v>0</v>
      </c>
      <c r="BA2134" s="631"/>
      <c r="BB2134" s="630">
        <f>SUM(BB2090:BC2133)</f>
        <v>0</v>
      </c>
      <c r="BC2134" s="640"/>
      <c r="BD2134" s="626">
        <f>IF(AZ2134=0,0,(BB2134/AZ2134)*100)</f>
        <v>0</v>
      </c>
      <c r="BE2134" s="627"/>
      <c r="BF2134" s="642">
        <f>AT2134+AZ2134</f>
        <v>0</v>
      </c>
      <c r="BG2134" s="631"/>
      <c r="BH2134" s="630">
        <f>AV2134+BB2134</f>
        <v>0</v>
      </c>
      <c r="BI2134" s="670"/>
      <c r="BJ2134" s="626">
        <f>IF(BF2134=0,0,(BH2134/BF2134)*100)</f>
        <v>0</v>
      </c>
      <c r="BK2134" s="668"/>
      <c r="BL2134" s="644">
        <f>SUM(BL2090:BN2133)</f>
        <v>0</v>
      </c>
      <c r="BM2134" s="645"/>
      <c r="BN2134" s="646"/>
      <c r="BO2134" s="601" t="e">
        <f>(BL2134*BR$74)+(N2134*BR$75)+(X2134*BR$76)+(R2134*BR$77)+(V2134*BR$78)+(Z2134*BR$79)</f>
        <v>#REF!</v>
      </c>
      <c r="BP2134" s="599" t="e">
        <f>((AZ2134-BB2134)*BR$81)+((AT2134-AV2134)*BR$80)+(H2134*BR$82)+(P2134*BR$83)</f>
        <v>#REF!</v>
      </c>
      <c r="BQ2134" s="333"/>
      <c r="BR2134" s="333"/>
      <c r="BS2134" s="333"/>
    </row>
    <row r="2135" spans="1:71" s="335" customFormat="1" ht="33.950000000000003" customHeight="1" thickBot="1">
      <c r="A2135" s="333"/>
      <c r="B2135" s="690"/>
      <c r="C2135" s="687"/>
      <c r="D2135" s="687"/>
      <c r="E2135" s="688"/>
      <c r="F2135" s="336"/>
      <c r="G2135" s="336"/>
      <c r="H2135" s="643"/>
      <c r="I2135" s="633"/>
      <c r="J2135" s="643"/>
      <c r="K2135" s="633"/>
      <c r="L2135" s="632"/>
      <c r="M2135" s="641"/>
      <c r="N2135" s="628" t="s">
        <v>14</v>
      </c>
      <c r="O2135" s="629"/>
      <c r="P2135" s="632"/>
      <c r="Q2135" s="633"/>
      <c r="R2135" s="632"/>
      <c r="S2135" s="641"/>
      <c r="T2135" s="632"/>
      <c r="U2135" s="629"/>
      <c r="V2135" s="641"/>
      <c r="W2135" s="641"/>
      <c r="X2135" s="643"/>
      <c r="Y2135" s="629"/>
      <c r="Z2135" s="643"/>
      <c r="AA2135" s="629"/>
      <c r="AB2135" s="641"/>
      <c r="AC2135" s="633"/>
      <c r="AD2135" s="632"/>
      <c r="AE2135" s="641"/>
      <c r="AF2135" s="628"/>
      <c r="AG2135" s="629"/>
      <c r="AH2135" s="632"/>
      <c r="AI2135" s="633"/>
      <c r="AJ2135" s="632"/>
      <c r="AK2135" s="641"/>
      <c r="AL2135" s="628"/>
      <c r="AM2135" s="629"/>
      <c r="AN2135" s="632"/>
      <c r="AO2135" s="633"/>
      <c r="AP2135" s="632"/>
      <c r="AQ2135" s="641"/>
      <c r="AR2135" s="628"/>
      <c r="AS2135" s="629"/>
      <c r="AT2135" s="643"/>
      <c r="AU2135" s="633"/>
      <c r="AV2135" s="632"/>
      <c r="AW2135" s="671"/>
      <c r="AX2135" s="628"/>
      <c r="AY2135" s="629"/>
      <c r="AZ2135" s="632"/>
      <c r="BA2135" s="633"/>
      <c r="BB2135" s="632"/>
      <c r="BC2135" s="641"/>
      <c r="BD2135" s="628"/>
      <c r="BE2135" s="629"/>
      <c r="BF2135" s="643"/>
      <c r="BG2135" s="633"/>
      <c r="BH2135" s="632"/>
      <c r="BI2135" s="671"/>
      <c r="BJ2135" s="628"/>
      <c r="BK2135" s="669"/>
      <c r="BL2135" s="647"/>
      <c r="BM2135" s="648"/>
      <c r="BN2135" s="649"/>
      <c r="BO2135" s="602"/>
      <c r="BP2135" s="600"/>
      <c r="BQ2135" s="333"/>
      <c r="BR2135" s="333"/>
      <c r="BS2135" s="333"/>
    </row>
    <row r="2136" spans="1:71" s="341" customFormat="1" ht="48.2" customHeight="1" thickBot="1">
      <c r="A2136" s="337"/>
      <c r="B2136" s="667"/>
      <c r="C2136" s="665"/>
      <c r="D2136" s="665" t="s">
        <v>13</v>
      </c>
      <c r="E2136" s="666"/>
      <c r="F2136" s="338"/>
      <c r="G2136" s="334"/>
      <c r="H2136" s="676"/>
      <c r="I2136" s="677"/>
      <c r="J2136" s="673"/>
      <c r="K2136" s="672"/>
      <c r="L2136" s="605"/>
      <c r="M2136" s="606"/>
      <c r="N2136" s="674">
        <f>J2136+L2136</f>
        <v>0</v>
      </c>
      <c r="O2136" s="675"/>
      <c r="P2136" s="673"/>
      <c r="Q2136" s="672"/>
      <c r="R2136" s="605"/>
      <c r="S2136" s="672"/>
      <c r="T2136" s="626">
        <f>R2136-P2136</f>
        <v>0</v>
      </c>
      <c r="U2136" s="627"/>
      <c r="V2136" s="673"/>
      <c r="W2136" s="678"/>
      <c r="X2136" s="679"/>
      <c r="Y2136" s="680"/>
      <c r="Z2136" s="673"/>
      <c r="AA2136" s="678"/>
      <c r="AB2136" s="673"/>
      <c r="AC2136" s="672"/>
      <c r="AD2136" s="605"/>
      <c r="AE2136" s="606"/>
      <c r="AF2136" s="634">
        <f>IF(AB2136=0,0,(AD2136/AB2136)*100)</f>
        <v>0</v>
      </c>
      <c r="AG2136" s="635"/>
      <c r="AH2136" s="673"/>
      <c r="AI2136" s="672"/>
      <c r="AJ2136" s="605"/>
      <c r="AK2136" s="606"/>
      <c r="AL2136" s="626">
        <f>IF(AH2136=0,0,(AJ2136/AH2136)*100)</f>
        <v>0</v>
      </c>
      <c r="AM2136" s="627"/>
      <c r="AN2136" s="673"/>
      <c r="AO2136" s="672"/>
      <c r="AP2136" s="605"/>
      <c r="AQ2136" s="606"/>
      <c r="AR2136" s="626">
        <f>IF(AN2136=0,0,(AP2136/AN2136)*100)</f>
        <v>0</v>
      </c>
      <c r="AS2136" s="627"/>
      <c r="AT2136" s="681">
        <f>AB2136+AH2136+AN2136</f>
        <v>0</v>
      </c>
      <c r="AU2136" s="682"/>
      <c r="AV2136" s="683">
        <f>AD2136+AJ2136+AP2136</f>
        <v>0</v>
      </c>
      <c r="AW2136" s="684"/>
      <c r="AX2136" s="626">
        <f>IF(AT2136=0,0,(AV2136/AT2136)*100)</f>
        <v>0</v>
      </c>
      <c r="AY2136" s="627"/>
      <c r="AZ2136" s="673"/>
      <c r="BA2136" s="672"/>
      <c r="BB2136" s="605"/>
      <c r="BC2136" s="606"/>
      <c r="BD2136" s="626">
        <f>IF(AZ2136=0,0,(BB2136/AZ2136)*100)</f>
        <v>0</v>
      </c>
      <c r="BE2136" s="627"/>
      <c r="BF2136" s="681">
        <f>AT2136+AZ2136</f>
        <v>0</v>
      </c>
      <c r="BG2136" s="682"/>
      <c r="BH2136" s="683">
        <f>AV2136+BB2136</f>
        <v>0</v>
      </c>
      <c r="BI2136" s="684"/>
      <c r="BJ2136" s="626">
        <f>IF(BF2136=0,0,(BH2136/BF2136)*100)</f>
        <v>0</v>
      </c>
      <c r="BK2136" s="627"/>
      <c r="BL2136" s="594"/>
      <c r="BM2136" s="595"/>
      <c r="BN2136" s="596"/>
      <c r="BO2136" s="339"/>
      <c r="BP2136" s="340"/>
      <c r="BQ2136" s="337"/>
      <c r="BR2136" s="337"/>
      <c r="BS2136" s="337"/>
    </row>
    <row r="2137" spans="1:71" s="341" customFormat="1" ht="48.95" customHeight="1" thickBot="1">
      <c r="A2137" s="337"/>
      <c r="B2137" s="342"/>
      <c r="C2137" s="343"/>
      <c r="D2137" s="570" t="s">
        <v>95</v>
      </c>
      <c r="E2137" s="571"/>
      <c r="F2137" s="344"/>
      <c r="G2137" s="344"/>
      <c r="H2137" s="343"/>
      <c r="I2137" s="343"/>
      <c r="J2137" s="567">
        <f>IF((J2134+L2136)=0,0,J2134/(J2134+L2136)*100)</f>
        <v>0</v>
      </c>
      <c r="K2137" s="569"/>
      <c r="L2137" s="567">
        <f>IF((L2134+J2136)=0,0,L2134/(L2134+J2136)*100)</f>
        <v>0</v>
      </c>
      <c r="M2137" s="569"/>
      <c r="N2137" s="567">
        <f>IF((N2134+N2136)=0,0,N2134/(N2134+N2136)*100)</f>
        <v>0</v>
      </c>
      <c r="O2137" s="568"/>
      <c r="P2137" s="572"/>
      <c r="Q2137" s="509"/>
      <c r="R2137" s="509"/>
      <c r="S2137" s="509"/>
      <c r="T2137" s="535"/>
      <c r="U2137" s="535"/>
      <c r="V2137" s="509"/>
      <c r="W2137" s="509"/>
      <c r="X2137" s="509"/>
      <c r="Y2137" s="509"/>
      <c r="Z2137" s="509"/>
      <c r="AA2137" s="509"/>
      <c r="AB2137" s="509"/>
      <c r="AC2137" s="509"/>
      <c r="AD2137" s="509"/>
      <c r="AE2137" s="509"/>
      <c r="AF2137" s="509"/>
      <c r="AG2137" s="509"/>
      <c r="AH2137" s="509"/>
      <c r="AI2137" s="509"/>
      <c r="AJ2137" s="509"/>
      <c r="AK2137" s="509"/>
      <c r="AL2137" s="509"/>
      <c r="AM2137" s="509"/>
      <c r="AN2137" s="509"/>
      <c r="AO2137" s="509"/>
      <c r="AP2137" s="509"/>
      <c r="AQ2137" s="509"/>
      <c r="AR2137" s="509"/>
      <c r="AS2137" s="509"/>
      <c r="AT2137" s="509"/>
      <c r="AU2137" s="509"/>
      <c r="AV2137" s="509"/>
      <c r="AW2137" s="509"/>
      <c r="AX2137" s="509"/>
      <c r="AY2137" s="509"/>
      <c r="AZ2137" s="509"/>
      <c r="BA2137" s="509"/>
      <c r="BB2137" s="509"/>
      <c r="BC2137" s="509"/>
      <c r="BD2137" s="509"/>
      <c r="BE2137" s="509"/>
      <c r="BF2137" s="509"/>
      <c r="BG2137" s="509"/>
      <c r="BH2137" s="509"/>
      <c r="BI2137" s="509"/>
      <c r="BJ2137" s="509"/>
      <c r="BK2137" s="509"/>
      <c r="BL2137" s="509"/>
      <c r="BM2137" s="509"/>
      <c r="BN2137" s="573"/>
      <c r="BO2137" s="345"/>
      <c r="BP2137" s="345"/>
      <c r="BQ2137" s="337"/>
      <c r="BR2137" s="337"/>
      <c r="BS2137" s="337"/>
    </row>
    <row r="2138" spans="1:71" ht="15.75" customHeight="1" thickTop="1" thickBot="1">
      <c r="A2138" s="54"/>
      <c r="B2138" s="214"/>
      <c r="C2138" s="215"/>
      <c r="D2138" s="215"/>
      <c r="E2138" s="215"/>
      <c r="F2138" s="74"/>
      <c r="G2138" s="74"/>
      <c r="H2138" s="215"/>
      <c r="I2138" s="215"/>
      <c r="J2138" s="215"/>
      <c r="K2138" s="215"/>
      <c r="L2138" s="215"/>
      <c r="M2138" s="215"/>
      <c r="N2138" s="215"/>
      <c r="O2138" s="215"/>
      <c r="P2138" s="215"/>
      <c r="Q2138" s="215"/>
      <c r="R2138" s="215"/>
      <c r="S2138" s="215"/>
      <c r="T2138" s="215"/>
      <c r="U2138" s="215"/>
      <c r="V2138" s="215"/>
      <c r="W2138" s="215"/>
      <c r="X2138" s="215"/>
      <c r="Y2138" s="215"/>
      <c r="Z2138" s="215"/>
      <c r="AA2138" s="215"/>
      <c r="AB2138" s="215"/>
      <c r="AC2138" s="215"/>
      <c r="AD2138" s="215"/>
      <c r="AE2138" s="215"/>
      <c r="AF2138" s="220"/>
      <c r="AG2138" s="220"/>
      <c r="AH2138" s="215"/>
      <c r="AI2138" s="215"/>
      <c r="AJ2138" s="215"/>
      <c r="AK2138" s="215"/>
      <c r="AL2138" s="215"/>
      <c r="AM2138" s="215"/>
      <c r="AN2138" s="215"/>
      <c r="AO2138" s="215"/>
      <c r="AP2138" s="215"/>
      <c r="AQ2138" s="215"/>
      <c r="AR2138" s="215"/>
      <c r="AS2138" s="215"/>
      <c r="AT2138" s="215"/>
      <c r="AU2138" s="215"/>
      <c r="AV2138" s="215"/>
      <c r="AW2138" s="215"/>
      <c r="AX2138" s="215"/>
      <c r="AY2138" s="215"/>
      <c r="AZ2138" s="215"/>
      <c r="BA2138" s="215"/>
      <c r="BB2138" s="215"/>
      <c r="BC2138" s="215"/>
      <c r="BD2138" s="215"/>
      <c r="BE2138" s="215"/>
      <c r="BF2138" s="215"/>
      <c r="BG2138" s="215"/>
      <c r="BH2138" s="215"/>
      <c r="BI2138" s="215"/>
      <c r="BJ2138" s="215"/>
      <c r="BK2138" s="215"/>
      <c r="BL2138" s="215"/>
      <c r="BM2138" s="215"/>
      <c r="BN2138" s="221"/>
      <c r="BO2138" s="75"/>
      <c r="BP2138" s="75"/>
      <c r="BQ2138" s="54"/>
      <c r="BR2138" s="54"/>
      <c r="BS2138" s="54"/>
    </row>
    <row r="2139" spans="1:71" s="73" customFormat="1" ht="80.25" customHeight="1" thickTop="1" thickBot="1">
      <c r="A2139" s="72"/>
      <c r="B2139" s="656" t="s">
        <v>62</v>
      </c>
      <c r="C2139" s="657"/>
      <c r="D2139" s="616" t="s">
        <v>54</v>
      </c>
      <c r="E2139" s="616"/>
      <c r="F2139" s="76"/>
      <c r="G2139" s="76"/>
      <c r="H2139" s="607"/>
      <c r="I2139" s="608"/>
      <c r="J2139" s="609"/>
      <c r="K2139" s="346"/>
      <c r="L2139" s="607"/>
      <c r="M2139" s="608"/>
      <c r="N2139" s="609"/>
      <c r="O2139" s="510" t="s">
        <v>49</v>
      </c>
      <c r="P2139" s="511"/>
      <c r="Q2139" s="511"/>
      <c r="R2139" s="511"/>
      <c r="S2139" s="607"/>
      <c r="T2139" s="608"/>
      <c r="U2139" s="609"/>
      <c r="V2139" s="346"/>
      <c r="W2139" s="607"/>
      <c r="X2139" s="608"/>
      <c r="Y2139" s="609"/>
      <c r="Z2139" s="510" t="s">
        <v>115</v>
      </c>
      <c r="AA2139" s="511"/>
      <c r="AB2139" s="511"/>
      <c r="AC2139" s="511"/>
      <c r="AD2139" s="511"/>
      <c r="AE2139" s="511"/>
      <c r="AF2139" s="511"/>
      <c r="AG2139" s="511"/>
      <c r="AH2139" s="511"/>
      <c r="AI2139" s="512"/>
      <c r="AJ2139" s="607"/>
      <c r="AK2139" s="608"/>
      <c r="AL2139" s="609"/>
      <c r="AM2139" s="346"/>
      <c r="AN2139" s="607"/>
      <c r="AO2139" s="608"/>
      <c r="AP2139" s="609"/>
      <c r="AQ2139" s="510" t="s">
        <v>53</v>
      </c>
      <c r="AR2139" s="511"/>
      <c r="AS2139" s="511"/>
      <c r="AT2139" s="512"/>
      <c r="AU2139" s="607"/>
      <c r="AV2139" s="608"/>
      <c r="AW2139" s="609"/>
      <c r="AX2139" s="346"/>
      <c r="AY2139" s="607"/>
      <c r="AZ2139" s="608"/>
      <c r="BA2139" s="609"/>
      <c r="BB2139" s="614" t="s">
        <v>117</v>
      </c>
      <c r="BC2139" s="615"/>
      <c r="BD2139" s="615"/>
      <c r="BE2139" s="658"/>
      <c r="BF2139" s="520">
        <f>BL2134</f>
        <v>0</v>
      </c>
      <c r="BG2139" s="521"/>
      <c r="BH2139" s="522"/>
      <c r="BI2139" s="346"/>
      <c r="BJ2139" s="520">
        <f>BL2136</f>
        <v>0</v>
      </c>
      <c r="BK2139" s="521"/>
      <c r="BL2139" s="522"/>
      <c r="BM2139" s="227"/>
      <c r="BN2139" s="228"/>
      <c r="BO2139" s="77"/>
      <c r="BP2139" s="77"/>
      <c r="BQ2139" s="72"/>
      <c r="BR2139" s="72"/>
      <c r="BS2139" s="72"/>
    </row>
    <row r="2140" spans="1:71" ht="15.6" customHeight="1" thickTop="1" thickBot="1">
      <c r="A2140" s="54"/>
      <c r="B2140" s="216"/>
      <c r="C2140" s="210"/>
      <c r="D2140" s="217"/>
      <c r="E2140" s="217"/>
      <c r="F2140" s="78"/>
      <c r="G2140" s="78"/>
      <c r="H2140" s="224"/>
      <c r="I2140" s="224"/>
      <c r="J2140" s="224"/>
      <c r="K2140" s="224"/>
      <c r="L2140" s="224"/>
      <c r="M2140" s="224"/>
      <c r="N2140" s="224"/>
      <c r="O2140" s="222"/>
      <c r="P2140" s="222"/>
      <c r="Q2140" s="222"/>
      <c r="R2140" s="222"/>
      <c r="S2140" s="224"/>
      <c r="T2140" s="224"/>
      <c r="U2140" s="224"/>
      <c r="V2140" s="223"/>
      <c r="W2140" s="224"/>
      <c r="X2140" s="224"/>
      <c r="Y2140" s="224"/>
      <c r="Z2140" s="222"/>
      <c r="AA2140" s="222"/>
      <c r="AB2140" s="222"/>
      <c r="AC2140" s="222"/>
      <c r="AD2140" s="224"/>
      <c r="AE2140" s="224"/>
      <c r="AF2140" s="224"/>
      <c r="AG2140" s="224"/>
      <c r="AH2140" s="223"/>
      <c r="AI2140" s="223"/>
      <c r="AJ2140" s="224"/>
      <c r="AK2140" s="222"/>
      <c r="AL2140" s="222"/>
      <c r="AM2140" s="222"/>
      <c r="AN2140" s="222"/>
      <c r="AO2140" s="224"/>
      <c r="AP2140" s="224"/>
      <c r="AQ2140" s="222"/>
      <c r="AR2140" s="222"/>
      <c r="AS2140" s="222"/>
      <c r="AT2140" s="222"/>
      <c r="AU2140" s="224"/>
      <c r="AV2140" s="224"/>
      <c r="AW2140" s="224"/>
      <c r="AX2140" s="224"/>
      <c r="AY2140" s="224"/>
      <c r="AZ2140" s="226"/>
      <c r="BA2140" s="226"/>
      <c r="BB2140" s="222"/>
      <c r="BC2140" s="230"/>
      <c r="BD2140" s="231"/>
      <c r="BE2140" s="231"/>
      <c r="BF2140" s="232"/>
      <c r="BG2140" s="232"/>
      <c r="BH2140" s="226"/>
      <c r="BI2140" s="224"/>
      <c r="BJ2140" s="233"/>
      <c r="BK2140" s="233"/>
      <c r="BL2140" s="226"/>
      <c r="BM2140" s="229"/>
      <c r="BN2140" s="234"/>
      <c r="BO2140" s="79"/>
      <c r="BP2140" s="79"/>
      <c r="BQ2140" s="54"/>
      <c r="BR2140" s="54"/>
      <c r="BS2140" s="54"/>
    </row>
    <row r="2141" spans="1:71" s="73" customFormat="1" ht="80.25" customHeight="1" thickTop="1" thickBot="1">
      <c r="A2141" s="72"/>
      <c r="B2141" s="614" t="s">
        <v>47</v>
      </c>
      <c r="C2141" s="615"/>
      <c r="D2141" s="616" t="s">
        <v>55</v>
      </c>
      <c r="E2141" s="616"/>
      <c r="F2141" s="76"/>
      <c r="G2141" s="76"/>
      <c r="H2141" s="520">
        <f>H2139</f>
        <v>0</v>
      </c>
      <c r="I2141" s="521"/>
      <c r="J2141" s="522"/>
      <c r="K2141" s="346"/>
      <c r="L2141" s="520">
        <f>L2139</f>
        <v>0</v>
      </c>
      <c r="M2141" s="521"/>
      <c r="N2141" s="522"/>
      <c r="O2141" s="510" t="s">
        <v>51</v>
      </c>
      <c r="P2141" s="511"/>
      <c r="Q2141" s="511"/>
      <c r="R2141" s="511"/>
      <c r="S2141" s="520">
        <f>S2139-H2139</f>
        <v>0</v>
      </c>
      <c r="T2141" s="521"/>
      <c r="U2141" s="522"/>
      <c r="V2141" s="346"/>
      <c r="W2141" s="520">
        <f>W2139-L2139</f>
        <v>0</v>
      </c>
      <c r="X2141" s="521"/>
      <c r="Y2141" s="522"/>
      <c r="Z2141" s="510" t="s">
        <v>116</v>
      </c>
      <c r="AA2141" s="511"/>
      <c r="AB2141" s="511"/>
      <c r="AC2141" s="511"/>
      <c r="AD2141" s="511"/>
      <c r="AE2141" s="511"/>
      <c r="AF2141" s="511"/>
      <c r="AG2141" s="511"/>
      <c r="AH2141" s="511"/>
      <c r="AI2141" s="512"/>
      <c r="AJ2141" s="520">
        <f>AJ2139-S2139</f>
        <v>0</v>
      </c>
      <c r="AK2141" s="521"/>
      <c r="AL2141" s="522"/>
      <c r="AM2141" s="346"/>
      <c r="AN2141" s="520">
        <f>AN2139-W2139</f>
        <v>0</v>
      </c>
      <c r="AO2141" s="521"/>
      <c r="AP2141" s="522"/>
      <c r="AQ2141" s="510" t="s">
        <v>52</v>
      </c>
      <c r="AR2141" s="511"/>
      <c r="AS2141" s="511"/>
      <c r="AT2141" s="512"/>
      <c r="AU2141" s="520">
        <f>AU2139-AJ2139</f>
        <v>0</v>
      </c>
      <c r="AV2141" s="521"/>
      <c r="AW2141" s="522"/>
      <c r="AX2141" s="346"/>
      <c r="AY2141" s="520">
        <f>AY2139-AN2139</f>
        <v>0</v>
      </c>
      <c r="AZ2141" s="521"/>
      <c r="BA2141" s="522"/>
      <c r="BB2141" s="614" t="s">
        <v>118</v>
      </c>
      <c r="BC2141" s="615"/>
      <c r="BD2141" s="615"/>
      <c r="BE2141" s="658"/>
      <c r="BF2141" s="520">
        <f>BF2139-AU2139</f>
        <v>0</v>
      </c>
      <c r="BG2141" s="521"/>
      <c r="BH2141" s="522"/>
      <c r="BI2141" s="346"/>
      <c r="BJ2141" s="520">
        <f>BJ2139-AY2139</f>
        <v>0</v>
      </c>
      <c r="BK2141" s="521"/>
      <c r="BL2141" s="522"/>
      <c r="BM2141" s="227"/>
      <c r="BN2141" s="228"/>
      <c r="BO2141" s="77"/>
      <c r="BP2141" s="77"/>
      <c r="BQ2141" s="72"/>
      <c r="BR2141" s="72"/>
      <c r="BS2141" s="72"/>
    </row>
    <row r="2142" spans="1:71" ht="15.75" customHeight="1" thickTop="1" thickBot="1">
      <c r="A2142" s="54"/>
      <c r="B2142" s="218"/>
      <c r="C2142" s="219"/>
      <c r="D2142" s="219"/>
      <c r="E2142" s="219"/>
      <c r="F2142" s="80"/>
      <c r="G2142" s="80"/>
      <c r="H2142" s="219"/>
      <c r="I2142" s="219"/>
      <c r="J2142" s="219"/>
      <c r="K2142" s="219"/>
      <c r="L2142" s="219"/>
      <c r="M2142" s="219"/>
      <c r="N2142" s="219"/>
      <c r="O2142" s="219"/>
      <c r="P2142" s="219"/>
      <c r="Q2142" s="219"/>
      <c r="R2142" s="219"/>
      <c r="S2142" s="219"/>
      <c r="T2142" s="219"/>
      <c r="U2142" s="219"/>
      <c r="V2142" s="219"/>
      <c r="W2142" s="219"/>
      <c r="X2142" s="219"/>
      <c r="Y2142" s="219"/>
      <c r="Z2142" s="219"/>
      <c r="AA2142" s="219"/>
      <c r="AB2142" s="219"/>
      <c r="AC2142" s="219"/>
      <c r="AD2142" s="219"/>
      <c r="AE2142" s="219"/>
      <c r="AF2142" s="225"/>
      <c r="AG2142" s="225"/>
      <c r="AH2142" s="219"/>
      <c r="AI2142" s="219"/>
      <c r="AJ2142" s="219"/>
      <c r="AK2142" s="219"/>
      <c r="AL2142" s="219"/>
      <c r="AM2142" s="219"/>
      <c r="AN2142" s="219"/>
      <c r="AO2142" s="219"/>
      <c r="AP2142" s="219"/>
      <c r="AQ2142" s="219"/>
      <c r="AR2142" s="219"/>
      <c r="AS2142" s="219"/>
      <c r="AT2142" s="219"/>
      <c r="AU2142" s="219"/>
      <c r="AV2142" s="219"/>
      <c r="AW2142" s="219"/>
      <c r="AX2142" s="219"/>
      <c r="AY2142" s="219"/>
      <c r="AZ2142" s="219"/>
      <c r="BA2142" s="617" t="s">
        <v>135</v>
      </c>
      <c r="BB2142" s="617"/>
      <c r="BC2142" s="617"/>
      <c r="BD2142" s="617"/>
      <c r="BE2142" s="617"/>
      <c r="BF2142" s="617"/>
      <c r="BG2142" s="617"/>
      <c r="BH2142" s="617"/>
      <c r="BI2142" s="617"/>
      <c r="BJ2142" s="617"/>
      <c r="BK2142" s="617"/>
      <c r="BL2142" s="617"/>
      <c r="BM2142" s="617"/>
      <c r="BN2142" s="618"/>
      <c r="BO2142" s="81"/>
      <c r="BP2142" s="81"/>
      <c r="BQ2142" s="54"/>
      <c r="BR2142" s="54"/>
      <c r="BS2142" s="54"/>
    </row>
    <row r="2143" spans="1:71" ht="12" customHeight="1" thickTop="1">
      <c r="A2143" s="54"/>
      <c r="B2143" s="55"/>
      <c r="C2143" s="54"/>
      <c r="D2143" s="54"/>
      <c r="E2143" s="54"/>
      <c r="F2143" s="56"/>
      <c r="G2143" s="56"/>
      <c r="H2143" s="54"/>
      <c r="I2143" s="54"/>
      <c r="J2143" s="54"/>
      <c r="K2143" s="54"/>
      <c r="L2143" s="54"/>
      <c r="M2143" s="54"/>
      <c r="N2143" s="54"/>
      <c r="O2143" s="54"/>
      <c r="P2143" s="54"/>
      <c r="Q2143" s="54"/>
      <c r="R2143" s="54"/>
      <c r="S2143" s="54"/>
      <c r="T2143" s="54"/>
      <c r="U2143" s="54"/>
      <c r="V2143" s="54"/>
      <c r="W2143" s="54"/>
      <c r="X2143" s="54"/>
      <c r="Y2143" s="54"/>
      <c r="Z2143" s="54"/>
      <c r="AA2143" s="54"/>
      <c r="AB2143" s="54"/>
      <c r="AC2143" s="54"/>
      <c r="AD2143" s="54"/>
      <c r="AE2143" s="54"/>
      <c r="AF2143" s="57"/>
      <c r="AG2143" s="57"/>
      <c r="AH2143" s="54"/>
      <c r="AI2143" s="54"/>
      <c r="AJ2143" s="54"/>
      <c r="AK2143" s="54"/>
      <c r="AL2143" s="54"/>
      <c r="AM2143" s="54"/>
      <c r="AN2143" s="54"/>
      <c r="AO2143" s="54"/>
      <c r="AP2143" s="54"/>
      <c r="AQ2143" s="54"/>
      <c r="AR2143" s="54"/>
      <c r="AS2143" s="54"/>
      <c r="AT2143" s="54"/>
      <c r="AU2143" s="54"/>
      <c r="AV2143" s="54"/>
      <c r="AW2143" s="54"/>
      <c r="AX2143" s="54"/>
      <c r="AY2143" s="54"/>
      <c r="AZ2143" s="54"/>
      <c r="BA2143" s="54"/>
      <c r="BB2143" s="54"/>
      <c r="BC2143" s="54"/>
      <c r="BD2143" s="54"/>
      <c r="BE2143" s="54"/>
      <c r="BF2143" s="54"/>
      <c r="BG2143" s="54"/>
      <c r="BH2143" s="54"/>
      <c r="BI2143" s="54"/>
      <c r="BJ2143" s="54"/>
      <c r="BK2143" s="54"/>
      <c r="BL2143" s="54"/>
      <c r="BM2143" s="54"/>
      <c r="BN2143" s="54"/>
      <c r="BO2143" s="58"/>
      <c r="BP2143" s="58"/>
      <c r="BQ2143" s="54"/>
      <c r="BR2143" s="54"/>
      <c r="BS2143" s="54"/>
    </row>
    <row r="2144" spans="1:71" s="61" customFormat="1" ht="33.75">
      <c r="A2144" s="60"/>
      <c r="B2144" s="503" t="s">
        <v>9</v>
      </c>
      <c r="C2144" s="503"/>
      <c r="D2144" s="503"/>
      <c r="E2144" s="503"/>
      <c r="F2144" s="503"/>
      <c r="G2144" s="503"/>
      <c r="H2144" s="503"/>
      <c r="I2144" s="503"/>
      <c r="J2144" s="503"/>
      <c r="K2144" s="503"/>
      <c r="L2144" s="503"/>
      <c r="M2144" s="503"/>
      <c r="N2144" s="503"/>
      <c r="O2144" s="503"/>
      <c r="P2144" s="503"/>
      <c r="Q2144" s="503"/>
      <c r="R2144" s="503"/>
      <c r="S2144" s="503"/>
      <c r="T2144" s="503"/>
      <c r="U2144" s="503"/>
      <c r="V2144" s="503"/>
      <c r="W2144" s="503"/>
      <c r="X2144" s="503"/>
      <c r="Y2144" s="503"/>
      <c r="Z2144" s="503"/>
      <c r="AA2144" s="503"/>
      <c r="AB2144" s="503"/>
      <c r="AC2144" s="503"/>
      <c r="AD2144" s="503"/>
      <c r="AE2144" s="503"/>
      <c r="AF2144" s="503"/>
      <c r="AG2144" s="503"/>
      <c r="AH2144" s="503"/>
      <c r="AI2144" s="503"/>
      <c r="AJ2144" s="503"/>
      <c r="AK2144" s="503"/>
      <c r="AL2144" s="503"/>
      <c r="AM2144" s="503"/>
      <c r="AN2144" s="503"/>
      <c r="AO2144" s="503"/>
      <c r="AP2144" s="503"/>
      <c r="AQ2144" s="503"/>
      <c r="AR2144" s="503"/>
      <c r="AS2144" s="503"/>
      <c r="AT2144" s="503"/>
      <c r="AU2144" s="503"/>
      <c r="AV2144" s="503"/>
      <c r="AW2144" s="503"/>
      <c r="AX2144" s="503"/>
      <c r="AY2144" s="503"/>
      <c r="AZ2144" s="503"/>
      <c r="BA2144" s="503"/>
      <c r="BB2144" s="503"/>
      <c r="BC2144" s="503"/>
      <c r="BD2144" s="503"/>
      <c r="BE2144" s="503"/>
      <c r="BF2144" s="503"/>
      <c r="BG2144" s="503"/>
      <c r="BH2144" s="503"/>
      <c r="BI2144" s="503"/>
      <c r="BJ2144" s="503"/>
      <c r="BK2144" s="503"/>
      <c r="BL2144" s="503"/>
      <c r="BM2144" s="503"/>
      <c r="BN2144" s="503"/>
      <c r="BO2144" s="192"/>
      <c r="BP2144" s="192"/>
      <c r="BQ2144" s="60"/>
      <c r="BR2144" s="60"/>
      <c r="BS2144" s="60"/>
    </row>
    <row r="2145" spans="1:71" ht="10.9" customHeight="1">
      <c r="A2145" s="54"/>
      <c r="B2145" s="193"/>
      <c r="C2145" s="194"/>
      <c r="D2145" s="194"/>
      <c r="E2145" s="194"/>
      <c r="F2145" s="195"/>
      <c r="G2145" s="195"/>
      <c r="H2145" s="194"/>
      <c r="I2145" s="194"/>
      <c r="J2145" s="194"/>
      <c r="K2145" s="194"/>
      <c r="L2145" s="194"/>
      <c r="M2145" s="194"/>
      <c r="N2145" s="194"/>
      <c r="O2145" s="194"/>
      <c r="P2145" s="194"/>
      <c r="Q2145" s="194"/>
      <c r="R2145" s="194"/>
      <c r="S2145" s="194"/>
      <c r="T2145" s="194"/>
      <c r="U2145" s="194"/>
      <c r="V2145" s="194"/>
      <c r="W2145" s="194"/>
      <c r="X2145" s="194"/>
      <c r="Y2145" s="194"/>
      <c r="Z2145" s="194"/>
      <c r="AA2145" s="194"/>
      <c r="AB2145" s="194"/>
      <c r="AC2145" s="194"/>
      <c r="AD2145" s="194"/>
      <c r="AE2145" s="194"/>
      <c r="AF2145" s="196"/>
      <c r="AG2145" s="196"/>
      <c r="AH2145" s="194"/>
      <c r="AI2145" s="194"/>
      <c r="AJ2145" s="194"/>
      <c r="AK2145" s="194"/>
      <c r="AL2145" s="194"/>
      <c r="AM2145" s="194"/>
      <c r="AN2145" s="194"/>
      <c r="AO2145" s="194"/>
      <c r="AP2145" s="194"/>
      <c r="AQ2145" s="194"/>
      <c r="AR2145" s="194"/>
      <c r="AS2145" s="194"/>
      <c r="AT2145" s="194"/>
      <c r="AU2145" s="194"/>
      <c r="AV2145" s="194"/>
      <c r="AW2145" s="194"/>
      <c r="AX2145" s="194"/>
      <c r="AY2145" s="194"/>
      <c r="AZ2145" s="194"/>
      <c r="BA2145" s="194"/>
      <c r="BB2145" s="194"/>
      <c r="BC2145" s="194"/>
      <c r="BD2145" s="194"/>
      <c r="BE2145" s="194"/>
      <c r="BF2145" s="194"/>
      <c r="BG2145" s="194"/>
      <c r="BH2145" s="194"/>
      <c r="BI2145" s="194"/>
      <c r="BJ2145" s="194"/>
      <c r="BK2145" s="194"/>
      <c r="BL2145" s="194"/>
      <c r="BM2145" s="194"/>
      <c r="BN2145" s="508"/>
      <c r="BO2145" s="508"/>
      <c r="BP2145" s="508"/>
      <c r="BQ2145" s="54"/>
      <c r="BR2145" s="54"/>
      <c r="BS2145" s="54"/>
    </row>
    <row r="2146" spans="1:71" s="62" customFormat="1" ht="36.75" customHeight="1">
      <c r="A2146" s="55"/>
      <c r="B2146" s="193"/>
      <c r="C2146" s="193"/>
      <c r="D2146" s="197" t="s">
        <v>10</v>
      </c>
      <c r="E2146" s="514" t="str">
        <f>IF(ROSTER!D$3="","",ROSTER!D$3)</f>
        <v/>
      </c>
      <c r="F2146" s="514"/>
      <c r="G2146" s="514"/>
      <c r="H2146" s="514"/>
      <c r="I2146" s="514"/>
      <c r="J2146" s="514"/>
      <c r="K2146" s="514"/>
      <c r="L2146" s="514"/>
      <c r="M2146" s="514"/>
      <c r="N2146" s="514"/>
      <c r="O2146" s="514"/>
      <c r="P2146" s="514"/>
      <c r="Q2146" s="514"/>
      <c r="R2146" s="514"/>
      <c r="S2146" s="514"/>
      <c r="T2146" s="514"/>
      <c r="U2146" s="514"/>
      <c r="V2146" s="514"/>
      <c r="W2146" s="514"/>
      <c r="X2146" s="514"/>
      <c r="Y2146" s="514"/>
      <c r="Z2146" s="514"/>
      <c r="AA2146" s="514"/>
      <c r="AB2146" s="514"/>
      <c r="AC2146" s="514"/>
      <c r="AD2146" s="198"/>
      <c r="AE2146" s="505" t="s">
        <v>11</v>
      </c>
      <c r="AF2146" s="505"/>
      <c r="AG2146" s="505"/>
      <c r="AH2146" s="505"/>
      <c r="AI2146" s="505"/>
      <c r="AJ2146" s="505"/>
      <c r="AK2146" s="505"/>
      <c r="AL2146" s="505"/>
      <c r="AM2146" s="505"/>
      <c r="AN2146" s="513"/>
      <c r="AO2146" s="513"/>
      <c r="AP2146" s="513"/>
      <c r="AQ2146" s="513"/>
      <c r="AR2146" s="513"/>
      <c r="AS2146" s="513"/>
      <c r="AT2146" s="513"/>
      <c r="AU2146" s="513"/>
      <c r="AV2146" s="513"/>
      <c r="AW2146" s="513"/>
      <c r="AX2146" s="513"/>
      <c r="AY2146" s="513"/>
      <c r="AZ2146" s="513"/>
      <c r="BA2146" s="513"/>
      <c r="BB2146" s="513"/>
      <c r="BC2146" s="513"/>
      <c r="BD2146" s="513"/>
      <c r="BE2146" s="513"/>
      <c r="BF2146" s="513"/>
      <c r="BG2146" s="513"/>
      <c r="BH2146" s="513"/>
      <c r="BI2146" s="513"/>
      <c r="BJ2146" s="513"/>
      <c r="BK2146" s="513"/>
      <c r="BL2146" s="513"/>
      <c r="BM2146" s="513"/>
      <c r="BN2146" s="508"/>
      <c r="BO2146" s="508"/>
      <c r="BP2146" s="508"/>
      <c r="BQ2146" s="55"/>
      <c r="BR2146" s="55"/>
      <c r="BS2146" s="55"/>
    </row>
    <row r="2147" spans="1:71" ht="8.85" customHeight="1">
      <c r="A2147" s="63"/>
      <c r="B2147" s="193"/>
      <c r="C2147" s="196" t="s">
        <v>36</v>
      </c>
      <c r="D2147" s="196"/>
      <c r="E2147" s="196"/>
      <c r="F2147" s="199"/>
      <c r="G2147" s="199"/>
      <c r="H2147" s="196"/>
      <c r="I2147" s="196"/>
      <c r="J2147" s="200"/>
      <c r="K2147" s="200"/>
      <c r="L2147" s="200"/>
      <c r="M2147" s="200"/>
      <c r="N2147" s="200"/>
      <c r="O2147" s="200"/>
      <c r="P2147" s="200"/>
      <c r="Q2147" s="200"/>
      <c r="R2147" s="200"/>
      <c r="S2147" s="200"/>
      <c r="T2147" s="200"/>
      <c r="U2147" s="200"/>
      <c r="V2147" s="200"/>
      <c r="W2147" s="200"/>
      <c r="X2147" s="200"/>
      <c r="Y2147" s="200"/>
      <c r="Z2147" s="200"/>
      <c r="AA2147" s="200"/>
      <c r="AB2147" s="200"/>
      <c r="AC2147" s="200"/>
      <c r="AD2147" s="200"/>
      <c r="AE2147" s="200"/>
      <c r="AF2147" s="200"/>
      <c r="AG2147" s="196"/>
      <c r="AH2147" s="201"/>
      <c r="AI2147" s="202"/>
      <c r="AJ2147" s="202"/>
      <c r="AK2147" s="202"/>
      <c r="AL2147" s="202"/>
      <c r="AM2147" s="202"/>
      <c r="AN2147" s="202"/>
      <c r="AO2147" s="203"/>
      <c r="AP2147" s="204"/>
      <c r="AQ2147" s="204"/>
      <c r="AR2147" s="204"/>
      <c r="AS2147" s="204"/>
      <c r="AT2147" s="204"/>
      <c r="AU2147" s="204"/>
      <c r="AV2147" s="204"/>
      <c r="AW2147" s="204"/>
      <c r="AX2147" s="204"/>
      <c r="AY2147" s="204"/>
      <c r="AZ2147" s="204"/>
      <c r="BA2147" s="204"/>
      <c r="BB2147" s="204"/>
      <c r="BC2147" s="204"/>
      <c r="BD2147" s="204"/>
      <c r="BE2147" s="204"/>
      <c r="BF2147" s="204"/>
      <c r="BG2147" s="204"/>
      <c r="BH2147" s="204"/>
      <c r="BI2147" s="204"/>
      <c r="BJ2147" s="204"/>
      <c r="BK2147" s="204"/>
      <c r="BL2147" s="204"/>
      <c r="BM2147" s="204"/>
      <c r="BN2147" s="204"/>
      <c r="BO2147" s="205"/>
      <c r="BP2147" s="205"/>
      <c r="BQ2147" s="63"/>
      <c r="BR2147" s="63"/>
      <c r="BS2147" s="63"/>
    </row>
    <row r="2148" spans="1:71" s="62" customFormat="1" ht="42.75">
      <c r="A2148" s="55"/>
      <c r="B2148" s="193"/>
      <c r="C2148" s="519" t="s">
        <v>35</v>
      </c>
      <c r="D2148" s="519"/>
      <c r="E2148" s="513"/>
      <c r="F2148" s="513"/>
      <c r="G2148" s="513"/>
      <c r="H2148" s="513"/>
      <c r="I2148" s="513"/>
      <c r="J2148" s="513"/>
      <c r="K2148" s="513"/>
      <c r="L2148" s="513"/>
      <c r="M2148" s="513"/>
      <c r="N2148" s="513"/>
      <c r="O2148" s="513"/>
      <c r="P2148" s="513"/>
      <c r="Q2148" s="513"/>
      <c r="R2148" s="513"/>
      <c r="S2148" s="513"/>
      <c r="T2148" s="513"/>
      <c r="U2148" s="513"/>
      <c r="V2148" s="513"/>
      <c r="W2148" s="513"/>
      <c r="X2148" s="513"/>
      <c r="Y2148" s="513"/>
      <c r="Z2148" s="513"/>
      <c r="AA2148" s="513"/>
      <c r="AB2148" s="513"/>
      <c r="AC2148" s="513"/>
      <c r="AD2148" s="198"/>
      <c r="AE2148" s="239" t="s">
        <v>19</v>
      </c>
      <c r="AF2148" s="239"/>
      <c r="AG2148" s="239"/>
      <c r="AH2148" s="505" t="s">
        <v>19</v>
      </c>
      <c r="AI2148" s="505"/>
      <c r="AJ2148" s="505"/>
      <c r="AK2148" s="505"/>
      <c r="AL2148" s="505"/>
      <c r="AM2148" s="505"/>
      <c r="AN2148" s="513"/>
      <c r="AO2148" s="513"/>
      <c r="AP2148" s="513"/>
      <c r="AQ2148" s="513"/>
      <c r="AR2148" s="513"/>
      <c r="AS2148" s="513"/>
      <c r="AT2148" s="513"/>
      <c r="AU2148" s="513"/>
      <c r="AV2148" s="513"/>
      <c r="AW2148" s="513"/>
      <c r="AX2148" s="513"/>
      <c r="AY2148" s="513"/>
      <c r="AZ2148" s="513"/>
      <c r="BA2148" s="505" t="s">
        <v>12</v>
      </c>
      <c r="BB2148" s="505"/>
      <c r="BC2148" s="505"/>
      <c r="BD2148" s="504"/>
      <c r="BE2148" s="504"/>
      <c r="BF2148" s="504"/>
      <c r="BG2148" s="504"/>
      <c r="BH2148" s="504"/>
      <c r="BI2148" s="504"/>
      <c r="BJ2148" s="504"/>
      <c r="BK2148" s="504"/>
      <c r="BL2148" s="504"/>
      <c r="BM2148" s="504"/>
      <c r="BN2148" s="206"/>
      <c r="BO2148" s="207"/>
      <c r="BP2148" s="207"/>
      <c r="BQ2148" s="64">
        <f>IF(BD2148=0,0,1)</f>
        <v>0</v>
      </c>
      <c r="BR2148" s="65">
        <f>IF((BE2202+BI2202)&gt;(AO2202+AS2202),1,0)</f>
        <v>0</v>
      </c>
      <c r="BS2148" s="66"/>
    </row>
    <row r="2149" spans="1:71" ht="9.6" customHeight="1">
      <c r="A2149" s="54"/>
      <c r="B2149" s="193"/>
      <c r="C2149" s="194"/>
      <c r="D2149" s="194"/>
      <c r="E2149" s="194"/>
      <c r="F2149" s="195"/>
      <c r="G2149" s="195"/>
      <c r="H2149" s="194"/>
      <c r="I2149" s="194"/>
      <c r="J2149" s="194"/>
      <c r="K2149" s="194"/>
      <c r="L2149" s="194"/>
      <c r="M2149" s="194"/>
      <c r="N2149" s="194"/>
      <c r="O2149" s="194"/>
      <c r="P2149" s="194"/>
      <c r="Q2149" s="194"/>
      <c r="R2149" s="194"/>
      <c r="S2149" s="194"/>
      <c r="T2149" s="194"/>
      <c r="U2149" s="194"/>
      <c r="V2149" s="194"/>
      <c r="W2149" s="194"/>
      <c r="X2149" s="194"/>
      <c r="Y2149" s="194"/>
      <c r="Z2149" s="194"/>
      <c r="AA2149" s="194"/>
      <c r="AB2149" s="194"/>
      <c r="AC2149" s="194"/>
      <c r="AD2149" s="194"/>
      <c r="AE2149" s="194"/>
      <c r="AF2149" s="196"/>
      <c r="AG2149" s="196"/>
      <c r="AH2149" s="194"/>
      <c r="AI2149" s="194"/>
      <c r="AJ2149" s="194"/>
      <c r="AK2149" s="194"/>
      <c r="AL2149" s="194"/>
      <c r="AM2149" s="194"/>
      <c r="AN2149" s="194"/>
      <c r="AO2149" s="194"/>
      <c r="AP2149" s="194"/>
      <c r="AQ2149" s="194"/>
      <c r="AR2149" s="194"/>
      <c r="AS2149" s="194"/>
      <c r="AT2149" s="194"/>
      <c r="AU2149" s="194"/>
      <c r="AV2149" s="194"/>
      <c r="AW2149" s="194"/>
      <c r="AX2149" s="194"/>
      <c r="AY2149" s="194"/>
      <c r="AZ2149" s="194"/>
      <c r="BA2149" s="194"/>
      <c r="BB2149" s="194"/>
      <c r="BC2149" s="194"/>
      <c r="BD2149" s="194"/>
      <c r="BE2149" s="194"/>
      <c r="BF2149" s="194"/>
      <c r="BG2149" s="194"/>
      <c r="BH2149" s="194"/>
      <c r="BI2149" s="194"/>
      <c r="BJ2149" s="194"/>
      <c r="BK2149" s="194"/>
      <c r="BL2149" s="194"/>
      <c r="BM2149" s="194"/>
      <c r="BN2149" s="194"/>
      <c r="BO2149" s="208"/>
      <c r="BP2149" s="208"/>
      <c r="BQ2149" s="54"/>
      <c r="BR2149" s="54"/>
      <c r="BS2149" s="54"/>
    </row>
    <row r="2150" spans="1:71" ht="8.85" customHeight="1" thickBot="1">
      <c r="A2150" s="54"/>
      <c r="B2150" s="209"/>
      <c r="C2150" s="210"/>
      <c r="D2150" s="210"/>
      <c r="E2150" s="210"/>
      <c r="F2150" s="211"/>
      <c r="G2150" s="211"/>
      <c r="H2150" s="210"/>
      <c r="I2150" s="210"/>
      <c r="J2150" s="210"/>
      <c r="K2150" s="210"/>
      <c r="L2150" s="210"/>
      <c r="M2150" s="210"/>
      <c r="N2150" s="210"/>
      <c r="O2150" s="210"/>
      <c r="P2150" s="210"/>
      <c r="Q2150" s="210"/>
      <c r="R2150" s="210"/>
      <c r="S2150" s="210"/>
      <c r="T2150" s="210"/>
      <c r="U2150" s="210"/>
      <c r="V2150" s="210"/>
      <c r="W2150" s="210"/>
      <c r="X2150" s="210"/>
      <c r="Y2150" s="210"/>
      <c r="Z2150" s="210"/>
      <c r="AA2150" s="210"/>
      <c r="AB2150" s="210"/>
      <c r="AC2150" s="210"/>
      <c r="AD2150" s="210"/>
      <c r="AE2150" s="210"/>
      <c r="AF2150" s="212"/>
      <c r="AG2150" s="212"/>
      <c r="AH2150" s="210"/>
      <c r="AI2150" s="210"/>
      <c r="AJ2150" s="210"/>
      <c r="AK2150" s="210"/>
      <c r="AL2150" s="210"/>
      <c r="AM2150" s="210"/>
      <c r="AN2150" s="210"/>
      <c r="AO2150" s="210"/>
      <c r="AP2150" s="210"/>
      <c r="AQ2150" s="210"/>
      <c r="AR2150" s="210"/>
      <c r="AS2150" s="210"/>
      <c r="AT2150" s="210"/>
      <c r="AU2150" s="210"/>
      <c r="AV2150" s="210"/>
      <c r="AW2150" s="210"/>
      <c r="AX2150" s="210"/>
      <c r="AY2150" s="210"/>
      <c r="AZ2150" s="210"/>
      <c r="BA2150" s="210"/>
      <c r="BB2150" s="210"/>
      <c r="BC2150" s="210"/>
      <c r="BD2150" s="210"/>
      <c r="BE2150" s="210"/>
      <c r="BF2150" s="210"/>
      <c r="BG2150" s="210"/>
      <c r="BH2150" s="210"/>
      <c r="BI2150" s="210"/>
      <c r="BJ2150" s="210"/>
      <c r="BK2150" s="210"/>
      <c r="BL2150" s="210"/>
      <c r="BM2150" s="210"/>
      <c r="BN2150" s="210"/>
      <c r="BO2150" s="213"/>
      <c r="BP2150" s="213"/>
      <c r="BQ2150" s="54"/>
      <c r="BR2150" s="54"/>
      <c r="BS2150" s="54"/>
    </row>
    <row r="2151" spans="1:71" s="62" customFormat="1" ht="33.4" customHeight="1" thickTop="1">
      <c r="A2151" s="66"/>
      <c r="B2151" s="515" t="s">
        <v>0</v>
      </c>
      <c r="C2151" s="531" t="s">
        <v>1</v>
      </c>
      <c r="D2151" s="532"/>
      <c r="E2151" s="332" t="s">
        <v>26</v>
      </c>
      <c r="F2151" s="499" t="s">
        <v>104</v>
      </c>
      <c r="G2151" s="499" t="s">
        <v>105</v>
      </c>
      <c r="H2151" s="527" t="s">
        <v>38</v>
      </c>
      <c r="I2151" s="528"/>
      <c r="J2151" s="564" t="s">
        <v>7</v>
      </c>
      <c r="K2151" s="564"/>
      <c r="L2151" s="564"/>
      <c r="M2151" s="564"/>
      <c r="N2151" s="564"/>
      <c r="O2151" s="564"/>
      <c r="P2151" s="564" t="s">
        <v>2</v>
      </c>
      <c r="Q2151" s="564"/>
      <c r="R2151" s="564"/>
      <c r="S2151" s="564"/>
      <c r="T2151" s="564"/>
      <c r="U2151" s="564"/>
      <c r="V2151" s="610" t="s">
        <v>32</v>
      </c>
      <c r="W2151" s="611"/>
      <c r="X2151" s="610" t="s">
        <v>33</v>
      </c>
      <c r="Y2151" s="611"/>
      <c r="Z2151" s="619" t="s">
        <v>41</v>
      </c>
      <c r="AA2151" s="620"/>
      <c r="AB2151" s="623" t="s">
        <v>6</v>
      </c>
      <c r="AC2151" s="623"/>
      <c r="AD2151" s="623"/>
      <c r="AE2151" s="623"/>
      <c r="AF2151" s="623"/>
      <c r="AG2151" s="623"/>
      <c r="AH2151" s="564" t="s">
        <v>66</v>
      </c>
      <c r="AI2151" s="564"/>
      <c r="AJ2151" s="564"/>
      <c r="AK2151" s="564"/>
      <c r="AL2151" s="564"/>
      <c r="AM2151" s="564"/>
      <c r="AN2151" s="564" t="s">
        <v>67</v>
      </c>
      <c r="AO2151" s="564"/>
      <c r="AP2151" s="564"/>
      <c r="AQ2151" s="564"/>
      <c r="AR2151" s="564"/>
      <c r="AS2151" s="564"/>
      <c r="AT2151" s="564" t="s">
        <v>68</v>
      </c>
      <c r="AU2151" s="564"/>
      <c r="AV2151" s="564"/>
      <c r="AW2151" s="564"/>
      <c r="AX2151" s="564"/>
      <c r="AY2151" s="583"/>
      <c r="AZ2151" s="564" t="s">
        <v>4</v>
      </c>
      <c r="BA2151" s="564"/>
      <c r="BB2151" s="564"/>
      <c r="BC2151" s="564"/>
      <c r="BD2151" s="564"/>
      <c r="BE2151" s="564"/>
      <c r="BF2151" s="564" t="s">
        <v>69</v>
      </c>
      <c r="BG2151" s="564"/>
      <c r="BH2151" s="564"/>
      <c r="BI2151" s="564"/>
      <c r="BJ2151" s="564"/>
      <c r="BK2151" s="582"/>
      <c r="BL2151" s="659" t="s">
        <v>119</v>
      </c>
      <c r="BM2151" s="660"/>
      <c r="BN2151" s="661"/>
      <c r="BO2151" s="603" t="s">
        <v>83</v>
      </c>
      <c r="BP2151" s="603" t="s">
        <v>84</v>
      </c>
      <c r="BQ2151" s="66"/>
      <c r="BR2151" s="66"/>
      <c r="BS2151" s="66"/>
    </row>
    <row r="2152" spans="1:71" s="68" customFormat="1" ht="45" customHeight="1">
      <c r="A2152" s="67"/>
      <c r="B2152" s="516"/>
      <c r="C2152" s="533"/>
      <c r="D2152" s="534"/>
      <c r="E2152" s="331" t="s">
        <v>106</v>
      </c>
      <c r="F2152" s="500"/>
      <c r="G2152" s="500"/>
      <c r="H2152" s="529"/>
      <c r="I2152" s="530"/>
      <c r="J2152" s="562" t="s">
        <v>15</v>
      </c>
      <c r="K2152" s="563"/>
      <c r="L2152" s="525" t="s">
        <v>16</v>
      </c>
      <c r="M2152" s="526"/>
      <c r="N2152" s="517" t="s">
        <v>17</v>
      </c>
      <c r="O2152" s="518" t="s">
        <v>8</v>
      </c>
      <c r="P2152" s="562" t="s">
        <v>24</v>
      </c>
      <c r="Q2152" s="563"/>
      <c r="R2152" s="525" t="s">
        <v>22</v>
      </c>
      <c r="S2152" s="526"/>
      <c r="T2152" s="517" t="s">
        <v>17</v>
      </c>
      <c r="U2152" s="518"/>
      <c r="V2152" s="612"/>
      <c r="W2152" s="613"/>
      <c r="X2152" s="612"/>
      <c r="Y2152" s="613"/>
      <c r="Z2152" s="621"/>
      <c r="AA2152" s="622"/>
      <c r="AB2152" s="638" t="s">
        <v>50</v>
      </c>
      <c r="AC2152" s="639"/>
      <c r="AD2152" s="636" t="s">
        <v>21</v>
      </c>
      <c r="AE2152" s="637" t="s">
        <v>3</v>
      </c>
      <c r="AF2152" s="624" t="s">
        <v>5</v>
      </c>
      <c r="AG2152" s="625"/>
      <c r="AH2152" s="562" t="s">
        <v>50</v>
      </c>
      <c r="AI2152" s="563"/>
      <c r="AJ2152" s="525" t="s">
        <v>21</v>
      </c>
      <c r="AK2152" s="526" t="s">
        <v>3</v>
      </c>
      <c r="AL2152" s="523" t="s">
        <v>5</v>
      </c>
      <c r="AM2152" s="524"/>
      <c r="AN2152" s="562" t="s">
        <v>50</v>
      </c>
      <c r="AO2152" s="563"/>
      <c r="AP2152" s="525" t="s">
        <v>21</v>
      </c>
      <c r="AQ2152" s="526" t="s">
        <v>3</v>
      </c>
      <c r="AR2152" s="523" t="s">
        <v>5</v>
      </c>
      <c r="AS2152" s="524"/>
      <c r="AT2152" s="533" t="s">
        <v>50</v>
      </c>
      <c r="AU2152" s="584"/>
      <c r="AV2152" s="597" t="s">
        <v>21</v>
      </c>
      <c r="AW2152" s="598" t="s">
        <v>3</v>
      </c>
      <c r="AX2152" s="523" t="s">
        <v>5</v>
      </c>
      <c r="AY2152" s="585"/>
      <c r="AZ2152" s="562" t="s">
        <v>50</v>
      </c>
      <c r="BA2152" s="563"/>
      <c r="BB2152" s="525" t="s">
        <v>21</v>
      </c>
      <c r="BC2152" s="526" t="s">
        <v>3</v>
      </c>
      <c r="BD2152" s="523" t="s">
        <v>5</v>
      </c>
      <c r="BE2152" s="524"/>
      <c r="BF2152" s="533" t="s">
        <v>50</v>
      </c>
      <c r="BG2152" s="584"/>
      <c r="BH2152" s="597" t="s">
        <v>21</v>
      </c>
      <c r="BI2152" s="598" t="s">
        <v>3</v>
      </c>
      <c r="BJ2152" s="523" t="s">
        <v>5</v>
      </c>
      <c r="BK2152" s="524"/>
      <c r="BL2152" s="662"/>
      <c r="BM2152" s="663"/>
      <c r="BN2152" s="664"/>
      <c r="BO2152" s="604"/>
      <c r="BP2152" s="604"/>
      <c r="BQ2152" s="67"/>
      <c r="BR2152" s="67"/>
      <c r="BS2152" s="67"/>
    </row>
    <row r="2153" spans="1:71" ht="23.85" customHeight="1">
      <c r="A2153" s="69"/>
      <c r="B2153" s="548" t="str">
        <f>IF(ROSTER!B$8="","",ROSTER!B$8)</f>
        <v/>
      </c>
      <c r="C2153" s="536" t="str">
        <f>IF(ROSTER!C$8="","",ROSTER!C$8)</f>
        <v/>
      </c>
      <c r="D2153" s="537"/>
      <c r="E2153" s="546"/>
      <c r="F2153" s="501">
        <f>IF(E2153="y",1,IF(E2153="S",1,0))</f>
        <v>0</v>
      </c>
      <c r="G2153" s="506">
        <f>IF(E2153="S",1,0)</f>
        <v>0</v>
      </c>
      <c r="H2153" s="542"/>
      <c r="I2153" s="543"/>
      <c r="J2153" s="538"/>
      <c r="K2153" s="539"/>
      <c r="L2153" s="552"/>
      <c r="M2153" s="558"/>
      <c r="N2153" s="554">
        <f>L2153+J2153</f>
        <v>0</v>
      </c>
      <c r="O2153" s="555"/>
      <c r="P2153" s="538"/>
      <c r="Q2153" s="539"/>
      <c r="R2153" s="552"/>
      <c r="S2153" s="558"/>
      <c r="T2153" s="590">
        <f>R2153-P2153</f>
        <v>0</v>
      </c>
      <c r="U2153" s="591"/>
      <c r="V2153" s="550"/>
      <c r="W2153" s="543"/>
      <c r="X2153" s="538"/>
      <c r="Y2153" s="543"/>
      <c r="Z2153" s="538"/>
      <c r="AA2153" s="543"/>
      <c r="AB2153" s="538"/>
      <c r="AC2153" s="539"/>
      <c r="AD2153" s="552"/>
      <c r="AE2153" s="558"/>
      <c r="AF2153" s="586">
        <f>IF(AB2153=0,0,(AD2153/AB2153)*100)</f>
        <v>0</v>
      </c>
      <c r="AG2153" s="587"/>
      <c r="AH2153" s="538"/>
      <c r="AI2153" s="539"/>
      <c r="AJ2153" s="552"/>
      <c r="AK2153" s="558"/>
      <c r="AL2153" s="590">
        <f>IF(AH2153=0,0,(AJ2153/AH2153)*100)</f>
        <v>0</v>
      </c>
      <c r="AM2153" s="591"/>
      <c r="AN2153" s="538"/>
      <c r="AO2153" s="539"/>
      <c r="AP2153" s="552"/>
      <c r="AQ2153" s="558"/>
      <c r="AR2153" s="590">
        <f>IF(AN2153=0,0,(AP2153/AN2153)*100)</f>
        <v>0</v>
      </c>
      <c r="AS2153" s="591"/>
      <c r="AT2153" s="578">
        <f>AB2153+AH2153+AN2153</f>
        <v>0</v>
      </c>
      <c r="AU2153" s="579"/>
      <c r="AV2153" s="574">
        <f>AD2153+AJ2153+AP2153</f>
        <v>0</v>
      </c>
      <c r="AW2153" s="575"/>
      <c r="AX2153" s="590">
        <f>IF(AT2153=0,0,(AV2153/AT2153)*100)</f>
        <v>0</v>
      </c>
      <c r="AY2153" s="591"/>
      <c r="AZ2153" s="538"/>
      <c r="BA2153" s="539"/>
      <c r="BB2153" s="552"/>
      <c r="BC2153" s="558"/>
      <c r="BD2153" s="590">
        <f>IF(AZ2153=0,0,(BB2153/AZ2153)*100)</f>
        <v>0</v>
      </c>
      <c r="BE2153" s="591"/>
      <c r="BF2153" s="578">
        <f>AT2153+AZ2153</f>
        <v>0</v>
      </c>
      <c r="BG2153" s="579"/>
      <c r="BH2153" s="574">
        <f>AV2153+BB2153</f>
        <v>0</v>
      </c>
      <c r="BI2153" s="575"/>
      <c r="BJ2153" s="590">
        <f>IF(BF2153=0,0,(BH2153/BF2153)*100)</f>
        <v>0</v>
      </c>
      <c r="BK2153" s="591"/>
      <c r="BL2153" s="650">
        <f>(AD2153*2)+(AJ2153*2)+(AP2153*3)+BB2153</f>
        <v>0</v>
      </c>
      <c r="BM2153" s="651"/>
      <c r="BN2153" s="652"/>
      <c r="BO2153" s="599" t="e">
        <f>(BL2153*BR$2153)+(N2153*BR$2154)+(X2153*BR$2155)+(R2153*BR$2156)+(V2153*BR$2157)+(Z2153*BR$2158)</f>
        <v>#REF!</v>
      </c>
      <c r="BP2153" s="599" t="e">
        <f>((AZ2153-BB2153)*BR$2160)+((AT2153-AV2153)*BR$2159)+(H2153*BR$2161)+(P2153*BR$2162)</f>
        <v>#REF!</v>
      </c>
      <c r="BQ2153" s="70" t="s">
        <v>72</v>
      </c>
      <c r="BR2153" s="71" t="e">
        <f>IF(#REF!="B",#REF!,IF(#REF!="C",#REF!,#REF!))</f>
        <v>#REF!</v>
      </c>
      <c r="BS2153" s="67"/>
    </row>
    <row r="2154" spans="1:71" ht="23.85" customHeight="1">
      <c r="A2154" s="69"/>
      <c r="B2154" s="549"/>
      <c r="C2154" s="560" t="str">
        <f>IF(ROSTER!D$8="","",ROSTER!D$8)</f>
        <v/>
      </c>
      <c r="D2154" s="561"/>
      <c r="E2154" s="547"/>
      <c r="F2154" s="502"/>
      <c r="G2154" s="507"/>
      <c r="H2154" s="544"/>
      <c r="I2154" s="545"/>
      <c r="J2154" s="540"/>
      <c r="K2154" s="541"/>
      <c r="L2154" s="553"/>
      <c r="M2154" s="559"/>
      <c r="N2154" s="556" t="s">
        <v>14</v>
      </c>
      <c r="O2154" s="557"/>
      <c r="P2154" s="540"/>
      <c r="Q2154" s="541"/>
      <c r="R2154" s="553"/>
      <c r="S2154" s="559"/>
      <c r="T2154" s="592"/>
      <c r="U2154" s="593"/>
      <c r="V2154" s="551"/>
      <c r="W2154" s="545"/>
      <c r="X2154" s="540"/>
      <c r="Y2154" s="545"/>
      <c r="Z2154" s="540"/>
      <c r="AA2154" s="545"/>
      <c r="AB2154" s="540"/>
      <c r="AC2154" s="541"/>
      <c r="AD2154" s="553"/>
      <c r="AE2154" s="559"/>
      <c r="AF2154" s="588"/>
      <c r="AG2154" s="589"/>
      <c r="AH2154" s="540"/>
      <c r="AI2154" s="541"/>
      <c r="AJ2154" s="553"/>
      <c r="AK2154" s="559"/>
      <c r="AL2154" s="592"/>
      <c r="AM2154" s="593"/>
      <c r="AN2154" s="540"/>
      <c r="AO2154" s="541"/>
      <c r="AP2154" s="553"/>
      <c r="AQ2154" s="559"/>
      <c r="AR2154" s="592"/>
      <c r="AS2154" s="593"/>
      <c r="AT2154" s="580"/>
      <c r="AU2154" s="581"/>
      <c r="AV2154" s="576"/>
      <c r="AW2154" s="577"/>
      <c r="AX2154" s="592"/>
      <c r="AY2154" s="593"/>
      <c r="AZ2154" s="540"/>
      <c r="BA2154" s="541"/>
      <c r="BB2154" s="553"/>
      <c r="BC2154" s="559"/>
      <c r="BD2154" s="592"/>
      <c r="BE2154" s="593"/>
      <c r="BF2154" s="580"/>
      <c r="BG2154" s="581"/>
      <c r="BH2154" s="576"/>
      <c r="BI2154" s="577"/>
      <c r="BJ2154" s="592"/>
      <c r="BK2154" s="593"/>
      <c r="BL2154" s="653"/>
      <c r="BM2154" s="654"/>
      <c r="BN2154" s="655"/>
      <c r="BO2154" s="600"/>
      <c r="BP2154" s="600"/>
      <c r="BQ2154" s="70" t="s">
        <v>73</v>
      </c>
      <c r="BR2154" s="71" t="e">
        <f>IF(#REF!="B",#REF!,IF(#REF!="C",#REF!,#REF!))</f>
        <v>#REF!</v>
      </c>
      <c r="BS2154" s="67"/>
    </row>
    <row r="2155" spans="1:71" ht="21.75" customHeight="1">
      <c r="A2155" s="54"/>
      <c r="B2155" s="548" t="str">
        <f>IF(ROSTER!B$10="","",ROSTER!B$10)</f>
        <v/>
      </c>
      <c r="C2155" s="536" t="str">
        <f>IF(ROSTER!C$10="","",ROSTER!C$10)</f>
        <v/>
      </c>
      <c r="D2155" s="537"/>
      <c r="E2155" s="546"/>
      <c r="F2155" s="501">
        <f>IF(E2155="y",1,IF(E2155="S",1,0))</f>
        <v>0</v>
      </c>
      <c r="G2155" s="506">
        <f>IF(E2155="S",1,0)</f>
        <v>0</v>
      </c>
      <c r="H2155" s="542"/>
      <c r="I2155" s="543"/>
      <c r="J2155" s="538"/>
      <c r="K2155" s="539"/>
      <c r="L2155" s="552"/>
      <c r="M2155" s="558"/>
      <c r="N2155" s="554">
        <f>L2155+J2155</f>
        <v>0</v>
      </c>
      <c r="O2155" s="555"/>
      <c r="P2155" s="538"/>
      <c r="Q2155" s="539"/>
      <c r="R2155" s="552"/>
      <c r="S2155" s="558"/>
      <c r="T2155" s="590">
        <f t="shared" ref="T2155:T2196" si="1938">R2155-P2155</f>
        <v>0</v>
      </c>
      <c r="U2155" s="591"/>
      <c r="V2155" s="550"/>
      <c r="W2155" s="543"/>
      <c r="X2155" s="538"/>
      <c r="Y2155" s="543"/>
      <c r="Z2155" s="538"/>
      <c r="AA2155" s="543"/>
      <c r="AB2155" s="538"/>
      <c r="AC2155" s="539"/>
      <c r="AD2155" s="552"/>
      <c r="AE2155" s="558"/>
      <c r="AF2155" s="586">
        <f>IF(AB2155=0,0,(AD2155/AB2155)*100)</f>
        <v>0</v>
      </c>
      <c r="AG2155" s="587"/>
      <c r="AH2155" s="538"/>
      <c r="AI2155" s="539"/>
      <c r="AJ2155" s="552"/>
      <c r="AK2155" s="558"/>
      <c r="AL2155" s="590">
        <f>IF(AH2155=0,0,(AJ2155/AH2155)*100)</f>
        <v>0</v>
      </c>
      <c r="AM2155" s="591"/>
      <c r="AN2155" s="538"/>
      <c r="AO2155" s="539"/>
      <c r="AP2155" s="552"/>
      <c r="AQ2155" s="558"/>
      <c r="AR2155" s="590">
        <f>IF(AN2155=0,0,(AP2155/AN2155)*100)</f>
        <v>0</v>
      </c>
      <c r="AS2155" s="591"/>
      <c r="AT2155" s="578">
        <f>AB2155+AH2155+AN2155</f>
        <v>0</v>
      </c>
      <c r="AU2155" s="579"/>
      <c r="AV2155" s="574">
        <f>AD2155+AJ2155+AP2155</f>
        <v>0</v>
      </c>
      <c r="AW2155" s="575"/>
      <c r="AX2155" s="590">
        <f>IF(AT2155=0,0,(AV2155/AT2155)*100)</f>
        <v>0</v>
      </c>
      <c r="AY2155" s="591"/>
      <c r="AZ2155" s="538"/>
      <c r="BA2155" s="539"/>
      <c r="BB2155" s="552"/>
      <c r="BC2155" s="558"/>
      <c r="BD2155" s="590">
        <f>IF(AZ2155=0,0,(BB2155/AZ2155)*100)</f>
        <v>0</v>
      </c>
      <c r="BE2155" s="591"/>
      <c r="BF2155" s="578">
        <f>AT2155+AZ2155</f>
        <v>0</v>
      </c>
      <c r="BG2155" s="579"/>
      <c r="BH2155" s="574">
        <f>AV2155+BB2155</f>
        <v>0</v>
      </c>
      <c r="BI2155" s="575"/>
      <c r="BJ2155" s="590">
        <f>IF(BF2155=0,0,(BH2155/BF2155)*100)</f>
        <v>0</v>
      </c>
      <c r="BK2155" s="591"/>
      <c r="BL2155" s="650">
        <f>(AD2155*2)+(AJ2155*2)+(AP2155*3)+BB2155</f>
        <v>0</v>
      </c>
      <c r="BM2155" s="651"/>
      <c r="BN2155" s="652"/>
      <c r="BO2155" s="599" t="e">
        <f>(BL2155*BR$2153)+(N2155*BR$2154)+(X2155*BR$2155)+(R2155*BR$2156)+(V2155*BR$2157)+(Z2155*BR$2158)</f>
        <v>#REF!</v>
      </c>
      <c r="BP2155" s="599" t="e">
        <f>((AZ2155-BB2155)*BR$2160)+((AT2155-AV2155)*BR$2159)+(H2155*BR$2161)+(P2155*BR$2162)</f>
        <v>#REF!</v>
      </c>
      <c r="BQ2155" s="70" t="s">
        <v>74</v>
      </c>
      <c r="BR2155" s="71" t="e">
        <f>IF(#REF!="B",#REF!,IF(#REF!="C",#REF!,#REF!))</f>
        <v>#REF!</v>
      </c>
      <c r="BS2155" s="67"/>
    </row>
    <row r="2156" spans="1:71" ht="21.75" customHeight="1">
      <c r="A2156" s="54"/>
      <c r="B2156" s="549"/>
      <c r="C2156" s="560" t="str">
        <f>IF(ROSTER!D$10="","",ROSTER!D$10)</f>
        <v/>
      </c>
      <c r="D2156" s="561"/>
      <c r="E2156" s="547"/>
      <c r="F2156" s="502"/>
      <c r="G2156" s="507"/>
      <c r="H2156" s="544"/>
      <c r="I2156" s="545"/>
      <c r="J2156" s="540"/>
      <c r="K2156" s="541"/>
      <c r="L2156" s="553"/>
      <c r="M2156" s="559"/>
      <c r="N2156" s="556" t="s">
        <v>14</v>
      </c>
      <c r="O2156" s="557"/>
      <c r="P2156" s="540"/>
      <c r="Q2156" s="541"/>
      <c r="R2156" s="553"/>
      <c r="S2156" s="559"/>
      <c r="T2156" s="592"/>
      <c r="U2156" s="593"/>
      <c r="V2156" s="551"/>
      <c r="W2156" s="545"/>
      <c r="X2156" s="540"/>
      <c r="Y2156" s="545"/>
      <c r="Z2156" s="540"/>
      <c r="AA2156" s="545"/>
      <c r="AB2156" s="540"/>
      <c r="AC2156" s="541"/>
      <c r="AD2156" s="553"/>
      <c r="AE2156" s="559"/>
      <c r="AF2156" s="588"/>
      <c r="AG2156" s="589"/>
      <c r="AH2156" s="540"/>
      <c r="AI2156" s="541"/>
      <c r="AJ2156" s="553"/>
      <c r="AK2156" s="559"/>
      <c r="AL2156" s="592"/>
      <c r="AM2156" s="593"/>
      <c r="AN2156" s="540"/>
      <c r="AO2156" s="541"/>
      <c r="AP2156" s="553"/>
      <c r="AQ2156" s="559"/>
      <c r="AR2156" s="592"/>
      <c r="AS2156" s="593"/>
      <c r="AT2156" s="580"/>
      <c r="AU2156" s="581"/>
      <c r="AV2156" s="576"/>
      <c r="AW2156" s="577"/>
      <c r="AX2156" s="592"/>
      <c r="AY2156" s="593"/>
      <c r="AZ2156" s="540"/>
      <c r="BA2156" s="541"/>
      <c r="BB2156" s="553"/>
      <c r="BC2156" s="559"/>
      <c r="BD2156" s="592"/>
      <c r="BE2156" s="593"/>
      <c r="BF2156" s="580"/>
      <c r="BG2156" s="581"/>
      <c r="BH2156" s="576"/>
      <c r="BI2156" s="577"/>
      <c r="BJ2156" s="592"/>
      <c r="BK2156" s="593"/>
      <c r="BL2156" s="653"/>
      <c r="BM2156" s="654"/>
      <c r="BN2156" s="655"/>
      <c r="BO2156" s="600"/>
      <c r="BP2156" s="600"/>
      <c r="BQ2156" s="70" t="s">
        <v>75</v>
      </c>
      <c r="BR2156" s="71" t="e">
        <f>IF(#REF!="B",#REF!,IF(#REF!="C",#REF!,#REF!))</f>
        <v>#REF!</v>
      </c>
      <c r="BS2156" s="67"/>
    </row>
    <row r="2157" spans="1:71" ht="21.75" customHeight="1">
      <c r="A2157" s="54"/>
      <c r="B2157" s="565" t="str">
        <f>IF(ROSTER!B$12="","",ROSTER!B$12)</f>
        <v/>
      </c>
      <c r="C2157" s="536" t="str">
        <f>IF(ROSTER!C$12="","",ROSTER!C$12)</f>
        <v/>
      </c>
      <c r="D2157" s="537"/>
      <c r="E2157" s="546"/>
      <c r="F2157" s="501">
        <f>IF(E2157="y",1,IF(E2157="S",1,0))</f>
        <v>0</v>
      </c>
      <c r="G2157" s="506">
        <f>IF(E2157="S",1,0)</f>
        <v>0</v>
      </c>
      <c r="H2157" s="542"/>
      <c r="I2157" s="543"/>
      <c r="J2157" s="538"/>
      <c r="K2157" s="539"/>
      <c r="L2157" s="552"/>
      <c r="M2157" s="558"/>
      <c r="N2157" s="554">
        <f>L2157+J2157</f>
        <v>0</v>
      </c>
      <c r="O2157" s="555"/>
      <c r="P2157" s="538"/>
      <c r="Q2157" s="539"/>
      <c r="R2157" s="552"/>
      <c r="S2157" s="558"/>
      <c r="T2157" s="590">
        <f t="shared" ref="T2157:T2196" si="1939">R2157-P2157</f>
        <v>0</v>
      </c>
      <c r="U2157" s="591"/>
      <c r="V2157" s="550"/>
      <c r="W2157" s="543"/>
      <c r="X2157" s="538"/>
      <c r="Y2157" s="543"/>
      <c r="Z2157" s="538"/>
      <c r="AA2157" s="543"/>
      <c r="AB2157" s="538"/>
      <c r="AC2157" s="539"/>
      <c r="AD2157" s="552"/>
      <c r="AE2157" s="558"/>
      <c r="AF2157" s="586">
        <f>IF(AB2157=0,0,(AD2157/AB2157)*100)</f>
        <v>0</v>
      </c>
      <c r="AG2157" s="587"/>
      <c r="AH2157" s="538"/>
      <c r="AI2157" s="539"/>
      <c r="AJ2157" s="552"/>
      <c r="AK2157" s="558"/>
      <c r="AL2157" s="590">
        <f>IF(AH2157=0,0,(AJ2157/AH2157)*100)</f>
        <v>0</v>
      </c>
      <c r="AM2157" s="591"/>
      <c r="AN2157" s="538"/>
      <c r="AO2157" s="539"/>
      <c r="AP2157" s="552"/>
      <c r="AQ2157" s="558"/>
      <c r="AR2157" s="590">
        <f>IF(AN2157=0,0,(AP2157/AN2157)*100)</f>
        <v>0</v>
      </c>
      <c r="AS2157" s="591"/>
      <c r="AT2157" s="578">
        <f>AB2157+AH2157+AN2157</f>
        <v>0</v>
      </c>
      <c r="AU2157" s="579"/>
      <c r="AV2157" s="574">
        <f>AD2157+AJ2157+AP2157</f>
        <v>0</v>
      </c>
      <c r="AW2157" s="575"/>
      <c r="AX2157" s="590">
        <f>IF(AT2157=0,0,(AV2157/AT2157)*100)</f>
        <v>0</v>
      </c>
      <c r="AY2157" s="591"/>
      <c r="AZ2157" s="538"/>
      <c r="BA2157" s="539"/>
      <c r="BB2157" s="552"/>
      <c r="BC2157" s="558"/>
      <c r="BD2157" s="590">
        <f>IF(AZ2157=0,0,(BB2157/AZ2157)*100)</f>
        <v>0</v>
      </c>
      <c r="BE2157" s="591"/>
      <c r="BF2157" s="578">
        <f>AT2157+AZ2157</f>
        <v>0</v>
      </c>
      <c r="BG2157" s="579"/>
      <c r="BH2157" s="574">
        <f>AV2157+BB2157</f>
        <v>0</v>
      </c>
      <c r="BI2157" s="575"/>
      <c r="BJ2157" s="590">
        <f>IF(BF2157=0,0,(BH2157/BF2157)*100)</f>
        <v>0</v>
      </c>
      <c r="BK2157" s="591"/>
      <c r="BL2157" s="650">
        <f>(AD2157*2)+(AJ2157*2)+(AP2157*3)+BB2157</f>
        <v>0</v>
      </c>
      <c r="BM2157" s="651"/>
      <c r="BN2157" s="652"/>
      <c r="BO2157" s="599" t="e">
        <f>(BL2157*BR$2153)+(N2157*BR$2154)+(X2157*BR$2155)+(R2157*BR$2156)+(V2157*BR$2157)+(Z2157*BR$2158)</f>
        <v>#REF!</v>
      </c>
      <c r="BP2157" s="599" t="e">
        <f>((AZ2157-BB2157)*BR$2160)+((AT2157-AV2157)*BR$2159)+(H2157*BR$2161)+(P2157*BR$2162)</f>
        <v>#REF!</v>
      </c>
      <c r="BQ2157" s="70" t="s">
        <v>76</v>
      </c>
      <c r="BR2157" s="71" t="e">
        <f>IF(#REF!="B",#REF!,IF(#REF!="C",#REF!,#REF!))</f>
        <v>#REF!</v>
      </c>
      <c r="BS2157" s="67"/>
    </row>
    <row r="2158" spans="1:71" ht="21.75" customHeight="1">
      <c r="A2158" s="54"/>
      <c r="B2158" s="566"/>
      <c r="C2158" s="560" t="str">
        <f>IF(ROSTER!D$12="","",ROSTER!D$12)</f>
        <v/>
      </c>
      <c r="D2158" s="561"/>
      <c r="E2158" s="547"/>
      <c r="F2158" s="502"/>
      <c r="G2158" s="507"/>
      <c r="H2158" s="544"/>
      <c r="I2158" s="545"/>
      <c r="J2158" s="540"/>
      <c r="K2158" s="541"/>
      <c r="L2158" s="553"/>
      <c r="M2158" s="559"/>
      <c r="N2158" s="556" t="s">
        <v>14</v>
      </c>
      <c r="O2158" s="557"/>
      <c r="P2158" s="540"/>
      <c r="Q2158" s="541"/>
      <c r="R2158" s="553"/>
      <c r="S2158" s="559"/>
      <c r="T2158" s="592"/>
      <c r="U2158" s="593"/>
      <c r="V2158" s="551"/>
      <c r="W2158" s="545"/>
      <c r="X2158" s="540"/>
      <c r="Y2158" s="545"/>
      <c r="Z2158" s="540"/>
      <c r="AA2158" s="545"/>
      <c r="AB2158" s="540"/>
      <c r="AC2158" s="541"/>
      <c r="AD2158" s="553"/>
      <c r="AE2158" s="559"/>
      <c r="AF2158" s="588"/>
      <c r="AG2158" s="589"/>
      <c r="AH2158" s="540"/>
      <c r="AI2158" s="541"/>
      <c r="AJ2158" s="553"/>
      <c r="AK2158" s="559"/>
      <c r="AL2158" s="592"/>
      <c r="AM2158" s="593"/>
      <c r="AN2158" s="540"/>
      <c r="AO2158" s="541"/>
      <c r="AP2158" s="553"/>
      <c r="AQ2158" s="559"/>
      <c r="AR2158" s="592"/>
      <c r="AS2158" s="593"/>
      <c r="AT2158" s="580"/>
      <c r="AU2158" s="581"/>
      <c r="AV2158" s="576"/>
      <c r="AW2158" s="577"/>
      <c r="AX2158" s="592"/>
      <c r="AY2158" s="593"/>
      <c r="AZ2158" s="540"/>
      <c r="BA2158" s="541"/>
      <c r="BB2158" s="553"/>
      <c r="BC2158" s="559"/>
      <c r="BD2158" s="592"/>
      <c r="BE2158" s="593"/>
      <c r="BF2158" s="580"/>
      <c r="BG2158" s="581"/>
      <c r="BH2158" s="576"/>
      <c r="BI2158" s="577"/>
      <c r="BJ2158" s="592"/>
      <c r="BK2158" s="593"/>
      <c r="BL2158" s="653"/>
      <c r="BM2158" s="654"/>
      <c r="BN2158" s="655"/>
      <c r="BO2158" s="600"/>
      <c r="BP2158" s="600"/>
      <c r="BQ2158" s="70" t="s">
        <v>77</v>
      </c>
      <c r="BR2158" s="71" t="e">
        <f>IF(#REF!="B",#REF!,IF(#REF!="C",#REF!,#REF!))</f>
        <v>#REF!</v>
      </c>
      <c r="BS2158" s="67"/>
    </row>
    <row r="2159" spans="1:71" ht="21.75" customHeight="1">
      <c r="A2159" s="54"/>
      <c r="B2159" s="565" t="str">
        <f>IF(ROSTER!B$14="","",ROSTER!B$14)</f>
        <v/>
      </c>
      <c r="C2159" s="536" t="str">
        <f>IF(ROSTER!C$14="","",ROSTER!C$14)</f>
        <v/>
      </c>
      <c r="D2159" s="537"/>
      <c r="E2159" s="546"/>
      <c r="F2159" s="501">
        <f>IF(E2159="y",1,IF(E2159="S",1,0))</f>
        <v>0</v>
      </c>
      <c r="G2159" s="506">
        <f>IF(E2159="S",1,0)</f>
        <v>0</v>
      </c>
      <c r="H2159" s="542"/>
      <c r="I2159" s="543"/>
      <c r="J2159" s="538"/>
      <c r="K2159" s="539"/>
      <c r="L2159" s="552"/>
      <c r="M2159" s="558"/>
      <c r="N2159" s="554">
        <f>L2159+J2159</f>
        <v>0</v>
      </c>
      <c r="O2159" s="555"/>
      <c r="P2159" s="538"/>
      <c r="Q2159" s="539"/>
      <c r="R2159" s="552"/>
      <c r="S2159" s="558"/>
      <c r="T2159" s="590">
        <f t="shared" ref="T2159:T2196" si="1940">R2159-P2159</f>
        <v>0</v>
      </c>
      <c r="U2159" s="591"/>
      <c r="V2159" s="550"/>
      <c r="W2159" s="543"/>
      <c r="X2159" s="538"/>
      <c r="Y2159" s="543"/>
      <c r="Z2159" s="538"/>
      <c r="AA2159" s="543"/>
      <c r="AB2159" s="538"/>
      <c r="AC2159" s="539"/>
      <c r="AD2159" s="552"/>
      <c r="AE2159" s="558"/>
      <c r="AF2159" s="586">
        <f>IF(AB2159=0,0,(AD2159/AB2159)*100)</f>
        <v>0</v>
      </c>
      <c r="AG2159" s="587"/>
      <c r="AH2159" s="538"/>
      <c r="AI2159" s="539"/>
      <c r="AJ2159" s="552"/>
      <c r="AK2159" s="558"/>
      <c r="AL2159" s="590">
        <f>IF(AH2159=0,0,(AJ2159/AH2159)*100)</f>
        <v>0</v>
      </c>
      <c r="AM2159" s="591"/>
      <c r="AN2159" s="538"/>
      <c r="AO2159" s="539"/>
      <c r="AP2159" s="552"/>
      <c r="AQ2159" s="558"/>
      <c r="AR2159" s="590">
        <f>IF(AN2159=0,0,(AP2159/AN2159)*100)</f>
        <v>0</v>
      </c>
      <c r="AS2159" s="591"/>
      <c r="AT2159" s="578">
        <f>AB2159+AH2159+AN2159</f>
        <v>0</v>
      </c>
      <c r="AU2159" s="579"/>
      <c r="AV2159" s="574">
        <f>AD2159+AJ2159+AP2159</f>
        <v>0</v>
      </c>
      <c r="AW2159" s="575"/>
      <c r="AX2159" s="590">
        <f>IF(AT2159=0,0,(AV2159/AT2159)*100)</f>
        <v>0</v>
      </c>
      <c r="AY2159" s="591"/>
      <c r="AZ2159" s="538"/>
      <c r="BA2159" s="539"/>
      <c r="BB2159" s="552"/>
      <c r="BC2159" s="558"/>
      <c r="BD2159" s="590">
        <f>IF(AZ2159=0,0,(BB2159/AZ2159)*100)</f>
        <v>0</v>
      </c>
      <c r="BE2159" s="591"/>
      <c r="BF2159" s="578">
        <f>AT2159+AZ2159</f>
        <v>0</v>
      </c>
      <c r="BG2159" s="579"/>
      <c r="BH2159" s="574">
        <f>AV2159+BB2159</f>
        <v>0</v>
      </c>
      <c r="BI2159" s="575"/>
      <c r="BJ2159" s="590">
        <f>IF(BF2159=0,0,(BH2159/BF2159)*100)</f>
        <v>0</v>
      </c>
      <c r="BK2159" s="591"/>
      <c r="BL2159" s="650">
        <f>(AD2159*2)+(AJ2159*2)+(AP2159*3)+BB2159</f>
        <v>0</v>
      </c>
      <c r="BM2159" s="651"/>
      <c r="BN2159" s="652"/>
      <c r="BO2159" s="599" t="e">
        <f>(BL2159*BR$2153)+(N2159*BR$2154)+(X2159*BR$2155)+(R2159*BR$2156)+(V2159*BR$2157)+(Z2159*BR$2158)</f>
        <v>#REF!</v>
      </c>
      <c r="BP2159" s="599" t="e">
        <f>((AZ2159-BB2159)*BR$2160)+((AT2159-AV2159)*BR$2159)+(H2159*BR$2161)+(P2159*BR$2162)</f>
        <v>#REF!</v>
      </c>
      <c r="BQ2159" s="70" t="s">
        <v>78</v>
      </c>
      <c r="BR2159" s="71" t="e">
        <f>IF(#REF!="B",#REF!,IF(#REF!="C",#REF!,#REF!))</f>
        <v>#REF!</v>
      </c>
      <c r="BS2159" s="67"/>
    </row>
    <row r="2160" spans="1:71" ht="21.75" customHeight="1">
      <c r="A2160" s="54"/>
      <c r="B2160" s="566"/>
      <c r="C2160" s="560" t="str">
        <f>IF(ROSTER!D$14="","",ROSTER!D$14)</f>
        <v/>
      </c>
      <c r="D2160" s="561"/>
      <c r="E2160" s="547"/>
      <c r="F2160" s="502"/>
      <c r="G2160" s="507"/>
      <c r="H2160" s="544"/>
      <c r="I2160" s="545"/>
      <c r="J2160" s="540"/>
      <c r="K2160" s="541"/>
      <c r="L2160" s="553"/>
      <c r="M2160" s="559"/>
      <c r="N2160" s="556" t="s">
        <v>14</v>
      </c>
      <c r="O2160" s="557"/>
      <c r="P2160" s="540"/>
      <c r="Q2160" s="541"/>
      <c r="R2160" s="553"/>
      <c r="S2160" s="559"/>
      <c r="T2160" s="592"/>
      <c r="U2160" s="593"/>
      <c r="V2160" s="551"/>
      <c r="W2160" s="545"/>
      <c r="X2160" s="540"/>
      <c r="Y2160" s="545"/>
      <c r="Z2160" s="540"/>
      <c r="AA2160" s="545"/>
      <c r="AB2160" s="540"/>
      <c r="AC2160" s="541"/>
      <c r="AD2160" s="553"/>
      <c r="AE2160" s="559"/>
      <c r="AF2160" s="588"/>
      <c r="AG2160" s="589"/>
      <c r="AH2160" s="540"/>
      <c r="AI2160" s="541"/>
      <c r="AJ2160" s="553"/>
      <c r="AK2160" s="559"/>
      <c r="AL2160" s="592"/>
      <c r="AM2160" s="593"/>
      <c r="AN2160" s="540"/>
      <c r="AO2160" s="541"/>
      <c r="AP2160" s="553"/>
      <c r="AQ2160" s="559"/>
      <c r="AR2160" s="592"/>
      <c r="AS2160" s="593"/>
      <c r="AT2160" s="580"/>
      <c r="AU2160" s="581"/>
      <c r="AV2160" s="576"/>
      <c r="AW2160" s="577"/>
      <c r="AX2160" s="592"/>
      <c r="AY2160" s="593"/>
      <c r="AZ2160" s="540"/>
      <c r="BA2160" s="541"/>
      <c r="BB2160" s="553"/>
      <c r="BC2160" s="559"/>
      <c r="BD2160" s="592"/>
      <c r="BE2160" s="593"/>
      <c r="BF2160" s="580"/>
      <c r="BG2160" s="581"/>
      <c r="BH2160" s="576"/>
      <c r="BI2160" s="577"/>
      <c r="BJ2160" s="592"/>
      <c r="BK2160" s="593"/>
      <c r="BL2160" s="653"/>
      <c r="BM2160" s="654"/>
      <c r="BN2160" s="655"/>
      <c r="BO2160" s="600"/>
      <c r="BP2160" s="600"/>
      <c r="BQ2160" s="70" t="s">
        <v>79</v>
      </c>
      <c r="BR2160" s="71" t="e">
        <f>IF(#REF!="B",#REF!,IF(#REF!="C",#REF!,#REF!))</f>
        <v>#REF!</v>
      </c>
      <c r="BS2160" s="67"/>
    </row>
    <row r="2161" spans="1:71" ht="21.75" customHeight="1">
      <c r="A2161" s="54"/>
      <c r="B2161" s="565" t="str">
        <f>IF(ROSTER!B$16="","",ROSTER!B$16)</f>
        <v/>
      </c>
      <c r="C2161" s="536" t="str">
        <f>IF(ROSTER!C$16="","",ROSTER!C$16)</f>
        <v/>
      </c>
      <c r="D2161" s="537"/>
      <c r="E2161" s="546"/>
      <c r="F2161" s="501">
        <f>IF(E2161="y",1,IF(E2161="S",1,0))</f>
        <v>0</v>
      </c>
      <c r="G2161" s="506">
        <f>IF(E2161="S",1,0)</f>
        <v>0</v>
      </c>
      <c r="H2161" s="542"/>
      <c r="I2161" s="543"/>
      <c r="J2161" s="538"/>
      <c r="K2161" s="539"/>
      <c r="L2161" s="552"/>
      <c r="M2161" s="558"/>
      <c r="N2161" s="554">
        <f>L2161+J2161</f>
        <v>0</v>
      </c>
      <c r="O2161" s="555"/>
      <c r="P2161" s="538"/>
      <c r="Q2161" s="539"/>
      <c r="R2161" s="552"/>
      <c r="S2161" s="558"/>
      <c r="T2161" s="590">
        <f t="shared" ref="T2161:T2196" si="1941">R2161-P2161</f>
        <v>0</v>
      </c>
      <c r="U2161" s="591"/>
      <c r="V2161" s="550"/>
      <c r="W2161" s="543"/>
      <c r="X2161" s="538"/>
      <c r="Y2161" s="543"/>
      <c r="Z2161" s="538"/>
      <c r="AA2161" s="543"/>
      <c r="AB2161" s="538"/>
      <c r="AC2161" s="539"/>
      <c r="AD2161" s="552"/>
      <c r="AE2161" s="558"/>
      <c r="AF2161" s="586">
        <f>IF(AB2161=0,0,(AD2161/AB2161)*100)</f>
        <v>0</v>
      </c>
      <c r="AG2161" s="587"/>
      <c r="AH2161" s="538"/>
      <c r="AI2161" s="539"/>
      <c r="AJ2161" s="552"/>
      <c r="AK2161" s="558"/>
      <c r="AL2161" s="590">
        <f>IF(AH2161=0,0,(AJ2161/AH2161)*100)</f>
        <v>0</v>
      </c>
      <c r="AM2161" s="591"/>
      <c r="AN2161" s="538"/>
      <c r="AO2161" s="539"/>
      <c r="AP2161" s="552"/>
      <c r="AQ2161" s="558"/>
      <c r="AR2161" s="590">
        <f>IF(AN2161=0,0,(AP2161/AN2161)*100)</f>
        <v>0</v>
      </c>
      <c r="AS2161" s="591"/>
      <c r="AT2161" s="578">
        <f>AB2161+AH2161+AN2161</f>
        <v>0</v>
      </c>
      <c r="AU2161" s="579"/>
      <c r="AV2161" s="574">
        <f>AD2161+AJ2161+AP2161</f>
        <v>0</v>
      </c>
      <c r="AW2161" s="575"/>
      <c r="AX2161" s="590">
        <f>IF(AT2161=0,0,(AV2161/AT2161)*100)</f>
        <v>0</v>
      </c>
      <c r="AY2161" s="591"/>
      <c r="AZ2161" s="538"/>
      <c r="BA2161" s="539"/>
      <c r="BB2161" s="552"/>
      <c r="BC2161" s="558"/>
      <c r="BD2161" s="590">
        <f>IF(AZ2161=0,0,(BB2161/AZ2161)*100)</f>
        <v>0</v>
      </c>
      <c r="BE2161" s="591"/>
      <c r="BF2161" s="578">
        <f>AT2161+AZ2161</f>
        <v>0</v>
      </c>
      <c r="BG2161" s="579"/>
      <c r="BH2161" s="574">
        <f>AV2161+BB2161</f>
        <v>0</v>
      </c>
      <c r="BI2161" s="575"/>
      <c r="BJ2161" s="590">
        <f>IF(BF2161=0,0,(BH2161/BF2161)*100)</f>
        <v>0</v>
      </c>
      <c r="BK2161" s="591"/>
      <c r="BL2161" s="650">
        <f>(AD2161*2)+(AJ2161*2)+(AP2161*3)+BB2161</f>
        <v>0</v>
      </c>
      <c r="BM2161" s="651"/>
      <c r="BN2161" s="652"/>
      <c r="BO2161" s="599" t="e">
        <f>(BL2161*BR$2153)+(N2161*BR$2154)+(X2161*BR$2155)+(R2161*BR$2156)+(V2161*BR$2157)+(Z2161*BR$2158)</f>
        <v>#REF!</v>
      </c>
      <c r="BP2161" s="599" t="e">
        <f>((AZ2161-BB2161)*BR$2160)+((AT2161-AV2161)*BR$2159)+(H2161*BR$2161)+(P2161*BR$2162)</f>
        <v>#REF!</v>
      </c>
      <c r="BQ2161" s="70" t="s">
        <v>80</v>
      </c>
      <c r="BR2161" s="71" t="e">
        <f>IF(#REF!="B",#REF!,IF(#REF!="C",#REF!,#REF!))</f>
        <v>#REF!</v>
      </c>
      <c r="BS2161" s="67"/>
    </row>
    <row r="2162" spans="1:71" ht="21.75" customHeight="1">
      <c r="A2162" s="54"/>
      <c r="B2162" s="566"/>
      <c r="C2162" s="560" t="str">
        <f>IF(ROSTER!D$16="","",ROSTER!D$16)</f>
        <v/>
      </c>
      <c r="D2162" s="561"/>
      <c r="E2162" s="547"/>
      <c r="F2162" s="502"/>
      <c r="G2162" s="507"/>
      <c r="H2162" s="544"/>
      <c r="I2162" s="545"/>
      <c r="J2162" s="540"/>
      <c r="K2162" s="541"/>
      <c r="L2162" s="553"/>
      <c r="M2162" s="559"/>
      <c r="N2162" s="556" t="s">
        <v>14</v>
      </c>
      <c r="O2162" s="557"/>
      <c r="P2162" s="540"/>
      <c r="Q2162" s="541"/>
      <c r="R2162" s="553"/>
      <c r="S2162" s="559"/>
      <c r="T2162" s="592"/>
      <c r="U2162" s="593"/>
      <c r="V2162" s="551"/>
      <c r="W2162" s="545"/>
      <c r="X2162" s="540"/>
      <c r="Y2162" s="545"/>
      <c r="Z2162" s="540"/>
      <c r="AA2162" s="545"/>
      <c r="AB2162" s="540"/>
      <c r="AC2162" s="541"/>
      <c r="AD2162" s="553"/>
      <c r="AE2162" s="559"/>
      <c r="AF2162" s="588"/>
      <c r="AG2162" s="589"/>
      <c r="AH2162" s="540"/>
      <c r="AI2162" s="541"/>
      <c r="AJ2162" s="553"/>
      <c r="AK2162" s="559"/>
      <c r="AL2162" s="592"/>
      <c r="AM2162" s="593"/>
      <c r="AN2162" s="540"/>
      <c r="AO2162" s="541"/>
      <c r="AP2162" s="553"/>
      <c r="AQ2162" s="559"/>
      <c r="AR2162" s="592"/>
      <c r="AS2162" s="593"/>
      <c r="AT2162" s="580"/>
      <c r="AU2162" s="581"/>
      <c r="AV2162" s="576"/>
      <c r="AW2162" s="577"/>
      <c r="AX2162" s="592"/>
      <c r="AY2162" s="593"/>
      <c r="AZ2162" s="540"/>
      <c r="BA2162" s="541"/>
      <c r="BB2162" s="553"/>
      <c r="BC2162" s="559"/>
      <c r="BD2162" s="592"/>
      <c r="BE2162" s="593"/>
      <c r="BF2162" s="580"/>
      <c r="BG2162" s="581"/>
      <c r="BH2162" s="576"/>
      <c r="BI2162" s="577"/>
      <c r="BJ2162" s="592"/>
      <c r="BK2162" s="593"/>
      <c r="BL2162" s="653"/>
      <c r="BM2162" s="654"/>
      <c r="BN2162" s="655"/>
      <c r="BO2162" s="600"/>
      <c r="BP2162" s="600"/>
      <c r="BQ2162" s="70" t="s">
        <v>81</v>
      </c>
      <c r="BR2162" s="71" t="e">
        <f>IF(#REF!="B",#REF!,IF(#REF!="C",#REF!,#REF!))</f>
        <v>#REF!</v>
      </c>
      <c r="BS2162" s="67"/>
    </row>
    <row r="2163" spans="1:71" ht="21.75" customHeight="1">
      <c r="A2163" s="54"/>
      <c r="B2163" s="565" t="str">
        <f>IF(ROSTER!B$18="","",ROSTER!B$18)</f>
        <v/>
      </c>
      <c r="C2163" s="536" t="str">
        <f>IF(ROSTER!C$18="","",ROSTER!C$18)</f>
        <v/>
      </c>
      <c r="D2163" s="537"/>
      <c r="E2163" s="546"/>
      <c r="F2163" s="501">
        <f>IF(E2163="y",1,IF(E2163="S",1,0))</f>
        <v>0</v>
      </c>
      <c r="G2163" s="506">
        <f>IF(E2163="S",1,0)</f>
        <v>0</v>
      </c>
      <c r="H2163" s="542"/>
      <c r="I2163" s="543"/>
      <c r="J2163" s="538"/>
      <c r="K2163" s="539"/>
      <c r="L2163" s="552"/>
      <c r="M2163" s="558"/>
      <c r="N2163" s="554">
        <f>L2163+J2163</f>
        <v>0</v>
      </c>
      <c r="O2163" s="555"/>
      <c r="P2163" s="538"/>
      <c r="Q2163" s="539"/>
      <c r="R2163" s="552"/>
      <c r="S2163" s="558"/>
      <c r="T2163" s="590">
        <f t="shared" ref="T2163:T2196" si="1942">R2163-P2163</f>
        <v>0</v>
      </c>
      <c r="U2163" s="591"/>
      <c r="V2163" s="550"/>
      <c r="W2163" s="543"/>
      <c r="X2163" s="538"/>
      <c r="Y2163" s="543"/>
      <c r="Z2163" s="538"/>
      <c r="AA2163" s="543"/>
      <c r="AB2163" s="538"/>
      <c r="AC2163" s="539"/>
      <c r="AD2163" s="552"/>
      <c r="AE2163" s="558"/>
      <c r="AF2163" s="586">
        <f>IF(AB2163=0,0,(AD2163/AB2163)*100)</f>
        <v>0</v>
      </c>
      <c r="AG2163" s="587"/>
      <c r="AH2163" s="538"/>
      <c r="AI2163" s="539"/>
      <c r="AJ2163" s="552"/>
      <c r="AK2163" s="558"/>
      <c r="AL2163" s="590">
        <f>IF(AH2163=0,0,(AJ2163/AH2163)*100)</f>
        <v>0</v>
      </c>
      <c r="AM2163" s="591"/>
      <c r="AN2163" s="538"/>
      <c r="AO2163" s="539"/>
      <c r="AP2163" s="552"/>
      <c r="AQ2163" s="558"/>
      <c r="AR2163" s="590">
        <f>IF(AN2163=0,0,(AP2163/AN2163)*100)</f>
        <v>0</v>
      </c>
      <c r="AS2163" s="591"/>
      <c r="AT2163" s="578">
        <f>AB2163+AH2163+AN2163</f>
        <v>0</v>
      </c>
      <c r="AU2163" s="579"/>
      <c r="AV2163" s="574">
        <f>AD2163+AJ2163+AP2163</f>
        <v>0</v>
      </c>
      <c r="AW2163" s="575"/>
      <c r="AX2163" s="590">
        <f>IF(AT2163=0,0,(AV2163/AT2163)*100)</f>
        <v>0</v>
      </c>
      <c r="AY2163" s="591"/>
      <c r="AZ2163" s="538"/>
      <c r="BA2163" s="539"/>
      <c r="BB2163" s="552"/>
      <c r="BC2163" s="558"/>
      <c r="BD2163" s="590">
        <f>IF(AZ2163=0,0,(BB2163/AZ2163)*100)</f>
        <v>0</v>
      </c>
      <c r="BE2163" s="591"/>
      <c r="BF2163" s="578">
        <f>AT2163+AZ2163</f>
        <v>0</v>
      </c>
      <c r="BG2163" s="579"/>
      <c r="BH2163" s="574">
        <f>AV2163+BB2163</f>
        <v>0</v>
      </c>
      <c r="BI2163" s="575"/>
      <c r="BJ2163" s="590">
        <f>IF(BF2163=0,0,(BH2163/BF2163)*100)</f>
        <v>0</v>
      </c>
      <c r="BK2163" s="591"/>
      <c r="BL2163" s="650">
        <f>(AD2163*2)+(AJ2163*2)+(AP2163*3)+BB2163</f>
        <v>0</v>
      </c>
      <c r="BM2163" s="651"/>
      <c r="BN2163" s="652"/>
      <c r="BO2163" s="599" t="e">
        <f>(BL2163*BR$2153)+(N2163*BR$2154)+(X2163*BR$2155)+(R2163*BR$2156)+(V2163*BR$2157)+(Z2163*BR$2158)</f>
        <v>#REF!</v>
      </c>
      <c r="BP2163" s="599" t="e">
        <f>((AZ2163-BB2163)*BR$2160)+((AT2163-AV2163)*BR$2159)+(H2163*BR$2161)+(P2163*BR$2162)</f>
        <v>#REF!</v>
      </c>
      <c r="BQ2163" s="54"/>
      <c r="BR2163" s="54"/>
      <c r="BS2163" s="67"/>
    </row>
    <row r="2164" spans="1:71" ht="21.75" customHeight="1">
      <c r="A2164" s="54"/>
      <c r="B2164" s="566"/>
      <c r="C2164" s="560" t="str">
        <f>IF(ROSTER!D$18="","",ROSTER!D$18)</f>
        <v/>
      </c>
      <c r="D2164" s="561"/>
      <c r="E2164" s="547"/>
      <c r="F2164" s="502"/>
      <c r="G2164" s="507"/>
      <c r="H2164" s="544"/>
      <c r="I2164" s="545"/>
      <c r="J2164" s="540"/>
      <c r="K2164" s="541"/>
      <c r="L2164" s="553"/>
      <c r="M2164" s="559"/>
      <c r="N2164" s="556"/>
      <c r="O2164" s="557"/>
      <c r="P2164" s="540"/>
      <c r="Q2164" s="541"/>
      <c r="R2164" s="553"/>
      <c r="S2164" s="559"/>
      <c r="T2164" s="592"/>
      <c r="U2164" s="593"/>
      <c r="V2164" s="551"/>
      <c r="W2164" s="545"/>
      <c r="X2164" s="540"/>
      <c r="Y2164" s="545"/>
      <c r="Z2164" s="540"/>
      <c r="AA2164" s="545"/>
      <c r="AB2164" s="540"/>
      <c r="AC2164" s="541"/>
      <c r="AD2164" s="553"/>
      <c r="AE2164" s="559"/>
      <c r="AF2164" s="588"/>
      <c r="AG2164" s="589"/>
      <c r="AH2164" s="540"/>
      <c r="AI2164" s="541"/>
      <c r="AJ2164" s="553"/>
      <c r="AK2164" s="559"/>
      <c r="AL2164" s="592"/>
      <c r="AM2164" s="593"/>
      <c r="AN2164" s="540"/>
      <c r="AO2164" s="541"/>
      <c r="AP2164" s="553"/>
      <c r="AQ2164" s="559"/>
      <c r="AR2164" s="592"/>
      <c r="AS2164" s="593"/>
      <c r="AT2164" s="580"/>
      <c r="AU2164" s="581"/>
      <c r="AV2164" s="576"/>
      <c r="AW2164" s="577"/>
      <c r="AX2164" s="592"/>
      <c r="AY2164" s="593"/>
      <c r="AZ2164" s="540"/>
      <c r="BA2164" s="541"/>
      <c r="BB2164" s="553"/>
      <c r="BC2164" s="559"/>
      <c r="BD2164" s="592"/>
      <c r="BE2164" s="593"/>
      <c r="BF2164" s="580"/>
      <c r="BG2164" s="581"/>
      <c r="BH2164" s="576"/>
      <c r="BI2164" s="577"/>
      <c r="BJ2164" s="592"/>
      <c r="BK2164" s="593"/>
      <c r="BL2164" s="653"/>
      <c r="BM2164" s="654"/>
      <c r="BN2164" s="655"/>
      <c r="BO2164" s="600"/>
      <c r="BP2164" s="600"/>
      <c r="BQ2164" s="54"/>
      <c r="BR2164" s="54"/>
      <c r="BS2164" s="54"/>
    </row>
    <row r="2165" spans="1:71" ht="21.75" customHeight="1">
      <c r="A2165" s="54"/>
      <c r="B2165" s="565" t="str">
        <f>IF(ROSTER!B$20="","",ROSTER!B$20)</f>
        <v/>
      </c>
      <c r="C2165" s="536" t="str">
        <f>IF(ROSTER!C$20="","",ROSTER!C$20)</f>
        <v/>
      </c>
      <c r="D2165" s="537"/>
      <c r="E2165" s="546"/>
      <c r="F2165" s="501">
        <f>IF(E2165="y",1,IF(E2165="S",1,0))</f>
        <v>0</v>
      </c>
      <c r="G2165" s="506">
        <f>IF(E2165="S",1,0)</f>
        <v>0</v>
      </c>
      <c r="H2165" s="542"/>
      <c r="I2165" s="543"/>
      <c r="J2165" s="538"/>
      <c r="K2165" s="539"/>
      <c r="L2165" s="552"/>
      <c r="M2165" s="558"/>
      <c r="N2165" s="554">
        <f>L2165+J2165</f>
        <v>0</v>
      </c>
      <c r="O2165" s="555"/>
      <c r="P2165" s="538"/>
      <c r="Q2165" s="539"/>
      <c r="R2165" s="552"/>
      <c r="S2165" s="558"/>
      <c r="T2165" s="590">
        <f t="shared" ref="T2165:T2196" si="1943">R2165-P2165</f>
        <v>0</v>
      </c>
      <c r="U2165" s="591"/>
      <c r="V2165" s="550"/>
      <c r="W2165" s="543"/>
      <c r="X2165" s="538"/>
      <c r="Y2165" s="543"/>
      <c r="Z2165" s="538"/>
      <c r="AA2165" s="543"/>
      <c r="AB2165" s="538"/>
      <c r="AC2165" s="539"/>
      <c r="AD2165" s="552"/>
      <c r="AE2165" s="558"/>
      <c r="AF2165" s="586">
        <f>IF(AB2165=0,0,(AD2165/AB2165)*100)</f>
        <v>0</v>
      </c>
      <c r="AG2165" s="587"/>
      <c r="AH2165" s="538"/>
      <c r="AI2165" s="539"/>
      <c r="AJ2165" s="552"/>
      <c r="AK2165" s="558"/>
      <c r="AL2165" s="590">
        <f>IF(AH2165=0,0,(AJ2165/AH2165)*100)</f>
        <v>0</v>
      </c>
      <c r="AM2165" s="591"/>
      <c r="AN2165" s="538"/>
      <c r="AO2165" s="539"/>
      <c r="AP2165" s="552"/>
      <c r="AQ2165" s="558"/>
      <c r="AR2165" s="590">
        <f>IF(AN2165=0,0,(AP2165/AN2165)*100)</f>
        <v>0</v>
      </c>
      <c r="AS2165" s="591"/>
      <c r="AT2165" s="578">
        <f>AB2165+AH2165+AN2165</f>
        <v>0</v>
      </c>
      <c r="AU2165" s="579"/>
      <c r="AV2165" s="574">
        <f>AD2165+AJ2165+AP2165</f>
        <v>0</v>
      </c>
      <c r="AW2165" s="575"/>
      <c r="AX2165" s="590">
        <f>IF(AT2165=0,0,(AV2165/AT2165)*100)</f>
        <v>0</v>
      </c>
      <c r="AY2165" s="591"/>
      <c r="AZ2165" s="538"/>
      <c r="BA2165" s="539"/>
      <c r="BB2165" s="552"/>
      <c r="BC2165" s="558"/>
      <c r="BD2165" s="590">
        <f>IF(AZ2165=0,0,(BB2165/AZ2165)*100)</f>
        <v>0</v>
      </c>
      <c r="BE2165" s="591"/>
      <c r="BF2165" s="578">
        <f>AT2165+AZ2165</f>
        <v>0</v>
      </c>
      <c r="BG2165" s="579"/>
      <c r="BH2165" s="574">
        <f>AV2165+BB2165</f>
        <v>0</v>
      </c>
      <c r="BI2165" s="575"/>
      <c r="BJ2165" s="590">
        <f>IF(BF2165=0,0,(BH2165/BF2165)*100)</f>
        <v>0</v>
      </c>
      <c r="BK2165" s="591"/>
      <c r="BL2165" s="650">
        <f>(AD2165*2)+(AJ2165*2)+(AP2165*3)+BB2165</f>
        <v>0</v>
      </c>
      <c r="BM2165" s="651"/>
      <c r="BN2165" s="652"/>
      <c r="BO2165" s="599" t="e">
        <f>(BL2165*BR$2153)+(N2165*BR$2154)+(X2165*BR$2155)+(R2165*BR$2156)+(V2165*BR$2157)+(Z2165*BR$2158)</f>
        <v>#REF!</v>
      </c>
      <c r="BP2165" s="599" t="e">
        <f>((AZ2165-BB2165)*BR$2160)+((AT2165-AV2165)*BR$2159)+(H2165*BR$2161)+(P2165*BR$2162)</f>
        <v>#REF!</v>
      </c>
      <c r="BQ2165" s="54"/>
      <c r="BR2165" s="54"/>
      <c r="BS2165" s="54"/>
    </row>
    <row r="2166" spans="1:71" ht="21.75" customHeight="1">
      <c r="A2166" s="54"/>
      <c r="B2166" s="566"/>
      <c r="C2166" s="560" t="str">
        <f>IF(ROSTER!D$20="","",ROSTER!D$20)</f>
        <v/>
      </c>
      <c r="D2166" s="561"/>
      <c r="E2166" s="547"/>
      <c r="F2166" s="502"/>
      <c r="G2166" s="507"/>
      <c r="H2166" s="544"/>
      <c r="I2166" s="545"/>
      <c r="J2166" s="540"/>
      <c r="K2166" s="541"/>
      <c r="L2166" s="553"/>
      <c r="M2166" s="559"/>
      <c r="N2166" s="556" t="s">
        <v>14</v>
      </c>
      <c r="O2166" s="557"/>
      <c r="P2166" s="540"/>
      <c r="Q2166" s="541"/>
      <c r="R2166" s="553"/>
      <c r="S2166" s="559"/>
      <c r="T2166" s="592"/>
      <c r="U2166" s="593"/>
      <c r="V2166" s="551"/>
      <c r="W2166" s="545"/>
      <c r="X2166" s="540"/>
      <c r="Y2166" s="545"/>
      <c r="Z2166" s="540"/>
      <c r="AA2166" s="545"/>
      <c r="AB2166" s="540"/>
      <c r="AC2166" s="541"/>
      <c r="AD2166" s="553"/>
      <c r="AE2166" s="559"/>
      <c r="AF2166" s="588"/>
      <c r="AG2166" s="589"/>
      <c r="AH2166" s="540"/>
      <c r="AI2166" s="541"/>
      <c r="AJ2166" s="553"/>
      <c r="AK2166" s="559"/>
      <c r="AL2166" s="592"/>
      <c r="AM2166" s="593"/>
      <c r="AN2166" s="540"/>
      <c r="AO2166" s="541"/>
      <c r="AP2166" s="553"/>
      <c r="AQ2166" s="559"/>
      <c r="AR2166" s="592"/>
      <c r="AS2166" s="593"/>
      <c r="AT2166" s="580"/>
      <c r="AU2166" s="581"/>
      <c r="AV2166" s="576"/>
      <c r="AW2166" s="577"/>
      <c r="AX2166" s="592"/>
      <c r="AY2166" s="593"/>
      <c r="AZ2166" s="540"/>
      <c r="BA2166" s="541"/>
      <c r="BB2166" s="553"/>
      <c r="BC2166" s="559"/>
      <c r="BD2166" s="592"/>
      <c r="BE2166" s="593"/>
      <c r="BF2166" s="580"/>
      <c r="BG2166" s="581"/>
      <c r="BH2166" s="576"/>
      <c r="BI2166" s="577"/>
      <c r="BJ2166" s="592"/>
      <c r="BK2166" s="593"/>
      <c r="BL2166" s="653"/>
      <c r="BM2166" s="654"/>
      <c r="BN2166" s="655"/>
      <c r="BO2166" s="600"/>
      <c r="BP2166" s="600"/>
      <c r="BQ2166" s="54"/>
      <c r="BR2166" s="54"/>
      <c r="BS2166" s="54"/>
    </row>
    <row r="2167" spans="1:71" ht="21.75" customHeight="1">
      <c r="A2167" s="54"/>
      <c r="B2167" s="565" t="str">
        <f>IF(ROSTER!B$22="","",ROSTER!B$22)</f>
        <v/>
      </c>
      <c r="C2167" s="536" t="str">
        <f>IF(ROSTER!C$22="","",ROSTER!C$22)</f>
        <v/>
      </c>
      <c r="D2167" s="537"/>
      <c r="E2167" s="546"/>
      <c r="F2167" s="501">
        <f>IF(E2167="y",1,IF(E2167="S",1,0))</f>
        <v>0</v>
      </c>
      <c r="G2167" s="506">
        <f>IF(E2167="S",1,0)</f>
        <v>0</v>
      </c>
      <c r="H2167" s="542"/>
      <c r="I2167" s="543"/>
      <c r="J2167" s="538"/>
      <c r="K2167" s="539"/>
      <c r="L2167" s="552"/>
      <c r="M2167" s="558"/>
      <c r="N2167" s="554">
        <f>L2167+J2167</f>
        <v>0</v>
      </c>
      <c r="O2167" s="555"/>
      <c r="P2167" s="538"/>
      <c r="Q2167" s="539"/>
      <c r="R2167" s="552"/>
      <c r="S2167" s="558"/>
      <c r="T2167" s="590">
        <f t="shared" ref="T2167:T2196" si="1944">R2167-P2167</f>
        <v>0</v>
      </c>
      <c r="U2167" s="591"/>
      <c r="V2167" s="550"/>
      <c r="W2167" s="543"/>
      <c r="X2167" s="538"/>
      <c r="Y2167" s="543"/>
      <c r="Z2167" s="538"/>
      <c r="AA2167" s="543"/>
      <c r="AB2167" s="538"/>
      <c r="AC2167" s="539"/>
      <c r="AD2167" s="552"/>
      <c r="AE2167" s="558"/>
      <c r="AF2167" s="586">
        <f>IF(AB2167=0,0,(AD2167/AB2167)*100)</f>
        <v>0</v>
      </c>
      <c r="AG2167" s="587"/>
      <c r="AH2167" s="538"/>
      <c r="AI2167" s="539"/>
      <c r="AJ2167" s="552"/>
      <c r="AK2167" s="558"/>
      <c r="AL2167" s="590">
        <f>IF(AH2167=0,0,(AJ2167/AH2167)*100)</f>
        <v>0</v>
      </c>
      <c r="AM2167" s="591"/>
      <c r="AN2167" s="538"/>
      <c r="AO2167" s="539"/>
      <c r="AP2167" s="552"/>
      <c r="AQ2167" s="558"/>
      <c r="AR2167" s="590">
        <f>IF(AN2167=0,0,(AP2167/AN2167)*100)</f>
        <v>0</v>
      </c>
      <c r="AS2167" s="591"/>
      <c r="AT2167" s="578">
        <f>AB2167+AH2167+AN2167</f>
        <v>0</v>
      </c>
      <c r="AU2167" s="579"/>
      <c r="AV2167" s="574">
        <f>AD2167+AJ2167+AP2167</f>
        <v>0</v>
      </c>
      <c r="AW2167" s="575"/>
      <c r="AX2167" s="590">
        <f>IF(AT2167=0,0,(AV2167/AT2167)*100)</f>
        <v>0</v>
      </c>
      <c r="AY2167" s="591"/>
      <c r="AZ2167" s="538"/>
      <c r="BA2167" s="539"/>
      <c r="BB2167" s="552"/>
      <c r="BC2167" s="558"/>
      <c r="BD2167" s="590">
        <f>IF(AZ2167=0,0,(BB2167/AZ2167)*100)</f>
        <v>0</v>
      </c>
      <c r="BE2167" s="591"/>
      <c r="BF2167" s="578">
        <f>AT2167+AZ2167</f>
        <v>0</v>
      </c>
      <c r="BG2167" s="579"/>
      <c r="BH2167" s="574">
        <f>AV2167+BB2167</f>
        <v>0</v>
      </c>
      <c r="BI2167" s="575"/>
      <c r="BJ2167" s="590">
        <f>IF(BF2167=0,0,(BH2167/BF2167)*100)</f>
        <v>0</v>
      </c>
      <c r="BK2167" s="591"/>
      <c r="BL2167" s="650">
        <f>(AD2167*2)+(AJ2167*2)+(AP2167*3)+BB2167</f>
        <v>0</v>
      </c>
      <c r="BM2167" s="651"/>
      <c r="BN2167" s="652"/>
      <c r="BO2167" s="599" t="e">
        <f>(BL2167*BR$2153)+(N2167*BR$2154)+(X2167*BR$2155)+(R2167*BR$2156)+(V2167*BR$2157)+(Z2167*BR$2158)</f>
        <v>#REF!</v>
      </c>
      <c r="BP2167" s="599" t="e">
        <f>((AZ2167-BB2167)*BR$2160)+((AT2167-AV2167)*BR$2159)+(H2167*BR$2161)+(P2167*BR$2162)</f>
        <v>#REF!</v>
      </c>
      <c r="BQ2167" s="54"/>
      <c r="BR2167" s="54"/>
      <c r="BS2167" s="54"/>
    </row>
    <row r="2168" spans="1:71" ht="21.75" customHeight="1">
      <c r="A2168" s="54"/>
      <c r="B2168" s="566"/>
      <c r="C2168" s="560" t="str">
        <f>IF(ROSTER!D$22="","",ROSTER!D$22)</f>
        <v/>
      </c>
      <c r="D2168" s="561"/>
      <c r="E2168" s="547"/>
      <c r="F2168" s="502"/>
      <c r="G2168" s="507"/>
      <c r="H2168" s="544"/>
      <c r="I2168" s="545"/>
      <c r="J2168" s="540"/>
      <c r="K2168" s="541"/>
      <c r="L2168" s="553"/>
      <c r="M2168" s="559"/>
      <c r="N2168" s="556" t="s">
        <v>14</v>
      </c>
      <c r="O2168" s="557"/>
      <c r="P2168" s="540"/>
      <c r="Q2168" s="541"/>
      <c r="R2168" s="553"/>
      <c r="S2168" s="559"/>
      <c r="T2168" s="592"/>
      <c r="U2168" s="593"/>
      <c r="V2168" s="551"/>
      <c r="W2168" s="545"/>
      <c r="X2168" s="540"/>
      <c r="Y2168" s="545"/>
      <c r="Z2168" s="540"/>
      <c r="AA2168" s="545"/>
      <c r="AB2168" s="540"/>
      <c r="AC2168" s="541"/>
      <c r="AD2168" s="553"/>
      <c r="AE2168" s="559"/>
      <c r="AF2168" s="588"/>
      <c r="AG2168" s="589"/>
      <c r="AH2168" s="540"/>
      <c r="AI2168" s="541"/>
      <c r="AJ2168" s="553"/>
      <c r="AK2168" s="559"/>
      <c r="AL2168" s="592"/>
      <c r="AM2168" s="593"/>
      <c r="AN2168" s="540"/>
      <c r="AO2168" s="541"/>
      <c r="AP2168" s="553"/>
      <c r="AQ2168" s="559"/>
      <c r="AR2168" s="592"/>
      <c r="AS2168" s="593"/>
      <c r="AT2168" s="580"/>
      <c r="AU2168" s="581"/>
      <c r="AV2168" s="576"/>
      <c r="AW2168" s="577"/>
      <c r="AX2168" s="592"/>
      <c r="AY2168" s="593"/>
      <c r="AZ2168" s="540"/>
      <c r="BA2168" s="541"/>
      <c r="BB2168" s="553"/>
      <c r="BC2168" s="559"/>
      <c r="BD2168" s="592"/>
      <c r="BE2168" s="593"/>
      <c r="BF2168" s="580"/>
      <c r="BG2168" s="581"/>
      <c r="BH2168" s="576"/>
      <c r="BI2168" s="577"/>
      <c r="BJ2168" s="592"/>
      <c r="BK2168" s="593"/>
      <c r="BL2168" s="653"/>
      <c r="BM2168" s="654"/>
      <c r="BN2168" s="655"/>
      <c r="BO2168" s="600"/>
      <c r="BP2168" s="600"/>
      <c r="BQ2168" s="54"/>
      <c r="BR2168" s="54"/>
      <c r="BS2168" s="54"/>
    </row>
    <row r="2169" spans="1:71" ht="21.75" customHeight="1">
      <c r="A2169" s="54"/>
      <c r="B2169" s="565" t="str">
        <f>IF(ROSTER!B$24="","",ROSTER!B$24)</f>
        <v/>
      </c>
      <c r="C2169" s="536" t="str">
        <f>IF(ROSTER!C$24="","",ROSTER!C$24)</f>
        <v/>
      </c>
      <c r="D2169" s="537"/>
      <c r="E2169" s="546"/>
      <c r="F2169" s="501">
        <f>IF(E2169="y",1,IF(E2169="S",1,0))</f>
        <v>0</v>
      </c>
      <c r="G2169" s="506">
        <f>IF(E2169="S",1,0)</f>
        <v>0</v>
      </c>
      <c r="H2169" s="542"/>
      <c r="I2169" s="543"/>
      <c r="J2169" s="538"/>
      <c r="K2169" s="539"/>
      <c r="L2169" s="552"/>
      <c r="M2169" s="558"/>
      <c r="N2169" s="554">
        <f>L2169+J2169</f>
        <v>0</v>
      </c>
      <c r="O2169" s="555"/>
      <c r="P2169" s="538"/>
      <c r="Q2169" s="539"/>
      <c r="R2169" s="552"/>
      <c r="S2169" s="558"/>
      <c r="T2169" s="590">
        <f t="shared" ref="T2169:T2196" si="1945">R2169-P2169</f>
        <v>0</v>
      </c>
      <c r="U2169" s="591"/>
      <c r="V2169" s="550"/>
      <c r="W2169" s="543"/>
      <c r="X2169" s="538"/>
      <c r="Y2169" s="543"/>
      <c r="Z2169" s="538"/>
      <c r="AA2169" s="543"/>
      <c r="AB2169" s="538"/>
      <c r="AC2169" s="539"/>
      <c r="AD2169" s="552"/>
      <c r="AE2169" s="558"/>
      <c r="AF2169" s="586">
        <f>IF(AB2169=0,0,(AD2169/AB2169)*100)</f>
        <v>0</v>
      </c>
      <c r="AG2169" s="587"/>
      <c r="AH2169" s="538"/>
      <c r="AI2169" s="539"/>
      <c r="AJ2169" s="552"/>
      <c r="AK2169" s="558"/>
      <c r="AL2169" s="590">
        <f>IF(AH2169=0,0,(AJ2169/AH2169)*100)</f>
        <v>0</v>
      </c>
      <c r="AM2169" s="591"/>
      <c r="AN2169" s="538"/>
      <c r="AO2169" s="539"/>
      <c r="AP2169" s="552"/>
      <c r="AQ2169" s="558"/>
      <c r="AR2169" s="590">
        <f>IF(AN2169=0,0,(AP2169/AN2169)*100)</f>
        <v>0</v>
      </c>
      <c r="AS2169" s="591"/>
      <c r="AT2169" s="578">
        <f>AB2169+AH2169+AN2169</f>
        <v>0</v>
      </c>
      <c r="AU2169" s="579"/>
      <c r="AV2169" s="574">
        <f>AD2169+AJ2169+AP2169</f>
        <v>0</v>
      </c>
      <c r="AW2169" s="575"/>
      <c r="AX2169" s="590">
        <f>IF(AT2169=0,0,(AV2169/AT2169)*100)</f>
        <v>0</v>
      </c>
      <c r="AY2169" s="591"/>
      <c r="AZ2169" s="538"/>
      <c r="BA2169" s="539"/>
      <c r="BB2169" s="552"/>
      <c r="BC2169" s="558"/>
      <c r="BD2169" s="590">
        <f>IF(AZ2169=0,0,(BB2169/AZ2169)*100)</f>
        <v>0</v>
      </c>
      <c r="BE2169" s="591"/>
      <c r="BF2169" s="578">
        <f>AT2169+AZ2169</f>
        <v>0</v>
      </c>
      <c r="BG2169" s="579"/>
      <c r="BH2169" s="574">
        <f>AV2169+BB2169</f>
        <v>0</v>
      </c>
      <c r="BI2169" s="575"/>
      <c r="BJ2169" s="590">
        <f>IF(BF2169=0,0,(BH2169/BF2169)*100)</f>
        <v>0</v>
      </c>
      <c r="BK2169" s="591"/>
      <c r="BL2169" s="650">
        <f>(AD2169*2)+(AJ2169*2)+(AP2169*3)+BB2169</f>
        <v>0</v>
      </c>
      <c r="BM2169" s="651"/>
      <c r="BN2169" s="652"/>
      <c r="BO2169" s="599" t="e">
        <f>(BL2169*BR$2153)+(N2169*BR$2154)+(X2169*BR$2155)+(R2169*BR$2156)+(V2169*BR$2157)+(Z2169*BR$2158)</f>
        <v>#REF!</v>
      </c>
      <c r="BP2169" s="599" t="e">
        <f>((AZ2169-BB2169)*BR$2160)+((AT2169-AV2169)*BR$2159)+(H2169*BR$2161)+(P2169*BR$2162)</f>
        <v>#REF!</v>
      </c>
      <c r="BQ2169" s="54"/>
      <c r="BR2169" s="54"/>
      <c r="BS2169" s="54"/>
    </row>
    <row r="2170" spans="1:71" ht="21.75" customHeight="1">
      <c r="A2170" s="54"/>
      <c r="B2170" s="566"/>
      <c r="C2170" s="560" t="str">
        <f>IF(ROSTER!D$24="","",ROSTER!D$24)</f>
        <v/>
      </c>
      <c r="D2170" s="561"/>
      <c r="E2170" s="547"/>
      <c r="F2170" s="502"/>
      <c r="G2170" s="507"/>
      <c r="H2170" s="544"/>
      <c r="I2170" s="545"/>
      <c r="J2170" s="540"/>
      <c r="K2170" s="541"/>
      <c r="L2170" s="553"/>
      <c r="M2170" s="559"/>
      <c r="N2170" s="556" t="s">
        <v>14</v>
      </c>
      <c r="O2170" s="557"/>
      <c r="P2170" s="540"/>
      <c r="Q2170" s="541"/>
      <c r="R2170" s="553"/>
      <c r="S2170" s="559"/>
      <c r="T2170" s="592"/>
      <c r="U2170" s="593"/>
      <c r="V2170" s="551"/>
      <c r="W2170" s="545"/>
      <c r="X2170" s="540"/>
      <c r="Y2170" s="545"/>
      <c r="Z2170" s="540"/>
      <c r="AA2170" s="545"/>
      <c r="AB2170" s="540"/>
      <c r="AC2170" s="541"/>
      <c r="AD2170" s="553"/>
      <c r="AE2170" s="559"/>
      <c r="AF2170" s="588"/>
      <c r="AG2170" s="589"/>
      <c r="AH2170" s="540"/>
      <c r="AI2170" s="541"/>
      <c r="AJ2170" s="553"/>
      <c r="AK2170" s="559"/>
      <c r="AL2170" s="592"/>
      <c r="AM2170" s="593"/>
      <c r="AN2170" s="540"/>
      <c r="AO2170" s="541"/>
      <c r="AP2170" s="553"/>
      <c r="AQ2170" s="559"/>
      <c r="AR2170" s="592"/>
      <c r="AS2170" s="593"/>
      <c r="AT2170" s="580"/>
      <c r="AU2170" s="581"/>
      <c r="AV2170" s="576"/>
      <c r="AW2170" s="577"/>
      <c r="AX2170" s="592"/>
      <c r="AY2170" s="593"/>
      <c r="AZ2170" s="540"/>
      <c r="BA2170" s="541"/>
      <c r="BB2170" s="553"/>
      <c r="BC2170" s="559"/>
      <c r="BD2170" s="592"/>
      <c r="BE2170" s="593"/>
      <c r="BF2170" s="580"/>
      <c r="BG2170" s="581"/>
      <c r="BH2170" s="576"/>
      <c r="BI2170" s="577"/>
      <c r="BJ2170" s="592"/>
      <c r="BK2170" s="593"/>
      <c r="BL2170" s="653"/>
      <c r="BM2170" s="654"/>
      <c r="BN2170" s="655"/>
      <c r="BO2170" s="600"/>
      <c r="BP2170" s="600"/>
      <c r="BQ2170" s="54"/>
      <c r="BR2170" s="54"/>
      <c r="BS2170" s="54"/>
    </row>
    <row r="2171" spans="1:71" ht="21.75" customHeight="1">
      <c r="A2171" s="54"/>
      <c r="B2171" s="565" t="str">
        <f>IF(ROSTER!B$26="","",ROSTER!B$26)</f>
        <v/>
      </c>
      <c r="C2171" s="536" t="str">
        <f>IF(ROSTER!C$26="","",ROSTER!C$26)</f>
        <v/>
      </c>
      <c r="D2171" s="537"/>
      <c r="E2171" s="546"/>
      <c r="F2171" s="501">
        <f>IF(E2171="y",1,IF(E2171="S",1,0))</f>
        <v>0</v>
      </c>
      <c r="G2171" s="506">
        <f>IF(E2171="S",1,0)</f>
        <v>0</v>
      </c>
      <c r="H2171" s="542"/>
      <c r="I2171" s="543"/>
      <c r="J2171" s="538"/>
      <c r="K2171" s="539"/>
      <c r="L2171" s="552"/>
      <c r="M2171" s="558"/>
      <c r="N2171" s="554">
        <f>L2171+J2171</f>
        <v>0</v>
      </c>
      <c r="O2171" s="555"/>
      <c r="P2171" s="538"/>
      <c r="Q2171" s="539"/>
      <c r="R2171" s="552"/>
      <c r="S2171" s="558"/>
      <c r="T2171" s="590">
        <f t="shared" ref="T2171:T2196" si="1946">R2171-P2171</f>
        <v>0</v>
      </c>
      <c r="U2171" s="591"/>
      <c r="V2171" s="550"/>
      <c r="W2171" s="543"/>
      <c r="X2171" s="538"/>
      <c r="Y2171" s="543"/>
      <c r="Z2171" s="538"/>
      <c r="AA2171" s="543"/>
      <c r="AB2171" s="538"/>
      <c r="AC2171" s="539"/>
      <c r="AD2171" s="552"/>
      <c r="AE2171" s="558"/>
      <c r="AF2171" s="586">
        <f>IF(AB2171=0,0,(AD2171/AB2171)*100)</f>
        <v>0</v>
      </c>
      <c r="AG2171" s="587"/>
      <c r="AH2171" s="538"/>
      <c r="AI2171" s="539"/>
      <c r="AJ2171" s="552"/>
      <c r="AK2171" s="558"/>
      <c r="AL2171" s="590">
        <f>IF(AH2171=0,0,(AJ2171/AH2171)*100)</f>
        <v>0</v>
      </c>
      <c r="AM2171" s="591"/>
      <c r="AN2171" s="538"/>
      <c r="AO2171" s="539"/>
      <c r="AP2171" s="552"/>
      <c r="AQ2171" s="558"/>
      <c r="AR2171" s="590">
        <f>IF(AN2171=0,0,(AP2171/AN2171)*100)</f>
        <v>0</v>
      </c>
      <c r="AS2171" s="591"/>
      <c r="AT2171" s="578">
        <f>AB2171+AH2171+AN2171</f>
        <v>0</v>
      </c>
      <c r="AU2171" s="579"/>
      <c r="AV2171" s="574">
        <f>AD2171+AJ2171+AP2171</f>
        <v>0</v>
      </c>
      <c r="AW2171" s="575"/>
      <c r="AX2171" s="590">
        <f>IF(AT2171=0,0,(AV2171/AT2171)*100)</f>
        <v>0</v>
      </c>
      <c r="AY2171" s="591"/>
      <c r="AZ2171" s="538"/>
      <c r="BA2171" s="539"/>
      <c r="BB2171" s="552"/>
      <c r="BC2171" s="558"/>
      <c r="BD2171" s="590">
        <f>IF(AZ2171=0,0,(BB2171/AZ2171)*100)</f>
        <v>0</v>
      </c>
      <c r="BE2171" s="591"/>
      <c r="BF2171" s="578">
        <f>AT2171+AZ2171</f>
        <v>0</v>
      </c>
      <c r="BG2171" s="579"/>
      <c r="BH2171" s="574">
        <f>AV2171+BB2171</f>
        <v>0</v>
      </c>
      <c r="BI2171" s="575"/>
      <c r="BJ2171" s="590">
        <f>IF(BF2171=0,0,(BH2171/BF2171)*100)</f>
        <v>0</v>
      </c>
      <c r="BK2171" s="591"/>
      <c r="BL2171" s="650">
        <f>(AD2171*2)+(AJ2171*2)+(AP2171*3)+BB2171</f>
        <v>0</v>
      </c>
      <c r="BM2171" s="651"/>
      <c r="BN2171" s="652"/>
      <c r="BO2171" s="599" t="e">
        <f>(BL2171*BR$2153)+(N2171*BR$2154)+(X2171*BR$2155)+(R2171*BR$2156)+(V2171*BR$2157)+(Z2171*BR$2158)</f>
        <v>#REF!</v>
      </c>
      <c r="BP2171" s="599" t="e">
        <f>((AZ2171-BB2171)*BR$2160)+((AT2171-AV2171)*BR$2159)+(H2171*BR$2161)+(P2171*BR$2162)</f>
        <v>#REF!</v>
      </c>
      <c r="BQ2171" s="54"/>
      <c r="BR2171" s="54"/>
      <c r="BS2171" s="54"/>
    </row>
    <row r="2172" spans="1:71" ht="21.75" customHeight="1">
      <c r="A2172" s="54"/>
      <c r="B2172" s="566"/>
      <c r="C2172" s="560" t="str">
        <f>IF(ROSTER!D$26="","",ROSTER!D$26)</f>
        <v/>
      </c>
      <c r="D2172" s="561"/>
      <c r="E2172" s="547"/>
      <c r="F2172" s="502"/>
      <c r="G2172" s="507"/>
      <c r="H2172" s="544"/>
      <c r="I2172" s="545"/>
      <c r="J2172" s="540"/>
      <c r="K2172" s="541"/>
      <c r="L2172" s="553"/>
      <c r="M2172" s="559"/>
      <c r="N2172" s="556" t="s">
        <v>14</v>
      </c>
      <c r="O2172" s="557"/>
      <c r="P2172" s="540"/>
      <c r="Q2172" s="541"/>
      <c r="R2172" s="553"/>
      <c r="S2172" s="559"/>
      <c r="T2172" s="592"/>
      <c r="U2172" s="593"/>
      <c r="V2172" s="551"/>
      <c r="W2172" s="545"/>
      <c r="X2172" s="540"/>
      <c r="Y2172" s="545"/>
      <c r="Z2172" s="540"/>
      <c r="AA2172" s="545"/>
      <c r="AB2172" s="540"/>
      <c r="AC2172" s="541"/>
      <c r="AD2172" s="553"/>
      <c r="AE2172" s="559"/>
      <c r="AF2172" s="588"/>
      <c r="AG2172" s="589"/>
      <c r="AH2172" s="540"/>
      <c r="AI2172" s="541"/>
      <c r="AJ2172" s="553"/>
      <c r="AK2172" s="559"/>
      <c r="AL2172" s="592"/>
      <c r="AM2172" s="593"/>
      <c r="AN2172" s="540"/>
      <c r="AO2172" s="541"/>
      <c r="AP2172" s="553"/>
      <c r="AQ2172" s="559"/>
      <c r="AR2172" s="592"/>
      <c r="AS2172" s="593"/>
      <c r="AT2172" s="580"/>
      <c r="AU2172" s="581"/>
      <c r="AV2172" s="576"/>
      <c r="AW2172" s="577"/>
      <c r="AX2172" s="592"/>
      <c r="AY2172" s="593"/>
      <c r="AZ2172" s="540"/>
      <c r="BA2172" s="541"/>
      <c r="BB2172" s="553"/>
      <c r="BC2172" s="559"/>
      <c r="BD2172" s="592"/>
      <c r="BE2172" s="593"/>
      <c r="BF2172" s="580"/>
      <c r="BG2172" s="581"/>
      <c r="BH2172" s="576"/>
      <c r="BI2172" s="577"/>
      <c r="BJ2172" s="592"/>
      <c r="BK2172" s="593"/>
      <c r="BL2172" s="653"/>
      <c r="BM2172" s="654"/>
      <c r="BN2172" s="655"/>
      <c r="BO2172" s="600"/>
      <c r="BP2172" s="600"/>
      <c r="BQ2172" s="54"/>
      <c r="BR2172" s="54"/>
      <c r="BS2172" s="54"/>
    </row>
    <row r="2173" spans="1:71" ht="21.75" customHeight="1">
      <c r="A2173" s="54"/>
      <c r="B2173" s="565" t="str">
        <f>IF(ROSTER!B$28="","",ROSTER!B$28)</f>
        <v/>
      </c>
      <c r="C2173" s="536" t="str">
        <f>IF(ROSTER!C$28="","",ROSTER!C$28)</f>
        <v/>
      </c>
      <c r="D2173" s="537"/>
      <c r="E2173" s="546"/>
      <c r="F2173" s="501">
        <f>IF(E2173="y",1,IF(E2173="S",1,0))</f>
        <v>0</v>
      </c>
      <c r="G2173" s="506">
        <f>IF(E2173="S",1,0)</f>
        <v>0</v>
      </c>
      <c r="H2173" s="542"/>
      <c r="I2173" s="543"/>
      <c r="J2173" s="538"/>
      <c r="K2173" s="539"/>
      <c r="L2173" s="552"/>
      <c r="M2173" s="558"/>
      <c r="N2173" s="554">
        <f>L2173+J2173</f>
        <v>0</v>
      </c>
      <c r="O2173" s="555"/>
      <c r="P2173" s="538"/>
      <c r="Q2173" s="539"/>
      <c r="R2173" s="552"/>
      <c r="S2173" s="558"/>
      <c r="T2173" s="590">
        <f t="shared" ref="T2173:T2196" si="1947">R2173-P2173</f>
        <v>0</v>
      </c>
      <c r="U2173" s="591"/>
      <c r="V2173" s="550"/>
      <c r="W2173" s="543"/>
      <c r="X2173" s="538"/>
      <c r="Y2173" s="543"/>
      <c r="Z2173" s="538"/>
      <c r="AA2173" s="543"/>
      <c r="AB2173" s="538"/>
      <c r="AC2173" s="539"/>
      <c r="AD2173" s="552"/>
      <c r="AE2173" s="558"/>
      <c r="AF2173" s="586">
        <f>IF(AB2173=0,0,(AD2173/AB2173)*100)</f>
        <v>0</v>
      </c>
      <c r="AG2173" s="587"/>
      <c r="AH2173" s="538"/>
      <c r="AI2173" s="539"/>
      <c r="AJ2173" s="552"/>
      <c r="AK2173" s="558"/>
      <c r="AL2173" s="590">
        <f>IF(AH2173=0,0,(AJ2173/AH2173)*100)</f>
        <v>0</v>
      </c>
      <c r="AM2173" s="591"/>
      <c r="AN2173" s="538"/>
      <c r="AO2173" s="539"/>
      <c r="AP2173" s="552"/>
      <c r="AQ2173" s="558"/>
      <c r="AR2173" s="590">
        <f>IF(AN2173=0,0,(AP2173/AN2173)*100)</f>
        <v>0</v>
      </c>
      <c r="AS2173" s="591"/>
      <c r="AT2173" s="578">
        <f>AB2173+AH2173+AN2173</f>
        <v>0</v>
      </c>
      <c r="AU2173" s="579"/>
      <c r="AV2173" s="574">
        <f>AD2173+AJ2173+AP2173</f>
        <v>0</v>
      </c>
      <c r="AW2173" s="575"/>
      <c r="AX2173" s="590">
        <f>IF(AT2173=0,0,(AV2173/AT2173)*100)</f>
        <v>0</v>
      </c>
      <c r="AY2173" s="591"/>
      <c r="AZ2173" s="538"/>
      <c r="BA2173" s="539"/>
      <c r="BB2173" s="552"/>
      <c r="BC2173" s="558"/>
      <c r="BD2173" s="590">
        <f>IF(AZ2173=0,0,(BB2173/AZ2173)*100)</f>
        <v>0</v>
      </c>
      <c r="BE2173" s="591"/>
      <c r="BF2173" s="578">
        <f>AT2173+AZ2173</f>
        <v>0</v>
      </c>
      <c r="BG2173" s="579"/>
      <c r="BH2173" s="574">
        <f>AV2173+BB2173</f>
        <v>0</v>
      </c>
      <c r="BI2173" s="575"/>
      <c r="BJ2173" s="590">
        <f>IF(BF2173=0,0,(BH2173/BF2173)*100)</f>
        <v>0</v>
      </c>
      <c r="BK2173" s="591"/>
      <c r="BL2173" s="650">
        <f>(AD2173*2)+(AJ2173*2)+(AP2173*3)+BB2173</f>
        <v>0</v>
      </c>
      <c r="BM2173" s="651"/>
      <c r="BN2173" s="652"/>
      <c r="BO2173" s="599" t="e">
        <f>(BL2173*BR$2153)+(N2173*BR$2154)+(X2173*BR$2155)+(R2173*BR$2156)+(V2173*BR$2157)+(Z2173*BR$2158)</f>
        <v>#REF!</v>
      </c>
      <c r="BP2173" s="599" t="e">
        <f>((AZ2173-BB2173)*BR$2160)+((AT2173-AV2173)*BR$2159)+(H2173*BR$2161)+(P2173*BR$2162)</f>
        <v>#REF!</v>
      </c>
      <c r="BQ2173" s="54"/>
      <c r="BR2173" s="54"/>
      <c r="BS2173" s="54"/>
    </row>
    <row r="2174" spans="1:71" ht="21.75" customHeight="1">
      <c r="A2174" s="54"/>
      <c r="B2174" s="566"/>
      <c r="C2174" s="560" t="str">
        <f>IF(ROSTER!D$28="","",ROSTER!D$28)</f>
        <v/>
      </c>
      <c r="D2174" s="561"/>
      <c r="E2174" s="547"/>
      <c r="F2174" s="502"/>
      <c r="G2174" s="507"/>
      <c r="H2174" s="544"/>
      <c r="I2174" s="545"/>
      <c r="J2174" s="540"/>
      <c r="K2174" s="541"/>
      <c r="L2174" s="553"/>
      <c r="M2174" s="559"/>
      <c r="N2174" s="556" t="s">
        <v>14</v>
      </c>
      <c r="O2174" s="557"/>
      <c r="P2174" s="540"/>
      <c r="Q2174" s="541"/>
      <c r="R2174" s="553"/>
      <c r="S2174" s="559"/>
      <c r="T2174" s="592"/>
      <c r="U2174" s="593"/>
      <c r="V2174" s="551"/>
      <c r="W2174" s="545"/>
      <c r="X2174" s="540"/>
      <c r="Y2174" s="545"/>
      <c r="Z2174" s="540"/>
      <c r="AA2174" s="545"/>
      <c r="AB2174" s="540"/>
      <c r="AC2174" s="541"/>
      <c r="AD2174" s="553"/>
      <c r="AE2174" s="559"/>
      <c r="AF2174" s="588"/>
      <c r="AG2174" s="589"/>
      <c r="AH2174" s="540"/>
      <c r="AI2174" s="541"/>
      <c r="AJ2174" s="553"/>
      <c r="AK2174" s="559"/>
      <c r="AL2174" s="592"/>
      <c r="AM2174" s="593"/>
      <c r="AN2174" s="540"/>
      <c r="AO2174" s="541"/>
      <c r="AP2174" s="553"/>
      <c r="AQ2174" s="559"/>
      <c r="AR2174" s="592"/>
      <c r="AS2174" s="593"/>
      <c r="AT2174" s="580"/>
      <c r="AU2174" s="581"/>
      <c r="AV2174" s="576"/>
      <c r="AW2174" s="577"/>
      <c r="AX2174" s="592"/>
      <c r="AY2174" s="593"/>
      <c r="AZ2174" s="540"/>
      <c r="BA2174" s="541"/>
      <c r="BB2174" s="553"/>
      <c r="BC2174" s="559"/>
      <c r="BD2174" s="592"/>
      <c r="BE2174" s="593"/>
      <c r="BF2174" s="580"/>
      <c r="BG2174" s="581"/>
      <c r="BH2174" s="576"/>
      <c r="BI2174" s="577"/>
      <c r="BJ2174" s="592"/>
      <c r="BK2174" s="593"/>
      <c r="BL2174" s="653"/>
      <c r="BM2174" s="654"/>
      <c r="BN2174" s="655"/>
      <c r="BO2174" s="600"/>
      <c r="BP2174" s="600"/>
      <c r="BQ2174" s="54"/>
      <c r="BR2174" s="54"/>
      <c r="BS2174" s="54"/>
    </row>
    <row r="2175" spans="1:71" ht="21.75" customHeight="1">
      <c r="A2175" s="54"/>
      <c r="B2175" s="565" t="str">
        <f>IF(ROSTER!B$30="","",ROSTER!B$30)</f>
        <v/>
      </c>
      <c r="C2175" s="536" t="str">
        <f>IF(ROSTER!C$30="","",ROSTER!C$30)</f>
        <v/>
      </c>
      <c r="D2175" s="537"/>
      <c r="E2175" s="546"/>
      <c r="F2175" s="501">
        <f>IF(E2175="y",1,IF(E2175="S",1,0))</f>
        <v>0</v>
      </c>
      <c r="G2175" s="506">
        <f>IF(E2175="S",1,0)</f>
        <v>0</v>
      </c>
      <c r="H2175" s="542"/>
      <c r="I2175" s="543"/>
      <c r="J2175" s="538"/>
      <c r="K2175" s="539"/>
      <c r="L2175" s="552"/>
      <c r="M2175" s="558"/>
      <c r="N2175" s="554">
        <f>L2175+J2175</f>
        <v>0</v>
      </c>
      <c r="O2175" s="555"/>
      <c r="P2175" s="538"/>
      <c r="Q2175" s="539"/>
      <c r="R2175" s="552"/>
      <c r="S2175" s="558"/>
      <c r="T2175" s="590">
        <f t="shared" ref="T2175:T2196" si="1948">R2175-P2175</f>
        <v>0</v>
      </c>
      <c r="U2175" s="591"/>
      <c r="V2175" s="550"/>
      <c r="W2175" s="543"/>
      <c r="X2175" s="538"/>
      <c r="Y2175" s="543"/>
      <c r="Z2175" s="538"/>
      <c r="AA2175" s="543"/>
      <c r="AB2175" s="538"/>
      <c r="AC2175" s="539"/>
      <c r="AD2175" s="552"/>
      <c r="AE2175" s="558"/>
      <c r="AF2175" s="586">
        <f>IF(AB2175=0,0,(AD2175/AB2175)*100)</f>
        <v>0</v>
      </c>
      <c r="AG2175" s="587"/>
      <c r="AH2175" s="538"/>
      <c r="AI2175" s="539"/>
      <c r="AJ2175" s="552"/>
      <c r="AK2175" s="558"/>
      <c r="AL2175" s="590">
        <f>IF(AH2175=0,0,(AJ2175/AH2175)*100)</f>
        <v>0</v>
      </c>
      <c r="AM2175" s="591"/>
      <c r="AN2175" s="538"/>
      <c r="AO2175" s="539"/>
      <c r="AP2175" s="552"/>
      <c r="AQ2175" s="558"/>
      <c r="AR2175" s="590">
        <f>IF(AN2175=0,0,(AP2175/AN2175)*100)</f>
        <v>0</v>
      </c>
      <c r="AS2175" s="591"/>
      <c r="AT2175" s="578">
        <f>AB2175+AH2175+AN2175</f>
        <v>0</v>
      </c>
      <c r="AU2175" s="579"/>
      <c r="AV2175" s="574">
        <f>AD2175+AJ2175+AP2175</f>
        <v>0</v>
      </c>
      <c r="AW2175" s="575"/>
      <c r="AX2175" s="590">
        <f>IF(AT2175=0,0,(AV2175/AT2175)*100)</f>
        <v>0</v>
      </c>
      <c r="AY2175" s="591"/>
      <c r="AZ2175" s="538"/>
      <c r="BA2175" s="539"/>
      <c r="BB2175" s="552"/>
      <c r="BC2175" s="558"/>
      <c r="BD2175" s="590">
        <f>IF(AZ2175=0,0,(BB2175/AZ2175)*100)</f>
        <v>0</v>
      </c>
      <c r="BE2175" s="591"/>
      <c r="BF2175" s="578">
        <f>AT2175+AZ2175</f>
        <v>0</v>
      </c>
      <c r="BG2175" s="579"/>
      <c r="BH2175" s="574">
        <f>AV2175+BB2175</f>
        <v>0</v>
      </c>
      <c r="BI2175" s="575"/>
      <c r="BJ2175" s="590">
        <f>IF(BF2175=0,0,(BH2175/BF2175)*100)</f>
        <v>0</v>
      </c>
      <c r="BK2175" s="591"/>
      <c r="BL2175" s="650">
        <f>(AD2175*2)+(AJ2175*2)+(AP2175*3)+BB2175</f>
        <v>0</v>
      </c>
      <c r="BM2175" s="651"/>
      <c r="BN2175" s="652"/>
      <c r="BO2175" s="599" t="e">
        <f>(BL2175*BR$2153)+(N2175*BR$2154)+(X2175*BR$2155)+(R2175*BR$2156)+(V2175*BR$2157)+(Z2175*BR$2158)</f>
        <v>#REF!</v>
      </c>
      <c r="BP2175" s="599" t="e">
        <f>((AZ2175-BB2175)*BR$2160)+((AT2175-AV2175)*BR$2159)+(H2175*BR$2161)+(P2175*BR$2162)</f>
        <v>#REF!</v>
      </c>
      <c r="BQ2175" s="54"/>
      <c r="BR2175" s="54"/>
      <c r="BS2175" s="54"/>
    </row>
    <row r="2176" spans="1:71" ht="21.75" customHeight="1">
      <c r="A2176" s="54"/>
      <c r="B2176" s="566"/>
      <c r="C2176" s="560" t="str">
        <f>IF(ROSTER!D$30="","",ROSTER!D$30)</f>
        <v/>
      </c>
      <c r="D2176" s="561"/>
      <c r="E2176" s="547"/>
      <c r="F2176" s="502"/>
      <c r="G2176" s="507"/>
      <c r="H2176" s="544"/>
      <c r="I2176" s="545"/>
      <c r="J2176" s="540"/>
      <c r="K2176" s="541"/>
      <c r="L2176" s="553"/>
      <c r="M2176" s="559"/>
      <c r="N2176" s="556" t="s">
        <v>14</v>
      </c>
      <c r="O2176" s="557"/>
      <c r="P2176" s="540"/>
      <c r="Q2176" s="541"/>
      <c r="R2176" s="553"/>
      <c r="S2176" s="559"/>
      <c r="T2176" s="592"/>
      <c r="U2176" s="593"/>
      <c r="V2176" s="551"/>
      <c r="W2176" s="545"/>
      <c r="X2176" s="540"/>
      <c r="Y2176" s="545"/>
      <c r="Z2176" s="540"/>
      <c r="AA2176" s="545"/>
      <c r="AB2176" s="540"/>
      <c r="AC2176" s="541"/>
      <c r="AD2176" s="553"/>
      <c r="AE2176" s="559"/>
      <c r="AF2176" s="588"/>
      <c r="AG2176" s="589"/>
      <c r="AH2176" s="540"/>
      <c r="AI2176" s="541"/>
      <c r="AJ2176" s="553"/>
      <c r="AK2176" s="559"/>
      <c r="AL2176" s="592"/>
      <c r="AM2176" s="593"/>
      <c r="AN2176" s="540"/>
      <c r="AO2176" s="541"/>
      <c r="AP2176" s="553"/>
      <c r="AQ2176" s="559"/>
      <c r="AR2176" s="592"/>
      <c r="AS2176" s="593"/>
      <c r="AT2176" s="580"/>
      <c r="AU2176" s="581"/>
      <c r="AV2176" s="576"/>
      <c r="AW2176" s="577"/>
      <c r="AX2176" s="592"/>
      <c r="AY2176" s="593"/>
      <c r="AZ2176" s="540"/>
      <c r="BA2176" s="541"/>
      <c r="BB2176" s="553"/>
      <c r="BC2176" s="559"/>
      <c r="BD2176" s="592"/>
      <c r="BE2176" s="593"/>
      <c r="BF2176" s="580"/>
      <c r="BG2176" s="581"/>
      <c r="BH2176" s="576"/>
      <c r="BI2176" s="577"/>
      <c r="BJ2176" s="592"/>
      <c r="BK2176" s="593"/>
      <c r="BL2176" s="653"/>
      <c r="BM2176" s="654"/>
      <c r="BN2176" s="655"/>
      <c r="BO2176" s="600"/>
      <c r="BP2176" s="600"/>
      <c r="BQ2176" s="54"/>
      <c r="BR2176" s="54"/>
      <c r="BS2176" s="54"/>
    </row>
    <row r="2177" spans="1:71" ht="21.75" customHeight="1">
      <c r="A2177" s="54"/>
      <c r="B2177" s="565" t="str">
        <f>IF(ROSTER!B$32="","",ROSTER!B$32)</f>
        <v/>
      </c>
      <c r="C2177" s="536" t="str">
        <f>IF(ROSTER!C$32="","",ROSTER!C$32)</f>
        <v/>
      </c>
      <c r="D2177" s="537"/>
      <c r="E2177" s="546"/>
      <c r="F2177" s="501">
        <f>IF(E2177="y",1,IF(E2177="S",1,0))</f>
        <v>0</v>
      </c>
      <c r="G2177" s="506">
        <f>IF(E2177="S",1,0)</f>
        <v>0</v>
      </c>
      <c r="H2177" s="542"/>
      <c r="I2177" s="543"/>
      <c r="J2177" s="538"/>
      <c r="K2177" s="539"/>
      <c r="L2177" s="552"/>
      <c r="M2177" s="558"/>
      <c r="N2177" s="554">
        <f>L2177+J2177</f>
        <v>0</v>
      </c>
      <c r="O2177" s="555"/>
      <c r="P2177" s="538"/>
      <c r="Q2177" s="539"/>
      <c r="R2177" s="552"/>
      <c r="S2177" s="558"/>
      <c r="T2177" s="590">
        <f t="shared" ref="T2177:T2196" si="1949">R2177-P2177</f>
        <v>0</v>
      </c>
      <c r="U2177" s="591"/>
      <c r="V2177" s="550"/>
      <c r="W2177" s="543"/>
      <c r="X2177" s="538"/>
      <c r="Y2177" s="543"/>
      <c r="Z2177" s="538"/>
      <c r="AA2177" s="543"/>
      <c r="AB2177" s="538"/>
      <c r="AC2177" s="539"/>
      <c r="AD2177" s="552"/>
      <c r="AE2177" s="558"/>
      <c r="AF2177" s="586">
        <f>IF(AB2177=0,0,(AD2177/AB2177)*100)</f>
        <v>0</v>
      </c>
      <c r="AG2177" s="587"/>
      <c r="AH2177" s="538"/>
      <c r="AI2177" s="539"/>
      <c r="AJ2177" s="552"/>
      <c r="AK2177" s="558"/>
      <c r="AL2177" s="590">
        <f>IF(AH2177=0,0,(AJ2177/AH2177)*100)</f>
        <v>0</v>
      </c>
      <c r="AM2177" s="591"/>
      <c r="AN2177" s="538"/>
      <c r="AO2177" s="539"/>
      <c r="AP2177" s="552"/>
      <c r="AQ2177" s="558"/>
      <c r="AR2177" s="590">
        <f>IF(AN2177=0,0,(AP2177/AN2177)*100)</f>
        <v>0</v>
      </c>
      <c r="AS2177" s="591"/>
      <c r="AT2177" s="578">
        <f>AB2177+AH2177+AN2177</f>
        <v>0</v>
      </c>
      <c r="AU2177" s="579"/>
      <c r="AV2177" s="574">
        <f>AD2177+AJ2177+AP2177</f>
        <v>0</v>
      </c>
      <c r="AW2177" s="575"/>
      <c r="AX2177" s="590">
        <f>IF(AT2177=0,0,(AV2177/AT2177)*100)</f>
        <v>0</v>
      </c>
      <c r="AY2177" s="591"/>
      <c r="AZ2177" s="538"/>
      <c r="BA2177" s="539"/>
      <c r="BB2177" s="552"/>
      <c r="BC2177" s="558"/>
      <c r="BD2177" s="590">
        <f>IF(AZ2177=0,0,(BB2177/AZ2177)*100)</f>
        <v>0</v>
      </c>
      <c r="BE2177" s="591"/>
      <c r="BF2177" s="578">
        <f>AT2177+AZ2177</f>
        <v>0</v>
      </c>
      <c r="BG2177" s="579"/>
      <c r="BH2177" s="574">
        <f>AV2177+BB2177</f>
        <v>0</v>
      </c>
      <c r="BI2177" s="575"/>
      <c r="BJ2177" s="590">
        <f>IF(BF2177=0,0,(BH2177/BF2177)*100)</f>
        <v>0</v>
      </c>
      <c r="BK2177" s="591"/>
      <c r="BL2177" s="650">
        <f>(AD2177*2)+(AJ2177*2)+(AP2177*3)+BB2177</f>
        <v>0</v>
      </c>
      <c r="BM2177" s="651"/>
      <c r="BN2177" s="652"/>
      <c r="BO2177" s="599" t="e">
        <f>(BL2177*BR$2153)+(N2177*BR$2154)+(X2177*BR$2155)+(R2177*BR$2156)+(V2177*BR$2157)+(Z2177*BR$2158)</f>
        <v>#REF!</v>
      </c>
      <c r="BP2177" s="599" t="e">
        <f>((AZ2177-BB2177)*BR$2160)+((AT2177-AV2177)*BR$2159)+(H2177*BR$2161)+(P2177*BR$2162)</f>
        <v>#REF!</v>
      </c>
      <c r="BQ2177" s="54"/>
      <c r="BR2177" s="54"/>
      <c r="BS2177" s="54"/>
    </row>
    <row r="2178" spans="1:71" ht="21.75" customHeight="1">
      <c r="A2178" s="54"/>
      <c r="B2178" s="566"/>
      <c r="C2178" s="560" t="str">
        <f>IF(ROSTER!D$32="","",ROSTER!D$32)</f>
        <v/>
      </c>
      <c r="D2178" s="561"/>
      <c r="E2178" s="547"/>
      <c r="F2178" s="502"/>
      <c r="G2178" s="507"/>
      <c r="H2178" s="544"/>
      <c r="I2178" s="545"/>
      <c r="J2178" s="540"/>
      <c r="K2178" s="541"/>
      <c r="L2178" s="553"/>
      <c r="M2178" s="559"/>
      <c r="N2178" s="556" t="s">
        <v>14</v>
      </c>
      <c r="O2178" s="557"/>
      <c r="P2178" s="540"/>
      <c r="Q2178" s="541"/>
      <c r="R2178" s="553"/>
      <c r="S2178" s="559"/>
      <c r="T2178" s="592"/>
      <c r="U2178" s="593"/>
      <c r="V2178" s="551"/>
      <c r="W2178" s="545"/>
      <c r="X2178" s="540"/>
      <c r="Y2178" s="545"/>
      <c r="Z2178" s="540"/>
      <c r="AA2178" s="545"/>
      <c r="AB2178" s="540"/>
      <c r="AC2178" s="541"/>
      <c r="AD2178" s="553"/>
      <c r="AE2178" s="559"/>
      <c r="AF2178" s="588"/>
      <c r="AG2178" s="589"/>
      <c r="AH2178" s="540"/>
      <c r="AI2178" s="541"/>
      <c r="AJ2178" s="553"/>
      <c r="AK2178" s="559"/>
      <c r="AL2178" s="592"/>
      <c r="AM2178" s="593"/>
      <c r="AN2178" s="540"/>
      <c r="AO2178" s="541"/>
      <c r="AP2178" s="553"/>
      <c r="AQ2178" s="559"/>
      <c r="AR2178" s="592"/>
      <c r="AS2178" s="593"/>
      <c r="AT2178" s="580"/>
      <c r="AU2178" s="581"/>
      <c r="AV2178" s="576"/>
      <c r="AW2178" s="577"/>
      <c r="AX2178" s="592"/>
      <c r="AY2178" s="593"/>
      <c r="AZ2178" s="540"/>
      <c r="BA2178" s="541"/>
      <c r="BB2178" s="553"/>
      <c r="BC2178" s="559"/>
      <c r="BD2178" s="592"/>
      <c r="BE2178" s="593"/>
      <c r="BF2178" s="580"/>
      <c r="BG2178" s="581"/>
      <c r="BH2178" s="576"/>
      <c r="BI2178" s="577"/>
      <c r="BJ2178" s="592"/>
      <c r="BK2178" s="593"/>
      <c r="BL2178" s="653"/>
      <c r="BM2178" s="654"/>
      <c r="BN2178" s="655"/>
      <c r="BO2178" s="600"/>
      <c r="BP2178" s="600"/>
      <c r="BQ2178" s="54"/>
      <c r="BR2178" s="54"/>
      <c r="BS2178" s="54"/>
    </row>
    <row r="2179" spans="1:71" ht="21.75" customHeight="1">
      <c r="A2179" s="54"/>
      <c r="B2179" s="565" t="str">
        <f>IF(ROSTER!B$34="","",ROSTER!B$34)</f>
        <v/>
      </c>
      <c r="C2179" s="536" t="str">
        <f>IF(ROSTER!C$34="","",ROSTER!C$34)</f>
        <v/>
      </c>
      <c r="D2179" s="537"/>
      <c r="E2179" s="546"/>
      <c r="F2179" s="501">
        <f>IF(E2179="y",1,IF(E2179="S",1,0))</f>
        <v>0</v>
      </c>
      <c r="G2179" s="506">
        <f>IF(E2179="S",1,0)</f>
        <v>0</v>
      </c>
      <c r="H2179" s="542"/>
      <c r="I2179" s="543"/>
      <c r="J2179" s="538"/>
      <c r="K2179" s="539"/>
      <c r="L2179" s="552"/>
      <c r="M2179" s="558"/>
      <c r="N2179" s="554">
        <f>L2179+J2179</f>
        <v>0</v>
      </c>
      <c r="O2179" s="555"/>
      <c r="P2179" s="538"/>
      <c r="Q2179" s="539"/>
      <c r="R2179" s="552"/>
      <c r="S2179" s="558"/>
      <c r="T2179" s="590">
        <f t="shared" ref="T2179:T2196" si="1950">R2179-P2179</f>
        <v>0</v>
      </c>
      <c r="U2179" s="591"/>
      <c r="V2179" s="550"/>
      <c r="W2179" s="543"/>
      <c r="X2179" s="538"/>
      <c r="Y2179" s="543"/>
      <c r="Z2179" s="538"/>
      <c r="AA2179" s="543"/>
      <c r="AB2179" s="538"/>
      <c r="AC2179" s="539"/>
      <c r="AD2179" s="552"/>
      <c r="AE2179" s="558"/>
      <c r="AF2179" s="586">
        <f>IF(AB2179=0,0,(AD2179/AB2179)*100)</f>
        <v>0</v>
      </c>
      <c r="AG2179" s="587"/>
      <c r="AH2179" s="538"/>
      <c r="AI2179" s="539"/>
      <c r="AJ2179" s="552"/>
      <c r="AK2179" s="558"/>
      <c r="AL2179" s="590">
        <f>IF(AH2179=0,0,(AJ2179/AH2179)*100)</f>
        <v>0</v>
      </c>
      <c r="AM2179" s="591"/>
      <c r="AN2179" s="538"/>
      <c r="AO2179" s="539"/>
      <c r="AP2179" s="552"/>
      <c r="AQ2179" s="558"/>
      <c r="AR2179" s="590">
        <f>IF(AN2179=0,0,(AP2179/AN2179)*100)</f>
        <v>0</v>
      </c>
      <c r="AS2179" s="591"/>
      <c r="AT2179" s="578">
        <f>AB2179+AH2179+AN2179</f>
        <v>0</v>
      </c>
      <c r="AU2179" s="579"/>
      <c r="AV2179" s="574">
        <f>AD2179+AJ2179+AP2179</f>
        <v>0</v>
      </c>
      <c r="AW2179" s="575"/>
      <c r="AX2179" s="590">
        <f>IF(AT2179=0,0,(AV2179/AT2179)*100)</f>
        <v>0</v>
      </c>
      <c r="AY2179" s="591"/>
      <c r="AZ2179" s="538"/>
      <c r="BA2179" s="539"/>
      <c r="BB2179" s="552"/>
      <c r="BC2179" s="558"/>
      <c r="BD2179" s="590">
        <f>IF(AZ2179=0,0,(BB2179/AZ2179)*100)</f>
        <v>0</v>
      </c>
      <c r="BE2179" s="591"/>
      <c r="BF2179" s="578">
        <f>AT2179+AZ2179</f>
        <v>0</v>
      </c>
      <c r="BG2179" s="579"/>
      <c r="BH2179" s="574">
        <f>AV2179+BB2179</f>
        <v>0</v>
      </c>
      <c r="BI2179" s="575"/>
      <c r="BJ2179" s="590">
        <f>IF(BF2179=0,0,(BH2179/BF2179)*100)</f>
        <v>0</v>
      </c>
      <c r="BK2179" s="591"/>
      <c r="BL2179" s="650">
        <f>(AD2179*2)+(AJ2179*2)+(AP2179*3)+BB2179</f>
        <v>0</v>
      </c>
      <c r="BM2179" s="651"/>
      <c r="BN2179" s="652"/>
      <c r="BO2179" s="599" t="e">
        <f>(BL2179*BR$2153)+(N2179*BR$2154)+(X2179*BR$2155)+(R2179*BR$2156)+(V2179*BR$2157)+(Z2179*BR$2158)</f>
        <v>#REF!</v>
      </c>
      <c r="BP2179" s="599" t="e">
        <f>((AZ2179-BB2179)*BR$2160)+((AT2179-AV2179)*BR$2159)+(H2179*BR$2161)+(P2179*BR$2162)</f>
        <v>#REF!</v>
      </c>
      <c r="BQ2179" s="54"/>
      <c r="BR2179" s="54"/>
      <c r="BS2179" s="54"/>
    </row>
    <row r="2180" spans="1:71" ht="21.75" customHeight="1">
      <c r="A2180" s="54"/>
      <c r="B2180" s="566"/>
      <c r="C2180" s="560" t="str">
        <f>IF(ROSTER!D$34="","",ROSTER!D$34)</f>
        <v/>
      </c>
      <c r="D2180" s="561"/>
      <c r="E2180" s="547"/>
      <c r="F2180" s="502"/>
      <c r="G2180" s="507"/>
      <c r="H2180" s="544"/>
      <c r="I2180" s="545"/>
      <c r="J2180" s="540"/>
      <c r="K2180" s="541"/>
      <c r="L2180" s="553"/>
      <c r="M2180" s="559"/>
      <c r="N2180" s="556" t="s">
        <v>14</v>
      </c>
      <c r="O2180" s="557"/>
      <c r="P2180" s="540"/>
      <c r="Q2180" s="541"/>
      <c r="R2180" s="553"/>
      <c r="S2180" s="559"/>
      <c r="T2180" s="592"/>
      <c r="U2180" s="593"/>
      <c r="V2180" s="551"/>
      <c r="W2180" s="545"/>
      <c r="X2180" s="540"/>
      <c r="Y2180" s="545"/>
      <c r="Z2180" s="540"/>
      <c r="AA2180" s="545"/>
      <c r="AB2180" s="540"/>
      <c r="AC2180" s="541"/>
      <c r="AD2180" s="553"/>
      <c r="AE2180" s="559"/>
      <c r="AF2180" s="588"/>
      <c r="AG2180" s="589"/>
      <c r="AH2180" s="540"/>
      <c r="AI2180" s="541"/>
      <c r="AJ2180" s="553"/>
      <c r="AK2180" s="559"/>
      <c r="AL2180" s="592"/>
      <c r="AM2180" s="593"/>
      <c r="AN2180" s="540"/>
      <c r="AO2180" s="541"/>
      <c r="AP2180" s="553"/>
      <c r="AQ2180" s="559"/>
      <c r="AR2180" s="592"/>
      <c r="AS2180" s="593"/>
      <c r="AT2180" s="580"/>
      <c r="AU2180" s="581"/>
      <c r="AV2180" s="576"/>
      <c r="AW2180" s="577"/>
      <c r="AX2180" s="592"/>
      <c r="AY2180" s="593"/>
      <c r="AZ2180" s="540"/>
      <c r="BA2180" s="541"/>
      <c r="BB2180" s="553"/>
      <c r="BC2180" s="559"/>
      <c r="BD2180" s="592"/>
      <c r="BE2180" s="593"/>
      <c r="BF2180" s="580"/>
      <c r="BG2180" s="581"/>
      <c r="BH2180" s="576"/>
      <c r="BI2180" s="577"/>
      <c r="BJ2180" s="592"/>
      <c r="BK2180" s="593"/>
      <c r="BL2180" s="653"/>
      <c r="BM2180" s="654"/>
      <c r="BN2180" s="655"/>
      <c r="BO2180" s="600"/>
      <c r="BP2180" s="600"/>
      <c r="BQ2180" s="54"/>
      <c r="BR2180" s="54"/>
      <c r="BS2180" s="54"/>
    </row>
    <row r="2181" spans="1:71" ht="21.75" customHeight="1">
      <c r="A2181" s="54"/>
      <c r="B2181" s="565" t="str">
        <f>IF(ROSTER!B$36="","",ROSTER!B$36)</f>
        <v/>
      </c>
      <c r="C2181" s="536" t="str">
        <f>IF(ROSTER!C$36="","",ROSTER!C$36)</f>
        <v/>
      </c>
      <c r="D2181" s="537"/>
      <c r="E2181" s="546"/>
      <c r="F2181" s="501">
        <f>IF(E2181="y",1,IF(E2181="S",1,0))</f>
        <v>0</v>
      </c>
      <c r="G2181" s="506">
        <f>IF(E2181="S",1,0)</f>
        <v>0</v>
      </c>
      <c r="H2181" s="542"/>
      <c r="I2181" s="543"/>
      <c r="J2181" s="538"/>
      <c r="K2181" s="539"/>
      <c r="L2181" s="552"/>
      <c r="M2181" s="558"/>
      <c r="N2181" s="554">
        <f>L2181+J2181</f>
        <v>0</v>
      </c>
      <c r="O2181" s="555"/>
      <c r="P2181" s="538"/>
      <c r="Q2181" s="539"/>
      <c r="R2181" s="552"/>
      <c r="S2181" s="558"/>
      <c r="T2181" s="590">
        <f t="shared" ref="T2181:T2196" si="1951">R2181-P2181</f>
        <v>0</v>
      </c>
      <c r="U2181" s="591"/>
      <c r="V2181" s="550"/>
      <c r="W2181" s="543"/>
      <c r="X2181" s="538"/>
      <c r="Y2181" s="543"/>
      <c r="Z2181" s="538"/>
      <c r="AA2181" s="543"/>
      <c r="AB2181" s="538"/>
      <c r="AC2181" s="539"/>
      <c r="AD2181" s="552"/>
      <c r="AE2181" s="558"/>
      <c r="AF2181" s="586">
        <f>IF(AB2181=0,0,(AD2181/AB2181)*100)</f>
        <v>0</v>
      </c>
      <c r="AG2181" s="587"/>
      <c r="AH2181" s="538"/>
      <c r="AI2181" s="539"/>
      <c r="AJ2181" s="552"/>
      <c r="AK2181" s="558"/>
      <c r="AL2181" s="590">
        <f>IF(AH2181=0,0,(AJ2181/AH2181)*100)</f>
        <v>0</v>
      </c>
      <c r="AM2181" s="591"/>
      <c r="AN2181" s="538"/>
      <c r="AO2181" s="539"/>
      <c r="AP2181" s="552"/>
      <c r="AQ2181" s="558"/>
      <c r="AR2181" s="590">
        <f>IF(AN2181=0,0,(AP2181/AN2181)*100)</f>
        <v>0</v>
      </c>
      <c r="AS2181" s="591"/>
      <c r="AT2181" s="578">
        <f>AB2181+AH2181+AN2181</f>
        <v>0</v>
      </c>
      <c r="AU2181" s="579"/>
      <c r="AV2181" s="574">
        <f>AD2181+AJ2181+AP2181</f>
        <v>0</v>
      </c>
      <c r="AW2181" s="575"/>
      <c r="AX2181" s="590">
        <f>IF(AT2181=0,0,(AV2181/AT2181)*100)</f>
        <v>0</v>
      </c>
      <c r="AY2181" s="591"/>
      <c r="AZ2181" s="538"/>
      <c r="BA2181" s="539"/>
      <c r="BB2181" s="552"/>
      <c r="BC2181" s="558"/>
      <c r="BD2181" s="590">
        <f>IF(AZ2181=0,0,(BB2181/AZ2181)*100)</f>
        <v>0</v>
      </c>
      <c r="BE2181" s="591"/>
      <c r="BF2181" s="578">
        <f>AT2181+AZ2181</f>
        <v>0</v>
      </c>
      <c r="BG2181" s="579"/>
      <c r="BH2181" s="574">
        <f>AV2181+BB2181</f>
        <v>0</v>
      </c>
      <c r="BI2181" s="575"/>
      <c r="BJ2181" s="590">
        <f>IF(BF2181=0,0,(BH2181/BF2181)*100)</f>
        <v>0</v>
      </c>
      <c r="BK2181" s="591"/>
      <c r="BL2181" s="650">
        <f>(AD2181*2)+(AJ2181*2)+(AP2181*3)+BB2181</f>
        <v>0</v>
      </c>
      <c r="BM2181" s="651"/>
      <c r="BN2181" s="652"/>
      <c r="BO2181" s="599" t="e">
        <f>(BL2181*BR$2153)+(N2181*BR$2154)+(X2181*BR$2155)+(R2181*BR$2156)+(V2181*BR$2157)+(Z2181*BR$2158)</f>
        <v>#REF!</v>
      </c>
      <c r="BP2181" s="599" t="e">
        <f>((AZ2181-BB2181)*BR$2160)+((AT2181-AV2181)*BR$2159)+(H2181*BR$2161)+(P2181*BR$2162)</f>
        <v>#REF!</v>
      </c>
      <c r="BQ2181" s="54"/>
      <c r="BR2181" s="54"/>
      <c r="BS2181" s="54"/>
    </row>
    <row r="2182" spans="1:71" ht="21.75" customHeight="1">
      <c r="A2182" s="54"/>
      <c r="B2182" s="566"/>
      <c r="C2182" s="560" t="str">
        <f>IF(ROSTER!D$36="","",ROSTER!D$36)</f>
        <v/>
      </c>
      <c r="D2182" s="561"/>
      <c r="E2182" s="547"/>
      <c r="F2182" s="502"/>
      <c r="G2182" s="507"/>
      <c r="H2182" s="544"/>
      <c r="I2182" s="545"/>
      <c r="J2182" s="540"/>
      <c r="K2182" s="541"/>
      <c r="L2182" s="553"/>
      <c r="M2182" s="559"/>
      <c r="N2182" s="556" t="s">
        <v>14</v>
      </c>
      <c r="O2182" s="557"/>
      <c r="P2182" s="540"/>
      <c r="Q2182" s="541"/>
      <c r="R2182" s="553"/>
      <c r="S2182" s="559"/>
      <c r="T2182" s="592"/>
      <c r="U2182" s="593"/>
      <c r="V2182" s="551"/>
      <c r="W2182" s="545"/>
      <c r="X2182" s="540"/>
      <c r="Y2182" s="545"/>
      <c r="Z2182" s="540"/>
      <c r="AA2182" s="545"/>
      <c r="AB2182" s="540"/>
      <c r="AC2182" s="541"/>
      <c r="AD2182" s="553"/>
      <c r="AE2182" s="559"/>
      <c r="AF2182" s="588"/>
      <c r="AG2182" s="589"/>
      <c r="AH2182" s="540"/>
      <c r="AI2182" s="541"/>
      <c r="AJ2182" s="553"/>
      <c r="AK2182" s="559"/>
      <c r="AL2182" s="592"/>
      <c r="AM2182" s="593"/>
      <c r="AN2182" s="540"/>
      <c r="AO2182" s="541"/>
      <c r="AP2182" s="553"/>
      <c r="AQ2182" s="559"/>
      <c r="AR2182" s="592"/>
      <c r="AS2182" s="593"/>
      <c r="AT2182" s="580"/>
      <c r="AU2182" s="581"/>
      <c r="AV2182" s="576"/>
      <c r="AW2182" s="577"/>
      <c r="AX2182" s="592"/>
      <c r="AY2182" s="593"/>
      <c r="AZ2182" s="540"/>
      <c r="BA2182" s="541"/>
      <c r="BB2182" s="553"/>
      <c r="BC2182" s="559"/>
      <c r="BD2182" s="592"/>
      <c r="BE2182" s="593"/>
      <c r="BF2182" s="580"/>
      <c r="BG2182" s="581"/>
      <c r="BH2182" s="576"/>
      <c r="BI2182" s="577"/>
      <c r="BJ2182" s="592"/>
      <c r="BK2182" s="593"/>
      <c r="BL2182" s="653"/>
      <c r="BM2182" s="654"/>
      <c r="BN2182" s="655"/>
      <c r="BO2182" s="600"/>
      <c r="BP2182" s="600"/>
      <c r="BQ2182" s="54"/>
      <c r="BR2182" s="54"/>
      <c r="BS2182" s="54"/>
    </row>
    <row r="2183" spans="1:71" ht="21.75" customHeight="1">
      <c r="A2183" s="54"/>
      <c r="B2183" s="565" t="str">
        <f>IF(ROSTER!B$38="","",ROSTER!B$38)</f>
        <v/>
      </c>
      <c r="C2183" s="536" t="str">
        <f>IF(ROSTER!C$38="","",ROSTER!C$38)</f>
        <v/>
      </c>
      <c r="D2183" s="537"/>
      <c r="E2183" s="546"/>
      <c r="F2183" s="501">
        <f>IF(E2183="y",1,IF(E2183="S",1,0))</f>
        <v>0</v>
      </c>
      <c r="G2183" s="506">
        <f>IF(E2183="S",1,0)</f>
        <v>0</v>
      </c>
      <c r="H2183" s="542"/>
      <c r="I2183" s="543"/>
      <c r="J2183" s="538"/>
      <c r="K2183" s="539"/>
      <c r="L2183" s="552"/>
      <c r="M2183" s="558"/>
      <c r="N2183" s="554">
        <f>L2183+J2183</f>
        <v>0</v>
      </c>
      <c r="O2183" s="555"/>
      <c r="P2183" s="538"/>
      <c r="Q2183" s="539"/>
      <c r="R2183" s="552"/>
      <c r="S2183" s="558"/>
      <c r="T2183" s="590">
        <f t="shared" ref="T2183:T2196" si="1952">R2183-P2183</f>
        <v>0</v>
      </c>
      <c r="U2183" s="591"/>
      <c r="V2183" s="550"/>
      <c r="W2183" s="543"/>
      <c r="X2183" s="538"/>
      <c r="Y2183" s="543"/>
      <c r="Z2183" s="538"/>
      <c r="AA2183" s="543"/>
      <c r="AB2183" s="538"/>
      <c r="AC2183" s="539"/>
      <c r="AD2183" s="552"/>
      <c r="AE2183" s="558"/>
      <c r="AF2183" s="586">
        <f>IF(AB2183=0,0,(AD2183/AB2183)*100)</f>
        <v>0</v>
      </c>
      <c r="AG2183" s="587"/>
      <c r="AH2183" s="538"/>
      <c r="AI2183" s="539"/>
      <c r="AJ2183" s="552"/>
      <c r="AK2183" s="558"/>
      <c r="AL2183" s="590">
        <f>IF(AH2183=0,0,(AJ2183/AH2183)*100)</f>
        <v>0</v>
      </c>
      <c r="AM2183" s="591"/>
      <c r="AN2183" s="538"/>
      <c r="AO2183" s="539"/>
      <c r="AP2183" s="552"/>
      <c r="AQ2183" s="558"/>
      <c r="AR2183" s="590">
        <f>IF(AN2183=0,0,(AP2183/AN2183)*100)</f>
        <v>0</v>
      </c>
      <c r="AS2183" s="591"/>
      <c r="AT2183" s="578">
        <f>AB2183+AH2183+AN2183</f>
        <v>0</v>
      </c>
      <c r="AU2183" s="579"/>
      <c r="AV2183" s="574">
        <f>AD2183+AJ2183+AP2183</f>
        <v>0</v>
      </c>
      <c r="AW2183" s="575"/>
      <c r="AX2183" s="590">
        <f>IF(AT2183=0,0,(AV2183/AT2183)*100)</f>
        <v>0</v>
      </c>
      <c r="AY2183" s="591"/>
      <c r="AZ2183" s="538"/>
      <c r="BA2183" s="539"/>
      <c r="BB2183" s="552"/>
      <c r="BC2183" s="558"/>
      <c r="BD2183" s="590">
        <f>IF(AZ2183=0,0,(BB2183/AZ2183)*100)</f>
        <v>0</v>
      </c>
      <c r="BE2183" s="591"/>
      <c r="BF2183" s="578">
        <f>AT2183+AZ2183</f>
        <v>0</v>
      </c>
      <c r="BG2183" s="579"/>
      <c r="BH2183" s="574">
        <f>AV2183+BB2183</f>
        <v>0</v>
      </c>
      <c r="BI2183" s="575"/>
      <c r="BJ2183" s="590">
        <f>IF(BF2183=0,0,(BH2183/BF2183)*100)</f>
        <v>0</v>
      </c>
      <c r="BK2183" s="591"/>
      <c r="BL2183" s="650">
        <f>(AD2183*2)+(AJ2183*2)+(AP2183*3)+BB2183</f>
        <v>0</v>
      </c>
      <c r="BM2183" s="651"/>
      <c r="BN2183" s="652"/>
      <c r="BO2183" s="599" t="e">
        <f>(BL2183*BR$2153)+(N2183*BR$2154)+(X2183*BR$2155)+(R2183*BR$2156)+(V2183*BR$2157)+(Z2183*BR$2158)</f>
        <v>#REF!</v>
      </c>
      <c r="BP2183" s="599" t="e">
        <f>((AZ2183-BB2183)*BR$2160)+((AT2183-AV2183)*BR$2159)+(H2183*BR$2161)+(P2183*BR$2162)</f>
        <v>#REF!</v>
      </c>
      <c r="BQ2183" s="54"/>
      <c r="BR2183" s="54"/>
      <c r="BS2183" s="54"/>
    </row>
    <row r="2184" spans="1:71" ht="21.75" customHeight="1">
      <c r="A2184" s="54"/>
      <c r="B2184" s="566"/>
      <c r="C2184" s="560" t="str">
        <f>IF(ROSTER!D$38="","",ROSTER!D$38)</f>
        <v/>
      </c>
      <c r="D2184" s="561"/>
      <c r="E2184" s="547"/>
      <c r="F2184" s="502"/>
      <c r="G2184" s="507"/>
      <c r="H2184" s="544"/>
      <c r="I2184" s="545"/>
      <c r="J2184" s="540"/>
      <c r="K2184" s="541"/>
      <c r="L2184" s="553"/>
      <c r="M2184" s="559"/>
      <c r="N2184" s="556" t="s">
        <v>14</v>
      </c>
      <c r="O2184" s="557"/>
      <c r="P2184" s="540"/>
      <c r="Q2184" s="541"/>
      <c r="R2184" s="553"/>
      <c r="S2184" s="559"/>
      <c r="T2184" s="592"/>
      <c r="U2184" s="593"/>
      <c r="V2184" s="551"/>
      <c r="W2184" s="545"/>
      <c r="X2184" s="540"/>
      <c r="Y2184" s="545"/>
      <c r="Z2184" s="540"/>
      <c r="AA2184" s="545"/>
      <c r="AB2184" s="540"/>
      <c r="AC2184" s="541"/>
      <c r="AD2184" s="553"/>
      <c r="AE2184" s="559"/>
      <c r="AF2184" s="588"/>
      <c r="AG2184" s="589"/>
      <c r="AH2184" s="540"/>
      <c r="AI2184" s="541"/>
      <c r="AJ2184" s="553"/>
      <c r="AK2184" s="559"/>
      <c r="AL2184" s="592"/>
      <c r="AM2184" s="593"/>
      <c r="AN2184" s="540"/>
      <c r="AO2184" s="541"/>
      <c r="AP2184" s="553"/>
      <c r="AQ2184" s="559"/>
      <c r="AR2184" s="592"/>
      <c r="AS2184" s="593"/>
      <c r="AT2184" s="580"/>
      <c r="AU2184" s="581"/>
      <c r="AV2184" s="576"/>
      <c r="AW2184" s="577"/>
      <c r="AX2184" s="592"/>
      <c r="AY2184" s="593"/>
      <c r="AZ2184" s="540"/>
      <c r="BA2184" s="541"/>
      <c r="BB2184" s="553"/>
      <c r="BC2184" s="559"/>
      <c r="BD2184" s="592"/>
      <c r="BE2184" s="593"/>
      <c r="BF2184" s="580"/>
      <c r="BG2184" s="581"/>
      <c r="BH2184" s="576"/>
      <c r="BI2184" s="577"/>
      <c r="BJ2184" s="592"/>
      <c r="BK2184" s="593"/>
      <c r="BL2184" s="653"/>
      <c r="BM2184" s="654"/>
      <c r="BN2184" s="655"/>
      <c r="BO2184" s="600"/>
      <c r="BP2184" s="600"/>
      <c r="BQ2184" s="54"/>
      <c r="BR2184" s="54"/>
      <c r="BS2184" s="54"/>
    </row>
    <row r="2185" spans="1:71" ht="21.75" customHeight="1">
      <c r="A2185" s="54"/>
      <c r="B2185" s="565" t="str">
        <f>IF(ROSTER!B$40="","",ROSTER!B$40)</f>
        <v/>
      </c>
      <c r="C2185" s="536" t="str">
        <f>IF(ROSTER!C$40="","",ROSTER!C$40)</f>
        <v/>
      </c>
      <c r="D2185" s="537"/>
      <c r="E2185" s="546"/>
      <c r="F2185" s="501">
        <f>IF(E2185="y",1,IF(E2185="S",1,0))</f>
        <v>0</v>
      </c>
      <c r="G2185" s="506">
        <f>IF(E2185="S",1,0)</f>
        <v>0</v>
      </c>
      <c r="H2185" s="542"/>
      <c r="I2185" s="543"/>
      <c r="J2185" s="538"/>
      <c r="K2185" s="539"/>
      <c r="L2185" s="552"/>
      <c r="M2185" s="558"/>
      <c r="N2185" s="554">
        <f>L2185+J2185</f>
        <v>0</v>
      </c>
      <c r="O2185" s="555"/>
      <c r="P2185" s="538"/>
      <c r="Q2185" s="539"/>
      <c r="R2185" s="552"/>
      <c r="S2185" s="558"/>
      <c r="T2185" s="590">
        <f t="shared" ref="T2185:T2196" si="1953">R2185-P2185</f>
        <v>0</v>
      </c>
      <c r="U2185" s="591"/>
      <c r="V2185" s="550"/>
      <c r="W2185" s="543"/>
      <c r="X2185" s="538"/>
      <c r="Y2185" s="543"/>
      <c r="Z2185" s="538"/>
      <c r="AA2185" s="543"/>
      <c r="AB2185" s="538"/>
      <c r="AC2185" s="539"/>
      <c r="AD2185" s="552"/>
      <c r="AE2185" s="558"/>
      <c r="AF2185" s="586">
        <f>IF(AB2185=0,0,(AD2185/AB2185)*100)</f>
        <v>0</v>
      </c>
      <c r="AG2185" s="587"/>
      <c r="AH2185" s="538"/>
      <c r="AI2185" s="539"/>
      <c r="AJ2185" s="552"/>
      <c r="AK2185" s="558"/>
      <c r="AL2185" s="590">
        <f>IF(AH2185=0,0,(AJ2185/AH2185)*100)</f>
        <v>0</v>
      </c>
      <c r="AM2185" s="591"/>
      <c r="AN2185" s="538"/>
      <c r="AO2185" s="539"/>
      <c r="AP2185" s="552"/>
      <c r="AQ2185" s="558"/>
      <c r="AR2185" s="590">
        <f>IF(AN2185=0,0,(AP2185/AN2185)*100)</f>
        <v>0</v>
      </c>
      <c r="AS2185" s="591"/>
      <c r="AT2185" s="578">
        <f>AB2185+AH2185+AN2185</f>
        <v>0</v>
      </c>
      <c r="AU2185" s="579"/>
      <c r="AV2185" s="574">
        <f>AD2185+AJ2185+AP2185</f>
        <v>0</v>
      </c>
      <c r="AW2185" s="575"/>
      <c r="AX2185" s="590">
        <f>IF(AT2185=0,0,(AV2185/AT2185)*100)</f>
        <v>0</v>
      </c>
      <c r="AY2185" s="591"/>
      <c r="AZ2185" s="538"/>
      <c r="BA2185" s="539"/>
      <c r="BB2185" s="552"/>
      <c r="BC2185" s="558"/>
      <c r="BD2185" s="590">
        <f>IF(AZ2185=0,0,(BB2185/AZ2185)*100)</f>
        <v>0</v>
      </c>
      <c r="BE2185" s="591"/>
      <c r="BF2185" s="578">
        <f>AT2185+AZ2185</f>
        <v>0</v>
      </c>
      <c r="BG2185" s="579"/>
      <c r="BH2185" s="574">
        <f>AV2185+BB2185</f>
        <v>0</v>
      </c>
      <c r="BI2185" s="575"/>
      <c r="BJ2185" s="590">
        <f>IF(BF2185=0,0,(BH2185/BF2185)*100)</f>
        <v>0</v>
      </c>
      <c r="BK2185" s="591"/>
      <c r="BL2185" s="650">
        <f>(AD2185*2)+(AJ2185*2)+(AP2185*3)+BB2185</f>
        <v>0</v>
      </c>
      <c r="BM2185" s="651"/>
      <c r="BN2185" s="652"/>
      <c r="BO2185" s="599" t="e">
        <f>(BL2185*BR$2153)+(N2185*BR$2154)+(X2185*BR$2155)+(R2185*BR$2156)+(V2185*BR$2157)+(Z2185*BR$2158)</f>
        <v>#REF!</v>
      </c>
      <c r="BP2185" s="599" t="e">
        <f>((AZ2185-BB2185)*BR$2160)+((AT2185-AV2185)*BR$2159)+(H2185*BR$2161)+(P2185*BR$2162)</f>
        <v>#REF!</v>
      </c>
      <c r="BQ2185" s="54"/>
      <c r="BR2185" s="54"/>
      <c r="BS2185" s="54"/>
    </row>
    <row r="2186" spans="1:71" ht="21.75" customHeight="1">
      <c r="A2186" s="54"/>
      <c r="B2186" s="566"/>
      <c r="C2186" s="560" t="str">
        <f>IF(ROSTER!D$40="","",ROSTER!D$40)</f>
        <v/>
      </c>
      <c r="D2186" s="561"/>
      <c r="E2186" s="547"/>
      <c r="F2186" s="502"/>
      <c r="G2186" s="507"/>
      <c r="H2186" s="544"/>
      <c r="I2186" s="545"/>
      <c r="J2186" s="540"/>
      <c r="K2186" s="541"/>
      <c r="L2186" s="553"/>
      <c r="M2186" s="559"/>
      <c r="N2186" s="556" t="s">
        <v>14</v>
      </c>
      <c r="O2186" s="557"/>
      <c r="P2186" s="540"/>
      <c r="Q2186" s="541"/>
      <c r="R2186" s="553"/>
      <c r="S2186" s="559"/>
      <c r="T2186" s="592"/>
      <c r="U2186" s="593"/>
      <c r="V2186" s="551"/>
      <c r="W2186" s="545"/>
      <c r="X2186" s="540"/>
      <c r="Y2186" s="545"/>
      <c r="Z2186" s="540"/>
      <c r="AA2186" s="545"/>
      <c r="AB2186" s="540"/>
      <c r="AC2186" s="541"/>
      <c r="AD2186" s="553"/>
      <c r="AE2186" s="559"/>
      <c r="AF2186" s="588"/>
      <c r="AG2186" s="589"/>
      <c r="AH2186" s="540"/>
      <c r="AI2186" s="541"/>
      <c r="AJ2186" s="553"/>
      <c r="AK2186" s="559"/>
      <c r="AL2186" s="592"/>
      <c r="AM2186" s="593"/>
      <c r="AN2186" s="540"/>
      <c r="AO2186" s="541"/>
      <c r="AP2186" s="553"/>
      <c r="AQ2186" s="559"/>
      <c r="AR2186" s="592"/>
      <c r="AS2186" s="593"/>
      <c r="AT2186" s="580"/>
      <c r="AU2186" s="581"/>
      <c r="AV2186" s="576"/>
      <c r="AW2186" s="577"/>
      <c r="AX2186" s="592"/>
      <c r="AY2186" s="593"/>
      <c r="AZ2186" s="540"/>
      <c r="BA2186" s="541"/>
      <c r="BB2186" s="553"/>
      <c r="BC2186" s="559"/>
      <c r="BD2186" s="592"/>
      <c r="BE2186" s="593"/>
      <c r="BF2186" s="580"/>
      <c r="BG2186" s="581"/>
      <c r="BH2186" s="576"/>
      <c r="BI2186" s="577"/>
      <c r="BJ2186" s="592"/>
      <c r="BK2186" s="593"/>
      <c r="BL2186" s="653"/>
      <c r="BM2186" s="654"/>
      <c r="BN2186" s="655"/>
      <c r="BO2186" s="600"/>
      <c r="BP2186" s="600"/>
      <c r="BQ2186" s="54"/>
      <c r="BR2186" s="54"/>
      <c r="BS2186" s="54"/>
    </row>
    <row r="2187" spans="1:71" ht="21.75" customHeight="1">
      <c r="A2187" s="54"/>
      <c r="B2187" s="565" t="str">
        <f>IF(ROSTER!B$42="","",ROSTER!B$42)</f>
        <v/>
      </c>
      <c r="C2187" s="536" t="str">
        <f>IF(ROSTER!C$42="","",ROSTER!C$42)</f>
        <v/>
      </c>
      <c r="D2187" s="537"/>
      <c r="E2187" s="546"/>
      <c r="F2187" s="501">
        <f>IF(E2187="y",1,IF(E2187="S",1,0))</f>
        <v>0</v>
      </c>
      <c r="G2187" s="506">
        <f>IF(E2187="S",1,0)</f>
        <v>0</v>
      </c>
      <c r="H2187" s="542"/>
      <c r="I2187" s="543"/>
      <c r="J2187" s="538"/>
      <c r="K2187" s="539"/>
      <c r="L2187" s="552"/>
      <c r="M2187" s="558"/>
      <c r="N2187" s="554">
        <f>L2187+J2187</f>
        <v>0</v>
      </c>
      <c r="O2187" s="555"/>
      <c r="P2187" s="538"/>
      <c r="Q2187" s="539"/>
      <c r="R2187" s="552"/>
      <c r="S2187" s="558"/>
      <c r="T2187" s="590">
        <f t="shared" ref="T2187:T2196" si="1954">R2187-P2187</f>
        <v>0</v>
      </c>
      <c r="U2187" s="591"/>
      <c r="V2187" s="550"/>
      <c r="W2187" s="543"/>
      <c r="X2187" s="538"/>
      <c r="Y2187" s="543"/>
      <c r="Z2187" s="538"/>
      <c r="AA2187" s="543"/>
      <c r="AB2187" s="538"/>
      <c r="AC2187" s="539"/>
      <c r="AD2187" s="552"/>
      <c r="AE2187" s="558"/>
      <c r="AF2187" s="586">
        <f>IF(AB2187=0,0,(AD2187/AB2187)*100)</f>
        <v>0</v>
      </c>
      <c r="AG2187" s="587"/>
      <c r="AH2187" s="538"/>
      <c r="AI2187" s="539"/>
      <c r="AJ2187" s="552"/>
      <c r="AK2187" s="558"/>
      <c r="AL2187" s="590">
        <f>IF(AH2187=0,0,(AJ2187/AH2187)*100)</f>
        <v>0</v>
      </c>
      <c r="AM2187" s="591"/>
      <c r="AN2187" s="538"/>
      <c r="AO2187" s="539"/>
      <c r="AP2187" s="552"/>
      <c r="AQ2187" s="558"/>
      <c r="AR2187" s="590">
        <f>IF(AN2187=0,0,(AP2187/AN2187)*100)</f>
        <v>0</v>
      </c>
      <c r="AS2187" s="591"/>
      <c r="AT2187" s="578">
        <f>AB2187+AH2187+AN2187</f>
        <v>0</v>
      </c>
      <c r="AU2187" s="579"/>
      <c r="AV2187" s="574">
        <f>AD2187+AJ2187+AP2187</f>
        <v>0</v>
      </c>
      <c r="AW2187" s="575"/>
      <c r="AX2187" s="590">
        <f>IF(AT2187=0,0,(AV2187/AT2187)*100)</f>
        <v>0</v>
      </c>
      <c r="AY2187" s="591"/>
      <c r="AZ2187" s="538"/>
      <c r="BA2187" s="539"/>
      <c r="BB2187" s="552"/>
      <c r="BC2187" s="558"/>
      <c r="BD2187" s="590">
        <f>IF(AZ2187=0,0,(BB2187/AZ2187)*100)</f>
        <v>0</v>
      </c>
      <c r="BE2187" s="591"/>
      <c r="BF2187" s="578">
        <f>AT2187+AZ2187</f>
        <v>0</v>
      </c>
      <c r="BG2187" s="579"/>
      <c r="BH2187" s="574">
        <f>AV2187+BB2187</f>
        <v>0</v>
      </c>
      <c r="BI2187" s="575"/>
      <c r="BJ2187" s="590">
        <f>IF(BF2187=0,0,(BH2187/BF2187)*100)</f>
        <v>0</v>
      </c>
      <c r="BK2187" s="591"/>
      <c r="BL2187" s="650">
        <f>(AD2187*2)+(AJ2187*2)+(AP2187*3)+BB2187</f>
        <v>0</v>
      </c>
      <c r="BM2187" s="651"/>
      <c r="BN2187" s="652"/>
      <c r="BO2187" s="599" t="e">
        <f>(BL2187*BR$2153)+(N2187*BR$2154)+(X2187*BR$2155)+(R2187*BR$2156)+(V2187*BR$2157)+(Z2187*BR$2158)</f>
        <v>#REF!</v>
      </c>
      <c r="BP2187" s="599" t="e">
        <f>((AZ2187-BB2187)*BR$2160)+((AT2187-AV2187)*BR$2159)+(H2187*BR$2161)+(P2187*BR$2162)</f>
        <v>#REF!</v>
      </c>
      <c r="BQ2187" s="54"/>
      <c r="BR2187" s="54"/>
      <c r="BS2187" s="54"/>
    </row>
    <row r="2188" spans="1:71" ht="21.75" customHeight="1">
      <c r="A2188" s="54"/>
      <c r="B2188" s="566"/>
      <c r="C2188" s="560" t="str">
        <f>IF(ROSTER!D$42="","",ROSTER!D$42)</f>
        <v/>
      </c>
      <c r="D2188" s="561"/>
      <c r="E2188" s="547"/>
      <c r="F2188" s="502"/>
      <c r="G2188" s="507"/>
      <c r="H2188" s="544"/>
      <c r="I2188" s="545"/>
      <c r="J2188" s="540"/>
      <c r="K2188" s="541"/>
      <c r="L2188" s="553"/>
      <c r="M2188" s="559"/>
      <c r="N2188" s="556" t="s">
        <v>14</v>
      </c>
      <c r="O2188" s="557"/>
      <c r="P2188" s="540"/>
      <c r="Q2188" s="541"/>
      <c r="R2188" s="553"/>
      <c r="S2188" s="559"/>
      <c r="T2188" s="592"/>
      <c r="U2188" s="593"/>
      <c r="V2188" s="551"/>
      <c r="W2188" s="545"/>
      <c r="X2188" s="540"/>
      <c r="Y2188" s="545"/>
      <c r="Z2188" s="540"/>
      <c r="AA2188" s="545"/>
      <c r="AB2188" s="540"/>
      <c r="AC2188" s="541"/>
      <c r="AD2188" s="553"/>
      <c r="AE2188" s="559"/>
      <c r="AF2188" s="588"/>
      <c r="AG2188" s="589"/>
      <c r="AH2188" s="540"/>
      <c r="AI2188" s="541"/>
      <c r="AJ2188" s="553"/>
      <c r="AK2188" s="559"/>
      <c r="AL2188" s="592"/>
      <c r="AM2188" s="593"/>
      <c r="AN2188" s="540"/>
      <c r="AO2188" s="541"/>
      <c r="AP2188" s="553"/>
      <c r="AQ2188" s="559"/>
      <c r="AR2188" s="592"/>
      <c r="AS2188" s="593"/>
      <c r="AT2188" s="580"/>
      <c r="AU2188" s="581"/>
      <c r="AV2188" s="576"/>
      <c r="AW2188" s="577"/>
      <c r="AX2188" s="592"/>
      <c r="AY2188" s="593"/>
      <c r="AZ2188" s="540"/>
      <c r="BA2188" s="541"/>
      <c r="BB2188" s="553"/>
      <c r="BC2188" s="559"/>
      <c r="BD2188" s="592"/>
      <c r="BE2188" s="593"/>
      <c r="BF2188" s="580"/>
      <c r="BG2188" s="581"/>
      <c r="BH2188" s="576"/>
      <c r="BI2188" s="577"/>
      <c r="BJ2188" s="592"/>
      <c r="BK2188" s="593"/>
      <c r="BL2188" s="653"/>
      <c r="BM2188" s="654"/>
      <c r="BN2188" s="655"/>
      <c r="BO2188" s="600"/>
      <c r="BP2188" s="600"/>
      <c r="BQ2188" s="54"/>
      <c r="BR2188" s="54"/>
      <c r="BS2188" s="54"/>
    </row>
    <row r="2189" spans="1:71" ht="21.75" customHeight="1">
      <c r="A2189" s="54"/>
      <c r="B2189" s="565" t="str">
        <f>IF(ROSTER!B$44="","",ROSTER!B$44)</f>
        <v/>
      </c>
      <c r="C2189" s="536" t="str">
        <f>IF(ROSTER!C$44="","",ROSTER!C$44)</f>
        <v/>
      </c>
      <c r="D2189" s="537"/>
      <c r="E2189" s="546"/>
      <c r="F2189" s="501">
        <f>IF(E2189="y",1,IF(E2189="S",1,0))</f>
        <v>0</v>
      </c>
      <c r="G2189" s="506">
        <f>IF(E2189="S",1,0)</f>
        <v>0</v>
      </c>
      <c r="H2189" s="542"/>
      <c r="I2189" s="543"/>
      <c r="J2189" s="538"/>
      <c r="K2189" s="539"/>
      <c r="L2189" s="552"/>
      <c r="M2189" s="558"/>
      <c r="N2189" s="554">
        <f>L2189+J2189</f>
        <v>0</v>
      </c>
      <c r="O2189" s="555"/>
      <c r="P2189" s="538"/>
      <c r="Q2189" s="539"/>
      <c r="R2189" s="552"/>
      <c r="S2189" s="558"/>
      <c r="T2189" s="590">
        <f t="shared" ref="T2189:T2196" si="1955">R2189-P2189</f>
        <v>0</v>
      </c>
      <c r="U2189" s="591"/>
      <c r="V2189" s="550"/>
      <c r="W2189" s="543"/>
      <c r="X2189" s="538"/>
      <c r="Y2189" s="543"/>
      <c r="Z2189" s="538"/>
      <c r="AA2189" s="543"/>
      <c r="AB2189" s="538"/>
      <c r="AC2189" s="539"/>
      <c r="AD2189" s="552"/>
      <c r="AE2189" s="558"/>
      <c r="AF2189" s="586">
        <f>IF(AB2189=0,0,(AD2189/AB2189)*100)</f>
        <v>0</v>
      </c>
      <c r="AG2189" s="587"/>
      <c r="AH2189" s="538"/>
      <c r="AI2189" s="539"/>
      <c r="AJ2189" s="552"/>
      <c r="AK2189" s="558"/>
      <c r="AL2189" s="590">
        <f>IF(AH2189=0,0,(AJ2189/AH2189)*100)</f>
        <v>0</v>
      </c>
      <c r="AM2189" s="591"/>
      <c r="AN2189" s="538"/>
      <c r="AO2189" s="539"/>
      <c r="AP2189" s="552"/>
      <c r="AQ2189" s="558"/>
      <c r="AR2189" s="590">
        <f>IF(AN2189=0,0,(AP2189/AN2189)*100)</f>
        <v>0</v>
      </c>
      <c r="AS2189" s="591"/>
      <c r="AT2189" s="578">
        <f>AB2189+AH2189+AN2189</f>
        <v>0</v>
      </c>
      <c r="AU2189" s="579"/>
      <c r="AV2189" s="574">
        <f>AD2189+AJ2189+AP2189</f>
        <v>0</v>
      </c>
      <c r="AW2189" s="575"/>
      <c r="AX2189" s="590">
        <f>IF(AT2189=0,0,(AV2189/AT2189)*100)</f>
        <v>0</v>
      </c>
      <c r="AY2189" s="591"/>
      <c r="AZ2189" s="538"/>
      <c r="BA2189" s="539"/>
      <c r="BB2189" s="552"/>
      <c r="BC2189" s="558"/>
      <c r="BD2189" s="590">
        <f>IF(AZ2189=0,0,(BB2189/AZ2189)*100)</f>
        <v>0</v>
      </c>
      <c r="BE2189" s="591"/>
      <c r="BF2189" s="578">
        <f>AT2189+AZ2189</f>
        <v>0</v>
      </c>
      <c r="BG2189" s="579"/>
      <c r="BH2189" s="574">
        <f>AV2189+BB2189</f>
        <v>0</v>
      </c>
      <c r="BI2189" s="575"/>
      <c r="BJ2189" s="590">
        <f>IF(BF2189=0,0,(BH2189/BF2189)*100)</f>
        <v>0</v>
      </c>
      <c r="BK2189" s="591"/>
      <c r="BL2189" s="650">
        <f>(AD2189*2)+(AJ2189*2)+(AP2189*3)+BB2189</f>
        <v>0</v>
      </c>
      <c r="BM2189" s="651"/>
      <c r="BN2189" s="652"/>
      <c r="BO2189" s="599" t="e">
        <f>(BL2189*BR$2153)+(N2189*BR$2154)+(X2189*BR$2155)+(R2189*BR$2156)+(V2189*BR$2157)+(Z2189*BR$2158)</f>
        <v>#REF!</v>
      </c>
      <c r="BP2189" s="599" t="e">
        <f>((AZ2189-BB2189)*BR$2160)+((AT2189-AV2189)*BR$2159)+(H2189*BR$2161)+(P2189*BR$2162)</f>
        <v>#REF!</v>
      </c>
      <c r="BQ2189" s="54"/>
      <c r="BR2189" s="54"/>
      <c r="BS2189" s="54"/>
    </row>
    <row r="2190" spans="1:71" ht="21.75" customHeight="1">
      <c r="A2190" s="54"/>
      <c r="B2190" s="566"/>
      <c r="C2190" s="560" t="str">
        <f>IF(ROSTER!D$44="","",ROSTER!D$44)</f>
        <v/>
      </c>
      <c r="D2190" s="561"/>
      <c r="E2190" s="547"/>
      <c r="F2190" s="502"/>
      <c r="G2190" s="507"/>
      <c r="H2190" s="544"/>
      <c r="I2190" s="545"/>
      <c r="J2190" s="540"/>
      <c r="K2190" s="541"/>
      <c r="L2190" s="553"/>
      <c r="M2190" s="559"/>
      <c r="N2190" s="556" t="s">
        <v>14</v>
      </c>
      <c r="O2190" s="557"/>
      <c r="P2190" s="540"/>
      <c r="Q2190" s="541"/>
      <c r="R2190" s="553"/>
      <c r="S2190" s="559"/>
      <c r="T2190" s="592"/>
      <c r="U2190" s="593"/>
      <c r="V2190" s="551"/>
      <c r="W2190" s="545"/>
      <c r="X2190" s="540"/>
      <c r="Y2190" s="545"/>
      <c r="Z2190" s="540"/>
      <c r="AA2190" s="545"/>
      <c r="AB2190" s="540"/>
      <c r="AC2190" s="541"/>
      <c r="AD2190" s="553"/>
      <c r="AE2190" s="559"/>
      <c r="AF2190" s="588"/>
      <c r="AG2190" s="589"/>
      <c r="AH2190" s="540"/>
      <c r="AI2190" s="541"/>
      <c r="AJ2190" s="553"/>
      <c r="AK2190" s="559"/>
      <c r="AL2190" s="592"/>
      <c r="AM2190" s="593"/>
      <c r="AN2190" s="540"/>
      <c r="AO2190" s="541"/>
      <c r="AP2190" s="553"/>
      <c r="AQ2190" s="559"/>
      <c r="AR2190" s="592"/>
      <c r="AS2190" s="593"/>
      <c r="AT2190" s="580"/>
      <c r="AU2190" s="581"/>
      <c r="AV2190" s="576"/>
      <c r="AW2190" s="577"/>
      <c r="AX2190" s="592"/>
      <c r="AY2190" s="593"/>
      <c r="AZ2190" s="540"/>
      <c r="BA2190" s="541"/>
      <c r="BB2190" s="553"/>
      <c r="BC2190" s="559"/>
      <c r="BD2190" s="592"/>
      <c r="BE2190" s="593"/>
      <c r="BF2190" s="580"/>
      <c r="BG2190" s="581"/>
      <c r="BH2190" s="576"/>
      <c r="BI2190" s="577"/>
      <c r="BJ2190" s="592"/>
      <c r="BK2190" s="593"/>
      <c r="BL2190" s="653"/>
      <c r="BM2190" s="654"/>
      <c r="BN2190" s="655"/>
      <c r="BO2190" s="600"/>
      <c r="BP2190" s="600"/>
      <c r="BQ2190" s="54"/>
      <c r="BR2190" s="54"/>
      <c r="BS2190" s="54"/>
    </row>
    <row r="2191" spans="1:71" ht="21.75" customHeight="1">
      <c r="A2191" s="54"/>
      <c r="B2191" s="565" t="str">
        <f>IF(ROSTER!B$46="","",ROSTER!B$46)</f>
        <v/>
      </c>
      <c r="C2191" s="536" t="str">
        <f>IF(ROSTER!C$46="","",ROSTER!C$46)</f>
        <v/>
      </c>
      <c r="D2191" s="537"/>
      <c r="E2191" s="546"/>
      <c r="F2191" s="501">
        <f>IF(E2191="y",1,IF(E2191="S",1,0))</f>
        <v>0</v>
      </c>
      <c r="G2191" s="506">
        <f>IF(E2191="S",1,0)</f>
        <v>0</v>
      </c>
      <c r="H2191" s="542"/>
      <c r="I2191" s="543"/>
      <c r="J2191" s="538"/>
      <c r="K2191" s="539"/>
      <c r="L2191" s="552"/>
      <c r="M2191" s="558"/>
      <c r="N2191" s="554">
        <f>L2191+J2191</f>
        <v>0</v>
      </c>
      <c r="O2191" s="555"/>
      <c r="P2191" s="538"/>
      <c r="Q2191" s="539"/>
      <c r="R2191" s="552"/>
      <c r="S2191" s="558"/>
      <c r="T2191" s="590">
        <f t="shared" ref="T2191:T2196" si="1956">R2191-P2191</f>
        <v>0</v>
      </c>
      <c r="U2191" s="591"/>
      <c r="V2191" s="550"/>
      <c r="W2191" s="543"/>
      <c r="X2191" s="538"/>
      <c r="Y2191" s="543"/>
      <c r="Z2191" s="538"/>
      <c r="AA2191" s="543"/>
      <c r="AB2191" s="538"/>
      <c r="AC2191" s="539"/>
      <c r="AD2191" s="552"/>
      <c r="AE2191" s="558"/>
      <c r="AF2191" s="586">
        <f>IF(AB2191=0,0,(AD2191/AB2191)*100)</f>
        <v>0</v>
      </c>
      <c r="AG2191" s="587"/>
      <c r="AH2191" s="538"/>
      <c r="AI2191" s="539"/>
      <c r="AJ2191" s="552"/>
      <c r="AK2191" s="558"/>
      <c r="AL2191" s="590">
        <f>IF(AH2191=0,0,(AJ2191/AH2191)*100)</f>
        <v>0</v>
      </c>
      <c r="AM2191" s="591"/>
      <c r="AN2191" s="538"/>
      <c r="AO2191" s="539"/>
      <c r="AP2191" s="552"/>
      <c r="AQ2191" s="558"/>
      <c r="AR2191" s="590">
        <f>IF(AN2191=0,0,(AP2191/AN2191)*100)</f>
        <v>0</v>
      </c>
      <c r="AS2191" s="591"/>
      <c r="AT2191" s="578">
        <f>AB2191+AH2191+AN2191</f>
        <v>0</v>
      </c>
      <c r="AU2191" s="579"/>
      <c r="AV2191" s="574">
        <f>AD2191+AJ2191+AP2191</f>
        <v>0</v>
      </c>
      <c r="AW2191" s="575"/>
      <c r="AX2191" s="590">
        <f>IF(AT2191=0,0,(AV2191/AT2191)*100)</f>
        <v>0</v>
      </c>
      <c r="AY2191" s="591"/>
      <c r="AZ2191" s="538"/>
      <c r="BA2191" s="539"/>
      <c r="BB2191" s="552"/>
      <c r="BC2191" s="558"/>
      <c r="BD2191" s="590">
        <f>IF(AZ2191=0,0,(BB2191/AZ2191)*100)</f>
        <v>0</v>
      </c>
      <c r="BE2191" s="591"/>
      <c r="BF2191" s="578">
        <f>AT2191+AZ2191</f>
        <v>0</v>
      </c>
      <c r="BG2191" s="579"/>
      <c r="BH2191" s="574">
        <f>AV2191+BB2191</f>
        <v>0</v>
      </c>
      <c r="BI2191" s="575"/>
      <c r="BJ2191" s="590">
        <f>IF(BF2191=0,0,(BH2191/BF2191)*100)</f>
        <v>0</v>
      </c>
      <c r="BK2191" s="591"/>
      <c r="BL2191" s="650">
        <f>(AD2191*2)+(AJ2191*2)+(AP2191*3)+BB2191</f>
        <v>0</v>
      </c>
      <c r="BM2191" s="651"/>
      <c r="BN2191" s="652"/>
      <c r="BO2191" s="601" t="e">
        <f>(BL2191*BR$74)+(N2191*BR$75)+(X2191*BR$76)+(R2191*BR$77)+(V2191*BR$78)+(Z2191*BR$79)</f>
        <v>#REF!</v>
      </c>
      <c r="BP2191" s="599" t="e">
        <f>((AZ2191-BB2191)*BR$81)+((AT2191-AV2191)*BR$80)+(H2191*BR$82)+(P2191*BR$83)</f>
        <v>#REF!</v>
      </c>
      <c r="BQ2191" s="54"/>
      <c r="BR2191" s="54"/>
      <c r="BS2191" s="54"/>
    </row>
    <row r="2192" spans="1:71" ht="22.5" customHeight="1">
      <c r="A2192" s="54"/>
      <c r="B2192" s="566"/>
      <c r="C2192" s="560" t="str">
        <f>IF(ROSTER!D$46="","",ROSTER!D$46)</f>
        <v/>
      </c>
      <c r="D2192" s="561"/>
      <c r="E2192" s="547"/>
      <c r="F2192" s="502"/>
      <c r="G2192" s="507"/>
      <c r="H2192" s="544"/>
      <c r="I2192" s="545"/>
      <c r="J2192" s="540"/>
      <c r="K2192" s="541"/>
      <c r="L2192" s="553"/>
      <c r="M2192" s="559"/>
      <c r="N2192" s="556" t="s">
        <v>14</v>
      </c>
      <c r="O2192" s="557"/>
      <c r="P2192" s="540"/>
      <c r="Q2192" s="541"/>
      <c r="R2192" s="553"/>
      <c r="S2192" s="559"/>
      <c r="T2192" s="592"/>
      <c r="U2192" s="593"/>
      <c r="V2192" s="551"/>
      <c r="W2192" s="545"/>
      <c r="X2192" s="540"/>
      <c r="Y2192" s="545"/>
      <c r="Z2192" s="540"/>
      <c r="AA2192" s="545"/>
      <c r="AB2192" s="540"/>
      <c r="AC2192" s="541"/>
      <c r="AD2192" s="553"/>
      <c r="AE2192" s="559"/>
      <c r="AF2192" s="588"/>
      <c r="AG2192" s="589"/>
      <c r="AH2192" s="540"/>
      <c r="AI2192" s="541"/>
      <c r="AJ2192" s="553"/>
      <c r="AK2192" s="559"/>
      <c r="AL2192" s="592"/>
      <c r="AM2192" s="593"/>
      <c r="AN2192" s="540"/>
      <c r="AO2192" s="541"/>
      <c r="AP2192" s="553"/>
      <c r="AQ2192" s="559"/>
      <c r="AR2192" s="592"/>
      <c r="AS2192" s="593"/>
      <c r="AT2192" s="580"/>
      <c r="AU2192" s="581"/>
      <c r="AV2192" s="576"/>
      <c r="AW2192" s="577"/>
      <c r="AX2192" s="592"/>
      <c r="AY2192" s="593"/>
      <c r="AZ2192" s="540"/>
      <c r="BA2192" s="541"/>
      <c r="BB2192" s="553"/>
      <c r="BC2192" s="559"/>
      <c r="BD2192" s="592"/>
      <c r="BE2192" s="593"/>
      <c r="BF2192" s="580"/>
      <c r="BG2192" s="581"/>
      <c r="BH2192" s="576"/>
      <c r="BI2192" s="577"/>
      <c r="BJ2192" s="592"/>
      <c r="BK2192" s="593"/>
      <c r="BL2192" s="653"/>
      <c r="BM2192" s="654"/>
      <c r="BN2192" s="655"/>
      <c r="BO2192" s="602"/>
      <c r="BP2192" s="600"/>
      <c r="BQ2192" s="54"/>
      <c r="BR2192" s="54"/>
      <c r="BS2192" s="54"/>
    </row>
    <row r="2193" spans="1:71" ht="21.75" customHeight="1">
      <c r="A2193" s="54"/>
      <c r="B2193" s="565" t="str">
        <f>IF(ROSTER!B$48="","",ROSTER!B$48)</f>
        <v/>
      </c>
      <c r="C2193" s="536" t="str">
        <f>IF(ROSTER!C$48="","",ROSTER!C$48)</f>
        <v/>
      </c>
      <c r="D2193" s="537"/>
      <c r="E2193" s="546"/>
      <c r="F2193" s="501">
        <f t="shared" ref="F2193" si="1957">IF(E2193="y",1,IF(E2193="S",1,0))</f>
        <v>0</v>
      </c>
      <c r="G2193" s="506">
        <f t="shared" ref="G2193" si="1958">IF(E2193="S",1,0)</f>
        <v>0</v>
      </c>
      <c r="H2193" s="542"/>
      <c r="I2193" s="543"/>
      <c r="J2193" s="538"/>
      <c r="K2193" s="539"/>
      <c r="L2193" s="552"/>
      <c r="M2193" s="558"/>
      <c r="N2193" s="554">
        <f t="shared" ref="N2193" si="1959">L2193+J2193</f>
        <v>0</v>
      </c>
      <c r="O2193" s="555"/>
      <c r="P2193" s="538"/>
      <c r="Q2193" s="539"/>
      <c r="R2193" s="552"/>
      <c r="S2193" s="558"/>
      <c r="T2193" s="590">
        <f t="shared" ref="T2193:T2196" si="1960">R2193-P2193</f>
        <v>0</v>
      </c>
      <c r="U2193" s="591"/>
      <c r="V2193" s="550"/>
      <c r="W2193" s="543"/>
      <c r="X2193" s="538"/>
      <c r="Y2193" s="543"/>
      <c r="Z2193" s="538"/>
      <c r="AA2193" s="543"/>
      <c r="AB2193" s="538"/>
      <c r="AC2193" s="539"/>
      <c r="AD2193" s="552"/>
      <c r="AE2193" s="558"/>
      <c r="AF2193" s="586"/>
      <c r="AG2193" s="587"/>
      <c r="AH2193" s="538"/>
      <c r="AI2193" s="539"/>
      <c r="AJ2193" s="552"/>
      <c r="AK2193" s="558"/>
      <c r="AL2193" s="590">
        <f t="shared" ref="AL2193" si="1961">IF(AH2193=0,0,(AJ2193/AH2193)*100)</f>
        <v>0</v>
      </c>
      <c r="AM2193" s="591"/>
      <c r="AN2193" s="538"/>
      <c r="AO2193" s="539"/>
      <c r="AP2193" s="552"/>
      <c r="AQ2193" s="558"/>
      <c r="AR2193" s="590">
        <f t="shared" ref="AR2193" si="1962">IF(AN2193=0,0,(AP2193/AN2193)*100)</f>
        <v>0</v>
      </c>
      <c r="AS2193" s="591"/>
      <c r="AT2193" s="578">
        <f t="shared" ref="AT2193" si="1963">AB2193+AH2193+AN2193</f>
        <v>0</v>
      </c>
      <c r="AU2193" s="579"/>
      <c r="AV2193" s="574">
        <f t="shared" ref="AV2193" si="1964">AD2193+AJ2193+AP2193</f>
        <v>0</v>
      </c>
      <c r="AW2193" s="575"/>
      <c r="AX2193" s="590">
        <f t="shared" ref="AX2193" si="1965">IF(AT2193=0,0,(AV2193/AT2193)*100)</f>
        <v>0</v>
      </c>
      <c r="AY2193" s="591"/>
      <c r="AZ2193" s="538"/>
      <c r="BA2193" s="539"/>
      <c r="BB2193" s="552"/>
      <c r="BC2193" s="558"/>
      <c r="BD2193" s="590">
        <f t="shared" ref="BD2193" si="1966">IF(AZ2193=0,0,(BB2193/AZ2193)*100)</f>
        <v>0</v>
      </c>
      <c r="BE2193" s="591"/>
      <c r="BF2193" s="578">
        <f t="shared" ref="BF2193" si="1967">AT2193+AZ2193</f>
        <v>0</v>
      </c>
      <c r="BG2193" s="579"/>
      <c r="BH2193" s="574">
        <f t="shared" ref="BH2193" si="1968">AV2193+BB2193</f>
        <v>0</v>
      </c>
      <c r="BI2193" s="575"/>
      <c r="BJ2193" s="590">
        <f t="shared" ref="BJ2193" si="1969">IF(BF2193=0,0,(BH2193/BF2193)*100)</f>
        <v>0</v>
      </c>
      <c r="BK2193" s="591"/>
      <c r="BL2193" s="650">
        <f t="shared" ref="BL2193" si="1970">(AD2193*2)+(AJ2193*2)+(AP2193*3)+BB2193</f>
        <v>0</v>
      </c>
      <c r="BM2193" s="651"/>
      <c r="BN2193" s="652"/>
      <c r="BO2193" s="601" t="e">
        <f>(BL2193*BR$74)+(N2193*BR$75)+(X2193*BR$76)+(R2193*BR$77)+(V2193*BR$78)+(Z2193*BR$79)</f>
        <v>#REF!</v>
      </c>
      <c r="BP2193" s="599" t="e">
        <f>((AZ2193-BB2193)*BR$81)+((AT2193-AV2193)*BR$80)+(H2193*BR$82)+(P2193*BR$83)</f>
        <v>#REF!</v>
      </c>
      <c r="BQ2193" s="54"/>
      <c r="BR2193" s="54"/>
      <c r="BS2193" s="54"/>
    </row>
    <row r="2194" spans="1:71" ht="22.5" customHeight="1">
      <c r="A2194" s="54"/>
      <c r="B2194" s="566"/>
      <c r="C2194" s="560" t="str">
        <f>IF(ROSTER!D$48="","",ROSTER!D$48)</f>
        <v/>
      </c>
      <c r="D2194" s="561"/>
      <c r="E2194" s="547"/>
      <c r="F2194" s="502"/>
      <c r="G2194" s="507"/>
      <c r="H2194" s="544"/>
      <c r="I2194" s="545"/>
      <c r="J2194" s="540"/>
      <c r="K2194" s="541"/>
      <c r="L2194" s="553"/>
      <c r="M2194" s="559"/>
      <c r="N2194" s="556" t="s">
        <v>14</v>
      </c>
      <c r="O2194" s="557"/>
      <c r="P2194" s="540"/>
      <c r="Q2194" s="541"/>
      <c r="R2194" s="553"/>
      <c r="S2194" s="559"/>
      <c r="T2194" s="592"/>
      <c r="U2194" s="593"/>
      <c r="V2194" s="551"/>
      <c r="W2194" s="545"/>
      <c r="X2194" s="540"/>
      <c r="Y2194" s="545"/>
      <c r="Z2194" s="540"/>
      <c r="AA2194" s="545"/>
      <c r="AB2194" s="540"/>
      <c r="AC2194" s="541"/>
      <c r="AD2194" s="553"/>
      <c r="AE2194" s="559"/>
      <c r="AF2194" s="588"/>
      <c r="AG2194" s="589"/>
      <c r="AH2194" s="540"/>
      <c r="AI2194" s="541"/>
      <c r="AJ2194" s="553"/>
      <c r="AK2194" s="559"/>
      <c r="AL2194" s="592"/>
      <c r="AM2194" s="593"/>
      <c r="AN2194" s="540"/>
      <c r="AO2194" s="541"/>
      <c r="AP2194" s="553"/>
      <c r="AQ2194" s="559"/>
      <c r="AR2194" s="592"/>
      <c r="AS2194" s="593"/>
      <c r="AT2194" s="580"/>
      <c r="AU2194" s="581"/>
      <c r="AV2194" s="576"/>
      <c r="AW2194" s="577"/>
      <c r="AX2194" s="592"/>
      <c r="AY2194" s="593"/>
      <c r="AZ2194" s="540"/>
      <c r="BA2194" s="541"/>
      <c r="BB2194" s="553"/>
      <c r="BC2194" s="559"/>
      <c r="BD2194" s="592"/>
      <c r="BE2194" s="593"/>
      <c r="BF2194" s="580"/>
      <c r="BG2194" s="581"/>
      <c r="BH2194" s="576"/>
      <c r="BI2194" s="577"/>
      <c r="BJ2194" s="592"/>
      <c r="BK2194" s="593"/>
      <c r="BL2194" s="653"/>
      <c r="BM2194" s="654"/>
      <c r="BN2194" s="655"/>
      <c r="BO2194" s="602"/>
      <c r="BP2194" s="600"/>
      <c r="BQ2194" s="54"/>
      <c r="BR2194" s="54"/>
      <c r="BS2194" s="54"/>
    </row>
    <row r="2195" spans="1:71" ht="21.75" customHeight="1">
      <c r="A2195" s="54"/>
      <c r="B2195" s="565" t="str">
        <f>IF(ROSTER!B$50="","",ROSTER!B$50)</f>
        <v/>
      </c>
      <c r="C2195" s="536" t="str">
        <f>IF(ROSTER!C$50="","",ROSTER!C$50)</f>
        <v/>
      </c>
      <c r="D2195" s="537"/>
      <c r="E2195" s="546"/>
      <c r="F2195" s="501">
        <f t="shared" ref="F2195" si="1971">IF(E2195="y",1,IF(E2195="S",1,0))</f>
        <v>0</v>
      </c>
      <c r="G2195" s="506">
        <f t="shared" ref="G2195" si="1972">IF(E2195="S",1,0)</f>
        <v>0</v>
      </c>
      <c r="H2195" s="542"/>
      <c r="I2195" s="543"/>
      <c r="J2195" s="538"/>
      <c r="K2195" s="539"/>
      <c r="L2195" s="552"/>
      <c r="M2195" s="558"/>
      <c r="N2195" s="554">
        <f t="shared" ref="N2195" si="1973">L2195+J2195</f>
        <v>0</v>
      </c>
      <c r="O2195" s="555"/>
      <c r="P2195" s="538"/>
      <c r="Q2195" s="539"/>
      <c r="R2195" s="552"/>
      <c r="S2195" s="558"/>
      <c r="T2195" s="590">
        <f t="shared" ref="T2195:T2196" si="1974">R2195-P2195</f>
        <v>0</v>
      </c>
      <c r="U2195" s="591"/>
      <c r="V2195" s="550"/>
      <c r="W2195" s="543"/>
      <c r="X2195" s="538"/>
      <c r="Y2195" s="543"/>
      <c r="Z2195" s="538"/>
      <c r="AA2195" s="543"/>
      <c r="AB2195" s="538"/>
      <c r="AC2195" s="539"/>
      <c r="AD2195" s="552"/>
      <c r="AE2195" s="558"/>
      <c r="AF2195" s="586"/>
      <c r="AG2195" s="587"/>
      <c r="AH2195" s="538"/>
      <c r="AI2195" s="539"/>
      <c r="AJ2195" s="552"/>
      <c r="AK2195" s="558"/>
      <c r="AL2195" s="590">
        <f t="shared" ref="AL2195" si="1975">IF(AH2195=0,0,(AJ2195/AH2195)*100)</f>
        <v>0</v>
      </c>
      <c r="AM2195" s="591"/>
      <c r="AN2195" s="538"/>
      <c r="AO2195" s="539"/>
      <c r="AP2195" s="552"/>
      <c r="AQ2195" s="558"/>
      <c r="AR2195" s="590">
        <f t="shared" ref="AR2195" si="1976">IF(AN2195=0,0,(AP2195/AN2195)*100)</f>
        <v>0</v>
      </c>
      <c r="AS2195" s="591"/>
      <c r="AT2195" s="578">
        <f t="shared" ref="AT2195" si="1977">AB2195+AH2195+AN2195</f>
        <v>0</v>
      </c>
      <c r="AU2195" s="579"/>
      <c r="AV2195" s="574">
        <f t="shared" ref="AV2195" si="1978">AD2195+AJ2195+AP2195</f>
        <v>0</v>
      </c>
      <c r="AW2195" s="575"/>
      <c r="AX2195" s="590">
        <f t="shared" ref="AX2195" si="1979">IF(AT2195=0,0,(AV2195/AT2195)*100)</f>
        <v>0</v>
      </c>
      <c r="AY2195" s="591"/>
      <c r="AZ2195" s="538"/>
      <c r="BA2195" s="539"/>
      <c r="BB2195" s="552"/>
      <c r="BC2195" s="558"/>
      <c r="BD2195" s="590">
        <f t="shared" ref="BD2195" si="1980">IF(AZ2195=0,0,(BB2195/AZ2195)*100)</f>
        <v>0</v>
      </c>
      <c r="BE2195" s="591"/>
      <c r="BF2195" s="578">
        <f t="shared" ref="BF2195" si="1981">AT2195+AZ2195</f>
        <v>0</v>
      </c>
      <c r="BG2195" s="579"/>
      <c r="BH2195" s="574">
        <f t="shared" ref="BH2195" si="1982">AV2195+BB2195</f>
        <v>0</v>
      </c>
      <c r="BI2195" s="575"/>
      <c r="BJ2195" s="590">
        <f t="shared" ref="BJ2195" si="1983">IF(BF2195=0,0,(BH2195/BF2195)*100)</f>
        <v>0</v>
      </c>
      <c r="BK2195" s="591"/>
      <c r="BL2195" s="650">
        <f t="shared" ref="BL2195" si="1984">(AD2195*2)+(AJ2195*2)+(AP2195*3)+BB2195</f>
        <v>0</v>
      </c>
      <c r="BM2195" s="651"/>
      <c r="BN2195" s="652"/>
      <c r="BO2195" s="601" t="e">
        <f>(BL2195*BR$74)+(N2195*BR$75)+(X2195*BR$76)+(R2195*BR$77)+(V2195*BR$78)+(Z2195*BR$79)</f>
        <v>#REF!</v>
      </c>
      <c r="BP2195" s="599" t="e">
        <f>((AZ2195-BB2195)*BR$81)+((AT2195-AV2195)*BR$80)+(H2195*BR$82)+(P2195*BR$83)</f>
        <v>#REF!</v>
      </c>
      <c r="BQ2195" s="54"/>
      <c r="BR2195" s="54"/>
      <c r="BS2195" s="54"/>
    </row>
    <row r="2196" spans="1:71" ht="22.5" customHeight="1" thickBot="1">
      <c r="A2196" s="54"/>
      <c r="B2196" s="566"/>
      <c r="C2196" s="560" t="str">
        <f>IF(ROSTER!D$50="","",ROSTER!D$50)</f>
        <v/>
      </c>
      <c r="D2196" s="561"/>
      <c r="E2196" s="547"/>
      <c r="F2196" s="502"/>
      <c r="G2196" s="507"/>
      <c r="H2196" s="544"/>
      <c r="I2196" s="545"/>
      <c r="J2196" s="540"/>
      <c r="K2196" s="541"/>
      <c r="L2196" s="553"/>
      <c r="M2196" s="559"/>
      <c r="N2196" s="556" t="s">
        <v>14</v>
      </c>
      <c r="O2196" s="557"/>
      <c r="P2196" s="540"/>
      <c r="Q2196" s="541"/>
      <c r="R2196" s="553"/>
      <c r="S2196" s="559"/>
      <c r="T2196" s="592"/>
      <c r="U2196" s="593"/>
      <c r="V2196" s="551"/>
      <c r="W2196" s="545"/>
      <c r="X2196" s="540"/>
      <c r="Y2196" s="545"/>
      <c r="Z2196" s="540"/>
      <c r="AA2196" s="545"/>
      <c r="AB2196" s="540"/>
      <c r="AC2196" s="541"/>
      <c r="AD2196" s="553"/>
      <c r="AE2196" s="559"/>
      <c r="AF2196" s="588"/>
      <c r="AG2196" s="589"/>
      <c r="AH2196" s="540"/>
      <c r="AI2196" s="541"/>
      <c r="AJ2196" s="553"/>
      <c r="AK2196" s="559"/>
      <c r="AL2196" s="592"/>
      <c r="AM2196" s="593"/>
      <c r="AN2196" s="540"/>
      <c r="AO2196" s="541"/>
      <c r="AP2196" s="553"/>
      <c r="AQ2196" s="559"/>
      <c r="AR2196" s="592"/>
      <c r="AS2196" s="593"/>
      <c r="AT2196" s="580"/>
      <c r="AU2196" s="581"/>
      <c r="AV2196" s="576"/>
      <c r="AW2196" s="577"/>
      <c r="AX2196" s="592"/>
      <c r="AY2196" s="593"/>
      <c r="AZ2196" s="540"/>
      <c r="BA2196" s="541"/>
      <c r="BB2196" s="553"/>
      <c r="BC2196" s="559"/>
      <c r="BD2196" s="592"/>
      <c r="BE2196" s="593"/>
      <c r="BF2196" s="580"/>
      <c r="BG2196" s="581"/>
      <c r="BH2196" s="576"/>
      <c r="BI2196" s="577"/>
      <c r="BJ2196" s="592"/>
      <c r="BK2196" s="593"/>
      <c r="BL2196" s="653"/>
      <c r="BM2196" s="654"/>
      <c r="BN2196" s="655"/>
      <c r="BO2196" s="602"/>
      <c r="BP2196" s="600"/>
      <c r="BQ2196" s="54"/>
      <c r="BR2196" s="54"/>
      <c r="BS2196" s="54"/>
    </row>
    <row r="2197" spans="1:71" s="335" customFormat="1" ht="33.4" customHeight="1">
      <c r="A2197" s="333"/>
      <c r="B2197" s="689"/>
      <c r="C2197" s="685"/>
      <c r="D2197" s="685" t="s">
        <v>10</v>
      </c>
      <c r="E2197" s="686"/>
      <c r="F2197" s="334"/>
      <c r="G2197" s="334"/>
      <c r="H2197" s="642">
        <f>SUM(H2153:I2196)</f>
        <v>0</v>
      </c>
      <c r="I2197" s="631"/>
      <c r="J2197" s="642">
        <f>SUM(J2153:K2196)</f>
        <v>0</v>
      </c>
      <c r="K2197" s="631"/>
      <c r="L2197" s="630">
        <f>SUM(L2153:M2196)</f>
        <v>0</v>
      </c>
      <c r="M2197" s="640"/>
      <c r="N2197" s="626">
        <f>L2197+J2197</f>
        <v>0</v>
      </c>
      <c r="O2197" s="627"/>
      <c r="P2197" s="630">
        <f>SUM(P2153:Q2196)</f>
        <v>0</v>
      </c>
      <c r="Q2197" s="631"/>
      <c r="R2197" s="630">
        <f t="shared" ref="R2197" si="1985">SUM(R2153:S2196)</f>
        <v>0</v>
      </c>
      <c r="S2197" s="640"/>
      <c r="T2197" s="630">
        <f t="shared" ref="T2197" si="1986">SUM(T2153:U2196)</f>
        <v>0</v>
      </c>
      <c r="U2197" s="627"/>
      <c r="V2197" s="640">
        <f t="shared" ref="V2197" si="1987">SUM(V2153:W2196)</f>
        <v>0</v>
      </c>
      <c r="W2197" s="640"/>
      <c r="X2197" s="642">
        <f t="shared" ref="X2197" si="1988">SUM(X2153:Y2196)</f>
        <v>0</v>
      </c>
      <c r="Y2197" s="627"/>
      <c r="Z2197" s="642">
        <f t="shared" ref="Z2197" si="1989">SUM(Z2153:AA2196)</f>
        <v>0</v>
      </c>
      <c r="AA2197" s="627"/>
      <c r="AB2197" s="640">
        <f t="shared" ref="AB2197" si="1990">SUM(AB2153:AC2196)</f>
        <v>0</v>
      </c>
      <c r="AC2197" s="631"/>
      <c r="AD2197" s="630">
        <f t="shared" ref="AD2197" si="1991">SUM(AD2153:AE2196)</f>
        <v>0</v>
      </c>
      <c r="AE2197" s="640"/>
      <c r="AF2197" s="626">
        <f t="shared" ref="AF2197" si="1992">SUM(AF2153:AG2196)</f>
        <v>0</v>
      </c>
      <c r="AG2197" s="627"/>
      <c r="AH2197" s="630">
        <f t="shared" ref="AH2197" si="1993">SUM(AH2153:AI2196)</f>
        <v>0</v>
      </c>
      <c r="AI2197" s="631"/>
      <c r="AJ2197" s="630">
        <f t="shared" ref="AJ2197" si="1994">SUM(AJ2153:AK2196)</f>
        <v>0</v>
      </c>
      <c r="AK2197" s="640"/>
      <c r="AL2197" s="626">
        <f>IF(AH2197=0,0,(AJ2197/AH2197)*100)</f>
        <v>0</v>
      </c>
      <c r="AM2197" s="627"/>
      <c r="AN2197" s="630">
        <f>SUM(AN2153:AO2196)</f>
        <v>0</v>
      </c>
      <c r="AO2197" s="631"/>
      <c r="AP2197" s="630">
        <f>SUM(AP2153:AQ2196)</f>
        <v>0</v>
      </c>
      <c r="AQ2197" s="640"/>
      <c r="AR2197" s="626">
        <f>IF(AN2197=0,0,(AP2197/AN2197)*100)</f>
        <v>0</v>
      </c>
      <c r="AS2197" s="627"/>
      <c r="AT2197" s="642">
        <f>AB2197+AH2197+AN2197</f>
        <v>0</v>
      </c>
      <c r="AU2197" s="631"/>
      <c r="AV2197" s="630">
        <f>AD2197+AJ2197+AP2197</f>
        <v>0</v>
      </c>
      <c r="AW2197" s="670"/>
      <c r="AX2197" s="626">
        <f>IF(AT2197=0,0,(AV2197/AT2197)*100)</f>
        <v>0</v>
      </c>
      <c r="AY2197" s="627"/>
      <c r="AZ2197" s="630">
        <f>SUM(AZ2153:BA2196)</f>
        <v>0</v>
      </c>
      <c r="BA2197" s="631"/>
      <c r="BB2197" s="630">
        <f>SUM(BB2153:BC2196)</f>
        <v>0</v>
      </c>
      <c r="BC2197" s="640"/>
      <c r="BD2197" s="626">
        <f>IF(AZ2197=0,0,(BB2197/AZ2197)*100)</f>
        <v>0</v>
      </c>
      <c r="BE2197" s="627"/>
      <c r="BF2197" s="642">
        <f>AT2197+AZ2197</f>
        <v>0</v>
      </c>
      <c r="BG2197" s="631"/>
      <c r="BH2197" s="630">
        <f>AV2197+BB2197</f>
        <v>0</v>
      </c>
      <c r="BI2197" s="670"/>
      <c r="BJ2197" s="626">
        <f>IF(BF2197=0,0,(BH2197/BF2197)*100)</f>
        <v>0</v>
      </c>
      <c r="BK2197" s="668"/>
      <c r="BL2197" s="644">
        <f>SUM(BL2153:BN2196)</f>
        <v>0</v>
      </c>
      <c r="BM2197" s="645"/>
      <c r="BN2197" s="646"/>
      <c r="BO2197" s="601" t="e">
        <f>(BL2197*BR$74)+(N2197*BR$75)+(X2197*BR$76)+(R2197*BR$77)+(V2197*BR$78)+(Z2197*BR$79)</f>
        <v>#REF!</v>
      </c>
      <c r="BP2197" s="599" t="e">
        <f>((AZ2197-BB2197)*BR$81)+((AT2197-AV2197)*BR$80)+(H2197*BR$82)+(P2197*BR$83)</f>
        <v>#REF!</v>
      </c>
      <c r="BQ2197" s="333"/>
      <c r="BR2197" s="333"/>
      <c r="BS2197" s="333"/>
    </row>
    <row r="2198" spans="1:71" s="335" customFormat="1" ht="33.950000000000003" customHeight="1" thickBot="1">
      <c r="A2198" s="333"/>
      <c r="B2198" s="690"/>
      <c r="C2198" s="687"/>
      <c r="D2198" s="687"/>
      <c r="E2198" s="688"/>
      <c r="F2198" s="336"/>
      <c r="G2198" s="336"/>
      <c r="H2198" s="643"/>
      <c r="I2198" s="633"/>
      <c r="J2198" s="643"/>
      <c r="K2198" s="633"/>
      <c r="L2198" s="632"/>
      <c r="M2198" s="641"/>
      <c r="N2198" s="628" t="s">
        <v>14</v>
      </c>
      <c r="O2198" s="629"/>
      <c r="P2198" s="632"/>
      <c r="Q2198" s="633"/>
      <c r="R2198" s="632"/>
      <c r="S2198" s="641"/>
      <c r="T2198" s="632"/>
      <c r="U2198" s="629"/>
      <c r="V2198" s="641"/>
      <c r="W2198" s="641"/>
      <c r="X2198" s="643"/>
      <c r="Y2198" s="629"/>
      <c r="Z2198" s="643"/>
      <c r="AA2198" s="629"/>
      <c r="AB2198" s="641"/>
      <c r="AC2198" s="633"/>
      <c r="AD2198" s="632"/>
      <c r="AE2198" s="641"/>
      <c r="AF2198" s="628"/>
      <c r="AG2198" s="629"/>
      <c r="AH2198" s="632"/>
      <c r="AI2198" s="633"/>
      <c r="AJ2198" s="632"/>
      <c r="AK2198" s="641"/>
      <c r="AL2198" s="628"/>
      <c r="AM2198" s="629"/>
      <c r="AN2198" s="632"/>
      <c r="AO2198" s="633"/>
      <c r="AP2198" s="632"/>
      <c r="AQ2198" s="641"/>
      <c r="AR2198" s="628"/>
      <c r="AS2198" s="629"/>
      <c r="AT2198" s="643"/>
      <c r="AU2198" s="633"/>
      <c r="AV2198" s="632"/>
      <c r="AW2198" s="671"/>
      <c r="AX2198" s="628"/>
      <c r="AY2198" s="629"/>
      <c r="AZ2198" s="632"/>
      <c r="BA2198" s="633"/>
      <c r="BB2198" s="632"/>
      <c r="BC2198" s="641"/>
      <c r="BD2198" s="628"/>
      <c r="BE2198" s="629"/>
      <c r="BF2198" s="643"/>
      <c r="BG2198" s="633"/>
      <c r="BH2198" s="632"/>
      <c r="BI2198" s="671"/>
      <c r="BJ2198" s="628"/>
      <c r="BK2198" s="669"/>
      <c r="BL2198" s="647"/>
      <c r="BM2198" s="648"/>
      <c r="BN2198" s="649"/>
      <c r="BO2198" s="602"/>
      <c r="BP2198" s="600"/>
      <c r="BQ2198" s="333"/>
      <c r="BR2198" s="333"/>
      <c r="BS2198" s="333"/>
    </row>
    <row r="2199" spans="1:71" s="341" customFormat="1" ht="48.2" customHeight="1" thickBot="1">
      <c r="A2199" s="337"/>
      <c r="B2199" s="667"/>
      <c r="C2199" s="665"/>
      <c r="D2199" s="665" t="s">
        <v>13</v>
      </c>
      <c r="E2199" s="666"/>
      <c r="F2199" s="338"/>
      <c r="G2199" s="334"/>
      <c r="H2199" s="676"/>
      <c r="I2199" s="677"/>
      <c r="J2199" s="673"/>
      <c r="K2199" s="672"/>
      <c r="L2199" s="605"/>
      <c r="M2199" s="606"/>
      <c r="N2199" s="674">
        <f>J2199+L2199</f>
        <v>0</v>
      </c>
      <c r="O2199" s="675"/>
      <c r="P2199" s="673"/>
      <c r="Q2199" s="672"/>
      <c r="R2199" s="605"/>
      <c r="S2199" s="672"/>
      <c r="T2199" s="626">
        <f>R2199-P2199</f>
        <v>0</v>
      </c>
      <c r="U2199" s="627"/>
      <c r="V2199" s="673"/>
      <c r="W2199" s="678"/>
      <c r="X2199" s="679"/>
      <c r="Y2199" s="680"/>
      <c r="Z2199" s="673"/>
      <c r="AA2199" s="678"/>
      <c r="AB2199" s="673"/>
      <c r="AC2199" s="672"/>
      <c r="AD2199" s="605"/>
      <c r="AE2199" s="606"/>
      <c r="AF2199" s="634">
        <f>IF(AB2199=0,0,(AD2199/AB2199)*100)</f>
        <v>0</v>
      </c>
      <c r="AG2199" s="635"/>
      <c r="AH2199" s="673"/>
      <c r="AI2199" s="672"/>
      <c r="AJ2199" s="605"/>
      <c r="AK2199" s="606"/>
      <c r="AL2199" s="626">
        <f>IF(AH2199=0,0,(AJ2199/AH2199)*100)</f>
        <v>0</v>
      </c>
      <c r="AM2199" s="627"/>
      <c r="AN2199" s="673"/>
      <c r="AO2199" s="672"/>
      <c r="AP2199" s="605"/>
      <c r="AQ2199" s="606"/>
      <c r="AR2199" s="626">
        <f>IF(AN2199=0,0,(AP2199/AN2199)*100)</f>
        <v>0</v>
      </c>
      <c r="AS2199" s="627"/>
      <c r="AT2199" s="681">
        <f>AB2199+AH2199+AN2199</f>
        <v>0</v>
      </c>
      <c r="AU2199" s="682"/>
      <c r="AV2199" s="683">
        <f>AD2199+AJ2199+AP2199</f>
        <v>0</v>
      </c>
      <c r="AW2199" s="684"/>
      <c r="AX2199" s="626">
        <f>IF(AT2199=0,0,(AV2199/AT2199)*100)</f>
        <v>0</v>
      </c>
      <c r="AY2199" s="627"/>
      <c r="AZ2199" s="673"/>
      <c r="BA2199" s="672"/>
      <c r="BB2199" s="605"/>
      <c r="BC2199" s="606"/>
      <c r="BD2199" s="626">
        <f>IF(AZ2199=0,0,(BB2199/AZ2199)*100)</f>
        <v>0</v>
      </c>
      <c r="BE2199" s="627"/>
      <c r="BF2199" s="681">
        <f>AT2199+AZ2199</f>
        <v>0</v>
      </c>
      <c r="BG2199" s="682"/>
      <c r="BH2199" s="683">
        <f>AV2199+BB2199</f>
        <v>0</v>
      </c>
      <c r="BI2199" s="684"/>
      <c r="BJ2199" s="626">
        <f>IF(BF2199=0,0,(BH2199/BF2199)*100)</f>
        <v>0</v>
      </c>
      <c r="BK2199" s="627"/>
      <c r="BL2199" s="594"/>
      <c r="BM2199" s="595"/>
      <c r="BN2199" s="596"/>
      <c r="BO2199" s="339"/>
      <c r="BP2199" s="340"/>
      <c r="BQ2199" s="337"/>
      <c r="BR2199" s="337"/>
      <c r="BS2199" s="337"/>
    </row>
    <row r="2200" spans="1:71" s="341" customFormat="1" ht="48.95" customHeight="1" thickBot="1">
      <c r="A2200" s="337"/>
      <c r="B2200" s="342"/>
      <c r="C2200" s="343"/>
      <c r="D2200" s="570" t="s">
        <v>95</v>
      </c>
      <c r="E2200" s="571"/>
      <c r="F2200" s="344"/>
      <c r="G2200" s="344"/>
      <c r="H2200" s="343"/>
      <c r="I2200" s="343"/>
      <c r="J2200" s="567">
        <f>IF((J2197+L2199)=0,0,J2197/(J2197+L2199)*100)</f>
        <v>0</v>
      </c>
      <c r="K2200" s="569"/>
      <c r="L2200" s="567">
        <f>IF((L2197+J2199)=0,0,L2197/(L2197+J2199)*100)</f>
        <v>0</v>
      </c>
      <c r="M2200" s="569"/>
      <c r="N2200" s="567">
        <f>IF((N2197+N2199)=0,0,N2197/(N2197+N2199)*100)</f>
        <v>0</v>
      </c>
      <c r="O2200" s="568"/>
      <c r="P2200" s="572"/>
      <c r="Q2200" s="509"/>
      <c r="R2200" s="509"/>
      <c r="S2200" s="509"/>
      <c r="T2200" s="535"/>
      <c r="U2200" s="535"/>
      <c r="V2200" s="509"/>
      <c r="W2200" s="509"/>
      <c r="X2200" s="509"/>
      <c r="Y2200" s="509"/>
      <c r="Z2200" s="509"/>
      <c r="AA2200" s="509"/>
      <c r="AB2200" s="509"/>
      <c r="AC2200" s="509"/>
      <c r="AD2200" s="509"/>
      <c r="AE2200" s="509"/>
      <c r="AF2200" s="509"/>
      <c r="AG2200" s="509"/>
      <c r="AH2200" s="509"/>
      <c r="AI2200" s="509"/>
      <c r="AJ2200" s="509"/>
      <c r="AK2200" s="509"/>
      <c r="AL2200" s="509"/>
      <c r="AM2200" s="509"/>
      <c r="AN2200" s="509"/>
      <c r="AO2200" s="509"/>
      <c r="AP2200" s="509"/>
      <c r="AQ2200" s="509"/>
      <c r="AR2200" s="509"/>
      <c r="AS2200" s="509"/>
      <c r="AT2200" s="509"/>
      <c r="AU2200" s="509"/>
      <c r="AV2200" s="509"/>
      <c r="AW2200" s="509"/>
      <c r="AX2200" s="509"/>
      <c r="AY2200" s="509"/>
      <c r="AZ2200" s="509"/>
      <c r="BA2200" s="509"/>
      <c r="BB2200" s="509"/>
      <c r="BC2200" s="509"/>
      <c r="BD2200" s="509"/>
      <c r="BE2200" s="509"/>
      <c r="BF2200" s="509"/>
      <c r="BG2200" s="509"/>
      <c r="BH2200" s="509"/>
      <c r="BI2200" s="509"/>
      <c r="BJ2200" s="509"/>
      <c r="BK2200" s="509"/>
      <c r="BL2200" s="509"/>
      <c r="BM2200" s="509"/>
      <c r="BN2200" s="573"/>
      <c r="BO2200" s="345"/>
      <c r="BP2200" s="345"/>
      <c r="BQ2200" s="337"/>
      <c r="BR2200" s="337"/>
      <c r="BS2200" s="337"/>
    </row>
    <row r="2201" spans="1:71" ht="15.75" customHeight="1" thickTop="1" thickBot="1">
      <c r="A2201" s="54"/>
      <c r="B2201" s="214"/>
      <c r="C2201" s="215"/>
      <c r="D2201" s="215"/>
      <c r="E2201" s="215"/>
      <c r="F2201" s="74"/>
      <c r="G2201" s="74"/>
      <c r="H2201" s="215"/>
      <c r="I2201" s="215"/>
      <c r="J2201" s="215"/>
      <c r="K2201" s="215"/>
      <c r="L2201" s="215"/>
      <c r="M2201" s="215"/>
      <c r="N2201" s="215"/>
      <c r="O2201" s="215"/>
      <c r="P2201" s="215"/>
      <c r="Q2201" s="215"/>
      <c r="R2201" s="215"/>
      <c r="S2201" s="215"/>
      <c r="T2201" s="215"/>
      <c r="U2201" s="215"/>
      <c r="V2201" s="215"/>
      <c r="W2201" s="215"/>
      <c r="X2201" s="215"/>
      <c r="Y2201" s="215"/>
      <c r="Z2201" s="215"/>
      <c r="AA2201" s="215"/>
      <c r="AB2201" s="215"/>
      <c r="AC2201" s="215"/>
      <c r="AD2201" s="215"/>
      <c r="AE2201" s="215"/>
      <c r="AF2201" s="220"/>
      <c r="AG2201" s="220"/>
      <c r="AH2201" s="215"/>
      <c r="AI2201" s="215"/>
      <c r="AJ2201" s="215"/>
      <c r="AK2201" s="215"/>
      <c r="AL2201" s="215"/>
      <c r="AM2201" s="215"/>
      <c r="AN2201" s="215"/>
      <c r="AO2201" s="215"/>
      <c r="AP2201" s="215"/>
      <c r="AQ2201" s="215"/>
      <c r="AR2201" s="215"/>
      <c r="AS2201" s="215"/>
      <c r="AT2201" s="215"/>
      <c r="AU2201" s="215"/>
      <c r="AV2201" s="215"/>
      <c r="AW2201" s="215"/>
      <c r="AX2201" s="215"/>
      <c r="AY2201" s="215"/>
      <c r="AZ2201" s="215"/>
      <c r="BA2201" s="215"/>
      <c r="BB2201" s="215"/>
      <c r="BC2201" s="215"/>
      <c r="BD2201" s="215"/>
      <c r="BE2201" s="215"/>
      <c r="BF2201" s="215"/>
      <c r="BG2201" s="215"/>
      <c r="BH2201" s="215"/>
      <c r="BI2201" s="215"/>
      <c r="BJ2201" s="215"/>
      <c r="BK2201" s="215"/>
      <c r="BL2201" s="215"/>
      <c r="BM2201" s="215"/>
      <c r="BN2201" s="221"/>
      <c r="BO2201" s="75"/>
      <c r="BP2201" s="75"/>
      <c r="BQ2201" s="54"/>
      <c r="BR2201" s="54"/>
      <c r="BS2201" s="54"/>
    </row>
    <row r="2202" spans="1:71" s="73" customFormat="1" ht="80.25" customHeight="1" thickTop="1" thickBot="1">
      <c r="A2202" s="72"/>
      <c r="B2202" s="656" t="s">
        <v>62</v>
      </c>
      <c r="C2202" s="657"/>
      <c r="D2202" s="616" t="s">
        <v>54</v>
      </c>
      <c r="E2202" s="616"/>
      <c r="F2202" s="76"/>
      <c r="G2202" s="76"/>
      <c r="H2202" s="607"/>
      <c r="I2202" s="608"/>
      <c r="J2202" s="609"/>
      <c r="K2202" s="346"/>
      <c r="L2202" s="607"/>
      <c r="M2202" s="608"/>
      <c r="N2202" s="609"/>
      <c r="O2202" s="510" t="s">
        <v>49</v>
      </c>
      <c r="P2202" s="511"/>
      <c r="Q2202" s="511"/>
      <c r="R2202" s="511"/>
      <c r="S2202" s="607"/>
      <c r="T2202" s="608"/>
      <c r="U2202" s="609"/>
      <c r="V2202" s="346"/>
      <c r="W2202" s="607"/>
      <c r="X2202" s="608"/>
      <c r="Y2202" s="609"/>
      <c r="Z2202" s="510" t="s">
        <v>115</v>
      </c>
      <c r="AA2202" s="511"/>
      <c r="AB2202" s="511"/>
      <c r="AC2202" s="511"/>
      <c r="AD2202" s="511"/>
      <c r="AE2202" s="511"/>
      <c r="AF2202" s="511"/>
      <c r="AG2202" s="511"/>
      <c r="AH2202" s="511"/>
      <c r="AI2202" s="512"/>
      <c r="AJ2202" s="607"/>
      <c r="AK2202" s="608"/>
      <c r="AL2202" s="609"/>
      <c r="AM2202" s="346"/>
      <c r="AN2202" s="607"/>
      <c r="AO2202" s="608"/>
      <c r="AP2202" s="609"/>
      <c r="AQ2202" s="510" t="s">
        <v>53</v>
      </c>
      <c r="AR2202" s="511"/>
      <c r="AS2202" s="511"/>
      <c r="AT2202" s="512"/>
      <c r="AU2202" s="607"/>
      <c r="AV2202" s="608"/>
      <c r="AW2202" s="609"/>
      <c r="AX2202" s="346"/>
      <c r="AY2202" s="607"/>
      <c r="AZ2202" s="608"/>
      <c r="BA2202" s="609"/>
      <c r="BB2202" s="614" t="s">
        <v>117</v>
      </c>
      <c r="BC2202" s="615"/>
      <c r="BD2202" s="615"/>
      <c r="BE2202" s="658"/>
      <c r="BF2202" s="520">
        <f>BL2197</f>
        <v>0</v>
      </c>
      <c r="BG2202" s="521"/>
      <c r="BH2202" s="522"/>
      <c r="BI2202" s="346"/>
      <c r="BJ2202" s="520">
        <f>BL2199</f>
        <v>0</v>
      </c>
      <c r="BK2202" s="521"/>
      <c r="BL2202" s="522"/>
      <c r="BM2202" s="227"/>
      <c r="BN2202" s="228"/>
      <c r="BO2202" s="77"/>
      <c r="BP2202" s="77"/>
      <c r="BQ2202" s="72"/>
      <c r="BR2202" s="72"/>
      <c r="BS2202" s="72"/>
    </row>
    <row r="2203" spans="1:71" ht="15.6" customHeight="1" thickTop="1" thickBot="1">
      <c r="A2203" s="54"/>
      <c r="B2203" s="216"/>
      <c r="C2203" s="210"/>
      <c r="D2203" s="217"/>
      <c r="E2203" s="217"/>
      <c r="F2203" s="78"/>
      <c r="G2203" s="78"/>
      <c r="H2203" s="224"/>
      <c r="I2203" s="224"/>
      <c r="J2203" s="224"/>
      <c r="K2203" s="224"/>
      <c r="L2203" s="224"/>
      <c r="M2203" s="224"/>
      <c r="N2203" s="224"/>
      <c r="O2203" s="222"/>
      <c r="P2203" s="222"/>
      <c r="Q2203" s="222"/>
      <c r="R2203" s="222"/>
      <c r="S2203" s="224"/>
      <c r="T2203" s="224"/>
      <c r="U2203" s="224"/>
      <c r="V2203" s="223"/>
      <c r="W2203" s="224"/>
      <c r="X2203" s="224"/>
      <c r="Y2203" s="224"/>
      <c r="Z2203" s="222"/>
      <c r="AA2203" s="222"/>
      <c r="AB2203" s="222"/>
      <c r="AC2203" s="222"/>
      <c r="AD2203" s="224"/>
      <c r="AE2203" s="224"/>
      <c r="AF2203" s="224"/>
      <c r="AG2203" s="224"/>
      <c r="AH2203" s="223"/>
      <c r="AI2203" s="223"/>
      <c r="AJ2203" s="224"/>
      <c r="AK2203" s="222"/>
      <c r="AL2203" s="222"/>
      <c r="AM2203" s="222"/>
      <c r="AN2203" s="222"/>
      <c r="AO2203" s="224"/>
      <c r="AP2203" s="224"/>
      <c r="AQ2203" s="222"/>
      <c r="AR2203" s="222"/>
      <c r="AS2203" s="222"/>
      <c r="AT2203" s="222"/>
      <c r="AU2203" s="224"/>
      <c r="AV2203" s="224"/>
      <c r="AW2203" s="224"/>
      <c r="AX2203" s="224"/>
      <c r="AY2203" s="224"/>
      <c r="AZ2203" s="226"/>
      <c r="BA2203" s="226"/>
      <c r="BB2203" s="222"/>
      <c r="BC2203" s="230"/>
      <c r="BD2203" s="231"/>
      <c r="BE2203" s="231"/>
      <c r="BF2203" s="232"/>
      <c r="BG2203" s="232"/>
      <c r="BH2203" s="226"/>
      <c r="BI2203" s="224"/>
      <c r="BJ2203" s="233"/>
      <c r="BK2203" s="233"/>
      <c r="BL2203" s="226"/>
      <c r="BM2203" s="229"/>
      <c r="BN2203" s="234"/>
      <c r="BO2203" s="79"/>
      <c r="BP2203" s="79"/>
      <c r="BQ2203" s="54"/>
      <c r="BR2203" s="54"/>
      <c r="BS2203" s="54"/>
    </row>
    <row r="2204" spans="1:71" s="73" customFormat="1" ht="80.25" customHeight="1" thickTop="1" thickBot="1">
      <c r="A2204" s="72"/>
      <c r="B2204" s="614" t="s">
        <v>47</v>
      </c>
      <c r="C2204" s="615"/>
      <c r="D2204" s="616" t="s">
        <v>55</v>
      </c>
      <c r="E2204" s="616"/>
      <c r="F2204" s="76"/>
      <c r="G2204" s="76"/>
      <c r="H2204" s="520">
        <f>H2202</f>
        <v>0</v>
      </c>
      <c r="I2204" s="521"/>
      <c r="J2204" s="522"/>
      <c r="K2204" s="346"/>
      <c r="L2204" s="520">
        <f>L2202</f>
        <v>0</v>
      </c>
      <c r="M2204" s="521"/>
      <c r="N2204" s="522"/>
      <c r="O2204" s="510" t="s">
        <v>51</v>
      </c>
      <c r="P2204" s="511"/>
      <c r="Q2204" s="511"/>
      <c r="R2204" s="511"/>
      <c r="S2204" s="520">
        <f>S2202-H2202</f>
        <v>0</v>
      </c>
      <c r="T2204" s="521"/>
      <c r="U2204" s="522"/>
      <c r="V2204" s="346"/>
      <c r="W2204" s="520">
        <f>W2202-L2202</f>
        <v>0</v>
      </c>
      <c r="X2204" s="521"/>
      <c r="Y2204" s="522"/>
      <c r="Z2204" s="510" t="s">
        <v>116</v>
      </c>
      <c r="AA2204" s="511"/>
      <c r="AB2204" s="511"/>
      <c r="AC2204" s="511"/>
      <c r="AD2204" s="511"/>
      <c r="AE2204" s="511"/>
      <c r="AF2204" s="511"/>
      <c r="AG2204" s="511"/>
      <c r="AH2204" s="511"/>
      <c r="AI2204" s="512"/>
      <c r="AJ2204" s="520">
        <f>AJ2202-S2202</f>
        <v>0</v>
      </c>
      <c r="AK2204" s="521"/>
      <c r="AL2204" s="522"/>
      <c r="AM2204" s="346"/>
      <c r="AN2204" s="520">
        <f>AN2202-W2202</f>
        <v>0</v>
      </c>
      <c r="AO2204" s="521"/>
      <c r="AP2204" s="522"/>
      <c r="AQ2204" s="510" t="s">
        <v>52</v>
      </c>
      <c r="AR2204" s="511"/>
      <c r="AS2204" s="511"/>
      <c r="AT2204" s="512"/>
      <c r="AU2204" s="520">
        <f>AU2202-AJ2202</f>
        <v>0</v>
      </c>
      <c r="AV2204" s="521"/>
      <c r="AW2204" s="522"/>
      <c r="AX2204" s="346"/>
      <c r="AY2204" s="520">
        <f>AY2202-AN2202</f>
        <v>0</v>
      </c>
      <c r="AZ2204" s="521"/>
      <c r="BA2204" s="522"/>
      <c r="BB2204" s="614" t="s">
        <v>118</v>
      </c>
      <c r="BC2204" s="615"/>
      <c r="BD2204" s="615"/>
      <c r="BE2204" s="658"/>
      <c r="BF2204" s="520">
        <f>BF2202-AU2202</f>
        <v>0</v>
      </c>
      <c r="BG2204" s="521"/>
      <c r="BH2204" s="522"/>
      <c r="BI2204" s="346"/>
      <c r="BJ2204" s="520">
        <f>BJ2202-AY2202</f>
        <v>0</v>
      </c>
      <c r="BK2204" s="521"/>
      <c r="BL2204" s="522"/>
      <c r="BM2204" s="227"/>
      <c r="BN2204" s="228"/>
      <c r="BO2204" s="77"/>
      <c r="BP2204" s="77"/>
      <c r="BQ2204" s="72"/>
      <c r="BR2204" s="72"/>
      <c r="BS2204" s="72"/>
    </row>
    <row r="2205" spans="1:71" ht="15.75" customHeight="1" thickTop="1" thickBot="1">
      <c r="A2205" s="54"/>
      <c r="B2205" s="218"/>
      <c r="C2205" s="219"/>
      <c r="D2205" s="219"/>
      <c r="E2205" s="219"/>
      <c r="F2205" s="80"/>
      <c r="G2205" s="80"/>
      <c r="H2205" s="219"/>
      <c r="I2205" s="219"/>
      <c r="J2205" s="219"/>
      <c r="K2205" s="219"/>
      <c r="L2205" s="219"/>
      <c r="M2205" s="219"/>
      <c r="N2205" s="219"/>
      <c r="O2205" s="219"/>
      <c r="P2205" s="219"/>
      <c r="Q2205" s="219"/>
      <c r="R2205" s="219"/>
      <c r="S2205" s="219"/>
      <c r="T2205" s="219"/>
      <c r="U2205" s="219"/>
      <c r="V2205" s="219"/>
      <c r="W2205" s="219"/>
      <c r="X2205" s="219"/>
      <c r="Y2205" s="219"/>
      <c r="Z2205" s="219"/>
      <c r="AA2205" s="219"/>
      <c r="AB2205" s="219"/>
      <c r="AC2205" s="219"/>
      <c r="AD2205" s="219"/>
      <c r="AE2205" s="219"/>
      <c r="AF2205" s="225"/>
      <c r="AG2205" s="225"/>
      <c r="AH2205" s="219"/>
      <c r="AI2205" s="219"/>
      <c r="AJ2205" s="219"/>
      <c r="AK2205" s="219"/>
      <c r="AL2205" s="219"/>
      <c r="AM2205" s="219"/>
      <c r="AN2205" s="219"/>
      <c r="AO2205" s="219"/>
      <c r="AP2205" s="219"/>
      <c r="AQ2205" s="219"/>
      <c r="AR2205" s="219"/>
      <c r="AS2205" s="219"/>
      <c r="AT2205" s="219"/>
      <c r="AU2205" s="219"/>
      <c r="AV2205" s="219"/>
      <c r="AW2205" s="219"/>
      <c r="AX2205" s="219"/>
      <c r="AY2205" s="219"/>
      <c r="AZ2205" s="219"/>
      <c r="BA2205" s="617" t="s">
        <v>135</v>
      </c>
      <c r="BB2205" s="617"/>
      <c r="BC2205" s="617"/>
      <c r="BD2205" s="617"/>
      <c r="BE2205" s="617"/>
      <c r="BF2205" s="617"/>
      <c r="BG2205" s="617"/>
      <c r="BH2205" s="617"/>
      <c r="BI2205" s="617"/>
      <c r="BJ2205" s="617"/>
      <c r="BK2205" s="617"/>
      <c r="BL2205" s="617"/>
      <c r="BM2205" s="617"/>
      <c r="BN2205" s="618"/>
      <c r="BO2205" s="81"/>
      <c r="BP2205" s="81"/>
      <c r="BQ2205" s="54"/>
      <c r="BR2205" s="54"/>
      <c r="BS2205" s="54"/>
    </row>
    <row r="2206" spans="1:71" ht="12" customHeight="1" thickTop="1">
      <c r="A2206" s="54"/>
      <c r="B2206" s="55"/>
      <c r="C2206" s="54"/>
      <c r="D2206" s="54"/>
      <c r="E2206" s="54"/>
      <c r="F2206" s="56"/>
      <c r="G2206" s="56"/>
      <c r="H2206" s="54"/>
      <c r="I2206" s="54"/>
      <c r="J2206" s="54"/>
      <c r="K2206" s="54"/>
      <c r="L2206" s="54"/>
      <c r="M2206" s="54"/>
      <c r="N2206" s="54"/>
      <c r="O2206" s="54"/>
      <c r="P2206" s="54"/>
      <c r="Q2206" s="54"/>
      <c r="R2206" s="54"/>
      <c r="S2206" s="54"/>
      <c r="T2206" s="54"/>
      <c r="U2206" s="54"/>
      <c r="V2206" s="54"/>
      <c r="W2206" s="54"/>
      <c r="X2206" s="54"/>
      <c r="Y2206" s="54"/>
      <c r="Z2206" s="54"/>
      <c r="AA2206" s="54"/>
      <c r="AB2206" s="54"/>
      <c r="AC2206" s="54"/>
      <c r="AD2206" s="54"/>
      <c r="AE2206" s="54"/>
      <c r="AF2206" s="57"/>
      <c r="AG2206" s="57"/>
      <c r="AH2206" s="54"/>
      <c r="AI2206" s="54"/>
      <c r="AJ2206" s="54"/>
      <c r="AK2206" s="54"/>
      <c r="AL2206" s="54"/>
      <c r="AM2206" s="54"/>
      <c r="AN2206" s="54"/>
      <c r="AO2206" s="54"/>
      <c r="AP2206" s="54"/>
      <c r="AQ2206" s="54"/>
      <c r="AR2206" s="54"/>
      <c r="AS2206" s="54"/>
      <c r="AT2206" s="54"/>
      <c r="AU2206" s="54"/>
      <c r="AV2206" s="54"/>
      <c r="AW2206" s="54"/>
      <c r="AX2206" s="54"/>
      <c r="AY2206" s="54"/>
      <c r="AZ2206" s="54"/>
      <c r="BA2206" s="54"/>
      <c r="BB2206" s="54"/>
      <c r="BC2206" s="54"/>
      <c r="BD2206" s="54"/>
      <c r="BE2206" s="54"/>
      <c r="BF2206" s="54"/>
      <c r="BG2206" s="54"/>
      <c r="BH2206" s="54"/>
      <c r="BI2206" s="54"/>
      <c r="BJ2206" s="54"/>
      <c r="BK2206" s="54"/>
      <c r="BL2206" s="54"/>
      <c r="BM2206" s="54"/>
      <c r="BN2206" s="54"/>
      <c r="BO2206" s="58"/>
      <c r="BP2206" s="58"/>
      <c r="BQ2206" s="54"/>
      <c r="BR2206" s="54"/>
      <c r="BS2206" s="54"/>
    </row>
    <row r="2207" spans="1:71" s="61" customFormat="1" ht="33.75">
      <c r="A2207" s="60"/>
      <c r="B2207" s="503" t="s">
        <v>9</v>
      </c>
      <c r="C2207" s="503"/>
      <c r="D2207" s="503"/>
      <c r="E2207" s="503"/>
      <c r="F2207" s="503"/>
      <c r="G2207" s="503"/>
      <c r="H2207" s="503"/>
      <c r="I2207" s="503"/>
      <c r="J2207" s="503"/>
      <c r="K2207" s="503"/>
      <c r="L2207" s="503"/>
      <c r="M2207" s="503"/>
      <c r="N2207" s="503"/>
      <c r="O2207" s="503"/>
      <c r="P2207" s="503"/>
      <c r="Q2207" s="503"/>
      <c r="R2207" s="503"/>
      <c r="S2207" s="503"/>
      <c r="T2207" s="503"/>
      <c r="U2207" s="503"/>
      <c r="V2207" s="503"/>
      <c r="W2207" s="503"/>
      <c r="X2207" s="503"/>
      <c r="Y2207" s="503"/>
      <c r="Z2207" s="503"/>
      <c r="AA2207" s="503"/>
      <c r="AB2207" s="503"/>
      <c r="AC2207" s="503"/>
      <c r="AD2207" s="503"/>
      <c r="AE2207" s="503"/>
      <c r="AF2207" s="503"/>
      <c r="AG2207" s="503"/>
      <c r="AH2207" s="503"/>
      <c r="AI2207" s="503"/>
      <c r="AJ2207" s="503"/>
      <c r="AK2207" s="503"/>
      <c r="AL2207" s="503"/>
      <c r="AM2207" s="503"/>
      <c r="AN2207" s="503"/>
      <c r="AO2207" s="503"/>
      <c r="AP2207" s="503"/>
      <c r="AQ2207" s="503"/>
      <c r="AR2207" s="503"/>
      <c r="AS2207" s="503"/>
      <c r="AT2207" s="503"/>
      <c r="AU2207" s="503"/>
      <c r="AV2207" s="503"/>
      <c r="AW2207" s="503"/>
      <c r="AX2207" s="503"/>
      <c r="AY2207" s="503"/>
      <c r="AZ2207" s="503"/>
      <c r="BA2207" s="503"/>
      <c r="BB2207" s="503"/>
      <c r="BC2207" s="503"/>
      <c r="BD2207" s="503"/>
      <c r="BE2207" s="503"/>
      <c r="BF2207" s="503"/>
      <c r="BG2207" s="503"/>
      <c r="BH2207" s="503"/>
      <c r="BI2207" s="503"/>
      <c r="BJ2207" s="503"/>
      <c r="BK2207" s="503"/>
      <c r="BL2207" s="503"/>
      <c r="BM2207" s="503"/>
      <c r="BN2207" s="503"/>
      <c r="BO2207" s="192"/>
      <c r="BP2207" s="192"/>
      <c r="BQ2207" s="60"/>
      <c r="BR2207" s="60"/>
      <c r="BS2207" s="60"/>
    </row>
    <row r="2208" spans="1:71" ht="10.9" customHeight="1">
      <c r="A2208" s="54"/>
      <c r="B2208" s="193"/>
      <c r="C2208" s="194"/>
      <c r="D2208" s="194"/>
      <c r="E2208" s="194"/>
      <c r="F2208" s="195"/>
      <c r="G2208" s="195"/>
      <c r="H2208" s="194"/>
      <c r="I2208" s="194"/>
      <c r="J2208" s="194"/>
      <c r="K2208" s="194"/>
      <c r="L2208" s="194"/>
      <c r="M2208" s="194"/>
      <c r="N2208" s="194"/>
      <c r="O2208" s="194"/>
      <c r="P2208" s="194"/>
      <c r="Q2208" s="194"/>
      <c r="R2208" s="194"/>
      <c r="S2208" s="194"/>
      <c r="T2208" s="194"/>
      <c r="U2208" s="194"/>
      <c r="V2208" s="194"/>
      <c r="W2208" s="194"/>
      <c r="X2208" s="194"/>
      <c r="Y2208" s="194"/>
      <c r="Z2208" s="194"/>
      <c r="AA2208" s="194"/>
      <c r="AB2208" s="194"/>
      <c r="AC2208" s="194"/>
      <c r="AD2208" s="194"/>
      <c r="AE2208" s="194"/>
      <c r="AF2208" s="196"/>
      <c r="AG2208" s="196"/>
      <c r="AH2208" s="194"/>
      <c r="AI2208" s="194"/>
      <c r="AJ2208" s="194"/>
      <c r="AK2208" s="194"/>
      <c r="AL2208" s="194"/>
      <c r="AM2208" s="194"/>
      <c r="AN2208" s="194"/>
      <c r="AO2208" s="194"/>
      <c r="AP2208" s="194"/>
      <c r="AQ2208" s="194"/>
      <c r="AR2208" s="194"/>
      <c r="AS2208" s="194"/>
      <c r="AT2208" s="194"/>
      <c r="AU2208" s="194"/>
      <c r="AV2208" s="194"/>
      <c r="AW2208" s="194"/>
      <c r="AX2208" s="194"/>
      <c r="AY2208" s="194"/>
      <c r="AZ2208" s="194"/>
      <c r="BA2208" s="194"/>
      <c r="BB2208" s="194"/>
      <c r="BC2208" s="194"/>
      <c r="BD2208" s="194"/>
      <c r="BE2208" s="194"/>
      <c r="BF2208" s="194"/>
      <c r="BG2208" s="194"/>
      <c r="BH2208" s="194"/>
      <c r="BI2208" s="194"/>
      <c r="BJ2208" s="194"/>
      <c r="BK2208" s="194"/>
      <c r="BL2208" s="194"/>
      <c r="BM2208" s="194"/>
      <c r="BN2208" s="508"/>
      <c r="BO2208" s="508"/>
      <c r="BP2208" s="508"/>
      <c r="BQ2208" s="54"/>
      <c r="BR2208" s="54"/>
      <c r="BS2208" s="54"/>
    </row>
    <row r="2209" spans="1:71" s="62" customFormat="1" ht="36.75" customHeight="1">
      <c r="A2209" s="55"/>
      <c r="B2209" s="193"/>
      <c r="C2209" s="193"/>
      <c r="D2209" s="197" t="s">
        <v>10</v>
      </c>
      <c r="E2209" s="514" t="str">
        <f>IF(ROSTER!D$3="","",ROSTER!D$3)</f>
        <v/>
      </c>
      <c r="F2209" s="514"/>
      <c r="G2209" s="514"/>
      <c r="H2209" s="514"/>
      <c r="I2209" s="514"/>
      <c r="J2209" s="514"/>
      <c r="K2209" s="514"/>
      <c r="L2209" s="514"/>
      <c r="M2209" s="514"/>
      <c r="N2209" s="514"/>
      <c r="O2209" s="514"/>
      <c r="P2209" s="514"/>
      <c r="Q2209" s="514"/>
      <c r="R2209" s="514"/>
      <c r="S2209" s="514"/>
      <c r="T2209" s="514"/>
      <c r="U2209" s="514"/>
      <c r="V2209" s="514"/>
      <c r="W2209" s="514"/>
      <c r="X2209" s="514"/>
      <c r="Y2209" s="514"/>
      <c r="Z2209" s="514"/>
      <c r="AA2209" s="514"/>
      <c r="AB2209" s="514"/>
      <c r="AC2209" s="514"/>
      <c r="AD2209" s="198"/>
      <c r="AE2209" s="505" t="s">
        <v>11</v>
      </c>
      <c r="AF2209" s="505"/>
      <c r="AG2209" s="505"/>
      <c r="AH2209" s="505"/>
      <c r="AI2209" s="505"/>
      <c r="AJ2209" s="505"/>
      <c r="AK2209" s="505"/>
      <c r="AL2209" s="505"/>
      <c r="AM2209" s="505"/>
      <c r="AN2209" s="513"/>
      <c r="AO2209" s="513"/>
      <c r="AP2209" s="513"/>
      <c r="AQ2209" s="513"/>
      <c r="AR2209" s="513"/>
      <c r="AS2209" s="513"/>
      <c r="AT2209" s="513"/>
      <c r="AU2209" s="513"/>
      <c r="AV2209" s="513"/>
      <c r="AW2209" s="513"/>
      <c r="AX2209" s="513"/>
      <c r="AY2209" s="513"/>
      <c r="AZ2209" s="513"/>
      <c r="BA2209" s="513"/>
      <c r="BB2209" s="513"/>
      <c r="BC2209" s="513"/>
      <c r="BD2209" s="513"/>
      <c r="BE2209" s="513"/>
      <c r="BF2209" s="513"/>
      <c r="BG2209" s="513"/>
      <c r="BH2209" s="513"/>
      <c r="BI2209" s="513"/>
      <c r="BJ2209" s="513"/>
      <c r="BK2209" s="513"/>
      <c r="BL2209" s="513"/>
      <c r="BM2209" s="513"/>
      <c r="BN2209" s="508"/>
      <c r="BO2209" s="508"/>
      <c r="BP2209" s="508"/>
      <c r="BQ2209" s="55"/>
      <c r="BR2209" s="55"/>
      <c r="BS2209" s="55"/>
    </row>
    <row r="2210" spans="1:71" ht="8.85" customHeight="1">
      <c r="A2210" s="63"/>
      <c r="B2210" s="193"/>
      <c r="C2210" s="196" t="s">
        <v>36</v>
      </c>
      <c r="D2210" s="196"/>
      <c r="E2210" s="196"/>
      <c r="F2210" s="199"/>
      <c r="G2210" s="199"/>
      <c r="H2210" s="196"/>
      <c r="I2210" s="196"/>
      <c r="J2210" s="200"/>
      <c r="K2210" s="200"/>
      <c r="L2210" s="200"/>
      <c r="M2210" s="200"/>
      <c r="N2210" s="200"/>
      <c r="O2210" s="200"/>
      <c r="P2210" s="200"/>
      <c r="Q2210" s="200"/>
      <c r="R2210" s="200"/>
      <c r="S2210" s="200"/>
      <c r="T2210" s="200"/>
      <c r="U2210" s="200"/>
      <c r="V2210" s="200"/>
      <c r="W2210" s="200"/>
      <c r="X2210" s="200"/>
      <c r="Y2210" s="200"/>
      <c r="Z2210" s="200"/>
      <c r="AA2210" s="200"/>
      <c r="AB2210" s="200"/>
      <c r="AC2210" s="200"/>
      <c r="AD2210" s="200"/>
      <c r="AE2210" s="200"/>
      <c r="AF2210" s="200"/>
      <c r="AG2210" s="196"/>
      <c r="AH2210" s="201"/>
      <c r="AI2210" s="202"/>
      <c r="AJ2210" s="202"/>
      <c r="AK2210" s="202"/>
      <c r="AL2210" s="202"/>
      <c r="AM2210" s="202"/>
      <c r="AN2210" s="202"/>
      <c r="AO2210" s="203"/>
      <c r="AP2210" s="204"/>
      <c r="AQ2210" s="204"/>
      <c r="AR2210" s="204"/>
      <c r="AS2210" s="204"/>
      <c r="AT2210" s="204"/>
      <c r="AU2210" s="204"/>
      <c r="AV2210" s="204"/>
      <c r="AW2210" s="204"/>
      <c r="AX2210" s="204"/>
      <c r="AY2210" s="204"/>
      <c r="AZ2210" s="204"/>
      <c r="BA2210" s="204"/>
      <c r="BB2210" s="204"/>
      <c r="BC2210" s="204"/>
      <c r="BD2210" s="204"/>
      <c r="BE2210" s="204"/>
      <c r="BF2210" s="204"/>
      <c r="BG2210" s="204"/>
      <c r="BH2210" s="204"/>
      <c r="BI2210" s="204"/>
      <c r="BJ2210" s="204"/>
      <c r="BK2210" s="204"/>
      <c r="BL2210" s="204"/>
      <c r="BM2210" s="204"/>
      <c r="BN2210" s="204"/>
      <c r="BO2210" s="205"/>
      <c r="BP2210" s="205"/>
      <c r="BQ2210" s="63"/>
      <c r="BR2210" s="63"/>
      <c r="BS2210" s="63"/>
    </row>
    <row r="2211" spans="1:71" s="62" customFormat="1" ht="42.75">
      <c r="A2211" s="55"/>
      <c r="B2211" s="193"/>
      <c r="C2211" s="519" t="s">
        <v>35</v>
      </c>
      <c r="D2211" s="519"/>
      <c r="E2211" s="513"/>
      <c r="F2211" s="513"/>
      <c r="G2211" s="513"/>
      <c r="H2211" s="513"/>
      <c r="I2211" s="513"/>
      <c r="J2211" s="513"/>
      <c r="K2211" s="513"/>
      <c r="L2211" s="513"/>
      <c r="M2211" s="513"/>
      <c r="N2211" s="513"/>
      <c r="O2211" s="513"/>
      <c r="P2211" s="513"/>
      <c r="Q2211" s="513"/>
      <c r="R2211" s="513"/>
      <c r="S2211" s="513"/>
      <c r="T2211" s="513"/>
      <c r="U2211" s="513"/>
      <c r="V2211" s="513"/>
      <c r="W2211" s="513"/>
      <c r="X2211" s="513"/>
      <c r="Y2211" s="513"/>
      <c r="Z2211" s="513"/>
      <c r="AA2211" s="513"/>
      <c r="AB2211" s="513"/>
      <c r="AC2211" s="513"/>
      <c r="AD2211" s="198"/>
      <c r="AE2211" s="239" t="s">
        <v>19</v>
      </c>
      <c r="AF2211" s="239"/>
      <c r="AG2211" s="239"/>
      <c r="AH2211" s="505" t="s">
        <v>19</v>
      </c>
      <c r="AI2211" s="505"/>
      <c r="AJ2211" s="505"/>
      <c r="AK2211" s="505"/>
      <c r="AL2211" s="505"/>
      <c r="AM2211" s="505"/>
      <c r="AN2211" s="513"/>
      <c r="AO2211" s="513"/>
      <c r="AP2211" s="513"/>
      <c r="AQ2211" s="513"/>
      <c r="AR2211" s="513"/>
      <c r="AS2211" s="513"/>
      <c r="AT2211" s="513"/>
      <c r="AU2211" s="513"/>
      <c r="AV2211" s="513"/>
      <c r="AW2211" s="513"/>
      <c r="AX2211" s="513"/>
      <c r="AY2211" s="513"/>
      <c r="AZ2211" s="513"/>
      <c r="BA2211" s="505" t="s">
        <v>12</v>
      </c>
      <c r="BB2211" s="505"/>
      <c r="BC2211" s="505"/>
      <c r="BD2211" s="504"/>
      <c r="BE2211" s="504"/>
      <c r="BF2211" s="504"/>
      <c r="BG2211" s="504"/>
      <c r="BH2211" s="504"/>
      <c r="BI2211" s="504"/>
      <c r="BJ2211" s="504"/>
      <c r="BK2211" s="504"/>
      <c r="BL2211" s="504"/>
      <c r="BM2211" s="504"/>
      <c r="BN2211" s="206"/>
      <c r="BO2211" s="207"/>
      <c r="BP2211" s="207"/>
      <c r="BQ2211" s="64">
        <f>IF(BD2211=0,0,1)</f>
        <v>0</v>
      </c>
      <c r="BR2211" s="65">
        <f>IF((BE2265+BI2265)&gt;(AO2265+AS2265),1,0)</f>
        <v>0</v>
      </c>
      <c r="BS2211" s="66"/>
    </row>
    <row r="2212" spans="1:71" ht="9.6" customHeight="1">
      <c r="A2212" s="54"/>
      <c r="B2212" s="193"/>
      <c r="C2212" s="194"/>
      <c r="D2212" s="194"/>
      <c r="E2212" s="194"/>
      <c r="F2212" s="195"/>
      <c r="G2212" s="195"/>
      <c r="H2212" s="194"/>
      <c r="I2212" s="194"/>
      <c r="J2212" s="194"/>
      <c r="K2212" s="194"/>
      <c r="L2212" s="194"/>
      <c r="M2212" s="194"/>
      <c r="N2212" s="194"/>
      <c r="O2212" s="194"/>
      <c r="P2212" s="194"/>
      <c r="Q2212" s="194"/>
      <c r="R2212" s="194"/>
      <c r="S2212" s="194"/>
      <c r="T2212" s="194"/>
      <c r="U2212" s="194"/>
      <c r="V2212" s="194"/>
      <c r="W2212" s="194"/>
      <c r="X2212" s="194"/>
      <c r="Y2212" s="194"/>
      <c r="Z2212" s="194"/>
      <c r="AA2212" s="194"/>
      <c r="AB2212" s="194"/>
      <c r="AC2212" s="194"/>
      <c r="AD2212" s="194"/>
      <c r="AE2212" s="194"/>
      <c r="AF2212" s="196"/>
      <c r="AG2212" s="196"/>
      <c r="AH2212" s="194"/>
      <c r="AI2212" s="194"/>
      <c r="AJ2212" s="194"/>
      <c r="AK2212" s="194"/>
      <c r="AL2212" s="194"/>
      <c r="AM2212" s="194"/>
      <c r="AN2212" s="194"/>
      <c r="AO2212" s="194"/>
      <c r="AP2212" s="194"/>
      <c r="AQ2212" s="194"/>
      <c r="AR2212" s="194"/>
      <c r="AS2212" s="194"/>
      <c r="AT2212" s="194"/>
      <c r="AU2212" s="194"/>
      <c r="AV2212" s="194"/>
      <c r="AW2212" s="194"/>
      <c r="AX2212" s="194"/>
      <c r="AY2212" s="194"/>
      <c r="AZ2212" s="194"/>
      <c r="BA2212" s="194"/>
      <c r="BB2212" s="194"/>
      <c r="BC2212" s="194"/>
      <c r="BD2212" s="194"/>
      <c r="BE2212" s="194"/>
      <c r="BF2212" s="194"/>
      <c r="BG2212" s="194"/>
      <c r="BH2212" s="194"/>
      <c r="BI2212" s="194"/>
      <c r="BJ2212" s="194"/>
      <c r="BK2212" s="194"/>
      <c r="BL2212" s="194"/>
      <c r="BM2212" s="194"/>
      <c r="BN2212" s="194"/>
      <c r="BO2212" s="208"/>
      <c r="BP2212" s="208"/>
      <c r="BQ2212" s="54"/>
      <c r="BR2212" s="54"/>
      <c r="BS2212" s="54"/>
    </row>
    <row r="2213" spans="1:71" ht="8.85" customHeight="1" thickBot="1">
      <c r="A2213" s="54"/>
      <c r="B2213" s="209"/>
      <c r="C2213" s="210"/>
      <c r="D2213" s="210"/>
      <c r="E2213" s="210"/>
      <c r="F2213" s="211"/>
      <c r="G2213" s="211"/>
      <c r="H2213" s="210"/>
      <c r="I2213" s="210"/>
      <c r="J2213" s="210"/>
      <c r="K2213" s="210"/>
      <c r="L2213" s="210"/>
      <c r="M2213" s="210"/>
      <c r="N2213" s="210"/>
      <c r="O2213" s="210"/>
      <c r="P2213" s="210"/>
      <c r="Q2213" s="210"/>
      <c r="R2213" s="210"/>
      <c r="S2213" s="210"/>
      <c r="T2213" s="210"/>
      <c r="U2213" s="210"/>
      <c r="V2213" s="210"/>
      <c r="W2213" s="210"/>
      <c r="X2213" s="210"/>
      <c r="Y2213" s="210"/>
      <c r="Z2213" s="210"/>
      <c r="AA2213" s="210"/>
      <c r="AB2213" s="210"/>
      <c r="AC2213" s="210"/>
      <c r="AD2213" s="210"/>
      <c r="AE2213" s="210"/>
      <c r="AF2213" s="212"/>
      <c r="AG2213" s="212"/>
      <c r="AH2213" s="210"/>
      <c r="AI2213" s="210"/>
      <c r="AJ2213" s="210"/>
      <c r="AK2213" s="210"/>
      <c r="AL2213" s="210"/>
      <c r="AM2213" s="210"/>
      <c r="AN2213" s="210"/>
      <c r="AO2213" s="210"/>
      <c r="AP2213" s="210"/>
      <c r="AQ2213" s="210"/>
      <c r="AR2213" s="210"/>
      <c r="AS2213" s="210"/>
      <c r="AT2213" s="210"/>
      <c r="AU2213" s="210"/>
      <c r="AV2213" s="210"/>
      <c r="AW2213" s="210"/>
      <c r="AX2213" s="210"/>
      <c r="AY2213" s="210"/>
      <c r="AZ2213" s="210"/>
      <c r="BA2213" s="210"/>
      <c r="BB2213" s="210"/>
      <c r="BC2213" s="210"/>
      <c r="BD2213" s="210"/>
      <c r="BE2213" s="210"/>
      <c r="BF2213" s="210"/>
      <c r="BG2213" s="210"/>
      <c r="BH2213" s="210"/>
      <c r="BI2213" s="210"/>
      <c r="BJ2213" s="210"/>
      <c r="BK2213" s="210"/>
      <c r="BL2213" s="210"/>
      <c r="BM2213" s="210"/>
      <c r="BN2213" s="210"/>
      <c r="BO2213" s="213"/>
      <c r="BP2213" s="213"/>
      <c r="BQ2213" s="54"/>
      <c r="BR2213" s="54"/>
      <c r="BS2213" s="54"/>
    </row>
    <row r="2214" spans="1:71" s="62" customFormat="1" ht="33.4" customHeight="1" thickTop="1">
      <c r="A2214" s="66"/>
      <c r="B2214" s="515" t="s">
        <v>0</v>
      </c>
      <c r="C2214" s="531" t="s">
        <v>1</v>
      </c>
      <c r="D2214" s="532"/>
      <c r="E2214" s="332" t="s">
        <v>26</v>
      </c>
      <c r="F2214" s="499" t="s">
        <v>104</v>
      </c>
      <c r="G2214" s="499" t="s">
        <v>105</v>
      </c>
      <c r="H2214" s="527" t="s">
        <v>38</v>
      </c>
      <c r="I2214" s="528"/>
      <c r="J2214" s="564" t="s">
        <v>7</v>
      </c>
      <c r="K2214" s="564"/>
      <c r="L2214" s="564"/>
      <c r="M2214" s="564"/>
      <c r="N2214" s="564"/>
      <c r="O2214" s="564"/>
      <c r="P2214" s="564" t="s">
        <v>2</v>
      </c>
      <c r="Q2214" s="564"/>
      <c r="R2214" s="564"/>
      <c r="S2214" s="564"/>
      <c r="T2214" s="564"/>
      <c r="U2214" s="564"/>
      <c r="V2214" s="610" t="s">
        <v>32</v>
      </c>
      <c r="W2214" s="611"/>
      <c r="X2214" s="610" t="s">
        <v>33</v>
      </c>
      <c r="Y2214" s="611"/>
      <c r="Z2214" s="619" t="s">
        <v>41</v>
      </c>
      <c r="AA2214" s="620"/>
      <c r="AB2214" s="623" t="s">
        <v>6</v>
      </c>
      <c r="AC2214" s="623"/>
      <c r="AD2214" s="623"/>
      <c r="AE2214" s="623"/>
      <c r="AF2214" s="623"/>
      <c r="AG2214" s="623"/>
      <c r="AH2214" s="564" t="s">
        <v>66</v>
      </c>
      <c r="AI2214" s="564"/>
      <c r="AJ2214" s="564"/>
      <c r="AK2214" s="564"/>
      <c r="AL2214" s="564"/>
      <c r="AM2214" s="564"/>
      <c r="AN2214" s="564" t="s">
        <v>67</v>
      </c>
      <c r="AO2214" s="564"/>
      <c r="AP2214" s="564"/>
      <c r="AQ2214" s="564"/>
      <c r="AR2214" s="564"/>
      <c r="AS2214" s="564"/>
      <c r="AT2214" s="564" t="s">
        <v>68</v>
      </c>
      <c r="AU2214" s="564"/>
      <c r="AV2214" s="564"/>
      <c r="AW2214" s="564"/>
      <c r="AX2214" s="564"/>
      <c r="AY2214" s="583"/>
      <c r="AZ2214" s="564" t="s">
        <v>4</v>
      </c>
      <c r="BA2214" s="564"/>
      <c r="BB2214" s="564"/>
      <c r="BC2214" s="564"/>
      <c r="BD2214" s="564"/>
      <c r="BE2214" s="564"/>
      <c r="BF2214" s="564" t="s">
        <v>69</v>
      </c>
      <c r="BG2214" s="564"/>
      <c r="BH2214" s="564"/>
      <c r="BI2214" s="564"/>
      <c r="BJ2214" s="564"/>
      <c r="BK2214" s="582"/>
      <c r="BL2214" s="659" t="s">
        <v>119</v>
      </c>
      <c r="BM2214" s="660"/>
      <c r="BN2214" s="661"/>
      <c r="BO2214" s="603" t="s">
        <v>83</v>
      </c>
      <c r="BP2214" s="603" t="s">
        <v>84</v>
      </c>
      <c r="BQ2214" s="66"/>
      <c r="BR2214" s="66"/>
      <c r="BS2214" s="66"/>
    </row>
    <row r="2215" spans="1:71" s="68" customFormat="1" ht="45" customHeight="1">
      <c r="A2215" s="67"/>
      <c r="B2215" s="516"/>
      <c r="C2215" s="533"/>
      <c r="D2215" s="534"/>
      <c r="E2215" s="331" t="s">
        <v>106</v>
      </c>
      <c r="F2215" s="500"/>
      <c r="G2215" s="500"/>
      <c r="H2215" s="529"/>
      <c r="I2215" s="530"/>
      <c r="J2215" s="562" t="s">
        <v>15</v>
      </c>
      <c r="K2215" s="563"/>
      <c r="L2215" s="525" t="s">
        <v>16</v>
      </c>
      <c r="M2215" s="526"/>
      <c r="N2215" s="517" t="s">
        <v>17</v>
      </c>
      <c r="O2215" s="518" t="s">
        <v>8</v>
      </c>
      <c r="P2215" s="562" t="s">
        <v>24</v>
      </c>
      <c r="Q2215" s="563"/>
      <c r="R2215" s="525" t="s">
        <v>22</v>
      </c>
      <c r="S2215" s="526"/>
      <c r="T2215" s="517" t="s">
        <v>17</v>
      </c>
      <c r="U2215" s="518"/>
      <c r="V2215" s="612"/>
      <c r="W2215" s="613"/>
      <c r="X2215" s="612"/>
      <c r="Y2215" s="613"/>
      <c r="Z2215" s="621"/>
      <c r="AA2215" s="622"/>
      <c r="AB2215" s="638" t="s">
        <v>50</v>
      </c>
      <c r="AC2215" s="639"/>
      <c r="AD2215" s="636" t="s">
        <v>21</v>
      </c>
      <c r="AE2215" s="637" t="s">
        <v>3</v>
      </c>
      <c r="AF2215" s="624" t="s">
        <v>5</v>
      </c>
      <c r="AG2215" s="625"/>
      <c r="AH2215" s="562" t="s">
        <v>50</v>
      </c>
      <c r="AI2215" s="563"/>
      <c r="AJ2215" s="525" t="s">
        <v>21</v>
      </c>
      <c r="AK2215" s="526" t="s">
        <v>3</v>
      </c>
      <c r="AL2215" s="523" t="s">
        <v>5</v>
      </c>
      <c r="AM2215" s="524"/>
      <c r="AN2215" s="562" t="s">
        <v>50</v>
      </c>
      <c r="AO2215" s="563"/>
      <c r="AP2215" s="525" t="s">
        <v>21</v>
      </c>
      <c r="AQ2215" s="526" t="s">
        <v>3</v>
      </c>
      <c r="AR2215" s="523" t="s">
        <v>5</v>
      </c>
      <c r="AS2215" s="524"/>
      <c r="AT2215" s="533" t="s">
        <v>50</v>
      </c>
      <c r="AU2215" s="584"/>
      <c r="AV2215" s="597" t="s">
        <v>21</v>
      </c>
      <c r="AW2215" s="598" t="s">
        <v>3</v>
      </c>
      <c r="AX2215" s="523" t="s">
        <v>5</v>
      </c>
      <c r="AY2215" s="585"/>
      <c r="AZ2215" s="562" t="s">
        <v>50</v>
      </c>
      <c r="BA2215" s="563"/>
      <c r="BB2215" s="525" t="s">
        <v>21</v>
      </c>
      <c r="BC2215" s="526" t="s">
        <v>3</v>
      </c>
      <c r="BD2215" s="523" t="s">
        <v>5</v>
      </c>
      <c r="BE2215" s="524"/>
      <c r="BF2215" s="533" t="s">
        <v>50</v>
      </c>
      <c r="BG2215" s="584"/>
      <c r="BH2215" s="597" t="s">
        <v>21</v>
      </c>
      <c r="BI2215" s="598" t="s">
        <v>3</v>
      </c>
      <c r="BJ2215" s="523" t="s">
        <v>5</v>
      </c>
      <c r="BK2215" s="524"/>
      <c r="BL2215" s="662"/>
      <c r="BM2215" s="663"/>
      <c r="BN2215" s="664"/>
      <c r="BO2215" s="604"/>
      <c r="BP2215" s="604"/>
      <c r="BQ2215" s="67"/>
      <c r="BR2215" s="67"/>
      <c r="BS2215" s="67"/>
    </row>
    <row r="2216" spans="1:71" ht="23.85" customHeight="1">
      <c r="A2216" s="69"/>
      <c r="B2216" s="548" t="str">
        <f>IF(ROSTER!B$8="","",ROSTER!B$8)</f>
        <v/>
      </c>
      <c r="C2216" s="536" t="str">
        <f>IF(ROSTER!C$8="","",ROSTER!C$8)</f>
        <v/>
      </c>
      <c r="D2216" s="537"/>
      <c r="E2216" s="546"/>
      <c r="F2216" s="501">
        <f>IF(E2216="y",1,IF(E2216="S",1,0))</f>
        <v>0</v>
      </c>
      <c r="G2216" s="506">
        <f>IF(E2216="S",1,0)</f>
        <v>0</v>
      </c>
      <c r="H2216" s="542"/>
      <c r="I2216" s="543"/>
      <c r="J2216" s="538"/>
      <c r="K2216" s="539"/>
      <c r="L2216" s="552"/>
      <c r="M2216" s="558"/>
      <c r="N2216" s="554">
        <f>L2216+J2216</f>
        <v>0</v>
      </c>
      <c r="O2216" s="555"/>
      <c r="P2216" s="538"/>
      <c r="Q2216" s="539"/>
      <c r="R2216" s="552"/>
      <c r="S2216" s="558"/>
      <c r="T2216" s="590">
        <f>R2216-P2216</f>
        <v>0</v>
      </c>
      <c r="U2216" s="591"/>
      <c r="V2216" s="550"/>
      <c r="W2216" s="543"/>
      <c r="X2216" s="538"/>
      <c r="Y2216" s="543"/>
      <c r="Z2216" s="538"/>
      <c r="AA2216" s="543"/>
      <c r="AB2216" s="538"/>
      <c r="AC2216" s="539"/>
      <c r="AD2216" s="552"/>
      <c r="AE2216" s="558"/>
      <c r="AF2216" s="586">
        <f>IF(AB2216=0,0,(AD2216/AB2216)*100)</f>
        <v>0</v>
      </c>
      <c r="AG2216" s="587"/>
      <c r="AH2216" s="538"/>
      <c r="AI2216" s="539"/>
      <c r="AJ2216" s="552"/>
      <c r="AK2216" s="558"/>
      <c r="AL2216" s="590">
        <f>IF(AH2216=0,0,(AJ2216/AH2216)*100)</f>
        <v>0</v>
      </c>
      <c r="AM2216" s="591"/>
      <c r="AN2216" s="538"/>
      <c r="AO2216" s="539"/>
      <c r="AP2216" s="552"/>
      <c r="AQ2216" s="558"/>
      <c r="AR2216" s="590">
        <f>IF(AN2216=0,0,(AP2216/AN2216)*100)</f>
        <v>0</v>
      </c>
      <c r="AS2216" s="591"/>
      <c r="AT2216" s="578">
        <f>AB2216+AH2216+AN2216</f>
        <v>0</v>
      </c>
      <c r="AU2216" s="579"/>
      <c r="AV2216" s="574">
        <f>AD2216+AJ2216+AP2216</f>
        <v>0</v>
      </c>
      <c r="AW2216" s="575"/>
      <c r="AX2216" s="590">
        <f>IF(AT2216=0,0,(AV2216/AT2216)*100)</f>
        <v>0</v>
      </c>
      <c r="AY2216" s="591"/>
      <c r="AZ2216" s="538"/>
      <c r="BA2216" s="539"/>
      <c r="BB2216" s="552"/>
      <c r="BC2216" s="558"/>
      <c r="BD2216" s="590">
        <f>IF(AZ2216=0,0,(BB2216/AZ2216)*100)</f>
        <v>0</v>
      </c>
      <c r="BE2216" s="591"/>
      <c r="BF2216" s="578">
        <f>AT2216+AZ2216</f>
        <v>0</v>
      </c>
      <c r="BG2216" s="579"/>
      <c r="BH2216" s="574">
        <f>AV2216+BB2216</f>
        <v>0</v>
      </c>
      <c r="BI2216" s="575"/>
      <c r="BJ2216" s="590">
        <f>IF(BF2216=0,0,(BH2216/BF2216)*100)</f>
        <v>0</v>
      </c>
      <c r="BK2216" s="591"/>
      <c r="BL2216" s="650">
        <f>(AD2216*2)+(AJ2216*2)+(AP2216*3)+BB2216</f>
        <v>0</v>
      </c>
      <c r="BM2216" s="651"/>
      <c r="BN2216" s="652"/>
      <c r="BO2216" s="599" t="e">
        <f>(BL2216*BR$2216)+(N2216*BR$2217)+(X2216*BR$2218)+(R2216*BR$2219)+(V2216*BR$2220)+(Z2216*BR$2221)</f>
        <v>#REF!</v>
      </c>
      <c r="BP2216" s="599" t="e">
        <f>((AZ2216-BB2216)*BR$2223)+((AT2216-AV2216)*BR$2222)+(H2216*BR$2224)+(P2216*BR$2225)</f>
        <v>#REF!</v>
      </c>
      <c r="BQ2216" s="70" t="s">
        <v>72</v>
      </c>
      <c r="BR2216" s="71" t="e">
        <f>IF(#REF!="B",#REF!,IF(#REF!="C",#REF!,#REF!))</f>
        <v>#REF!</v>
      </c>
      <c r="BS2216" s="67"/>
    </row>
    <row r="2217" spans="1:71" ht="23.85" customHeight="1">
      <c r="A2217" s="69"/>
      <c r="B2217" s="549"/>
      <c r="C2217" s="560" t="str">
        <f>IF(ROSTER!D$8="","",ROSTER!D$8)</f>
        <v/>
      </c>
      <c r="D2217" s="561"/>
      <c r="E2217" s="547"/>
      <c r="F2217" s="502"/>
      <c r="G2217" s="507"/>
      <c r="H2217" s="544"/>
      <c r="I2217" s="545"/>
      <c r="J2217" s="540"/>
      <c r="K2217" s="541"/>
      <c r="L2217" s="553"/>
      <c r="M2217" s="559"/>
      <c r="N2217" s="556" t="s">
        <v>14</v>
      </c>
      <c r="O2217" s="557"/>
      <c r="P2217" s="540"/>
      <c r="Q2217" s="541"/>
      <c r="R2217" s="553"/>
      <c r="S2217" s="559"/>
      <c r="T2217" s="592"/>
      <c r="U2217" s="593"/>
      <c r="V2217" s="551"/>
      <c r="W2217" s="545"/>
      <c r="X2217" s="540"/>
      <c r="Y2217" s="545"/>
      <c r="Z2217" s="540"/>
      <c r="AA2217" s="545"/>
      <c r="AB2217" s="540"/>
      <c r="AC2217" s="541"/>
      <c r="AD2217" s="553"/>
      <c r="AE2217" s="559"/>
      <c r="AF2217" s="588"/>
      <c r="AG2217" s="589"/>
      <c r="AH2217" s="540"/>
      <c r="AI2217" s="541"/>
      <c r="AJ2217" s="553"/>
      <c r="AK2217" s="559"/>
      <c r="AL2217" s="592"/>
      <c r="AM2217" s="593"/>
      <c r="AN2217" s="540"/>
      <c r="AO2217" s="541"/>
      <c r="AP2217" s="553"/>
      <c r="AQ2217" s="559"/>
      <c r="AR2217" s="592"/>
      <c r="AS2217" s="593"/>
      <c r="AT2217" s="580"/>
      <c r="AU2217" s="581"/>
      <c r="AV2217" s="576"/>
      <c r="AW2217" s="577"/>
      <c r="AX2217" s="592"/>
      <c r="AY2217" s="593"/>
      <c r="AZ2217" s="540"/>
      <c r="BA2217" s="541"/>
      <c r="BB2217" s="553"/>
      <c r="BC2217" s="559"/>
      <c r="BD2217" s="592"/>
      <c r="BE2217" s="593"/>
      <c r="BF2217" s="580"/>
      <c r="BG2217" s="581"/>
      <c r="BH2217" s="576"/>
      <c r="BI2217" s="577"/>
      <c r="BJ2217" s="592"/>
      <c r="BK2217" s="593"/>
      <c r="BL2217" s="653"/>
      <c r="BM2217" s="654"/>
      <c r="BN2217" s="655"/>
      <c r="BO2217" s="600"/>
      <c r="BP2217" s="600"/>
      <c r="BQ2217" s="70" t="s">
        <v>73</v>
      </c>
      <c r="BR2217" s="71" t="e">
        <f>IF(#REF!="B",#REF!,IF(#REF!="C",#REF!,#REF!))</f>
        <v>#REF!</v>
      </c>
      <c r="BS2217" s="67"/>
    </row>
    <row r="2218" spans="1:71" ht="21.75" customHeight="1">
      <c r="A2218" s="54"/>
      <c r="B2218" s="548" t="str">
        <f>IF(ROSTER!B$10="","",ROSTER!B$10)</f>
        <v/>
      </c>
      <c r="C2218" s="536" t="str">
        <f>IF(ROSTER!C$10="","",ROSTER!C$10)</f>
        <v/>
      </c>
      <c r="D2218" s="537"/>
      <c r="E2218" s="546"/>
      <c r="F2218" s="501">
        <f>IF(E2218="y",1,IF(E2218="S",1,0))</f>
        <v>0</v>
      </c>
      <c r="G2218" s="506">
        <f>IF(E2218="S",1,0)</f>
        <v>0</v>
      </c>
      <c r="H2218" s="542"/>
      <c r="I2218" s="543"/>
      <c r="J2218" s="538"/>
      <c r="K2218" s="539"/>
      <c r="L2218" s="552"/>
      <c r="M2218" s="558"/>
      <c r="N2218" s="554">
        <f>L2218+J2218</f>
        <v>0</v>
      </c>
      <c r="O2218" s="555"/>
      <c r="P2218" s="538"/>
      <c r="Q2218" s="539"/>
      <c r="R2218" s="552"/>
      <c r="S2218" s="558"/>
      <c r="T2218" s="590">
        <f t="shared" ref="T2218:T2259" si="1995">R2218-P2218</f>
        <v>0</v>
      </c>
      <c r="U2218" s="591"/>
      <c r="V2218" s="550"/>
      <c r="W2218" s="543"/>
      <c r="X2218" s="538"/>
      <c r="Y2218" s="543"/>
      <c r="Z2218" s="538"/>
      <c r="AA2218" s="543"/>
      <c r="AB2218" s="538"/>
      <c r="AC2218" s="539"/>
      <c r="AD2218" s="552"/>
      <c r="AE2218" s="558"/>
      <c r="AF2218" s="586">
        <f>IF(AB2218=0,0,(AD2218/AB2218)*100)</f>
        <v>0</v>
      </c>
      <c r="AG2218" s="587"/>
      <c r="AH2218" s="538"/>
      <c r="AI2218" s="539"/>
      <c r="AJ2218" s="552"/>
      <c r="AK2218" s="558"/>
      <c r="AL2218" s="590">
        <f>IF(AH2218=0,0,(AJ2218/AH2218)*100)</f>
        <v>0</v>
      </c>
      <c r="AM2218" s="591"/>
      <c r="AN2218" s="538"/>
      <c r="AO2218" s="539"/>
      <c r="AP2218" s="552"/>
      <c r="AQ2218" s="558"/>
      <c r="AR2218" s="590">
        <f>IF(AN2218=0,0,(AP2218/AN2218)*100)</f>
        <v>0</v>
      </c>
      <c r="AS2218" s="591"/>
      <c r="AT2218" s="578">
        <f>AB2218+AH2218+AN2218</f>
        <v>0</v>
      </c>
      <c r="AU2218" s="579"/>
      <c r="AV2218" s="574">
        <f>AD2218+AJ2218+AP2218</f>
        <v>0</v>
      </c>
      <c r="AW2218" s="575"/>
      <c r="AX2218" s="590">
        <f>IF(AT2218=0,0,(AV2218/AT2218)*100)</f>
        <v>0</v>
      </c>
      <c r="AY2218" s="591"/>
      <c r="AZ2218" s="538"/>
      <c r="BA2218" s="539"/>
      <c r="BB2218" s="552"/>
      <c r="BC2218" s="558"/>
      <c r="BD2218" s="590">
        <f>IF(AZ2218=0,0,(BB2218/AZ2218)*100)</f>
        <v>0</v>
      </c>
      <c r="BE2218" s="591"/>
      <c r="BF2218" s="578">
        <f>AT2218+AZ2218</f>
        <v>0</v>
      </c>
      <c r="BG2218" s="579"/>
      <c r="BH2218" s="574">
        <f>AV2218+BB2218</f>
        <v>0</v>
      </c>
      <c r="BI2218" s="575"/>
      <c r="BJ2218" s="590">
        <f>IF(BF2218=0,0,(BH2218/BF2218)*100)</f>
        <v>0</v>
      </c>
      <c r="BK2218" s="591"/>
      <c r="BL2218" s="650">
        <f>(AD2218*2)+(AJ2218*2)+(AP2218*3)+BB2218</f>
        <v>0</v>
      </c>
      <c r="BM2218" s="651"/>
      <c r="BN2218" s="652"/>
      <c r="BO2218" s="599" t="e">
        <f>(BL2218*BR$2216)+(N2218*BR$2217)+(X2218*BR$2218)+(R2218*BR$2219)+(V2218*BR$2220)+(Z2218*BR$2221)</f>
        <v>#REF!</v>
      </c>
      <c r="BP2218" s="599" t="e">
        <f>((AZ2218-BB2218)*BR$2223)+((AT2218-AV2218)*BR$2222)+(H2218*BR$2224)+(P2218*BR$2225)</f>
        <v>#REF!</v>
      </c>
      <c r="BQ2218" s="70" t="s">
        <v>74</v>
      </c>
      <c r="BR2218" s="71" t="e">
        <f>IF(#REF!="B",#REF!,IF(#REF!="C",#REF!,#REF!))</f>
        <v>#REF!</v>
      </c>
      <c r="BS2218" s="67"/>
    </row>
    <row r="2219" spans="1:71" ht="21.75" customHeight="1">
      <c r="A2219" s="54"/>
      <c r="B2219" s="549"/>
      <c r="C2219" s="560" t="str">
        <f>IF(ROSTER!D$10="","",ROSTER!D$10)</f>
        <v/>
      </c>
      <c r="D2219" s="561"/>
      <c r="E2219" s="547"/>
      <c r="F2219" s="502"/>
      <c r="G2219" s="507"/>
      <c r="H2219" s="544"/>
      <c r="I2219" s="545"/>
      <c r="J2219" s="540"/>
      <c r="K2219" s="541"/>
      <c r="L2219" s="553"/>
      <c r="M2219" s="559"/>
      <c r="N2219" s="556" t="s">
        <v>14</v>
      </c>
      <c r="O2219" s="557"/>
      <c r="P2219" s="540"/>
      <c r="Q2219" s="541"/>
      <c r="R2219" s="553"/>
      <c r="S2219" s="559"/>
      <c r="T2219" s="592"/>
      <c r="U2219" s="593"/>
      <c r="V2219" s="551"/>
      <c r="W2219" s="545"/>
      <c r="X2219" s="540"/>
      <c r="Y2219" s="545"/>
      <c r="Z2219" s="540"/>
      <c r="AA2219" s="545"/>
      <c r="AB2219" s="540"/>
      <c r="AC2219" s="541"/>
      <c r="AD2219" s="553"/>
      <c r="AE2219" s="559"/>
      <c r="AF2219" s="588"/>
      <c r="AG2219" s="589"/>
      <c r="AH2219" s="540"/>
      <c r="AI2219" s="541"/>
      <c r="AJ2219" s="553"/>
      <c r="AK2219" s="559"/>
      <c r="AL2219" s="592"/>
      <c r="AM2219" s="593"/>
      <c r="AN2219" s="540"/>
      <c r="AO2219" s="541"/>
      <c r="AP2219" s="553"/>
      <c r="AQ2219" s="559"/>
      <c r="AR2219" s="592"/>
      <c r="AS2219" s="593"/>
      <c r="AT2219" s="580"/>
      <c r="AU2219" s="581"/>
      <c r="AV2219" s="576"/>
      <c r="AW2219" s="577"/>
      <c r="AX2219" s="592"/>
      <c r="AY2219" s="593"/>
      <c r="AZ2219" s="540"/>
      <c r="BA2219" s="541"/>
      <c r="BB2219" s="553"/>
      <c r="BC2219" s="559"/>
      <c r="BD2219" s="592"/>
      <c r="BE2219" s="593"/>
      <c r="BF2219" s="580"/>
      <c r="BG2219" s="581"/>
      <c r="BH2219" s="576"/>
      <c r="BI2219" s="577"/>
      <c r="BJ2219" s="592"/>
      <c r="BK2219" s="593"/>
      <c r="BL2219" s="653"/>
      <c r="BM2219" s="654"/>
      <c r="BN2219" s="655"/>
      <c r="BO2219" s="600"/>
      <c r="BP2219" s="600"/>
      <c r="BQ2219" s="70" t="s">
        <v>75</v>
      </c>
      <c r="BR2219" s="71" t="e">
        <f>IF(#REF!="B",#REF!,IF(#REF!="C",#REF!,#REF!))</f>
        <v>#REF!</v>
      </c>
      <c r="BS2219" s="67"/>
    </row>
    <row r="2220" spans="1:71" ht="21.75" customHeight="1">
      <c r="A2220" s="54"/>
      <c r="B2220" s="565" t="str">
        <f>IF(ROSTER!B$12="","",ROSTER!B$12)</f>
        <v/>
      </c>
      <c r="C2220" s="536" t="str">
        <f>IF(ROSTER!C$12="","",ROSTER!C$12)</f>
        <v/>
      </c>
      <c r="D2220" s="537"/>
      <c r="E2220" s="546"/>
      <c r="F2220" s="501">
        <f>IF(E2220="y",1,IF(E2220="S",1,0))</f>
        <v>0</v>
      </c>
      <c r="G2220" s="506">
        <f>IF(E2220="S",1,0)</f>
        <v>0</v>
      </c>
      <c r="H2220" s="542"/>
      <c r="I2220" s="543"/>
      <c r="J2220" s="538"/>
      <c r="K2220" s="539"/>
      <c r="L2220" s="552"/>
      <c r="M2220" s="558"/>
      <c r="N2220" s="554">
        <f>L2220+J2220</f>
        <v>0</v>
      </c>
      <c r="O2220" s="555"/>
      <c r="P2220" s="538"/>
      <c r="Q2220" s="539"/>
      <c r="R2220" s="552"/>
      <c r="S2220" s="558"/>
      <c r="T2220" s="590">
        <f t="shared" ref="T2220:T2259" si="1996">R2220-P2220</f>
        <v>0</v>
      </c>
      <c r="U2220" s="591"/>
      <c r="V2220" s="550"/>
      <c r="W2220" s="543"/>
      <c r="X2220" s="538"/>
      <c r="Y2220" s="543"/>
      <c r="Z2220" s="538"/>
      <c r="AA2220" s="543"/>
      <c r="AB2220" s="538"/>
      <c r="AC2220" s="539"/>
      <c r="AD2220" s="552"/>
      <c r="AE2220" s="558"/>
      <c r="AF2220" s="586">
        <f>IF(AB2220=0,0,(AD2220/AB2220)*100)</f>
        <v>0</v>
      </c>
      <c r="AG2220" s="587"/>
      <c r="AH2220" s="538"/>
      <c r="AI2220" s="539"/>
      <c r="AJ2220" s="552"/>
      <c r="AK2220" s="558"/>
      <c r="AL2220" s="590">
        <f>IF(AH2220=0,0,(AJ2220/AH2220)*100)</f>
        <v>0</v>
      </c>
      <c r="AM2220" s="591"/>
      <c r="AN2220" s="538"/>
      <c r="AO2220" s="539"/>
      <c r="AP2220" s="552"/>
      <c r="AQ2220" s="558"/>
      <c r="AR2220" s="590">
        <f>IF(AN2220=0,0,(AP2220/AN2220)*100)</f>
        <v>0</v>
      </c>
      <c r="AS2220" s="591"/>
      <c r="AT2220" s="578">
        <f>AB2220+AH2220+AN2220</f>
        <v>0</v>
      </c>
      <c r="AU2220" s="579"/>
      <c r="AV2220" s="574">
        <f>AD2220+AJ2220+AP2220</f>
        <v>0</v>
      </c>
      <c r="AW2220" s="575"/>
      <c r="AX2220" s="590">
        <f>IF(AT2220=0,0,(AV2220/AT2220)*100)</f>
        <v>0</v>
      </c>
      <c r="AY2220" s="591"/>
      <c r="AZ2220" s="538"/>
      <c r="BA2220" s="539"/>
      <c r="BB2220" s="552"/>
      <c r="BC2220" s="558"/>
      <c r="BD2220" s="590">
        <f>IF(AZ2220=0,0,(BB2220/AZ2220)*100)</f>
        <v>0</v>
      </c>
      <c r="BE2220" s="591"/>
      <c r="BF2220" s="578">
        <f>AT2220+AZ2220</f>
        <v>0</v>
      </c>
      <c r="BG2220" s="579"/>
      <c r="BH2220" s="574">
        <f>AV2220+BB2220</f>
        <v>0</v>
      </c>
      <c r="BI2220" s="575"/>
      <c r="BJ2220" s="590">
        <f>IF(BF2220=0,0,(BH2220/BF2220)*100)</f>
        <v>0</v>
      </c>
      <c r="BK2220" s="591"/>
      <c r="BL2220" s="650">
        <f>(AD2220*2)+(AJ2220*2)+(AP2220*3)+BB2220</f>
        <v>0</v>
      </c>
      <c r="BM2220" s="651"/>
      <c r="BN2220" s="652"/>
      <c r="BO2220" s="599" t="e">
        <f>(BL2220*BR$2216)+(N2220*BR$2217)+(X2220*BR$2218)+(R2220*BR$2219)+(V2220*BR$2220)+(Z2220*BR$2221)</f>
        <v>#REF!</v>
      </c>
      <c r="BP2220" s="599" t="e">
        <f>((AZ2220-BB2220)*BR$2223)+((AT2220-AV2220)*BR$2222)+(H2220*BR$2224)+(P2220*BR$2225)</f>
        <v>#REF!</v>
      </c>
      <c r="BQ2220" s="70" t="s">
        <v>76</v>
      </c>
      <c r="BR2220" s="71" t="e">
        <f>IF(#REF!="B",#REF!,IF(#REF!="C",#REF!,#REF!))</f>
        <v>#REF!</v>
      </c>
      <c r="BS2220" s="67"/>
    </row>
    <row r="2221" spans="1:71" ht="21.75" customHeight="1">
      <c r="A2221" s="54"/>
      <c r="B2221" s="566"/>
      <c r="C2221" s="560" t="str">
        <f>IF(ROSTER!D$12="","",ROSTER!D$12)</f>
        <v/>
      </c>
      <c r="D2221" s="561"/>
      <c r="E2221" s="547"/>
      <c r="F2221" s="502"/>
      <c r="G2221" s="507"/>
      <c r="H2221" s="544"/>
      <c r="I2221" s="545"/>
      <c r="J2221" s="540"/>
      <c r="K2221" s="541"/>
      <c r="L2221" s="553"/>
      <c r="M2221" s="559"/>
      <c r="N2221" s="556" t="s">
        <v>14</v>
      </c>
      <c r="O2221" s="557"/>
      <c r="P2221" s="540"/>
      <c r="Q2221" s="541"/>
      <c r="R2221" s="553"/>
      <c r="S2221" s="559"/>
      <c r="T2221" s="592"/>
      <c r="U2221" s="593"/>
      <c r="V2221" s="551"/>
      <c r="W2221" s="545"/>
      <c r="X2221" s="540"/>
      <c r="Y2221" s="545"/>
      <c r="Z2221" s="540"/>
      <c r="AA2221" s="545"/>
      <c r="AB2221" s="540"/>
      <c r="AC2221" s="541"/>
      <c r="AD2221" s="553"/>
      <c r="AE2221" s="559"/>
      <c r="AF2221" s="588"/>
      <c r="AG2221" s="589"/>
      <c r="AH2221" s="540"/>
      <c r="AI2221" s="541"/>
      <c r="AJ2221" s="553"/>
      <c r="AK2221" s="559"/>
      <c r="AL2221" s="592"/>
      <c r="AM2221" s="593"/>
      <c r="AN2221" s="540"/>
      <c r="AO2221" s="541"/>
      <c r="AP2221" s="553"/>
      <c r="AQ2221" s="559"/>
      <c r="AR2221" s="592"/>
      <c r="AS2221" s="593"/>
      <c r="AT2221" s="580"/>
      <c r="AU2221" s="581"/>
      <c r="AV2221" s="576"/>
      <c r="AW2221" s="577"/>
      <c r="AX2221" s="592"/>
      <c r="AY2221" s="593"/>
      <c r="AZ2221" s="540"/>
      <c r="BA2221" s="541"/>
      <c r="BB2221" s="553"/>
      <c r="BC2221" s="559"/>
      <c r="BD2221" s="592"/>
      <c r="BE2221" s="593"/>
      <c r="BF2221" s="580"/>
      <c r="BG2221" s="581"/>
      <c r="BH2221" s="576"/>
      <c r="BI2221" s="577"/>
      <c r="BJ2221" s="592"/>
      <c r="BK2221" s="593"/>
      <c r="BL2221" s="653"/>
      <c r="BM2221" s="654"/>
      <c r="BN2221" s="655"/>
      <c r="BO2221" s="600"/>
      <c r="BP2221" s="600"/>
      <c r="BQ2221" s="70" t="s">
        <v>77</v>
      </c>
      <c r="BR2221" s="71" t="e">
        <f>IF(#REF!="B",#REF!,IF(#REF!="C",#REF!,#REF!))</f>
        <v>#REF!</v>
      </c>
      <c r="BS2221" s="67"/>
    </row>
    <row r="2222" spans="1:71" ht="21.75" customHeight="1">
      <c r="A2222" s="54"/>
      <c r="B2222" s="565" t="str">
        <f>IF(ROSTER!B$14="","",ROSTER!B$14)</f>
        <v/>
      </c>
      <c r="C2222" s="536" t="str">
        <f>IF(ROSTER!C$14="","",ROSTER!C$14)</f>
        <v/>
      </c>
      <c r="D2222" s="537"/>
      <c r="E2222" s="546"/>
      <c r="F2222" s="501">
        <f>IF(E2222="y",1,IF(E2222="S",1,0))</f>
        <v>0</v>
      </c>
      <c r="G2222" s="506">
        <f>IF(E2222="S",1,0)</f>
        <v>0</v>
      </c>
      <c r="H2222" s="542"/>
      <c r="I2222" s="543"/>
      <c r="J2222" s="538"/>
      <c r="K2222" s="539"/>
      <c r="L2222" s="552"/>
      <c r="M2222" s="558"/>
      <c r="N2222" s="554">
        <f>L2222+J2222</f>
        <v>0</v>
      </c>
      <c r="O2222" s="555"/>
      <c r="P2222" s="538"/>
      <c r="Q2222" s="539"/>
      <c r="R2222" s="552"/>
      <c r="S2222" s="558"/>
      <c r="T2222" s="590">
        <f t="shared" ref="T2222:T2259" si="1997">R2222-P2222</f>
        <v>0</v>
      </c>
      <c r="U2222" s="591"/>
      <c r="V2222" s="550"/>
      <c r="W2222" s="543"/>
      <c r="X2222" s="538"/>
      <c r="Y2222" s="543"/>
      <c r="Z2222" s="538"/>
      <c r="AA2222" s="543"/>
      <c r="AB2222" s="538"/>
      <c r="AC2222" s="539"/>
      <c r="AD2222" s="552"/>
      <c r="AE2222" s="558"/>
      <c r="AF2222" s="586">
        <f>IF(AB2222=0,0,(AD2222/AB2222)*100)</f>
        <v>0</v>
      </c>
      <c r="AG2222" s="587"/>
      <c r="AH2222" s="538"/>
      <c r="AI2222" s="539"/>
      <c r="AJ2222" s="552"/>
      <c r="AK2222" s="558"/>
      <c r="AL2222" s="590">
        <f>IF(AH2222=0,0,(AJ2222/AH2222)*100)</f>
        <v>0</v>
      </c>
      <c r="AM2222" s="591"/>
      <c r="AN2222" s="538"/>
      <c r="AO2222" s="539"/>
      <c r="AP2222" s="552"/>
      <c r="AQ2222" s="558"/>
      <c r="AR2222" s="590">
        <f>IF(AN2222=0,0,(AP2222/AN2222)*100)</f>
        <v>0</v>
      </c>
      <c r="AS2222" s="591"/>
      <c r="AT2222" s="578">
        <f>AB2222+AH2222+AN2222</f>
        <v>0</v>
      </c>
      <c r="AU2222" s="579"/>
      <c r="AV2222" s="574">
        <f>AD2222+AJ2222+AP2222</f>
        <v>0</v>
      </c>
      <c r="AW2222" s="575"/>
      <c r="AX2222" s="590">
        <f>IF(AT2222=0,0,(AV2222/AT2222)*100)</f>
        <v>0</v>
      </c>
      <c r="AY2222" s="591"/>
      <c r="AZ2222" s="538"/>
      <c r="BA2222" s="539"/>
      <c r="BB2222" s="552"/>
      <c r="BC2222" s="558"/>
      <c r="BD2222" s="590">
        <f>IF(AZ2222=0,0,(BB2222/AZ2222)*100)</f>
        <v>0</v>
      </c>
      <c r="BE2222" s="591"/>
      <c r="BF2222" s="578">
        <f>AT2222+AZ2222</f>
        <v>0</v>
      </c>
      <c r="BG2222" s="579"/>
      <c r="BH2222" s="574">
        <f>AV2222+BB2222</f>
        <v>0</v>
      </c>
      <c r="BI2222" s="575"/>
      <c r="BJ2222" s="590">
        <f>IF(BF2222=0,0,(BH2222/BF2222)*100)</f>
        <v>0</v>
      </c>
      <c r="BK2222" s="591"/>
      <c r="BL2222" s="650">
        <f>(AD2222*2)+(AJ2222*2)+(AP2222*3)+BB2222</f>
        <v>0</v>
      </c>
      <c r="BM2222" s="651"/>
      <c r="BN2222" s="652"/>
      <c r="BO2222" s="599" t="e">
        <f>(BL2222*BR$2216)+(N2222*BR$2217)+(X2222*BR$2218)+(R2222*BR$2219)+(V2222*BR$2220)+(Z2222*BR$2221)</f>
        <v>#REF!</v>
      </c>
      <c r="BP2222" s="599" t="e">
        <f>((AZ2222-BB2222)*BR$2223)+((AT2222-AV2222)*BR$2222)+(H2222*BR$2224)+(P2222*BR$2225)</f>
        <v>#REF!</v>
      </c>
      <c r="BQ2222" s="70" t="s">
        <v>78</v>
      </c>
      <c r="BR2222" s="71" t="e">
        <f>IF(#REF!="B",#REF!,IF(#REF!="C",#REF!,#REF!))</f>
        <v>#REF!</v>
      </c>
      <c r="BS2222" s="67"/>
    </row>
    <row r="2223" spans="1:71" ht="21.75" customHeight="1">
      <c r="A2223" s="54"/>
      <c r="B2223" s="566"/>
      <c r="C2223" s="560" t="str">
        <f>IF(ROSTER!D$14="","",ROSTER!D$14)</f>
        <v/>
      </c>
      <c r="D2223" s="561"/>
      <c r="E2223" s="547"/>
      <c r="F2223" s="502"/>
      <c r="G2223" s="507"/>
      <c r="H2223" s="544"/>
      <c r="I2223" s="545"/>
      <c r="J2223" s="540"/>
      <c r="K2223" s="541"/>
      <c r="L2223" s="553"/>
      <c r="M2223" s="559"/>
      <c r="N2223" s="556" t="s">
        <v>14</v>
      </c>
      <c r="O2223" s="557"/>
      <c r="P2223" s="540"/>
      <c r="Q2223" s="541"/>
      <c r="R2223" s="553"/>
      <c r="S2223" s="559"/>
      <c r="T2223" s="592"/>
      <c r="U2223" s="593"/>
      <c r="V2223" s="551"/>
      <c r="W2223" s="545"/>
      <c r="X2223" s="540"/>
      <c r="Y2223" s="545"/>
      <c r="Z2223" s="540"/>
      <c r="AA2223" s="545"/>
      <c r="AB2223" s="540"/>
      <c r="AC2223" s="541"/>
      <c r="AD2223" s="553"/>
      <c r="AE2223" s="559"/>
      <c r="AF2223" s="588"/>
      <c r="AG2223" s="589"/>
      <c r="AH2223" s="540"/>
      <c r="AI2223" s="541"/>
      <c r="AJ2223" s="553"/>
      <c r="AK2223" s="559"/>
      <c r="AL2223" s="592"/>
      <c r="AM2223" s="593"/>
      <c r="AN2223" s="540"/>
      <c r="AO2223" s="541"/>
      <c r="AP2223" s="553"/>
      <c r="AQ2223" s="559"/>
      <c r="AR2223" s="592"/>
      <c r="AS2223" s="593"/>
      <c r="AT2223" s="580"/>
      <c r="AU2223" s="581"/>
      <c r="AV2223" s="576"/>
      <c r="AW2223" s="577"/>
      <c r="AX2223" s="592"/>
      <c r="AY2223" s="593"/>
      <c r="AZ2223" s="540"/>
      <c r="BA2223" s="541"/>
      <c r="BB2223" s="553"/>
      <c r="BC2223" s="559"/>
      <c r="BD2223" s="592"/>
      <c r="BE2223" s="593"/>
      <c r="BF2223" s="580"/>
      <c r="BG2223" s="581"/>
      <c r="BH2223" s="576"/>
      <c r="BI2223" s="577"/>
      <c r="BJ2223" s="592"/>
      <c r="BK2223" s="593"/>
      <c r="BL2223" s="653"/>
      <c r="BM2223" s="654"/>
      <c r="BN2223" s="655"/>
      <c r="BO2223" s="600"/>
      <c r="BP2223" s="600"/>
      <c r="BQ2223" s="70" t="s">
        <v>79</v>
      </c>
      <c r="BR2223" s="71" t="e">
        <f>IF(#REF!="B",#REF!,IF(#REF!="C",#REF!,#REF!))</f>
        <v>#REF!</v>
      </c>
      <c r="BS2223" s="67"/>
    </row>
    <row r="2224" spans="1:71" ht="21.75" customHeight="1">
      <c r="A2224" s="54"/>
      <c r="B2224" s="565" t="str">
        <f>IF(ROSTER!B$16="","",ROSTER!B$16)</f>
        <v/>
      </c>
      <c r="C2224" s="536" t="str">
        <f>IF(ROSTER!C$16="","",ROSTER!C$16)</f>
        <v/>
      </c>
      <c r="D2224" s="537"/>
      <c r="E2224" s="546"/>
      <c r="F2224" s="501">
        <f>IF(E2224="y",1,IF(E2224="S",1,0))</f>
        <v>0</v>
      </c>
      <c r="G2224" s="506">
        <f>IF(E2224="S",1,0)</f>
        <v>0</v>
      </c>
      <c r="H2224" s="542"/>
      <c r="I2224" s="543"/>
      <c r="J2224" s="538"/>
      <c r="K2224" s="539"/>
      <c r="L2224" s="552"/>
      <c r="M2224" s="558"/>
      <c r="N2224" s="554">
        <f>L2224+J2224</f>
        <v>0</v>
      </c>
      <c r="O2224" s="555"/>
      <c r="P2224" s="538"/>
      <c r="Q2224" s="539"/>
      <c r="R2224" s="552"/>
      <c r="S2224" s="558"/>
      <c r="T2224" s="590">
        <f t="shared" ref="T2224:T2259" si="1998">R2224-P2224</f>
        <v>0</v>
      </c>
      <c r="U2224" s="591"/>
      <c r="V2224" s="550"/>
      <c r="W2224" s="543"/>
      <c r="X2224" s="538"/>
      <c r="Y2224" s="543"/>
      <c r="Z2224" s="538"/>
      <c r="AA2224" s="543"/>
      <c r="AB2224" s="538"/>
      <c r="AC2224" s="539"/>
      <c r="AD2224" s="552"/>
      <c r="AE2224" s="558"/>
      <c r="AF2224" s="586">
        <f>IF(AB2224=0,0,(AD2224/AB2224)*100)</f>
        <v>0</v>
      </c>
      <c r="AG2224" s="587"/>
      <c r="AH2224" s="538"/>
      <c r="AI2224" s="539"/>
      <c r="AJ2224" s="552"/>
      <c r="AK2224" s="558"/>
      <c r="AL2224" s="590">
        <f>IF(AH2224=0,0,(AJ2224/AH2224)*100)</f>
        <v>0</v>
      </c>
      <c r="AM2224" s="591"/>
      <c r="AN2224" s="538"/>
      <c r="AO2224" s="539"/>
      <c r="AP2224" s="552"/>
      <c r="AQ2224" s="558"/>
      <c r="AR2224" s="590">
        <f>IF(AN2224=0,0,(AP2224/AN2224)*100)</f>
        <v>0</v>
      </c>
      <c r="AS2224" s="591"/>
      <c r="AT2224" s="578">
        <f>AB2224+AH2224+AN2224</f>
        <v>0</v>
      </c>
      <c r="AU2224" s="579"/>
      <c r="AV2224" s="574">
        <f>AD2224+AJ2224+AP2224</f>
        <v>0</v>
      </c>
      <c r="AW2224" s="575"/>
      <c r="AX2224" s="590">
        <f>IF(AT2224=0,0,(AV2224/AT2224)*100)</f>
        <v>0</v>
      </c>
      <c r="AY2224" s="591"/>
      <c r="AZ2224" s="538"/>
      <c r="BA2224" s="539"/>
      <c r="BB2224" s="552"/>
      <c r="BC2224" s="558"/>
      <c r="BD2224" s="590">
        <f>IF(AZ2224=0,0,(BB2224/AZ2224)*100)</f>
        <v>0</v>
      </c>
      <c r="BE2224" s="591"/>
      <c r="BF2224" s="578">
        <f>AT2224+AZ2224</f>
        <v>0</v>
      </c>
      <c r="BG2224" s="579"/>
      <c r="BH2224" s="574">
        <f>AV2224+BB2224</f>
        <v>0</v>
      </c>
      <c r="BI2224" s="575"/>
      <c r="BJ2224" s="590">
        <f>IF(BF2224=0,0,(BH2224/BF2224)*100)</f>
        <v>0</v>
      </c>
      <c r="BK2224" s="591"/>
      <c r="BL2224" s="650">
        <f>(AD2224*2)+(AJ2224*2)+(AP2224*3)+BB2224</f>
        <v>0</v>
      </c>
      <c r="BM2224" s="651"/>
      <c r="BN2224" s="652"/>
      <c r="BO2224" s="599" t="e">
        <f>(BL2224*BR$2216)+(N2224*BR$2217)+(X2224*BR$2218)+(R2224*BR$2219)+(V2224*BR$2220)+(Z2224*BR$2221)</f>
        <v>#REF!</v>
      </c>
      <c r="BP2224" s="599" t="e">
        <f>((AZ2224-BB2224)*BR$2223)+((AT2224-AV2224)*BR$2222)+(H2224*BR$2224)+(P2224*BR$2225)</f>
        <v>#REF!</v>
      </c>
      <c r="BQ2224" s="70" t="s">
        <v>80</v>
      </c>
      <c r="BR2224" s="71" t="e">
        <f>IF(#REF!="B",#REF!,IF(#REF!="C",#REF!,#REF!))</f>
        <v>#REF!</v>
      </c>
      <c r="BS2224" s="67"/>
    </row>
    <row r="2225" spans="1:71" ht="21.75" customHeight="1">
      <c r="A2225" s="54"/>
      <c r="B2225" s="566"/>
      <c r="C2225" s="560" t="str">
        <f>IF(ROSTER!D$16="","",ROSTER!D$16)</f>
        <v/>
      </c>
      <c r="D2225" s="561"/>
      <c r="E2225" s="547"/>
      <c r="F2225" s="502"/>
      <c r="G2225" s="507"/>
      <c r="H2225" s="544"/>
      <c r="I2225" s="545"/>
      <c r="J2225" s="540"/>
      <c r="K2225" s="541"/>
      <c r="L2225" s="553"/>
      <c r="M2225" s="559"/>
      <c r="N2225" s="556" t="s">
        <v>14</v>
      </c>
      <c r="O2225" s="557"/>
      <c r="P2225" s="540"/>
      <c r="Q2225" s="541"/>
      <c r="R2225" s="553"/>
      <c r="S2225" s="559"/>
      <c r="T2225" s="592"/>
      <c r="U2225" s="593"/>
      <c r="V2225" s="551"/>
      <c r="W2225" s="545"/>
      <c r="X2225" s="540"/>
      <c r="Y2225" s="545"/>
      <c r="Z2225" s="540"/>
      <c r="AA2225" s="545"/>
      <c r="AB2225" s="540"/>
      <c r="AC2225" s="541"/>
      <c r="AD2225" s="553"/>
      <c r="AE2225" s="559"/>
      <c r="AF2225" s="588"/>
      <c r="AG2225" s="589"/>
      <c r="AH2225" s="540"/>
      <c r="AI2225" s="541"/>
      <c r="AJ2225" s="553"/>
      <c r="AK2225" s="559"/>
      <c r="AL2225" s="592"/>
      <c r="AM2225" s="593"/>
      <c r="AN2225" s="540"/>
      <c r="AO2225" s="541"/>
      <c r="AP2225" s="553"/>
      <c r="AQ2225" s="559"/>
      <c r="AR2225" s="592"/>
      <c r="AS2225" s="593"/>
      <c r="AT2225" s="580"/>
      <c r="AU2225" s="581"/>
      <c r="AV2225" s="576"/>
      <c r="AW2225" s="577"/>
      <c r="AX2225" s="592"/>
      <c r="AY2225" s="593"/>
      <c r="AZ2225" s="540"/>
      <c r="BA2225" s="541"/>
      <c r="BB2225" s="553"/>
      <c r="BC2225" s="559"/>
      <c r="BD2225" s="592"/>
      <c r="BE2225" s="593"/>
      <c r="BF2225" s="580"/>
      <c r="BG2225" s="581"/>
      <c r="BH2225" s="576"/>
      <c r="BI2225" s="577"/>
      <c r="BJ2225" s="592"/>
      <c r="BK2225" s="593"/>
      <c r="BL2225" s="653"/>
      <c r="BM2225" s="654"/>
      <c r="BN2225" s="655"/>
      <c r="BO2225" s="600"/>
      <c r="BP2225" s="600"/>
      <c r="BQ2225" s="70" t="s">
        <v>81</v>
      </c>
      <c r="BR2225" s="71" t="e">
        <f>IF(#REF!="B",#REF!,IF(#REF!="C",#REF!,#REF!))</f>
        <v>#REF!</v>
      </c>
      <c r="BS2225" s="67"/>
    </row>
    <row r="2226" spans="1:71" ht="21.75" customHeight="1">
      <c r="A2226" s="54"/>
      <c r="B2226" s="565" t="str">
        <f>IF(ROSTER!B$18="","",ROSTER!B$18)</f>
        <v/>
      </c>
      <c r="C2226" s="536" t="str">
        <f>IF(ROSTER!C$18="","",ROSTER!C$18)</f>
        <v/>
      </c>
      <c r="D2226" s="537"/>
      <c r="E2226" s="546"/>
      <c r="F2226" s="501">
        <f>IF(E2226="y",1,IF(E2226="S",1,0))</f>
        <v>0</v>
      </c>
      <c r="G2226" s="506">
        <f>IF(E2226="S",1,0)</f>
        <v>0</v>
      </c>
      <c r="H2226" s="542"/>
      <c r="I2226" s="543"/>
      <c r="J2226" s="538"/>
      <c r="K2226" s="539"/>
      <c r="L2226" s="552"/>
      <c r="M2226" s="558"/>
      <c r="N2226" s="554">
        <f>L2226+J2226</f>
        <v>0</v>
      </c>
      <c r="O2226" s="555"/>
      <c r="P2226" s="538"/>
      <c r="Q2226" s="539"/>
      <c r="R2226" s="552"/>
      <c r="S2226" s="558"/>
      <c r="T2226" s="590">
        <f t="shared" ref="T2226:T2259" si="1999">R2226-P2226</f>
        <v>0</v>
      </c>
      <c r="U2226" s="591"/>
      <c r="V2226" s="550"/>
      <c r="W2226" s="543"/>
      <c r="X2226" s="538"/>
      <c r="Y2226" s="543"/>
      <c r="Z2226" s="538"/>
      <c r="AA2226" s="543"/>
      <c r="AB2226" s="538"/>
      <c r="AC2226" s="539"/>
      <c r="AD2226" s="552"/>
      <c r="AE2226" s="558"/>
      <c r="AF2226" s="586">
        <f>IF(AB2226=0,0,(AD2226/AB2226)*100)</f>
        <v>0</v>
      </c>
      <c r="AG2226" s="587"/>
      <c r="AH2226" s="538"/>
      <c r="AI2226" s="539"/>
      <c r="AJ2226" s="552"/>
      <c r="AK2226" s="558"/>
      <c r="AL2226" s="590">
        <f>IF(AH2226=0,0,(AJ2226/AH2226)*100)</f>
        <v>0</v>
      </c>
      <c r="AM2226" s="591"/>
      <c r="AN2226" s="538"/>
      <c r="AO2226" s="539"/>
      <c r="AP2226" s="552"/>
      <c r="AQ2226" s="558"/>
      <c r="AR2226" s="590">
        <f>IF(AN2226=0,0,(AP2226/AN2226)*100)</f>
        <v>0</v>
      </c>
      <c r="AS2226" s="591"/>
      <c r="AT2226" s="578">
        <f>AB2226+AH2226+AN2226</f>
        <v>0</v>
      </c>
      <c r="AU2226" s="579"/>
      <c r="AV2226" s="574">
        <f>AD2226+AJ2226+AP2226</f>
        <v>0</v>
      </c>
      <c r="AW2226" s="575"/>
      <c r="AX2226" s="590">
        <f>IF(AT2226=0,0,(AV2226/AT2226)*100)</f>
        <v>0</v>
      </c>
      <c r="AY2226" s="591"/>
      <c r="AZ2226" s="538"/>
      <c r="BA2226" s="539"/>
      <c r="BB2226" s="552"/>
      <c r="BC2226" s="558"/>
      <c r="BD2226" s="590">
        <f>IF(AZ2226=0,0,(BB2226/AZ2226)*100)</f>
        <v>0</v>
      </c>
      <c r="BE2226" s="591"/>
      <c r="BF2226" s="578">
        <f>AT2226+AZ2226</f>
        <v>0</v>
      </c>
      <c r="BG2226" s="579"/>
      <c r="BH2226" s="574">
        <f>AV2226+BB2226</f>
        <v>0</v>
      </c>
      <c r="BI2226" s="575"/>
      <c r="BJ2226" s="590">
        <f>IF(BF2226=0,0,(BH2226/BF2226)*100)</f>
        <v>0</v>
      </c>
      <c r="BK2226" s="591"/>
      <c r="BL2226" s="650">
        <f>(AD2226*2)+(AJ2226*2)+(AP2226*3)+BB2226</f>
        <v>0</v>
      </c>
      <c r="BM2226" s="651"/>
      <c r="BN2226" s="652"/>
      <c r="BO2226" s="599" t="e">
        <f>(BL2226*BR$2216)+(N2226*BR$2217)+(X2226*BR$2218)+(R2226*BR$2219)+(V2226*BR$2220)+(Z2226*BR$2221)</f>
        <v>#REF!</v>
      </c>
      <c r="BP2226" s="599" t="e">
        <f>((AZ2226-BB2226)*BR$2223)+((AT2226-AV2226)*BR$2222)+(H2226*BR$2224)+(P2226*BR$2225)</f>
        <v>#REF!</v>
      </c>
      <c r="BQ2226" s="54"/>
      <c r="BR2226" s="54"/>
      <c r="BS2226" s="67"/>
    </row>
    <row r="2227" spans="1:71" ht="21.75" customHeight="1">
      <c r="A2227" s="54"/>
      <c r="B2227" s="566"/>
      <c r="C2227" s="560" t="str">
        <f>IF(ROSTER!D$18="","",ROSTER!D$18)</f>
        <v/>
      </c>
      <c r="D2227" s="561"/>
      <c r="E2227" s="547"/>
      <c r="F2227" s="502"/>
      <c r="G2227" s="507"/>
      <c r="H2227" s="544"/>
      <c r="I2227" s="545"/>
      <c r="J2227" s="540"/>
      <c r="K2227" s="541"/>
      <c r="L2227" s="553"/>
      <c r="M2227" s="559"/>
      <c r="N2227" s="556"/>
      <c r="O2227" s="557"/>
      <c r="P2227" s="540"/>
      <c r="Q2227" s="541"/>
      <c r="R2227" s="553"/>
      <c r="S2227" s="559"/>
      <c r="T2227" s="592"/>
      <c r="U2227" s="593"/>
      <c r="V2227" s="551"/>
      <c r="W2227" s="545"/>
      <c r="X2227" s="540"/>
      <c r="Y2227" s="545"/>
      <c r="Z2227" s="540"/>
      <c r="AA2227" s="545"/>
      <c r="AB2227" s="540"/>
      <c r="AC2227" s="541"/>
      <c r="AD2227" s="553"/>
      <c r="AE2227" s="559"/>
      <c r="AF2227" s="588"/>
      <c r="AG2227" s="589"/>
      <c r="AH2227" s="540"/>
      <c r="AI2227" s="541"/>
      <c r="AJ2227" s="553"/>
      <c r="AK2227" s="559"/>
      <c r="AL2227" s="592"/>
      <c r="AM2227" s="593"/>
      <c r="AN2227" s="540"/>
      <c r="AO2227" s="541"/>
      <c r="AP2227" s="553"/>
      <c r="AQ2227" s="559"/>
      <c r="AR2227" s="592"/>
      <c r="AS2227" s="593"/>
      <c r="AT2227" s="580"/>
      <c r="AU2227" s="581"/>
      <c r="AV2227" s="576"/>
      <c r="AW2227" s="577"/>
      <c r="AX2227" s="592"/>
      <c r="AY2227" s="593"/>
      <c r="AZ2227" s="540"/>
      <c r="BA2227" s="541"/>
      <c r="BB2227" s="553"/>
      <c r="BC2227" s="559"/>
      <c r="BD2227" s="592"/>
      <c r="BE2227" s="593"/>
      <c r="BF2227" s="580"/>
      <c r="BG2227" s="581"/>
      <c r="BH2227" s="576"/>
      <c r="BI2227" s="577"/>
      <c r="BJ2227" s="592"/>
      <c r="BK2227" s="593"/>
      <c r="BL2227" s="653"/>
      <c r="BM2227" s="654"/>
      <c r="BN2227" s="655"/>
      <c r="BO2227" s="600"/>
      <c r="BP2227" s="600"/>
      <c r="BQ2227" s="54"/>
      <c r="BR2227" s="54"/>
      <c r="BS2227" s="54"/>
    </row>
    <row r="2228" spans="1:71" ht="21.75" customHeight="1">
      <c r="A2228" s="54"/>
      <c r="B2228" s="565" t="str">
        <f>IF(ROSTER!B$20="","",ROSTER!B$20)</f>
        <v/>
      </c>
      <c r="C2228" s="536" t="str">
        <f>IF(ROSTER!C$20="","",ROSTER!C$20)</f>
        <v/>
      </c>
      <c r="D2228" s="537"/>
      <c r="E2228" s="546"/>
      <c r="F2228" s="501">
        <f>IF(E2228="y",1,IF(E2228="S",1,0))</f>
        <v>0</v>
      </c>
      <c r="G2228" s="506">
        <f>IF(E2228="S",1,0)</f>
        <v>0</v>
      </c>
      <c r="H2228" s="542"/>
      <c r="I2228" s="543"/>
      <c r="J2228" s="538"/>
      <c r="K2228" s="539"/>
      <c r="L2228" s="552"/>
      <c r="M2228" s="558"/>
      <c r="N2228" s="554">
        <f>L2228+J2228</f>
        <v>0</v>
      </c>
      <c r="O2228" s="555"/>
      <c r="P2228" s="538"/>
      <c r="Q2228" s="539"/>
      <c r="R2228" s="552"/>
      <c r="S2228" s="558"/>
      <c r="T2228" s="590">
        <f t="shared" ref="T2228:T2259" si="2000">R2228-P2228</f>
        <v>0</v>
      </c>
      <c r="U2228" s="591"/>
      <c r="V2228" s="550"/>
      <c r="W2228" s="543"/>
      <c r="X2228" s="538"/>
      <c r="Y2228" s="543"/>
      <c r="Z2228" s="538"/>
      <c r="AA2228" s="543"/>
      <c r="AB2228" s="538"/>
      <c r="AC2228" s="539"/>
      <c r="AD2228" s="552"/>
      <c r="AE2228" s="558"/>
      <c r="AF2228" s="586">
        <f>IF(AB2228=0,0,(AD2228/AB2228)*100)</f>
        <v>0</v>
      </c>
      <c r="AG2228" s="587"/>
      <c r="AH2228" s="538"/>
      <c r="AI2228" s="539"/>
      <c r="AJ2228" s="552"/>
      <c r="AK2228" s="558"/>
      <c r="AL2228" s="590">
        <f>IF(AH2228=0,0,(AJ2228/AH2228)*100)</f>
        <v>0</v>
      </c>
      <c r="AM2228" s="591"/>
      <c r="AN2228" s="538"/>
      <c r="AO2228" s="539"/>
      <c r="AP2228" s="552"/>
      <c r="AQ2228" s="558"/>
      <c r="AR2228" s="590">
        <f>IF(AN2228=0,0,(AP2228/AN2228)*100)</f>
        <v>0</v>
      </c>
      <c r="AS2228" s="591"/>
      <c r="AT2228" s="578">
        <f>AB2228+AH2228+AN2228</f>
        <v>0</v>
      </c>
      <c r="AU2228" s="579"/>
      <c r="AV2228" s="574">
        <f>AD2228+AJ2228+AP2228</f>
        <v>0</v>
      </c>
      <c r="AW2228" s="575"/>
      <c r="AX2228" s="590">
        <f>IF(AT2228=0,0,(AV2228/AT2228)*100)</f>
        <v>0</v>
      </c>
      <c r="AY2228" s="591"/>
      <c r="AZ2228" s="538"/>
      <c r="BA2228" s="539"/>
      <c r="BB2228" s="552"/>
      <c r="BC2228" s="558"/>
      <c r="BD2228" s="590">
        <f>IF(AZ2228=0,0,(BB2228/AZ2228)*100)</f>
        <v>0</v>
      </c>
      <c r="BE2228" s="591"/>
      <c r="BF2228" s="578">
        <f>AT2228+AZ2228</f>
        <v>0</v>
      </c>
      <c r="BG2228" s="579"/>
      <c r="BH2228" s="574">
        <f>AV2228+BB2228</f>
        <v>0</v>
      </c>
      <c r="BI2228" s="575"/>
      <c r="BJ2228" s="590">
        <f>IF(BF2228=0,0,(BH2228/BF2228)*100)</f>
        <v>0</v>
      </c>
      <c r="BK2228" s="591"/>
      <c r="BL2228" s="650">
        <f>(AD2228*2)+(AJ2228*2)+(AP2228*3)+BB2228</f>
        <v>0</v>
      </c>
      <c r="BM2228" s="651"/>
      <c r="BN2228" s="652"/>
      <c r="BO2228" s="599" t="e">
        <f>(BL2228*BR$2216)+(N2228*BR$2217)+(X2228*BR$2218)+(R2228*BR$2219)+(V2228*BR$2220)+(Z2228*BR$2221)</f>
        <v>#REF!</v>
      </c>
      <c r="BP2228" s="599" t="e">
        <f>((AZ2228-BB2228)*BR$2223)+((AT2228-AV2228)*BR$2222)+(H2228*BR$2224)+(P2228*BR$2225)</f>
        <v>#REF!</v>
      </c>
      <c r="BQ2228" s="54"/>
      <c r="BR2228" s="54"/>
      <c r="BS2228" s="54"/>
    </row>
    <row r="2229" spans="1:71" ht="21.75" customHeight="1">
      <c r="A2229" s="54"/>
      <c r="B2229" s="566"/>
      <c r="C2229" s="560" t="str">
        <f>IF(ROSTER!D$20="","",ROSTER!D$20)</f>
        <v/>
      </c>
      <c r="D2229" s="561"/>
      <c r="E2229" s="547"/>
      <c r="F2229" s="502"/>
      <c r="G2229" s="507"/>
      <c r="H2229" s="544"/>
      <c r="I2229" s="545"/>
      <c r="J2229" s="540"/>
      <c r="K2229" s="541"/>
      <c r="L2229" s="553"/>
      <c r="M2229" s="559"/>
      <c r="N2229" s="556" t="s">
        <v>14</v>
      </c>
      <c r="O2229" s="557"/>
      <c r="P2229" s="540"/>
      <c r="Q2229" s="541"/>
      <c r="R2229" s="553"/>
      <c r="S2229" s="559"/>
      <c r="T2229" s="592"/>
      <c r="U2229" s="593"/>
      <c r="V2229" s="551"/>
      <c r="W2229" s="545"/>
      <c r="X2229" s="540"/>
      <c r="Y2229" s="545"/>
      <c r="Z2229" s="540"/>
      <c r="AA2229" s="545"/>
      <c r="AB2229" s="540"/>
      <c r="AC2229" s="541"/>
      <c r="AD2229" s="553"/>
      <c r="AE2229" s="559"/>
      <c r="AF2229" s="588"/>
      <c r="AG2229" s="589"/>
      <c r="AH2229" s="540"/>
      <c r="AI2229" s="541"/>
      <c r="AJ2229" s="553"/>
      <c r="AK2229" s="559"/>
      <c r="AL2229" s="592"/>
      <c r="AM2229" s="593"/>
      <c r="AN2229" s="540"/>
      <c r="AO2229" s="541"/>
      <c r="AP2229" s="553"/>
      <c r="AQ2229" s="559"/>
      <c r="AR2229" s="592"/>
      <c r="AS2229" s="593"/>
      <c r="AT2229" s="580"/>
      <c r="AU2229" s="581"/>
      <c r="AV2229" s="576"/>
      <c r="AW2229" s="577"/>
      <c r="AX2229" s="592"/>
      <c r="AY2229" s="593"/>
      <c r="AZ2229" s="540"/>
      <c r="BA2229" s="541"/>
      <c r="BB2229" s="553"/>
      <c r="BC2229" s="559"/>
      <c r="BD2229" s="592"/>
      <c r="BE2229" s="593"/>
      <c r="BF2229" s="580"/>
      <c r="BG2229" s="581"/>
      <c r="BH2229" s="576"/>
      <c r="BI2229" s="577"/>
      <c r="BJ2229" s="592"/>
      <c r="BK2229" s="593"/>
      <c r="BL2229" s="653"/>
      <c r="BM2229" s="654"/>
      <c r="BN2229" s="655"/>
      <c r="BO2229" s="600"/>
      <c r="BP2229" s="600"/>
      <c r="BQ2229" s="54"/>
      <c r="BR2229" s="54"/>
      <c r="BS2229" s="54"/>
    </row>
    <row r="2230" spans="1:71" ht="21.75" customHeight="1">
      <c r="A2230" s="54"/>
      <c r="B2230" s="565" t="str">
        <f>IF(ROSTER!B$22="","",ROSTER!B$22)</f>
        <v/>
      </c>
      <c r="C2230" s="536" t="str">
        <f>IF(ROSTER!C$22="","",ROSTER!C$22)</f>
        <v/>
      </c>
      <c r="D2230" s="537"/>
      <c r="E2230" s="546"/>
      <c r="F2230" s="501">
        <f>IF(E2230="y",1,IF(E2230="S",1,0))</f>
        <v>0</v>
      </c>
      <c r="G2230" s="506">
        <f>IF(E2230="S",1,0)</f>
        <v>0</v>
      </c>
      <c r="H2230" s="542"/>
      <c r="I2230" s="543"/>
      <c r="J2230" s="538"/>
      <c r="K2230" s="539"/>
      <c r="L2230" s="552"/>
      <c r="M2230" s="558"/>
      <c r="N2230" s="554">
        <f>L2230+J2230</f>
        <v>0</v>
      </c>
      <c r="O2230" s="555"/>
      <c r="P2230" s="538"/>
      <c r="Q2230" s="539"/>
      <c r="R2230" s="552"/>
      <c r="S2230" s="558"/>
      <c r="T2230" s="590">
        <f t="shared" ref="T2230:T2259" si="2001">R2230-P2230</f>
        <v>0</v>
      </c>
      <c r="U2230" s="591"/>
      <c r="V2230" s="550"/>
      <c r="W2230" s="543"/>
      <c r="X2230" s="538"/>
      <c r="Y2230" s="543"/>
      <c r="Z2230" s="538"/>
      <c r="AA2230" s="543"/>
      <c r="AB2230" s="538"/>
      <c r="AC2230" s="539"/>
      <c r="AD2230" s="552"/>
      <c r="AE2230" s="558"/>
      <c r="AF2230" s="586">
        <f>IF(AB2230=0,0,(AD2230/AB2230)*100)</f>
        <v>0</v>
      </c>
      <c r="AG2230" s="587"/>
      <c r="AH2230" s="538"/>
      <c r="AI2230" s="539"/>
      <c r="AJ2230" s="552"/>
      <c r="AK2230" s="558"/>
      <c r="AL2230" s="590">
        <f>IF(AH2230=0,0,(AJ2230/AH2230)*100)</f>
        <v>0</v>
      </c>
      <c r="AM2230" s="591"/>
      <c r="AN2230" s="538"/>
      <c r="AO2230" s="539"/>
      <c r="AP2230" s="552"/>
      <c r="AQ2230" s="558"/>
      <c r="AR2230" s="590">
        <f>IF(AN2230=0,0,(AP2230/AN2230)*100)</f>
        <v>0</v>
      </c>
      <c r="AS2230" s="591"/>
      <c r="AT2230" s="578">
        <f>AB2230+AH2230+AN2230</f>
        <v>0</v>
      </c>
      <c r="AU2230" s="579"/>
      <c r="AV2230" s="574">
        <f>AD2230+AJ2230+AP2230</f>
        <v>0</v>
      </c>
      <c r="AW2230" s="575"/>
      <c r="AX2230" s="590">
        <f>IF(AT2230=0,0,(AV2230/AT2230)*100)</f>
        <v>0</v>
      </c>
      <c r="AY2230" s="591"/>
      <c r="AZ2230" s="538"/>
      <c r="BA2230" s="539"/>
      <c r="BB2230" s="552"/>
      <c r="BC2230" s="558"/>
      <c r="BD2230" s="590">
        <f>IF(AZ2230=0,0,(BB2230/AZ2230)*100)</f>
        <v>0</v>
      </c>
      <c r="BE2230" s="591"/>
      <c r="BF2230" s="578">
        <f>AT2230+AZ2230</f>
        <v>0</v>
      </c>
      <c r="BG2230" s="579"/>
      <c r="BH2230" s="574">
        <f>AV2230+BB2230</f>
        <v>0</v>
      </c>
      <c r="BI2230" s="575"/>
      <c r="BJ2230" s="590">
        <f>IF(BF2230=0,0,(BH2230/BF2230)*100)</f>
        <v>0</v>
      </c>
      <c r="BK2230" s="591"/>
      <c r="BL2230" s="650">
        <f>(AD2230*2)+(AJ2230*2)+(AP2230*3)+BB2230</f>
        <v>0</v>
      </c>
      <c r="BM2230" s="651"/>
      <c r="BN2230" s="652"/>
      <c r="BO2230" s="599" t="e">
        <f>(BL2230*BR$2216)+(N2230*BR$2217)+(X2230*BR$2218)+(R2230*BR$2219)+(V2230*BR$2220)+(Z2230*BR$2221)</f>
        <v>#REF!</v>
      </c>
      <c r="BP2230" s="599" t="e">
        <f>((AZ2230-BB2230)*BR$2223)+((AT2230-AV2230)*BR$2222)+(H2230*BR$2224)+(P2230*BR$2225)</f>
        <v>#REF!</v>
      </c>
      <c r="BQ2230" s="54"/>
      <c r="BR2230" s="54"/>
      <c r="BS2230" s="54"/>
    </row>
    <row r="2231" spans="1:71" ht="21.75" customHeight="1">
      <c r="A2231" s="54"/>
      <c r="B2231" s="566"/>
      <c r="C2231" s="560" t="str">
        <f>IF(ROSTER!D$22="","",ROSTER!D$22)</f>
        <v/>
      </c>
      <c r="D2231" s="561"/>
      <c r="E2231" s="547"/>
      <c r="F2231" s="502"/>
      <c r="G2231" s="507"/>
      <c r="H2231" s="544"/>
      <c r="I2231" s="545"/>
      <c r="J2231" s="540"/>
      <c r="K2231" s="541"/>
      <c r="L2231" s="553"/>
      <c r="M2231" s="559"/>
      <c r="N2231" s="556" t="s">
        <v>14</v>
      </c>
      <c r="O2231" s="557"/>
      <c r="P2231" s="540"/>
      <c r="Q2231" s="541"/>
      <c r="R2231" s="553"/>
      <c r="S2231" s="559"/>
      <c r="T2231" s="592"/>
      <c r="U2231" s="593"/>
      <c r="V2231" s="551"/>
      <c r="W2231" s="545"/>
      <c r="X2231" s="540"/>
      <c r="Y2231" s="545"/>
      <c r="Z2231" s="540"/>
      <c r="AA2231" s="545"/>
      <c r="AB2231" s="540"/>
      <c r="AC2231" s="541"/>
      <c r="AD2231" s="553"/>
      <c r="AE2231" s="559"/>
      <c r="AF2231" s="588"/>
      <c r="AG2231" s="589"/>
      <c r="AH2231" s="540"/>
      <c r="AI2231" s="541"/>
      <c r="AJ2231" s="553"/>
      <c r="AK2231" s="559"/>
      <c r="AL2231" s="592"/>
      <c r="AM2231" s="593"/>
      <c r="AN2231" s="540"/>
      <c r="AO2231" s="541"/>
      <c r="AP2231" s="553"/>
      <c r="AQ2231" s="559"/>
      <c r="AR2231" s="592"/>
      <c r="AS2231" s="593"/>
      <c r="AT2231" s="580"/>
      <c r="AU2231" s="581"/>
      <c r="AV2231" s="576"/>
      <c r="AW2231" s="577"/>
      <c r="AX2231" s="592"/>
      <c r="AY2231" s="593"/>
      <c r="AZ2231" s="540"/>
      <c r="BA2231" s="541"/>
      <c r="BB2231" s="553"/>
      <c r="BC2231" s="559"/>
      <c r="BD2231" s="592"/>
      <c r="BE2231" s="593"/>
      <c r="BF2231" s="580"/>
      <c r="BG2231" s="581"/>
      <c r="BH2231" s="576"/>
      <c r="BI2231" s="577"/>
      <c r="BJ2231" s="592"/>
      <c r="BK2231" s="593"/>
      <c r="BL2231" s="653"/>
      <c r="BM2231" s="654"/>
      <c r="BN2231" s="655"/>
      <c r="BO2231" s="600"/>
      <c r="BP2231" s="600"/>
      <c r="BQ2231" s="54"/>
      <c r="BR2231" s="54"/>
      <c r="BS2231" s="54"/>
    </row>
    <row r="2232" spans="1:71" ht="21.75" customHeight="1">
      <c r="A2232" s="54"/>
      <c r="B2232" s="565" t="str">
        <f>IF(ROSTER!B$24="","",ROSTER!B$24)</f>
        <v/>
      </c>
      <c r="C2232" s="536" t="str">
        <f>IF(ROSTER!C$24="","",ROSTER!C$24)</f>
        <v/>
      </c>
      <c r="D2232" s="537"/>
      <c r="E2232" s="546"/>
      <c r="F2232" s="501">
        <f>IF(E2232="y",1,IF(E2232="S",1,0))</f>
        <v>0</v>
      </c>
      <c r="G2232" s="506">
        <f>IF(E2232="S",1,0)</f>
        <v>0</v>
      </c>
      <c r="H2232" s="542"/>
      <c r="I2232" s="543"/>
      <c r="J2232" s="538"/>
      <c r="K2232" s="539"/>
      <c r="L2232" s="552"/>
      <c r="M2232" s="558"/>
      <c r="N2232" s="554">
        <f>L2232+J2232</f>
        <v>0</v>
      </c>
      <c r="O2232" s="555"/>
      <c r="P2232" s="538"/>
      <c r="Q2232" s="539"/>
      <c r="R2232" s="552"/>
      <c r="S2232" s="558"/>
      <c r="T2232" s="590">
        <f t="shared" ref="T2232:T2259" si="2002">R2232-P2232</f>
        <v>0</v>
      </c>
      <c r="U2232" s="591"/>
      <c r="V2232" s="550"/>
      <c r="W2232" s="543"/>
      <c r="X2232" s="538"/>
      <c r="Y2232" s="543"/>
      <c r="Z2232" s="538"/>
      <c r="AA2232" s="543"/>
      <c r="AB2232" s="538"/>
      <c r="AC2232" s="539"/>
      <c r="AD2232" s="552"/>
      <c r="AE2232" s="558"/>
      <c r="AF2232" s="586">
        <f>IF(AB2232=0,0,(AD2232/AB2232)*100)</f>
        <v>0</v>
      </c>
      <c r="AG2232" s="587"/>
      <c r="AH2232" s="538"/>
      <c r="AI2232" s="539"/>
      <c r="AJ2232" s="552"/>
      <c r="AK2232" s="558"/>
      <c r="AL2232" s="590">
        <f>IF(AH2232=0,0,(AJ2232/AH2232)*100)</f>
        <v>0</v>
      </c>
      <c r="AM2232" s="591"/>
      <c r="AN2232" s="538"/>
      <c r="AO2232" s="539"/>
      <c r="AP2232" s="552"/>
      <c r="AQ2232" s="558"/>
      <c r="AR2232" s="590">
        <f>IF(AN2232=0,0,(AP2232/AN2232)*100)</f>
        <v>0</v>
      </c>
      <c r="AS2232" s="591"/>
      <c r="AT2232" s="578">
        <f>AB2232+AH2232+AN2232</f>
        <v>0</v>
      </c>
      <c r="AU2232" s="579"/>
      <c r="AV2232" s="574">
        <f>AD2232+AJ2232+AP2232</f>
        <v>0</v>
      </c>
      <c r="AW2232" s="575"/>
      <c r="AX2232" s="590">
        <f>IF(AT2232=0,0,(AV2232/AT2232)*100)</f>
        <v>0</v>
      </c>
      <c r="AY2232" s="591"/>
      <c r="AZ2232" s="538"/>
      <c r="BA2232" s="539"/>
      <c r="BB2232" s="552"/>
      <c r="BC2232" s="558"/>
      <c r="BD2232" s="590">
        <f>IF(AZ2232=0,0,(BB2232/AZ2232)*100)</f>
        <v>0</v>
      </c>
      <c r="BE2232" s="591"/>
      <c r="BF2232" s="578">
        <f>AT2232+AZ2232</f>
        <v>0</v>
      </c>
      <c r="BG2232" s="579"/>
      <c r="BH2232" s="574">
        <f>AV2232+BB2232</f>
        <v>0</v>
      </c>
      <c r="BI2232" s="575"/>
      <c r="BJ2232" s="590">
        <f>IF(BF2232=0,0,(BH2232/BF2232)*100)</f>
        <v>0</v>
      </c>
      <c r="BK2232" s="591"/>
      <c r="BL2232" s="650">
        <f>(AD2232*2)+(AJ2232*2)+(AP2232*3)+BB2232</f>
        <v>0</v>
      </c>
      <c r="BM2232" s="651"/>
      <c r="BN2232" s="652"/>
      <c r="BO2232" s="599" t="e">
        <f>(BL2232*BR$2216)+(N2232*BR$2217)+(X2232*BR$2218)+(R2232*BR$2219)+(V2232*BR$2220)+(Z2232*BR$2221)</f>
        <v>#REF!</v>
      </c>
      <c r="BP2232" s="599" t="e">
        <f>((AZ2232-BB2232)*BR$2223)+((AT2232-AV2232)*BR$2222)+(H2232*BR$2224)+(P2232*BR$2225)</f>
        <v>#REF!</v>
      </c>
      <c r="BQ2232" s="54"/>
      <c r="BR2232" s="54"/>
      <c r="BS2232" s="54"/>
    </row>
    <row r="2233" spans="1:71" ht="21.75" customHeight="1">
      <c r="A2233" s="54"/>
      <c r="B2233" s="566"/>
      <c r="C2233" s="560" t="str">
        <f>IF(ROSTER!D$24="","",ROSTER!D$24)</f>
        <v/>
      </c>
      <c r="D2233" s="561"/>
      <c r="E2233" s="547"/>
      <c r="F2233" s="502"/>
      <c r="G2233" s="507"/>
      <c r="H2233" s="544"/>
      <c r="I2233" s="545"/>
      <c r="J2233" s="540"/>
      <c r="K2233" s="541"/>
      <c r="L2233" s="553"/>
      <c r="M2233" s="559"/>
      <c r="N2233" s="556" t="s">
        <v>14</v>
      </c>
      <c r="O2233" s="557"/>
      <c r="P2233" s="540"/>
      <c r="Q2233" s="541"/>
      <c r="R2233" s="553"/>
      <c r="S2233" s="559"/>
      <c r="T2233" s="592"/>
      <c r="U2233" s="593"/>
      <c r="V2233" s="551"/>
      <c r="W2233" s="545"/>
      <c r="X2233" s="540"/>
      <c r="Y2233" s="545"/>
      <c r="Z2233" s="540"/>
      <c r="AA2233" s="545"/>
      <c r="AB2233" s="540"/>
      <c r="AC2233" s="541"/>
      <c r="AD2233" s="553"/>
      <c r="AE2233" s="559"/>
      <c r="AF2233" s="588"/>
      <c r="AG2233" s="589"/>
      <c r="AH2233" s="540"/>
      <c r="AI2233" s="541"/>
      <c r="AJ2233" s="553"/>
      <c r="AK2233" s="559"/>
      <c r="AL2233" s="592"/>
      <c r="AM2233" s="593"/>
      <c r="AN2233" s="540"/>
      <c r="AO2233" s="541"/>
      <c r="AP2233" s="553"/>
      <c r="AQ2233" s="559"/>
      <c r="AR2233" s="592"/>
      <c r="AS2233" s="593"/>
      <c r="AT2233" s="580"/>
      <c r="AU2233" s="581"/>
      <c r="AV2233" s="576"/>
      <c r="AW2233" s="577"/>
      <c r="AX2233" s="592"/>
      <c r="AY2233" s="593"/>
      <c r="AZ2233" s="540"/>
      <c r="BA2233" s="541"/>
      <c r="BB2233" s="553"/>
      <c r="BC2233" s="559"/>
      <c r="BD2233" s="592"/>
      <c r="BE2233" s="593"/>
      <c r="BF2233" s="580"/>
      <c r="BG2233" s="581"/>
      <c r="BH2233" s="576"/>
      <c r="BI2233" s="577"/>
      <c r="BJ2233" s="592"/>
      <c r="BK2233" s="593"/>
      <c r="BL2233" s="653"/>
      <c r="BM2233" s="654"/>
      <c r="BN2233" s="655"/>
      <c r="BO2233" s="600"/>
      <c r="BP2233" s="600"/>
      <c r="BQ2233" s="54"/>
      <c r="BR2233" s="54"/>
      <c r="BS2233" s="54"/>
    </row>
    <row r="2234" spans="1:71" ht="21.75" customHeight="1">
      <c r="A2234" s="54"/>
      <c r="B2234" s="565" t="str">
        <f>IF(ROSTER!B$26="","",ROSTER!B$26)</f>
        <v/>
      </c>
      <c r="C2234" s="536" t="str">
        <f>IF(ROSTER!C$26="","",ROSTER!C$26)</f>
        <v/>
      </c>
      <c r="D2234" s="537"/>
      <c r="E2234" s="546"/>
      <c r="F2234" s="501">
        <f>IF(E2234="y",1,IF(E2234="S",1,0))</f>
        <v>0</v>
      </c>
      <c r="G2234" s="506">
        <f>IF(E2234="S",1,0)</f>
        <v>0</v>
      </c>
      <c r="H2234" s="542"/>
      <c r="I2234" s="543"/>
      <c r="J2234" s="538"/>
      <c r="K2234" s="539"/>
      <c r="L2234" s="552"/>
      <c r="M2234" s="558"/>
      <c r="N2234" s="554">
        <f>L2234+J2234</f>
        <v>0</v>
      </c>
      <c r="O2234" s="555"/>
      <c r="P2234" s="538"/>
      <c r="Q2234" s="539"/>
      <c r="R2234" s="552"/>
      <c r="S2234" s="558"/>
      <c r="T2234" s="590">
        <f t="shared" ref="T2234:T2259" si="2003">R2234-P2234</f>
        <v>0</v>
      </c>
      <c r="U2234" s="591"/>
      <c r="V2234" s="550"/>
      <c r="W2234" s="543"/>
      <c r="X2234" s="538"/>
      <c r="Y2234" s="543"/>
      <c r="Z2234" s="538"/>
      <c r="AA2234" s="543"/>
      <c r="AB2234" s="538"/>
      <c r="AC2234" s="539"/>
      <c r="AD2234" s="552"/>
      <c r="AE2234" s="558"/>
      <c r="AF2234" s="586">
        <f>IF(AB2234=0,0,(AD2234/AB2234)*100)</f>
        <v>0</v>
      </c>
      <c r="AG2234" s="587"/>
      <c r="AH2234" s="538"/>
      <c r="AI2234" s="539"/>
      <c r="AJ2234" s="552"/>
      <c r="AK2234" s="558"/>
      <c r="AL2234" s="590">
        <f>IF(AH2234=0,0,(AJ2234/AH2234)*100)</f>
        <v>0</v>
      </c>
      <c r="AM2234" s="591"/>
      <c r="AN2234" s="538"/>
      <c r="AO2234" s="539"/>
      <c r="AP2234" s="552"/>
      <c r="AQ2234" s="558"/>
      <c r="AR2234" s="590">
        <f>IF(AN2234=0,0,(AP2234/AN2234)*100)</f>
        <v>0</v>
      </c>
      <c r="AS2234" s="591"/>
      <c r="AT2234" s="578">
        <f>AB2234+AH2234+AN2234</f>
        <v>0</v>
      </c>
      <c r="AU2234" s="579"/>
      <c r="AV2234" s="574">
        <f>AD2234+AJ2234+AP2234</f>
        <v>0</v>
      </c>
      <c r="AW2234" s="575"/>
      <c r="AX2234" s="590">
        <f>IF(AT2234=0,0,(AV2234/AT2234)*100)</f>
        <v>0</v>
      </c>
      <c r="AY2234" s="591"/>
      <c r="AZ2234" s="538"/>
      <c r="BA2234" s="539"/>
      <c r="BB2234" s="552"/>
      <c r="BC2234" s="558"/>
      <c r="BD2234" s="590">
        <f>IF(AZ2234=0,0,(BB2234/AZ2234)*100)</f>
        <v>0</v>
      </c>
      <c r="BE2234" s="591"/>
      <c r="BF2234" s="578">
        <f>AT2234+AZ2234</f>
        <v>0</v>
      </c>
      <c r="BG2234" s="579"/>
      <c r="BH2234" s="574">
        <f>AV2234+BB2234</f>
        <v>0</v>
      </c>
      <c r="BI2234" s="575"/>
      <c r="BJ2234" s="590">
        <f>IF(BF2234=0,0,(BH2234/BF2234)*100)</f>
        <v>0</v>
      </c>
      <c r="BK2234" s="591"/>
      <c r="BL2234" s="650">
        <f>(AD2234*2)+(AJ2234*2)+(AP2234*3)+BB2234</f>
        <v>0</v>
      </c>
      <c r="BM2234" s="651"/>
      <c r="BN2234" s="652"/>
      <c r="BO2234" s="599" t="e">
        <f>(BL2234*BR$2216)+(N2234*BR$2217)+(X2234*BR$2218)+(R2234*BR$2219)+(V2234*BR$2220)+(Z2234*BR$2221)</f>
        <v>#REF!</v>
      </c>
      <c r="BP2234" s="599" t="e">
        <f>((AZ2234-BB2234)*BR$2223)+((AT2234-AV2234)*BR$2222)+(H2234*BR$2224)+(P2234*BR$2225)</f>
        <v>#REF!</v>
      </c>
      <c r="BQ2234" s="54"/>
      <c r="BR2234" s="54"/>
      <c r="BS2234" s="54"/>
    </row>
    <row r="2235" spans="1:71" ht="21.75" customHeight="1">
      <c r="A2235" s="54"/>
      <c r="B2235" s="566"/>
      <c r="C2235" s="560" t="str">
        <f>IF(ROSTER!D$26="","",ROSTER!D$26)</f>
        <v/>
      </c>
      <c r="D2235" s="561"/>
      <c r="E2235" s="547"/>
      <c r="F2235" s="502"/>
      <c r="G2235" s="507"/>
      <c r="H2235" s="544"/>
      <c r="I2235" s="545"/>
      <c r="J2235" s="540"/>
      <c r="K2235" s="541"/>
      <c r="L2235" s="553"/>
      <c r="M2235" s="559"/>
      <c r="N2235" s="556" t="s">
        <v>14</v>
      </c>
      <c r="O2235" s="557"/>
      <c r="P2235" s="540"/>
      <c r="Q2235" s="541"/>
      <c r="R2235" s="553"/>
      <c r="S2235" s="559"/>
      <c r="T2235" s="592"/>
      <c r="U2235" s="593"/>
      <c r="V2235" s="551"/>
      <c r="W2235" s="545"/>
      <c r="X2235" s="540"/>
      <c r="Y2235" s="545"/>
      <c r="Z2235" s="540"/>
      <c r="AA2235" s="545"/>
      <c r="AB2235" s="540"/>
      <c r="AC2235" s="541"/>
      <c r="AD2235" s="553"/>
      <c r="AE2235" s="559"/>
      <c r="AF2235" s="588"/>
      <c r="AG2235" s="589"/>
      <c r="AH2235" s="540"/>
      <c r="AI2235" s="541"/>
      <c r="AJ2235" s="553"/>
      <c r="AK2235" s="559"/>
      <c r="AL2235" s="592"/>
      <c r="AM2235" s="593"/>
      <c r="AN2235" s="540"/>
      <c r="AO2235" s="541"/>
      <c r="AP2235" s="553"/>
      <c r="AQ2235" s="559"/>
      <c r="AR2235" s="592"/>
      <c r="AS2235" s="593"/>
      <c r="AT2235" s="580"/>
      <c r="AU2235" s="581"/>
      <c r="AV2235" s="576"/>
      <c r="AW2235" s="577"/>
      <c r="AX2235" s="592"/>
      <c r="AY2235" s="593"/>
      <c r="AZ2235" s="540"/>
      <c r="BA2235" s="541"/>
      <c r="BB2235" s="553"/>
      <c r="BC2235" s="559"/>
      <c r="BD2235" s="592"/>
      <c r="BE2235" s="593"/>
      <c r="BF2235" s="580"/>
      <c r="BG2235" s="581"/>
      <c r="BH2235" s="576"/>
      <c r="BI2235" s="577"/>
      <c r="BJ2235" s="592"/>
      <c r="BK2235" s="593"/>
      <c r="BL2235" s="653"/>
      <c r="BM2235" s="654"/>
      <c r="BN2235" s="655"/>
      <c r="BO2235" s="600"/>
      <c r="BP2235" s="600"/>
      <c r="BQ2235" s="54"/>
      <c r="BR2235" s="54"/>
      <c r="BS2235" s="54"/>
    </row>
    <row r="2236" spans="1:71" ht="21.75" customHeight="1">
      <c r="A2236" s="54"/>
      <c r="B2236" s="565" t="str">
        <f>IF(ROSTER!B$28="","",ROSTER!B$28)</f>
        <v/>
      </c>
      <c r="C2236" s="536" t="str">
        <f>IF(ROSTER!C$28="","",ROSTER!C$28)</f>
        <v/>
      </c>
      <c r="D2236" s="537"/>
      <c r="E2236" s="546"/>
      <c r="F2236" s="501">
        <f>IF(E2236="y",1,IF(E2236="S",1,0))</f>
        <v>0</v>
      </c>
      <c r="G2236" s="506">
        <f>IF(E2236="S",1,0)</f>
        <v>0</v>
      </c>
      <c r="H2236" s="542"/>
      <c r="I2236" s="543"/>
      <c r="J2236" s="538"/>
      <c r="K2236" s="539"/>
      <c r="L2236" s="552"/>
      <c r="M2236" s="558"/>
      <c r="N2236" s="554">
        <f>L2236+J2236</f>
        <v>0</v>
      </c>
      <c r="O2236" s="555"/>
      <c r="P2236" s="538"/>
      <c r="Q2236" s="539"/>
      <c r="R2236" s="552"/>
      <c r="S2236" s="558"/>
      <c r="T2236" s="590">
        <f t="shared" ref="T2236:T2259" si="2004">R2236-P2236</f>
        <v>0</v>
      </c>
      <c r="U2236" s="591"/>
      <c r="V2236" s="550"/>
      <c r="W2236" s="543"/>
      <c r="X2236" s="538"/>
      <c r="Y2236" s="543"/>
      <c r="Z2236" s="538"/>
      <c r="AA2236" s="543"/>
      <c r="AB2236" s="538"/>
      <c r="AC2236" s="539"/>
      <c r="AD2236" s="552"/>
      <c r="AE2236" s="558"/>
      <c r="AF2236" s="586">
        <f>IF(AB2236=0,0,(AD2236/AB2236)*100)</f>
        <v>0</v>
      </c>
      <c r="AG2236" s="587"/>
      <c r="AH2236" s="538"/>
      <c r="AI2236" s="539"/>
      <c r="AJ2236" s="552"/>
      <c r="AK2236" s="558"/>
      <c r="AL2236" s="590">
        <f>IF(AH2236=0,0,(AJ2236/AH2236)*100)</f>
        <v>0</v>
      </c>
      <c r="AM2236" s="591"/>
      <c r="AN2236" s="538"/>
      <c r="AO2236" s="539"/>
      <c r="AP2236" s="552"/>
      <c r="AQ2236" s="558"/>
      <c r="AR2236" s="590">
        <f>IF(AN2236=0,0,(AP2236/AN2236)*100)</f>
        <v>0</v>
      </c>
      <c r="AS2236" s="591"/>
      <c r="AT2236" s="578">
        <f>AB2236+AH2236+AN2236</f>
        <v>0</v>
      </c>
      <c r="AU2236" s="579"/>
      <c r="AV2236" s="574">
        <f>AD2236+AJ2236+AP2236</f>
        <v>0</v>
      </c>
      <c r="AW2236" s="575"/>
      <c r="AX2236" s="590">
        <f>IF(AT2236=0,0,(AV2236/AT2236)*100)</f>
        <v>0</v>
      </c>
      <c r="AY2236" s="591"/>
      <c r="AZ2236" s="538"/>
      <c r="BA2236" s="539"/>
      <c r="BB2236" s="552"/>
      <c r="BC2236" s="558"/>
      <c r="BD2236" s="590">
        <f>IF(AZ2236=0,0,(BB2236/AZ2236)*100)</f>
        <v>0</v>
      </c>
      <c r="BE2236" s="591"/>
      <c r="BF2236" s="578">
        <f>AT2236+AZ2236</f>
        <v>0</v>
      </c>
      <c r="BG2236" s="579"/>
      <c r="BH2236" s="574">
        <f>AV2236+BB2236</f>
        <v>0</v>
      </c>
      <c r="BI2236" s="575"/>
      <c r="BJ2236" s="590">
        <f>IF(BF2236=0,0,(BH2236/BF2236)*100)</f>
        <v>0</v>
      </c>
      <c r="BK2236" s="591"/>
      <c r="BL2236" s="650">
        <f>(AD2236*2)+(AJ2236*2)+(AP2236*3)+BB2236</f>
        <v>0</v>
      </c>
      <c r="BM2236" s="651"/>
      <c r="BN2236" s="652"/>
      <c r="BO2236" s="599" t="e">
        <f>(BL2236*BR$2216)+(N2236*BR$2217)+(X2236*BR$2218)+(R2236*BR$2219)+(V2236*BR$2220)+(Z2236*BR$2221)</f>
        <v>#REF!</v>
      </c>
      <c r="BP2236" s="599" t="e">
        <f>((AZ2236-BB2236)*BR$2223)+((AT2236-AV2236)*BR$2222)+(H2236*BR$2224)+(P2236*BR$2225)</f>
        <v>#REF!</v>
      </c>
      <c r="BQ2236" s="54"/>
      <c r="BR2236" s="54"/>
      <c r="BS2236" s="54"/>
    </row>
    <row r="2237" spans="1:71" ht="21.75" customHeight="1">
      <c r="A2237" s="54"/>
      <c r="B2237" s="566"/>
      <c r="C2237" s="560" t="str">
        <f>IF(ROSTER!D$28="","",ROSTER!D$28)</f>
        <v/>
      </c>
      <c r="D2237" s="561"/>
      <c r="E2237" s="547"/>
      <c r="F2237" s="502"/>
      <c r="G2237" s="507"/>
      <c r="H2237" s="544"/>
      <c r="I2237" s="545"/>
      <c r="J2237" s="540"/>
      <c r="K2237" s="541"/>
      <c r="L2237" s="553"/>
      <c r="M2237" s="559"/>
      <c r="N2237" s="556" t="s">
        <v>14</v>
      </c>
      <c r="O2237" s="557"/>
      <c r="P2237" s="540"/>
      <c r="Q2237" s="541"/>
      <c r="R2237" s="553"/>
      <c r="S2237" s="559"/>
      <c r="T2237" s="592"/>
      <c r="U2237" s="593"/>
      <c r="V2237" s="551"/>
      <c r="W2237" s="545"/>
      <c r="X2237" s="540"/>
      <c r="Y2237" s="545"/>
      <c r="Z2237" s="540"/>
      <c r="AA2237" s="545"/>
      <c r="AB2237" s="540"/>
      <c r="AC2237" s="541"/>
      <c r="AD2237" s="553"/>
      <c r="AE2237" s="559"/>
      <c r="AF2237" s="588"/>
      <c r="AG2237" s="589"/>
      <c r="AH2237" s="540"/>
      <c r="AI2237" s="541"/>
      <c r="AJ2237" s="553"/>
      <c r="AK2237" s="559"/>
      <c r="AL2237" s="592"/>
      <c r="AM2237" s="593"/>
      <c r="AN2237" s="540"/>
      <c r="AO2237" s="541"/>
      <c r="AP2237" s="553"/>
      <c r="AQ2237" s="559"/>
      <c r="AR2237" s="592"/>
      <c r="AS2237" s="593"/>
      <c r="AT2237" s="580"/>
      <c r="AU2237" s="581"/>
      <c r="AV2237" s="576"/>
      <c r="AW2237" s="577"/>
      <c r="AX2237" s="592"/>
      <c r="AY2237" s="593"/>
      <c r="AZ2237" s="540"/>
      <c r="BA2237" s="541"/>
      <c r="BB2237" s="553"/>
      <c r="BC2237" s="559"/>
      <c r="BD2237" s="592"/>
      <c r="BE2237" s="593"/>
      <c r="BF2237" s="580"/>
      <c r="BG2237" s="581"/>
      <c r="BH2237" s="576"/>
      <c r="BI2237" s="577"/>
      <c r="BJ2237" s="592"/>
      <c r="BK2237" s="593"/>
      <c r="BL2237" s="653"/>
      <c r="BM2237" s="654"/>
      <c r="BN2237" s="655"/>
      <c r="BO2237" s="600"/>
      <c r="BP2237" s="600"/>
      <c r="BQ2237" s="54"/>
      <c r="BR2237" s="54"/>
      <c r="BS2237" s="54"/>
    </row>
    <row r="2238" spans="1:71" ht="21.75" customHeight="1">
      <c r="A2238" s="54"/>
      <c r="B2238" s="565" t="str">
        <f>IF(ROSTER!B$30="","",ROSTER!B$30)</f>
        <v/>
      </c>
      <c r="C2238" s="536" t="str">
        <f>IF(ROSTER!C$30="","",ROSTER!C$30)</f>
        <v/>
      </c>
      <c r="D2238" s="537"/>
      <c r="E2238" s="546"/>
      <c r="F2238" s="501">
        <f>IF(E2238="y",1,IF(E2238="S",1,0))</f>
        <v>0</v>
      </c>
      <c r="G2238" s="506">
        <f>IF(E2238="S",1,0)</f>
        <v>0</v>
      </c>
      <c r="H2238" s="542"/>
      <c r="I2238" s="543"/>
      <c r="J2238" s="538"/>
      <c r="K2238" s="539"/>
      <c r="L2238" s="552"/>
      <c r="M2238" s="558"/>
      <c r="N2238" s="554">
        <f>L2238+J2238</f>
        <v>0</v>
      </c>
      <c r="O2238" s="555"/>
      <c r="P2238" s="538"/>
      <c r="Q2238" s="539"/>
      <c r="R2238" s="552"/>
      <c r="S2238" s="558"/>
      <c r="T2238" s="590">
        <f t="shared" ref="T2238:T2259" si="2005">R2238-P2238</f>
        <v>0</v>
      </c>
      <c r="U2238" s="591"/>
      <c r="V2238" s="550"/>
      <c r="W2238" s="543"/>
      <c r="X2238" s="538"/>
      <c r="Y2238" s="543"/>
      <c r="Z2238" s="538"/>
      <c r="AA2238" s="543"/>
      <c r="AB2238" s="538"/>
      <c r="AC2238" s="539"/>
      <c r="AD2238" s="552"/>
      <c r="AE2238" s="558"/>
      <c r="AF2238" s="586">
        <f>IF(AB2238=0,0,(AD2238/AB2238)*100)</f>
        <v>0</v>
      </c>
      <c r="AG2238" s="587"/>
      <c r="AH2238" s="538"/>
      <c r="AI2238" s="539"/>
      <c r="AJ2238" s="552"/>
      <c r="AK2238" s="558"/>
      <c r="AL2238" s="590">
        <f>IF(AH2238=0,0,(AJ2238/AH2238)*100)</f>
        <v>0</v>
      </c>
      <c r="AM2238" s="591"/>
      <c r="AN2238" s="538"/>
      <c r="AO2238" s="539"/>
      <c r="AP2238" s="552"/>
      <c r="AQ2238" s="558"/>
      <c r="AR2238" s="590">
        <f>IF(AN2238=0,0,(AP2238/AN2238)*100)</f>
        <v>0</v>
      </c>
      <c r="AS2238" s="591"/>
      <c r="AT2238" s="578">
        <f>AB2238+AH2238+AN2238</f>
        <v>0</v>
      </c>
      <c r="AU2238" s="579"/>
      <c r="AV2238" s="574">
        <f>AD2238+AJ2238+AP2238</f>
        <v>0</v>
      </c>
      <c r="AW2238" s="575"/>
      <c r="AX2238" s="590">
        <f>IF(AT2238=0,0,(AV2238/AT2238)*100)</f>
        <v>0</v>
      </c>
      <c r="AY2238" s="591"/>
      <c r="AZ2238" s="538"/>
      <c r="BA2238" s="539"/>
      <c r="BB2238" s="552"/>
      <c r="BC2238" s="558"/>
      <c r="BD2238" s="590">
        <f>IF(AZ2238=0,0,(BB2238/AZ2238)*100)</f>
        <v>0</v>
      </c>
      <c r="BE2238" s="591"/>
      <c r="BF2238" s="578">
        <f>AT2238+AZ2238</f>
        <v>0</v>
      </c>
      <c r="BG2238" s="579"/>
      <c r="BH2238" s="574">
        <f>AV2238+BB2238</f>
        <v>0</v>
      </c>
      <c r="BI2238" s="575"/>
      <c r="BJ2238" s="590">
        <f>IF(BF2238=0,0,(BH2238/BF2238)*100)</f>
        <v>0</v>
      </c>
      <c r="BK2238" s="591"/>
      <c r="BL2238" s="650">
        <f>(AD2238*2)+(AJ2238*2)+(AP2238*3)+BB2238</f>
        <v>0</v>
      </c>
      <c r="BM2238" s="651"/>
      <c r="BN2238" s="652"/>
      <c r="BO2238" s="599" t="e">
        <f>(BL2238*BR$2216)+(N2238*BR$2217)+(X2238*BR$2218)+(R2238*BR$2219)+(V2238*BR$2220)+(Z2238*BR$2221)</f>
        <v>#REF!</v>
      </c>
      <c r="BP2238" s="599" t="e">
        <f>((AZ2238-BB2238)*BR$2223)+((AT2238-AV2238)*BR$2222)+(H2238*BR$2224)+(P2238*BR$2225)</f>
        <v>#REF!</v>
      </c>
      <c r="BQ2238" s="54"/>
      <c r="BR2238" s="54"/>
      <c r="BS2238" s="54"/>
    </row>
    <row r="2239" spans="1:71" ht="21.75" customHeight="1">
      <c r="A2239" s="54"/>
      <c r="B2239" s="566"/>
      <c r="C2239" s="560" t="str">
        <f>IF(ROSTER!D$30="","",ROSTER!D$30)</f>
        <v/>
      </c>
      <c r="D2239" s="561"/>
      <c r="E2239" s="547"/>
      <c r="F2239" s="502"/>
      <c r="G2239" s="507"/>
      <c r="H2239" s="544"/>
      <c r="I2239" s="545"/>
      <c r="J2239" s="540"/>
      <c r="K2239" s="541"/>
      <c r="L2239" s="553"/>
      <c r="M2239" s="559"/>
      <c r="N2239" s="556" t="s">
        <v>14</v>
      </c>
      <c r="O2239" s="557"/>
      <c r="P2239" s="540"/>
      <c r="Q2239" s="541"/>
      <c r="R2239" s="553"/>
      <c r="S2239" s="559"/>
      <c r="T2239" s="592"/>
      <c r="U2239" s="593"/>
      <c r="V2239" s="551"/>
      <c r="W2239" s="545"/>
      <c r="X2239" s="540"/>
      <c r="Y2239" s="545"/>
      <c r="Z2239" s="540"/>
      <c r="AA2239" s="545"/>
      <c r="AB2239" s="540"/>
      <c r="AC2239" s="541"/>
      <c r="AD2239" s="553"/>
      <c r="AE2239" s="559"/>
      <c r="AF2239" s="588"/>
      <c r="AG2239" s="589"/>
      <c r="AH2239" s="540"/>
      <c r="AI2239" s="541"/>
      <c r="AJ2239" s="553"/>
      <c r="AK2239" s="559"/>
      <c r="AL2239" s="592"/>
      <c r="AM2239" s="593"/>
      <c r="AN2239" s="540"/>
      <c r="AO2239" s="541"/>
      <c r="AP2239" s="553"/>
      <c r="AQ2239" s="559"/>
      <c r="AR2239" s="592"/>
      <c r="AS2239" s="593"/>
      <c r="AT2239" s="580"/>
      <c r="AU2239" s="581"/>
      <c r="AV2239" s="576"/>
      <c r="AW2239" s="577"/>
      <c r="AX2239" s="592"/>
      <c r="AY2239" s="593"/>
      <c r="AZ2239" s="540"/>
      <c r="BA2239" s="541"/>
      <c r="BB2239" s="553"/>
      <c r="BC2239" s="559"/>
      <c r="BD2239" s="592"/>
      <c r="BE2239" s="593"/>
      <c r="BF2239" s="580"/>
      <c r="BG2239" s="581"/>
      <c r="BH2239" s="576"/>
      <c r="BI2239" s="577"/>
      <c r="BJ2239" s="592"/>
      <c r="BK2239" s="593"/>
      <c r="BL2239" s="653"/>
      <c r="BM2239" s="654"/>
      <c r="BN2239" s="655"/>
      <c r="BO2239" s="600"/>
      <c r="BP2239" s="600"/>
      <c r="BQ2239" s="54"/>
      <c r="BR2239" s="54"/>
      <c r="BS2239" s="54"/>
    </row>
    <row r="2240" spans="1:71" ht="21.75" customHeight="1">
      <c r="A2240" s="54"/>
      <c r="B2240" s="565" t="str">
        <f>IF(ROSTER!B$32="","",ROSTER!B$32)</f>
        <v/>
      </c>
      <c r="C2240" s="536" t="str">
        <f>IF(ROSTER!C$32="","",ROSTER!C$32)</f>
        <v/>
      </c>
      <c r="D2240" s="537"/>
      <c r="E2240" s="546"/>
      <c r="F2240" s="501">
        <f>IF(E2240="y",1,IF(E2240="S",1,0))</f>
        <v>0</v>
      </c>
      <c r="G2240" s="506">
        <f>IF(E2240="S",1,0)</f>
        <v>0</v>
      </c>
      <c r="H2240" s="542"/>
      <c r="I2240" s="543"/>
      <c r="J2240" s="538"/>
      <c r="K2240" s="539"/>
      <c r="L2240" s="552"/>
      <c r="M2240" s="558"/>
      <c r="N2240" s="554">
        <f>L2240+J2240</f>
        <v>0</v>
      </c>
      <c r="O2240" s="555"/>
      <c r="P2240" s="538"/>
      <c r="Q2240" s="539"/>
      <c r="R2240" s="552"/>
      <c r="S2240" s="558"/>
      <c r="T2240" s="590">
        <f t="shared" ref="T2240:T2259" si="2006">R2240-P2240</f>
        <v>0</v>
      </c>
      <c r="U2240" s="591"/>
      <c r="V2240" s="550"/>
      <c r="W2240" s="543"/>
      <c r="X2240" s="538"/>
      <c r="Y2240" s="543"/>
      <c r="Z2240" s="538"/>
      <c r="AA2240" s="543"/>
      <c r="AB2240" s="538"/>
      <c r="AC2240" s="539"/>
      <c r="AD2240" s="552"/>
      <c r="AE2240" s="558"/>
      <c r="AF2240" s="586">
        <f>IF(AB2240=0,0,(AD2240/AB2240)*100)</f>
        <v>0</v>
      </c>
      <c r="AG2240" s="587"/>
      <c r="AH2240" s="538"/>
      <c r="AI2240" s="539"/>
      <c r="AJ2240" s="552"/>
      <c r="AK2240" s="558"/>
      <c r="AL2240" s="590">
        <f>IF(AH2240=0,0,(AJ2240/AH2240)*100)</f>
        <v>0</v>
      </c>
      <c r="AM2240" s="591"/>
      <c r="AN2240" s="538"/>
      <c r="AO2240" s="539"/>
      <c r="AP2240" s="552"/>
      <c r="AQ2240" s="558"/>
      <c r="AR2240" s="590">
        <f>IF(AN2240=0,0,(AP2240/AN2240)*100)</f>
        <v>0</v>
      </c>
      <c r="AS2240" s="591"/>
      <c r="AT2240" s="578">
        <f>AB2240+AH2240+AN2240</f>
        <v>0</v>
      </c>
      <c r="AU2240" s="579"/>
      <c r="AV2240" s="574">
        <f>AD2240+AJ2240+AP2240</f>
        <v>0</v>
      </c>
      <c r="AW2240" s="575"/>
      <c r="AX2240" s="590">
        <f>IF(AT2240=0,0,(AV2240/AT2240)*100)</f>
        <v>0</v>
      </c>
      <c r="AY2240" s="591"/>
      <c r="AZ2240" s="538"/>
      <c r="BA2240" s="539"/>
      <c r="BB2240" s="552"/>
      <c r="BC2240" s="558"/>
      <c r="BD2240" s="590">
        <f>IF(AZ2240=0,0,(BB2240/AZ2240)*100)</f>
        <v>0</v>
      </c>
      <c r="BE2240" s="591"/>
      <c r="BF2240" s="578">
        <f>AT2240+AZ2240</f>
        <v>0</v>
      </c>
      <c r="BG2240" s="579"/>
      <c r="BH2240" s="574">
        <f>AV2240+BB2240</f>
        <v>0</v>
      </c>
      <c r="BI2240" s="575"/>
      <c r="BJ2240" s="590">
        <f>IF(BF2240=0,0,(BH2240/BF2240)*100)</f>
        <v>0</v>
      </c>
      <c r="BK2240" s="591"/>
      <c r="BL2240" s="650">
        <f>(AD2240*2)+(AJ2240*2)+(AP2240*3)+BB2240</f>
        <v>0</v>
      </c>
      <c r="BM2240" s="651"/>
      <c r="BN2240" s="652"/>
      <c r="BO2240" s="599" t="e">
        <f>(BL2240*BR$2216)+(N2240*BR$2217)+(X2240*BR$2218)+(R2240*BR$2219)+(V2240*BR$2220)+(Z2240*BR$2221)</f>
        <v>#REF!</v>
      </c>
      <c r="BP2240" s="599" t="e">
        <f>((AZ2240-BB2240)*BR$2223)+((AT2240-AV2240)*BR$2222)+(H2240*BR$2224)+(P2240*BR$2225)</f>
        <v>#REF!</v>
      </c>
      <c r="BQ2240" s="54"/>
      <c r="BR2240" s="54"/>
      <c r="BS2240" s="54"/>
    </row>
    <row r="2241" spans="1:71" ht="21.75" customHeight="1">
      <c r="A2241" s="54"/>
      <c r="B2241" s="566"/>
      <c r="C2241" s="560" t="str">
        <f>IF(ROSTER!D$32="","",ROSTER!D$32)</f>
        <v/>
      </c>
      <c r="D2241" s="561"/>
      <c r="E2241" s="547"/>
      <c r="F2241" s="502"/>
      <c r="G2241" s="507"/>
      <c r="H2241" s="544"/>
      <c r="I2241" s="545"/>
      <c r="J2241" s="540"/>
      <c r="K2241" s="541"/>
      <c r="L2241" s="553"/>
      <c r="M2241" s="559"/>
      <c r="N2241" s="556" t="s">
        <v>14</v>
      </c>
      <c r="O2241" s="557"/>
      <c r="P2241" s="540"/>
      <c r="Q2241" s="541"/>
      <c r="R2241" s="553"/>
      <c r="S2241" s="559"/>
      <c r="T2241" s="592"/>
      <c r="U2241" s="593"/>
      <c r="V2241" s="551"/>
      <c r="W2241" s="545"/>
      <c r="X2241" s="540"/>
      <c r="Y2241" s="545"/>
      <c r="Z2241" s="540"/>
      <c r="AA2241" s="545"/>
      <c r="AB2241" s="540"/>
      <c r="AC2241" s="541"/>
      <c r="AD2241" s="553"/>
      <c r="AE2241" s="559"/>
      <c r="AF2241" s="588"/>
      <c r="AG2241" s="589"/>
      <c r="AH2241" s="540"/>
      <c r="AI2241" s="541"/>
      <c r="AJ2241" s="553"/>
      <c r="AK2241" s="559"/>
      <c r="AL2241" s="592"/>
      <c r="AM2241" s="593"/>
      <c r="AN2241" s="540"/>
      <c r="AO2241" s="541"/>
      <c r="AP2241" s="553"/>
      <c r="AQ2241" s="559"/>
      <c r="AR2241" s="592"/>
      <c r="AS2241" s="593"/>
      <c r="AT2241" s="580"/>
      <c r="AU2241" s="581"/>
      <c r="AV2241" s="576"/>
      <c r="AW2241" s="577"/>
      <c r="AX2241" s="592"/>
      <c r="AY2241" s="593"/>
      <c r="AZ2241" s="540"/>
      <c r="BA2241" s="541"/>
      <c r="BB2241" s="553"/>
      <c r="BC2241" s="559"/>
      <c r="BD2241" s="592"/>
      <c r="BE2241" s="593"/>
      <c r="BF2241" s="580"/>
      <c r="BG2241" s="581"/>
      <c r="BH2241" s="576"/>
      <c r="BI2241" s="577"/>
      <c r="BJ2241" s="592"/>
      <c r="BK2241" s="593"/>
      <c r="BL2241" s="653"/>
      <c r="BM2241" s="654"/>
      <c r="BN2241" s="655"/>
      <c r="BO2241" s="600"/>
      <c r="BP2241" s="600"/>
      <c r="BQ2241" s="54"/>
      <c r="BR2241" s="54"/>
      <c r="BS2241" s="54"/>
    </row>
    <row r="2242" spans="1:71" ht="21.75" customHeight="1">
      <c r="A2242" s="54"/>
      <c r="B2242" s="565" t="str">
        <f>IF(ROSTER!B$34="","",ROSTER!B$34)</f>
        <v/>
      </c>
      <c r="C2242" s="536" t="str">
        <f>IF(ROSTER!C$34="","",ROSTER!C$34)</f>
        <v/>
      </c>
      <c r="D2242" s="537"/>
      <c r="E2242" s="546"/>
      <c r="F2242" s="501">
        <f>IF(E2242="y",1,IF(E2242="S",1,0))</f>
        <v>0</v>
      </c>
      <c r="G2242" s="506">
        <f>IF(E2242="S",1,0)</f>
        <v>0</v>
      </c>
      <c r="H2242" s="542"/>
      <c r="I2242" s="543"/>
      <c r="J2242" s="538"/>
      <c r="K2242" s="539"/>
      <c r="L2242" s="552"/>
      <c r="M2242" s="558"/>
      <c r="N2242" s="554">
        <f>L2242+J2242</f>
        <v>0</v>
      </c>
      <c r="O2242" s="555"/>
      <c r="P2242" s="538"/>
      <c r="Q2242" s="539"/>
      <c r="R2242" s="552"/>
      <c r="S2242" s="558"/>
      <c r="T2242" s="590">
        <f t="shared" ref="T2242:T2259" si="2007">R2242-P2242</f>
        <v>0</v>
      </c>
      <c r="U2242" s="591"/>
      <c r="V2242" s="550"/>
      <c r="W2242" s="543"/>
      <c r="X2242" s="538"/>
      <c r="Y2242" s="543"/>
      <c r="Z2242" s="538"/>
      <c r="AA2242" s="543"/>
      <c r="AB2242" s="538"/>
      <c r="AC2242" s="539"/>
      <c r="AD2242" s="552"/>
      <c r="AE2242" s="558"/>
      <c r="AF2242" s="586">
        <f>IF(AB2242=0,0,(AD2242/AB2242)*100)</f>
        <v>0</v>
      </c>
      <c r="AG2242" s="587"/>
      <c r="AH2242" s="538"/>
      <c r="AI2242" s="539"/>
      <c r="AJ2242" s="552"/>
      <c r="AK2242" s="558"/>
      <c r="AL2242" s="590">
        <f>IF(AH2242=0,0,(AJ2242/AH2242)*100)</f>
        <v>0</v>
      </c>
      <c r="AM2242" s="591"/>
      <c r="AN2242" s="538"/>
      <c r="AO2242" s="539"/>
      <c r="AP2242" s="552"/>
      <c r="AQ2242" s="558"/>
      <c r="AR2242" s="590">
        <f>IF(AN2242=0,0,(AP2242/AN2242)*100)</f>
        <v>0</v>
      </c>
      <c r="AS2242" s="591"/>
      <c r="AT2242" s="578">
        <f>AB2242+AH2242+AN2242</f>
        <v>0</v>
      </c>
      <c r="AU2242" s="579"/>
      <c r="AV2242" s="574">
        <f>AD2242+AJ2242+AP2242</f>
        <v>0</v>
      </c>
      <c r="AW2242" s="575"/>
      <c r="AX2242" s="590">
        <f>IF(AT2242=0,0,(AV2242/AT2242)*100)</f>
        <v>0</v>
      </c>
      <c r="AY2242" s="591"/>
      <c r="AZ2242" s="538"/>
      <c r="BA2242" s="539"/>
      <c r="BB2242" s="552"/>
      <c r="BC2242" s="558"/>
      <c r="BD2242" s="590">
        <f>IF(AZ2242=0,0,(BB2242/AZ2242)*100)</f>
        <v>0</v>
      </c>
      <c r="BE2242" s="591"/>
      <c r="BF2242" s="578">
        <f>AT2242+AZ2242</f>
        <v>0</v>
      </c>
      <c r="BG2242" s="579"/>
      <c r="BH2242" s="574">
        <f>AV2242+BB2242</f>
        <v>0</v>
      </c>
      <c r="BI2242" s="575"/>
      <c r="BJ2242" s="590">
        <f>IF(BF2242=0,0,(BH2242/BF2242)*100)</f>
        <v>0</v>
      </c>
      <c r="BK2242" s="591"/>
      <c r="BL2242" s="650">
        <f>(AD2242*2)+(AJ2242*2)+(AP2242*3)+BB2242</f>
        <v>0</v>
      </c>
      <c r="BM2242" s="651"/>
      <c r="BN2242" s="652"/>
      <c r="BO2242" s="599" t="e">
        <f>(BL2242*BR$2216)+(N2242*BR$2217)+(X2242*BR$2218)+(R2242*BR$2219)+(V2242*BR$2220)+(Z2242*BR$2221)</f>
        <v>#REF!</v>
      </c>
      <c r="BP2242" s="599" t="e">
        <f>((AZ2242-BB2242)*BR$2223)+((AT2242-AV2242)*BR$2222)+(H2242*BR$2224)+(P2242*BR$2225)</f>
        <v>#REF!</v>
      </c>
      <c r="BQ2242" s="54"/>
      <c r="BR2242" s="54"/>
      <c r="BS2242" s="54"/>
    </row>
    <row r="2243" spans="1:71" ht="21.75" customHeight="1">
      <c r="A2243" s="54"/>
      <c r="B2243" s="566"/>
      <c r="C2243" s="560" t="str">
        <f>IF(ROSTER!D$34="","",ROSTER!D$34)</f>
        <v/>
      </c>
      <c r="D2243" s="561"/>
      <c r="E2243" s="547"/>
      <c r="F2243" s="502"/>
      <c r="G2243" s="507"/>
      <c r="H2243" s="544"/>
      <c r="I2243" s="545"/>
      <c r="J2243" s="540"/>
      <c r="K2243" s="541"/>
      <c r="L2243" s="553"/>
      <c r="M2243" s="559"/>
      <c r="N2243" s="556" t="s">
        <v>14</v>
      </c>
      <c r="O2243" s="557"/>
      <c r="P2243" s="540"/>
      <c r="Q2243" s="541"/>
      <c r="R2243" s="553"/>
      <c r="S2243" s="559"/>
      <c r="T2243" s="592"/>
      <c r="U2243" s="593"/>
      <c r="V2243" s="551"/>
      <c r="W2243" s="545"/>
      <c r="X2243" s="540"/>
      <c r="Y2243" s="545"/>
      <c r="Z2243" s="540"/>
      <c r="AA2243" s="545"/>
      <c r="AB2243" s="540"/>
      <c r="AC2243" s="541"/>
      <c r="AD2243" s="553"/>
      <c r="AE2243" s="559"/>
      <c r="AF2243" s="588"/>
      <c r="AG2243" s="589"/>
      <c r="AH2243" s="540"/>
      <c r="AI2243" s="541"/>
      <c r="AJ2243" s="553"/>
      <c r="AK2243" s="559"/>
      <c r="AL2243" s="592"/>
      <c r="AM2243" s="593"/>
      <c r="AN2243" s="540"/>
      <c r="AO2243" s="541"/>
      <c r="AP2243" s="553"/>
      <c r="AQ2243" s="559"/>
      <c r="AR2243" s="592"/>
      <c r="AS2243" s="593"/>
      <c r="AT2243" s="580"/>
      <c r="AU2243" s="581"/>
      <c r="AV2243" s="576"/>
      <c r="AW2243" s="577"/>
      <c r="AX2243" s="592"/>
      <c r="AY2243" s="593"/>
      <c r="AZ2243" s="540"/>
      <c r="BA2243" s="541"/>
      <c r="BB2243" s="553"/>
      <c r="BC2243" s="559"/>
      <c r="BD2243" s="592"/>
      <c r="BE2243" s="593"/>
      <c r="BF2243" s="580"/>
      <c r="BG2243" s="581"/>
      <c r="BH2243" s="576"/>
      <c r="BI2243" s="577"/>
      <c r="BJ2243" s="592"/>
      <c r="BK2243" s="593"/>
      <c r="BL2243" s="653"/>
      <c r="BM2243" s="654"/>
      <c r="BN2243" s="655"/>
      <c r="BO2243" s="600"/>
      <c r="BP2243" s="600"/>
      <c r="BQ2243" s="54"/>
      <c r="BR2243" s="54"/>
      <c r="BS2243" s="54"/>
    </row>
    <row r="2244" spans="1:71" ht="21.75" customHeight="1">
      <c r="A2244" s="54"/>
      <c r="B2244" s="565" t="str">
        <f>IF(ROSTER!B$36="","",ROSTER!B$36)</f>
        <v/>
      </c>
      <c r="C2244" s="536" t="str">
        <f>IF(ROSTER!C$36="","",ROSTER!C$36)</f>
        <v/>
      </c>
      <c r="D2244" s="537"/>
      <c r="E2244" s="546"/>
      <c r="F2244" s="501">
        <f>IF(E2244="y",1,IF(E2244="S",1,0))</f>
        <v>0</v>
      </c>
      <c r="G2244" s="506">
        <f>IF(E2244="S",1,0)</f>
        <v>0</v>
      </c>
      <c r="H2244" s="542"/>
      <c r="I2244" s="543"/>
      <c r="J2244" s="538"/>
      <c r="K2244" s="539"/>
      <c r="L2244" s="552"/>
      <c r="M2244" s="558"/>
      <c r="N2244" s="554">
        <f>L2244+J2244</f>
        <v>0</v>
      </c>
      <c r="O2244" s="555"/>
      <c r="P2244" s="538"/>
      <c r="Q2244" s="539"/>
      <c r="R2244" s="552"/>
      <c r="S2244" s="558"/>
      <c r="T2244" s="590">
        <f t="shared" ref="T2244:T2259" si="2008">R2244-P2244</f>
        <v>0</v>
      </c>
      <c r="U2244" s="591"/>
      <c r="V2244" s="550"/>
      <c r="W2244" s="543"/>
      <c r="X2244" s="538"/>
      <c r="Y2244" s="543"/>
      <c r="Z2244" s="538"/>
      <c r="AA2244" s="543"/>
      <c r="AB2244" s="538"/>
      <c r="AC2244" s="539"/>
      <c r="AD2244" s="552"/>
      <c r="AE2244" s="558"/>
      <c r="AF2244" s="586">
        <f>IF(AB2244=0,0,(AD2244/AB2244)*100)</f>
        <v>0</v>
      </c>
      <c r="AG2244" s="587"/>
      <c r="AH2244" s="538"/>
      <c r="AI2244" s="539"/>
      <c r="AJ2244" s="552"/>
      <c r="AK2244" s="558"/>
      <c r="AL2244" s="590">
        <f>IF(AH2244=0,0,(AJ2244/AH2244)*100)</f>
        <v>0</v>
      </c>
      <c r="AM2244" s="591"/>
      <c r="AN2244" s="538"/>
      <c r="AO2244" s="539"/>
      <c r="AP2244" s="552"/>
      <c r="AQ2244" s="558"/>
      <c r="AR2244" s="590">
        <f>IF(AN2244=0,0,(AP2244/AN2244)*100)</f>
        <v>0</v>
      </c>
      <c r="AS2244" s="591"/>
      <c r="AT2244" s="578">
        <f>AB2244+AH2244+AN2244</f>
        <v>0</v>
      </c>
      <c r="AU2244" s="579"/>
      <c r="AV2244" s="574">
        <f>AD2244+AJ2244+AP2244</f>
        <v>0</v>
      </c>
      <c r="AW2244" s="575"/>
      <c r="AX2244" s="590">
        <f>IF(AT2244=0,0,(AV2244/AT2244)*100)</f>
        <v>0</v>
      </c>
      <c r="AY2244" s="591"/>
      <c r="AZ2244" s="538"/>
      <c r="BA2244" s="539"/>
      <c r="BB2244" s="552"/>
      <c r="BC2244" s="558"/>
      <c r="BD2244" s="590">
        <f>IF(AZ2244=0,0,(BB2244/AZ2244)*100)</f>
        <v>0</v>
      </c>
      <c r="BE2244" s="591"/>
      <c r="BF2244" s="578">
        <f>AT2244+AZ2244</f>
        <v>0</v>
      </c>
      <c r="BG2244" s="579"/>
      <c r="BH2244" s="574">
        <f>AV2244+BB2244</f>
        <v>0</v>
      </c>
      <c r="BI2244" s="575"/>
      <c r="BJ2244" s="590">
        <f>IF(BF2244=0,0,(BH2244/BF2244)*100)</f>
        <v>0</v>
      </c>
      <c r="BK2244" s="591"/>
      <c r="BL2244" s="650">
        <f>(AD2244*2)+(AJ2244*2)+(AP2244*3)+BB2244</f>
        <v>0</v>
      </c>
      <c r="BM2244" s="651"/>
      <c r="BN2244" s="652"/>
      <c r="BO2244" s="599" t="e">
        <f>(BL2244*BR$2216)+(N2244*BR$2217)+(X2244*BR$2218)+(R2244*BR$2219)+(V2244*BR$2220)+(Z2244*BR$2221)</f>
        <v>#REF!</v>
      </c>
      <c r="BP2244" s="599" t="e">
        <f>((AZ2244-BB2244)*BR$2223)+((AT2244-AV2244)*BR$2222)+(H2244*BR$2224)+(P2244*BR$2225)</f>
        <v>#REF!</v>
      </c>
      <c r="BQ2244" s="54"/>
      <c r="BR2244" s="54"/>
      <c r="BS2244" s="54"/>
    </row>
    <row r="2245" spans="1:71" ht="21.75" customHeight="1">
      <c r="A2245" s="54"/>
      <c r="B2245" s="566"/>
      <c r="C2245" s="560" t="str">
        <f>IF(ROSTER!D$36="","",ROSTER!D$36)</f>
        <v/>
      </c>
      <c r="D2245" s="561"/>
      <c r="E2245" s="547"/>
      <c r="F2245" s="502"/>
      <c r="G2245" s="507"/>
      <c r="H2245" s="544"/>
      <c r="I2245" s="545"/>
      <c r="J2245" s="540"/>
      <c r="K2245" s="541"/>
      <c r="L2245" s="553"/>
      <c r="M2245" s="559"/>
      <c r="N2245" s="556" t="s">
        <v>14</v>
      </c>
      <c r="O2245" s="557"/>
      <c r="P2245" s="540"/>
      <c r="Q2245" s="541"/>
      <c r="R2245" s="553"/>
      <c r="S2245" s="559"/>
      <c r="T2245" s="592"/>
      <c r="U2245" s="593"/>
      <c r="V2245" s="551"/>
      <c r="W2245" s="545"/>
      <c r="X2245" s="540"/>
      <c r="Y2245" s="545"/>
      <c r="Z2245" s="540"/>
      <c r="AA2245" s="545"/>
      <c r="AB2245" s="540"/>
      <c r="AC2245" s="541"/>
      <c r="AD2245" s="553"/>
      <c r="AE2245" s="559"/>
      <c r="AF2245" s="588"/>
      <c r="AG2245" s="589"/>
      <c r="AH2245" s="540"/>
      <c r="AI2245" s="541"/>
      <c r="AJ2245" s="553"/>
      <c r="AK2245" s="559"/>
      <c r="AL2245" s="592"/>
      <c r="AM2245" s="593"/>
      <c r="AN2245" s="540"/>
      <c r="AO2245" s="541"/>
      <c r="AP2245" s="553"/>
      <c r="AQ2245" s="559"/>
      <c r="AR2245" s="592"/>
      <c r="AS2245" s="593"/>
      <c r="AT2245" s="580"/>
      <c r="AU2245" s="581"/>
      <c r="AV2245" s="576"/>
      <c r="AW2245" s="577"/>
      <c r="AX2245" s="592"/>
      <c r="AY2245" s="593"/>
      <c r="AZ2245" s="540"/>
      <c r="BA2245" s="541"/>
      <c r="BB2245" s="553"/>
      <c r="BC2245" s="559"/>
      <c r="BD2245" s="592"/>
      <c r="BE2245" s="593"/>
      <c r="BF2245" s="580"/>
      <c r="BG2245" s="581"/>
      <c r="BH2245" s="576"/>
      <c r="BI2245" s="577"/>
      <c r="BJ2245" s="592"/>
      <c r="BK2245" s="593"/>
      <c r="BL2245" s="653"/>
      <c r="BM2245" s="654"/>
      <c r="BN2245" s="655"/>
      <c r="BO2245" s="600"/>
      <c r="BP2245" s="600"/>
      <c r="BQ2245" s="54"/>
      <c r="BR2245" s="54"/>
      <c r="BS2245" s="54"/>
    </row>
    <row r="2246" spans="1:71" ht="21.75" customHeight="1">
      <c r="A2246" s="54"/>
      <c r="B2246" s="565" t="str">
        <f>IF(ROSTER!B$38="","",ROSTER!B$38)</f>
        <v/>
      </c>
      <c r="C2246" s="536" t="str">
        <f>IF(ROSTER!C$38="","",ROSTER!C$38)</f>
        <v/>
      </c>
      <c r="D2246" s="537"/>
      <c r="E2246" s="546"/>
      <c r="F2246" s="501">
        <f>IF(E2246="y",1,IF(E2246="S",1,0))</f>
        <v>0</v>
      </c>
      <c r="G2246" s="506">
        <f>IF(E2246="S",1,0)</f>
        <v>0</v>
      </c>
      <c r="H2246" s="542"/>
      <c r="I2246" s="543"/>
      <c r="J2246" s="538"/>
      <c r="K2246" s="539"/>
      <c r="L2246" s="552"/>
      <c r="M2246" s="558"/>
      <c r="N2246" s="554">
        <f>L2246+J2246</f>
        <v>0</v>
      </c>
      <c r="O2246" s="555"/>
      <c r="P2246" s="538"/>
      <c r="Q2246" s="539"/>
      <c r="R2246" s="552"/>
      <c r="S2246" s="558"/>
      <c r="T2246" s="590">
        <f t="shared" ref="T2246:T2259" si="2009">R2246-P2246</f>
        <v>0</v>
      </c>
      <c r="U2246" s="591"/>
      <c r="V2246" s="550"/>
      <c r="W2246" s="543"/>
      <c r="X2246" s="538"/>
      <c r="Y2246" s="543"/>
      <c r="Z2246" s="538"/>
      <c r="AA2246" s="543"/>
      <c r="AB2246" s="538"/>
      <c r="AC2246" s="539"/>
      <c r="AD2246" s="552"/>
      <c r="AE2246" s="558"/>
      <c r="AF2246" s="586">
        <f>IF(AB2246=0,0,(AD2246/AB2246)*100)</f>
        <v>0</v>
      </c>
      <c r="AG2246" s="587"/>
      <c r="AH2246" s="538"/>
      <c r="AI2246" s="539"/>
      <c r="AJ2246" s="552"/>
      <c r="AK2246" s="558"/>
      <c r="AL2246" s="590">
        <f>IF(AH2246=0,0,(AJ2246/AH2246)*100)</f>
        <v>0</v>
      </c>
      <c r="AM2246" s="591"/>
      <c r="AN2246" s="538"/>
      <c r="AO2246" s="539"/>
      <c r="AP2246" s="552"/>
      <c r="AQ2246" s="558"/>
      <c r="AR2246" s="590">
        <f>IF(AN2246=0,0,(AP2246/AN2246)*100)</f>
        <v>0</v>
      </c>
      <c r="AS2246" s="591"/>
      <c r="AT2246" s="578">
        <f>AB2246+AH2246+AN2246</f>
        <v>0</v>
      </c>
      <c r="AU2246" s="579"/>
      <c r="AV2246" s="574">
        <f>AD2246+AJ2246+AP2246</f>
        <v>0</v>
      </c>
      <c r="AW2246" s="575"/>
      <c r="AX2246" s="590">
        <f>IF(AT2246=0,0,(AV2246/AT2246)*100)</f>
        <v>0</v>
      </c>
      <c r="AY2246" s="591"/>
      <c r="AZ2246" s="538"/>
      <c r="BA2246" s="539"/>
      <c r="BB2246" s="552"/>
      <c r="BC2246" s="558"/>
      <c r="BD2246" s="590">
        <f>IF(AZ2246=0,0,(BB2246/AZ2246)*100)</f>
        <v>0</v>
      </c>
      <c r="BE2246" s="591"/>
      <c r="BF2246" s="578">
        <f>AT2246+AZ2246</f>
        <v>0</v>
      </c>
      <c r="BG2246" s="579"/>
      <c r="BH2246" s="574">
        <f>AV2246+BB2246</f>
        <v>0</v>
      </c>
      <c r="BI2246" s="575"/>
      <c r="BJ2246" s="590">
        <f>IF(BF2246=0,0,(BH2246/BF2246)*100)</f>
        <v>0</v>
      </c>
      <c r="BK2246" s="591"/>
      <c r="BL2246" s="650">
        <f>(AD2246*2)+(AJ2246*2)+(AP2246*3)+BB2246</f>
        <v>0</v>
      </c>
      <c r="BM2246" s="651"/>
      <c r="BN2246" s="652"/>
      <c r="BO2246" s="599" t="e">
        <f>(BL2246*BR$2216)+(N2246*BR$2217)+(X2246*BR$2218)+(R2246*BR$2219)+(V2246*BR$2220)+(Z2246*BR$2221)</f>
        <v>#REF!</v>
      </c>
      <c r="BP2246" s="599" t="e">
        <f>((AZ2246-BB2246)*BR$2223)+((AT2246-AV2246)*BR$2222)+(H2246*BR$2224)+(P2246*BR$2225)</f>
        <v>#REF!</v>
      </c>
      <c r="BQ2246" s="54"/>
      <c r="BR2246" s="54"/>
      <c r="BS2246" s="54"/>
    </row>
    <row r="2247" spans="1:71" ht="21.75" customHeight="1">
      <c r="A2247" s="54"/>
      <c r="B2247" s="566"/>
      <c r="C2247" s="560" t="str">
        <f>IF(ROSTER!D$38="","",ROSTER!D$38)</f>
        <v/>
      </c>
      <c r="D2247" s="561"/>
      <c r="E2247" s="547"/>
      <c r="F2247" s="502"/>
      <c r="G2247" s="507"/>
      <c r="H2247" s="544"/>
      <c r="I2247" s="545"/>
      <c r="J2247" s="540"/>
      <c r="K2247" s="541"/>
      <c r="L2247" s="553"/>
      <c r="M2247" s="559"/>
      <c r="N2247" s="556" t="s">
        <v>14</v>
      </c>
      <c r="O2247" s="557"/>
      <c r="P2247" s="540"/>
      <c r="Q2247" s="541"/>
      <c r="R2247" s="553"/>
      <c r="S2247" s="559"/>
      <c r="T2247" s="592"/>
      <c r="U2247" s="593"/>
      <c r="V2247" s="551"/>
      <c r="W2247" s="545"/>
      <c r="X2247" s="540"/>
      <c r="Y2247" s="545"/>
      <c r="Z2247" s="540"/>
      <c r="AA2247" s="545"/>
      <c r="AB2247" s="540"/>
      <c r="AC2247" s="541"/>
      <c r="AD2247" s="553"/>
      <c r="AE2247" s="559"/>
      <c r="AF2247" s="588"/>
      <c r="AG2247" s="589"/>
      <c r="AH2247" s="540"/>
      <c r="AI2247" s="541"/>
      <c r="AJ2247" s="553"/>
      <c r="AK2247" s="559"/>
      <c r="AL2247" s="592"/>
      <c r="AM2247" s="593"/>
      <c r="AN2247" s="540"/>
      <c r="AO2247" s="541"/>
      <c r="AP2247" s="553"/>
      <c r="AQ2247" s="559"/>
      <c r="AR2247" s="592"/>
      <c r="AS2247" s="593"/>
      <c r="AT2247" s="580"/>
      <c r="AU2247" s="581"/>
      <c r="AV2247" s="576"/>
      <c r="AW2247" s="577"/>
      <c r="AX2247" s="592"/>
      <c r="AY2247" s="593"/>
      <c r="AZ2247" s="540"/>
      <c r="BA2247" s="541"/>
      <c r="BB2247" s="553"/>
      <c r="BC2247" s="559"/>
      <c r="BD2247" s="592"/>
      <c r="BE2247" s="593"/>
      <c r="BF2247" s="580"/>
      <c r="BG2247" s="581"/>
      <c r="BH2247" s="576"/>
      <c r="BI2247" s="577"/>
      <c r="BJ2247" s="592"/>
      <c r="BK2247" s="593"/>
      <c r="BL2247" s="653"/>
      <c r="BM2247" s="654"/>
      <c r="BN2247" s="655"/>
      <c r="BO2247" s="600"/>
      <c r="BP2247" s="600"/>
      <c r="BQ2247" s="54"/>
      <c r="BR2247" s="54"/>
      <c r="BS2247" s="54"/>
    </row>
    <row r="2248" spans="1:71" ht="21.75" customHeight="1">
      <c r="A2248" s="54"/>
      <c r="B2248" s="565" t="str">
        <f>IF(ROSTER!B$40="","",ROSTER!B$40)</f>
        <v/>
      </c>
      <c r="C2248" s="536" t="str">
        <f>IF(ROSTER!C$40="","",ROSTER!C$40)</f>
        <v/>
      </c>
      <c r="D2248" s="537"/>
      <c r="E2248" s="546"/>
      <c r="F2248" s="501">
        <f>IF(E2248="y",1,IF(E2248="S",1,0))</f>
        <v>0</v>
      </c>
      <c r="G2248" s="506">
        <f>IF(E2248="S",1,0)</f>
        <v>0</v>
      </c>
      <c r="H2248" s="542"/>
      <c r="I2248" s="543"/>
      <c r="J2248" s="538"/>
      <c r="K2248" s="539"/>
      <c r="L2248" s="552"/>
      <c r="M2248" s="558"/>
      <c r="N2248" s="554">
        <f>L2248+J2248</f>
        <v>0</v>
      </c>
      <c r="O2248" s="555"/>
      <c r="P2248" s="538"/>
      <c r="Q2248" s="539"/>
      <c r="R2248" s="552"/>
      <c r="S2248" s="558"/>
      <c r="T2248" s="590">
        <f t="shared" ref="T2248:T2259" si="2010">R2248-P2248</f>
        <v>0</v>
      </c>
      <c r="U2248" s="591"/>
      <c r="V2248" s="550"/>
      <c r="W2248" s="543"/>
      <c r="X2248" s="538"/>
      <c r="Y2248" s="543"/>
      <c r="Z2248" s="538"/>
      <c r="AA2248" s="543"/>
      <c r="AB2248" s="538"/>
      <c r="AC2248" s="539"/>
      <c r="AD2248" s="552"/>
      <c r="AE2248" s="558"/>
      <c r="AF2248" s="586">
        <f>IF(AB2248=0,0,(AD2248/AB2248)*100)</f>
        <v>0</v>
      </c>
      <c r="AG2248" s="587"/>
      <c r="AH2248" s="538"/>
      <c r="AI2248" s="539"/>
      <c r="AJ2248" s="552"/>
      <c r="AK2248" s="558"/>
      <c r="AL2248" s="590">
        <f>IF(AH2248=0,0,(AJ2248/AH2248)*100)</f>
        <v>0</v>
      </c>
      <c r="AM2248" s="591"/>
      <c r="AN2248" s="538"/>
      <c r="AO2248" s="539"/>
      <c r="AP2248" s="552"/>
      <c r="AQ2248" s="558"/>
      <c r="AR2248" s="590">
        <f>IF(AN2248=0,0,(AP2248/AN2248)*100)</f>
        <v>0</v>
      </c>
      <c r="AS2248" s="591"/>
      <c r="AT2248" s="578">
        <f>AB2248+AH2248+AN2248</f>
        <v>0</v>
      </c>
      <c r="AU2248" s="579"/>
      <c r="AV2248" s="574">
        <f>AD2248+AJ2248+AP2248</f>
        <v>0</v>
      </c>
      <c r="AW2248" s="575"/>
      <c r="AX2248" s="590">
        <f>IF(AT2248=0,0,(AV2248/AT2248)*100)</f>
        <v>0</v>
      </c>
      <c r="AY2248" s="591"/>
      <c r="AZ2248" s="538"/>
      <c r="BA2248" s="539"/>
      <c r="BB2248" s="552"/>
      <c r="BC2248" s="558"/>
      <c r="BD2248" s="590">
        <f>IF(AZ2248=0,0,(BB2248/AZ2248)*100)</f>
        <v>0</v>
      </c>
      <c r="BE2248" s="591"/>
      <c r="BF2248" s="578">
        <f>AT2248+AZ2248</f>
        <v>0</v>
      </c>
      <c r="BG2248" s="579"/>
      <c r="BH2248" s="574">
        <f>AV2248+BB2248</f>
        <v>0</v>
      </c>
      <c r="BI2248" s="575"/>
      <c r="BJ2248" s="590">
        <f>IF(BF2248=0,0,(BH2248/BF2248)*100)</f>
        <v>0</v>
      </c>
      <c r="BK2248" s="591"/>
      <c r="BL2248" s="650">
        <f>(AD2248*2)+(AJ2248*2)+(AP2248*3)+BB2248</f>
        <v>0</v>
      </c>
      <c r="BM2248" s="651"/>
      <c r="BN2248" s="652"/>
      <c r="BO2248" s="599" t="e">
        <f>(BL2248*BR$2216)+(N2248*BR$2217)+(X2248*BR$2218)+(R2248*BR$2219)+(V2248*BR$2220)+(Z2248*BR$2221)</f>
        <v>#REF!</v>
      </c>
      <c r="BP2248" s="599" t="e">
        <f>((AZ2248-BB2248)*BR$2223)+((AT2248-AV2248)*BR$2222)+(H2248*BR$2224)+(P2248*BR$2225)</f>
        <v>#REF!</v>
      </c>
      <c r="BQ2248" s="54"/>
      <c r="BR2248" s="54"/>
      <c r="BS2248" s="54"/>
    </row>
    <row r="2249" spans="1:71" ht="21.75" customHeight="1">
      <c r="A2249" s="54"/>
      <c r="B2249" s="566"/>
      <c r="C2249" s="560" t="str">
        <f>IF(ROSTER!D$40="","",ROSTER!D$40)</f>
        <v/>
      </c>
      <c r="D2249" s="561"/>
      <c r="E2249" s="547"/>
      <c r="F2249" s="502"/>
      <c r="G2249" s="507"/>
      <c r="H2249" s="544"/>
      <c r="I2249" s="545"/>
      <c r="J2249" s="540"/>
      <c r="K2249" s="541"/>
      <c r="L2249" s="553"/>
      <c r="M2249" s="559"/>
      <c r="N2249" s="556" t="s">
        <v>14</v>
      </c>
      <c r="O2249" s="557"/>
      <c r="P2249" s="540"/>
      <c r="Q2249" s="541"/>
      <c r="R2249" s="553"/>
      <c r="S2249" s="559"/>
      <c r="T2249" s="592"/>
      <c r="U2249" s="593"/>
      <c r="V2249" s="551"/>
      <c r="W2249" s="545"/>
      <c r="X2249" s="540"/>
      <c r="Y2249" s="545"/>
      <c r="Z2249" s="540"/>
      <c r="AA2249" s="545"/>
      <c r="AB2249" s="540"/>
      <c r="AC2249" s="541"/>
      <c r="AD2249" s="553"/>
      <c r="AE2249" s="559"/>
      <c r="AF2249" s="588"/>
      <c r="AG2249" s="589"/>
      <c r="AH2249" s="540"/>
      <c r="AI2249" s="541"/>
      <c r="AJ2249" s="553"/>
      <c r="AK2249" s="559"/>
      <c r="AL2249" s="592"/>
      <c r="AM2249" s="593"/>
      <c r="AN2249" s="540"/>
      <c r="AO2249" s="541"/>
      <c r="AP2249" s="553"/>
      <c r="AQ2249" s="559"/>
      <c r="AR2249" s="592"/>
      <c r="AS2249" s="593"/>
      <c r="AT2249" s="580"/>
      <c r="AU2249" s="581"/>
      <c r="AV2249" s="576"/>
      <c r="AW2249" s="577"/>
      <c r="AX2249" s="592"/>
      <c r="AY2249" s="593"/>
      <c r="AZ2249" s="540"/>
      <c r="BA2249" s="541"/>
      <c r="BB2249" s="553"/>
      <c r="BC2249" s="559"/>
      <c r="BD2249" s="592"/>
      <c r="BE2249" s="593"/>
      <c r="BF2249" s="580"/>
      <c r="BG2249" s="581"/>
      <c r="BH2249" s="576"/>
      <c r="BI2249" s="577"/>
      <c r="BJ2249" s="592"/>
      <c r="BK2249" s="593"/>
      <c r="BL2249" s="653"/>
      <c r="BM2249" s="654"/>
      <c r="BN2249" s="655"/>
      <c r="BO2249" s="600"/>
      <c r="BP2249" s="600"/>
      <c r="BQ2249" s="54"/>
      <c r="BR2249" s="54"/>
      <c r="BS2249" s="54"/>
    </row>
    <row r="2250" spans="1:71" ht="21.75" customHeight="1">
      <c r="A2250" s="54"/>
      <c r="B2250" s="565" t="str">
        <f>IF(ROSTER!B$42="","",ROSTER!B$42)</f>
        <v/>
      </c>
      <c r="C2250" s="536" t="str">
        <f>IF(ROSTER!C$42="","",ROSTER!C$42)</f>
        <v/>
      </c>
      <c r="D2250" s="537"/>
      <c r="E2250" s="546"/>
      <c r="F2250" s="501">
        <f>IF(E2250="y",1,IF(E2250="S",1,0))</f>
        <v>0</v>
      </c>
      <c r="G2250" s="506">
        <f>IF(E2250="S",1,0)</f>
        <v>0</v>
      </c>
      <c r="H2250" s="542"/>
      <c r="I2250" s="543"/>
      <c r="J2250" s="538"/>
      <c r="K2250" s="539"/>
      <c r="L2250" s="552"/>
      <c r="M2250" s="558"/>
      <c r="N2250" s="554">
        <f>L2250+J2250</f>
        <v>0</v>
      </c>
      <c r="O2250" s="555"/>
      <c r="P2250" s="538"/>
      <c r="Q2250" s="539"/>
      <c r="R2250" s="552"/>
      <c r="S2250" s="558"/>
      <c r="T2250" s="590">
        <f t="shared" ref="T2250:T2259" si="2011">R2250-P2250</f>
        <v>0</v>
      </c>
      <c r="U2250" s="591"/>
      <c r="V2250" s="550"/>
      <c r="W2250" s="543"/>
      <c r="X2250" s="538"/>
      <c r="Y2250" s="543"/>
      <c r="Z2250" s="538"/>
      <c r="AA2250" s="543"/>
      <c r="AB2250" s="538"/>
      <c r="AC2250" s="539"/>
      <c r="AD2250" s="552"/>
      <c r="AE2250" s="558"/>
      <c r="AF2250" s="586">
        <f>IF(AB2250=0,0,(AD2250/AB2250)*100)</f>
        <v>0</v>
      </c>
      <c r="AG2250" s="587"/>
      <c r="AH2250" s="538"/>
      <c r="AI2250" s="539"/>
      <c r="AJ2250" s="552"/>
      <c r="AK2250" s="558"/>
      <c r="AL2250" s="590">
        <f>IF(AH2250=0,0,(AJ2250/AH2250)*100)</f>
        <v>0</v>
      </c>
      <c r="AM2250" s="591"/>
      <c r="AN2250" s="538"/>
      <c r="AO2250" s="539"/>
      <c r="AP2250" s="552"/>
      <c r="AQ2250" s="558"/>
      <c r="AR2250" s="590">
        <f>IF(AN2250=0,0,(AP2250/AN2250)*100)</f>
        <v>0</v>
      </c>
      <c r="AS2250" s="591"/>
      <c r="AT2250" s="578">
        <f>AB2250+AH2250+AN2250</f>
        <v>0</v>
      </c>
      <c r="AU2250" s="579"/>
      <c r="AV2250" s="574">
        <f>AD2250+AJ2250+AP2250</f>
        <v>0</v>
      </c>
      <c r="AW2250" s="575"/>
      <c r="AX2250" s="590">
        <f>IF(AT2250=0,0,(AV2250/AT2250)*100)</f>
        <v>0</v>
      </c>
      <c r="AY2250" s="591"/>
      <c r="AZ2250" s="538"/>
      <c r="BA2250" s="539"/>
      <c r="BB2250" s="552"/>
      <c r="BC2250" s="558"/>
      <c r="BD2250" s="590">
        <f>IF(AZ2250=0,0,(BB2250/AZ2250)*100)</f>
        <v>0</v>
      </c>
      <c r="BE2250" s="591"/>
      <c r="BF2250" s="578">
        <f>AT2250+AZ2250</f>
        <v>0</v>
      </c>
      <c r="BG2250" s="579"/>
      <c r="BH2250" s="574">
        <f>AV2250+BB2250</f>
        <v>0</v>
      </c>
      <c r="BI2250" s="575"/>
      <c r="BJ2250" s="590">
        <f>IF(BF2250=0,0,(BH2250/BF2250)*100)</f>
        <v>0</v>
      </c>
      <c r="BK2250" s="591"/>
      <c r="BL2250" s="650">
        <f>(AD2250*2)+(AJ2250*2)+(AP2250*3)+BB2250</f>
        <v>0</v>
      </c>
      <c r="BM2250" s="651"/>
      <c r="BN2250" s="652"/>
      <c r="BO2250" s="599" t="e">
        <f>(BL2250*BR$2216)+(N2250*BR$2217)+(X2250*BR$2218)+(R2250*BR$2219)+(V2250*BR$2220)+(Z2250*BR$2221)</f>
        <v>#REF!</v>
      </c>
      <c r="BP2250" s="599" t="e">
        <f>((AZ2250-BB2250)*BR$2223)+((AT2250-AV2250)*BR$2222)+(H2250*BR$2224)+(P2250*BR$2225)</f>
        <v>#REF!</v>
      </c>
      <c r="BQ2250" s="54"/>
      <c r="BR2250" s="54"/>
      <c r="BS2250" s="54"/>
    </row>
    <row r="2251" spans="1:71" ht="21.75" customHeight="1">
      <c r="A2251" s="54"/>
      <c r="B2251" s="566"/>
      <c r="C2251" s="560" t="str">
        <f>IF(ROSTER!D$42="","",ROSTER!D$42)</f>
        <v/>
      </c>
      <c r="D2251" s="561"/>
      <c r="E2251" s="547"/>
      <c r="F2251" s="502"/>
      <c r="G2251" s="507"/>
      <c r="H2251" s="544"/>
      <c r="I2251" s="545"/>
      <c r="J2251" s="540"/>
      <c r="K2251" s="541"/>
      <c r="L2251" s="553"/>
      <c r="M2251" s="559"/>
      <c r="N2251" s="556" t="s">
        <v>14</v>
      </c>
      <c r="O2251" s="557"/>
      <c r="P2251" s="540"/>
      <c r="Q2251" s="541"/>
      <c r="R2251" s="553"/>
      <c r="S2251" s="559"/>
      <c r="T2251" s="592"/>
      <c r="U2251" s="593"/>
      <c r="V2251" s="551"/>
      <c r="W2251" s="545"/>
      <c r="X2251" s="540"/>
      <c r="Y2251" s="545"/>
      <c r="Z2251" s="540"/>
      <c r="AA2251" s="545"/>
      <c r="AB2251" s="540"/>
      <c r="AC2251" s="541"/>
      <c r="AD2251" s="553"/>
      <c r="AE2251" s="559"/>
      <c r="AF2251" s="588"/>
      <c r="AG2251" s="589"/>
      <c r="AH2251" s="540"/>
      <c r="AI2251" s="541"/>
      <c r="AJ2251" s="553"/>
      <c r="AK2251" s="559"/>
      <c r="AL2251" s="592"/>
      <c r="AM2251" s="593"/>
      <c r="AN2251" s="540"/>
      <c r="AO2251" s="541"/>
      <c r="AP2251" s="553"/>
      <c r="AQ2251" s="559"/>
      <c r="AR2251" s="592"/>
      <c r="AS2251" s="593"/>
      <c r="AT2251" s="580"/>
      <c r="AU2251" s="581"/>
      <c r="AV2251" s="576"/>
      <c r="AW2251" s="577"/>
      <c r="AX2251" s="592"/>
      <c r="AY2251" s="593"/>
      <c r="AZ2251" s="540"/>
      <c r="BA2251" s="541"/>
      <c r="BB2251" s="553"/>
      <c r="BC2251" s="559"/>
      <c r="BD2251" s="592"/>
      <c r="BE2251" s="593"/>
      <c r="BF2251" s="580"/>
      <c r="BG2251" s="581"/>
      <c r="BH2251" s="576"/>
      <c r="BI2251" s="577"/>
      <c r="BJ2251" s="592"/>
      <c r="BK2251" s="593"/>
      <c r="BL2251" s="653"/>
      <c r="BM2251" s="654"/>
      <c r="BN2251" s="655"/>
      <c r="BO2251" s="600"/>
      <c r="BP2251" s="600"/>
      <c r="BQ2251" s="54"/>
      <c r="BR2251" s="54"/>
      <c r="BS2251" s="54"/>
    </row>
    <row r="2252" spans="1:71" ht="21.75" customHeight="1">
      <c r="A2252" s="54"/>
      <c r="B2252" s="565" t="str">
        <f>IF(ROSTER!B$44="","",ROSTER!B$44)</f>
        <v/>
      </c>
      <c r="C2252" s="536" t="str">
        <f>IF(ROSTER!C$44="","",ROSTER!C$44)</f>
        <v/>
      </c>
      <c r="D2252" s="537"/>
      <c r="E2252" s="546"/>
      <c r="F2252" s="501">
        <f>IF(E2252="y",1,IF(E2252="S",1,0))</f>
        <v>0</v>
      </c>
      <c r="G2252" s="506">
        <f>IF(E2252="S",1,0)</f>
        <v>0</v>
      </c>
      <c r="H2252" s="542"/>
      <c r="I2252" s="543"/>
      <c r="J2252" s="538"/>
      <c r="K2252" s="539"/>
      <c r="L2252" s="552"/>
      <c r="M2252" s="558"/>
      <c r="N2252" s="554">
        <f>L2252+J2252</f>
        <v>0</v>
      </c>
      <c r="O2252" s="555"/>
      <c r="P2252" s="538"/>
      <c r="Q2252" s="539"/>
      <c r="R2252" s="552"/>
      <c r="S2252" s="558"/>
      <c r="T2252" s="590">
        <f t="shared" ref="T2252:T2259" si="2012">R2252-P2252</f>
        <v>0</v>
      </c>
      <c r="U2252" s="591"/>
      <c r="V2252" s="550"/>
      <c r="W2252" s="543"/>
      <c r="X2252" s="538"/>
      <c r="Y2252" s="543"/>
      <c r="Z2252" s="538"/>
      <c r="AA2252" s="543"/>
      <c r="AB2252" s="538"/>
      <c r="AC2252" s="539"/>
      <c r="AD2252" s="552"/>
      <c r="AE2252" s="558"/>
      <c r="AF2252" s="586">
        <f>IF(AB2252=0,0,(AD2252/AB2252)*100)</f>
        <v>0</v>
      </c>
      <c r="AG2252" s="587"/>
      <c r="AH2252" s="538"/>
      <c r="AI2252" s="539"/>
      <c r="AJ2252" s="552"/>
      <c r="AK2252" s="558"/>
      <c r="AL2252" s="590">
        <f>IF(AH2252=0,0,(AJ2252/AH2252)*100)</f>
        <v>0</v>
      </c>
      <c r="AM2252" s="591"/>
      <c r="AN2252" s="538"/>
      <c r="AO2252" s="539"/>
      <c r="AP2252" s="552"/>
      <c r="AQ2252" s="558"/>
      <c r="AR2252" s="590">
        <f>IF(AN2252=0,0,(AP2252/AN2252)*100)</f>
        <v>0</v>
      </c>
      <c r="AS2252" s="591"/>
      <c r="AT2252" s="578">
        <f>AB2252+AH2252+AN2252</f>
        <v>0</v>
      </c>
      <c r="AU2252" s="579"/>
      <c r="AV2252" s="574">
        <f>AD2252+AJ2252+AP2252</f>
        <v>0</v>
      </c>
      <c r="AW2252" s="575"/>
      <c r="AX2252" s="590">
        <f>IF(AT2252=0,0,(AV2252/AT2252)*100)</f>
        <v>0</v>
      </c>
      <c r="AY2252" s="591"/>
      <c r="AZ2252" s="538"/>
      <c r="BA2252" s="539"/>
      <c r="BB2252" s="552"/>
      <c r="BC2252" s="558"/>
      <c r="BD2252" s="590">
        <f>IF(AZ2252=0,0,(BB2252/AZ2252)*100)</f>
        <v>0</v>
      </c>
      <c r="BE2252" s="591"/>
      <c r="BF2252" s="578">
        <f>AT2252+AZ2252</f>
        <v>0</v>
      </c>
      <c r="BG2252" s="579"/>
      <c r="BH2252" s="574">
        <f>AV2252+BB2252</f>
        <v>0</v>
      </c>
      <c r="BI2252" s="575"/>
      <c r="BJ2252" s="590">
        <f>IF(BF2252=0,0,(BH2252/BF2252)*100)</f>
        <v>0</v>
      </c>
      <c r="BK2252" s="591"/>
      <c r="BL2252" s="650">
        <f>(AD2252*2)+(AJ2252*2)+(AP2252*3)+BB2252</f>
        <v>0</v>
      </c>
      <c r="BM2252" s="651"/>
      <c r="BN2252" s="652"/>
      <c r="BO2252" s="599" t="e">
        <f>(BL2252*BR$2216)+(N2252*BR$2217)+(X2252*BR$2218)+(R2252*BR$2219)+(V2252*BR$2220)+(Z2252*BR$2221)</f>
        <v>#REF!</v>
      </c>
      <c r="BP2252" s="599" t="e">
        <f>((AZ2252-BB2252)*BR$2223)+((AT2252-AV2252)*BR$2222)+(H2252*BR$2224)+(P2252*BR$2225)</f>
        <v>#REF!</v>
      </c>
      <c r="BQ2252" s="54"/>
      <c r="BR2252" s="54"/>
      <c r="BS2252" s="54"/>
    </row>
    <row r="2253" spans="1:71" ht="21.75" customHeight="1">
      <c r="A2253" s="54"/>
      <c r="B2253" s="566"/>
      <c r="C2253" s="560" t="str">
        <f>IF(ROSTER!D$44="","",ROSTER!D$44)</f>
        <v/>
      </c>
      <c r="D2253" s="561"/>
      <c r="E2253" s="547"/>
      <c r="F2253" s="502"/>
      <c r="G2253" s="507"/>
      <c r="H2253" s="544"/>
      <c r="I2253" s="545"/>
      <c r="J2253" s="540"/>
      <c r="K2253" s="541"/>
      <c r="L2253" s="553"/>
      <c r="M2253" s="559"/>
      <c r="N2253" s="556" t="s">
        <v>14</v>
      </c>
      <c r="O2253" s="557"/>
      <c r="P2253" s="540"/>
      <c r="Q2253" s="541"/>
      <c r="R2253" s="553"/>
      <c r="S2253" s="559"/>
      <c r="T2253" s="592"/>
      <c r="U2253" s="593"/>
      <c r="V2253" s="551"/>
      <c r="W2253" s="545"/>
      <c r="X2253" s="540"/>
      <c r="Y2253" s="545"/>
      <c r="Z2253" s="540"/>
      <c r="AA2253" s="545"/>
      <c r="AB2253" s="540"/>
      <c r="AC2253" s="541"/>
      <c r="AD2253" s="553"/>
      <c r="AE2253" s="559"/>
      <c r="AF2253" s="588"/>
      <c r="AG2253" s="589"/>
      <c r="AH2253" s="540"/>
      <c r="AI2253" s="541"/>
      <c r="AJ2253" s="553"/>
      <c r="AK2253" s="559"/>
      <c r="AL2253" s="592"/>
      <c r="AM2253" s="593"/>
      <c r="AN2253" s="540"/>
      <c r="AO2253" s="541"/>
      <c r="AP2253" s="553"/>
      <c r="AQ2253" s="559"/>
      <c r="AR2253" s="592"/>
      <c r="AS2253" s="593"/>
      <c r="AT2253" s="580"/>
      <c r="AU2253" s="581"/>
      <c r="AV2253" s="576"/>
      <c r="AW2253" s="577"/>
      <c r="AX2253" s="592"/>
      <c r="AY2253" s="593"/>
      <c r="AZ2253" s="540"/>
      <c r="BA2253" s="541"/>
      <c r="BB2253" s="553"/>
      <c r="BC2253" s="559"/>
      <c r="BD2253" s="592"/>
      <c r="BE2253" s="593"/>
      <c r="BF2253" s="580"/>
      <c r="BG2253" s="581"/>
      <c r="BH2253" s="576"/>
      <c r="BI2253" s="577"/>
      <c r="BJ2253" s="592"/>
      <c r="BK2253" s="593"/>
      <c r="BL2253" s="653"/>
      <c r="BM2253" s="654"/>
      <c r="BN2253" s="655"/>
      <c r="BO2253" s="600"/>
      <c r="BP2253" s="600"/>
      <c r="BQ2253" s="54"/>
      <c r="BR2253" s="54"/>
      <c r="BS2253" s="54"/>
    </row>
    <row r="2254" spans="1:71" ht="21.75" customHeight="1">
      <c r="A2254" s="54"/>
      <c r="B2254" s="565" t="str">
        <f>IF(ROSTER!B$46="","",ROSTER!B$46)</f>
        <v/>
      </c>
      <c r="C2254" s="536" t="str">
        <f>IF(ROSTER!C$46="","",ROSTER!C$46)</f>
        <v/>
      </c>
      <c r="D2254" s="537"/>
      <c r="E2254" s="546"/>
      <c r="F2254" s="501">
        <f>IF(E2254="y",1,IF(E2254="S",1,0))</f>
        <v>0</v>
      </c>
      <c r="G2254" s="506">
        <f>IF(E2254="S",1,0)</f>
        <v>0</v>
      </c>
      <c r="H2254" s="542"/>
      <c r="I2254" s="543"/>
      <c r="J2254" s="538"/>
      <c r="K2254" s="539"/>
      <c r="L2254" s="552"/>
      <c r="M2254" s="558"/>
      <c r="N2254" s="554">
        <f>L2254+J2254</f>
        <v>0</v>
      </c>
      <c r="O2254" s="555"/>
      <c r="P2254" s="538"/>
      <c r="Q2254" s="539"/>
      <c r="R2254" s="552"/>
      <c r="S2254" s="558"/>
      <c r="T2254" s="590">
        <f t="shared" ref="T2254:T2259" si="2013">R2254-P2254</f>
        <v>0</v>
      </c>
      <c r="U2254" s="591"/>
      <c r="V2254" s="550"/>
      <c r="W2254" s="543"/>
      <c r="X2254" s="538"/>
      <c r="Y2254" s="543"/>
      <c r="Z2254" s="538"/>
      <c r="AA2254" s="543"/>
      <c r="AB2254" s="538"/>
      <c r="AC2254" s="539"/>
      <c r="AD2254" s="552"/>
      <c r="AE2254" s="558"/>
      <c r="AF2254" s="586">
        <f>IF(AB2254=0,0,(AD2254/AB2254)*100)</f>
        <v>0</v>
      </c>
      <c r="AG2254" s="587"/>
      <c r="AH2254" s="538"/>
      <c r="AI2254" s="539"/>
      <c r="AJ2254" s="552"/>
      <c r="AK2254" s="558"/>
      <c r="AL2254" s="590">
        <f>IF(AH2254=0,0,(AJ2254/AH2254)*100)</f>
        <v>0</v>
      </c>
      <c r="AM2254" s="591"/>
      <c r="AN2254" s="538"/>
      <c r="AO2254" s="539"/>
      <c r="AP2254" s="552"/>
      <c r="AQ2254" s="558"/>
      <c r="AR2254" s="590">
        <f>IF(AN2254=0,0,(AP2254/AN2254)*100)</f>
        <v>0</v>
      </c>
      <c r="AS2254" s="591"/>
      <c r="AT2254" s="578">
        <f>AB2254+AH2254+AN2254</f>
        <v>0</v>
      </c>
      <c r="AU2254" s="579"/>
      <c r="AV2254" s="574">
        <f>AD2254+AJ2254+AP2254</f>
        <v>0</v>
      </c>
      <c r="AW2254" s="575"/>
      <c r="AX2254" s="590">
        <f>IF(AT2254=0,0,(AV2254/AT2254)*100)</f>
        <v>0</v>
      </c>
      <c r="AY2254" s="591"/>
      <c r="AZ2254" s="538"/>
      <c r="BA2254" s="539"/>
      <c r="BB2254" s="552"/>
      <c r="BC2254" s="558"/>
      <c r="BD2254" s="590">
        <f>IF(AZ2254=0,0,(BB2254/AZ2254)*100)</f>
        <v>0</v>
      </c>
      <c r="BE2254" s="591"/>
      <c r="BF2254" s="578">
        <f>AT2254+AZ2254</f>
        <v>0</v>
      </c>
      <c r="BG2254" s="579"/>
      <c r="BH2254" s="574">
        <f>AV2254+BB2254</f>
        <v>0</v>
      </c>
      <c r="BI2254" s="575"/>
      <c r="BJ2254" s="590">
        <f>IF(BF2254=0,0,(BH2254/BF2254)*100)</f>
        <v>0</v>
      </c>
      <c r="BK2254" s="591"/>
      <c r="BL2254" s="650">
        <f>(AD2254*2)+(AJ2254*2)+(AP2254*3)+BB2254</f>
        <v>0</v>
      </c>
      <c r="BM2254" s="651"/>
      <c r="BN2254" s="652"/>
      <c r="BO2254" s="601" t="e">
        <f>(BL2254*BR$74)+(N2254*BR$75)+(X2254*BR$76)+(R2254*BR$77)+(V2254*BR$78)+(Z2254*BR$79)</f>
        <v>#REF!</v>
      </c>
      <c r="BP2254" s="599" t="e">
        <f>((AZ2254-BB2254)*BR$81)+((AT2254-AV2254)*BR$80)+(H2254*BR$82)+(P2254*BR$83)</f>
        <v>#REF!</v>
      </c>
      <c r="BQ2254" s="54"/>
      <c r="BR2254" s="54"/>
      <c r="BS2254" s="54"/>
    </row>
    <row r="2255" spans="1:71" ht="22.5" customHeight="1">
      <c r="A2255" s="54"/>
      <c r="B2255" s="566"/>
      <c r="C2255" s="560" t="str">
        <f>IF(ROSTER!D$46="","",ROSTER!D$46)</f>
        <v/>
      </c>
      <c r="D2255" s="561"/>
      <c r="E2255" s="547"/>
      <c r="F2255" s="502"/>
      <c r="G2255" s="507"/>
      <c r="H2255" s="544"/>
      <c r="I2255" s="545"/>
      <c r="J2255" s="540"/>
      <c r="K2255" s="541"/>
      <c r="L2255" s="553"/>
      <c r="M2255" s="559"/>
      <c r="N2255" s="556" t="s">
        <v>14</v>
      </c>
      <c r="O2255" s="557"/>
      <c r="P2255" s="540"/>
      <c r="Q2255" s="541"/>
      <c r="R2255" s="553"/>
      <c r="S2255" s="559"/>
      <c r="T2255" s="592"/>
      <c r="U2255" s="593"/>
      <c r="V2255" s="551"/>
      <c r="W2255" s="545"/>
      <c r="X2255" s="540"/>
      <c r="Y2255" s="545"/>
      <c r="Z2255" s="540"/>
      <c r="AA2255" s="545"/>
      <c r="AB2255" s="540"/>
      <c r="AC2255" s="541"/>
      <c r="AD2255" s="553"/>
      <c r="AE2255" s="559"/>
      <c r="AF2255" s="588"/>
      <c r="AG2255" s="589"/>
      <c r="AH2255" s="540"/>
      <c r="AI2255" s="541"/>
      <c r="AJ2255" s="553"/>
      <c r="AK2255" s="559"/>
      <c r="AL2255" s="592"/>
      <c r="AM2255" s="593"/>
      <c r="AN2255" s="540"/>
      <c r="AO2255" s="541"/>
      <c r="AP2255" s="553"/>
      <c r="AQ2255" s="559"/>
      <c r="AR2255" s="592"/>
      <c r="AS2255" s="593"/>
      <c r="AT2255" s="580"/>
      <c r="AU2255" s="581"/>
      <c r="AV2255" s="576"/>
      <c r="AW2255" s="577"/>
      <c r="AX2255" s="592"/>
      <c r="AY2255" s="593"/>
      <c r="AZ2255" s="540"/>
      <c r="BA2255" s="541"/>
      <c r="BB2255" s="553"/>
      <c r="BC2255" s="559"/>
      <c r="BD2255" s="592"/>
      <c r="BE2255" s="593"/>
      <c r="BF2255" s="580"/>
      <c r="BG2255" s="581"/>
      <c r="BH2255" s="576"/>
      <c r="BI2255" s="577"/>
      <c r="BJ2255" s="592"/>
      <c r="BK2255" s="593"/>
      <c r="BL2255" s="653"/>
      <c r="BM2255" s="654"/>
      <c r="BN2255" s="655"/>
      <c r="BO2255" s="602"/>
      <c r="BP2255" s="600"/>
      <c r="BQ2255" s="54"/>
      <c r="BR2255" s="54"/>
      <c r="BS2255" s="54"/>
    </row>
    <row r="2256" spans="1:71" ht="21.75" customHeight="1">
      <c r="A2256" s="54"/>
      <c r="B2256" s="565" t="str">
        <f>IF(ROSTER!B$48="","",ROSTER!B$48)</f>
        <v/>
      </c>
      <c r="C2256" s="536" t="str">
        <f>IF(ROSTER!C$48="","",ROSTER!C$48)</f>
        <v/>
      </c>
      <c r="D2256" s="537"/>
      <c r="E2256" s="546"/>
      <c r="F2256" s="501">
        <f t="shared" ref="F2256" si="2014">IF(E2256="y",1,IF(E2256="S",1,0))</f>
        <v>0</v>
      </c>
      <c r="G2256" s="506">
        <f t="shared" ref="G2256" si="2015">IF(E2256="S",1,0)</f>
        <v>0</v>
      </c>
      <c r="H2256" s="542"/>
      <c r="I2256" s="543"/>
      <c r="J2256" s="538"/>
      <c r="K2256" s="539"/>
      <c r="L2256" s="552"/>
      <c r="M2256" s="558"/>
      <c r="N2256" s="554">
        <f t="shared" ref="N2256" si="2016">L2256+J2256</f>
        <v>0</v>
      </c>
      <c r="O2256" s="555"/>
      <c r="P2256" s="538"/>
      <c r="Q2256" s="539"/>
      <c r="R2256" s="552"/>
      <c r="S2256" s="558"/>
      <c r="T2256" s="590">
        <f t="shared" ref="T2256:T2259" si="2017">R2256-P2256</f>
        <v>0</v>
      </c>
      <c r="U2256" s="591"/>
      <c r="V2256" s="550"/>
      <c r="W2256" s="543"/>
      <c r="X2256" s="538"/>
      <c r="Y2256" s="543"/>
      <c r="Z2256" s="538"/>
      <c r="AA2256" s="543"/>
      <c r="AB2256" s="538"/>
      <c r="AC2256" s="539"/>
      <c r="AD2256" s="552"/>
      <c r="AE2256" s="558"/>
      <c r="AF2256" s="586"/>
      <c r="AG2256" s="587"/>
      <c r="AH2256" s="538"/>
      <c r="AI2256" s="539"/>
      <c r="AJ2256" s="552"/>
      <c r="AK2256" s="558"/>
      <c r="AL2256" s="590">
        <f t="shared" ref="AL2256" si="2018">IF(AH2256=0,0,(AJ2256/AH2256)*100)</f>
        <v>0</v>
      </c>
      <c r="AM2256" s="591"/>
      <c r="AN2256" s="538"/>
      <c r="AO2256" s="539"/>
      <c r="AP2256" s="552"/>
      <c r="AQ2256" s="558"/>
      <c r="AR2256" s="590">
        <f t="shared" ref="AR2256" si="2019">IF(AN2256=0,0,(AP2256/AN2256)*100)</f>
        <v>0</v>
      </c>
      <c r="AS2256" s="591"/>
      <c r="AT2256" s="578">
        <f t="shared" ref="AT2256" si="2020">AB2256+AH2256+AN2256</f>
        <v>0</v>
      </c>
      <c r="AU2256" s="579"/>
      <c r="AV2256" s="574">
        <f t="shared" ref="AV2256" si="2021">AD2256+AJ2256+AP2256</f>
        <v>0</v>
      </c>
      <c r="AW2256" s="575"/>
      <c r="AX2256" s="590">
        <f t="shared" ref="AX2256" si="2022">IF(AT2256=0,0,(AV2256/AT2256)*100)</f>
        <v>0</v>
      </c>
      <c r="AY2256" s="591"/>
      <c r="AZ2256" s="538"/>
      <c r="BA2256" s="539"/>
      <c r="BB2256" s="552"/>
      <c r="BC2256" s="558"/>
      <c r="BD2256" s="590">
        <f t="shared" ref="BD2256" si="2023">IF(AZ2256=0,0,(BB2256/AZ2256)*100)</f>
        <v>0</v>
      </c>
      <c r="BE2256" s="591"/>
      <c r="BF2256" s="578">
        <f t="shared" ref="BF2256" si="2024">AT2256+AZ2256</f>
        <v>0</v>
      </c>
      <c r="BG2256" s="579"/>
      <c r="BH2256" s="574">
        <f t="shared" ref="BH2256" si="2025">AV2256+BB2256</f>
        <v>0</v>
      </c>
      <c r="BI2256" s="575"/>
      <c r="BJ2256" s="590">
        <f t="shared" ref="BJ2256" si="2026">IF(BF2256=0,0,(BH2256/BF2256)*100)</f>
        <v>0</v>
      </c>
      <c r="BK2256" s="591"/>
      <c r="BL2256" s="650">
        <f t="shared" ref="BL2256" si="2027">(AD2256*2)+(AJ2256*2)+(AP2256*3)+BB2256</f>
        <v>0</v>
      </c>
      <c r="BM2256" s="651"/>
      <c r="BN2256" s="652"/>
      <c r="BO2256" s="601" t="e">
        <f>(BL2256*BR$74)+(N2256*BR$75)+(X2256*BR$76)+(R2256*BR$77)+(V2256*BR$78)+(Z2256*BR$79)</f>
        <v>#REF!</v>
      </c>
      <c r="BP2256" s="599" t="e">
        <f>((AZ2256-BB2256)*BR$81)+((AT2256-AV2256)*BR$80)+(H2256*BR$82)+(P2256*BR$83)</f>
        <v>#REF!</v>
      </c>
      <c r="BQ2256" s="54"/>
      <c r="BR2256" s="54"/>
      <c r="BS2256" s="54"/>
    </row>
    <row r="2257" spans="1:71" ht="22.5" customHeight="1">
      <c r="A2257" s="54"/>
      <c r="B2257" s="566"/>
      <c r="C2257" s="560" t="str">
        <f>IF(ROSTER!D$48="","",ROSTER!D$48)</f>
        <v/>
      </c>
      <c r="D2257" s="561"/>
      <c r="E2257" s="547"/>
      <c r="F2257" s="502"/>
      <c r="G2257" s="507"/>
      <c r="H2257" s="544"/>
      <c r="I2257" s="545"/>
      <c r="J2257" s="540"/>
      <c r="K2257" s="541"/>
      <c r="L2257" s="553"/>
      <c r="M2257" s="559"/>
      <c r="N2257" s="556" t="s">
        <v>14</v>
      </c>
      <c r="O2257" s="557"/>
      <c r="P2257" s="540"/>
      <c r="Q2257" s="541"/>
      <c r="R2257" s="553"/>
      <c r="S2257" s="559"/>
      <c r="T2257" s="592"/>
      <c r="U2257" s="593"/>
      <c r="V2257" s="551"/>
      <c r="W2257" s="545"/>
      <c r="X2257" s="540"/>
      <c r="Y2257" s="545"/>
      <c r="Z2257" s="540"/>
      <c r="AA2257" s="545"/>
      <c r="AB2257" s="540"/>
      <c r="AC2257" s="541"/>
      <c r="AD2257" s="553"/>
      <c r="AE2257" s="559"/>
      <c r="AF2257" s="588"/>
      <c r="AG2257" s="589"/>
      <c r="AH2257" s="540"/>
      <c r="AI2257" s="541"/>
      <c r="AJ2257" s="553"/>
      <c r="AK2257" s="559"/>
      <c r="AL2257" s="592"/>
      <c r="AM2257" s="593"/>
      <c r="AN2257" s="540"/>
      <c r="AO2257" s="541"/>
      <c r="AP2257" s="553"/>
      <c r="AQ2257" s="559"/>
      <c r="AR2257" s="592"/>
      <c r="AS2257" s="593"/>
      <c r="AT2257" s="580"/>
      <c r="AU2257" s="581"/>
      <c r="AV2257" s="576"/>
      <c r="AW2257" s="577"/>
      <c r="AX2257" s="592"/>
      <c r="AY2257" s="593"/>
      <c r="AZ2257" s="540"/>
      <c r="BA2257" s="541"/>
      <c r="BB2257" s="553"/>
      <c r="BC2257" s="559"/>
      <c r="BD2257" s="592"/>
      <c r="BE2257" s="593"/>
      <c r="BF2257" s="580"/>
      <c r="BG2257" s="581"/>
      <c r="BH2257" s="576"/>
      <c r="BI2257" s="577"/>
      <c r="BJ2257" s="592"/>
      <c r="BK2257" s="593"/>
      <c r="BL2257" s="653"/>
      <c r="BM2257" s="654"/>
      <c r="BN2257" s="655"/>
      <c r="BO2257" s="602"/>
      <c r="BP2257" s="600"/>
      <c r="BQ2257" s="54"/>
      <c r="BR2257" s="54"/>
      <c r="BS2257" s="54"/>
    </row>
    <row r="2258" spans="1:71" ht="21.75" customHeight="1">
      <c r="A2258" s="54"/>
      <c r="B2258" s="565" t="str">
        <f>IF(ROSTER!B$50="","",ROSTER!B$50)</f>
        <v/>
      </c>
      <c r="C2258" s="536" t="str">
        <f>IF(ROSTER!C$50="","",ROSTER!C$50)</f>
        <v/>
      </c>
      <c r="D2258" s="537"/>
      <c r="E2258" s="546"/>
      <c r="F2258" s="501">
        <f t="shared" ref="F2258" si="2028">IF(E2258="y",1,IF(E2258="S",1,0))</f>
        <v>0</v>
      </c>
      <c r="G2258" s="506">
        <f t="shared" ref="G2258" si="2029">IF(E2258="S",1,0)</f>
        <v>0</v>
      </c>
      <c r="H2258" s="542"/>
      <c r="I2258" s="543"/>
      <c r="J2258" s="538"/>
      <c r="K2258" s="539"/>
      <c r="L2258" s="552"/>
      <c r="M2258" s="558"/>
      <c r="N2258" s="554">
        <f t="shared" ref="N2258" si="2030">L2258+J2258</f>
        <v>0</v>
      </c>
      <c r="O2258" s="555"/>
      <c r="P2258" s="538"/>
      <c r="Q2258" s="539"/>
      <c r="R2258" s="552"/>
      <c r="S2258" s="558"/>
      <c r="T2258" s="590">
        <f t="shared" ref="T2258:T2259" si="2031">R2258-P2258</f>
        <v>0</v>
      </c>
      <c r="U2258" s="591"/>
      <c r="V2258" s="550"/>
      <c r="W2258" s="543"/>
      <c r="X2258" s="538"/>
      <c r="Y2258" s="543"/>
      <c r="Z2258" s="538"/>
      <c r="AA2258" s="543"/>
      <c r="AB2258" s="538"/>
      <c r="AC2258" s="539"/>
      <c r="AD2258" s="552"/>
      <c r="AE2258" s="558"/>
      <c r="AF2258" s="586"/>
      <c r="AG2258" s="587"/>
      <c r="AH2258" s="538"/>
      <c r="AI2258" s="539"/>
      <c r="AJ2258" s="552"/>
      <c r="AK2258" s="558"/>
      <c r="AL2258" s="590">
        <f t="shared" ref="AL2258" si="2032">IF(AH2258=0,0,(AJ2258/AH2258)*100)</f>
        <v>0</v>
      </c>
      <c r="AM2258" s="591"/>
      <c r="AN2258" s="538"/>
      <c r="AO2258" s="539"/>
      <c r="AP2258" s="552"/>
      <c r="AQ2258" s="558"/>
      <c r="AR2258" s="590">
        <f t="shared" ref="AR2258" si="2033">IF(AN2258=0,0,(AP2258/AN2258)*100)</f>
        <v>0</v>
      </c>
      <c r="AS2258" s="591"/>
      <c r="AT2258" s="578">
        <f t="shared" ref="AT2258" si="2034">AB2258+AH2258+AN2258</f>
        <v>0</v>
      </c>
      <c r="AU2258" s="579"/>
      <c r="AV2258" s="574">
        <f t="shared" ref="AV2258" si="2035">AD2258+AJ2258+AP2258</f>
        <v>0</v>
      </c>
      <c r="AW2258" s="575"/>
      <c r="AX2258" s="590">
        <f t="shared" ref="AX2258" si="2036">IF(AT2258=0,0,(AV2258/AT2258)*100)</f>
        <v>0</v>
      </c>
      <c r="AY2258" s="591"/>
      <c r="AZ2258" s="538"/>
      <c r="BA2258" s="539"/>
      <c r="BB2258" s="552"/>
      <c r="BC2258" s="558"/>
      <c r="BD2258" s="590">
        <f t="shared" ref="BD2258" si="2037">IF(AZ2258=0,0,(BB2258/AZ2258)*100)</f>
        <v>0</v>
      </c>
      <c r="BE2258" s="591"/>
      <c r="BF2258" s="578">
        <f t="shared" ref="BF2258" si="2038">AT2258+AZ2258</f>
        <v>0</v>
      </c>
      <c r="BG2258" s="579"/>
      <c r="BH2258" s="574">
        <f t="shared" ref="BH2258" si="2039">AV2258+BB2258</f>
        <v>0</v>
      </c>
      <c r="BI2258" s="575"/>
      <c r="BJ2258" s="590">
        <f t="shared" ref="BJ2258" si="2040">IF(BF2258=0,0,(BH2258/BF2258)*100)</f>
        <v>0</v>
      </c>
      <c r="BK2258" s="591"/>
      <c r="BL2258" s="650">
        <f t="shared" ref="BL2258" si="2041">(AD2258*2)+(AJ2258*2)+(AP2258*3)+BB2258</f>
        <v>0</v>
      </c>
      <c r="BM2258" s="651"/>
      <c r="BN2258" s="652"/>
      <c r="BO2258" s="601" t="e">
        <f>(BL2258*BR$74)+(N2258*BR$75)+(X2258*BR$76)+(R2258*BR$77)+(V2258*BR$78)+(Z2258*BR$79)</f>
        <v>#REF!</v>
      </c>
      <c r="BP2258" s="599" t="e">
        <f>((AZ2258-BB2258)*BR$81)+((AT2258-AV2258)*BR$80)+(H2258*BR$82)+(P2258*BR$83)</f>
        <v>#REF!</v>
      </c>
      <c r="BQ2258" s="54"/>
      <c r="BR2258" s="54"/>
      <c r="BS2258" s="54"/>
    </row>
    <row r="2259" spans="1:71" ht="22.5" customHeight="1" thickBot="1">
      <c r="A2259" s="54"/>
      <c r="B2259" s="566"/>
      <c r="C2259" s="560" t="str">
        <f>IF(ROSTER!D$50="","",ROSTER!D$50)</f>
        <v/>
      </c>
      <c r="D2259" s="561"/>
      <c r="E2259" s="547"/>
      <c r="F2259" s="502"/>
      <c r="G2259" s="507"/>
      <c r="H2259" s="544"/>
      <c r="I2259" s="545"/>
      <c r="J2259" s="540"/>
      <c r="K2259" s="541"/>
      <c r="L2259" s="553"/>
      <c r="M2259" s="559"/>
      <c r="N2259" s="556" t="s">
        <v>14</v>
      </c>
      <c r="O2259" s="557"/>
      <c r="P2259" s="540"/>
      <c r="Q2259" s="541"/>
      <c r="R2259" s="553"/>
      <c r="S2259" s="559"/>
      <c r="T2259" s="592"/>
      <c r="U2259" s="593"/>
      <c r="V2259" s="551"/>
      <c r="W2259" s="545"/>
      <c r="X2259" s="540"/>
      <c r="Y2259" s="545"/>
      <c r="Z2259" s="540"/>
      <c r="AA2259" s="545"/>
      <c r="AB2259" s="540"/>
      <c r="AC2259" s="541"/>
      <c r="AD2259" s="553"/>
      <c r="AE2259" s="559"/>
      <c r="AF2259" s="588"/>
      <c r="AG2259" s="589"/>
      <c r="AH2259" s="540"/>
      <c r="AI2259" s="541"/>
      <c r="AJ2259" s="553"/>
      <c r="AK2259" s="559"/>
      <c r="AL2259" s="592"/>
      <c r="AM2259" s="593"/>
      <c r="AN2259" s="540"/>
      <c r="AO2259" s="541"/>
      <c r="AP2259" s="553"/>
      <c r="AQ2259" s="559"/>
      <c r="AR2259" s="592"/>
      <c r="AS2259" s="593"/>
      <c r="AT2259" s="580"/>
      <c r="AU2259" s="581"/>
      <c r="AV2259" s="576"/>
      <c r="AW2259" s="577"/>
      <c r="AX2259" s="592"/>
      <c r="AY2259" s="593"/>
      <c r="AZ2259" s="540"/>
      <c r="BA2259" s="541"/>
      <c r="BB2259" s="553"/>
      <c r="BC2259" s="559"/>
      <c r="BD2259" s="592"/>
      <c r="BE2259" s="593"/>
      <c r="BF2259" s="580"/>
      <c r="BG2259" s="581"/>
      <c r="BH2259" s="576"/>
      <c r="BI2259" s="577"/>
      <c r="BJ2259" s="592"/>
      <c r="BK2259" s="593"/>
      <c r="BL2259" s="653"/>
      <c r="BM2259" s="654"/>
      <c r="BN2259" s="655"/>
      <c r="BO2259" s="602"/>
      <c r="BP2259" s="600"/>
      <c r="BQ2259" s="54"/>
      <c r="BR2259" s="54"/>
      <c r="BS2259" s="54"/>
    </row>
    <row r="2260" spans="1:71" s="335" customFormat="1" ht="33.4" customHeight="1">
      <c r="A2260" s="333"/>
      <c r="B2260" s="689"/>
      <c r="C2260" s="685"/>
      <c r="D2260" s="685" t="s">
        <v>10</v>
      </c>
      <c r="E2260" s="686"/>
      <c r="F2260" s="334"/>
      <c r="G2260" s="334"/>
      <c r="H2260" s="642">
        <f>SUM(H2216:I2259)</f>
        <v>0</v>
      </c>
      <c r="I2260" s="631"/>
      <c r="J2260" s="642">
        <f>SUM(J2216:K2259)</f>
        <v>0</v>
      </c>
      <c r="K2260" s="631"/>
      <c r="L2260" s="630">
        <f>SUM(L2216:M2259)</f>
        <v>0</v>
      </c>
      <c r="M2260" s="640"/>
      <c r="N2260" s="626">
        <f>L2260+J2260</f>
        <v>0</v>
      </c>
      <c r="O2260" s="627"/>
      <c r="P2260" s="630">
        <f>SUM(P2216:Q2259)</f>
        <v>0</v>
      </c>
      <c r="Q2260" s="631"/>
      <c r="R2260" s="630">
        <f t="shared" ref="R2260" si="2042">SUM(R2216:S2259)</f>
        <v>0</v>
      </c>
      <c r="S2260" s="640"/>
      <c r="T2260" s="630">
        <f t="shared" ref="T2260" si="2043">SUM(T2216:U2259)</f>
        <v>0</v>
      </c>
      <c r="U2260" s="627"/>
      <c r="V2260" s="640">
        <f t="shared" ref="V2260" si="2044">SUM(V2216:W2259)</f>
        <v>0</v>
      </c>
      <c r="W2260" s="640"/>
      <c r="X2260" s="642">
        <f t="shared" ref="X2260" si="2045">SUM(X2216:Y2259)</f>
        <v>0</v>
      </c>
      <c r="Y2260" s="627"/>
      <c r="Z2260" s="642">
        <f t="shared" ref="Z2260" si="2046">SUM(Z2216:AA2259)</f>
        <v>0</v>
      </c>
      <c r="AA2260" s="627"/>
      <c r="AB2260" s="640">
        <f t="shared" ref="AB2260" si="2047">SUM(AB2216:AC2259)</f>
        <v>0</v>
      </c>
      <c r="AC2260" s="631"/>
      <c r="AD2260" s="630">
        <f t="shared" ref="AD2260" si="2048">SUM(AD2216:AE2259)</f>
        <v>0</v>
      </c>
      <c r="AE2260" s="640"/>
      <c r="AF2260" s="626">
        <f t="shared" ref="AF2260" si="2049">SUM(AF2216:AG2259)</f>
        <v>0</v>
      </c>
      <c r="AG2260" s="627"/>
      <c r="AH2260" s="630">
        <f t="shared" ref="AH2260" si="2050">SUM(AH2216:AI2259)</f>
        <v>0</v>
      </c>
      <c r="AI2260" s="631"/>
      <c r="AJ2260" s="630">
        <f t="shared" ref="AJ2260" si="2051">SUM(AJ2216:AK2259)</f>
        <v>0</v>
      </c>
      <c r="AK2260" s="640"/>
      <c r="AL2260" s="626">
        <f>IF(AH2260=0,0,(AJ2260/AH2260)*100)</f>
        <v>0</v>
      </c>
      <c r="AM2260" s="627"/>
      <c r="AN2260" s="630">
        <f>SUM(AN2216:AO2259)</f>
        <v>0</v>
      </c>
      <c r="AO2260" s="631"/>
      <c r="AP2260" s="630">
        <f>SUM(AP2216:AQ2259)</f>
        <v>0</v>
      </c>
      <c r="AQ2260" s="640"/>
      <c r="AR2260" s="626">
        <f>IF(AN2260=0,0,(AP2260/AN2260)*100)</f>
        <v>0</v>
      </c>
      <c r="AS2260" s="627"/>
      <c r="AT2260" s="642">
        <f>AB2260+AH2260+AN2260</f>
        <v>0</v>
      </c>
      <c r="AU2260" s="631"/>
      <c r="AV2260" s="630">
        <f>AD2260+AJ2260+AP2260</f>
        <v>0</v>
      </c>
      <c r="AW2260" s="670"/>
      <c r="AX2260" s="626">
        <f>IF(AT2260=0,0,(AV2260/AT2260)*100)</f>
        <v>0</v>
      </c>
      <c r="AY2260" s="627"/>
      <c r="AZ2260" s="630">
        <f>SUM(AZ2216:BA2259)</f>
        <v>0</v>
      </c>
      <c r="BA2260" s="631"/>
      <c r="BB2260" s="630">
        <f>SUM(BB2216:BC2259)</f>
        <v>0</v>
      </c>
      <c r="BC2260" s="640"/>
      <c r="BD2260" s="626">
        <f>IF(AZ2260=0,0,(BB2260/AZ2260)*100)</f>
        <v>0</v>
      </c>
      <c r="BE2260" s="627"/>
      <c r="BF2260" s="642">
        <f>AT2260+AZ2260</f>
        <v>0</v>
      </c>
      <c r="BG2260" s="631"/>
      <c r="BH2260" s="630">
        <f>AV2260+BB2260</f>
        <v>0</v>
      </c>
      <c r="BI2260" s="670"/>
      <c r="BJ2260" s="626">
        <f>IF(BF2260=0,0,(BH2260/BF2260)*100)</f>
        <v>0</v>
      </c>
      <c r="BK2260" s="668"/>
      <c r="BL2260" s="644">
        <f>SUM(BL2216:BN2259)</f>
        <v>0</v>
      </c>
      <c r="BM2260" s="645"/>
      <c r="BN2260" s="646"/>
      <c r="BO2260" s="601" t="e">
        <f>(BL2260*BR$74)+(N2260*BR$75)+(X2260*BR$76)+(R2260*BR$77)+(V2260*BR$78)+(Z2260*BR$79)</f>
        <v>#REF!</v>
      </c>
      <c r="BP2260" s="599" t="e">
        <f>((AZ2260-BB2260)*BR$81)+((AT2260-AV2260)*BR$80)+(H2260*BR$82)+(P2260*BR$83)</f>
        <v>#REF!</v>
      </c>
      <c r="BQ2260" s="333"/>
      <c r="BR2260" s="333"/>
      <c r="BS2260" s="333"/>
    </row>
    <row r="2261" spans="1:71" s="335" customFormat="1" ht="33.950000000000003" customHeight="1" thickBot="1">
      <c r="A2261" s="333"/>
      <c r="B2261" s="690"/>
      <c r="C2261" s="687"/>
      <c r="D2261" s="687"/>
      <c r="E2261" s="688"/>
      <c r="F2261" s="336"/>
      <c r="G2261" s="336"/>
      <c r="H2261" s="643"/>
      <c r="I2261" s="633"/>
      <c r="J2261" s="643"/>
      <c r="K2261" s="633"/>
      <c r="L2261" s="632"/>
      <c r="M2261" s="641"/>
      <c r="N2261" s="628" t="s">
        <v>14</v>
      </c>
      <c r="O2261" s="629"/>
      <c r="P2261" s="632"/>
      <c r="Q2261" s="633"/>
      <c r="R2261" s="632"/>
      <c r="S2261" s="641"/>
      <c r="T2261" s="632"/>
      <c r="U2261" s="629"/>
      <c r="V2261" s="641"/>
      <c r="W2261" s="641"/>
      <c r="X2261" s="643"/>
      <c r="Y2261" s="629"/>
      <c r="Z2261" s="643"/>
      <c r="AA2261" s="629"/>
      <c r="AB2261" s="641"/>
      <c r="AC2261" s="633"/>
      <c r="AD2261" s="632"/>
      <c r="AE2261" s="641"/>
      <c r="AF2261" s="628"/>
      <c r="AG2261" s="629"/>
      <c r="AH2261" s="632"/>
      <c r="AI2261" s="633"/>
      <c r="AJ2261" s="632"/>
      <c r="AK2261" s="641"/>
      <c r="AL2261" s="628"/>
      <c r="AM2261" s="629"/>
      <c r="AN2261" s="632"/>
      <c r="AO2261" s="633"/>
      <c r="AP2261" s="632"/>
      <c r="AQ2261" s="641"/>
      <c r="AR2261" s="628"/>
      <c r="AS2261" s="629"/>
      <c r="AT2261" s="643"/>
      <c r="AU2261" s="633"/>
      <c r="AV2261" s="632"/>
      <c r="AW2261" s="671"/>
      <c r="AX2261" s="628"/>
      <c r="AY2261" s="629"/>
      <c r="AZ2261" s="632"/>
      <c r="BA2261" s="633"/>
      <c r="BB2261" s="632"/>
      <c r="BC2261" s="641"/>
      <c r="BD2261" s="628"/>
      <c r="BE2261" s="629"/>
      <c r="BF2261" s="643"/>
      <c r="BG2261" s="633"/>
      <c r="BH2261" s="632"/>
      <c r="BI2261" s="671"/>
      <c r="BJ2261" s="628"/>
      <c r="BK2261" s="669"/>
      <c r="BL2261" s="647"/>
      <c r="BM2261" s="648"/>
      <c r="BN2261" s="649"/>
      <c r="BO2261" s="602"/>
      <c r="BP2261" s="600"/>
      <c r="BQ2261" s="333"/>
      <c r="BR2261" s="333"/>
      <c r="BS2261" s="333"/>
    </row>
    <row r="2262" spans="1:71" s="341" customFormat="1" ht="48.2" customHeight="1" thickBot="1">
      <c r="A2262" s="337"/>
      <c r="B2262" s="667"/>
      <c r="C2262" s="665"/>
      <c r="D2262" s="665" t="s">
        <v>13</v>
      </c>
      <c r="E2262" s="666"/>
      <c r="F2262" s="338"/>
      <c r="G2262" s="334"/>
      <c r="H2262" s="676"/>
      <c r="I2262" s="677"/>
      <c r="J2262" s="673"/>
      <c r="K2262" s="672"/>
      <c r="L2262" s="605"/>
      <c r="M2262" s="606"/>
      <c r="N2262" s="674">
        <f>J2262+L2262</f>
        <v>0</v>
      </c>
      <c r="O2262" s="675"/>
      <c r="P2262" s="673"/>
      <c r="Q2262" s="672"/>
      <c r="R2262" s="605"/>
      <c r="S2262" s="672"/>
      <c r="T2262" s="626">
        <f>R2262-P2262</f>
        <v>0</v>
      </c>
      <c r="U2262" s="627"/>
      <c r="V2262" s="673"/>
      <c r="W2262" s="678"/>
      <c r="X2262" s="679"/>
      <c r="Y2262" s="680"/>
      <c r="Z2262" s="673"/>
      <c r="AA2262" s="678"/>
      <c r="AB2262" s="673"/>
      <c r="AC2262" s="672"/>
      <c r="AD2262" s="605"/>
      <c r="AE2262" s="606"/>
      <c r="AF2262" s="634">
        <f>IF(AB2262=0,0,(AD2262/AB2262)*100)</f>
        <v>0</v>
      </c>
      <c r="AG2262" s="635"/>
      <c r="AH2262" s="673"/>
      <c r="AI2262" s="672"/>
      <c r="AJ2262" s="605"/>
      <c r="AK2262" s="606"/>
      <c r="AL2262" s="626">
        <f>IF(AH2262=0,0,(AJ2262/AH2262)*100)</f>
        <v>0</v>
      </c>
      <c r="AM2262" s="627"/>
      <c r="AN2262" s="673"/>
      <c r="AO2262" s="672"/>
      <c r="AP2262" s="605"/>
      <c r="AQ2262" s="606"/>
      <c r="AR2262" s="626">
        <f>IF(AN2262=0,0,(AP2262/AN2262)*100)</f>
        <v>0</v>
      </c>
      <c r="AS2262" s="627"/>
      <c r="AT2262" s="681">
        <f>AB2262+AH2262+AN2262</f>
        <v>0</v>
      </c>
      <c r="AU2262" s="682"/>
      <c r="AV2262" s="683">
        <f>AD2262+AJ2262+AP2262</f>
        <v>0</v>
      </c>
      <c r="AW2262" s="684"/>
      <c r="AX2262" s="626">
        <f>IF(AT2262=0,0,(AV2262/AT2262)*100)</f>
        <v>0</v>
      </c>
      <c r="AY2262" s="627"/>
      <c r="AZ2262" s="673"/>
      <c r="BA2262" s="672"/>
      <c r="BB2262" s="605"/>
      <c r="BC2262" s="606"/>
      <c r="BD2262" s="626">
        <f>IF(AZ2262=0,0,(BB2262/AZ2262)*100)</f>
        <v>0</v>
      </c>
      <c r="BE2262" s="627"/>
      <c r="BF2262" s="681">
        <f>AT2262+AZ2262</f>
        <v>0</v>
      </c>
      <c r="BG2262" s="682"/>
      <c r="BH2262" s="683">
        <f>AV2262+BB2262</f>
        <v>0</v>
      </c>
      <c r="BI2262" s="684"/>
      <c r="BJ2262" s="626">
        <f>IF(BF2262=0,0,(BH2262/BF2262)*100)</f>
        <v>0</v>
      </c>
      <c r="BK2262" s="627"/>
      <c r="BL2262" s="594"/>
      <c r="BM2262" s="595"/>
      <c r="BN2262" s="596"/>
      <c r="BO2262" s="339"/>
      <c r="BP2262" s="340"/>
      <c r="BQ2262" s="337"/>
      <c r="BR2262" s="337"/>
      <c r="BS2262" s="337"/>
    </row>
    <row r="2263" spans="1:71" s="341" customFormat="1" ht="48.95" customHeight="1" thickBot="1">
      <c r="A2263" s="337"/>
      <c r="B2263" s="342"/>
      <c r="C2263" s="343"/>
      <c r="D2263" s="570" t="s">
        <v>95</v>
      </c>
      <c r="E2263" s="571"/>
      <c r="F2263" s="344"/>
      <c r="G2263" s="344"/>
      <c r="H2263" s="343"/>
      <c r="I2263" s="343"/>
      <c r="J2263" s="567">
        <f>IF((J2260+L2262)=0,0,J2260/(J2260+L2262)*100)</f>
        <v>0</v>
      </c>
      <c r="K2263" s="569"/>
      <c r="L2263" s="567">
        <f>IF((L2260+J2262)=0,0,L2260/(L2260+J2262)*100)</f>
        <v>0</v>
      </c>
      <c r="M2263" s="569"/>
      <c r="N2263" s="567">
        <f>IF((N2260+N2262)=0,0,N2260/(N2260+N2262)*100)</f>
        <v>0</v>
      </c>
      <c r="O2263" s="568"/>
      <c r="P2263" s="572"/>
      <c r="Q2263" s="509"/>
      <c r="R2263" s="509"/>
      <c r="S2263" s="509"/>
      <c r="T2263" s="535"/>
      <c r="U2263" s="535"/>
      <c r="V2263" s="509"/>
      <c r="W2263" s="509"/>
      <c r="X2263" s="509"/>
      <c r="Y2263" s="509"/>
      <c r="Z2263" s="509"/>
      <c r="AA2263" s="509"/>
      <c r="AB2263" s="509"/>
      <c r="AC2263" s="509"/>
      <c r="AD2263" s="509"/>
      <c r="AE2263" s="509"/>
      <c r="AF2263" s="509"/>
      <c r="AG2263" s="509"/>
      <c r="AH2263" s="509"/>
      <c r="AI2263" s="509"/>
      <c r="AJ2263" s="509"/>
      <c r="AK2263" s="509"/>
      <c r="AL2263" s="509"/>
      <c r="AM2263" s="509"/>
      <c r="AN2263" s="509"/>
      <c r="AO2263" s="509"/>
      <c r="AP2263" s="509"/>
      <c r="AQ2263" s="509"/>
      <c r="AR2263" s="509"/>
      <c r="AS2263" s="509"/>
      <c r="AT2263" s="509"/>
      <c r="AU2263" s="509"/>
      <c r="AV2263" s="509"/>
      <c r="AW2263" s="509"/>
      <c r="AX2263" s="509"/>
      <c r="AY2263" s="509"/>
      <c r="AZ2263" s="509"/>
      <c r="BA2263" s="509"/>
      <c r="BB2263" s="509"/>
      <c r="BC2263" s="509"/>
      <c r="BD2263" s="509"/>
      <c r="BE2263" s="509"/>
      <c r="BF2263" s="509"/>
      <c r="BG2263" s="509"/>
      <c r="BH2263" s="509"/>
      <c r="BI2263" s="509"/>
      <c r="BJ2263" s="509"/>
      <c r="BK2263" s="509"/>
      <c r="BL2263" s="509"/>
      <c r="BM2263" s="509"/>
      <c r="BN2263" s="573"/>
      <c r="BO2263" s="345"/>
      <c r="BP2263" s="345"/>
      <c r="BQ2263" s="337"/>
      <c r="BR2263" s="337"/>
      <c r="BS2263" s="337"/>
    </row>
    <row r="2264" spans="1:71" ht="15.75" customHeight="1" thickTop="1" thickBot="1">
      <c r="A2264" s="54"/>
      <c r="B2264" s="214"/>
      <c r="C2264" s="215"/>
      <c r="D2264" s="215"/>
      <c r="E2264" s="215"/>
      <c r="F2264" s="74"/>
      <c r="G2264" s="74"/>
      <c r="H2264" s="215"/>
      <c r="I2264" s="215"/>
      <c r="J2264" s="215"/>
      <c r="K2264" s="215"/>
      <c r="L2264" s="215"/>
      <c r="M2264" s="215"/>
      <c r="N2264" s="215"/>
      <c r="O2264" s="215"/>
      <c r="P2264" s="215"/>
      <c r="Q2264" s="215"/>
      <c r="R2264" s="215"/>
      <c r="S2264" s="215"/>
      <c r="T2264" s="215"/>
      <c r="U2264" s="215"/>
      <c r="V2264" s="215"/>
      <c r="W2264" s="215"/>
      <c r="X2264" s="215"/>
      <c r="Y2264" s="215"/>
      <c r="Z2264" s="215"/>
      <c r="AA2264" s="215"/>
      <c r="AB2264" s="215"/>
      <c r="AC2264" s="215"/>
      <c r="AD2264" s="215"/>
      <c r="AE2264" s="215"/>
      <c r="AF2264" s="220"/>
      <c r="AG2264" s="220"/>
      <c r="AH2264" s="215"/>
      <c r="AI2264" s="215"/>
      <c r="AJ2264" s="215"/>
      <c r="AK2264" s="215"/>
      <c r="AL2264" s="215"/>
      <c r="AM2264" s="215"/>
      <c r="AN2264" s="215"/>
      <c r="AO2264" s="215"/>
      <c r="AP2264" s="215"/>
      <c r="AQ2264" s="215"/>
      <c r="AR2264" s="215"/>
      <c r="AS2264" s="215"/>
      <c r="AT2264" s="215"/>
      <c r="AU2264" s="215"/>
      <c r="AV2264" s="215"/>
      <c r="AW2264" s="215"/>
      <c r="AX2264" s="215"/>
      <c r="AY2264" s="215"/>
      <c r="AZ2264" s="215"/>
      <c r="BA2264" s="215"/>
      <c r="BB2264" s="215"/>
      <c r="BC2264" s="215"/>
      <c r="BD2264" s="215"/>
      <c r="BE2264" s="215"/>
      <c r="BF2264" s="215"/>
      <c r="BG2264" s="215"/>
      <c r="BH2264" s="215"/>
      <c r="BI2264" s="215"/>
      <c r="BJ2264" s="215"/>
      <c r="BK2264" s="215"/>
      <c r="BL2264" s="215"/>
      <c r="BM2264" s="215"/>
      <c r="BN2264" s="221"/>
      <c r="BO2264" s="75"/>
      <c r="BP2264" s="75"/>
      <c r="BQ2264" s="54"/>
      <c r="BR2264" s="54"/>
      <c r="BS2264" s="54"/>
    </row>
    <row r="2265" spans="1:71" s="73" customFormat="1" ht="80.25" customHeight="1" thickTop="1" thickBot="1">
      <c r="A2265" s="72"/>
      <c r="B2265" s="656" t="s">
        <v>62</v>
      </c>
      <c r="C2265" s="657"/>
      <c r="D2265" s="616" t="s">
        <v>54</v>
      </c>
      <c r="E2265" s="616"/>
      <c r="F2265" s="76"/>
      <c r="G2265" s="76"/>
      <c r="H2265" s="607"/>
      <c r="I2265" s="608"/>
      <c r="J2265" s="609"/>
      <c r="K2265" s="346"/>
      <c r="L2265" s="607"/>
      <c r="M2265" s="608"/>
      <c r="N2265" s="609"/>
      <c r="O2265" s="510" t="s">
        <v>49</v>
      </c>
      <c r="P2265" s="511"/>
      <c r="Q2265" s="511"/>
      <c r="R2265" s="511"/>
      <c r="S2265" s="607"/>
      <c r="T2265" s="608"/>
      <c r="U2265" s="609"/>
      <c r="V2265" s="346"/>
      <c r="W2265" s="607"/>
      <c r="X2265" s="608"/>
      <c r="Y2265" s="609"/>
      <c r="Z2265" s="510" t="s">
        <v>115</v>
      </c>
      <c r="AA2265" s="511"/>
      <c r="AB2265" s="511"/>
      <c r="AC2265" s="511"/>
      <c r="AD2265" s="511"/>
      <c r="AE2265" s="511"/>
      <c r="AF2265" s="511"/>
      <c r="AG2265" s="511"/>
      <c r="AH2265" s="511"/>
      <c r="AI2265" s="512"/>
      <c r="AJ2265" s="607"/>
      <c r="AK2265" s="608"/>
      <c r="AL2265" s="609"/>
      <c r="AM2265" s="346"/>
      <c r="AN2265" s="607"/>
      <c r="AO2265" s="608"/>
      <c r="AP2265" s="609"/>
      <c r="AQ2265" s="510" t="s">
        <v>53</v>
      </c>
      <c r="AR2265" s="511"/>
      <c r="AS2265" s="511"/>
      <c r="AT2265" s="512"/>
      <c r="AU2265" s="607"/>
      <c r="AV2265" s="608"/>
      <c r="AW2265" s="609"/>
      <c r="AX2265" s="346"/>
      <c r="AY2265" s="607"/>
      <c r="AZ2265" s="608"/>
      <c r="BA2265" s="609"/>
      <c r="BB2265" s="614" t="s">
        <v>117</v>
      </c>
      <c r="BC2265" s="615"/>
      <c r="BD2265" s="615"/>
      <c r="BE2265" s="658"/>
      <c r="BF2265" s="520">
        <f>BL2260</f>
        <v>0</v>
      </c>
      <c r="BG2265" s="521"/>
      <c r="BH2265" s="522"/>
      <c r="BI2265" s="346"/>
      <c r="BJ2265" s="520">
        <f>BL2262</f>
        <v>0</v>
      </c>
      <c r="BK2265" s="521"/>
      <c r="BL2265" s="522"/>
      <c r="BM2265" s="227"/>
      <c r="BN2265" s="228"/>
      <c r="BO2265" s="77"/>
      <c r="BP2265" s="77"/>
      <c r="BQ2265" s="72"/>
      <c r="BR2265" s="72"/>
      <c r="BS2265" s="72"/>
    </row>
    <row r="2266" spans="1:71" ht="15.6" customHeight="1" thickTop="1" thickBot="1">
      <c r="A2266" s="54"/>
      <c r="B2266" s="216"/>
      <c r="C2266" s="210"/>
      <c r="D2266" s="217"/>
      <c r="E2266" s="217"/>
      <c r="F2266" s="78"/>
      <c r="G2266" s="78"/>
      <c r="H2266" s="224"/>
      <c r="I2266" s="224"/>
      <c r="J2266" s="224"/>
      <c r="K2266" s="224"/>
      <c r="L2266" s="224"/>
      <c r="M2266" s="224"/>
      <c r="N2266" s="224"/>
      <c r="O2266" s="222"/>
      <c r="P2266" s="222"/>
      <c r="Q2266" s="222"/>
      <c r="R2266" s="222"/>
      <c r="S2266" s="224"/>
      <c r="T2266" s="224"/>
      <c r="U2266" s="224"/>
      <c r="V2266" s="223"/>
      <c r="W2266" s="224"/>
      <c r="X2266" s="224"/>
      <c r="Y2266" s="224"/>
      <c r="Z2266" s="222"/>
      <c r="AA2266" s="222"/>
      <c r="AB2266" s="222"/>
      <c r="AC2266" s="222"/>
      <c r="AD2266" s="224"/>
      <c r="AE2266" s="224"/>
      <c r="AF2266" s="224"/>
      <c r="AG2266" s="224"/>
      <c r="AH2266" s="223"/>
      <c r="AI2266" s="223"/>
      <c r="AJ2266" s="224"/>
      <c r="AK2266" s="222"/>
      <c r="AL2266" s="222"/>
      <c r="AM2266" s="222"/>
      <c r="AN2266" s="222"/>
      <c r="AO2266" s="224"/>
      <c r="AP2266" s="224"/>
      <c r="AQ2266" s="222"/>
      <c r="AR2266" s="222"/>
      <c r="AS2266" s="222"/>
      <c r="AT2266" s="222"/>
      <c r="AU2266" s="224"/>
      <c r="AV2266" s="224"/>
      <c r="AW2266" s="224"/>
      <c r="AX2266" s="224"/>
      <c r="AY2266" s="224"/>
      <c r="AZ2266" s="226"/>
      <c r="BA2266" s="226"/>
      <c r="BB2266" s="222"/>
      <c r="BC2266" s="230"/>
      <c r="BD2266" s="231"/>
      <c r="BE2266" s="231"/>
      <c r="BF2266" s="232"/>
      <c r="BG2266" s="232"/>
      <c r="BH2266" s="226"/>
      <c r="BI2266" s="224"/>
      <c r="BJ2266" s="233"/>
      <c r="BK2266" s="233"/>
      <c r="BL2266" s="226"/>
      <c r="BM2266" s="229"/>
      <c r="BN2266" s="234"/>
      <c r="BO2266" s="79"/>
      <c r="BP2266" s="79"/>
      <c r="BQ2266" s="54"/>
      <c r="BR2266" s="54"/>
      <c r="BS2266" s="54"/>
    </row>
    <row r="2267" spans="1:71" s="73" customFormat="1" ht="80.25" customHeight="1" thickTop="1" thickBot="1">
      <c r="A2267" s="72"/>
      <c r="B2267" s="614" t="s">
        <v>47</v>
      </c>
      <c r="C2267" s="615"/>
      <c r="D2267" s="616" t="s">
        <v>55</v>
      </c>
      <c r="E2267" s="616"/>
      <c r="F2267" s="76"/>
      <c r="G2267" s="76"/>
      <c r="H2267" s="520">
        <f>H2265</f>
        <v>0</v>
      </c>
      <c r="I2267" s="521"/>
      <c r="J2267" s="522"/>
      <c r="K2267" s="346"/>
      <c r="L2267" s="520">
        <f>L2265</f>
        <v>0</v>
      </c>
      <c r="M2267" s="521"/>
      <c r="N2267" s="522"/>
      <c r="O2267" s="510" t="s">
        <v>51</v>
      </c>
      <c r="P2267" s="511"/>
      <c r="Q2267" s="511"/>
      <c r="R2267" s="511"/>
      <c r="S2267" s="520">
        <f>S2265-H2265</f>
        <v>0</v>
      </c>
      <c r="T2267" s="521"/>
      <c r="U2267" s="522"/>
      <c r="V2267" s="346"/>
      <c r="W2267" s="520">
        <f>W2265-L2265</f>
        <v>0</v>
      </c>
      <c r="X2267" s="521"/>
      <c r="Y2267" s="522"/>
      <c r="Z2267" s="510" t="s">
        <v>116</v>
      </c>
      <c r="AA2267" s="511"/>
      <c r="AB2267" s="511"/>
      <c r="AC2267" s="511"/>
      <c r="AD2267" s="511"/>
      <c r="AE2267" s="511"/>
      <c r="AF2267" s="511"/>
      <c r="AG2267" s="511"/>
      <c r="AH2267" s="511"/>
      <c r="AI2267" s="512"/>
      <c r="AJ2267" s="520">
        <f>AJ2265-S2265</f>
        <v>0</v>
      </c>
      <c r="AK2267" s="521"/>
      <c r="AL2267" s="522"/>
      <c r="AM2267" s="346"/>
      <c r="AN2267" s="520">
        <f>AN2265-W2265</f>
        <v>0</v>
      </c>
      <c r="AO2267" s="521"/>
      <c r="AP2267" s="522"/>
      <c r="AQ2267" s="510" t="s">
        <v>52</v>
      </c>
      <c r="AR2267" s="511"/>
      <c r="AS2267" s="511"/>
      <c r="AT2267" s="512"/>
      <c r="AU2267" s="520">
        <f>AU2265-AJ2265</f>
        <v>0</v>
      </c>
      <c r="AV2267" s="521"/>
      <c r="AW2267" s="522"/>
      <c r="AX2267" s="346"/>
      <c r="AY2267" s="520">
        <f>AY2265-AN2265</f>
        <v>0</v>
      </c>
      <c r="AZ2267" s="521"/>
      <c r="BA2267" s="522"/>
      <c r="BB2267" s="614" t="s">
        <v>118</v>
      </c>
      <c r="BC2267" s="615"/>
      <c r="BD2267" s="615"/>
      <c r="BE2267" s="658"/>
      <c r="BF2267" s="520">
        <f>BF2265-AU2265</f>
        <v>0</v>
      </c>
      <c r="BG2267" s="521"/>
      <c r="BH2267" s="522"/>
      <c r="BI2267" s="346"/>
      <c r="BJ2267" s="520">
        <f>BJ2265-AY2265</f>
        <v>0</v>
      </c>
      <c r="BK2267" s="521"/>
      <c r="BL2267" s="522"/>
      <c r="BM2267" s="227"/>
      <c r="BN2267" s="228"/>
      <c r="BO2267" s="77"/>
      <c r="BP2267" s="77"/>
      <c r="BQ2267" s="72"/>
      <c r="BR2267" s="72"/>
      <c r="BS2267" s="72"/>
    </row>
    <row r="2268" spans="1:71" ht="15.75" customHeight="1" thickTop="1" thickBot="1">
      <c r="A2268" s="54"/>
      <c r="B2268" s="218"/>
      <c r="C2268" s="219"/>
      <c r="D2268" s="219"/>
      <c r="E2268" s="219"/>
      <c r="F2268" s="80"/>
      <c r="G2268" s="80"/>
      <c r="H2268" s="219"/>
      <c r="I2268" s="219"/>
      <c r="J2268" s="219"/>
      <c r="K2268" s="219"/>
      <c r="L2268" s="219"/>
      <c r="M2268" s="219"/>
      <c r="N2268" s="219"/>
      <c r="O2268" s="219"/>
      <c r="P2268" s="219"/>
      <c r="Q2268" s="219"/>
      <c r="R2268" s="219"/>
      <c r="S2268" s="219"/>
      <c r="T2268" s="219"/>
      <c r="U2268" s="219"/>
      <c r="V2268" s="219"/>
      <c r="W2268" s="219"/>
      <c r="X2268" s="219"/>
      <c r="Y2268" s="219"/>
      <c r="Z2268" s="219"/>
      <c r="AA2268" s="219"/>
      <c r="AB2268" s="219"/>
      <c r="AC2268" s="219"/>
      <c r="AD2268" s="219"/>
      <c r="AE2268" s="219"/>
      <c r="AF2268" s="225"/>
      <c r="AG2268" s="225"/>
      <c r="AH2268" s="219"/>
      <c r="AI2268" s="219"/>
      <c r="AJ2268" s="219"/>
      <c r="AK2268" s="219"/>
      <c r="AL2268" s="219"/>
      <c r="AM2268" s="219"/>
      <c r="AN2268" s="219"/>
      <c r="AO2268" s="219"/>
      <c r="AP2268" s="219"/>
      <c r="AQ2268" s="219"/>
      <c r="AR2268" s="219"/>
      <c r="AS2268" s="219"/>
      <c r="AT2268" s="219"/>
      <c r="AU2268" s="219"/>
      <c r="AV2268" s="219"/>
      <c r="AW2268" s="219"/>
      <c r="AX2268" s="219"/>
      <c r="AY2268" s="219"/>
      <c r="AZ2268" s="219"/>
      <c r="BA2268" s="617" t="s">
        <v>135</v>
      </c>
      <c r="BB2268" s="617"/>
      <c r="BC2268" s="617"/>
      <c r="BD2268" s="617"/>
      <c r="BE2268" s="617"/>
      <c r="BF2268" s="617"/>
      <c r="BG2268" s="617"/>
      <c r="BH2268" s="617"/>
      <c r="BI2268" s="617"/>
      <c r="BJ2268" s="617"/>
      <c r="BK2268" s="617"/>
      <c r="BL2268" s="617"/>
      <c r="BM2268" s="617"/>
      <c r="BN2268" s="618"/>
      <c r="BO2268" s="81"/>
      <c r="BP2268" s="81"/>
      <c r="BQ2268" s="54"/>
      <c r="BR2268" s="54"/>
      <c r="BS2268" s="54"/>
    </row>
    <row r="2269" spans="1:71" ht="12" customHeight="1" thickTop="1">
      <c r="A2269" s="54"/>
      <c r="B2269" s="55"/>
      <c r="C2269" s="54"/>
      <c r="D2269" s="54"/>
      <c r="E2269" s="54"/>
      <c r="F2269" s="56"/>
      <c r="G2269" s="56"/>
      <c r="H2269" s="54"/>
      <c r="I2269" s="54"/>
      <c r="J2269" s="54"/>
      <c r="K2269" s="54"/>
      <c r="L2269" s="54"/>
      <c r="M2269" s="54"/>
      <c r="N2269" s="54"/>
      <c r="O2269" s="54"/>
      <c r="P2269" s="54"/>
      <c r="Q2269" s="54"/>
      <c r="R2269" s="54"/>
      <c r="S2269" s="54"/>
      <c r="T2269" s="54"/>
      <c r="U2269" s="54"/>
      <c r="V2269" s="54"/>
      <c r="W2269" s="54"/>
      <c r="X2269" s="54"/>
      <c r="Y2269" s="54"/>
      <c r="Z2269" s="54"/>
      <c r="AA2269" s="54"/>
      <c r="AB2269" s="54"/>
      <c r="AC2269" s="54"/>
      <c r="AD2269" s="54"/>
      <c r="AE2269" s="54"/>
      <c r="AF2269" s="57"/>
      <c r="AG2269" s="57"/>
      <c r="AH2269" s="54"/>
      <c r="AI2269" s="54"/>
      <c r="AJ2269" s="54"/>
      <c r="AK2269" s="54"/>
      <c r="AL2269" s="54"/>
      <c r="AM2269" s="54"/>
      <c r="AN2269" s="54"/>
      <c r="AO2269" s="54"/>
      <c r="AP2269" s="54"/>
      <c r="AQ2269" s="54"/>
      <c r="AR2269" s="54"/>
      <c r="AS2269" s="54"/>
      <c r="AT2269" s="54"/>
      <c r="AU2269" s="54"/>
      <c r="AV2269" s="54"/>
      <c r="AW2269" s="54"/>
      <c r="AX2269" s="54"/>
      <c r="AY2269" s="54"/>
      <c r="AZ2269" s="54"/>
      <c r="BA2269" s="54"/>
      <c r="BB2269" s="54"/>
      <c r="BC2269" s="54"/>
      <c r="BD2269" s="54"/>
      <c r="BE2269" s="54"/>
      <c r="BF2269" s="54"/>
      <c r="BG2269" s="54"/>
      <c r="BH2269" s="54"/>
      <c r="BI2269" s="54"/>
      <c r="BJ2269" s="54"/>
      <c r="BK2269" s="54"/>
      <c r="BL2269" s="54"/>
      <c r="BM2269" s="54"/>
      <c r="BN2269" s="54"/>
      <c r="BO2269" s="58"/>
      <c r="BP2269" s="58"/>
      <c r="BQ2269" s="54"/>
      <c r="BR2269" s="54"/>
      <c r="BS2269" s="54"/>
    </row>
    <row r="2270" spans="1:71" s="61" customFormat="1" ht="33.75">
      <c r="A2270" s="60"/>
      <c r="B2270" s="503" t="s">
        <v>9</v>
      </c>
      <c r="C2270" s="503"/>
      <c r="D2270" s="503"/>
      <c r="E2270" s="503"/>
      <c r="F2270" s="503"/>
      <c r="G2270" s="503"/>
      <c r="H2270" s="503"/>
      <c r="I2270" s="503"/>
      <c r="J2270" s="503"/>
      <c r="K2270" s="503"/>
      <c r="L2270" s="503"/>
      <c r="M2270" s="503"/>
      <c r="N2270" s="503"/>
      <c r="O2270" s="503"/>
      <c r="P2270" s="503"/>
      <c r="Q2270" s="503"/>
      <c r="R2270" s="503"/>
      <c r="S2270" s="503"/>
      <c r="T2270" s="503"/>
      <c r="U2270" s="503"/>
      <c r="V2270" s="503"/>
      <c r="W2270" s="503"/>
      <c r="X2270" s="503"/>
      <c r="Y2270" s="503"/>
      <c r="Z2270" s="503"/>
      <c r="AA2270" s="503"/>
      <c r="AB2270" s="503"/>
      <c r="AC2270" s="503"/>
      <c r="AD2270" s="503"/>
      <c r="AE2270" s="503"/>
      <c r="AF2270" s="503"/>
      <c r="AG2270" s="503"/>
      <c r="AH2270" s="503"/>
      <c r="AI2270" s="503"/>
      <c r="AJ2270" s="503"/>
      <c r="AK2270" s="503"/>
      <c r="AL2270" s="503"/>
      <c r="AM2270" s="503"/>
      <c r="AN2270" s="503"/>
      <c r="AO2270" s="503"/>
      <c r="AP2270" s="503"/>
      <c r="AQ2270" s="503"/>
      <c r="AR2270" s="503"/>
      <c r="AS2270" s="503"/>
      <c r="AT2270" s="503"/>
      <c r="AU2270" s="503"/>
      <c r="AV2270" s="503"/>
      <c r="AW2270" s="503"/>
      <c r="AX2270" s="503"/>
      <c r="AY2270" s="503"/>
      <c r="AZ2270" s="503"/>
      <c r="BA2270" s="503"/>
      <c r="BB2270" s="503"/>
      <c r="BC2270" s="503"/>
      <c r="BD2270" s="503"/>
      <c r="BE2270" s="503"/>
      <c r="BF2270" s="503"/>
      <c r="BG2270" s="503"/>
      <c r="BH2270" s="503"/>
      <c r="BI2270" s="503"/>
      <c r="BJ2270" s="503"/>
      <c r="BK2270" s="503"/>
      <c r="BL2270" s="503"/>
      <c r="BM2270" s="503"/>
      <c r="BN2270" s="503"/>
      <c r="BO2270" s="192"/>
      <c r="BP2270" s="192"/>
      <c r="BQ2270" s="60"/>
      <c r="BR2270" s="60"/>
      <c r="BS2270" s="60"/>
    </row>
    <row r="2271" spans="1:71" ht="10.9" customHeight="1">
      <c r="A2271" s="54"/>
      <c r="B2271" s="193"/>
      <c r="C2271" s="194"/>
      <c r="D2271" s="194"/>
      <c r="E2271" s="194"/>
      <c r="F2271" s="195"/>
      <c r="G2271" s="195"/>
      <c r="H2271" s="194"/>
      <c r="I2271" s="194"/>
      <c r="J2271" s="194"/>
      <c r="K2271" s="194"/>
      <c r="L2271" s="194"/>
      <c r="M2271" s="194"/>
      <c r="N2271" s="194"/>
      <c r="O2271" s="194"/>
      <c r="P2271" s="194"/>
      <c r="Q2271" s="194"/>
      <c r="R2271" s="194"/>
      <c r="S2271" s="194"/>
      <c r="T2271" s="194"/>
      <c r="U2271" s="194"/>
      <c r="V2271" s="194"/>
      <c r="W2271" s="194"/>
      <c r="X2271" s="194"/>
      <c r="Y2271" s="194"/>
      <c r="Z2271" s="194"/>
      <c r="AA2271" s="194"/>
      <c r="AB2271" s="194"/>
      <c r="AC2271" s="194"/>
      <c r="AD2271" s="194"/>
      <c r="AE2271" s="194"/>
      <c r="AF2271" s="196"/>
      <c r="AG2271" s="196"/>
      <c r="AH2271" s="194"/>
      <c r="AI2271" s="194"/>
      <c r="AJ2271" s="194"/>
      <c r="AK2271" s="194"/>
      <c r="AL2271" s="194"/>
      <c r="AM2271" s="194"/>
      <c r="AN2271" s="194"/>
      <c r="AO2271" s="194"/>
      <c r="AP2271" s="194"/>
      <c r="AQ2271" s="194"/>
      <c r="AR2271" s="194"/>
      <c r="AS2271" s="194"/>
      <c r="AT2271" s="194"/>
      <c r="AU2271" s="194"/>
      <c r="AV2271" s="194"/>
      <c r="AW2271" s="194"/>
      <c r="AX2271" s="194"/>
      <c r="AY2271" s="194"/>
      <c r="AZ2271" s="194"/>
      <c r="BA2271" s="194"/>
      <c r="BB2271" s="194"/>
      <c r="BC2271" s="194"/>
      <c r="BD2271" s="194"/>
      <c r="BE2271" s="194"/>
      <c r="BF2271" s="194"/>
      <c r="BG2271" s="194"/>
      <c r="BH2271" s="194"/>
      <c r="BI2271" s="194"/>
      <c r="BJ2271" s="194"/>
      <c r="BK2271" s="194"/>
      <c r="BL2271" s="194"/>
      <c r="BM2271" s="194"/>
      <c r="BN2271" s="508"/>
      <c r="BO2271" s="508"/>
      <c r="BP2271" s="508"/>
      <c r="BQ2271" s="54"/>
      <c r="BR2271" s="54"/>
      <c r="BS2271" s="54"/>
    </row>
    <row r="2272" spans="1:71" s="62" customFormat="1" ht="36.75" customHeight="1">
      <c r="A2272" s="55"/>
      <c r="B2272" s="193"/>
      <c r="C2272" s="193"/>
      <c r="D2272" s="197" t="s">
        <v>10</v>
      </c>
      <c r="E2272" s="514" t="str">
        <f>IF(ROSTER!D$3="","",ROSTER!D$3)</f>
        <v/>
      </c>
      <c r="F2272" s="514"/>
      <c r="G2272" s="514"/>
      <c r="H2272" s="514"/>
      <c r="I2272" s="514"/>
      <c r="J2272" s="514"/>
      <c r="K2272" s="514"/>
      <c r="L2272" s="514"/>
      <c r="M2272" s="514"/>
      <c r="N2272" s="514"/>
      <c r="O2272" s="514"/>
      <c r="P2272" s="514"/>
      <c r="Q2272" s="514"/>
      <c r="R2272" s="514"/>
      <c r="S2272" s="514"/>
      <c r="T2272" s="514"/>
      <c r="U2272" s="514"/>
      <c r="V2272" s="514"/>
      <c r="W2272" s="514"/>
      <c r="X2272" s="514"/>
      <c r="Y2272" s="514"/>
      <c r="Z2272" s="514"/>
      <c r="AA2272" s="514"/>
      <c r="AB2272" s="514"/>
      <c r="AC2272" s="514"/>
      <c r="AD2272" s="198"/>
      <c r="AE2272" s="505" t="s">
        <v>11</v>
      </c>
      <c r="AF2272" s="505"/>
      <c r="AG2272" s="505"/>
      <c r="AH2272" s="505"/>
      <c r="AI2272" s="505"/>
      <c r="AJ2272" s="505"/>
      <c r="AK2272" s="505"/>
      <c r="AL2272" s="505"/>
      <c r="AM2272" s="505"/>
      <c r="AN2272" s="513"/>
      <c r="AO2272" s="513"/>
      <c r="AP2272" s="513"/>
      <c r="AQ2272" s="513"/>
      <c r="AR2272" s="513"/>
      <c r="AS2272" s="513"/>
      <c r="AT2272" s="513"/>
      <c r="AU2272" s="513"/>
      <c r="AV2272" s="513"/>
      <c r="AW2272" s="513"/>
      <c r="AX2272" s="513"/>
      <c r="AY2272" s="513"/>
      <c r="AZ2272" s="513"/>
      <c r="BA2272" s="513"/>
      <c r="BB2272" s="513"/>
      <c r="BC2272" s="513"/>
      <c r="BD2272" s="513"/>
      <c r="BE2272" s="513"/>
      <c r="BF2272" s="513"/>
      <c r="BG2272" s="513"/>
      <c r="BH2272" s="513"/>
      <c r="BI2272" s="513"/>
      <c r="BJ2272" s="513"/>
      <c r="BK2272" s="513"/>
      <c r="BL2272" s="513"/>
      <c r="BM2272" s="513"/>
      <c r="BN2272" s="508"/>
      <c r="BO2272" s="508"/>
      <c r="BP2272" s="508"/>
      <c r="BQ2272" s="55"/>
      <c r="BR2272" s="55"/>
      <c r="BS2272" s="55"/>
    </row>
    <row r="2273" spans="1:71" ht="8.85" customHeight="1">
      <c r="A2273" s="63"/>
      <c r="B2273" s="193"/>
      <c r="C2273" s="196" t="s">
        <v>36</v>
      </c>
      <c r="D2273" s="196"/>
      <c r="E2273" s="196"/>
      <c r="F2273" s="199"/>
      <c r="G2273" s="199"/>
      <c r="H2273" s="196"/>
      <c r="I2273" s="196"/>
      <c r="J2273" s="200"/>
      <c r="K2273" s="200"/>
      <c r="L2273" s="200"/>
      <c r="M2273" s="200"/>
      <c r="N2273" s="200"/>
      <c r="O2273" s="200"/>
      <c r="P2273" s="200"/>
      <c r="Q2273" s="200"/>
      <c r="R2273" s="200"/>
      <c r="S2273" s="200"/>
      <c r="T2273" s="200"/>
      <c r="U2273" s="200"/>
      <c r="V2273" s="200"/>
      <c r="W2273" s="200"/>
      <c r="X2273" s="200"/>
      <c r="Y2273" s="200"/>
      <c r="Z2273" s="200"/>
      <c r="AA2273" s="200"/>
      <c r="AB2273" s="200"/>
      <c r="AC2273" s="200"/>
      <c r="AD2273" s="200"/>
      <c r="AE2273" s="200"/>
      <c r="AF2273" s="200"/>
      <c r="AG2273" s="196"/>
      <c r="AH2273" s="201"/>
      <c r="AI2273" s="202"/>
      <c r="AJ2273" s="202"/>
      <c r="AK2273" s="202"/>
      <c r="AL2273" s="202"/>
      <c r="AM2273" s="202"/>
      <c r="AN2273" s="202"/>
      <c r="AO2273" s="203"/>
      <c r="AP2273" s="204"/>
      <c r="AQ2273" s="204"/>
      <c r="AR2273" s="204"/>
      <c r="AS2273" s="204"/>
      <c r="AT2273" s="204"/>
      <c r="AU2273" s="204"/>
      <c r="AV2273" s="204"/>
      <c r="AW2273" s="204"/>
      <c r="AX2273" s="204"/>
      <c r="AY2273" s="204"/>
      <c r="AZ2273" s="204"/>
      <c r="BA2273" s="204"/>
      <c r="BB2273" s="204"/>
      <c r="BC2273" s="204"/>
      <c r="BD2273" s="204"/>
      <c r="BE2273" s="204"/>
      <c r="BF2273" s="204"/>
      <c r="BG2273" s="204"/>
      <c r="BH2273" s="204"/>
      <c r="BI2273" s="204"/>
      <c r="BJ2273" s="204"/>
      <c r="BK2273" s="204"/>
      <c r="BL2273" s="204"/>
      <c r="BM2273" s="204"/>
      <c r="BN2273" s="204"/>
      <c r="BO2273" s="205"/>
      <c r="BP2273" s="205"/>
      <c r="BQ2273" s="63"/>
      <c r="BR2273" s="63"/>
      <c r="BS2273" s="63"/>
    </row>
    <row r="2274" spans="1:71" s="62" customFormat="1" ht="42.75">
      <c r="A2274" s="55"/>
      <c r="B2274" s="193"/>
      <c r="C2274" s="519" t="s">
        <v>35</v>
      </c>
      <c r="D2274" s="519"/>
      <c r="E2274" s="513"/>
      <c r="F2274" s="513"/>
      <c r="G2274" s="513"/>
      <c r="H2274" s="513"/>
      <c r="I2274" s="513"/>
      <c r="J2274" s="513"/>
      <c r="K2274" s="513"/>
      <c r="L2274" s="513"/>
      <c r="M2274" s="513"/>
      <c r="N2274" s="513"/>
      <c r="O2274" s="513"/>
      <c r="P2274" s="513"/>
      <c r="Q2274" s="513"/>
      <c r="R2274" s="513"/>
      <c r="S2274" s="513"/>
      <c r="T2274" s="513"/>
      <c r="U2274" s="513"/>
      <c r="V2274" s="513"/>
      <c r="W2274" s="513"/>
      <c r="X2274" s="513"/>
      <c r="Y2274" s="513"/>
      <c r="Z2274" s="513"/>
      <c r="AA2274" s="513"/>
      <c r="AB2274" s="513"/>
      <c r="AC2274" s="513"/>
      <c r="AD2274" s="198"/>
      <c r="AE2274" s="239" t="s">
        <v>19</v>
      </c>
      <c r="AF2274" s="239"/>
      <c r="AG2274" s="239"/>
      <c r="AH2274" s="505" t="s">
        <v>19</v>
      </c>
      <c r="AI2274" s="505"/>
      <c r="AJ2274" s="505"/>
      <c r="AK2274" s="505"/>
      <c r="AL2274" s="505"/>
      <c r="AM2274" s="505"/>
      <c r="AN2274" s="513"/>
      <c r="AO2274" s="513"/>
      <c r="AP2274" s="513"/>
      <c r="AQ2274" s="513"/>
      <c r="AR2274" s="513"/>
      <c r="AS2274" s="513"/>
      <c r="AT2274" s="513"/>
      <c r="AU2274" s="513"/>
      <c r="AV2274" s="513"/>
      <c r="AW2274" s="513"/>
      <c r="AX2274" s="513"/>
      <c r="AY2274" s="513"/>
      <c r="AZ2274" s="513"/>
      <c r="BA2274" s="505" t="s">
        <v>12</v>
      </c>
      <c r="BB2274" s="505"/>
      <c r="BC2274" s="505"/>
      <c r="BD2274" s="504"/>
      <c r="BE2274" s="504"/>
      <c r="BF2274" s="504"/>
      <c r="BG2274" s="504"/>
      <c r="BH2274" s="504"/>
      <c r="BI2274" s="504"/>
      <c r="BJ2274" s="504"/>
      <c r="BK2274" s="504"/>
      <c r="BL2274" s="504"/>
      <c r="BM2274" s="504"/>
      <c r="BN2274" s="206"/>
      <c r="BO2274" s="207"/>
      <c r="BP2274" s="207"/>
      <c r="BQ2274" s="64">
        <f>IF(BD2274=0,0,1)</f>
        <v>0</v>
      </c>
      <c r="BR2274" s="65">
        <f>IF((BE2328+BI2328)&gt;(AO2328+AS2328),1,0)</f>
        <v>0</v>
      </c>
      <c r="BS2274" s="66"/>
    </row>
    <row r="2275" spans="1:71" ht="9.6" customHeight="1">
      <c r="A2275" s="54"/>
      <c r="B2275" s="193"/>
      <c r="C2275" s="194"/>
      <c r="D2275" s="194"/>
      <c r="E2275" s="194"/>
      <c r="F2275" s="195"/>
      <c r="G2275" s="195"/>
      <c r="H2275" s="194"/>
      <c r="I2275" s="194"/>
      <c r="J2275" s="194"/>
      <c r="K2275" s="194"/>
      <c r="L2275" s="194"/>
      <c r="M2275" s="194"/>
      <c r="N2275" s="194"/>
      <c r="O2275" s="194"/>
      <c r="P2275" s="194"/>
      <c r="Q2275" s="194"/>
      <c r="R2275" s="194"/>
      <c r="S2275" s="194"/>
      <c r="T2275" s="194"/>
      <c r="U2275" s="194"/>
      <c r="V2275" s="194"/>
      <c r="W2275" s="194"/>
      <c r="X2275" s="194"/>
      <c r="Y2275" s="194"/>
      <c r="Z2275" s="194"/>
      <c r="AA2275" s="194"/>
      <c r="AB2275" s="194"/>
      <c r="AC2275" s="194"/>
      <c r="AD2275" s="194"/>
      <c r="AE2275" s="194"/>
      <c r="AF2275" s="196"/>
      <c r="AG2275" s="196"/>
      <c r="AH2275" s="194"/>
      <c r="AI2275" s="194"/>
      <c r="AJ2275" s="194"/>
      <c r="AK2275" s="194"/>
      <c r="AL2275" s="194"/>
      <c r="AM2275" s="194"/>
      <c r="AN2275" s="194"/>
      <c r="AO2275" s="194"/>
      <c r="AP2275" s="194"/>
      <c r="AQ2275" s="194"/>
      <c r="AR2275" s="194"/>
      <c r="AS2275" s="194"/>
      <c r="AT2275" s="194"/>
      <c r="AU2275" s="194"/>
      <c r="AV2275" s="194"/>
      <c r="AW2275" s="194"/>
      <c r="AX2275" s="194"/>
      <c r="AY2275" s="194"/>
      <c r="AZ2275" s="194"/>
      <c r="BA2275" s="194"/>
      <c r="BB2275" s="194"/>
      <c r="BC2275" s="194"/>
      <c r="BD2275" s="194"/>
      <c r="BE2275" s="194"/>
      <c r="BF2275" s="194"/>
      <c r="BG2275" s="194"/>
      <c r="BH2275" s="194"/>
      <c r="BI2275" s="194"/>
      <c r="BJ2275" s="194"/>
      <c r="BK2275" s="194"/>
      <c r="BL2275" s="194"/>
      <c r="BM2275" s="194"/>
      <c r="BN2275" s="194"/>
      <c r="BO2275" s="208"/>
      <c r="BP2275" s="208"/>
      <c r="BQ2275" s="54"/>
      <c r="BR2275" s="54"/>
      <c r="BS2275" s="54"/>
    </row>
    <row r="2276" spans="1:71" ht="8.85" customHeight="1" thickBot="1">
      <c r="A2276" s="54"/>
      <c r="B2276" s="209"/>
      <c r="C2276" s="210"/>
      <c r="D2276" s="210"/>
      <c r="E2276" s="210"/>
      <c r="F2276" s="211"/>
      <c r="G2276" s="211"/>
      <c r="H2276" s="210"/>
      <c r="I2276" s="210"/>
      <c r="J2276" s="210"/>
      <c r="K2276" s="210"/>
      <c r="L2276" s="210"/>
      <c r="M2276" s="210"/>
      <c r="N2276" s="210"/>
      <c r="O2276" s="210"/>
      <c r="P2276" s="210"/>
      <c r="Q2276" s="210"/>
      <c r="R2276" s="210"/>
      <c r="S2276" s="210"/>
      <c r="T2276" s="210"/>
      <c r="U2276" s="210"/>
      <c r="V2276" s="210"/>
      <c r="W2276" s="210"/>
      <c r="X2276" s="210"/>
      <c r="Y2276" s="210"/>
      <c r="Z2276" s="210"/>
      <c r="AA2276" s="210"/>
      <c r="AB2276" s="210"/>
      <c r="AC2276" s="210"/>
      <c r="AD2276" s="210"/>
      <c r="AE2276" s="210"/>
      <c r="AF2276" s="212"/>
      <c r="AG2276" s="212"/>
      <c r="AH2276" s="210"/>
      <c r="AI2276" s="210"/>
      <c r="AJ2276" s="210"/>
      <c r="AK2276" s="210"/>
      <c r="AL2276" s="210"/>
      <c r="AM2276" s="210"/>
      <c r="AN2276" s="210"/>
      <c r="AO2276" s="210"/>
      <c r="AP2276" s="210"/>
      <c r="AQ2276" s="210"/>
      <c r="AR2276" s="210"/>
      <c r="AS2276" s="210"/>
      <c r="AT2276" s="210"/>
      <c r="AU2276" s="210"/>
      <c r="AV2276" s="210"/>
      <c r="AW2276" s="210"/>
      <c r="AX2276" s="210"/>
      <c r="AY2276" s="210"/>
      <c r="AZ2276" s="210"/>
      <c r="BA2276" s="210"/>
      <c r="BB2276" s="210"/>
      <c r="BC2276" s="210"/>
      <c r="BD2276" s="210"/>
      <c r="BE2276" s="210"/>
      <c r="BF2276" s="210"/>
      <c r="BG2276" s="210"/>
      <c r="BH2276" s="210"/>
      <c r="BI2276" s="210"/>
      <c r="BJ2276" s="210"/>
      <c r="BK2276" s="210"/>
      <c r="BL2276" s="210"/>
      <c r="BM2276" s="210"/>
      <c r="BN2276" s="210"/>
      <c r="BO2276" s="213"/>
      <c r="BP2276" s="213"/>
      <c r="BQ2276" s="54"/>
      <c r="BR2276" s="54"/>
      <c r="BS2276" s="54"/>
    </row>
    <row r="2277" spans="1:71" s="62" customFormat="1" ht="33.4" customHeight="1" thickTop="1">
      <c r="A2277" s="66"/>
      <c r="B2277" s="515" t="s">
        <v>0</v>
      </c>
      <c r="C2277" s="531" t="s">
        <v>1</v>
      </c>
      <c r="D2277" s="532"/>
      <c r="E2277" s="332" t="s">
        <v>26</v>
      </c>
      <c r="F2277" s="499" t="s">
        <v>104</v>
      </c>
      <c r="G2277" s="499" t="s">
        <v>105</v>
      </c>
      <c r="H2277" s="527" t="s">
        <v>38</v>
      </c>
      <c r="I2277" s="528"/>
      <c r="J2277" s="564" t="s">
        <v>7</v>
      </c>
      <c r="K2277" s="564"/>
      <c r="L2277" s="564"/>
      <c r="M2277" s="564"/>
      <c r="N2277" s="564"/>
      <c r="O2277" s="564"/>
      <c r="P2277" s="564" t="s">
        <v>2</v>
      </c>
      <c r="Q2277" s="564"/>
      <c r="R2277" s="564"/>
      <c r="S2277" s="564"/>
      <c r="T2277" s="564"/>
      <c r="U2277" s="564"/>
      <c r="V2277" s="610" t="s">
        <v>32</v>
      </c>
      <c r="W2277" s="611"/>
      <c r="X2277" s="610" t="s">
        <v>33</v>
      </c>
      <c r="Y2277" s="611"/>
      <c r="Z2277" s="619" t="s">
        <v>41</v>
      </c>
      <c r="AA2277" s="620"/>
      <c r="AB2277" s="623" t="s">
        <v>6</v>
      </c>
      <c r="AC2277" s="623"/>
      <c r="AD2277" s="623"/>
      <c r="AE2277" s="623"/>
      <c r="AF2277" s="623"/>
      <c r="AG2277" s="623"/>
      <c r="AH2277" s="564" t="s">
        <v>66</v>
      </c>
      <c r="AI2277" s="564"/>
      <c r="AJ2277" s="564"/>
      <c r="AK2277" s="564"/>
      <c r="AL2277" s="564"/>
      <c r="AM2277" s="564"/>
      <c r="AN2277" s="564" t="s">
        <v>67</v>
      </c>
      <c r="AO2277" s="564"/>
      <c r="AP2277" s="564"/>
      <c r="AQ2277" s="564"/>
      <c r="AR2277" s="564"/>
      <c r="AS2277" s="564"/>
      <c r="AT2277" s="564" t="s">
        <v>68</v>
      </c>
      <c r="AU2277" s="564"/>
      <c r="AV2277" s="564"/>
      <c r="AW2277" s="564"/>
      <c r="AX2277" s="564"/>
      <c r="AY2277" s="583"/>
      <c r="AZ2277" s="564" t="s">
        <v>4</v>
      </c>
      <c r="BA2277" s="564"/>
      <c r="BB2277" s="564"/>
      <c r="BC2277" s="564"/>
      <c r="BD2277" s="564"/>
      <c r="BE2277" s="564"/>
      <c r="BF2277" s="564" t="s">
        <v>69</v>
      </c>
      <c r="BG2277" s="564"/>
      <c r="BH2277" s="564"/>
      <c r="BI2277" s="564"/>
      <c r="BJ2277" s="564"/>
      <c r="BK2277" s="582"/>
      <c r="BL2277" s="659" t="s">
        <v>119</v>
      </c>
      <c r="BM2277" s="660"/>
      <c r="BN2277" s="661"/>
      <c r="BO2277" s="603" t="s">
        <v>83</v>
      </c>
      <c r="BP2277" s="603" t="s">
        <v>84</v>
      </c>
      <c r="BQ2277" s="66"/>
      <c r="BR2277" s="66"/>
      <c r="BS2277" s="66"/>
    </row>
    <row r="2278" spans="1:71" s="68" customFormat="1" ht="45" customHeight="1">
      <c r="A2278" s="67"/>
      <c r="B2278" s="516"/>
      <c r="C2278" s="533"/>
      <c r="D2278" s="534"/>
      <c r="E2278" s="331" t="s">
        <v>106</v>
      </c>
      <c r="F2278" s="500"/>
      <c r="G2278" s="500"/>
      <c r="H2278" s="529"/>
      <c r="I2278" s="530"/>
      <c r="J2278" s="562" t="s">
        <v>15</v>
      </c>
      <c r="K2278" s="563"/>
      <c r="L2278" s="525" t="s">
        <v>16</v>
      </c>
      <c r="M2278" s="526"/>
      <c r="N2278" s="517" t="s">
        <v>17</v>
      </c>
      <c r="O2278" s="518" t="s">
        <v>8</v>
      </c>
      <c r="P2278" s="562" t="s">
        <v>24</v>
      </c>
      <c r="Q2278" s="563"/>
      <c r="R2278" s="525" t="s">
        <v>22</v>
      </c>
      <c r="S2278" s="526"/>
      <c r="T2278" s="517" t="s">
        <v>17</v>
      </c>
      <c r="U2278" s="518"/>
      <c r="V2278" s="612"/>
      <c r="W2278" s="613"/>
      <c r="X2278" s="612"/>
      <c r="Y2278" s="613"/>
      <c r="Z2278" s="621"/>
      <c r="AA2278" s="622"/>
      <c r="AB2278" s="638" t="s">
        <v>50</v>
      </c>
      <c r="AC2278" s="639"/>
      <c r="AD2278" s="636" t="s">
        <v>21</v>
      </c>
      <c r="AE2278" s="637" t="s">
        <v>3</v>
      </c>
      <c r="AF2278" s="624" t="s">
        <v>5</v>
      </c>
      <c r="AG2278" s="625"/>
      <c r="AH2278" s="562" t="s">
        <v>50</v>
      </c>
      <c r="AI2278" s="563"/>
      <c r="AJ2278" s="525" t="s">
        <v>21</v>
      </c>
      <c r="AK2278" s="526" t="s">
        <v>3</v>
      </c>
      <c r="AL2278" s="523" t="s">
        <v>5</v>
      </c>
      <c r="AM2278" s="524"/>
      <c r="AN2278" s="562" t="s">
        <v>50</v>
      </c>
      <c r="AO2278" s="563"/>
      <c r="AP2278" s="525" t="s">
        <v>21</v>
      </c>
      <c r="AQ2278" s="526" t="s">
        <v>3</v>
      </c>
      <c r="AR2278" s="523" t="s">
        <v>5</v>
      </c>
      <c r="AS2278" s="524"/>
      <c r="AT2278" s="533" t="s">
        <v>50</v>
      </c>
      <c r="AU2278" s="584"/>
      <c r="AV2278" s="597" t="s">
        <v>21</v>
      </c>
      <c r="AW2278" s="598" t="s">
        <v>3</v>
      </c>
      <c r="AX2278" s="523" t="s">
        <v>5</v>
      </c>
      <c r="AY2278" s="585"/>
      <c r="AZ2278" s="562" t="s">
        <v>50</v>
      </c>
      <c r="BA2278" s="563"/>
      <c r="BB2278" s="525" t="s">
        <v>21</v>
      </c>
      <c r="BC2278" s="526" t="s">
        <v>3</v>
      </c>
      <c r="BD2278" s="523" t="s">
        <v>5</v>
      </c>
      <c r="BE2278" s="524"/>
      <c r="BF2278" s="533" t="s">
        <v>50</v>
      </c>
      <c r="BG2278" s="584"/>
      <c r="BH2278" s="597" t="s">
        <v>21</v>
      </c>
      <c r="BI2278" s="598" t="s">
        <v>3</v>
      </c>
      <c r="BJ2278" s="523" t="s">
        <v>5</v>
      </c>
      <c r="BK2278" s="524"/>
      <c r="BL2278" s="662"/>
      <c r="BM2278" s="663"/>
      <c r="BN2278" s="664"/>
      <c r="BO2278" s="604"/>
      <c r="BP2278" s="604"/>
      <c r="BQ2278" s="67"/>
      <c r="BR2278" s="67"/>
      <c r="BS2278" s="67"/>
    </row>
    <row r="2279" spans="1:71" ht="23.85" customHeight="1">
      <c r="A2279" s="69"/>
      <c r="B2279" s="548" t="str">
        <f>IF(ROSTER!B$8="","",ROSTER!B$8)</f>
        <v/>
      </c>
      <c r="C2279" s="536" t="str">
        <f>IF(ROSTER!C$8="","",ROSTER!C$8)</f>
        <v/>
      </c>
      <c r="D2279" s="537"/>
      <c r="E2279" s="546"/>
      <c r="F2279" s="501">
        <f>IF(E2279="y",1,IF(E2279="S",1,0))</f>
        <v>0</v>
      </c>
      <c r="G2279" s="506">
        <f>IF(E2279="S",1,0)</f>
        <v>0</v>
      </c>
      <c r="H2279" s="542"/>
      <c r="I2279" s="543"/>
      <c r="J2279" s="538"/>
      <c r="K2279" s="539"/>
      <c r="L2279" s="552"/>
      <c r="M2279" s="558"/>
      <c r="N2279" s="554">
        <f>L2279+J2279</f>
        <v>0</v>
      </c>
      <c r="O2279" s="555"/>
      <c r="P2279" s="538"/>
      <c r="Q2279" s="539"/>
      <c r="R2279" s="552"/>
      <c r="S2279" s="558"/>
      <c r="T2279" s="590">
        <f>R2279-P2279</f>
        <v>0</v>
      </c>
      <c r="U2279" s="591"/>
      <c r="V2279" s="550"/>
      <c r="W2279" s="543"/>
      <c r="X2279" s="538"/>
      <c r="Y2279" s="543"/>
      <c r="Z2279" s="538"/>
      <c r="AA2279" s="543"/>
      <c r="AB2279" s="538"/>
      <c r="AC2279" s="539"/>
      <c r="AD2279" s="552"/>
      <c r="AE2279" s="558"/>
      <c r="AF2279" s="586">
        <f>IF(AB2279=0,0,(AD2279/AB2279)*100)</f>
        <v>0</v>
      </c>
      <c r="AG2279" s="587"/>
      <c r="AH2279" s="538"/>
      <c r="AI2279" s="539"/>
      <c r="AJ2279" s="552"/>
      <c r="AK2279" s="558"/>
      <c r="AL2279" s="590">
        <f>IF(AH2279=0,0,(AJ2279/AH2279)*100)</f>
        <v>0</v>
      </c>
      <c r="AM2279" s="591"/>
      <c r="AN2279" s="538"/>
      <c r="AO2279" s="539"/>
      <c r="AP2279" s="552"/>
      <c r="AQ2279" s="558"/>
      <c r="AR2279" s="590">
        <f>IF(AN2279=0,0,(AP2279/AN2279)*100)</f>
        <v>0</v>
      </c>
      <c r="AS2279" s="591"/>
      <c r="AT2279" s="578">
        <f>AB2279+AH2279+AN2279</f>
        <v>0</v>
      </c>
      <c r="AU2279" s="579"/>
      <c r="AV2279" s="574">
        <f>AD2279+AJ2279+AP2279</f>
        <v>0</v>
      </c>
      <c r="AW2279" s="575"/>
      <c r="AX2279" s="590">
        <f>IF(AT2279=0,0,(AV2279/AT2279)*100)</f>
        <v>0</v>
      </c>
      <c r="AY2279" s="591"/>
      <c r="AZ2279" s="538"/>
      <c r="BA2279" s="539"/>
      <c r="BB2279" s="552"/>
      <c r="BC2279" s="558"/>
      <c r="BD2279" s="590">
        <f>IF(AZ2279=0,0,(BB2279/AZ2279)*100)</f>
        <v>0</v>
      </c>
      <c r="BE2279" s="591"/>
      <c r="BF2279" s="578">
        <f>AT2279+AZ2279</f>
        <v>0</v>
      </c>
      <c r="BG2279" s="579"/>
      <c r="BH2279" s="574">
        <f>AV2279+BB2279</f>
        <v>0</v>
      </c>
      <c r="BI2279" s="575"/>
      <c r="BJ2279" s="590">
        <f>IF(BF2279=0,0,(BH2279/BF2279)*100)</f>
        <v>0</v>
      </c>
      <c r="BK2279" s="591"/>
      <c r="BL2279" s="650">
        <f>(AD2279*2)+(AJ2279*2)+(AP2279*3)+BB2279</f>
        <v>0</v>
      </c>
      <c r="BM2279" s="651"/>
      <c r="BN2279" s="652"/>
      <c r="BO2279" s="599" t="e">
        <f>(BL2279*BR$2279)+(N2279*BR$2280)+(X2279*BR$2281)+(R2279*BR$2282)+(V2279*BR$2283)+(Z2279*BR$2284)</f>
        <v>#REF!</v>
      </c>
      <c r="BP2279" s="599" t="e">
        <f>((AZ2279-BB2279)*BR$2286)+((AT2279-AV2279)*BR$2285)+(H2279*BR$2287)+(P2279*BR$2288)</f>
        <v>#REF!</v>
      </c>
      <c r="BQ2279" s="70" t="s">
        <v>72</v>
      </c>
      <c r="BR2279" s="71" t="e">
        <f>IF(#REF!="B",#REF!,IF(#REF!="C",#REF!,#REF!))</f>
        <v>#REF!</v>
      </c>
      <c r="BS2279" s="67"/>
    </row>
    <row r="2280" spans="1:71" ht="23.85" customHeight="1">
      <c r="A2280" s="69"/>
      <c r="B2280" s="549"/>
      <c r="C2280" s="560" t="str">
        <f>IF(ROSTER!D$8="","",ROSTER!D$8)</f>
        <v/>
      </c>
      <c r="D2280" s="561"/>
      <c r="E2280" s="547"/>
      <c r="F2280" s="502"/>
      <c r="G2280" s="507"/>
      <c r="H2280" s="544"/>
      <c r="I2280" s="545"/>
      <c r="J2280" s="540"/>
      <c r="K2280" s="541"/>
      <c r="L2280" s="553"/>
      <c r="M2280" s="559"/>
      <c r="N2280" s="556" t="s">
        <v>14</v>
      </c>
      <c r="O2280" s="557"/>
      <c r="P2280" s="540"/>
      <c r="Q2280" s="541"/>
      <c r="R2280" s="553"/>
      <c r="S2280" s="559"/>
      <c r="T2280" s="592"/>
      <c r="U2280" s="593"/>
      <c r="V2280" s="551"/>
      <c r="W2280" s="545"/>
      <c r="X2280" s="540"/>
      <c r="Y2280" s="545"/>
      <c r="Z2280" s="540"/>
      <c r="AA2280" s="545"/>
      <c r="AB2280" s="540"/>
      <c r="AC2280" s="541"/>
      <c r="AD2280" s="553"/>
      <c r="AE2280" s="559"/>
      <c r="AF2280" s="588"/>
      <c r="AG2280" s="589"/>
      <c r="AH2280" s="540"/>
      <c r="AI2280" s="541"/>
      <c r="AJ2280" s="553"/>
      <c r="AK2280" s="559"/>
      <c r="AL2280" s="592"/>
      <c r="AM2280" s="593"/>
      <c r="AN2280" s="540"/>
      <c r="AO2280" s="541"/>
      <c r="AP2280" s="553"/>
      <c r="AQ2280" s="559"/>
      <c r="AR2280" s="592"/>
      <c r="AS2280" s="593"/>
      <c r="AT2280" s="580"/>
      <c r="AU2280" s="581"/>
      <c r="AV2280" s="576"/>
      <c r="AW2280" s="577"/>
      <c r="AX2280" s="592"/>
      <c r="AY2280" s="593"/>
      <c r="AZ2280" s="540"/>
      <c r="BA2280" s="541"/>
      <c r="BB2280" s="553"/>
      <c r="BC2280" s="559"/>
      <c r="BD2280" s="592"/>
      <c r="BE2280" s="593"/>
      <c r="BF2280" s="580"/>
      <c r="BG2280" s="581"/>
      <c r="BH2280" s="576"/>
      <c r="BI2280" s="577"/>
      <c r="BJ2280" s="592"/>
      <c r="BK2280" s="593"/>
      <c r="BL2280" s="653"/>
      <c r="BM2280" s="654"/>
      <c r="BN2280" s="655"/>
      <c r="BO2280" s="600"/>
      <c r="BP2280" s="600"/>
      <c r="BQ2280" s="70" t="s">
        <v>73</v>
      </c>
      <c r="BR2280" s="71" t="e">
        <f>IF(#REF!="B",#REF!,IF(#REF!="C",#REF!,#REF!))</f>
        <v>#REF!</v>
      </c>
      <c r="BS2280" s="67"/>
    </row>
    <row r="2281" spans="1:71" ht="21.75" customHeight="1">
      <c r="A2281" s="54"/>
      <c r="B2281" s="548" t="str">
        <f>IF(ROSTER!B$10="","",ROSTER!B$10)</f>
        <v/>
      </c>
      <c r="C2281" s="536" t="str">
        <f>IF(ROSTER!C$10="","",ROSTER!C$10)</f>
        <v/>
      </c>
      <c r="D2281" s="537"/>
      <c r="E2281" s="546"/>
      <c r="F2281" s="501">
        <f>IF(E2281="y",1,IF(E2281="S",1,0))</f>
        <v>0</v>
      </c>
      <c r="G2281" s="506">
        <f>IF(E2281="S",1,0)</f>
        <v>0</v>
      </c>
      <c r="H2281" s="542"/>
      <c r="I2281" s="543"/>
      <c r="J2281" s="538"/>
      <c r="K2281" s="539"/>
      <c r="L2281" s="552"/>
      <c r="M2281" s="558"/>
      <c r="N2281" s="554">
        <f>L2281+J2281</f>
        <v>0</v>
      </c>
      <c r="O2281" s="555"/>
      <c r="P2281" s="538"/>
      <c r="Q2281" s="539"/>
      <c r="R2281" s="552"/>
      <c r="S2281" s="558"/>
      <c r="T2281" s="590">
        <f t="shared" ref="T2281:T2322" si="2052">R2281-P2281</f>
        <v>0</v>
      </c>
      <c r="U2281" s="591"/>
      <c r="V2281" s="550"/>
      <c r="W2281" s="543"/>
      <c r="X2281" s="538"/>
      <c r="Y2281" s="543"/>
      <c r="Z2281" s="538"/>
      <c r="AA2281" s="543"/>
      <c r="AB2281" s="538"/>
      <c r="AC2281" s="539"/>
      <c r="AD2281" s="552"/>
      <c r="AE2281" s="558"/>
      <c r="AF2281" s="586">
        <f>IF(AB2281=0,0,(AD2281/AB2281)*100)</f>
        <v>0</v>
      </c>
      <c r="AG2281" s="587"/>
      <c r="AH2281" s="538"/>
      <c r="AI2281" s="539"/>
      <c r="AJ2281" s="552"/>
      <c r="AK2281" s="558"/>
      <c r="AL2281" s="590">
        <f>IF(AH2281=0,0,(AJ2281/AH2281)*100)</f>
        <v>0</v>
      </c>
      <c r="AM2281" s="591"/>
      <c r="AN2281" s="538"/>
      <c r="AO2281" s="539"/>
      <c r="AP2281" s="552"/>
      <c r="AQ2281" s="558"/>
      <c r="AR2281" s="590">
        <f>IF(AN2281=0,0,(AP2281/AN2281)*100)</f>
        <v>0</v>
      </c>
      <c r="AS2281" s="591"/>
      <c r="AT2281" s="578">
        <f>AB2281+AH2281+AN2281</f>
        <v>0</v>
      </c>
      <c r="AU2281" s="579"/>
      <c r="AV2281" s="574">
        <f>AD2281+AJ2281+AP2281</f>
        <v>0</v>
      </c>
      <c r="AW2281" s="575"/>
      <c r="AX2281" s="590">
        <f>IF(AT2281=0,0,(AV2281/AT2281)*100)</f>
        <v>0</v>
      </c>
      <c r="AY2281" s="591"/>
      <c r="AZ2281" s="538"/>
      <c r="BA2281" s="539"/>
      <c r="BB2281" s="552"/>
      <c r="BC2281" s="558"/>
      <c r="BD2281" s="590">
        <f>IF(AZ2281=0,0,(BB2281/AZ2281)*100)</f>
        <v>0</v>
      </c>
      <c r="BE2281" s="591"/>
      <c r="BF2281" s="578">
        <f>AT2281+AZ2281</f>
        <v>0</v>
      </c>
      <c r="BG2281" s="579"/>
      <c r="BH2281" s="574">
        <f>AV2281+BB2281</f>
        <v>0</v>
      </c>
      <c r="BI2281" s="575"/>
      <c r="BJ2281" s="590">
        <f>IF(BF2281=0,0,(BH2281/BF2281)*100)</f>
        <v>0</v>
      </c>
      <c r="BK2281" s="591"/>
      <c r="BL2281" s="650">
        <f>(AD2281*2)+(AJ2281*2)+(AP2281*3)+BB2281</f>
        <v>0</v>
      </c>
      <c r="BM2281" s="651"/>
      <c r="BN2281" s="652"/>
      <c r="BO2281" s="599" t="e">
        <f>(BL2281*BR$2279)+(N2281*BR$2280)+(X2281*BR$2281)+(R2281*BR$2282)+(V2281*BR$2283)+(Z2281*BR$2284)</f>
        <v>#REF!</v>
      </c>
      <c r="BP2281" s="599" t="e">
        <f>((AZ2281-BB2281)*BR$2286)+((AT2281-AV2281)*BR$2285)+(H2281*BR$2287)+(P2281*BR$2288)</f>
        <v>#REF!</v>
      </c>
      <c r="BQ2281" s="70" t="s">
        <v>74</v>
      </c>
      <c r="BR2281" s="71" t="e">
        <f>IF(#REF!="B",#REF!,IF(#REF!="C",#REF!,#REF!))</f>
        <v>#REF!</v>
      </c>
      <c r="BS2281" s="67"/>
    </row>
    <row r="2282" spans="1:71" ht="21.75" customHeight="1">
      <c r="A2282" s="54"/>
      <c r="B2282" s="549"/>
      <c r="C2282" s="560" t="str">
        <f>IF(ROSTER!D$10="","",ROSTER!D$10)</f>
        <v/>
      </c>
      <c r="D2282" s="561"/>
      <c r="E2282" s="547"/>
      <c r="F2282" s="502"/>
      <c r="G2282" s="507"/>
      <c r="H2282" s="544"/>
      <c r="I2282" s="545"/>
      <c r="J2282" s="540"/>
      <c r="K2282" s="541"/>
      <c r="L2282" s="553"/>
      <c r="M2282" s="559"/>
      <c r="N2282" s="556" t="s">
        <v>14</v>
      </c>
      <c r="O2282" s="557"/>
      <c r="P2282" s="540"/>
      <c r="Q2282" s="541"/>
      <c r="R2282" s="553"/>
      <c r="S2282" s="559"/>
      <c r="T2282" s="592"/>
      <c r="U2282" s="593"/>
      <c r="V2282" s="551"/>
      <c r="W2282" s="545"/>
      <c r="X2282" s="540"/>
      <c r="Y2282" s="545"/>
      <c r="Z2282" s="540"/>
      <c r="AA2282" s="545"/>
      <c r="AB2282" s="540"/>
      <c r="AC2282" s="541"/>
      <c r="AD2282" s="553"/>
      <c r="AE2282" s="559"/>
      <c r="AF2282" s="588"/>
      <c r="AG2282" s="589"/>
      <c r="AH2282" s="540"/>
      <c r="AI2282" s="541"/>
      <c r="AJ2282" s="553"/>
      <c r="AK2282" s="559"/>
      <c r="AL2282" s="592"/>
      <c r="AM2282" s="593"/>
      <c r="AN2282" s="540"/>
      <c r="AO2282" s="541"/>
      <c r="AP2282" s="553"/>
      <c r="AQ2282" s="559"/>
      <c r="AR2282" s="592"/>
      <c r="AS2282" s="593"/>
      <c r="AT2282" s="580"/>
      <c r="AU2282" s="581"/>
      <c r="AV2282" s="576"/>
      <c r="AW2282" s="577"/>
      <c r="AX2282" s="592"/>
      <c r="AY2282" s="593"/>
      <c r="AZ2282" s="540"/>
      <c r="BA2282" s="541"/>
      <c r="BB2282" s="553"/>
      <c r="BC2282" s="559"/>
      <c r="BD2282" s="592"/>
      <c r="BE2282" s="593"/>
      <c r="BF2282" s="580"/>
      <c r="BG2282" s="581"/>
      <c r="BH2282" s="576"/>
      <c r="BI2282" s="577"/>
      <c r="BJ2282" s="592"/>
      <c r="BK2282" s="593"/>
      <c r="BL2282" s="653"/>
      <c r="BM2282" s="654"/>
      <c r="BN2282" s="655"/>
      <c r="BO2282" s="600"/>
      <c r="BP2282" s="600"/>
      <c r="BQ2282" s="70" t="s">
        <v>75</v>
      </c>
      <c r="BR2282" s="71" t="e">
        <f>IF(#REF!="B",#REF!,IF(#REF!="C",#REF!,#REF!))</f>
        <v>#REF!</v>
      </c>
      <c r="BS2282" s="67"/>
    </row>
    <row r="2283" spans="1:71" ht="21.75" customHeight="1">
      <c r="A2283" s="54"/>
      <c r="B2283" s="565" t="str">
        <f>IF(ROSTER!B$12="","",ROSTER!B$12)</f>
        <v/>
      </c>
      <c r="C2283" s="536" t="str">
        <f>IF(ROSTER!C$12="","",ROSTER!C$12)</f>
        <v/>
      </c>
      <c r="D2283" s="537"/>
      <c r="E2283" s="546"/>
      <c r="F2283" s="501">
        <f>IF(E2283="y",1,IF(E2283="S",1,0))</f>
        <v>0</v>
      </c>
      <c r="G2283" s="506">
        <f>IF(E2283="S",1,0)</f>
        <v>0</v>
      </c>
      <c r="H2283" s="542"/>
      <c r="I2283" s="543"/>
      <c r="J2283" s="538"/>
      <c r="K2283" s="539"/>
      <c r="L2283" s="552"/>
      <c r="M2283" s="558"/>
      <c r="N2283" s="554">
        <f>L2283+J2283</f>
        <v>0</v>
      </c>
      <c r="O2283" s="555"/>
      <c r="P2283" s="538"/>
      <c r="Q2283" s="539"/>
      <c r="R2283" s="552"/>
      <c r="S2283" s="558"/>
      <c r="T2283" s="590">
        <f t="shared" ref="T2283:T2322" si="2053">R2283-P2283</f>
        <v>0</v>
      </c>
      <c r="U2283" s="591"/>
      <c r="V2283" s="550"/>
      <c r="W2283" s="543"/>
      <c r="X2283" s="538"/>
      <c r="Y2283" s="543"/>
      <c r="Z2283" s="538"/>
      <c r="AA2283" s="543"/>
      <c r="AB2283" s="538"/>
      <c r="AC2283" s="539"/>
      <c r="AD2283" s="552"/>
      <c r="AE2283" s="558"/>
      <c r="AF2283" s="586">
        <f>IF(AB2283=0,0,(AD2283/AB2283)*100)</f>
        <v>0</v>
      </c>
      <c r="AG2283" s="587"/>
      <c r="AH2283" s="538"/>
      <c r="AI2283" s="539"/>
      <c r="AJ2283" s="552"/>
      <c r="AK2283" s="558"/>
      <c r="AL2283" s="590">
        <f>IF(AH2283=0,0,(AJ2283/AH2283)*100)</f>
        <v>0</v>
      </c>
      <c r="AM2283" s="591"/>
      <c r="AN2283" s="538"/>
      <c r="AO2283" s="539"/>
      <c r="AP2283" s="552"/>
      <c r="AQ2283" s="558"/>
      <c r="AR2283" s="590">
        <f>IF(AN2283=0,0,(AP2283/AN2283)*100)</f>
        <v>0</v>
      </c>
      <c r="AS2283" s="591"/>
      <c r="AT2283" s="578">
        <f>AB2283+AH2283+AN2283</f>
        <v>0</v>
      </c>
      <c r="AU2283" s="579"/>
      <c r="AV2283" s="574">
        <f>AD2283+AJ2283+AP2283</f>
        <v>0</v>
      </c>
      <c r="AW2283" s="575"/>
      <c r="AX2283" s="590">
        <f>IF(AT2283=0,0,(AV2283/AT2283)*100)</f>
        <v>0</v>
      </c>
      <c r="AY2283" s="591"/>
      <c r="AZ2283" s="538"/>
      <c r="BA2283" s="539"/>
      <c r="BB2283" s="552"/>
      <c r="BC2283" s="558"/>
      <c r="BD2283" s="590">
        <f>IF(AZ2283=0,0,(BB2283/AZ2283)*100)</f>
        <v>0</v>
      </c>
      <c r="BE2283" s="591"/>
      <c r="BF2283" s="578">
        <f>AT2283+AZ2283</f>
        <v>0</v>
      </c>
      <c r="BG2283" s="579"/>
      <c r="BH2283" s="574">
        <f>AV2283+BB2283</f>
        <v>0</v>
      </c>
      <c r="BI2283" s="575"/>
      <c r="BJ2283" s="590">
        <f>IF(BF2283=0,0,(BH2283/BF2283)*100)</f>
        <v>0</v>
      </c>
      <c r="BK2283" s="591"/>
      <c r="BL2283" s="650">
        <f>(AD2283*2)+(AJ2283*2)+(AP2283*3)+BB2283</f>
        <v>0</v>
      </c>
      <c r="BM2283" s="651"/>
      <c r="BN2283" s="652"/>
      <c r="BO2283" s="599" t="e">
        <f>(BL2283*BR$2279)+(N2283*BR$2280)+(X2283*BR$2281)+(R2283*BR$2282)+(V2283*BR$2283)+(Z2283*BR$2284)</f>
        <v>#REF!</v>
      </c>
      <c r="BP2283" s="599" t="e">
        <f>((AZ2283-BB2283)*BR$2286)+((AT2283-AV2283)*BR$2285)+(H2283*BR$2287)+(P2283*BR$2288)</f>
        <v>#REF!</v>
      </c>
      <c r="BQ2283" s="70" t="s">
        <v>76</v>
      </c>
      <c r="BR2283" s="71" t="e">
        <f>IF(#REF!="B",#REF!,IF(#REF!="C",#REF!,#REF!))</f>
        <v>#REF!</v>
      </c>
      <c r="BS2283" s="67"/>
    </row>
    <row r="2284" spans="1:71" ht="21.75" customHeight="1">
      <c r="A2284" s="54"/>
      <c r="B2284" s="566"/>
      <c r="C2284" s="560" t="str">
        <f>IF(ROSTER!D$12="","",ROSTER!D$12)</f>
        <v/>
      </c>
      <c r="D2284" s="561"/>
      <c r="E2284" s="547"/>
      <c r="F2284" s="502"/>
      <c r="G2284" s="507"/>
      <c r="H2284" s="544"/>
      <c r="I2284" s="545"/>
      <c r="J2284" s="540"/>
      <c r="K2284" s="541"/>
      <c r="L2284" s="553"/>
      <c r="M2284" s="559"/>
      <c r="N2284" s="556" t="s">
        <v>14</v>
      </c>
      <c r="O2284" s="557"/>
      <c r="P2284" s="540"/>
      <c r="Q2284" s="541"/>
      <c r="R2284" s="553"/>
      <c r="S2284" s="559"/>
      <c r="T2284" s="592"/>
      <c r="U2284" s="593"/>
      <c r="V2284" s="551"/>
      <c r="W2284" s="545"/>
      <c r="X2284" s="540"/>
      <c r="Y2284" s="545"/>
      <c r="Z2284" s="540"/>
      <c r="AA2284" s="545"/>
      <c r="AB2284" s="540"/>
      <c r="AC2284" s="541"/>
      <c r="AD2284" s="553"/>
      <c r="AE2284" s="559"/>
      <c r="AF2284" s="588"/>
      <c r="AG2284" s="589"/>
      <c r="AH2284" s="540"/>
      <c r="AI2284" s="541"/>
      <c r="AJ2284" s="553"/>
      <c r="AK2284" s="559"/>
      <c r="AL2284" s="592"/>
      <c r="AM2284" s="593"/>
      <c r="AN2284" s="540"/>
      <c r="AO2284" s="541"/>
      <c r="AP2284" s="553"/>
      <c r="AQ2284" s="559"/>
      <c r="AR2284" s="592"/>
      <c r="AS2284" s="593"/>
      <c r="AT2284" s="580"/>
      <c r="AU2284" s="581"/>
      <c r="AV2284" s="576"/>
      <c r="AW2284" s="577"/>
      <c r="AX2284" s="592"/>
      <c r="AY2284" s="593"/>
      <c r="AZ2284" s="540"/>
      <c r="BA2284" s="541"/>
      <c r="BB2284" s="553"/>
      <c r="BC2284" s="559"/>
      <c r="BD2284" s="592"/>
      <c r="BE2284" s="593"/>
      <c r="BF2284" s="580"/>
      <c r="BG2284" s="581"/>
      <c r="BH2284" s="576"/>
      <c r="BI2284" s="577"/>
      <c r="BJ2284" s="592"/>
      <c r="BK2284" s="593"/>
      <c r="BL2284" s="653"/>
      <c r="BM2284" s="654"/>
      <c r="BN2284" s="655"/>
      <c r="BO2284" s="600"/>
      <c r="BP2284" s="600"/>
      <c r="BQ2284" s="70" t="s">
        <v>77</v>
      </c>
      <c r="BR2284" s="71" t="e">
        <f>IF(#REF!="B",#REF!,IF(#REF!="C",#REF!,#REF!))</f>
        <v>#REF!</v>
      </c>
      <c r="BS2284" s="67"/>
    </row>
    <row r="2285" spans="1:71" ht="21.75" customHeight="1">
      <c r="A2285" s="54"/>
      <c r="B2285" s="565" t="str">
        <f>IF(ROSTER!B$14="","",ROSTER!B$14)</f>
        <v/>
      </c>
      <c r="C2285" s="536" t="str">
        <f>IF(ROSTER!C$14="","",ROSTER!C$14)</f>
        <v/>
      </c>
      <c r="D2285" s="537"/>
      <c r="E2285" s="546"/>
      <c r="F2285" s="501">
        <f>IF(E2285="y",1,IF(E2285="S",1,0))</f>
        <v>0</v>
      </c>
      <c r="G2285" s="506">
        <f>IF(E2285="S",1,0)</f>
        <v>0</v>
      </c>
      <c r="H2285" s="542"/>
      <c r="I2285" s="543"/>
      <c r="J2285" s="538"/>
      <c r="K2285" s="539"/>
      <c r="L2285" s="552"/>
      <c r="M2285" s="558"/>
      <c r="N2285" s="554">
        <f>L2285+J2285</f>
        <v>0</v>
      </c>
      <c r="O2285" s="555"/>
      <c r="P2285" s="538"/>
      <c r="Q2285" s="539"/>
      <c r="R2285" s="552"/>
      <c r="S2285" s="558"/>
      <c r="T2285" s="590">
        <f t="shared" ref="T2285:T2322" si="2054">R2285-P2285</f>
        <v>0</v>
      </c>
      <c r="U2285" s="591"/>
      <c r="V2285" s="550"/>
      <c r="W2285" s="543"/>
      <c r="X2285" s="538"/>
      <c r="Y2285" s="543"/>
      <c r="Z2285" s="538"/>
      <c r="AA2285" s="543"/>
      <c r="AB2285" s="538"/>
      <c r="AC2285" s="539"/>
      <c r="AD2285" s="552"/>
      <c r="AE2285" s="558"/>
      <c r="AF2285" s="586">
        <f>IF(AB2285=0,0,(AD2285/AB2285)*100)</f>
        <v>0</v>
      </c>
      <c r="AG2285" s="587"/>
      <c r="AH2285" s="538"/>
      <c r="AI2285" s="539"/>
      <c r="AJ2285" s="552"/>
      <c r="AK2285" s="558"/>
      <c r="AL2285" s="590">
        <f>IF(AH2285=0,0,(AJ2285/AH2285)*100)</f>
        <v>0</v>
      </c>
      <c r="AM2285" s="591"/>
      <c r="AN2285" s="538"/>
      <c r="AO2285" s="539"/>
      <c r="AP2285" s="552"/>
      <c r="AQ2285" s="558"/>
      <c r="AR2285" s="590">
        <f>IF(AN2285=0,0,(AP2285/AN2285)*100)</f>
        <v>0</v>
      </c>
      <c r="AS2285" s="591"/>
      <c r="AT2285" s="578">
        <f>AB2285+AH2285+AN2285</f>
        <v>0</v>
      </c>
      <c r="AU2285" s="579"/>
      <c r="AV2285" s="574">
        <f>AD2285+AJ2285+AP2285</f>
        <v>0</v>
      </c>
      <c r="AW2285" s="575"/>
      <c r="AX2285" s="590">
        <f>IF(AT2285=0,0,(AV2285/AT2285)*100)</f>
        <v>0</v>
      </c>
      <c r="AY2285" s="591"/>
      <c r="AZ2285" s="538"/>
      <c r="BA2285" s="539"/>
      <c r="BB2285" s="552"/>
      <c r="BC2285" s="558"/>
      <c r="BD2285" s="590">
        <f>IF(AZ2285=0,0,(BB2285/AZ2285)*100)</f>
        <v>0</v>
      </c>
      <c r="BE2285" s="591"/>
      <c r="BF2285" s="578">
        <f>AT2285+AZ2285</f>
        <v>0</v>
      </c>
      <c r="BG2285" s="579"/>
      <c r="BH2285" s="574">
        <f>AV2285+BB2285</f>
        <v>0</v>
      </c>
      <c r="BI2285" s="575"/>
      <c r="BJ2285" s="590">
        <f>IF(BF2285=0,0,(BH2285/BF2285)*100)</f>
        <v>0</v>
      </c>
      <c r="BK2285" s="591"/>
      <c r="BL2285" s="650">
        <f>(AD2285*2)+(AJ2285*2)+(AP2285*3)+BB2285</f>
        <v>0</v>
      </c>
      <c r="BM2285" s="651"/>
      <c r="BN2285" s="652"/>
      <c r="BO2285" s="599" t="e">
        <f>(BL2285*BR$2279)+(N2285*BR$2280)+(X2285*BR$2281)+(R2285*BR$2282)+(V2285*BR$2283)+(Z2285*BR$2284)</f>
        <v>#REF!</v>
      </c>
      <c r="BP2285" s="599" t="e">
        <f>((AZ2285-BB2285)*BR$2286)+((AT2285-AV2285)*BR$2285)+(H2285*BR$2287)+(P2285*BR$2288)</f>
        <v>#REF!</v>
      </c>
      <c r="BQ2285" s="70" t="s">
        <v>78</v>
      </c>
      <c r="BR2285" s="71" t="e">
        <f>IF(#REF!="B",#REF!,IF(#REF!="C",#REF!,#REF!))</f>
        <v>#REF!</v>
      </c>
      <c r="BS2285" s="67"/>
    </row>
    <row r="2286" spans="1:71" ht="21.75" customHeight="1">
      <c r="A2286" s="54"/>
      <c r="B2286" s="566"/>
      <c r="C2286" s="560" t="str">
        <f>IF(ROSTER!D$14="","",ROSTER!D$14)</f>
        <v/>
      </c>
      <c r="D2286" s="561"/>
      <c r="E2286" s="547"/>
      <c r="F2286" s="502"/>
      <c r="G2286" s="507"/>
      <c r="H2286" s="544"/>
      <c r="I2286" s="545"/>
      <c r="J2286" s="540"/>
      <c r="K2286" s="541"/>
      <c r="L2286" s="553"/>
      <c r="M2286" s="559"/>
      <c r="N2286" s="556" t="s">
        <v>14</v>
      </c>
      <c r="O2286" s="557"/>
      <c r="P2286" s="540"/>
      <c r="Q2286" s="541"/>
      <c r="R2286" s="553"/>
      <c r="S2286" s="559"/>
      <c r="T2286" s="592"/>
      <c r="U2286" s="593"/>
      <c r="V2286" s="551"/>
      <c r="W2286" s="545"/>
      <c r="X2286" s="540"/>
      <c r="Y2286" s="545"/>
      <c r="Z2286" s="540"/>
      <c r="AA2286" s="545"/>
      <c r="AB2286" s="540"/>
      <c r="AC2286" s="541"/>
      <c r="AD2286" s="553"/>
      <c r="AE2286" s="559"/>
      <c r="AF2286" s="588"/>
      <c r="AG2286" s="589"/>
      <c r="AH2286" s="540"/>
      <c r="AI2286" s="541"/>
      <c r="AJ2286" s="553"/>
      <c r="AK2286" s="559"/>
      <c r="AL2286" s="592"/>
      <c r="AM2286" s="593"/>
      <c r="AN2286" s="540"/>
      <c r="AO2286" s="541"/>
      <c r="AP2286" s="553"/>
      <c r="AQ2286" s="559"/>
      <c r="AR2286" s="592"/>
      <c r="AS2286" s="593"/>
      <c r="AT2286" s="580"/>
      <c r="AU2286" s="581"/>
      <c r="AV2286" s="576"/>
      <c r="AW2286" s="577"/>
      <c r="AX2286" s="592"/>
      <c r="AY2286" s="593"/>
      <c r="AZ2286" s="540"/>
      <c r="BA2286" s="541"/>
      <c r="BB2286" s="553"/>
      <c r="BC2286" s="559"/>
      <c r="BD2286" s="592"/>
      <c r="BE2286" s="593"/>
      <c r="BF2286" s="580"/>
      <c r="BG2286" s="581"/>
      <c r="BH2286" s="576"/>
      <c r="BI2286" s="577"/>
      <c r="BJ2286" s="592"/>
      <c r="BK2286" s="593"/>
      <c r="BL2286" s="653"/>
      <c r="BM2286" s="654"/>
      <c r="BN2286" s="655"/>
      <c r="BO2286" s="600"/>
      <c r="BP2286" s="600"/>
      <c r="BQ2286" s="70" t="s">
        <v>79</v>
      </c>
      <c r="BR2286" s="71" t="e">
        <f>IF(#REF!="B",#REF!,IF(#REF!="C",#REF!,#REF!))</f>
        <v>#REF!</v>
      </c>
      <c r="BS2286" s="67"/>
    </row>
    <row r="2287" spans="1:71" ht="21.75" customHeight="1">
      <c r="A2287" s="54"/>
      <c r="B2287" s="565" t="str">
        <f>IF(ROSTER!B$16="","",ROSTER!B$16)</f>
        <v/>
      </c>
      <c r="C2287" s="536" t="str">
        <f>IF(ROSTER!C$16="","",ROSTER!C$16)</f>
        <v/>
      </c>
      <c r="D2287" s="537"/>
      <c r="E2287" s="546"/>
      <c r="F2287" s="501">
        <f>IF(E2287="y",1,IF(E2287="S",1,0))</f>
        <v>0</v>
      </c>
      <c r="G2287" s="506">
        <f>IF(E2287="S",1,0)</f>
        <v>0</v>
      </c>
      <c r="H2287" s="542"/>
      <c r="I2287" s="543"/>
      <c r="J2287" s="538"/>
      <c r="K2287" s="539"/>
      <c r="L2287" s="552"/>
      <c r="M2287" s="558"/>
      <c r="N2287" s="554">
        <f>L2287+J2287</f>
        <v>0</v>
      </c>
      <c r="O2287" s="555"/>
      <c r="P2287" s="538"/>
      <c r="Q2287" s="539"/>
      <c r="R2287" s="552"/>
      <c r="S2287" s="558"/>
      <c r="T2287" s="590">
        <f t="shared" ref="T2287:T2322" si="2055">R2287-P2287</f>
        <v>0</v>
      </c>
      <c r="U2287" s="591"/>
      <c r="V2287" s="550"/>
      <c r="W2287" s="543"/>
      <c r="X2287" s="538"/>
      <c r="Y2287" s="543"/>
      <c r="Z2287" s="538"/>
      <c r="AA2287" s="543"/>
      <c r="AB2287" s="538"/>
      <c r="AC2287" s="539"/>
      <c r="AD2287" s="552"/>
      <c r="AE2287" s="558"/>
      <c r="AF2287" s="586">
        <f>IF(AB2287=0,0,(AD2287/AB2287)*100)</f>
        <v>0</v>
      </c>
      <c r="AG2287" s="587"/>
      <c r="AH2287" s="538"/>
      <c r="AI2287" s="539"/>
      <c r="AJ2287" s="552"/>
      <c r="AK2287" s="558"/>
      <c r="AL2287" s="590">
        <f>IF(AH2287=0,0,(AJ2287/AH2287)*100)</f>
        <v>0</v>
      </c>
      <c r="AM2287" s="591"/>
      <c r="AN2287" s="538"/>
      <c r="AO2287" s="539"/>
      <c r="AP2287" s="552"/>
      <c r="AQ2287" s="558"/>
      <c r="AR2287" s="590">
        <f>IF(AN2287=0,0,(AP2287/AN2287)*100)</f>
        <v>0</v>
      </c>
      <c r="AS2287" s="591"/>
      <c r="AT2287" s="578">
        <f>AB2287+AH2287+AN2287</f>
        <v>0</v>
      </c>
      <c r="AU2287" s="579"/>
      <c r="AV2287" s="574">
        <f>AD2287+AJ2287+AP2287</f>
        <v>0</v>
      </c>
      <c r="AW2287" s="575"/>
      <c r="AX2287" s="590">
        <f>IF(AT2287=0,0,(AV2287/AT2287)*100)</f>
        <v>0</v>
      </c>
      <c r="AY2287" s="591"/>
      <c r="AZ2287" s="538"/>
      <c r="BA2287" s="539"/>
      <c r="BB2287" s="552"/>
      <c r="BC2287" s="558"/>
      <c r="BD2287" s="590">
        <f>IF(AZ2287=0,0,(BB2287/AZ2287)*100)</f>
        <v>0</v>
      </c>
      <c r="BE2287" s="591"/>
      <c r="BF2287" s="578">
        <f>AT2287+AZ2287</f>
        <v>0</v>
      </c>
      <c r="BG2287" s="579"/>
      <c r="BH2287" s="574">
        <f>AV2287+BB2287</f>
        <v>0</v>
      </c>
      <c r="BI2287" s="575"/>
      <c r="BJ2287" s="590">
        <f>IF(BF2287=0,0,(BH2287/BF2287)*100)</f>
        <v>0</v>
      </c>
      <c r="BK2287" s="591"/>
      <c r="BL2287" s="650">
        <f>(AD2287*2)+(AJ2287*2)+(AP2287*3)+BB2287</f>
        <v>0</v>
      </c>
      <c r="BM2287" s="651"/>
      <c r="BN2287" s="652"/>
      <c r="BO2287" s="599" t="e">
        <f>(BL2287*BR$2279)+(N2287*BR$2280)+(X2287*BR$2281)+(R2287*BR$2282)+(V2287*BR$2283)+(Z2287*BR$2284)</f>
        <v>#REF!</v>
      </c>
      <c r="BP2287" s="599" t="e">
        <f>((AZ2287-BB2287)*BR$2286)+((AT2287-AV2287)*BR$2285)+(H2287*BR$2287)+(P2287*BR$2288)</f>
        <v>#REF!</v>
      </c>
      <c r="BQ2287" s="70" t="s">
        <v>80</v>
      </c>
      <c r="BR2287" s="71" t="e">
        <f>IF(#REF!="B",#REF!,IF(#REF!="C",#REF!,#REF!))</f>
        <v>#REF!</v>
      </c>
      <c r="BS2287" s="67"/>
    </row>
    <row r="2288" spans="1:71" ht="21.75" customHeight="1">
      <c r="A2288" s="54"/>
      <c r="B2288" s="566"/>
      <c r="C2288" s="560" t="str">
        <f>IF(ROSTER!D$16="","",ROSTER!D$16)</f>
        <v/>
      </c>
      <c r="D2288" s="561"/>
      <c r="E2288" s="547"/>
      <c r="F2288" s="502"/>
      <c r="G2288" s="507"/>
      <c r="H2288" s="544"/>
      <c r="I2288" s="545"/>
      <c r="J2288" s="540"/>
      <c r="K2288" s="541"/>
      <c r="L2288" s="553"/>
      <c r="M2288" s="559"/>
      <c r="N2288" s="556" t="s">
        <v>14</v>
      </c>
      <c r="O2288" s="557"/>
      <c r="P2288" s="540"/>
      <c r="Q2288" s="541"/>
      <c r="R2288" s="553"/>
      <c r="S2288" s="559"/>
      <c r="T2288" s="592"/>
      <c r="U2288" s="593"/>
      <c r="V2288" s="551"/>
      <c r="W2288" s="545"/>
      <c r="X2288" s="540"/>
      <c r="Y2288" s="545"/>
      <c r="Z2288" s="540"/>
      <c r="AA2288" s="545"/>
      <c r="AB2288" s="540"/>
      <c r="AC2288" s="541"/>
      <c r="AD2288" s="553"/>
      <c r="AE2288" s="559"/>
      <c r="AF2288" s="588"/>
      <c r="AG2288" s="589"/>
      <c r="AH2288" s="540"/>
      <c r="AI2288" s="541"/>
      <c r="AJ2288" s="553"/>
      <c r="AK2288" s="559"/>
      <c r="AL2288" s="592"/>
      <c r="AM2288" s="593"/>
      <c r="AN2288" s="540"/>
      <c r="AO2288" s="541"/>
      <c r="AP2288" s="553"/>
      <c r="AQ2288" s="559"/>
      <c r="AR2288" s="592"/>
      <c r="AS2288" s="593"/>
      <c r="AT2288" s="580"/>
      <c r="AU2288" s="581"/>
      <c r="AV2288" s="576"/>
      <c r="AW2288" s="577"/>
      <c r="AX2288" s="592"/>
      <c r="AY2288" s="593"/>
      <c r="AZ2288" s="540"/>
      <c r="BA2288" s="541"/>
      <c r="BB2288" s="553"/>
      <c r="BC2288" s="559"/>
      <c r="BD2288" s="592"/>
      <c r="BE2288" s="593"/>
      <c r="BF2288" s="580"/>
      <c r="BG2288" s="581"/>
      <c r="BH2288" s="576"/>
      <c r="BI2288" s="577"/>
      <c r="BJ2288" s="592"/>
      <c r="BK2288" s="593"/>
      <c r="BL2288" s="653"/>
      <c r="BM2288" s="654"/>
      <c r="BN2288" s="655"/>
      <c r="BO2288" s="600"/>
      <c r="BP2288" s="600"/>
      <c r="BQ2288" s="70" t="s">
        <v>81</v>
      </c>
      <c r="BR2288" s="71" t="e">
        <f>IF(#REF!="B",#REF!,IF(#REF!="C",#REF!,#REF!))</f>
        <v>#REF!</v>
      </c>
      <c r="BS2288" s="67"/>
    </row>
    <row r="2289" spans="1:71" ht="21.75" customHeight="1">
      <c r="A2289" s="54"/>
      <c r="B2289" s="565" t="str">
        <f>IF(ROSTER!B$18="","",ROSTER!B$18)</f>
        <v/>
      </c>
      <c r="C2289" s="536" t="str">
        <f>IF(ROSTER!C$18="","",ROSTER!C$18)</f>
        <v/>
      </c>
      <c r="D2289" s="537"/>
      <c r="E2289" s="546"/>
      <c r="F2289" s="501">
        <f>IF(E2289="y",1,IF(E2289="S",1,0))</f>
        <v>0</v>
      </c>
      <c r="G2289" s="506">
        <f>IF(E2289="S",1,0)</f>
        <v>0</v>
      </c>
      <c r="H2289" s="542"/>
      <c r="I2289" s="543"/>
      <c r="J2289" s="538"/>
      <c r="K2289" s="539"/>
      <c r="L2289" s="552"/>
      <c r="M2289" s="558"/>
      <c r="N2289" s="554">
        <f>L2289+J2289</f>
        <v>0</v>
      </c>
      <c r="O2289" s="555"/>
      <c r="P2289" s="538"/>
      <c r="Q2289" s="539"/>
      <c r="R2289" s="552"/>
      <c r="S2289" s="558"/>
      <c r="T2289" s="590">
        <f t="shared" ref="T2289:T2322" si="2056">R2289-P2289</f>
        <v>0</v>
      </c>
      <c r="U2289" s="591"/>
      <c r="V2289" s="550"/>
      <c r="W2289" s="543"/>
      <c r="X2289" s="538"/>
      <c r="Y2289" s="543"/>
      <c r="Z2289" s="538"/>
      <c r="AA2289" s="543"/>
      <c r="AB2289" s="538"/>
      <c r="AC2289" s="539"/>
      <c r="AD2289" s="552"/>
      <c r="AE2289" s="558"/>
      <c r="AF2289" s="586">
        <f>IF(AB2289=0,0,(AD2289/AB2289)*100)</f>
        <v>0</v>
      </c>
      <c r="AG2289" s="587"/>
      <c r="AH2289" s="538"/>
      <c r="AI2289" s="539"/>
      <c r="AJ2289" s="552"/>
      <c r="AK2289" s="558"/>
      <c r="AL2289" s="590">
        <f>IF(AH2289=0,0,(AJ2289/AH2289)*100)</f>
        <v>0</v>
      </c>
      <c r="AM2289" s="591"/>
      <c r="AN2289" s="538"/>
      <c r="AO2289" s="539"/>
      <c r="AP2289" s="552"/>
      <c r="AQ2289" s="558"/>
      <c r="AR2289" s="590">
        <f>IF(AN2289=0,0,(AP2289/AN2289)*100)</f>
        <v>0</v>
      </c>
      <c r="AS2289" s="591"/>
      <c r="AT2289" s="578">
        <f>AB2289+AH2289+AN2289</f>
        <v>0</v>
      </c>
      <c r="AU2289" s="579"/>
      <c r="AV2289" s="574">
        <f>AD2289+AJ2289+AP2289</f>
        <v>0</v>
      </c>
      <c r="AW2289" s="575"/>
      <c r="AX2289" s="590">
        <f>IF(AT2289=0,0,(AV2289/AT2289)*100)</f>
        <v>0</v>
      </c>
      <c r="AY2289" s="591"/>
      <c r="AZ2289" s="538"/>
      <c r="BA2289" s="539"/>
      <c r="BB2289" s="552"/>
      <c r="BC2289" s="558"/>
      <c r="BD2289" s="590">
        <f>IF(AZ2289=0,0,(BB2289/AZ2289)*100)</f>
        <v>0</v>
      </c>
      <c r="BE2289" s="591"/>
      <c r="BF2289" s="578">
        <f>AT2289+AZ2289</f>
        <v>0</v>
      </c>
      <c r="BG2289" s="579"/>
      <c r="BH2289" s="574">
        <f>AV2289+BB2289</f>
        <v>0</v>
      </c>
      <c r="BI2289" s="575"/>
      <c r="BJ2289" s="590">
        <f>IF(BF2289=0,0,(BH2289/BF2289)*100)</f>
        <v>0</v>
      </c>
      <c r="BK2289" s="591"/>
      <c r="BL2289" s="650">
        <f>(AD2289*2)+(AJ2289*2)+(AP2289*3)+BB2289</f>
        <v>0</v>
      </c>
      <c r="BM2289" s="651"/>
      <c r="BN2289" s="652"/>
      <c r="BO2289" s="599" t="e">
        <f>(BL2289*BR$2279)+(N2289*BR$2280)+(X2289*BR$2281)+(R2289*BR$2282)+(V2289*BR$2283)+(Z2289*BR$2284)</f>
        <v>#REF!</v>
      </c>
      <c r="BP2289" s="599" t="e">
        <f>((AZ2289-BB2289)*BR$2286)+((AT2289-AV2289)*BR$2285)+(H2289*BR$2287)+(P2289*BR$2288)</f>
        <v>#REF!</v>
      </c>
      <c r="BQ2289" s="54"/>
      <c r="BR2289" s="54"/>
      <c r="BS2289" s="67"/>
    </row>
    <row r="2290" spans="1:71" ht="21.75" customHeight="1">
      <c r="A2290" s="54"/>
      <c r="B2290" s="566"/>
      <c r="C2290" s="560" t="str">
        <f>IF(ROSTER!D$18="","",ROSTER!D$18)</f>
        <v/>
      </c>
      <c r="D2290" s="561"/>
      <c r="E2290" s="547"/>
      <c r="F2290" s="502"/>
      <c r="G2290" s="507"/>
      <c r="H2290" s="544"/>
      <c r="I2290" s="545"/>
      <c r="J2290" s="540"/>
      <c r="K2290" s="541"/>
      <c r="L2290" s="553"/>
      <c r="M2290" s="559"/>
      <c r="N2290" s="556"/>
      <c r="O2290" s="557"/>
      <c r="P2290" s="540"/>
      <c r="Q2290" s="541"/>
      <c r="R2290" s="553"/>
      <c r="S2290" s="559"/>
      <c r="T2290" s="592"/>
      <c r="U2290" s="593"/>
      <c r="V2290" s="551"/>
      <c r="W2290" s="545"/>
      <c r="X2290" s="540"/>
      <c r="Y2290" s="545"/>
      <c r="Z2290" s="540"/>
      <c r="AA2290" s="545"/>
      <c r="AB2290" s="540"/>
      <c r="AC2290" s="541"/>
      <c r="AD2290" s="553"/>
      <c r="AE2290" s="559"/>
      <c r="AF2290" s="588"/>
      <c r="AG2290" s="589"/>
      <c r="AH2290" s="540"/>
      <c r="AI2290" s="541"/>
      <c r="AJ2290" s="553"/>
      <c r="AK2290" s="559"/>
      <c r="AL2290" s="592"/>
      <c r="AM2290" s="593"/>
      <c r="AN2290" s="540"/>
      <c r="AO2290" s="541"/>
      <c r="AP2290" s="553"/>
      <c r="AQ2290" s="559"/>
      <c r="AR2290" s="592"/>
      <c r="AS2290" s="593"/>
      <c r="AT2290" s="580"/>
      <c r="AU2290" s="581"/>
      <c r="AV2290" s="576"/>
      <c r="AW2290" s="577"/>
      <c r="AX2290" s="592"/>
      <c r="AY2290" s="593"/>
      <c r="AZ2290" s="540"/>
      <c r="BA2290" s="541"/>
      <c r="BB2290" s="553"/>
      <c r="BC2290" s="559"/>
      <c r="BD2290" s="592"/>
      <c r="BE2290" s="593"/>
      <c r="BF2290" s="580"/>
      <c r="BG2290" s="581"/>
      <c r="BH2290" s="576"/>
      <c r="BI2290" s="577"/>
      <c r="BJ2290" s="592"/>
      <c r="BK2290" s="593"/>
      <c r="BL2290" s="653"/>
      <c r="BM2290" s="654"/>
      <c r="BN2290" s="655"/>
      <c r="BO2290" s="600"/>
      <c r="BP2290" s="600"/>
      <c r="BQ2290" s="54"/>
      <c r="BR2290" s="54"/>
      <c r="BS2290" s="54"/>
    </row>
    <row r="2291" spans="1:71" ht="21.75" customHeight="1">
      <c r="A2291" s="54"/>
      <c r="B2291" s="565" t="str">
        <f>IF(ROSTER!B$20="","",ROSTER!B$20)</f>
        <v/>
      </c>
      <c r="C2291" s="536" t="str">
        <f>IF(ROSTER!C$20="","",ROSTER!C$20)</f>
        <v/>
      </c>
      <c r="D2291" s="537"/>
      <c r="E2291" s="546"/>
      <c r="F2291" s="501">
        <f>IF(E2291="y",1,IF(E2291="S",1,0))</f>
        <v>0</v>
      </c>
      <c r="G2291" s="506">
        <f>IF(E2291="S",1,0)</f>
        <v>0</v>
      </c>
      <c r="H2291" s="542"/>
      <c r="I2291" s="543"/>
      <c r="J2291" s="538"/>
      <c r="K2291" s="539"/>
      <c r="L2291" s="552"/>
      <c r="M2291" s="558"/>
      <c r="N2291" s="554">
        <f>L2291+J2291</f>
        <v>0</v>
      </c>
      <c r="O2291" s="555"/>
      <c r="P2291" s="538"/>
      <c r="Q2291" s="539"/>
      <c r="R2291" s="552"/>
      <c r="S2291" s="558"/>
      <c r="T2291" s="590">
        <f t="shared" ref="T2291:T2322" si="2057">R2291-P2291</f>
        <v>0</v>
      </c>
      <c r="U2291" s="591"/>
      <c r="V2291" s="550"/>
      <c r="W2291" s="543"/>
      <c r="X2291" s="538"/>
      <c r="Y2291" s="543"/>
      <c r="Z2291" s="538"/>
      <c r="AA2291" s="543"/>
      <c r="AB2291" s="538"/>
      <c r="AC2291" s="539"/>
      <c r="AD2291" s="552"/>
      <c r="AE2291" s="558"/>
      <c r="AF2291" s="586">
        <f>IF(AB2291=0,0,(AD2291/AB2291)*100)</f>
        <v>0</v>
      </c>
      <c r="AG2291" s="587"/>
      <c r="AH2291" s="538"/>
      <c r="AI2291" s="539"/>
      <c r="AJ2291" s="552"/>
      <c r="AK2291" s="558"/>
      <c r="AL2291" s="590">
        <f>IF(AH2291=0,0,(AJ2291/AH2291)*100)</f>
        <v>0</v>
      </c>
      <c r="AM2291" s="591"/>
      <c r="AN2291" s="538"/>
      <c r="AO2291" s="539"/>
      <c r="AP2291" s="552"/>
      <c r="AQ2291" s="558"/>
      <c r="AR2291" s="590">
        <f>IF(AN2291=0,0,(AP2291/AN2291)*100)</f>
        <v>0</v>
      </c>
      <c r="AS2291" s="591"/>
      <c r="AT2291" s="578">
        <f>AB2291+AH2291+AN2291</f>
        <v>0</v>
      </c>
      <c r="AU2291" s="579"/>
      <c r="AV2291" s="574">
        <f>AD2291+AJ2291+AP2291</f>
        <v>0</v>
      </c>
      <c r="AW2291" s="575"/>
      <c r="AX2291" s="590">
        <f>IF(AT2291=0,0,(AV2291/AT2291)*100)</f>
        <v>0</v>
      </c>
      <c r="AY2291" s="591"/>
      <c r="AZ2291" s="538"/>
      <c r="BA2291" s="539"/>
      <c r="BB2291" s="552"/>
      <c r="BC2291" s="558"/>
      <c r="BD2291" s="590">
        <f>IF(AZ2291=0,0,(BB2291/AZ2291)*100)</f>
        <v>0</v>
      </c>
      <c r="BE2291" s="591"/>
      <c r="BF2291" s="578">
        <f>AT2291+AZ2291</f>
        <v>0</v>
      </c>
      <c r="BG2291" s="579"/>
      <c r="BH2291" s="574">
        <f>AV2291+BB2291</f>
        <v>0</v>
      </c>
      <c r="BI2291" s="575"/>
      <c r="BJ2291" s="590">
        <f>IF(BF2291=0,0,(BH2291/BF2291)*100)</f>
        <v>0</v>
      </c>
      <c r="BK2291" s="591"/>
      <c r="BL2291" s="650">
        <f>(AD2291*2)+(AJ2291*2)+(AP2291*3)+BB2291</f>
        <v>0</v>
      </c>
      <c r="BM2291" s="651"/>
      <c r="BN2291" s="652"/>
      <c r="BO2291" s="599" t="e">
        <f>(BL2291*BR$2279)+(N2291*BR$2280)+(X2291*BR$2281)+(R2291*BR$2282)+(V2291*BR$2283)+(Z2291*BR$2284)</f>
        <v>#REF!</v>
      </c>
      <c r="BP2291" s="599" t="e">
        <f>((AZ2291-BB2291)*BR$2286)+((AT2291-AV2291)*BR$2285)+(H2291*BR$2287)+(P2291*BR$2288)</f>
        <v>#REF!</v>
      </c>
      <c r="BQ2291" s="54"/>
      <c r="BR2291" s="54"/>
      <c r="BS2291" s="54"/>
    </row>
    <row r="2292" spans="1:71" ht="21.75" customHeight="1">
      <c r="A2292" s="54"/>
      <c r="B2292" s="566"/>
      <c r="C2292" s="560" t="str">
        <f>IF(ROSTER!D$20="","",ROSTER!D$20)</f>
        <v/>
      </c>
      <c r="D2292" s="561"/>
      <c r="E2292" s="547"/>
      <c r="F2292" s="502"/>
      <c r="G2292" s="507"/>
      <c r="H2292" s="544"/>
      <c r="I2292" s="545"/>
      <c r="J2292" s="540"/>
      <c r="K2292" s="541"/>
      <c r="L2292" s="553"/>
      <c r="M2292" s="559"/>
      <c r="N2292" s="556" t="s">
        <v>14</v>
      </c>
      <c r="O2292" s="557"/>
      <c r="P2292" s="540"/>
      <c r="Q2292" s="541"/>
      <c r="R2292" s="553"/>
      <c r="S2292" s="559"/>
      <c r="T2292" s="592"/>
      <c r="U2292" s="593"/>
      <c r="V2292" s="551"/>
      <c r="W2292" s="545"/>
      <c r="X2292" s="540"/>
      <c r="Y2292" s="545"/>
      <c r="Z2292" s="540"/>
      <c r="AA2292" s="545"/>
      <c r="AB2292" s="540"/>
      <c r="AC2292" s="541"/>
      <c r="AD2292" s="553"/>
      <c r="AE2292" s="559"/>
      <c r="AF2292" s="588"/>
      <c r="AG2292" s="589"/>
      <c r="AH2292" s="540"/>
      <c r="AI2292" s="541"/>
      <c r="AJ2292" s="553"/>
      <c r="AK2292" s="559"/>
      <c r="AL2292" s="592"/>
      <c r="AM2292" s="593"/>
      <c r="AN2292" s="540"/>
      <c r="AO2292" s="541"/>
      <c r="AP2292" s="553"/>
      <c r="AQ2292" s="559"/>
      <c r="AR2292" s="592"/>
      <c r="AS2292" s="593"/>
      <c r="AT2292" s="580"/>
      <c r="AU2292" s="581"/>
      <c r="AV2292" s="576"/>
      <c r="AW2292" s="577"/>
      <c r="AX2292" s="592"/>
      <c r="AY2292" s="593"/>
      <c r="AZ2292" s="540"/>
      <c r="BA2292" s="541"/>
      <c r="BB2292" s="553"/>
      <c r="BC2292" s="559"/>
      <c r="BD2292" s="592"/>
      <c r="BE2292" s="593"/>
      <c r="BF2292" s="580"/>
      <c r="BG2292" s="581"/>
      <c r="BH2292" s="576"/>
      <c r="BI2292" s="577"/>
      <c r="BJ2292" s="592"/>
      <c r="BK2292" s="593"/>
      <c r="BL2292" s="653"/>
      <c r="BM2292" s="654"/>
      <c r="BN2292" s="655"/>
      <c r="BO2292" s="600"/>
      <c r="BP2292" s="600"/>
      <c r="BQ2292" s="54"/>
      <c r="BR2292" s="54"/>
      <c r="BS2292" s="54"/>
    </row>
    <row r="2293" spans="1:71" ht="21.75" customHeight="1">
      <c r="A2293" s="54"/>
      <c r="B2293" s="565" t="str">
        <f>IF(ROSTER!B$22="","",ROSTER!B$22)</f>
        <v/>
      </c>
      <c r="C2293" s="536" t="str">
        <f>IF(ROSTER!C$22="","",ROSTER!C$22)</f>
        <v/>
      </c>
      <c r="D2293" s="537"/>
      <c r="E2293" s="546"/>
      <c r="F2293" s="501">
        <f>IF(E2293="y",1,IF(E2293="S",1,0))</f>
        <v>0</v>
      </c>
      <c r="G2293" s="506">
        <f>IF(E2293="S",1,0)</f>
        <v>0</v>
      </c>
      <c r="H2293" s="542"/>
      <c r="I2293" s="543"/>
      <c r="J2293" s="538"/>
      <c r="K2293" s="539"/>
      <c r="L2293" s="552"/>
      <c r="M2293" s="558"/>
      <c r="N2293" s="554">
        <f>L2293+J2293</f>
        <v>0</v>
      </c>
      <c r="O2293" s="555"/>
      <c r="P2293" s="538"/>
      <c r="Q2293" s="539"/>
      <c r="R2293" s="552"/>
      <c r="S2293" s="558"/>
      <c r="T2293" s="590">
        <f t="shared" ref="T2293:T2322" si="2058">R2293-P2293</f>
        <v>0</v>
      </c>
      <c r="U2293" s="591"/>
      <c r="V2293" s="550"/>
      <c r="W2293" s="543"/>
      <c r="X2293" s="538"/>
      <c r="Y2293" s="543"/>
      <c r="Z2293" s="538"/>
      <c r="AA2293" s="543"/>
      <c r="AB2293" s="538"/>
      <c r="AC2293" s="539"/>
      <c r="AD2293" s="552"/>
      <c r="AE2293" s="558"/>
      <c r="AF2293" s="586">
        <f>IF(AB2293=0,0,(AD2293/AB2293)*100)</f>
        <v>0</v>
      </c>
      <c r="AG2293" s="587"/>
      <c r="AH2293" s="538"/>
      <c r="AI2293" s="539"/>
      <c r="AJ2293" s="552"/>
      <c r="AK2293" s="558"/>
      <c r="AL2293" s="590">
        <f>IF(AH2293=0,0,(AJ2293/AH2293)*100)</f>
        <v>0</v>
      </c>
      <c r="AM2293" s="591"/>
      <c r="AN2293" s="538"/>
      <c r="AO2293" s="539"/>
      <c r="AP2293" s="552"/>
      <c r="AQ2293" s="558"/>
      <c r="AR2293" s="590">
        <f>IF(AN2293=0,0,(AP2293/AN2293)*100)</f>
        <v>0</v>
      </c>
      <c r="AS2293" s="591"/>
      <c r="AT2293" s="578">
        <f>AB2293+AH2293+AN2293</f>
        <v>0</v>
      </c>
      <c r="AU2293" s="579"/>
      <c r="AV2293" s="574">
        <f>AD2293+AJ2293+AP2293</f>
        <v>0</v>
      </c>
      <c r="AW2293" s="575"/>
      <c r="AX2293" s="590">
        <f>IF(AT2293=0,0,(AV2293/AT2293)*100)</f>
        <v>0</v>
      </c>
      <c r="AY2293" s="591"/>
      <c r="AZ2293" s="538"/>
      <c r="BA2293" s="539"/>
      <c r="BB2293" s="552"/>
      <c r="BC2293" s="558"/>
      <c r="BD2293" s="590">
        <f>IF(AZ2293=0,0,(BB2293/AZ2293)*100)</f>
        <v>0</v>
      </c>
      <c r="BE2293" s="591"/>
      <c r="BF2293" s="578">
        <f>AT2293+AZ2293</f>
        <v>0</v>
      </c>
      <c r="BG2293" s="579"/>
      <c r="BH2293" s="574">
        <f>AV2293+BB2293</f>
        <v>0</v>
      </c>
      <c r="BI2293" s="575"/>
      <c r="BJ2293" s="590">
        <f>IF(BF2293=0,0,(BH2293/BF2293)*100)</f>
        <v>0</v>
      </c>
      <c r="BK2293" s="591"/>
      <c r="BL2293" s="650">
        <f>(AD2293*2)+(AJ2293*2)+(AP2293*3)+BB2293</f>
        <v>0</v>
      </c>
      <c r="BM2293" s="651"/>
      <c r="BN2293" s="652"/>
      <c r="BO2293" s="599" t="e">
        <f>(BL2293*BR$2279)+(N2293*BR$2280)+(X2293*BR$2281)+(R2293*BR$2282)+(V2293*BR$2283)+(Z2293*BR$2284)</f>
        <v>#REF!</v>
      </c>
      <c r="BP2293" s="599" t="e">
        <f>((AZ2293-BB2293)*BR$2286)+((AT2293-AV2293)*BR$2285)+(H2293*BR$2287)+(P2293*BR$2288)</f>
        <v>#REF!</v>
      </c>
      <c r="BQ2293" s="54"/>
      <c r="BR2293" s="54"/>
      <c r="BS2293" s="54"/>
    </row>
    <row r="2294" spans="1:71" ht="21.75" customHeight="1">
      <c r="A2294" s="54"/>
      <c r="B2294" s="566"/>
      <c r="C2294" s="560" t="str">
        <f>IF(ROSTER!D$22="","",ROSTER!D$22)</f>
        <v/>
      </c>
      <c r="D2294" s="561"/>
      <c r="E2294" s="547"/>
      <c r="F2294" s="502"/>
      <c r="G2294" s="507"/>
      <c r="H2294" s="544"/>
      <c r="I2294" s="545"/>
      <c r="J2294" s="540"/>
      <c r="K2294" s="541"/>
      <c r="L2294" s="553"/>
      <c r="M2294" s="559"/>
      <c r="N2294" s="556" t="s">
        <v>14</v>
      </c>
      <c r="O2294" s="557"/>
      <c r="P2294" s="540"/>
      <c r="Q2294" s="541"/>
      <c r="R2294" s="553"/>
      <c r="S2294" s="559"/>
      <c r="T2294" s="592"/>
      <c r="U2294" s="593"/>
      <c r="V2294" s="551"/>
      <c r="W2294" s="545"/>
      <c r="X2294" s="540"/>
      <c r="Y2294" s="545"/>
      <c r="Z2294" s="540"/>
      <c r="AA2294" s="545"/>
      <c r="AB2294" s="540"/>
      <c r="AC2294" s="541"/>
      <c r="AD2294" s="553"/>
      <c r="AE2294" s="559"/>
      <c r="AF2294" s="588"/>
      <c r="AG2294" s="589"/>
      <c r="AH2294" s="540"/>
      <c r="AI2294" s="541"/>
      <c r="AJ2294" s="553"/>
      <c r="AK2294" s="559"/>
      <c r="AL2294" s="592"/>
      <c r="AM2294" s="593"/>
      <c r="AN2294" s="540"/>
      <c r="AO2294" s="541"/>
      <c r="AP2294" s="553"/>
      <c r="AQ2294" s="559"/>
      <c r="AR2294" s="592"/>
      <c r="AS2294" s="593"/>
      <c r="AT2294" s="580"/>
      <c r="AU2294" s="581"/>
      <c r="AV2294" s="576"/>
      <c r="AW2294" s="577"/>
      <c r="AX2294" s="592"/>
      <c r="AY2294" s="593"/>
      <c r="AZ2294" s="540"/>
      <c r="BA2294" s="541"/>
      <c r="BB2294" s="553"/>
      <c r="BC2294" s="559"/>
      <c r="BD2294" s="592"/>
      <c r="BE2294" s="593"/>
      <c r="BF2294" s="580"/>
      <c r="BG2294" s="581"/>
      <c r="BH2294" s="576"/>
      <c r="BI2294" s="577"/>
      <c r="BJ2294" s="592"/>
      <c r="BK2294" s="593"/>
      <c r="BL2294" s="653"/>
      <c r="BM2294" s="654"/>
      <c r="BN2294" s="655"/>
      <c r="BO2294" s="600"/>
      <c r="BP2294" s="600"/>
      <c r="BQ2294" s="54"/>
      <c r="BR2294" s="54"/>
      <c r="BS2294" s="54"/>
    </row>
    <row r="2295" spans="1:71" ht="21.75" customHeight="1">
      <c r="A2295" s="54"/>
      <c r="B2295" s="565" t="str">
        <f>IF(ROSTER!B$24="","",ROSTER!B$24)</f>
        <v/>
      </c>
      <c r="C2295" s="536" t="str">
        <f>IF(ROSTER!C$24="","",ROSTER!C$24)</f>
        <v/>
      </c>
      <c r="D2295" s="537"/>
      <c r="E2295" s="546"/>
      <c r="F2295" s="501">
        <f>IF(E2295="y",1,IF(E2295="S",1,0))</f>
        <v>0</v>
      </c>
      <c r="G2295" s="506">
        <f>IF(E2295="S",1,0)</f>
        <v>0</v>
      </c>
      <c r="H2295" s="542"/>
      <c r="I2295" s="543"/>
      <c r="J2295" s="538"/>
      <c r="K2295" s="539"/>
      <c r="L2295" s="552"/>
      <c r="M2295" s="558"/>
      <c r="N2295" s="554">
        <f>L2295+J2295</f>
        <v>0</v>
      </c>
      <c r="O2295" s="555"/>
      <c r="P2295" s="538"/>
      <c r="Q2295" s="539"/>
      <c r="R2295" s="552"/>
      <c r="S2295" s="558"/>
      <c r="T2295" s="590">
        <f t="shared" ref="T2295:T2322" si="2059">R2295-P2295</f>
        <v>0</v>
      </c>
      <c r="U2295" s="591"/>
      <c r="V2295" s="550"/>
      <c r="W2295" s="543"/>
      <c r="X2295" s="538"/>
      <c r="Y2295" s="543"/>
      <c r="Z2295" s="538"/>
      <c r="AA2295" s="543"/>
      <c r="AB2295" s="538"/>
      <c r="AC2295" s="539"/>
      <c r="AD2295" s="552"/>
      <c r="AE2295" s="558"/>
      <c r="AF2295" s="586">
        <f>IF(AB2295=0,0,(AD2295/AB2295)*100)</f>
        <v>0</v>
      </c>
      <c r="AG2295" s="587"/>
      <c r="AH2295" s="538"/>
      <c r="AI2295" s="539"/>
      <c r="AJ2295" s="552"/>
      <c r="AK2295" s="558"/>
      <c r="AL2295" s="590">
        <f>IF(AH2295=0,0,(AJ2295/AH2295)*100)</f>
        <v>0</v>
      </c>
      <c r="AM2295" s="591"/>
      <c r="AN2295" s="538"/>
      <c r="AO2295" s="539"/>
      <c r="AP2295" s="552"/>
      <c r="AQ2295" s="558"/>
      <c r="AR2295" s="590">
        <f>IF(AN2295=0,0,(AP2295/AN2295)*100)</f>
        <v>0</v>
      </c>
      <c r="AS2295" s="591"/>
      <c r="AT2295" s="578">
        <f>AB2295+AH2295+AN2295</f>
        <v>0</v>
      </c>
      <c r="AU2295" s="579"/>
      <c r="AV2295" s="574">
        <f>AD2295+AJ2295+AP2295</f>
        <v>0</v>
      </c>
      <c r="AW2295" s="575"/>
      <c r="AX2295" s="590">
        <f>IF(AT2295=0,0,(AV2295/AT2295)*100)</f>
        <v>0</v>
      </c>
      <c r="AY2295" s="591"/>
      <c r="AZ2295" s="538"/>
      <c r="BA2295" s="539"/>
      <c r="BB2295" s="552"/>
      <c r="BC2295" s="558"/>
      <c r="BD2295" s="590">
        <f>IF(AZ2295=0,0,(BB2295/AZ2295)*100)</f>
        <v>0</v>
      </c>
      <c r="BE2295" s="591"/>
      <c r="BF2295" s="578">
        <f>AT2295+AZ2295</f>
        <v>0</v>
      </c>
      <c r="BG2295" s="579"/>
      <c r="BH2295" s="574">
        <f>AV2295+BB2295</f>
        <v>0</v>
      </c>
      <c r="BI2295" s="575"/>
      <c r="BJ2295" s="590">
        <f>IF(BF2295=0,0,(BH2295/BF2295)*100)</f>
        <v>0</v>
      </c>
      <c r="BK2295" s="591"/>
      <c r="BL2295" s="650">
        <f>(AD2295*2)+(AJ2295*2)+(AP2295*3)+BB2295</f>
        <v>0</v>
      </c>
      <c r="BM2295" s="651"/>
      <c r="BN2295" s="652"/>
      <c r="BO2295" s="599" t="e">
        <f>(BL2295*BR$2279)+(N2295*BR$2280)+(X2295*BR$2281)+(R2295*BR$2282)+(V2295*BR$2283)+(Z2295*BR$2284)</f>
        <v>#REF!</v>
      </c>
      <c r="BP2295" s="599" t="e">
        <f>((AZ2295-BB2295)*BR$2286)+((AT2295-AV2295)*BR$2285)+(H2295*BR$2287)+(P2295*BR$2288)</f>
        <v>#REF!</v>
      </c>
      <c r="BQ2295" s="54"/>
      <c r="BR2295" s="54"/>
      <c r="BS2295" s="54"/>
    </row>
    <row r="2296" spans="1:71" ht="21.75" customHeight="1">
      <c r="A2296" s="54"/>
      <c r="B2296" s="566"/>
      <c r="C2296" s="560" t="str">
        <f>IF(ROSTER!D$24="","",ROSTER!D$24)</f>
        <v/>
      </c>
      <c r="D2296" s="561"/>
      <c r="E2296" s="547"/>
      <c r="F2296" s="502"/>
      <c r="G2296" s="507"/>
      <c r="H2296" s="544"/>
      <c r="I2296" s="545"/>
      <c r="J2296" s="540"/>
      <c r="K2296" s="541"/>
      <c r="L2296" s="553"/>
      <c r="M2296" s="559"/>
      <c r="N2296" s="556" t="s">
        <v>14</v>
      </c>
      <c r="O2296" s="557"/>
      <c r="P2296" s="540"/>
      <c r="Q2296" s="541"/>
      <c r="R2296" s="553"/>
      <c r="S2296" s="559"/>
      <c r="T2296" s="592"/>
      <c r="U2296" s="593"/>
      <c r="V2296" s="551"/>
      <c r="W2296" s="545"/>
      <c r="X2296" s="540"/>
      <c r="Y2296" s="545"/>
      <c r="Z2296" s="540"/>
      <c r="AA2296" s="545"/>
      <c r="AB2296" s="540"/>
      <c r="AC2296" s="541"/>
      <c r="AD2296" s="553"/>
      <c r="AE2296" s="559"/>
      <c r="AF2296" s="588"/>
      <c r="AG2296" s="589"/>
      <c r="AH2296" s="540"/>
      <c r="AI2296" s="541"/>
      <c r="AJ2296" s="553"/>
      <c r="AK2296" s="559"/>
      <c r="AL2296" s="592"/>
      <c r="AM2296" s="593"/>
      <c r="AN2296" s="540"/>
      <c r="AO2296" s="541"/>
      <c r="AP2296" s="553"/>
      <c r="AQ2296" s="559"/>
      <c r="AR2296" s="592"/>
      <c r="AS2296" s="593"/>
      <c r="AT2296" s="580"/>
      <c r="AU2296" s="581"/>
      <c r="AV2296" s="576"/>
      <c r="AW2296" s="577"/>
      <c r="AX2296" s="592"/>
      <c r="AY2296" s="593"/>
      <c r="AZ2296" s="540"/>
      <c r="BA2296" s="541"/>
      <c r="BB2296" s="553"/>
      <c r="BC2296" s="559"/>
      <c r="BD2296" s="592"/>
      <c r="BE2296" s="593"/>
      <c r="BF2296" s="580"/>
      <c r="BG2296" s="581"/>
      <c r="BH2296" s="576"/>
      <c r="BI2296" s="577"/>
      <c r="BJ2296" s="592"/>
      <c r="BK2296" s="593"/>
      <c r="BL2296" s="653"/>
      <c r="BM2296" s="654"/>
      <c r="BN2296" s="655"/>
      <c r="BO2296" s="600"/>
      <c r="BP2296" s="600"/>
      <c r="BQ2296" s="54"/>
      <c r="BR2296" s="54"/>
      <c r="BS2296" s="54"/>
    </row>
    <row r="2297" spans="1:71" ht="21.75" customHeight="1">
      <c r="A2297" s="54"/>
      <c r="B2297" s="565" t="str">
        <f>IF(ROSTER!B$26="","",ROSTER!B$26)</f>
        <v/>
      </c>
      <c r="C2297" s="536" t="str">
        <f>IF(ROSTER!C$26="","",ROSTER!C$26)</f>
        <v/>
      </c>
      <c r="D2297" s="537"/>
      <c r="E2297" s="546"/>
      <c r="F2297" s="501">
        <f>IF(E2297="y",1,IF(E2297="S",1,0))</f>
        <v>0</v>
      </c>
      <c r="G2297" s="506">
        <f>IF(E2297="S",1,0)</f>
        <v>0</v>
      </c>
      <c r="H2297" s="542"/>
      <c r="I2297" s="543"/>
      <c r="J2297" s="538"/>
      <c r="K2297" s="539"/>
      <c r="L2297" s="552"/>
      <c r="M2297" s="558"/>
      <c r="N2297" s="554">
        <f>L2297+J2297</f>
        <v>0</v>
      </c>
      <c r="O2297" s="555"/>
      <c r="P2297" s="538"/>
      <c r="Q2297" s="539"/>
      <c r="R2297" s="552"/>
      <c r="S2297" s="558"/>
      <c r="T2297" s="590">
        <f t="shared" ref="T2297:T2322" si="2060">R2297-P2297</f>
        <v>0</v>
      </c>
      <c r="U2297" s="591"/>
      <c r="V2297" s="550"/>
      <c r="W2297" s="543"/>
      <c r="X2297" s="538"/>
      <c r="Y2297" s="543"/>
      <c r="Z2297" s="538"/>
      <c r="AA2297" s="543"/>
      <c r="AB2297" s="538"/>
      <c r="AC2297" s="539"/>
      <c r="AD2297" s="552"/>
      <c r="AE2297" s="558"/>
      <c r="AF2297" s="586">
        <f>IF(AB2297=0,0,(AD2297/AB2297)*100)</f>
        <v>0</v>
      </c>
      <c r="AG2297" s="587"/>
      <c r="AH2297" s="538"/>
      <c r="AI2297" s="539"/>
      <c r="AJ2297" s="552"/>
      <c r="AK2297" s="558"/>
      <c r="AL2297" s="590">
        <f>IF(AH2297=0,0,(AJ2297/AH2297)*100)</f>
        <v>0</v>
      </c>
      <c r="AM2297" s="591"/>
      <c r="AN2297" s="538"/>
      <c r="AO2297" s="539"/>
      <c r="AP2297" s="552"/>
      <c r="AQ2297" s="558"/>
      <c r="AR2297" s="590">
        <f>IF(AN2297=0,0,(AP2297/AN2297)*100)</f>
        <v>0</v>
      </c>
      <c r="AS2297" s="591"/>
      <c r="AT2297" s="578">
        <f>AB2297+AH2297+AN2297</f>
        <v>0</v>
      </c>
      <c r="AU2297" s="579"/>
      <c r="AV2297" s="574">
        <f>AD2297+AJ2297+AP2297</f>
        <v>0</v>
      </c>
      <c r="AW2297" s="575"/>
      <c r="AX2297" s="590">
        <f>IF(AT2297=0,0,(AV2297/AT2297)*100)</f>
        <v>0</v>
      </c>
      <c r="AY2297" s="591"/>
      <c r="AZ2297" s="538"/>
      <c r="BA2297" s="539"/>
      <c r="BB2297" s="552"/>
      <c r="BC2297" s="558"/>
      <c r="BD2297" s="590">
        <f>IF(AZ2297=0,0,(BB2297/AZ2297)*100)</f>
        <v>0</v>
      </c>
      <c r="BE2297" s="591"/>
      <c r="BF2297" s="578">
        <f>AT2297+AZ2297</f>
        <v>0</v>
      </c>
      <c r="BG2297" s="579"/>
      <c r="BH2297" s="574">
        <f>AV2297+BB2297</f>
        <v>0</v>
      </c>
      <c r="BI2297" s="575"/>
      <c r="BJ2297" s="590">
        <f>IF(BF2297=0,0,(BH2297/BF2297)*100)</f>
        <v>0</v>
      </c>
      <c r="BK2297" s="591"/>
      <c r="BL2297" s="650">
        <f>(AD2297*2)+(AJ2297*2)+(AP2297*3)+BB2297</f>
        <v>0</v>
      </c>
      <c r="BM2297" s="651"/>
      <c r="BN2297" s="652"/>
      <c r="BO2297" s="599" t="e">
        <f>(BL2297*BR$2279)+(N2297*BR$2280)+(X2297*BR$2281)+(R2297*BR$2282)+(V2297*BR$2283)+(Z2297*BR$2284)</f>
        <v>#REF!</v>
      </c>
      <c r="BP2297" s="599" t="e">
        <f>((AZ2297-BB2297)*BR$2286)+((AT2297-AV2297)*BR$2285)+(H2297*BR$2287)+(P2297*BR$2288)</f>
        <v>#REF!</v>
      </c>
      <c r="BQ2297" s="54"/>
      <c r="BR2297" s="54"/>
      <c r="BS2297" s="54"/>
    </row>
    <row r="2298" spans="1:71" ht="21.75" customHeight="1">
      <c r="A2298" s="54"/>
      <c r="B2298" s="566"/>
      <c r="C2298" s="560" t="str">
        <f>IF(ROSTER!D$26="","",ROSTER!D$26)</f>
        <v/>
      </c>
      <c r="D2298" s="561"/>
      <c r="E2298" s="547"/>
      <c r="F2298" s="502"/>
      <c r="G2298" s="507"/>
      <c r="H2298" s="544"/>
      <c r="I2298" s="545"/>
      <c r="J2298" s="540"/>
      <c r="K2298" s="541"/>
      <c r="L2298" s="553"/>
      <c r="M2298" s="559"/>
      <c r="N2298" s="556" t="s">
        <v>14</v>
      </c>
      <c r="O2298" s="557"/>
      <c r="P2298" s="540"/>
      <c r="Q2298" s="541"/>
      <c r="R2298" s="553"/>
      <c r="S2298" s="559"/>
      <c r="T2298" s="592"/>
      <c r="U2298" s="593"/>
      <c r="V2298" s="551"/>
      <c r="W2298" s="545"/>
      <c r="X2298" s="540"/>
      <c r="Y2298" s="545"/>
      <c r="Z2298" s="540"/>
      <c r="AA2298" s="545"/>
      <c r="AB2298" s="540"/>
      <c r="AC2298" s="541"/>
      <c r="AD2298" s="553"/>
      <c r="AE2298" s="559"/>
      <c r="AF2298" s="588"/>
      <c r="AG2298" s="589"/>
      <c r="AH2298" s="540"/>
      <c r="AI2298" s="541"/>
      <c r="AJ2298" s="553"/>
      <c r="AK2298" s="559"/>
      <c r="AL2298" s="592"/>
      <c r="AM2298" s="593"/>
      <c r="AN2298" s="540"/>
      <c r="AO2298" s="541"/>
      <c r="AP2298" s="553"/>
      <c r="AQ2298" s="559"/>
      <c r="AR2298" s="592"/>
      <c r="AS2298" s="593"/>
      <c r="AT2298" s="580"/>
      <c r="AU2298" s="581"/>
      <c r="AV2298" s="576"/>
      <c r="AW2298" s="577"/>
      <c r="AX2298" s="592"/>
      <c r="AY2298" s="593"/>
      <c r="AZ2298" s="540"/>
      <c r="BA2298" s="541"/>
      <c r="BB2298" s="553"/>
      <c r="BC2298" s="559"/>
      <c r="BD2298" s="592"/>
      <c r="BE2298" s="593"/>
      <c r="BF2298" s="580"/>
      <c r="BG2298" s="581"/>
      <c r="BH2298" s="576"/>
      <c r="BI2298" s="577"/>
      <c r="BJ2298" s="592"/>
      <c r="BK2298" s="593"/>
      <c r="BL2298" s="653"/>
      <c r="BM2298" s="654"/>
      <c r="BN2298" s="655"/>
      <c r="BO2298" s="600"/>
      <c r="BP2298" s="600"/>
      <c r="BQ2298" s="54"/>
      <c r="BR2298" s="54"/>
      <c r="BS2298" s="54"/>
    </row>
    <row r="2299" spans="1:71" ht="21.75" customHeight="1">
      <c r="A2299" s="54"/>
      <c r="B2299" s="565" t="str">
        <f>IF(ROSTER!B$28="","",ROSTER!B$28)</f>
        <v/>
      </c>
      <c r="C2299" s="536" t="str">
        <f>IF(ROSTER!C$28="","",ROSTER!C$28)</f>
        <v/>
      </c>
      <c r="D2299" s="537"/>
      <c r="E2299" s="546"/>
      <c r="F2299" s="501">
        <f>IF(E2299="y",1,IF(E2299="S",1,0))</f>
        <v>0</v>
      </c>
      <c r="G2299" s="506">
        <f>IF(E2299="S",1,0)</f>
        <v>0</v>
      </c>
      <c r="H2299" s="542"/>
      <c r="I2299" s="543"/>
      <c r="J2299" s="538"/>
      <c r="K2299" s="539"/>
      <c r="L2299" s="552"/>
      <c r="M2299" s="558"/>
      <c r="N2299" s="554">
        <f>L2299+J2299</f>
        <v>0</v>
      </c>
      <c r="O2299" s="555"/>
      <c r="P2299" s="538"/>
      <c r="Q2299" s="539"/>
      <c r="R2299" s="552"/>
      <c r="S2299" s="558"/>
      <c r="T2299" s="590">
        <f t="shared" ref="T2299:T2322" si="2061">R2299-P2299</f>
        <v>0</v>
      </c>
      <c r="U2299" s="591"/>
      <c r="V2299" s="550"/>
      <c r="W2299" s="543"/>
      <c r="X2299" s="538"/>
      <c r="Y2299" s="543"/>
      <c r="Z2299" s="538"/>
      <c r="AA2299" s="543"/>
      <c r="AB2299" s="538"/>
      <c r="AC2299" s="539"/>
      <c r="AD2299" s="552"/>
      <c r="AE2299" s="558"/>
      <c r="AF2299" s="586">
        <f>IF(AB2299=0,0,(AD2299/AB2299)*100)</f>
        <v>0</v>
      </c>
      <c r="AG2299" s="587"/>
      <c r="AH2299" s="538"/>
      <c r="AI2299" s="539"/>
      <c r="AJ2299" s="552"/>
      <c r="AK2299" s="558"/>
      <c r="AL2299" s="590">
        <f>IF(AH2299=0,0,(AJ2299/AH2299)*100)</f>
        <v>0</v>
      </c>
      <c r="AM2299" s="591"/>
      <c r="AN2299" s="538"/>
      <c r="AO2299" s="539"/>
      <c r="AP2299" s="552"/>
      <c r="AQ2299" s="558"/>
      <c r="AR2299" s="590">
        <f>IF(AN2299=0,0,(AP2299/AN2299)*100)</f>
        <v>0</v>
      </c>
      <c r="AS2299" s="591"/>
      <c r="AT2299" s="578">
        <f>AB2299+AH2299+AN2299</f>
        <v>0</v>
      </c>
      <c r="AU2299" s="579"/>
      <c r="AV2299" s="574">
        <f>AD2299+AJ2299+AP2299</f>
        <v>0</v>
      </c>
      <c r="AW2299" s="575"/>
      <c r="AX2299" s="590">
        <f>IF(AT2299=0,0,(AV2299/AT2299)*100)</f>
        <v>0</v>
      </c>
      <c r="AY2299" s="591"/>
      <c r="AZ2299" s="538"/>
      <c r="BA2299" s="539"/>
      <c r="BB2299" s="552"/>
      <c r="BC2299" s="558"/>
      <c r="BD2299" s="590">
        <f>IF(AZ2299=0,0,(BB2299/AZ2299)*100)</f>
        <v>0</v>
      </c>
      <c r="BE2299" s="591"/>
      <c r="BF2299" s="578">
        <f>AT2299+AZ2299</f>
        <v>0</v>
      </c>
      <c r="BG2299" s="579"/>
      <c r="BH2299" s="574">
        <f>AV2299+BB2299</f>
        <v>0</v>
      </c>
      <c r="BI2299" s="575"/>
      <c r="BJ2299" s="590">
        <f>IF(BF2299=0,0,(BH2299/BF2299)*100)</f>
        <v>0</v>
      </c>
      <c r="BK2299" s="591"/>
      <c r="BL2299" s="650">
        <f>(AD2299*2)+(AJ2299*2)+(AP2299*3)+BB2299</f>
        <v>0</v>
      </c>
      <c r="BM2299" s="651"/>
      <c r="BN2299" s="652"/>
      <c r="BO2299" s="599" t="e">
        <f>(BL2299*BR$2279)+(N2299*BR$2280)+(X2299*BR$2281)+(R2299*BR$2282)+(V2299*BR$2283)+(Z2299*BR$2284)</f>
        <v>#REF!</v>
      </c>
      <c r="BP2299" s="599" t="e">
        <f>((AZ2299-BB2299)*BR$2286)+((AT2299-AV2299)*BR$2285)+(H2299*BR$2287)+(P2299*BR$2288)</f>
        <v>#REF!</v>
      </c>
      <c r="BQ2299" s="54"/>
      <c r="BR2299" s="54"/>
      <c r="BS2299" s="54"/>
    </row>
    <row r="2300" spans="1:71" ht="21.75" customHeight="1">
      <c r="A2300" s="54"/>
      <c r="B2300" s="566"/>
      <c r="C2300" s="560" t="str">
        <f>IF(ROSTER!D$28="","",ROSTER!D$28)</f>
        <v/>
      </c>
      <c r="D2300" s="561"/>
      <c r="E2300" s="547"/>
      <c r="F2300" s="502"/>
      <c r="G2300" s="507"/>
      <c r="H2300" s="544"/>
      <c r="I2300" s="545"/>
      <c r="J2300" s="540"/>
      <c r="K2300" s="541"/>
      <c r="L2300" s="553"/>
      <c r="M2300" s="559"/>
      <c r="N2300" s="556" t="s">
        <v>14</v>
      </c>
      <c r="O2300" s="557"/>
      <c r="P2300" s="540"/>
      <c r="Q2300" s="541"/>
      <c r="R2300" s="553"/>
      <c r="S2300" s="559"/>
      <c r="T2300" s="592"/>
      <c r="U2300" s="593"/>
      <c r="V2300" s="551"/>
      <c r="W2300" s="545"/>
      <c r="X2300" s="540"/>
      <c r="Y2300" s="545"/>
      <c r="Z2300" s="540"/>
      <c r="AA2300" s="545"/>
      <c r="AB2300" s="540"/>
      <c r="AC2300" s="541"/>
      <c r="AD2300" s="553"/>
      <c r="AE2300" s="559"/>
      <c r="AF2300" s="588"/>
      <c r="AG2300" s="589"/>
      <c r="AH2300" s="540"/>
      <c r="AI2300" s="541"/>
      <c r="AJ2300" s="553"/>
      <c r="AK2300" s="559"/>
      <c r="AL2300" s="592"/>
      <c r="AM2300" s="593"/>
      <c r="AN2300" s="540"/>
      <c r="AO2300" s="541"/>
      <c r="AP2300" s="553"/>
      <c r="AQ2300" s="559"/>
      <c r="AR2300" s="592"/>
      <c r="AS2300" s="593"/>
      <c r="AT2300" s="580"/>
      <c r="AU2300" s="581"/>
      <c r="AV2300" s="576"/>
      <c r="AW2300" s="577"/>
      <c r="AX2300" s="592"/>
      <c r="AY2300" s="593"/>
      <c r="AZ2300" s="540"/>
      <c r="BA2300" s="541"/>
      <c r="BB2300" s="553"/>
      <c r="BC2300" s="559"/>
      <c r="BD2300" s="592"/>
      <c r="BE2300" s="593"/>
      <c r="BF2300" s="580"/>
      <c r="BG2300" s="581"/>
      <c r="BH2300" s="576"/>
      <c r="BI2300" s="577"/>
      <c r="BJ2300" s="592"/>
      <c r="BK2300" s="593"/>
      <c r="BL2300" s="653"/>
      <c r="BM2300" s="654"/>
      <c r="BN2300" s="655"/>
      <c r="BO2300" s="600"/>
      <c r="BP2300" s="600"/>
      <c r="BQ2300" s="54"/>
      <c r="BR2300" s="54"/>
      <c r="BS2300" s="54"/>
    </row>
    <row r="2301" spans="1:71" ht="21.75" customHeight="1">
      <c r="A2301" s="54"/>
      <c r="B2301" s="565" t="str">
        <f>IF(ROSTER!B$30="","",ROSTER!B$30)</f>
        <v/>
      </c>
      <c r="C2301" s="536" t="str">
        <f>IF(ROSTER!C$30="","",ROSTER!C$30)</f>
        <v/>
      </c>
      <c r="D2301" s="537"/>
      <c r="E2301" s="546"/>
      <c r="F2301" s="501">
        <f>IF(E2301="y",1,IF(E2301="S",1,0))</f>
        <v>0</v>
      </c>
      <c r="G2301" s="506">
        <f>IF(E2301="S",1,0)</f>
        <v>0</v>
      </c>
      <c r="H2301" s="542"/>
      <c r="I2301" s="543"/>
      <c r="J2301" s="538"/>
      <c r="K2301" s="539"/>
      <c r="L2301" s="552"/>
      <c r="M2301" s="558"/>
      <c r="N2301" s="554">
        <f>L2301+J2301</f>
        <v>0</v>
      </c>
      <c r="O2301" s="555"/>
      <c r="P2301" s="538"/>
      <c r="Q2301" s="539"/>
      <c r="R2301" s="552"/>
      <c r="S2301" s="558"/>
      <c r="T2301" s="590">
        <f t="shared" ref="T2301:T2322" si="2062">R2301-P2301</f>
        <v>0</v>
      </c>
      <c r="U2301" s="591"/>
      <c r="V2301" s="550"/>
      <c r="W2301" s="543"/>
      <c r="X2301" s="538"/>
      <c r="Y2301" s="543"/>
      <c r="Z2301" s="538"/>
      <c r="AA2301" s="543"/>
      <c r="AB2301" s="538"/>
      <c r="AC2301" s="539"/>
      <c r="AD2301" s="552"/>
      <c r="AE2301" s="558"/>
      <c r="AF2301" s="586">
        <f>IF(AB2301=0,0,(AD2301/AB2301)*100)</f>
        <v>0</v>
      </c>
      <c r="AG2301" s="587"/>
      <c r="AH2301" s="538"/>
      <c r="AI2301" s="539"/>
      <c r="AJ2301" s="552"/>
      <c r="AK2301" s="558"/>
      <c r="AL2301" s="590">
        <f>IF(AH2301=0,0,(AJ2301/AH2301)*100)</f>
        <v>0</v>
      </c>
      <c r="AM2301" s="591"/>
      <c r="AN2301" s="538"/>
      <c r="AO2301" s="539"/>
      <c r="AP2301" s="552"/>
      <c r="AQ2301" s="558"/>
      <c r="AR2301" s="590">
        <f>IF(AN2301=0,0,(AP2301/AN2301)*100)</f>
        <v>0</v>
      </c>
      <c r="AS2301" s="591"/>
      <c r="AT2301" s="578">
        <f>AB2301+AH2301+AN2301</f>
        <v>0</v>
      </c>
      <c r="AU2301" s="579"/>
      <c r="AV2301" s="574">
        <f>AD2301+AJ2301+AP2301</f>
        <v>0</v>
      </c>
      <c r="AW2301" s="575"/>
      <c r="AX2301" s="590">
        <f>IF(AT2301=0,0,(AV2301/AT2301)*100)</f>
        <v>0</v>
      </c>
      <c r="AY2301" s="591"/>
      <c r="AZ2301" s="538"/>
      <c r="BA2301" s="539"/>
      <c r="BB2301" s="552"/>
      <c r="BC2301" s="558"/>
      <c r="BD2301" s="590">
        <f>IF(AZ2301=0,0,(BB2301/AZ2301)*100)</f>
        <v>0</v>
      </c>
      <c r="BE2301" s="591"/>
      <c r="BF2301" s="578">
        <f>AT2301+AZ2301</f>
        <v>0</v>
      </c>
      <c r="BG2301" s="579"/>
      <c r="BH2301" s="574">
        <f>AV2301+BB2301</f>
        <v>0</v>
      </c>
      <c r="BI2301" s="575"/>
      <c r="BJ2301" s="590">
        <f>IF(BF2301=0,0,(BH2301/BF2301)*100)</f>
        <v>0</v>
      </c>
      <c r="BK2301" s="591"/>
      <c r="BL2301" s="650">
        <f>(AD2301*2)+(AJ2301*2)+(AP2301*3)+BB2301</f>
        <v>0</v>
      </c>
      <c r="BM2301" s="651"/>
      <c r="BN2301" s="652"/>
      <c r="BO2301" s="599" t="e">
        <f>(BL2301*BR$2279)+(N2301*BR$2280)+(X2301*BR$2281)+(R2301*BR$2282)+(V2301*BR$2283)+(Z2301*BR$2284)</f>
        <v>#REF!</v>
      </c>
      <c r="BP2301" s="599" t="e">
        <f>((AZ2301-BB2301)*BR$2286)+((AT2301-AV2301)*BR$2285)+(H2301*BR$2287)+(P2301*BR$2288)</f>
        <v>#REF!</v>
      </c>
      <c r="BQ2301" s="54"/>
      <c r="BR2301" s="54"/>
      <c r="BS2301" s="54"/>
    </row>
    <row r="2302" spans="1:71" ht="21.75" customHeight="1">
      <c r="A2302" s="54"/>
      <c r="B2302" s="566"/>
      <c r="C2302" s="560" t="str">
        <f>IF(ROSTER!D$30="","",ROSTER!D$30)</f>
        <v/>
      </c>
      <c r="D2302" s="561"/>
      <c r="E2302" s="547"/>
      <c r="F2302" s="502"/>
      <c r="G2302" s="507"/>
      <c r="H2302" s="544"/>
      <c r="I2302" s="545"/>
      <c r="J2302" s="540"/>
      <c r="K2302" s="541"/>
      <c r="L2302" s="553"/>
      <c r="M2302" s="559"/>
      <c r="N2302" s="556" t="s">
        <v>14</v>
      </c>
      <c r="O2302" s="557"/>
      <c r="P2302" s="540"/>
      <c r="Q2302" s="541"/>
      <c r="R2302" s="553"/>
      <c r="S2302" s="559"/>
      <c r="T2302" s="592"/>
      <c r="U2302" s="593"/>
      <c r="V2302" s="551"/>
      <c r="W2302" s="545"/>
      <c r="X2302" s="540"/>
      <c r="Y2302" s="545"/>
      <c r="Z2302" s="540"/>
      <c r="AA2302" s="545"/>
      <c r="AB2302" s="540"/>
      <c r="AC2302" s="541"/>
      <c r="AD2302" s="553"/>
      <c r="AE2302" s="559"/>
      <c r="AF2302" s="588"/>
      <c r="AG2302" s="589"/>
      <c r="AH2302" s="540"/>
      <c r="AI2302" s="541"/>
      <c r="AJ2302" s="553"/>
      <c r="AK2302" s="559"/>
      <c r="AL2302" s="592"/>
      <c r="AM2302" s="593"/>
      <c r="AN2302" s="540"/>
      <c r="AO2302" s="541"/>
      <c r="AP2302" s="553"/>
      <c r="AQ2302" s="559"/>
      <c r="AR2302" s="592"/>
      <c r="AS2302" s="593"/>
      <c r="AT2302" s="580"/>
      <c r="AU2302" s="581"/>
      <c r="AV2302" s="576"/>
      <c r="AW2302" s="577"/>
      <c r="AX2302" s="592"/>
      <c r="AY2302" s="593"/>
      <c r="AZ2302" s="540"/>
      <c r="BA2302" s="541"/>
      <c r="BB2302" s="553"/>
      <c r="BC2302" s="559"/>
      <c r="BD2302" s="592"/>
      <c r="BE2302" s="593"/>
      <c r="BF2302" s="580"/>
      <c r="BG2302" s="581"/>
      <c r="BH2302" s="576"/>
      <c r="BI2302" s="577"/>
      <c r="BJ2302" s="592"/>
      <c r="BK2302" s="593"/>
      <c r="BL2302" s="653"/>
      <c r="BM2302" s="654"/>
      <c r="BN2302" s="655"/>
      <c r="BO2302" s="600"/>
      <c r="BP2302" s="600"/>
      <c r="BQ2302" s="54"/>
      <c r="BR2302" s="54"/>
      <c r="BS2302" s="54"/>
    </row>
    <row r="2303" spans="1:71" ht="21.75" customHeight="1">
      <c r="A2303" s="54"/>
      <c r="B2303" s="565" t="str">
        <f>IF(ROSTER!B$32="","",ROSTER!B$32)</f>
        <v/>
      </c>
      <c r="C2303" s="536" t="str">
        <f>IF(ROSTER!C$32="","",ROSTER!C$32)</f>
        <v/>
      </c>
      <c r="D2303" s="537"/>
      <c r="E2303" s="546"/>
      <c r="F2303" s="501">
        <f>IF(E2303="y",1,IF(E2303="S",1,0))</f>
        <v>0</v>
      </c>
      <c r="G2303" s="506">
        <f>IF(E2303="S",1,0)</f>
        <v>0</v>
      </c>
      <c r="H2303" s="542"/>
      <c r="I2303" s="543"/>
      <c r="J2303" s="538"/>
      <c r="K2303" s="539"/>
      <c r="L2303" s="552"/>
      <c r="M2303" s="558"/>
      <c r="N2303" s="554">
        <f>L2303+J2303</f>
        <v>0</v>
      </c>
      <c r="O2303" s="555"/>
      <c r="P2303" s="538"/>
      <c r="Q2303" s="539"/>
      <c r="R2303" s="552"/>
      <c r="S2303" s="558"/>
      <c r="T2303" s="590">
        <f t="shared" ref="T2303:T2322" si="2063">R2303-P2303</f>
        <v>0</v>
      </c>
      <c r="U2303" s="591"/>
      <c r="V2303" s="550"/>
      <c r="W2303" s="543"/>
      <c r="X2303" s="538"/>
      <c r="Y2303" s="543"/>
      <c r="Z2303" s="538"/>
      <c r="AA2303" s="543"/>
      <c r="AB2303" s="538"/>
      <c r="AC2303" s="539"/>
      <c r="AD2303" s="552"/>
      <c r="AE2303" s="558"/>
      <c r="AF2303" s="586">
        <f>IF(AB2303=0,0,(AD2303/AB2303)*100)</f>
        <v>0</v>
      </c>
      <c r="AG2303" s="587"/>
      <c r="AH2303" s="538"/>
      <c r="AI2303" s="539"/>
      <c r="AJ2303" s="552"/>
      <c r="AK2303" s="558"/>
      <c r="AL2303" s="590">
        <f>IF(AH2303=0,0,(AJ2303/AH2303)*100)</f>
        <v>0</v>
      </c>
      <c r="AM2303" s="591"/>
      <c r="AN2303" s="538"/>
      <c r="AO2303" s="539"/>
      <c r="AP2303" s="552"/>
      <c r="AQ2303" s="558"/>
      <c r="AR2303" s="590">
        <f>IF(AN2303=0,0,(AP2303/AN2303)*100)</f>
        <v>0</v>
      </c>
      <c r="AS2303" s="591"/>
      <c r="AT2303" s="578">
        <f>AB2303+AH2303+AN2303</f>
        <v>0</v>
      </c>
      <c r="AU2303" s="579"/>
      <c r="AV2303" s="574">
        <f>AD2303+AJ2303+AP2303</f>
        <v>0</v>
      </c>
      <c r="AW2303" s="575"/>
      <c r="AX2303" s="590">
        <f>IF(AT2303=0,0,(AV2303/AT2303)*100)</f>
        <v>0</v>
      </c>
      <c r="AY2303" s="591"/>
      <c r="AZ2303" s="538"/>
      <c r="BA2303" s="539"/>
      <c r="BB2303" s="552"/>
      <c r="BC2303" s="558"/>
      <c r="BD2303" s="590">
        <f>IF(AZ2303=0,0,(BB2303/AZ2303)*100)</f>
        <v>0</v>
      </c>
      <c r="BE2303" s="591"/>
      <c r="BF2303" s="578">
        <f>AT2303+AZ2303</f>
        <v>0</v>
      </c>
      <c r="BG2303" s="579"/>
      <c r="BH2303" s="574">
        <f>AV2303+BB2303</f>
        <v>0</v>
      </c>
      <c r="BI2303" s="575"/>
      <c r="BJ2303" s="590">
        <f>IF(BF2303=0,0,(BH2303/BF2303)*100)</f>
        <v>0</v>
      </c>
      <c r="BK2303" s="591"/>
      <c r="BL2303" s="650">
        <f>(AD2303*2)+(AJ2303*2)+(AP2303*3)+BB2303</f>
        <v>0</v>
      </c>
      <c r="BM2303" s="651"/>
      <c r="BN2303" s="652"/>
      <c r="BO2303" s="599" t="e">
        <f>(BL2303*BR$2279)+(N2303*BR$2280)+(X2303*BR$2281)+(R2303*BR$2282)+(V2303*BR$2283)+(Z2303*BR$2284)</f>
        <v>#REF!</v>
      </c>
      <c r="BP2303" s="599" t="e">
        <f>((AZ2303-BB2303)*BR$2286)+((AT2303-AV2303)*BR$2285)+(H2303*BR$2287)+(P2303*BR$2288)</f>
        <v>#REF!</v>
      </c>
      <c r="BQ2303" s="54"/>
      <c r="BR2303" s="54"/>
      <c r="BS2303" s="54"/>
    </row>
    <row r="2304" spans="1:71" ht="21.75" customHeight="1">
      <c r="A2304" s="54"/>
      <c r="B2304" s="566"/>
      <c r="C2304" s="560" t="str">
        <f>IF(ROSTER!D$32="","",ROSTER!D$32)</f>
        <v/>
      </c>
      <c r="D2304" s="561"/>
      <c r="E2304" s="547"/>
      <c r="F2304" s="502"/>
      <c r="G2304" s="507"/>
      <c r="H2304" s="544"/>
      <c r="I2304" s="545"/>
      <c r="J2304" s="540"/>
      <c r="K2304" s="541"/>
      <c r="L2304" s="553"/>
      <c r="M2304" s="559"/>
      <c r="N2304" s="556" t="s">
        <v>14</v>
      </c>
      <c r="O2304" s="557"/>
      <c r="P2304" s="540"/>
      <c r="Q2304" s="541"/>
      <c r="R2304" s="553"/>
      <c r="S2304" s="559"/>
      <c r="T2304" s="592"/>
      <c r="U2304" s="593"/>
      <c r="V2304" s="551"/>
      <c r="W2304" s="545"/>
      <c r="X2304" s="540"/>
      <c r="Y2304" s="545"/>
      <c r="Z2304" s="540"/>
      <c r="AA2304" s="545"/>
      <c r="AB2304" s="540"/>
      <c r="AC2304" s="541"/>
      <c r="AD2304" s="553"/>
      <c r="AE2304" s="559"/>
      <c r="AF2304" s="588"/>
      <c r="AG2304" s="589"/>
      <c r="AH2304" s="540"/>
      <c r="AI2304" s="541"/>
      <c r="AJ2304" s="553"/>
      <c r="AK2304" s="559"/>
      <c r="AL2304" s="592"/>
      <c r="AM2304" s="593"/>
      <c r="AN2304" s="540"/>
      <c r="AO2304" s="541"/>
      <c r="AP2304" s="553"/>
      <c r="AQ2304" s="559"/>
      <c r="AR2304" s="592"/>
      <c r="AS2304" s="593"/>
      <c r="AT2304" s="580"/>
      <c r="AU2304" s="581"/>
      <c r="AV2304" s="576"/>
      <c r="AW2304" s="577"/>
      <c r="AX2304" s="592"/>
      <c r="AY2304" s="593"/>
      <c r="AZ2304" s="540"/>
      <c r="BA2304" s="541"/>
      <c r="BB2304" s="553"/>
      <c r="BC2304" s="559"/>
      <c r="BD2304" s="592"/>
      <c r="BE2304" s="593"/>
      <c r="BF2304" s="580"/>
      <c r="BG2304" s="581"/>
      <c r="BH2304" s="576"/>
      <c r="BI2304" s="577"/>
      <c r="BJ2304" s="592"/>
      <c r="BK2304" s="593"/>
      <c r="BL2304" s="653"/>
      <c r="BM2304" s="654"/>
      <c r="BN2304" s="655"/>
      <c r="BO2304" s="600"/>
      <c r="BP2304" s="600"/>
      <c r="BQ2304" s="54"/>
      <c r="BR2304" s="54"/>
      <c r="BS2304" s="54"/>
    </row>
    <row r="2305" spans="1:71" ht="21.75" customHeight="1">
      <c r="A2305" s="54"/>
      <c r="B2305" s="565" t="str">
        <f>IF(ROSTER!B$34="","",ROSTER!B$34)</f>
        <v/>
      </c>
      <c r="C2305" s="536" t="str">
        <f>IF(ROSTER!C$34="","",ROSTER!C$34)</f>
        <v/>
      </c>
      <c r="D2305" s="537"/>
      <c r="E2305" s="546"/>
      <c r="F2305" s="501">
        <f>IF(E2305="y",1,IF(E2305="S",1,0))</f>
        <v>0</v>
      </c>
      <c r="G2305" s="506">
        <f>IF(E2305="S",1,0)</f>
        <v>0</v>
      </c>
      <c r="H2305" s="542"/>
      <c r="I2305" s="543"/>
      <c r="J2305" s="538"/>
      <c r="K2305" s="539"/>
      <c r="L2305" s="552"/>
      <c r="M2305" s="558"/>
      <c r="N2305" s="554">
        <f>L2305+J2305</f>
        <v>0</v>
      </c>
      <c r="O2305" s="555"/>
      <c r="P2305" s="538"/>
      <c r="Q2305" s="539"/>
      <c r="R2305" s="552"/>
      <c r="S2305" s="558"/>
      <c r="T2305" s="590">
        <f t="shared" ref="T2305:T2322" si="2064">R2305-P2305</f>
        <v>0</v>
      </c>
      <c r="U2305" s="591"/>
      <c r="V2305" s="550"/>
      <c r="W2305" s="543"/>
      <c r="X2305" s="538"/>
      <c r="Y2305" s="543"/>
      <c r="Z2305" s="538"/>
      <c r="AA2305" s="543"/>
      <c r="AB2305" s="538"/>
      <c r="AC2305" s="539"/>
      <c r="AD2305" s="552"/>
      <c r="AE2305" s="558"/>
      <c r="AF2305" s="586">
        <f>IF(AB2305=0,0,(AD2305/AB2305)*100)</f>
        <v>0</v>
      </c>
      <c r="AG2305" s="587"/>
      <c r="AH2305" s="538"/>
      <c r="AI2305" s="539"/>
      <c r="AJ2305" s="552"/>
      <c r="AK2305" s="558"/>
      <c r="AL2305" s="590">
        <f>IF(AH2305=0,0,(AJ2305/AH2305)*100)</f>
        <v>0</v>
      </c>
      <c r="AM2305" s="591"/>
      <c r="AN2305" s="538"/>
      <c r="AO2305" s="539"/>
      <c r="AP2305" s="552"/>
      <c r="AQ2305" s="558"/>
      <c r="AR2305" s="590">
        <f>IF(AN2305=0,0,(AP2305/AN2305)*100)</f>
        <v>0</v>
      </c>
      <c r="AS2305" s="591"/>
      <c r="AT2305" s="578">
        <f>AB2305+AH2305+AN2305</f>
        <v>0</v>
      </c>
      <c r="AU2305" s="579"/>
      <c r="AV2305" s="574">
        <f>AD2305+AJ2305+AP2305</f>
        <v>0</v>
      </c>
      <c r="AW2305" s="575"/>
      <c r="AX2305" s="590">
        <f>IF(AT2305=0,0,(AV2305/AT2305)*100)</f>
        <v>0</v>
      </c>
      <c r="AY2305" s="591"/>
      <c r="AZ2305" s="538"/>
      <c r="BA2305" s="539"/>
      <c r="BB2305" s="552"/>
      <c r="BC2305" s="558"/>
      <c r="BD2305" s="590">
        <f>IF(AZ2305=0,0,(BB2305/AZ2305)*100)</f>
        <v>0</v>
      </c>
      <c r="BE2305" s="591"/>
      <c r="BF2305" s="578">
        <f>AT2305+AZ2305</f>
        <v>0</v>
      </c>
      <c r="BG2305" s="579"/>
      <c r="BH2305" s="574">
        <f>AV2305+BB2305</f>
        <v>0</v>
      </c>
      <c r="BI2305" s="575"/>
      <c r="BJ2305" s="590">
        <f>IF(BF2305=0,0,(BH2305/BF2305)*100)</f>
        <v>0</v>
      </c>
      <c r="BK2305" s="591"/>
      <c r="BL2305" s="650">
        <f>(AD2305*2)+(AJ2305*2)+(AP2305*3)+BB2305</f>
        <v>0</v>
      </c>
      <c r="BM2305" s="651"/>
      <c r="BN2305" s="652"/>
      <c r="BO2305" s="599" t="e">
        <f>(BL2305*BR$2279)+(N2305*BR$2280)+(X2305*BR$2281)+(R2305*BR$2282)+(V2305*BR$2283)+(Z2305*BR$2284)</f>
        <v>#REF!</v>
      </c>
      <c r="BP2305" s="599" t="e">
        <f>((AZ2305-BB2305)*BR$2286)+((AT2305-AV2305)*BR$2285)+(H2305*BR$2287)+(P2305*BR$2288)</f>
        <v>#REF!</v>
      </c>
      <c r="BQ2305" s="54"/>
      <c r="BR2305" s="54"/>
      <c r="BS2305" s="54"/>
    </row>
    <row r="2306" spans="1:71" ht="21.75" customHeight="1">
      <c r="A2306" s="54"/>
      <c r="B2306" s="566"/>
      <c r="C2306" s="560" t="str">
        <f>IF(ROSTER!D$34="","",ROSTER!D$34)</f>
        <v/>
      </c>
      <c r="D2306" s="561"/>
      <c r="E2306" s="547"/>
      <c r="F2306" s="502"/>
      <c r="G2306" s="507"/>
      <c r="H2306" s="544"/>
      <c r="I2306" s="545"/>
      <c r="J2306" s="540"/>
      <c r="K2306" s="541"/>
      <c r="L2306" s="553"/>
      <c r="M2306" s="559"/>
      <c r="N2306" s="556" t="s">
        <v>14</v>
      </c>
      <c r="O2306" s="557"/>
      <c r="P2306" s="540"/>
      <c r="Q2306" s="541"/>
      <c r="R2306" s="553"/>
      <c r="S2306" s="559"/>
      <c r="T2306" s="592"/>
      <c r="U2306" s="593"/>
      <c r="V2306" s="551"/>
      <c r="W2306" s="545"/>
      <c r="X2306" s="540"/>
      <c r="Y2306" s="545"/>
      <c r="Z2306" s="540"/>
      <c r="AA2306" s="545"/>
      <c r="AB2306" s="540"/>
      <c r="AC2306" s="541"/>
      <c r="AD2306" s="553"/>
      <c r="AE2306" s="559"/>
      <c r="AF2306" s="588"/>
      <c r="AG2306" s="589"/>
      <c r="AH2306" s="540"/>
      <c r="AI2306" s="541"/>
      <c r="AJ2306" s="553"/>
      <c r="AK2306" s="559"/>
      <c r="AL2306" s="592"/>
      <c r="AM2306" s="593"/>
      <c r="AN2306" s="540"/>
      <c r="AO2306" s="541"/>
      <c r="AP2306" s="553"/>
      <c r="AQ2306" s="559"/>
      <c r="AR2306" s="592"/>
      <c r="AS2306" s="593"/>
      <c r="AT2306" s="580"/>
      <c r="AU2306" s="581"/>
      <c r="AV2306" s="576"/>
      <c r="AW2306" s="577"/>
      <c r="AX2306" s="592"/>
      <c r="AY2306" s="593"/>
      <c r="AZ2306" s="540"/>
      <c r="BA2306" s="541"/>
      <c r="BB2306" s="553"/>
      <c r="BC2306" s="559"/>
      <c r="BD2306" s="592"/>
      <c r="BE2306" s="593"/>
      <c r="BF2306" s="580"/>
      <c r="BG2306" s="581"/>
      <c r="BH2306" s="576"/>
      <c r="BI2306" s="577"/>
      <c r="BJ2306" s="592"/>
      <c r="BK2306" s="593"/>
      <c r="BL2306" s="653"/>
      <c r="BM2306" s="654"/>
      <c r="BN2306" s="655"/>
      <c r="BO2306" s="600"/>
      <c r="BP2306" s="600"/>
      <c r="BQ2306" s="54"/>
      <c r="BR2306" s="54"/>
      <c r="BS2306" s="54"/>
    </row>
    <row r="2307" spans="1:71" ht="21.75" customHeight="1">
      <c r="A2307" s="54"/>
      <c r="B2307" s="565" t="str">
        <f>IF(ROSTER!B$36="","",ROSTER!B$36)</f>
        <v/>
      </c>
      <c r="C2307" s="536" t="str">
        <f>IF(ROSTER!C$36="","",ROSTER!C$36)</f>
        <v/>
      </c>
      <c r="D2307" s="537"/>
      <c r="E2307" s="546"/>
      <c r="F2307" s="501">
        <f>IF(E2307="y",1,IF(E2307="S",1,0))</f>
        <v>0</v>
      </c>
      <c r="G2307" s="506">
        <f>IF(E2307="S",1,0)</f>
        <v>0</v>
      </c>
      <c r="H2307" s="542"/>
      <c r="I2307" s="543"/>
      <c r="J2307" s="538"/>
      <c r="K2307" s="539"/>
      <c r="L2307" s="552"/>
      <c r="M2307" s="558"/>
      <c r="N2307" s="554">
        <f>L2307+J2307</f>
        <v>0</v>
      </c>
      <c r="O2307" s="555"/>
      <c r="P2307" s="538"/>
      <c r="Q2307" s="539"/>
      <c r="R2307" s="552"/>
      <c r="S2307" s="558"/>
      <c r="T2307" s="590">
        <f t="shared" ref="T2307:T2322" si="2065">R2307-P2307</f>
        <v>0</v>
      </c>
      <c r="U2307" s="591"/>
      <c r="V2307" s="550"/>
      <c r="W2307" s="543"/>
      <c r="X2307" s="538"/>
      <c r="Y2307" s="543"/>
      <c r="Z2307" s="538"/>
      <c r="AA2307" s="543"/>
      <c r="AB2307" s="538"/>
      <c r="AC2307" s="539"/>
      <c r="AD2307" s="552"/>
      <c r="AE2307" s="558"/>
      <c r="AF2307" s="586">
        <f>IF(AB2307=0,0,(AD2307/AB2307)*100)</f>
        <v>0</v>
      </c>
      <c r="AG2307" s="587"/>
      <c r="AH2307" s="538"/>
      <c r="AI2307" s="539"/>
      <c r="AJ2307" s="552"/>
      <c r="AK2307" s="558"/>
      <c r="AL2307" s="590">
        <f>IF(AH2307=0,0,(AJ2307/AH2307)*100)</f>
        <v>0</v>
      </c>
      <c r="AM2307" s="591"/>
      <c r="AN2307" s="538"/>
      <c r="AO2307" s="539"/>
      <c r="AP2307" s="552"/>
      <c r="AQ2307" s="558"/>
      <c r="AR2307" s="590">
        <f>IF(AN2307=0,0,(AP2307/AN2307)*100)</f>
        <v>0</v>
      </c>
      <c r="AS2307" s="591"/>
      <c r="AT2307" s="578">
        <f>AB2307+AH2307+AN2307</f>
        <v>0</v>
      </c>
      <c r="AU2307" s="579"/>
      <c r="AV2307" s="574">
        <f>AD2307+AJ2307+AP2307</f>
        <v>0</v>
      </c>
      <c r="AW2307" s="575"/>
      <c r="AX2307" s="590">
        <f>IF(AT2307=0,0,(AV2307/AT2307)*100)</f>
        <v>0</v>
      </c>
      <c r="AY2307" s="591"/>
      <c r="AZ2307" s="538"/>
      <c r="BA2307" s="539"/>
      <c r="BB2307" s="552"/>
      <c r="BC2307" s="558"/>
      <c r="BD2307" s="590">
        <f>IF(AZ2307=0,0,(BB2307/AZ2307)*100)</f>
        <v>0</v>
      </c>
      <c r="BE2307" s="591"/>
      <c r="BF2307" s="578">
        <f>AT2307+AZ2307</f>
        <v>0</v>
      </c>
      <c r="BG2307" s="579"/>
      <c r="BH2307" s="574">
        <f>AV2307+BB2307</f>
        <v>0</v>
      </c>
      <c r="BI2307" s="575"/>
      <c r="BJ2307" s="590">
        <f>IF(BF2307=0,0,(BH2307/BF2307)*100)</f>
        <v>0</v>
      </c>
      <c r="BK2307" s="591"/>
      <c r="BL2307" s="650">
        <f>(AD2307*2)+(AJ2307*2)+(AP2307*3)+BB2307</f>
        <v>0</v>
      </c>
      <c r="BM2307" s="651"/>
      <c r="BN2307" s="652"/>
      <c r="BO2307" s="599" t="e">
        <f>(BL2307*BR$2279)+(N2307*BR$2280)+(X2307*BR$2281)+(R2307*BR$2282)+(V2307*BR$2283)+(Z2307*BR$2284)</f>
        <v>#REF!</v>
      </c>
      <c r="BP2307" s="599" t="e">
        <f>((AZ2307-BB2307)*BR$2286)+((AT2307-AV2307)*BR$2285)+(H2307*BR$2287)+(P2307*BR$2288)</f>
        <v>#REF!</v>
      </c>
      <c r="BQ2307" s="54"/>
      <c r="BR2307" s="54"/>
      <c r="BS2307" s="54"/>
    </row>
    <row r="2308" spans="1:71" ht="21.75" customHeight="1">
      <c r="A2308" s="54"/>
      <c r="B2308" s="566"/>
      <c r="C2308" s="560" t="str">
        <f>IF(ROSTER!D$36="","",ROSTER!D$36)</f>
        <v/>
      </c>
      <c r="D2308" s="561"/>
      <c r="E2308" s="547"/>
      <c r="F2308" s="502"/>
      <c r="G2308" s="507"/>
      <c r="H2308" s="544"/>
      <c r="I2308" s="545"/>
      <c r="J2308" s="540"/>
      <c r="K2308" s="541"/>
      <c r="L2308" s="553"/>
      <c r="M2308" s="559"/>
      <c r="N2308" s="556" t="s">
        <v>14</v>
      </c>
      <c r="O2308" s="557"/>
      <c r="P2308" s="540"/>
      <c r="Q2308" s="541"/>
      <c r="R2308" s="553"/>
      <c r="S2308" s="559"/>
      <c r="T2308" s="592"/>
      <c r="U2308" s="593"/>
      <c r="V2308" s="551"/>
      <c r="W2308" s="545"/>
      <c r="X2308" s="540"/>
      <c r="Y2308" s="545"/>
      <c r="Z2308" s="540"/>
      <c r="AA2308" s="545"/>
      <c r="AB2308" s="540"/>
      <c r="AC2308" s="541"/>
      <c r="AD2308" s="553"/>
      <c r="AE2308" s="559"/>
      <c r="AF2308" s="588"/>
      <c r="AG2308" s="589"/>
      <c r="AH2308" s="540"/>
      <c r="AI2308" s="541"/>
      <c r="AJ2308" s="553"/>
      <c r="AK2308" s="559"/>
      <c r="AL2308" s="592"/>
      <c r="AM2308" s="593"/>
      <c r="AN2308" s="540"/>
      <c r="AO2308" s="541"/>
      <c r="AP2308" s="553"/>
      <c r="AQ2308" s="559"/>
      <c r="AR2308" s="592"/>
      <c r="AS2308" s="593"/>
      <c r="AT2308" s="580"/>
      <c r="AU2308" s="581"/>
      <c r="AV2308" s="576"/>
      <c r="AW2308" s="577"/>
      <c r="AX2308" s="592"/>
      <c r="AY2308" s="593"/>
      <c r="AZ2308" s="540"/>
      <c r="BA2308" s="541"/>
      <c r="BB2308" s="553"/>
      <c r="BC2308" s="559"/>
      <c r="BD2308" s="592"/>
      <c r="BE2308" s="593"/>
      <c r="BF2308" s="580"/>
      <c r="BG2308" s="581"/>
      <c r="BH2308" s="576"/>
      <c r="BI2308" s="577"/>
      <c r="BJ2308" s="592"/>
      <c r="BK2308" s="593"/>
      <c r="BL2308" s="653"/>
      <c r="BM2308" s="654"/>
      <c r="BN2308" s="655"/>
      <c r="BO2308" s="600"/>
      <c r="BP2308" s="600"/>
      <c r="BQ2308" s="54"/>
      <c r="BR2308" s="54"/>
      <c r="BS2308" s="54"/>
    </row>
    <row r="2309" spans="1:71" ht="21.75" customHeight="1">
      <c r="A2309" s="54"/>
      <c r="B2309" s="565" t="str">
        <f>IF(ROSTER!B$38="","",ROSTER!B$38)</f>
        <v/>
      </c>
      <c r="C2309" s="536" t="str">
        <f>IF(ROSTER!C$38="","",ROSTER!C$38)</f>
        <v/>
      </c>
      <c r="D2309" s="537"/>
      <c r="E2309" s="546"/>
      <c r="F2309" s="501">
        <f>IF(E2309="y",1,IF(E2309="S",1,0))</f>
        <v>0</v>
      </c>
      <c r="G2309" s="506">
        <f>IF(E2309="S",1,0)</f>
        <v>0</v>
      </c>
      <c r="H2309" s="542"/>
      <c r="I2309" s="543"/>
      <c r="J2309" s="538"/>
      <c r="K2309" s="539"/>
      <c r="L2309" s="552"/>
      <c r="M2309" s="558"/>
      <c r="N2309" s="554">
        <f>L2309+J2309</f>
        <v>0</v>
      </c>
      <c r="O2309" s="555"/>
      <c r="P2309" s="538"/>
      <c r="Q2309" s="539"/>
      <c r="R2309" s="552"/>
      <c r="S2309" s="558"/>
      <c r="T2309" s="590">
        <f t="shared" ref="T2309:T2322" si="2066">R2309-P2309</f>
        <v>0</v>
      </c>
      <c r="U2309" s="591"/>
      <c r="V2309" s="550"/>
      <c r="W2309" s="543"/>
      <c r="X2309" s="538"/>
      <c r="Y2309" s="543"/>
      <c r="Z2309" s="538"/>
      <c r="AA2309" s="543"/>
      <c r="AB2309" s="538"/>
      <c r="AC2309" s="539"/>
      <c r="AD2309" s="552"/>
      <c r="AE2309" s="558"/>
      <c r="AF2309" s="586">
        <f>IF(AB2309=0,0,(AD2309/AB2309)*100)</f>
        <v>0</v>
      </c>
      <c r="AG2309" s="587"/>
      <c r="AH2309" s="538"/>
      <c r="AI2309" s="539"/>
      <c r="AJ2309" s="552"/>
      <c r="AK2309" s="558"/>
      <c r="AL2309" s="590">
        <f>IF(AH2309=0,0,(AJ2309/AH2309)*100)</f>
        <v>0</v>
      </c>
      <c r="AM2309" s="591"/>
      <c r="AN2309" s="538"/>
      <c r="AO2309" s="539"/>
      <c r="AP2309" s="552"/>
      <c r="AQ2309" s="558"/>
      <c r="AR2309" s="590">
        <f>IF(AN2309=0,0,(AP2309/AN2309)*100)</f>
        <v>0</v>
      </c>
      <c r="AS2309" s="591"/>
      <c r="AT2309" s="578">
        <f>AB2309+AH2309+AN2309</f>
        <v>0</v>
      </c>
      <c r="AU2309" s="579"/>
      <c r="AV2309" s="574">
        <f>AD2309+AJ2309+AP2309</f>
        <v>0</v>
      </c>
      <c r="AW2309" s="575"/>
      <c r="AX2309" s="590">
        <f>IF(AT2309=0,0,(AV2309/AT2309)*100)</f>
        <v>0</v>
      </c>
      <c r="AY2309" s="591"/>
      <c r="AZ2309" s="538"/>
      <c r="BA2309" s="539"/>
      <c r="BB2309" s="552"/>
      <c r="BC2309" s="558"/>
      <c r="BD2309" s="590">
        <f>IF(AZ2309=0,0,(BB2309/AZ2309)*100)</f>
        <v>0</v>
      </c>
      <c r="BE2309" s="591"/>
      <c r="BF2309" s="578">
        <f>AT2309+AZ2309</f>
        <v>0</v>
      </c>
      <c r="BG2309" s="579"/>
      <c r="BH2309" s="574">
        <f>AV2309+BB2309</f>
        <v>0</v>
      </c>
      <c r="BI2309" s="575"/>
      <c r="BJ2309" s="590">
        <f>IF(BF2309=0,0,(BH2309/BF2309)*100)</f>
        <v>0</v>
      </c>
      <c r="BK2309" s="591"/>
      <c r="BL2309" s="650">
        <f>(AD2309*2)+(AJ2309*2)+(AP2309*3)+BB2309</f>
        <v>0</v>
      </c>
      <c r="BM2309" s="651"/>
      <c r="BN2309" s="652"/>
      <c r="BO2309" s="599" t="e">
        <f>(BL2309*BR$2279)+(N2309*BR$2280)+(X2309*BR$2281)+(R2309*BR$2282)+(V2309*BR$2283)+(Z2309*BR$2284)</f>
        <v>#REF!</v>
      </c>
      <c r="BP2309" s="599" t="e">
        <f>((AZ2309-BB2309)*BR$2286)+((AT2309-AV2309)*BR$2285)+(H2309*BR$2287)+(P2309*BR$2288)</f>
        <v>#REF!</v>
      </c>
      <c r="BQ2309" s="54"/>
      <c r="BR2309" s="54"/>
      <c r="BS2309" s="54"/>
    </row>
    <row r="2310" spans="1:71" ht="21.75" customHeight="1">
      <c r="A2310" s="54"/>
      <c r="B2310" s="566"/>
      <c r="C2310" s="560" t="str">
        <f>IF(ROSTER!D$38="","",ROSTER!D$38)</f>
        <v/>
      </c>
      <c r="D2310" s="561"/>
      <c r="E2310" s="547"/>
      <c r="F2310" s="502"/>
      <c r="G2310" s="507"/>
      <c r="H2310" s="544"/>
      <c r="I2310" s="545"/>
      <c r="J2310" s="540"/>
      <c r="K2310" s="541"/>
      <c r="L2310" s="553"/>
      <c r="M2310" s="559"/>
      <c r="N2310" s="556" t="s">
        <v>14</v>
      </c>
      <c r="O2310" s="557"/>
      <c r="P2310" s="540"/>
      <c r="Q2310" s="541"/>
      <c r="R2310" s="553"/>
      <c r="S2310" s="559"/>
      <c r="T2310" s="592"/>
      <c r="U2310" s="593"/>
      <c r="V2310" s="551"/>
      <c r="W2310" s="545"/>
      <c r="X2310" s="540"/>
      <c r="Y2310" s="545"/>
      <c r="Z2310" s="540"/>
      <c r="AA2310" s="545"/>
      <c r="AB2310" s="540"/>
      <c r="AC2310" s="541"/>
      <c r="AD2310" s="553"/>
      <c r="AE2310" s="559"/>
      <c r="AF2310" s="588"/>
      <c r="AG2310" s="589"/>
      <c r="AH2310" s="540"/>
      <c r="AI2310" s="541"/>
      <c r="AJ2310" s="553"/>
      <c r="AK2310" s="559"/>
      <c r="AL2310" s="592"/>
      <c r="AM2310" s="593"/>
      <c r="AN2310" s="540"/>
      <c r="AO2310" s="541"/>
      <c r="AP2310" s="553"/>
      <c r="AQ2310" s="559"/>
      <c r="AR2310" s="592"/>
      <c r="AS2310" s="593"/>
      <c r="AT2310" s="580"/>
      <c r="AU2310" s="581"/>
      <c r="AV2310" s="576"/>
      <c r="AW2310" s="577"/>
      <c r="AX2310" s="592"/>
      <c r="AY2310" s="593"/>
      <c r="AZ2310" s="540"/>
      <c r="BA2310" s="541"/>
      <c r="BB2310" s="553"/>
      <c r="BC2310" s="559"/>
      <c r="BD2310" s="592"/>
      <c r="BE2310" s="593"/>
      <c r="BF2310" s="580"/>
      <c r="BG2310" s="581"/>
      <c r="BH2310" s="576"/>
      <c r="BI2310" s="577"/>
      <c r="BJ2310" s="592"/>
      <c r="BK2310" s="593"/>
      <c r="BL2310" s="653"/>
      <c r="BM2310" s="654"/>
      <c r="BN2310" s="655"/>
      <c r="BO2310" s="600"/>
      <c r="BP2310" s="600"/>
      <c r="BQ2310" s="54"/>
      <c r="BR2310" s="54"/>
      <c r="BS2310" s="54"/>
    </row>
    <row r="2311" spans="1:71" ht="21.75" customHeight="1">
      <c r="A2311" s="54"/>
      <c r="B2311" s="565" t="str">
        <f>IF(ROSTER!B$40="","",ROSTER!B$40)</f>
        <v/>
      </c>
      <c r="C2311" s="536" t="str">
        <f>IF(ROSTER!C$40="","",ROSTER!C$40)</f>
        <v/>
      </c>
      <c r="D2311" s="537"/>
      <c r="E2311" s="546"/>
      <c r="F2311" s="501">
        <f>IF(E2311="y",1,IF(E2311="S",1,0))</f>
        <v>0</v>
      </c>
      <c r="G2311" s="506">
        <f>IF(E2311="S",1,0)</f>
        <v>0</v>
      </c>
      <c r="H2311" s="542"/>
      <c r="I2311" s="543"/>
      <c r="J2311" s="538"/>
      <c r="K2311" s="539"/>
      <c r="L2311" s="552"/>
      <c r="M2311" s="558"/>
      <c r="N2311" s="554">
        <f>L2311+J2311</f>
        <v>0</v>
      </c>
      <c r="O2311" s="555"/>
      <c r="P2311" s="538"/>
      <c r="Q2311" s="539"/>
      <c r="R2311" s="552"/>
      <c r="S2311" s="558"/>
      <c r="T2311" s="590">
        <f t="shared" ref="T2311:T2322" si="2067">R2311-P2311</f>
        <v>0</v>
      </c>
      <c r="U2311" s="591"/>
      <c r="V2311" s="550"/>
      <c r="W2311" s="543"/>
      <c r="X2311" s="538"/>
      <c r="Y2311" s="543"/>
      <c r="Z2311" s="538"/>
      <c r="AA2311" s="543"/>
      <c r="AB2311" s="538"/>
      <c r="AC2311" s="539"/>
      <c r="AD2311" s="552"/>
      <c r="AE2311" s="558"/>
      <c r="AF2311" s="586">
        <f>IF(AB2311=0,0,(AD2311/AB2311)*100)</f>
        <v>0</v>
      </c>
      <c r="AG2311" s="587"/>
      <c r="AH2311" s="538"/>
      <c r="AI2311" s="539"/>
      <c r="AJ2311" s="552"/>
      <c r="AK2311" s="558"/>
      <c r="AL2311" s="590">
        <f>IF(AH2311=0,0,(AJ2311/AH2311)*100)</f>
        <v>0</v>
      </c>
      <c r="AM2311" s="591"/>
      <c r="AN2311" s="538"/>
      <c r="AO2311" s="539"/>
      <c r="AP2311" s="552"/>
      <c r="AQ2311" s="558"/>
      <c r="AR2311" s="590">
        <f>IF(AN2311=0,0,(AP2311/AN2311)*100)</f>
        <v>0</v>
      </c>
      <c r="AS2311" s="591"/>
      <c r="AT2311" s="578">
        <f>AB2311+AH2311+AN2311</f>
        <v>0</v>
      </c>
      <c r="AU2311" s="579"/>
      <c r="AV2311" s="574">
        <f>AD2311+AJ2311+AP2311</f>
        <v>0</v>
      </c>
      <c r="AW2311" s="575"/>
      <c r="AX2311" s="590">
        <f>IF(AT2311=0,0,(AV2311/AT2311)*100)</f>
        <v>0</v>
      </c>
      <c r="AY2311" s="591"/>
      <c r="AZ2311" s="538"/>
      <c r="BA2311" s="539"/>
      <c r="BB2311" s="552"/>
      <c r="BC2311" s="558"/>
      <c r="BD2311" s="590">
        <f>IF(AZ2311=0,0,(BB2311/AZ2311)*100)</f>
        <v>0</v>
      </c>
      <c r="BE2311" s="591"/>
      <c r="BF2311" s="578">
        <f>AT2311+AZ2311</f>
        <v>0</v>
      </c>
      <c r="BG2311" s="579"/>
      <c r="BH2311" s="574">
        <f>AV2311+BB2311</f>
        <v>0</v>
      </c>
      <c r="BI2311" s="575"/>
      <c r="BJ2311" s="590">
        <f>IF(BF2311=0,0,(BH2311/BF2311)*100)</f>
        <v>0</v>
      </c>
      <c r="BK2311" s="591"/>
      <c r="BL2311" s="650">
        <f>(AD2311*2)+(AJ2311*2)+(AP2311*3)+BB2311</f>
        <v>0</v>
      </c>
      <c r="BM2311" s="651"/>
      <c r="BN2311" s="652"/>
      <c r="BO2311" s="599" t="e">
        <f>(BL2311*BR$2279)+(N2311*BR$2280)+(X2311*BR$2281)+(R2311*BR$2282)+(V2311*BR$2283)+(Z2311*BR$2284)</f>
        <v>#REF!</v>
      </c>
      <c r="BP2311" s="599" t="e">
        <f>((AZ2311-BB2311)*BR$2286)+((AT2311-AV2311)*BR$2285)+(H2311*BR$2287)+(P2311*BR$2288)</f>
        <v>#REF!</v>
      </c>
      <c r="BQ2311" s="54"/>
      <c r="BR2311" s="54"/>
      <c r="BS2311" s="54"/>
    </row>
    <row r="2312" spans="1:71" ht="21.75" customHeight="1">
      <c r="A2312" s="54"/>
      <c r="B2312" s="566"/>
      <c r="C2312" s="560" t="str">
        <f>IF(ROSTER!D$40="","",ROSTER!D$40)</f>
        <v/>
      </c>
      <c r="D2312" s="561"/>
      <c r="E2312" s="547"/>
      <c r="F2312" s="502"/>
      <c r="G2312" s="507"/>
      <c r="H2312" s="544"/>
      <c r="I2312" s="545"/>
      <c r="J2312" s="540"/>
      <c r="K2312" s="541"/>
      <c r="L2312" s="553"/>
      <c r="M2312" s="559"/>
      <c r="N2312" s="556" t="s">
        <v>14</v>
      </c>
      <c r="O2312" s="557"/>
      <c r="P2312" s="540"/>
      <c r="Q2312" s="541"/>
      <c r="R2312" s="553"/>
      <c r="S2312" s="559"/>
      <c r="T2312" s="592"/>
      <c r="U2312" s="593"/>
      <c r="V2312" s="551"/>
      <c r="W2312" s="545"/>
      <c r="X2312" s="540"/>
      <c r="Y2312" s="545"/>
      <c r="Z2312" s="540"/>
      <c r="AA2312" s="545"/>
      <c r="AB2312" s="540"/>
      <c r="AC2312" s="541"/>
      <c r="AD2312" s="553"/>
      <c r="AE2312" s="559"/>
      <c r="AF2312" s="588"/>
      <c r="AG2312" s="589"/>
      <c r="AH2312" s="540"/>
      <c r="AI2312" s="541"/>
      <c r="AJ2312" s="553"/>
      <c r="AK2312" s="559"/>
      <c r="AL2312" s="592"/>
      <c r="AM2312" s="593"/>
      <c r="AN2312" s="540"/>
      <c r="AO2312" s="541"/>
      <c r="AP2312" s="553"/>
      <c r="AQ2312" s="559"/>
      <c r="AR2312" s="592"/>
      <c r="AS2312" s="593"/>
      <c r="AT2312" s="580"/>
      <c r="AU2312" s="581"/>
      <c r="AV2312" s="576"/>
      <c r="AW2312" s="577"/>
      <c r="AX2312" s="592"/>
      <c r="AY2312" s="593"/>
      <c r="AZ2312" s="540"/>
      <c r="BA2312" s="541"/>
      <c r="BB2312" s="553"/>
      <c r="BC2312" s="559"/>
      <c r="BD2312" s="592"/>
      <c r="BE2312" s="593"/>
      <c r="BF2312" s="580"/>
      <c r="BG2312" s="581"/>
      <c r="BH2312" s="576"/>
      <c r="BI2312" s="577"/>
      <c r="BJ2312" s="592"/>
      <c r="BK2312" s="593"/>
      <c r="BL2312" s="653"/>
      <c r="BM2312" s="654"/>
      <c r="BN2312" s="655"/>
      <c r="BO2312" s="600"/>
      <c r="BP2312" s="600"/>
      <c r="BQ2312" s="54"/>
      <c r="BR2312" s="54"/>
      <c r="BS2312" s="54"/>
    </row>
    <row r="2313" spans="1:71" ht="21.75" customHeight="1">
      <c r="A2313" s="54"/>
      <c r="B2313" s="565" t="str">
        <f>IF(ROSTER!B$42="","",ROSTER!B$42)</f>
        <v/>
      </c>
      <c r="C2313" s="536" t="str">
        <f>IF(ROSTER!C$42="","",ROSTER!C$42)</f>
        <v/>
      </c>
      <c r="D2313" s="537"/>
      <c r="E2313" s="546"/>
      <c r="F2313" s="501">
        <f>IF(E2313="y",1,IF(E2313="S",1,0))</f>
        <v>0</v>
      </c>
      <c r="G2313" s="506">
        <f>IF(E2313="S",1,0)</f>
        <v>0</v>
      </c>
      <c r="H2313" s="542"/>
      <c r="I2313" s="543"/>
      <c r="J2313" s="538"/>
      <c r="K2313" s="539"/>
      <c r="L2313" s="552"/>
      <c r="M2313" s="558"/>
      <c r="N2313" s="554">
        <f>L2313+J2313</f>
        <v>0</v>
      </c>
      <c r="O2313" s="555"/>
      <c r="P2313" s="538"/>
      <c r="Q2313" s="539"/>
      <c r="R2313" s="552"/>
      <c r="S2313" s="558"/>
      <c r="T2313" s="590">
        <f t="shared" ref="T2313:T2322" si="2068">R2313-P2313</f>
        <v>0</v>
      </c>
      <c r="U2313" s="591"/>
      <c r="V2313" s="550"/>
      <c r="W2313" s="543"/>
      <c r="X2313" s="538"/>
      <c r="Y2313" s="543"/>
      <c r="Z2313" s="538"/>
      <c r="AA2313" s="543"/>
      <c r="AB2313" s="538"/>
      <c r="AC2313" s="539"/>
      <c r="AD2313" s="552"/>
      <c r="AE2313" s="558"/>
      <c r="AF2313" s="586">
        <f>IF(AB2313=0,0,(AD2313/AB2313)*100)</f>
        <v>0</v>
      </c>
      <c r="AG2313" s="587"/>
      <c r="AH2313" s="538"/>
      <c r="AI2313" s="539"/>
      <c r="AJ2313" s="552"/>
      <c r="AK2313" s="558"/>
      <c r="AL2313" s="590">
        <f>IF(AH2313=0,0,(AJ2313/AH2313)*100)</f>
        <v>0</v>
      </c>
      <c r="AM2313" s="591"/>
      <c r="AN2313" s="538"/>
      <c r="AO2313" s="539"/>
      <c r="AP2313" s="552"/>
      <c r="AQ2313" s="558"/>
      <c r="AR2313" s="590">
        <f>IF(AN2313=0,0,(AP2313/AN2313)*100)</f>
        <v>0</v>
      </c>
      <c r="AS2313" s="591"/>
      <c r="AT2313" s="578">
        <f>AB2313+AH2313+AN2313</f>
        <v>0</v>
      </c>
      <c r="AU2313" s="579"/>
      <c r="AV2313" s="574">
        <f>AD2313+AJ2313+AP2313</f>
        <v>0</v>
      </c>
      <c r="AW2313" s="575"/>
      <c r="AX2313" s="590">
        <f>IF(AT2313=0,0,(AV2313/AT2313)*100)</f>
        <v>0</v>
      </c>
      <c r="AY2313" s="591"/>
      <c r="AZ2313" s="538"/>
      <c r="BA2313" s="539"/>
      <c r="BB2313" s="552"/>
      <c r="BC2313" s="558"/>
      <c r="BD2313" s="590">
        <f>IF(AZ2313=0,0,(BB2313/AZ2313)*100)</f>
        <v>0</v>
      </c>
      <c r="BE2313" s="591"/>
      <c r="BF2313" s="578">
        <f>AT2313+AZ2313</f>
        <v>0</v>
      </c>
      <c r="BG2313" s="579"/>
      <c r="BH2313" s="574">
        <f>AV2313+BB2313</f>
        <v>0</v>
      </c>
      <c r="BI2313" s="575"/>
      <c r="BJ2313" s="590">
        <f>IF(BF2313=0,0,(BH2313/BF2313)*100)</f>
        <v>0</v>
      </c>
      <c r="BK2313" s="591"/>
      <c r="BL2313" s="650">
        <f>(AD2313*2)+(AJ2313*2)+(AP2313*3)+BB2313</f>
        <v>0</v>
      </c>
      <c r="BM2313" s="651"/>
      <c r="BN2313" s="652"/>
      <c r="BO2313" s="599" t="e">
        <f>(BL2313*BR$2279)+(N2313*BR$2280)+(X2313*BR$2281)+(R2313*BR$2282)+(V2313*BR$2283)+(Z2313*BR$2284)</f>
        <v>#REF!</v>
      </c>
      <c r="BP2313" s="599" t="e">
        <f>((AZ2313-BB2313)*BR$2286)+((AT2313-AV2313)*BR$2285)+(H2313*BR$2287)+(P2313*BR$2288)</f>
        <v>#REF!</v>
      </c>
      <c r="BQ2313" s="54"/>
      <c r="BR2313" s="54"/>
      <c r="BS2313" s="54"/>
    </row>
    <row r="2314" spans="1:71" ht="21.75" customHeight="1">
      <c r="A2314" s="54"/>
      <c r="B2314" s="566"/>
      <c r="C2314" s="560" t="str">
        <f>IF(ROSTER!D$42="","",ROSTER!D$42)</f>
        <v/>
      </c>
      <c r="D2314" s="561"/>
      <c r="E2314" s="547"/>
      <c r="F2314" s="502"/>
      <c r="G2314" s="507"/>
      <c r="H2314" s="544"/>
      <c r="I2314" s="545"/>
      <c r="J2314" s="540"/>
      <c r="K2314" s="541"/>
      <c r="L2314" s="553"/>
      <c r="M2314" s="559"/>
      <c r="N2314" s="556" t="s">
        <v>14</v>
      </c>
      <c r="O2314" s="557"/>
      <c r="P2314" s="540"/>
      <c r="Q2314" s="541"/>
      <c r="R2314" s="553"/>
      <c r="S2314" s="559"/>
      <c r="T2314" s="592"/>
      <c r="U2314" s="593"/>
      <c r="V2314" s="551"/>
      <c r="W2314" s="545"/>
      <c r="X2314" s="540"/>
      <c r="Y2314" s="545"/>
      <c r="Z2314" s="540"/>
      <c r="AA2314" s="545"/>
      <c r="AB2314" s="540"/>
      <c r="AC2314" s="541"/>
      <c r="AD2314" s="553"/>
      <c r="AE2314" s="559"/>
      <c r="AF2314" s="588"/>
      <c r="AG2314" s="589"/>
      <c r="AH2314" s="540"/>
      <c r="AI2314" s="541"/>
      <c r="AJ2314" s="553"/>
      <c r="AK2314" s="559"/>
      <c r="AL2314" s="592"/>
      <c r="AM2314" s="593"/>
      <c r="AN2314" s="540"/>
      <c r="AO2314" s="541"/>
      <c r="AP2314" s="553"/>
      <c r="AQ2314" s="559"/>
      <c r="AR2314" s="592"/>
      <c r="AS2314" s="593"/>
      <c r="AT2314" s="580"/>
      <c r="AU2314" s="581"/>
      <c r="AV2314" s="576"/>
      <c r="AW2314" s="577"/>
      <c r="AX2314" s="592"/>
      <c r="AY2314" s="593"/>
      <c r="AZ2314" s="540"/>
      <c r="BA2314" s="541"/>
      <c r="BB2314" s="553"/>
      <c r="BC2314" s="559"/>
      <c r="BD2314" s="592"/>
      <c r="BE2314" s="593"/>
      <c r="BF2314" s="580"/>
      <c r="BG2314" s="581"/>
      <c r="BH2314" s="576"/>
      <c r="BI2314" s="577"/>
      <c r="BJ2314" s="592"/>
      <c r="BK2314" s="593"/>
      <c r="BL2314" s="653"/>
      <c r="BM2314" s="654"/>
      <c r="BN2314" s="655"/>
      <c r="BO2314" s="600"/>
      <c r="BP2314" s="600"/>
      <c r="BQ2314" s="54"/>
      <c r="BR2314" s="54"/>
      <c r="BS2314" s="54"/>
    </row>
    <row r="2315" spans="1:71" ht="21.75" customHeight="1">
      <c r="A2315" s="54"/>
      <c r="B2315" s="565" t="str">
        <f>IF(ROSTER!B$44="","",ROSTER!B$44)</f>
        <v/>
      </c>
      <c r="C2315" s="536" t="str">
        <f>IF(ROSTER!C$44="","",ROSTER!C$44)</f>
        <v/>
      </c>
      <c r="D2315" s="537"/>
      <c r="E2315" s="546"/>
      <c r="F2315" s="501">
        <f>IF(E2315="y",1,IF(E2315="S",1,0))</f>
        <v>0</v>
      </c>
      <c r="G2315" s="506">
        <f>IF(E2315="S",1,0)</f>
        <v>0</v>
      </c>
      <c r="H2315" s="542"/>
      <c r="I2315" s="543"/>
      <c r="J2315" s="538"/>
      <c r="K2315" s="539"/>
      <c r="L2315" s="552"/>
      <c r="M2315" s="558"/>
      <c r="N2315" s="554">
        <f>L2315+J2315</f>
        <v>0</v>
      </c>
      <c r="O2315" s="555"/>
      <c r="P2315" s="538"/>
      <c r="Q2315" s="539"/>
      <c r="R2315" s="552"/>
      <c r="S2315" s="558"/>
      <c r="T2315" s="590">
        <f t="shared" ref="T2315:T2322" si="2069">R2315-P2315</f>
        <v>0</v>
      </c>
      <c r="U2315" s="591"/>
      <c r="V2315" s="550"/>
      <c r="W2315" s="543"/>
      <c r="X2315" s="538"/>
      <c r="Y2315" s="543"/>
      <c r="Z2315" s="538"/>
      <c r="AA2315" s="543"/>
      <c r="AB2315" s="538"/>
      <c r="AC2315" s="539"/>
      <c r="AD2315" s="552"/>
      <c r="AE2315" s="558"/>
      <c r="AF2315" s="586">
        <f>IF(AB2315=0,0,(AD2315/AB2315)*100)</f>
        <v>0</v>
      </c>
      <c r="AG2315" s="587"/>
      <c r="AH2315" s="538"/>
      <c r="AI2315" s="539"/>
      <c r="AJ2315" s="552"/>
      <c r="AK2315" s="558"/>
      <c r="AL2315" s="590">
        <f>IF(AH2315=0,0,(AJ2315/AH2315)*100)</f>
        <v>0</v>
      </c>
      <c r="AM2315" s="591"/>
      <c r="AN2315" s="538"/>
      <c r="AO2315" s="539"/>
      <c r="AP2315" s="552"/>
      <c r="AQ2315" s="558"/>
      <c r="AR2315" s="590">
        <f>IF(AN2315=0,0,(AP2315/AN2315)*100)</f>
        <v>0</v>
      </c>
      <c r="AS2315" s="591"/>
      <c r="AT2315" s="578">
        <f>AB2315+AH2315+AN2315</f>
        <v>0</v>
      </c>
      <c r="AU2315" s="579"/>
      <c r="AV2315" s="574">
        <f>AD2315+AJ2315+AP2315</f>
        <v>0</v>
      </c>
      <c r="AW2315" s="575"/>
      <c r="AX2315" s="590">
        <f>IF(AT2315=0,0,(AV2315/AT2315)*100)</f>
        <v>0</v>
      </c>
      <c r="AY2315" s="591"/>
      <c r="AZ2315" s="538"/>
      <c r="BA2315" s="539"/>
      <c r="BB2315" s="552"/>
      <c r="BC2315" s="558"/>
      <c r="BD2315" s="590">
        <f>IF(AZ2315=0,0,(BB2315/AZ2315)*100)</f>
        <v>0</v>
      </c>
      <c r="BE2315" s="591"/>
      <c r="BF2315" s="578">
        <f>AT2315+AZ2315</f>
        <v>0</v>
      </c>
      <c r="BG2315" s="579"/>
      <c r="BH2315" s="574">
        <f>AV2315+BB2315</f>
        <v>0</v>
      </c>
      <c r="BI2315" s="575"/>
      <c r="BJ2315" s="590">
        <f>IF(BF2315=0,0,(BH2315/BF2315)*100)</f>
        <v>0</v>
      </c>
      <c r="BK2315" s="591"/>
      <c r="BL2315" s="650">
        <f>(AD2315*2)+(AJ2315*2)+(AP2315*3)+BB2315</f>
        <v>0</v>
      </c>
      <c r="BM2315" s="651"/>
      <c r="BN2315" s="652"/>
      <c r="BO2315" s="599" t="e">
        <f>(BL2315*BR$2279)+(N2315*BR$2280)+(X2315*BR$2281)+(R2315*BR$2282)+(V2315*BR$2283)+(Z2315*BR$2284)</f>
        <v>#REF!</v>
      </c>
      <c r="BP2315" s="599" t="e">
        <f>((AZ2315-BB2315)*BR$2286)+((AT2315-AV2315)*BR$2285)+(H2315*BR$2287)+(P2315*BR$2288)</f>
        <v>#REF!</v>
      </c>
      <c r="BQ2315" s="54"/>
      <c r="BR2315" s="54"/>
      <c r="BS2315" s="54"/>
    </row>
    <row r="2316" spans="1:71" ht="21.75" customHeight="1">
      <c r="A2316" s="54"/>
      <c r="B2316" s="566"/>
      <c r="C2316" s="560" t="str">
        <f>IF(ROSTER!D$44="","",ROSTER!D$44)</f>
        <v/>
      </c>
      <c r="D2316" s="561"/>
      <c r="E2316" s="547"/>
      <c r="F2316" s="502"/>
      <c r="G2316" s="507"/>
      <c r="H2316" s="544"/>
      <c r="I2316" s="545"/>
      <c r="J2316" s="540"/>
      <c r="K2316" s="541"/>
      <c r="L2316" s="553"/>
      <c r="M2316" s="559"/>
      <c r="N2316" s="556" t="s">
        <v>14</v>
      </c>
      <c r="O2316" s="557"/>
      <c r="P2316" s="540"/>
      <c r="Q2316" s="541"/>
      <c r="R2316" s="553"/>
      <c r="S2316" s="559"/>
      <c r="T2316" s="592"/>
      <c r="U2316" s="593"/>
      <c r="V2316" s="551"/>
      <c r="W2316" s="545"/>
      <c r="X2316" s="540"/>
      <c r="Y2316" s="545"/>
      <c r="Z2316" s="540"/>
      <c r="AA2316" s="545"/>
      <c r="AB2316" s="540"/>
      <c r="AC2316" s="541"/>
      <c r="AD2316" s="553"/>
      <c r="AE2316" s="559"/>
      <c r="AF2316" s="588"/>
      <c r="AG2316" s="589"/>
      <c r="AH2316" s="540"/>
      <c r="AI2316" s="541"/>
      <c r="AJ2316" s="553"/>
      <c r="AK2316" s="559"/>
      <c r="AL2316" s="592"/>
      <c r="AM2316" s="593"/>
      <c r="AN2316" s="540"/>
      <c r="AO2316" s="541"/>
      <c r="AP2316" s="553"/>
      <c r="AQ2316" s="559"/>
      <c r="AR2316" s="592"/>
      <c r="AS2316" s="593"/>
      <c r="AT2316" s="580"/>
      <c r="AU2316" s="581"/>
      <c r="AV2316" s="576"/>
      <c r="AW2316" s="577"/>
      <c r="AX2316" s="592"/>
      <c r="AY2316" s="593"/>
      <c r="AZ2316" s="540"/>
      <c r="BA2316" s="541"/>
      <c r="BB2316" s="553"/>
      <c r="BC2316" s="559"/>
      <c r="BD2316" s="592"/>
      <c r="BE2316" s="593"/>
      <c r="BF2316" s="580"/>
      <c r="BG2316" s="581"/>
      <c r="BH2316" s="576"/>
      <c r="BI2316" s="577"/>
      <c r="BJ2316" s="592"/>
      <c r="BK2316" s="593"/>
      <c r="BL2316" s="653"/>
      <c r="BM2316" s="654"/>
      <c r="BN2316" s="655"/>
      <c r="BO2316" s="600"/>
      <c r="BP2316" s="600"/>
      <c r="BQ2316" s="54"/>
      <c r="BR2316" s="54"/>
      <c r="BS2316" s="54"/>
    </row>
    <row r="2317" spans="1:71" ht="21.75" customHeight="1">
      <c r="A2317" s="54"/>
      <c r="B2317" s="565" t="str">
        <f>IF(ROSTER!B$46="","",ROSTER!B$46)</f>
        <v/>
      </c>
      <c r="C2317" s="536" t="str">
        <f>IF(ROSTER!C$46="","",ROSTER!C$46)</f>
        <v/>
      </c>
      <c r="D2317" s="537"/>
      <c r="E2317" s="546"/>
      <c r="F2317" s="501">
        <f>IF(E2317="y",1,IF(E2317="S",1,0))</f>
        <v>0</v>
      </c>
      <c r="G2317" s="506">
        <f>IF(E2317="S",1,0)</f>
        <v>0</v>
      </c>
      <c r="H2317" s="542"/>
      <c r="I2317" s="543"/>
      <c r="J2317" s="538"/>
      <c r="K2317" s="539"/>
      <c r="L2317" s="552"/>
      <c r="M2317" s="558"/>
      <c r="N2317" s="554">
        <f>L2317+J2317</f>
        <v>0</v>
      </c>
      <c r="O2317" s="555"/>
      <c r="P2317" s="538"/>
      <c r="Q2317" s="539"/>
      <c r="R2317" s="552"/>
      <c r="S2317" s="558"/>
      <c r="T2317" s="590">
        <f t="shared" ref="T2317:T2322" si="2070">R2317-P2317</f>
        <v>0</v>
      </c>
      <c r="U2317" s="591"/>
      <c r="V2317" s="550"/>
      <c r="W2317" s="543"/>
      <c r="X2317" s="538"/>
      <c r="Y2317" s="543"/>
      <c r="Z2317" s="538"/>
      <c r="AA2317" s="543"/>
      <c r="AB2317" s="538"/>
      <c r="AC2317" s="539"/>
      <c r="AD2317" s="552"/>
      <c r="AE2317" s="558"/>
      <c r="AF2317" s="586">
        <f>IF(AB2317=0,0,(AD2317/AB2317)*100)</f>
        <v>0</v>
      </c>
      <c r="AG2317" s="587"/>
      <c r="AH2317" s="538"/>
      <c r="AI2317" s="539"/>
      <c r="AJ2317" s="552"/>
      <c r="AK2317" s="558"/>
      <c r="AL2317" s="590">
        <f>IF(AH2317=0,0,(AJ2317/AH2317)*100)</f>
        <v>0</v>
      </c>
      <c r="AM2317" s="591"/>
      <c r="AN2317" s="538"/>
      <c r="AO2317" s="539"/>
      <c r="AP2317" s="552"/>
      <c r="AQ2317" s="558"/>
      <c r="AR2317" s="590">
        <f>IF(AN2317=0,0,(AP2317/AN2317)*100)</f>
        <v>0</v>
      </c>
      <c r="AS2317" s="591"/>
      <c r="AT2317" s="578">
        <f>AB2317+AH2317+AN2317</f>
        <v>0</v>
      </c>
      <c r="AU2317" s="579"/>
      <c r="AV2317" s="574">
        <f>AD2317+AJ2317+AP2317</f>
        <v>0</v>
      </c>
      <c r="AW2317" s="575"/>
      <c r="AX2317" s="590">
        <f>IF(AT2317=0,0,(AV2317/AT2317)*100)</f>
        <v>0</v>
      </c>
      <c r="AY2317" s="591"/>
      <c r="AZ2317" s="538"/>
      <c r="BA2317" s="539"/>
      <c r="BB2317" s="552"/>
      <c r="BC2317" s="558"/>
      <c r="BD2317" s="590">
        <f>IF(AZ2317=0,0,(BB2317/AZ2317)*100)</f>
        <v>0</v>
      </c>
      <c r="BE2317" s="591"/>
      <c r="BF2317" s="578">
        <f>AT2317+AZ2317</f>
        <v>0</v>
      </c>
      <c r="BG2317" s="579"/>
      <c r="BH2317" s="574">
        <f>AV2317+BB2317</f>
        <v>0</v>
      </c>
      <c r="BI2317" s="575"/>
      <c r="BJ2317" s="590">
        <f>IF(BF2317=0,0,(BH2317/BF2317)*100)</f>
        <v>0</v>
      </c>
      <c r="BK2317" s="591"/>
      <c r="BL2317" s="650">
        <f>(AD2317*2)+(AJ2317*2)+(AP2317*3)+BB2317</f>
        <v>0</v>
      </c>
      <c r="BM2317" s="651"/>
      <c r="BN2317" s="652"/>
      <c r="BO2317" s="601" t="e">
        <f>(BL2317*BR$74)+(N2317*BR$75)+(X2317*BR$76)+(R2317*BR$77)+(V2317*BR$78)+(Z2317*BR$79)</f>
        <v>#REF!</v>
      </c>
      <c r="BP2317" s="599" t="e">
        <f>((AZ2317-BB2317)*BR$81)+((AT2317-AV2317)*BR$80)+(H2317*BR$82)+(P2317*BR$83)</f>
        <v>#REF!</v>
      </c>
      <c r="BQ2317" s="54"/>
      <c r="BR2317" s="54"/>
      <c r="BS2317" s="54"/>
    </row>
    <row r="2318" spans="1:71" ht="22.5" customHeight="1">
      <c r="A2318" s="54"/>
      <c r="B2318" s="566"/>
      <c r="C2318" s="560" t="str">
        <f>IF(ROSTER!D$46="","",ROSTER!D$46)</f>
        <v/>
      </c>
      <c r="D2318" s="561"/>
      <c r="E2318" s="547"/>
      <c r="F2318" s="502"/>
      <c r="G2318" s="507"/>
      <c r="H2318" s="544"/>
      <c r="I2318" s="545"/>
      <c r="J2318" s="540"/>
      <c r="K2318" s="541"/>
      <c r="L2318" s="553"/>
      <c r="M2318" s="559"/>
      <c r="N2318" s="556" t="s">
        <v>14</v>
      </c>
      <c r="O2318" s="557"/>
      <c r="P2318" s="540"/>
      <c r="Q2318" s="541"/>
      <c r="R2318" s="553"/>
      <c r="S2318" s="559"/>
      <c r="T2318" s="592"/>
      <c r="U2318" s="593"/>
      <c r="V2318" s="551"/>
      <c r="W2318" s="545"/>
      <c r="X2318" s="540"/>
      <c r="Y2318" s="545"/>
      <c r="Z2318" s="540"/>
      <c r="AA2318" s="545"/>
      <c r="AB2318" s="540"/>
      <c r="AC2318" s="541"/>
      <c r="AD2318" s="553"/>
      <c r="AE2318" s="559"/>
      <c r="AF2318" s="588"/>
      <c r="AG2318" s="589"/>
      <c r="AH2318" s="540"/>
      <c r="AI2318" s="541"/>
      <c r="AJ2318" s="553"/>
      <c r="AK2318" s="559"/>
      <c r="AL2318" s="592"/>
      <c r="AM2318" s="593"/>
      <c r="AN2318" s="540"/>
      <c r="AO2318" s="541"/>
      <c r="AP2318" s="553"/>
      <c r="AQ2318" s="559"/>
      <c r="AR2318" s="592"/>
      <c r="AS2318" s="593"/>
      <c r="AT2318" s="580"/>
      <c r="AU2318" s="581"/>
      <c r="AV2318" s="576"/>
      <c r="AW2318" s="577"/>
      <c r="AX2318" s="592"/>
      <c r="AY2318" s="593"/>
      <c r="AZ2318" s="540"/>
      <c r="BA2318" s="541"/>
      <c r="BB2318" s="553"/>
      <c r="BC2318" s="559"/>
      <c r="BD2318" s="592"/>
      <c r="BE2318" s="593"/>
      <c r="BF2318" s="580"/>
      <c r="BG2318" s="581"/>
      <c r="BH2318" s="576"/>
      <c r="BI2318" s="577"/>
      <c r="BJ2318" s="592"/>
      <c r="BK2318" s="593"/>
      <c r="BL2318" s="653"/>
      <c r="BM2318" s="654"/>
      <c r="BN2318" s="655"/>
      <c r="BO2318" s="602"/>
      <c r="BP2318" s="600"/>
      <c r="BQ2318" s="54"/>
      <c r="BR2318" s="54"/>
      <c r="BS2318" s="54"/>
    </row>
    <row r="2319" spans="1:71" ht="21.75" customHeight="1">
      <c r="A2319" s="54"/>
      <c r="B2319" s="565" t="str">
        <f>IF(ROSTER!B$48="","",ROSTER!B$48)</f>
        <v/>
      </c>
      <c r="C2319" s="536" t="str">
        <f>IF(ROSTER!C$48="","",ROSTER!C$48)</f>
        <v/>
      </c>
      <c r="D2319" s="537"/>
      <c r="E2319" s="546"/>
      <c r="F2319" s="501">
        <f t="shared" ref="F2319" si="2071">IF(E2319="y",1,IF(E2319="S",1,0))</f>
        <v>0</v>
      </c>
      <c r="G2319" s="506">
        <f t="shared" ref="G2319" si="2072">IF(E2319="S",1,0)</f>
        <v>0</v>
      </c>
      <c r="H2319" s="542"/>
      <c r="I2319" s="543"/>
      <c r="J2319" s="538"/>
      <c r="K2319" s="539"/>
      <c r="L2319" s="552"/>
      <c r="M2319" s="558"/>
      <c r="N2319" s="554">
        <f t="shared" ref="N2319" si="2073">L2319+J2319</f>
        <v>0</v>
      </c>
      <c r="O2319" s="555"/>
      <c r="P2319" s="538"/>
      <c r="Q2319" s="539"/>
      <c r="R2319" s="552"/>
      <c r="S2319" s="558"/>
      <c r="T2319" s="590">
        <f t="shared" ref="T2319:T2322" si="2074">R2319-P2319</f>
        <v>0</v>
      </c>
      <c r="U2319" s="591"/>
      <c r="V2319" s="550"/>
      <c r="W2319" s="543"/>
      <c r="X2319" s="538"/>
      <c r="Y2319" s="543"/>
      <c r="Z2319" s="538"/>
      <c r="AA2319" s="543"/>
      <c r="AB2319" s="538"/>
      <c r="AC2319" s="539"/>
      <c r="AD2319" s="552"/>
      <c r="AE2319" s="558"/>
      <c r="AF2319" s="586"/>
      <c r="AG2319" s="587"/>
      <c r="AH2319" s="538"/>
      <c r="AI2319" s="539"/>
      <c r="AJ2319" s="552"/>
      <c r="AK2319" s="558"/>
      <c r="AL2319" s="590">
        <f t="shared" ref="AL2319" si="2075">IF(AH2319=0,0,(AJ2319/AH2319)*100)</f>
        <v>0</v>
      </c>
      <c r="AM2319" s="591"/>
      <c r="AN2319" s="538"/>
      <c r="AO2319" s="539"/>
      <c r="AP2319" s="552"/>
      <c r="AQ2319" s="558"/>
      <c r="AR2319" s="590">
        <f t="shared" ref="AR2319" si="2076">IF(AN2319=0,0,(AP2319/AN2319)*100)</f>
        <v>0</v>
      </c>
      <c r="AS2319" s="591"/>
      <c r="AT2319" s="578">
        <f t="shared" ref="AT2319" si="2077">AB2319+AH2319+AN2319</f>
        <v>0</v>
      </c>
      <c r="AU2319" s="579"/>
      <c r="AV2319" s="574">
        <f t="shared" ref="AV2319" si="2078">AD2319+AJ2319+AP2319</f>
        <v>0</v>
      </c>
      <c r="AW2319" s="575"/>
      <c r="AX2319" s="590">
        <f t="shared" ref="AX2319" si="2079">IF(AT2319=0,0,(AV2319/AT2319)*100)</f>
        <v>0</v>
      </c>
      <c r="AY2319" s="591"/>
      <c r="AZ2319" s="538"/>
      <c r="BA2319" s="539"/>
      <c r="BB2319" s="552"/>
      <c r="BC2319" s="558"/>
      <c r="BD2319" s="590">
        <f t="shared" ref="BD2319" si="2080">IF(AZ2319=0,0,(BB2319/AZ2319)*100)</f>
        <v>0</v>
      </c>
      <c r="BE2319" s="591"/>
      <c r="BF2319" s="578">
        <f t="shared" ref="BF2319" si="2081">AT2319+AZ2319</f>
        <v>0</v>
      </c>
      <c r="BG2319" s="579"/>
      <c r="BH2319" s="574">
        <f t="shared" ref="BH2319" si="2082">AV2319+BB2319</f>
        <v>0</v>
      </c>
      <c r="BI2319" s="575"/>
      <c r="BJ2319" s="590">
        <f t="shared" ref="BJ2319" si="2083">IF(BF2319=0,0,(BH2319/BF2319)*100)</f>
        <v>0</v>
      </c>
      <c r="BK2319" s="591"/>
      <c r="BL2319" s="650">
        <f t="shared" ref="BL2319" si="2084">(AD2319*2)+(AJ2319*2)+(AP2319*3)+BB2319</f>
        <v>0</v>
      </c>
      <c r="BM2319" s="651"/>
      <c r="BN2319" s="652"/>
      <c r="BO2319" s="601" t="e">
        <f>(BL2319*BR$74)+(N2319*BR$75)+(X2319*BR$76)+(R2319*BR$77)+(V2319*BR$78)+(Z2319*BR$79)</f>
        <v>#REF!</v>
      </c>
      <c r="BP2319" s="599" t="e">
        <f>((AZ2319-BB2319)*BR$81)+((AT2319-AV2319)*BR$80)+(H2319*BR$82)+(P2319*BR$83)</f>
        <v>#REF!</v>
      </c>
      <c r="BQ2319" s="54"/>
      <c r="BR2319" s="54"/>
      <c r="BS2319" s="54"/>
    </row>
    <row r="2320" spans="1:71" ht="22.5" customHeight="1">
      <c r="A2320" s="54"/>
      <c r="B2320" s="566"/>
      <c r="C2320" s="560" t="str">
        <f>IF(ROSTER!D$48="","",ROSTER!D$48)</f>
        <v/>
      </c>
      <c r="D2320" s="561"/>
      <c r="E2320" s="547"/>
      <c r="F2320" s="502"/>
      <c r="G2320" s="507"/>
      <c r="H2320" s="544"/>
      <c r="I2320" s="545"/>
      <c r="J2320" s="540"/>
      <c r="K2320" s="541"/>
      <c r="L2320" s="553"/>
      <c r="M2320" s="559"/>
      <c r="N2320" s="556" t="s">
        <v>14</v>
      </c>
      <c r="O2320" s="557"/>
      <c r="P2320" s="540"/>
      <c r="Q2320" s="541"/>
      <c r="R2320" s="553"/>
      <c r="S2320" s="559"/>
      <c r="T2320" s="592"/>
      <c r="U2320" s="593"/>
      <c r="V2320" s="551"/>
      <c r="W2320" s="545"/>
      <c r="X2320" s="540"/>
      <c r="Y2320" s="545"/>
      <c r="Z2320" s="540"/>
      <c r="AA2320" s="545"/>
      <c r="AB2320" s="540"/>
      <c r="AC2320" s="541"/>
      <c r="AD2320" s="553"/>
      <c r="AE2320" s="559"/>
      <c r="AF2320" s="588"/>
      <c r="AG2320" s="589"/>
      <c r="AH2320" s="540"/>
      <c r="AI2320" s="541"/>
      <c r="AJ2320" s="553"/>
      <c r="AK2320" s="559"/>
      <c r="AL2320" s="592"/>
      <c r="AM2320" s="593"/>
      <c r="AN2320" s="540"/>
      <c r="AO2320" s="541"/>
      <c r="AP2320" s="553"/>
      <c r="AQ2320" s="559"/>
      <c r="AR2320" s="592"/>
      <c r="AS2320" s="593"/>
      <c r="AT2320" s="580"/>
      <c r="AU2320" s="581"/>
      <c r="AV2320" s="576"/>
      <c r="AW2320" s="577"/>
      <c r="AX2320" s="592"/>
      <c r="AY2320" s="593"/>
      <c r="AZ2320" s="540"/>
      <c r="BA2320" s="541"/>
      <c r="BB2320" s="553"/>
      <c r="BC2320" s="559"/>
      <c r="BD2320" s="592"/>
      <c r="BE2320" s="593"/>
      <c r="BF2320" s="580"/>
      <c r="BG2320" s="581"/>
      <c r="BH2320" s="576"/>
      <c r="BI2320" s="577"/>
      <c r="BJ2320" s="592"/>
      <c r="BK2320" s="593"/>
      <c r="BL2320" s="653"/>
      <c r="BM2320" s="654"/>
      <c r="BN2320" s="655"/>
      <c r="BO2320" s="602"/>
      <c r="BP2320" s="600"/>
      <c r="BQ2320" s="54"/>
      <c r="BR2320" s="54"/>
      <c r="BS2320" s="54"/>
    </row>
    <row r="2321" spans="1:71" ht="21.75" customHeight="1">
      <c r="A2321" s="54"/>
      <c r="B2321" s="565" t="str">
        <f>IF(ROSTER!B$50="","",ROSTER!B$50)</f>
        <v/>
      </c>
      <c r="C2321" s="536" t="str">
        <f>IF(ROSTER!C$50="","",ROSTER!C$50)</f>
        <v/>
      </c>
      <c r="D2321" s="537"/>
      <c r="E2321" s="546"/>
      <c r="F2321" s="501">
        <f t="shared" ref="F2321" si="2085">IF(E2321="y",1,IF(E2321="S",1,0))</f>
        <v>0</v>
      </c>
      <c r="G2321" s="506">
        <f t="shared" ref="G2321" si="2086">IF(E2321="S",1,0)</f>
        <v>0</v>
      </c>
      <c r="H2321" s="542"/>
      <c r="I2321" s="543"/>
      <c r="J2321" s="538"/>
      <c r="K2321" s="539"/>
      <c r="L2321" s="552"/>
      <c r="M2321" s="558"/>
      <c r="N2321" s="554">
        <f t="shared" ref="N2321" si="2087">L2321+J2321</f>
        <v>0</v>
      </c>
      <c r="O2321" s="555"/>
      <c r="P2321" s="538"/>
      <c r="Q2321" s="539"/>
      <c r="R2321" s="552"/>
      <c r="S2321" s="558"/>
      <c r="T2321" s="590">
        <f t="shared" ref="T2321:T2322" si="2088">R2321-P2321</f>
        <v>0</v>
      </c>
      <c r="U2321" s="591"/>
      <c r="V2321" s="550"/>
      <c r="W2321" s="543"/>
      <c r="X2321" s="538"/>
      <c r="Y2321" s="543"/>
      <c r="Z2321" s="538"/>
      <c r="AA2321" s="543"/>
      <c r="AB2321" s="538"/>
      <c r="AC2321" s="539"/>
      <c r="AD2321" s="552"/>
      <c r="AE2321" s="558"/>
      <c r="AF2321" s="586"/>
      <c r="AG2321" s="587"/>
      <c r="AH2321" s="538"/>
      <c r="AI2321" s="539"/>
      <c r="AJ2321" s="552"/>
      <c r="AK2321" s="558"/>
      <c r="AL2321" s="590">
        <f t="shared" ref="AL2321" si="2089">IF(AH2321=0,0,(AJ2321/AH2321)*100)</f>
        <v>0</v>
      </c>
      <c r="AM2321" s="591"/>
      <c r="AN2321" s="538"/>
      <c r="AO2321" s="539"/>
      <c r="AP2321" s="552"/>
      <c r="AQ2321" s="558"/>
      <c r="AR2321" s="590">
        <f t="shared" ref="AR2321" si="2090">IF(AN2321=0,0,(AP2321/AN2321)*100)</f>
        <v>0</v>
      </c>
      <c r="AS2321" s="591"/>
      <c r="AT2321" s="578">
        <f t="shared" ref="AT2321" si="2091">AB2321+AH2321+AN2321</f>
        <v>0</v>
      </c>
      <c r="AU2321" s="579"/>
      <c r="AV2321" s="574">
        <f t="shared" ref="AV2321" si="2092">AD2321+AJ2321+AP2321</f>
        <v>0</v>
      </c>
      <c r="AW2321" s="575"/>
      <c r="AX2321" s="590">
        <f t="shared" ref="AX2321" si="2093">IF(AT2321=0,0,(AV2321/AT2321)*100)</f>
        <v>0</v>
      </c>
      <c r="AY2321" s="591"/>
      <c r="AZ2321" s="538"/>
      <c r="BA2321" s="539"/>
      <c r="BB2321" s="552"/>
      <c r="BC2321" s="558"/>
      <c r="BD2321" s="590">
        <f t="shared" ref="BD2321" si="2094">IF(AZ2321=0,0,(BB2321/AZ2321)*100)</f>
        <v>0</v>
      </c>
      <c r="BE2321" s="591"/>
      <c r="BF2321" s="578">
        <f t="shared" ref="BF2321" si="2095">AT2321+AZ2321</f>
        <v>0</v>
      </c>
      <c r="BG2321" s="579"/>
      <c r="BH2321" s="574">
        <f t="shared" ref="BH2321" si="2096">AV2321+BB2321</f>
        <v>0</v>
      </c>
      <c r="BI2321" s="575"/>
      <c r="BJ2321" s="590">
        <f t="shared" ref="BJ2321" si="2097">IF(BF2321=0,0,(BH2321/BF2321)*100)</f>
        <v>0</v>
      </c>
      <c r="BK2321" s="591"/>
      <c r="BL2321" s="650">
        <f t="shared" ref="BL2321" si="2098">(AD2321*2)+(AJ2321*2)+(AP2321*3)+BB2321</f>
        <v>0</v>
      </c>
      <c r="BM2321" s="651"/>
      <c r="BN2321" s="652"/>
      <c r="BO2321" s="601" t="e">
        <f>(BL2321*BR$74)+(N2321*BR$75)+(X2321*BR$76)+(R2321*BR$77)+(V2321*BR$78)+(Z2321*BR$79)</f>
        <v>#REF!</v>
      </c>
      <c r="BP2321" s="599" t="e">
        <f>((AZ2321-BB2321)*BR$81)+((AT2321-AV2321)*BR$80)+(H2321*BR$82)+(P2321*BR$83)</f>
        <v>#REF!</v>
      </c>
      <c r="BQ2321" s="54"/>
      <c r="BR2321" s="54"/>
      <c r="BS2321" s="54"/>
    </row>
    <row r="2322" spans="1:71" ht="22.5" customHeight="1" thickBot="1">
      <c r="A2322" s="54"/>
      <c r="B2322" s="566"/>
      <c r="C2322" s="560" t="str">
        <f>IF(ROSTER!D$50="","",ROSTER!D$50)</f>
        <v/>
      </c>
      <c r="D2322" s="561"/>
      <c r="E2322" s="547"/>
      <c r="F2322" s="502"/>
      <c r="G2322" s="507"/>
      <c r="H2322" s="544"/>
      <c r="I2322" s="545"/>
      <c r="J2322" s="540"/>
      <c r="K2322" s="541"/>
      <c r="L2322" s="553"/>
      <c r="M2322" s="559"/>
      <c r="N2322" s="556" t="s">
        <v>14</v>
      </c>
      <c r="O2322" s="557"/>
      <c r="P2322" s="540"/>
      <c r="Q2322" s="541"/>
      <c r="R2322" s="553"/>
      <c r="S2322" s="559"/>
      <c r="T2322" s="592"/>
      <c r="U2322" s="593"/>
      <c r="V2322" s="551"/>
      <c r="W2322" s="545"/>
      <c r="X2322" s="540"/>
      <c r="Y2322" s="545"/>
      <c r="Z2322" s="540"/>
      <c r="AA2322" s="545"/>
      <c r="AB2322" s="540"/>
      <c r="AC2322" s="541"/>
      <c r="AD2322" s="553"/>
      <c r="AE2322" s="559"/>
      <c r="AF2322" s="588"/>
      <c r="AG2322" s="589"/>
      <c r="AH2322" s="540"/>
      <c r="AI2322" s="541"/>
      <c r="AJ2322" s="553"/>
      <c r="AK2322" s="559"/>
      <c r="AL2322" s="592"/>
      <c r="AM2322" s="593"/>
      <c r="AN2322" s="540"/>
      <c r="AO2322" s="541"/>
      <c r="AP2322" s="553"/>
      <c r="AQ2322" s="559"/>
      <c r="AR2322" s="592"/>
      <c r="AS2322" s="593"/>
      <c r="AT2322" s="580"/>
      <c r="AU2322" s="581"/>
      <c r="AV2322" s="576"/>
      <c r="AW2322" s="577"/>
      <c r="AX2322" s="592"/>
      <c r="AY2322" s="593"/>
      <c r="AZ2322" s="540"/>
      <c r="BA2322" s="541"/>
      <c r="BB2322" s="553"/>
      <c r="BC2322" s="559"/>
      <c r="BD2322" s="592"/>
      <c r="BE2322" s="593"/>
      <c r="BF2322" s="580"/>
      <c r="BG2322" s="581"/>
      <c r="BH2322" s="576"/>
      <c r="BI2322" s="577"/>
      <c r="BJ2322" s="592"/>
      <c r="BK2322" s="593"/>
      <c r="BL2322" s="653"/>
      <c r="BM2322" s="654"/>
      <c r="BN2322" s="655"/>
      <c r="BO2322" s="602"/>
      <c r="BP2322" s="600"/>
      <c r="BQ2322" s="54"/>
      <c r="BR2322" s="54"/>
      <c r="BS2322" s="54"/>
    </row>
    <row r="2323" spans="1:71" s="335" customFormat="1" ht="33.4" customHeight="1">
      <c r="A2323" s="333"/>
      <c r="B2323" s="689"/>
      <c r="C2323" s="685"/>
      <c r="D2323" s="685" t="s">
        <v>10</v>
      </c>
      <c r="E2323" s="686"/>
      <c r="F2323" s="334"/>
      <c r="G2323" s="334"/>
      <c r="H2323" s="642">
        <f>SUM(H2279:I2322)</f>
        <v>0</v>
      </c>
      <c r="I2323" s="631"/>
      <c r="J2323" s="642">
        <f>SUM(J2279:K2322)</f>
        <v>0</v>
      </c>
      <c r="K2323" s="631"/>
      <c r="L2323" s="630">
        <f>SUM(L2279:M2322)</f>
        <v>0</v>
      </c>
      <c r="M2323" s="640"/>
      <c r="N2323" s="626">
        <f>L2323+J2323</f>
        <v>0</v>
      </c>
      <c r="O2323" s="627"/>
      <c r="P2323" s="630">
        <f>SUM(P2279:Q2322)</f>
        <v>0</v>
      </c>
      <c r="Q2323" s="631"/>
      <c r="R2323" s="630">
        <f t="shared" ref="R2323" si="2099">SUM(R2279:S2322)</f>
        <v>0</v>
      </c>
      <c r="S2323" s="640"/>
      <c r="T2323" s="630">
        <f t="shared" ref="T2323" si="2100">SUM(T2279:U2322)</f>
        <v>0</v>
      </c>
      <c r="U2323" s="627"/>
      <c r="V2323" s="640">
        <f t="shared" ref="V2323" si="2101">SUM(V2279:W2322)</f>
        <v>0</v>
      </c>
      <c r="W2323" s="640"/>
      <c r="X2323" s="642">
        <f t="shared" ref="X2323" si="2102">SUM(X2279:Y2322)</f>
        <v>0</v>
      </c>
      <c r="Y2323" s="627"/>
      <c r="Z2323" s="642">
        <f t="shared" ref="Z2323" si="2103">SUM(Z2279:AA2322)</f>
        <v>0</v>
      </c>
      <c r="AA2323" s="627"/>
      <c r="AB2323" s="640">
        <f t="shared" ref="AB2323" si="2104">SUM(AB2279:AC2322)</f>
        <v>0</v>
      </c>
      <c r="AC2323" s="631"/>
      <c r="AD2323" s="630">
        <f t="shared" ref="AD2323" si="2105">SUM(AD2279:AE2322)</f>
        <v>0</v>
      </c>
      <c r="AE2323" s="640"/>
      <c r="AF2323" s="626">
        <f t="shared" ref="AF2323" si="2106">SUM(AF2279:AG2322)</f>
        <v>0</v>
      </c>
      <c r="AG2323" s="627"/>
      <c r="AH2323" s="630">
        <f t="shared" ref="AH2323" si="2107">SUM(AH2279:AI2322)</f>
        <v>0</v>
      </c>
      <c r="AI2323" s="631"/>
      <c r="AJ2323" s="630">
        <f t="shared" ref="AJ2323" si="2108">SUM(AJ2279:AK2322)</f>
        <v>0</v>
      </c>
      <c r="AK2323" s="640"/>
      <c r="AL2323" s="626">
        <f>IF(AH2323=0,0,(AJ2323/AH2323)*100)</f>
        <v>0</v>
      </c>
      <c r="AM2323" s="627"/>
      <c r="AN2323" s="630">
        <f>SUM(AN2279:AO2322)</f>
        <v>0</v>
      </c>
      <c r="AO2323" s="631"/>
      <c r="AP2323" s="630">
        <f>SUM(AP2279:AQ2322)</f>
        <v>0</v>
      </c>
      <c r="AQ2323" s="640"/>
      <c r="AR2323" s="626">
        <f>IF(AN2323=0,0,(AP2323/AN2323)*100)</f>
        <v>0</v>
      </c>
      <c r="AS2323" s="627"/>
      <c r="AT2323" s="642">
        <f>AB2323+AH2323+AN2323</f>
        <v>0</v>
      </c>
      <c r="AU2323" s="631"/>
      <c r="AV2323" s="630">
        <f>AD2323+AJ2323+AP2323</f>
        <v>0</v>
      </c>
      <c r="AW2323" s="670"/>
      <c r="AX2323" s="626">
        <f>IF(AT2323=0,0,(AV2323/AT2323)*100)</f>
        <v>0</v>
      </c>
      <c r="AY2323" s="627"/>
      <c r="AZ2323" s="630">
        <f>SUM(AZ2279:BA2322)</f>
        <v>0</v>
      </c>
      <c r="BA2323" s="631"/>
      <c r="BB2323" s="630">
        <f>SUM(BB2279:BC2322)</f>
        <v>0</v>
      </c>
      <c r="BC2323" s="640"/>
      <c r="BD2323" s="626">
        <f>IF(AZ2323=0,0,(BB2323/AZ2323)*100)</f>
        <v>0</v>
      </c>
      <c r="BE2323" s="627"/>
      <c r="BF2323" s="642">
        <f>AT2323+AZ2323</f>
        <v>0</v>
      </c>
      <c r="BG2323" s="631"/>
      <c r="BH2323" s="630">
        <f>AV2323+BB2323</f>
        <v>0</v>
      </c>
      <c r="BI2323" s="670"/>
      <c r="BJ2323" s="626">
        <f>IF(BF2323=0,0,(BH2323/BF2323)*100)</f>
        <v>0</v>
      </c>
      <c r="BK2323" s="668"/>
      <c r="BL2323" s="644">
        <f>SUM(BL2279:BN2322)</f>
        <v>0</v>
      </c>
      <c r="BM2323" s="645"/>
      <c r="BN2323" s="646"/>
      <c r="BO2323" s="601" t="e">
        <f>(BL2323*BR$74)+(N2323*BR$75)+(X2323*BR$76)+(R2323*BR$77)+(V2323*BR$78)+(Z2323*BR$79)</f>
        <v>#REF!</v>
      </c>
      <c r="BP2323" s="599" t="e">
        <f>((AZ2323-BB2323)*BR$81)+((AT2323-AV2323)*BR$80)+(H2323*BR$82)+(P2323*BR$83)</f>
        <v>#REF!</v>
      </c>
      <c r="BQ2323" s="333"/>
      <c r="BR2323" s="333"/>
      <c r="BS2323" s="333"/>
    </row>
    <row r="2324" spans="1:71" s="335" customFormat="1" ht="33.950000000000003" customHeight="1" thickBot="1">
      <c r="A2324" s="333"/>
      <c r="B2324" s="690"/>
      <c r="C2324" s="687"/>
      <c r="D2324" s="687"/>
      <c r="E2324" s="688"/>
      <c r="F2324" s="336"/>
      <c r="G2324" s="336"/>
      <c r="H2324" s="643"/>
      <c r="I2324" s="633"/>
      <c r="J2324" s="643"/>
      <c r="K2324" s="633"/>
      <c r="L2324" s="632"/>
      <c r="M2324" s="641"/>
      <c r="N2324" s="628" t="s">
        <v>14</v>
      </c>
      <c r="O2324" s="629"/>
      <c r="P2324" s="632"/>
      <c r="Q2324" s="633"/>
      <c r="R2324" s="632"/>
      <c r="S2324" s="641"/>
      <c r="T2324" s="632"/>
      <c r="U2324" s="629"/>
      <c r="V2324" s="641"/>
      <c r="W2324" s="641"/>
      <c r="X2324" s="643"/>
      <c r="Y2324" s="629"/>
      <c r="Z2324" s="643"/>
      <c r="AA2324" s="629"/>
      <c r="AB2324" s="641"/>
      <c r="AC2324" s="633"/>
      <c r="AD2324" s="632"/>
      <c r="AE2324" s="641"/>
      <c r="AF2324" s="628"/>
      <c r="AG2324" s="629"/>
      <c r="AH2324" s="632"/>
      <c r="AI2324" s="633"/>
      <c r="AJ2324" s="632"/>
      <c r="AK2324" s="641"/>
      <c r="AL2324" s="628"/>
      <c r="AM2324" s="629"/>
      <c r="AN2324" s="632"/>
      <c r="AO2324" s="633"/>
      <c r="AP2324" s="632"/>
      <c r="AQ2324" s="641"/>
      <c r="AR2324" s="628"/>
      <c r="AS2324" s="629"/>
      <c r="AT2324" s="643"/>
      <c r="AU2324" s="633"/>
      <c r="AV2324" s="632"/>
      <c r="AW2324" s="671"/>
      <c r="AX2324" s="628"/>
      <c r="AY2324" s="629"/>
      <c r="AZ2324" s="632"/>
      <c r="BA2324" s="633"/>
      <c r="BB2324" s="632"/>
      <c r="BC2324" s="641"/>
      <c r="BD2324" s="628"/>
      <c r="BE2324" s="629"/>
      <c r="BF2324" s="643"/>
      <c r="BG2324" s="633"/>
      <c r="BH2324" s="632"/>
      <c r="BI2324" s="671"/>
      <c r="BJ2324" s="628"/>
      <c r="BK2324" s="669"/>
      <c r="BL2324" s="647"/>
      <c r="BM2324" s="648"/>
      <c r="BN2324" s="649"/>
      <c r="BO2324" s="602"/>
      <c r="BP2324" s="600"/>
      <c r="BQ2324" s="333"/>
      <c r="BR2324" s="333"/>
      <c r="BS2324" s="333"/>
    </row>
    <row r="2325" spans="1:71" s="341" customFormat="1" ht="48.2" customHeight="1" thickBot="1">
      <c r="A2325" s="337"/>
      <c r="B2325" s="667"/>
      <c r="C2325" s="665"/>
      <c r="D2325" s="665" t="s">
        <v>13</v>
      </c>
      <c r="E2325" s="666"/>
      <c r="F2325" s="338"/>
      <c r="G2325" s="334"/>
      <c r="H2325" s="676"/>
      <c r="I2325" s="677"/>
      <c r="J2325" s="673"/>
      <c r="K2325" s="672"/>
      <c r="L2325" s="605"/>
      <c r="M2325" s="606"/>
      <c r="N2325" s="674">
        <f>J2325+L2325</f>
        <v>0</v>
      </c>
      <c r="O2325" s="675"/>
      <c r="P2325" s="673"/>
      <c r="Q2325" s="672"/>
      <c r="R2325" s="605"/>
      <c r="S2325" s="672"/>
      <c r="T2325" s="626">
        <f>R2325-P2325</f>
        <v>0</v>
      </c>
      <c r="U2325" s="627"/>
      <c r="V2325" s="673"/>
      <c r="W2325" s="678"/>
      <c r="X2325" s="679"/>
      <c r="Y2325" s="680"/>
      <c r="Z2325" s="673"/>
      <c r="AA2325" s="678"/>
      <c r="AB2325" s="673"/>
      <c r="AC2325" s="672"/>
      <c r="AD2325" s="605"/>
      <c r="AE2325" s="606"/>
      <c r="AF2325" s="634">
        <f>IF(AB2325=0,0,(AD2325/AB2325)*100)</f>
        <v>0</v>
      </c>
      <c r="AG2325" s="635"/>
      <c r="AH2325" s="673"/>
      <c r="AI2325" s="672"/>
      <c r="AJ2325" s="605"/>
      <c r="AK2325" s="606"/>
      <c r="AL2325" s="626">
        <f>IF(AH2325=0,0,(AJ2325/AH2325)*100)</f>
        <v>0</v>
      </c>
      <c r="AM2325" s="627"/>
      <c r="AN2325" s="673"/>
      <c r="AO2325" s="672"/>
      <c r="AP2325" s="605"/>
      <c r="AQ2325" s="606"/>
      <c r="AR2325" s="626">
        <f>IF(AN2325=0,0,(AP2325/AN2325)*100)</f>
        <v>0</v>
      </c>
      <c r="AS2325" s="627"/>
      <c r="AT2325" s="681">
        <f>AB2325+AH2325+AN2325</f>
        <v>0</v>
      </c>
      <c r="AU2325" s="682"/>
      <c r="AV2325" s="683">
        <f>AD2325+AJ2325+AP2325</f>
        <v>0</v>
      </c>
      <c r="AW2325" s="684"/>
      <c r="AX2325" s="626">
        <f>IF(AT2325=0,0,(AV2325/AT2325)*100)</f>
        <v>0</v>
      </c>
      <c r="AY2325" s="627"/>
      <c r="AZ2325" s="673"/>
      <c r="BA2325" s="672"/>
      <c r="BB2325" s="605"/>
      <c r="BC2325" s="606"/>
      <c r="BD2325" s="626">
        <f>IF(AZ2325=0,0,(BB2325/AZ2325)*100)</f>
        <v>0</v>
      </c>
      <c r="BE2325" s="627"/>
      <c r="BF2325" s="681">
        <f>AT2325+AZ2325</f>
        <v>0</v>
      </c>
      <c r="BG2325" s="682"/>
      <c r="BH2325" s="683">
        <f>AV2325+BB2325</f>
        <v>0</v>
      </c>
      <c r="BI2325" s="684"/>
      <c r="BJ2325" s="626">
        <f>IF(BF2325=0,0,(BH2325/BF2325)*100)</f>
        <v>0</v>
      </c>
      <c r="BK2325" s="627"/>
      <c r="BL2325" s="594"/>
      <c r="BM2325" s="595"/>
      <c r="BN2325" s="596"/>
      <c r="BO2325" s="339"/>
      <c r="BP2325" s="340"/>
      <c r="BQ2325" s="337"/>
      <c r="BR2325" s="337"/>
      <c r="BS2325" s="337"/>
    </row>
    <row r="2326" spans="1:71" s="341" customFormat="1" ht="48.95" customHeight="1" thickBot="1">
      <c r="A2326" s="337"/>
      <c r="B2326" s="342"/>
      <c r="C2326" s="343"/>
      <c r="D2326" s="570" t="s">
        <v>95</v>
      </c>
      <c r="E2326" s="571"/>
      <c r="F2326" s="344"/>
      <c r="G2326" s="344"/>
      <c r="H2326" s="343"/>
      <c r="I2326" s="343"/>
      <c r="J2326" s="567">
        <f>IF((J2323+L2325)=0,0,J2323/(J2323+L2325)*100)</f>
        <v>0</v>
      </c>
      <c r="K2326" s="569"/>
      <c r="L2326" s="567">
        <f>IF((L2323+J2325)=0,0,L2323/(L2323+J2325)*100)</f>
        <v>0</v>
      </c>
      <c r="M2326" s="569"/>
      <c r="N2326" s="567">
        <f>IF((N2323+N2325)=0,0,N2323/(N2323+N2325)*100)</f>
        <v>0</v>
      </c>
      <c r="O2326" s="568"/>
      <c r="P2326" s="572"/>
      <c r="Q2326" s="509"/>
      <c r="R2326" s="509"/>
      <c r="S2326" s="509"/>
      <c r="T2326" s="535"/>
      <c r="U2326" s="535"/>
      <c r="V2326" s="509"/>
      <c r="W2326" s="509"/>
      <c r="X2326" s="509"/>
      <c r="Y2326" s="509"/>
      <c r="Z2326" s="509"/>
      <c r="AA2326" s="509"/>
      <c r="AB2326" s="509"/>
      <c r="AC2326" s="509"/>
      <c r="AD2326" s="509"/>
      <c r="AE2326" s="509"/>
      <c r="AF2326" s="509"/>
      <c r="AG2326" s="509"/>
      <c r="AH2326" s="509"/>
      <c r="AI2326" s="509"/>
      <c r="AJ2326" s="509"/>
      <c r="AK2326" s="509"/>
      <c r="AL2326" s="509"/>
      <c r="AM2326" s="509"/>
      <c r="AN2326" s="509"/>
      <c r="AO2326" s="509"/>
      <c r="AP2326" s="509"/>
      <c r="AQ2326" s="509"/>
      <c r="AR2326" s="509"/>
      <c r="AS2326" s="509"/>
      <c r="AT2326" s="509"/>
      <c r="AU2326" s="509"/>
      <c r="AV2326" s="509"/>
      <c r="AW2326" s="509"/>
      <c r="AX2326" s="509"/>
      <c r="AY2326" s="509"/>
      <c r="AZ2326" s="509"/>
      <c r="BA2326" s="509"/>
      <c r="BB2326" s="509"/>
      <c r="BC2326" s="509"/>
      <c r="BD2326" s="509"/>
      <c r="BE2326" s="509"/>
      <c r="BF2326" s="509"/>
      <c r="BG2326" s="509"/>
      <c r="BH2326" s="509"/>
      <c r="BI2326" s="509"/>
      <c r="BJ2326" s="509"/>
      <c r="BK2326" s="509"/>
      <c r="BL2326" s="509"/>
      <c r="BM2326" s="509"/>
      <c r="BN2326" s="573"/>
      <c r="BO2326" s="345"/>
      <c r="BP2326" s="345"/>
      <c r="BQ2326" s="337"/>
      <c r="BR2326" s="337"/>
      <c r="BS2326" s="337"/>
    </row>
    <row r="2327" spans="1:71" ht="15.75" customHeight="1" thickTop="1" thickBot="1">
      <c r="A2327" s="54"/>
      <c r="B2327" s="214"/>
      <c r="C2327" s="215"/>
      <c r="D2327" s="215"/>
      <c r="E2327" s="215"/>
      <c r="F2327" s="74"/>
      <c r="G2327" s="74"/>
      <c r="H2327" s="215"/>
      <c r="I2327" s="215"/>
      <c r="J2327" s="215"/>
      <c r="K2327" s="215"/>
      <c r="L2327" s="215"/>
      <c r="M2327" s="215"/>
      <c r="N2327" s="215"/>
      <c r="O2327" s="215"/>
      <c r="P2327" s="215"/>
      <c r="Q2327" s="215"/>
      <c r="R2327" s="215"/>
      <c r="S2327" s="215"/>
      <c r="T2327" s="215"/>
      <c r="U2327" s="215"/>
      <c r="V2327" s="215"/>
      <c r="W2327" s="215"/>
      <c r="X2327" s="215"/>
      <c r="Y2327" s="215"/>
      <c r="Z2327" s="215"/>
      <c r="AA2327" s="215"/>
      <c r="AB2327" s="215"/>
      <c r="AC2327" s="215"/>
      <c r="AD2327" s="215"/>
      <c r="AE2327" s="215"/>
      <c r="AF2327" s="220"/>
      <c r="AG2327" s="220"/>
      <c r="AH2327" s="215"/>
      <c r="AI2327" s="215"/>
      <c r="AJ2327" s="215"/>
      <c r="AK2327" s="215"/>
      <c r="AL2327" s="215"/>
      <c r="AM2327" s="215"/>
      <c r="AN2327" s="215"/>
      <c r="AO2327" s="215"/>
      <c r="AP2327" s="215"/>
      <c r="AQ2327" s="215"/>
      <c r="AR2327" s="215"/>
      <c r="AS2327" s="215"/>
      <c r="AT2327" s="215"/>
      <c r="AU2327" s="215"/>
      <c r="AV2327" s="215"/>
      <c r="AW2327" s="215"/>
      <c r="AX2327" s="215"/>
      <c r="AY2327" s="215"/>
      <c r="AZ2327" s="215"/>
      <c r="BA2327" s="215"/>
      <c r="BB2327" s="215"/>
      <c r="BC2327" s="215"/>
      <c r="BD2327" s="215"/>
      <c r="BE2327" s="215"/>
      <c r="BF2327" s="215"/>
      <c r="BG2327" s="215"/>
      <c r="BH2327" s="215"/>
      <c r="BI2327" s="215"/>
      <c r="BJ2327" s="215"/>
      <c r="BK2327" s="215"/>
      <c r="BL2327" s="215"/>
      <c r="BM2327" s="215"/>
      <c r="BN2327" s="221"/>
      <c r="BO2327" s="75"/>
      <c r="BP2327" s="75"/>
      <c r="BQ2327" s="54"/>
      <c r="BR2327" s="54"/>
      <c r="BS2327" s="54"/>
    </row>
    <row r="2328" spans="1:71" s="73" customFormat="1" ht="80.25" customHeight="1" thickTop="1" thickBot="1">
      <c r="A2328" s="72"/>
      <c r="B2328" s="656" t="s">
        <v>62</v>
      </c>
      <c r="C2328" s="657"/>
      <c r="D2328" s="616" t="s">
        <v>54</v>
      </c>
      <c r="E2328" s="616"/>
      <c r="F2328" s="76"/>
      <c r="G2328" s="76"/>
      <c r="H2328" s="607"/>
      <c r="I2328" s="608"/>
      <c r="J2328" s="609"/>
      <c r="K2328" s="346"/>
      <c r="L2328" s="607"/>
      <c r="M2328" s="608"/>
      <c r="N2328" s="609"/>
      <c r="O2328" s="510" t="s">
        <v>49</v>
      </c>
      <c r="P2328" s="511"/>
      <c r="Q2328" s="511"/>
      <c r="R2328" s="511"/>
      <c r="S2328" s="607"/>
      <c r="T2328" s="608"/>
      <c r="U2328" s="609"/>
      <c r="V2328" s="346"/>
      <c r="W2328" s="607"/>
      <c r="X2328" s="608"/>
      <c r="Y2328" s="609"/>
      <c r="Z2328" s="510" t="s">
        <v>115</v>
      </c>
      <c r="AA2328" s="511"/>
      <c r="AB2328" s="511"/>
      <c r="AC2328" s="511"/>
      <c r="AD2328" s="511"/>
      <c r="AE2328" s="511"/>
      <c r="AF2328" s="511"/>
      <c r="AG2328" s="511"/>
      <c r="AH2328" s="511"/>
      <c r="AI2328" s="512"/>
      <c r="AJ2328" s="607"/>
      <c r="AK2328" s="608"/>
      <c r="AL2328" s="609"/>
      <c r="AM2328" s="346"/>
      <c r="AN2328" s="607"/>
      <c r="AO2328" s="608"/>
      <c r="AP2328" s="609"/>
      <c r="AQ2328" s="510" t="s">
        <v>53</v>
      </c>
      <c r="AR2328" s="511"/>
      <c r="AS2328" s="511"/>
      <c r="AT2328" s="512"/>
      <c r="AU2328" s="607"/>
      <c r="AV2328" s="608"/>
      <c r="AW2328" s="609"/>
      <c r="AX2328" s="346"/>
      <c r="AY2328" s="607"/>
      <c r="AZ2328" s="608"/>
      <c r="BA2328" s="609"/>
      <c r="BB2328" s="614" t="s">
        <v>117</v>
      </c>
      <c r="BC2328" s="615"/>
      <c r="BD2328" s="615"/>
      <c r="BE2328" s="658"/>
      <c r="BF2328" s="520">
        <f>BL2323</f>
        <v>0</v>
      </c>
      <c r="BG2328" s="521"/>
      <c r="BH2328" s="522"/>
      <c r="BI2328" s="346"/>
      <c r="BJ2328" s="520">
        <f>BL2325</f>
        <v>0</v>
      </c>
      <c r="BK2328" s="521"/>
      <c r="BL2328" s="522"/>
      <c r="BM2328" s="227"/>
      <c r="BN2328" s="228"/>
      <c r="BO2328" s="77"/>
      <c r="BP2328" s="77"/>
      <c r="BQ2328" s="72"/>
      <c r="BR2328" s="72"/>
      <c r="BS2328" s="72"/>
    </row>
    <row r="2329" spans="1:71" ht="15.6" customHeight="1" thickTop="1" thickBot="1">
      <c r="A2329" s="54"/>
      <c r="B2329" s="216"/>
      <c r="C2329" s="210"/>
      <c r="D2329" s="217"/>
      <c r="E2329" s="217"/>
      <c r="F2329" s="78"/>
      <c r="G2329" s="78"/>
      <c r="H2329" s="224"/>
      <c r="I2329" s="224"/>
      <c r="J2329" s="224"/>
      <c r="K2329" s="224"/>
      <c r="L2329" s="224"/>
      <c r="M2329" s="224"/>
      <c r="N2329" s="224"/>
      <c r="O2329" s="222"/>
      <c r="P2329" s="222"/>
      <c r="Q2329" s="222"/>
      <c r="R2329" s="222"/>
      <c r="S2329" s="224"/>
      <c r="T2329" s="224"/>
      <c r="U2329" s="224"/>
      <c r="V2329" s="223"/>
      <c r="W2329" s="224"/>
      <c r="X2329" s="224"/>
      <c r="Y2329" s="224"/>
      <c r="Z2329" s="222"/>
      <c r="AA2329" s="222"/>
      <c r="AB2329" s="222"/>
      <c r="AC2329" s="222"/>
      <c r="AD2329" s="224"/>
      <c r="AE2329" s="224"/>
      <c r="AF2329" s="224"/>
      <c r="AG2329" s="224"/>
      <c r="AH2329" s="223"/>
      <c r="AI2329" s="223"/>
      <c r="AJ2329" s="224"/>
      <c r="AK2329" s="222"/>
      <c r="AL2329" s="222"/>
      <c r="AM2329" s="222"/>
      <c r="AN2329" s="222"/>
      <c r="AO2329" s="224"/>
      <c r="AP2329" s="224"/>
      <c r="AQ2329" s="222"/>
      <c r="AR2329" s="222"/>
      <c r="AS2329" s="222"/>
      <c r="AT2329" s="222"/>
      <c r="AU2329" s="224"/>
      <c r="AV2329" s="224"/>
      <c r="AW2329" s="224"/>
      <c r="AX2329" s="224"/>
      <c r="AY2329" s="224"/>
      <c r="AZ2329" s="226"/>
      <c r="BA2329" s="226"/>
      <c r="BB2329" s="222"/>
      <c r="BC2329" s="230"/>
      <c r="BD2329" s="231"/>
      <c r="BE2329" s="231"/>
      <c r="BF2329" s="232"/>
      <c r="BG2329" s="232"/>
      <c r="BH2329" s="226"/>
      <c r="BI2329" s="224"/>
      <c r="BJ2329" s="233"/>
      <c r="BK2329" s="233"/>
      <c r="BL2329" s="226"/>
      <c r="BM2329" s="229"/>
      <c r="BN2329" s="234"/>
      <c r="BO2329" s="79"/>
      <c r="BP2329" s="79"/>
      <c r="BQ2329" s="54"/>
      <c r="BR2329" s="54"/>
      <c r="BS2329" s="54"/>
    </row>
    <row r="2330" spans="1:71" s="73" customFormat="1" ht="80.25" customHeight="1" thickTop="1" thickBot="1">
      <c r="A2330" s="72"/>
      <c r="B2330" s="614" t="s">
        <v>47</v>
      </c>
      <c r="C2330" s="615"/>
      <c r="D2330" s="616" t="s">
        <v>55</v>
      </c>
      <c r="E2330" s="616"/>
      <c r="F2330" s="76"/>
      <c r="G2330" s="76"/>
      <c r="H2330" s="520">
        <f>H2328</f>
        <v>0</v>
      </c>
      <c r="I2330" s="521"/>
      <c r="J2330" s="522"/>
      <c r="K2330" s="346"/>
      <c r="L2330" s="520">
        <f>L2328</f>
        <v>0</v>
      </c>
      <c r="M2330" s="521"/>
      <c r="N2330" s="522"/>
      <c r="O2330" s="510" t="s">
        <v>51</v>
      </c>
      <c r="P2330" s="511"/>
      <c r="Q2330" s="511"/>
      <c r="R2330" s="511"/>
      <c r="S2330" s="520">
        <f>S2328-H2328</f>
        <v>0</v>
      </c>
      <c r="T2330" s="521"/>
      <c r="U2330" s="522"/>
      <c r="V2330" s="346"/>
      <c r="W2330" s="520">
        <f>W2328-L2328</f>
        <v>0</v>
      </c>
      <c r="X2330" s="521"/>
      <c r="Y2330" s="522"/>
      <c r="Z2330" s="510" t="s">
        <v>116</v>
      </c>
      <c r="AA2330" s="511"/>
      <c r="AB2330" s="511"/>
      <c r="AC2330" s="511"/>
      <c r="AD2330" s="511"/>
      <c r="AE2330" s="511"/>
      <c r="AF2330" s="511"/>
      <c r="AG2330" s="511"/>
      <c r="AH2330" s="511"/>
      <c r="AI2330" s="512"/>
      <c r="AJ2330" s="520">
        <f>AJ2328-S2328</f>
        <v>0</v>
      </c>
      <c r="AK2330" s="521"/>
      <c r="AL2330" s="522"/>
      <c r="AM2330" s="346"/>
      <c r="AN2330" s="520">
        <f>AN2328-W2328</f>
        <v>0</v>
      </c>
      <c r="AO2330" s="521"/>
      <c r="AP2330" s="522"/>
      <c r="AQ2330" s="510" t="s">
        <v>52</v>
      </c>
      <c r="AR2330" s="511"/>
      <c r="AS2330" s="511"/>
      <c r="AT2330" s="512"/>
      <c r="AU2330" s="520">
        <f>AU2328-AJ2328</f>
        <v>0</v>
      </c>
      <c r="AV2330" s="521"/>
      <c r="AW2330" s="522"/>
      <c r="AX2330" s="346"/>
      <c r="AY2330" s="520">
        <f>AY2328-AN2328</f>
        <v>0</v>
      </c>
      <c r="AZ2330" s="521"/>
      <c r="BA2330" s="522"/>
      <c r="BB2330" s="614" t="s">
        <v>118</v>
      </c>
      <c r="BC2330" s="615"/>
      <c r="BD2330" s="615"/>
      <c r="BE2330" s="658"/>
      <c r="BF2330" s="520">
        <f>BF2328-AU2328</f>
        <v>0</v>
      </c>
      <c r="BG2330" s="521"/>
      <c r="BH2330" s="522"/>
      <c r="BI2330" s="346"/>
      <c r="BJ2330" s="520">
        <f>BJ2328-AY2328</f>
        <v>0</v>
      </c>
      <c r="BK2330" s="521"/>
      <c r="BL2330" s="522"/>
      <c r="BM2330" s="227"/>
      <c r="BN2330" s="228"/>
      <c r="BO2330" s="77"/>
      <c r="BP2330" s="77"/>
      <c r="BQ2330" s="72"/>
      <c r="BR2330" s="72"/>
      <c r="BS2330" s="72"/>
    </row>
    <row r="2331" spans="1:71" ht="15.75" customHeight="1" thickTop="1" thickBot="1">
      <c r="A2331" s="54"/>
      <c r="B2331" s="218"/>
      <c r="C2331" s="219"/>
      <c r="D2331" s="219"/>
      <c r="E2331" s="219"/>
      <c r="F2331" s="80"/>
      <c r="G2331" s="80"/>
      <c r="H2331" s="219"/>
      <c r="I2331" s="219"/>
      <c r="J2331" s="219"/>
      <c r="K2331" s="219"/>
      <c r="L2331" s="219"/>
      <c r="M2331" s="219"/>
      <c r="N2331" s="219"/>
      <c r="O2331" s="219"/>
      <c r="P2331" s="219"/>
      <c r="Q2331" s="219"/>
      <c r="R2331" s="219"/>
      <c r="S2331" s="219"/>
      <c r="T2331" s="219"/>
      <c r="U2331" s="219"/>
      <c r="V2331" s="219"/>
      <c r="W2331" s="219"/>
      <c r="X2331" s="219"/>
      <c r="Y2331" s="219"/>
      <c r="Z2331" s="219"/>
      <c r="AA2331" s="219"/>
      <c r="AB2331" s="219"/>
      <c r="AC2331" s="219"/>
      <c r="AD2331" s="219"/>
      <c r="AE2331" s="219"/>
      <c r="AF2331" s="225"/>
      <c r="AG2331" s="225"/>
      <c r="AH2331" s="219"/>
      <c r="AI2331" s="219"/>
      <c r="AJ2331" s="219"/>
      <c r="AK2331" s="219"/>
      <c r="AL2331" s="219"/>
      <c r="AM2331" s="219"/>
      <c r="AN2331" s="219"/>
      <c r="AO2331" s="219"/>
      <c r="AP2331" s="219"/>
      <c r="AQ2331" s="219"/>
      <c r="AR2331" s="219"/>
      <c r="AS2331" s="219"/>
      <c r="AT2331" s="219"/>
      <c r="AU2331" s="219"/>
      <c r="AV2331" s="219"/>
      <c r="AW2331" s="219"/>
      <c r="AX2331" s="219"/>
      <c r="AY2331" s="219"/>
      <c r="AZ2331" s="219"/>
      <c r="BA2331" s="617" t="s">
        <v>135</v>
      </c>
      <c r="BB2331" s="617"/>
      <c r="BC2331" s="617"/>
      <c r="BD2331" s="617"/>
      <c r="BE2331" s="617"/>
      <c r="BF2331" s="617"/>
      <c r="BG2331" s="617"/>
      <c r="BH2331" s="617"/>
      <c r="BI2331" s="617"/>
      <c r="BJ2331" s="617"/>
      <c r="BK2331" s="617"/>
      <c r="BL2331" s="617"/>
      <c r="BM2331" s="617"/>
      <c r="BN2331" s="618"/>
      <c r="BO2331" s="81"/>
      <c r="BP2331" s="81"/>
      <c r="BQ2331" s="54"/>
      <c r="BR2331" s="54"/>
      <c r="BS2331" s="54"/>
    </row>
    <row r="2332" spans="1:71" ht="12" customHeight="1" thickTop="1">
      <c r="A2332" s="54"/>
      <c r="B2332" s="55"/>
      <c r="C2332" s="54"/>
      <c r="D2332" s="54"/>
      <c r="E2332" s="54"/>
      <c r="F2332" s="56"/>
      <c r="G2332" s="56"/>
      <c r="H2332" s="54"/>
      <c r="I2332" s="54"/>
      <c r="J2332" s="54"/>
      <c r="K2332" s="54"/>
      <c r="L2332" s="54"/>
      <c r="M2332" s="54"/>
      <c r="N2332" s="54"/>
      <c r="O2332" s="54"/>
      <c r="P2332" s="54"/>
      <c r="Q2332" s="54"/>
      <c r="R2332" s="54"/>
      <c r="S2332" s="54"/>
      <c r="T2332" s="54"/>
      <c r="U2332" s="54"/>
      <c r="V2332" s="54"/>
      <c r="W2332" s="54"/>
      <c r="X2332" s="54"/>
      <c r="Y2332" s="54"/>
      <c r="Z2332" s="54"/>
      <c r="AA2332" s="54"/>
      <c r="AB2332" s="54"/>
      <c r="AC2332" s="54"/>
      <c r="AD2332" s="54"/>
      <c r="AE2332" s="54"/>
      <c r="AF2332" s="57"/>
      <c r="AG2332" s="57"/>
      <c r="AH2332" s="54"/>
      <c r="AI2332" s="54"/>
      <c r="AJ2332" s="54"/>
      <c r="AK2332" s="54"/>
      <c r="AL2332" s="54"/>
      <c r="AM2332" s="54"/>
      <c r="AN2332" s="54"/>
      <c r="AO2332" s="54"/>
      <c r="AP2332" s="54"/>
      <c r="AQ2332" s="54"/>
      <c r="AR2332" s="54"/>
      <c r="AS2332" s="54"/>
      <c r="AT2332" s="54"/>
      <c r="AU2332" s="54"/>
      <c r="AV2332" s="54"/>
      <c r="AW2332" s="54"/>
      <c r="AX2332" s="54"/>
      <c r="AY2332" s="54"/>
      <c r="AZ2332" s="54"/>
      <c r="BA2332" s="54"/>
      <c r="BB2332" s="54"/>
      <c r="BC2332" s="54"/>
      <c r="BD2332" s="54"/>
      <c r="BE2332" s="54"/>
      <c r="BF2332" s="54"/>
      <c r="BG2332" s="54"/>
      <c r="BH2332" s="54"/>
      <c r="BI2332" s="54"/>
      <c r="BJ2332" s="54"/>
      <c r="BK2332" s="54"/>
      <c r="BL2332" s="54"/>
      <c r="BM2332" s="54"/>
      <c r="BN2332" s="54"/>
      <c r="BO2332" s="58"/>
      <c r="BP2332" s="58"/>
      <c r="BQ2332" s="54"/>
      <c r="BR2332" s="54"/>
      <c r="BS2332" s="54"/>
    </row>
    <row r="2333" spans="1:71" s="61" customFormat="1" ht="33.75">
      <c r="A2333" s="60"/>
      <c r="B2333" s="503" t="s">
        <v>9</v>
      </c>
      <c r="C2333" s="503"/>
      <c r="D2333" s="503"/>
      <c r="E2333" s="503"/>
      <c r="F2333" s="503"/>
      <c r="G2333" s="503"/>
      <c r="H2333" s="503"/>
      <c r="I2333" s="503"/>
      <c r="J2333" s="503"/>
      <c r="K2333" s="503"/>
      <c r="L2333" s="503"/>
      <c r="M2333" s="503"/>
      <c r="N2333" s="503"/>
      <c r="O2333" s="503"/>
      <c r="P2333" s="503"/>
      <c r="Q2333" s="503"/>
      <c r="R2333" s="503"/>
      <c r="S2333" s="503"/>
      <c r="T2333" s="503"/>
      <c r="U2333" s="503"/>
      <c r="V2333" s="503"/>
      <c r="W2333" s="503"/>
      <c r="X2333" s="503"/>
      <c r="Y2333" s="503"/>
      <c r="Z2333" s="503"/>
      <c r="AA2333" s="503"/>
      <c r="AB2333" s="503"/>
      <c r="AC2333" s="503"/>
      <c r="AD2333" s="503"/>
      <c r="AE2333" s="503"/>
      <c r="AF2333" s="503"/>
      <c r="AG2333" s="503"/>
      <c r="AH2333" s="503"/>
      <c r="AI2333" s="503"/>
      <c r="AJ2333" s="503"/>
      <c r="AK2333" s="503"/>
      <c r="AL2333" s="503"/>
      <c r="AM2333" s="503"/>
      <c r="AN2333" s="503"/>
      <c r="AO2333" s="503"/>
      <c r="AP2333" s="503"/>
      <c r="AQ2333" s="503"/>
      <c r="AR2333" s="503"/>
      <c r="AS2333" s="503"/>
      <c r="AT2333" s="503"/>
      <c r="AU2333" s="503"/>
      <c r="AV2333" s="503"/>
      <c r="AW2333" s="503"/>
      <c r="AX2333" s="503"/>
      <c r="AY2333" s="503"/>
      <c r="AZ2333" s="503"/>
      <c r="BA2333" s="503"/>
      <c r="BB2333" s="503"/>
      <c r="BC2333" s="503"/>
      <c r="BD2333" s="503"/>
      <c r="BE2333" s="503"/>
      <c r="BF2333" s="503"/>
      <c r="BG2333" s="503"/>
      <c r="BH2333" s="503"/>
      <c r="BI2333" s="503"/>
      <c r="BJ2333" s="503"/>
      <c r="BK2333" s="503"/>
      <c r="BL2333" s="503"/>
      <c r="BM2333" s="503"/>
      <c r="BN2333" s="503"/>
      <c r="BO2333" s="192"/>
      <c r="BP2333" s="192"/>
      <c r="BQ2333" s="60"/>
      <c r="BR2333" s="60"/>
      <c r="BS2333" s="60"/>
    </row>
    <row r="2334" spans="1:71" ht="10.9" customHeight="1">
      <c r="A2334" s="54"/>
      <c r="B2334" s="193"/>
      <c r="C2334" s="194"/>
      <c r="D2334" s="194"/>
      <c r="E2334" s="194"/>
      <c r="F2334" s="195"/>
      <c r="G2334" s="195"/>
      <c r="H2334" s="194"/>
      <c r="I2334" s="194"/>
      <c r="J2334" s="194"/>
      <c r="K2334" s="194"/>
      <c r="L2334" s="194"/>
      <c r="M2334" s="194"/>
      <c r="N2334" s="194"/>
      <c r="O2334" s="194"/>
      <c r="P2334" s="194"/>
      <c r="Q2334" s="194"/>
      <c r="R2334" s="194"/>
      <c r="S2334" s="194"/>
      <c r="T2334" s="194"/>
      <c r="U2334" s="194"/>
      <c r="V2334" s="194"/>
      <c r="W2334" s="194"/>
      <c r="X2334" s="194"/>
      <c r="Y2334" s="194"/>
      <c r="Z2334" s="194"/>
      <c r="AA2334" s="194"/>
      <c r="AB2334" s="194"/>
      <c r="AC2334" s="194"/>
      <c r="AD2334" s="194"/>
      <c r="AE2334" s="194"/>
      <c r="AF2334" s="196"/>
      <c r="AG2334" s="196"/>
      <c r="AH2334" s="194"/>
      <c r="AI2334" s="194"/>
      <c r="AJ2334" s="194"/>
      <c r="AK2334" s="194"/>
      <c r="AL2334" s="194"/>
      <c r="AM2334" s="194"/>
      <c r="AN2334" s="194"/>
      <c r="AO2334" s="194"/>
      <c r="AP2334" s="194"/>
      <c r="AQ2334" s="194"/>
      <c r="AR2334" s="194"/>
      <c r="AS2334" s="194"/>
      <c r="AT2334" s="194"/>
      <c r="AU2334" s="194"/>
      <c r="AV2334" s="194"/>
      <c r="AW2334" s="194"/>
      <c r="AX2334" s="194"/>
      <c r="AY2334" s="194"/>
      <c r="AZ2334" s="194"/>
      <c r="BA2334" s="194"/>
      <c r="BB2334" s="194"/>
      <c r="BC2334" s="194"/>
      <c r="BD2334" s="194"/>
      <c r="BE2334" s="194"/>
      <c r="BF2334" s="194"/>
      <c r="BG2334" s="194"/>
      <c r="BH2334" s="194"/>
      <c r="BI2334" s="194"/>
      <c r="BJ2334" s="194"/>
      <c r="BK2334" s="194"/>
      <c r="BL2334" s="194"/>
      <c r="BM2334" s="194"/>
      <c r="BN2334" s="508"/>
      <c r="BO2334" s="508"/>
      <c r="BP2334" s="508"/>
      <c r="BQ2334" s="54"/>
      <c r="BR2334" s="54"/>
      <c r="BS2334" s="54"/>
    </row>
    <row r="2335" spans="1:71" s="62" customFormat="1" ht="36.75" customHeight="1">
      <c r="A2335" s="55"/>
      <c r="B2335" s="193"/>
      <c r="C2335" s="193"/>
      <c r="D2335" s="197" t="s">
        <v>10</v>
      </c>
      <c r="E2335" s="514" t="str">
        <f>IF(ROSTER!D$3="","",ROSTER!D$3)</f>
        <v/>
      </c>
      <c r="F2335" s="514"/>
      <c r="G2335" s="514"/>
      <c r="H2335" s="514"/>
      <c r="I2335" s="514"/>
      <c r="J2335" s="514"/>
      <c r="K2335" s="514"/>
      <c r="L2335" s="514"/>
      <c r="M2335" s="514"/>
      <c r="N2335" s="514"/>
      <c r="O2335" s="514"/>
      <c r="P2335" s="514"/>
      <c r="Q2335" s="514"/>
      <c r="R2335" s="514"/>
      <c r="S2335" s="514"/>
      <c r="T2335" s="514"/>
      <c r="U2335" s="514"/>
      <c r="V2335" s="514"/>
      <c r="W2335" s="514"/>
      <c r="X2335" s="514"/>
      <c r="Y2335" s="514"/>
      <c r="Z2335" s="514"/>
      <c r="AA2335" s="514"/>
      <c r="AB2335" s="514"/>
      <c r="AC2335" s="514"/>
      <c r="AD2335" s="198"/>
      <c r="AE2335" s="505" t="s">
        <v>11</v>
      </c>
      <c r="AF2335" s="505"/>
      <c r="AG2335" s="505"/>
      <c r="AH2335" s="505"/>
      <c r="AI2335" s="505"/>
      <c r="AJ2335" s="505"/>
      <c r="AK2335" s="505"/>
      <c r="AL2335" s="505"/>
      <c r="AM2335" s="505"/>
      <c r="AN2335" s="513"/>
      <c r="AO2335" s="513"/>
      <c r="AP2335" s="513"/>
      <c r="AQ2335" s="513"/>
      <c r="AR2335" s="513"/>
      <c r="AS2335" s="513"/>
      <c r="AT2335" s="513"/>
      <c r="AU2335" s="513"/>
      <c r="AV2335" s="513"/>
      <c r="AW2335" s="513"/>
      <c r="AX2335" s="513"/>
      <c r="AY2335" s="513"/>
      <c r="AZ2335" s="513"/>
      <c r="BA2335" s="513"/>
      <c r="BB2335" s="513"/>
      <c r="BC2335" s="513"/>
      <c r="BD2335" s="513"/>
      <c r="BE2335" s="513"/>
      <c r="BF2335" s="513"/>
      <c r="BG2335" s="513"/>
      <c r="BH2335" s="513"/>
      <c r="BI2335" s="513"/>
      <c r="BJ2335" s="513"/>
      <c r="BK2335" s="513"/>
      <c r="BL2335" s="513"/>
      <c r="BM2335" s="513"/>
      <c r="BN2335" s="508"/>
      <c r="BO2335" s="508"/>
      <c r="BP2335" s="508"/>
      <c r="BQ2335" s="55"/>
      <c r="BR2335" s="55"/>
      <c r="BS2335" s="55"/>
    </row>
    <row r="2336" spans="1:71" ht="8.85" customHeight="1">
      <c r="A2336" s="63"/>
      <c r="B2336" s="193"/>
      <c r="C2336" s="196" t="s">
        <v>36</v>
      </c>
      <c r="D2336" s="196"/>
      <c r="E2336" s="196"/>
      <c r="F2336" s="199"/>
      <c r="G2336" s="199"/>
      <c r="H2336" s="196"/>
      <c r="I2336" s="196"/>
      <c r="J2336" s="200"/>
      <c r="K2336" s="200"/>
      <c r="L2336" s="200"/>
      <c r="M2336" s="200"/>
      <c r="N2336" s="200"/>
      <c r="O2336" s="200"/>
      <c r="P2336" s="200"/>
      <c r="Q2336" s="200"/>
      <c r="R2336" s="200"/>
      <c r="S2336" s="200"/>
      <c r="T2336" s="200"/>
      <c r="U2336" s="200"/>
      <c r="V2336" s="200"/>
      <c r="W2336" s="200"/>
      <c r="X2336" s="200"/>
      <c r="Y2336" s="200"/>
      <c r="Z2336" s="200"/>
      <c r="AA2336" s="200"/>
      <c r="AB2336" s="200"/>
      <c r="AC2336" s="200"/>
      <c r="AD2336" s="200"/>
      <c r="AE2336" s="200"/>
      <c r="AF2336" s="200"/>
      <c r="AG2336" s="196"/>
      <c r="AH2336" s="201"/>
      <c r="AI2336" s="202"/>
      <c r="AJ2336" s="202"/>
      <c r="AK2336" s="202"/>
      <c r="AL2336" s="202"/>
      <c r="AM2336" s="202"/>
      <c r="AN2336" s="202"/>
      <c r="AO2336" s="203"/>
      <c r="AP2336" s="204"/>
      <c r="AQ2336" s="204"/>
      <c r="AR2336" s="204"/>
      <c r="AS2336" s="204"/>
      <c r="AT2336" s="204"/>
      <c r="AU2336" s="204"/>
      <c r="AV2336" s="204"/>
      <c r="AW2336" s="204"/>
      <c r="AX2336" s="204"/>
      <c r="AY2336" s="204"/>
      <c r="AZ2336" s="204"/>
      <c r="BA2336" s="204"/>
      <c r="BB2336" s="204"/>
      <c r="BC2336" s="204"/>
      <c r="BD2336" s="204"/>
      <c r="BE2336" s="204"/>
      <c r="BF2336" s="204"/>
      <c r="BG2336" s="204"/>
      <c r="BH2336" s="204"/>
      <c r="BI2336" s="204"/>
      <c r="BJ2336" s="204"/>
      <c r="BK2336" s="204"/>
      <c r="BL2336" s="204"/>
      <c r="BM2336" s="204"/>
      <c r="BN2336" s="204"/>
      <c r="BO2336" s="205"/>
      <c r="BP2336" s="205"/>
      <c r="BQ2336" s="63"/>
      <c r="BR2336" s="63"/>
      <c r="BS2336" s="63"/>
    </row>
    <row r="2337" spans="1:71" s="62" customFormat="1" ht="42.75">
      <c r="A2337" s="55"/>
      <c r="B2337" s="193"/>
      <c r="C2337" s="519" t="s">
        <v>35</v>
      </c>
      <c r="D2337" s="519"/>
      <c r="E2337" s="513"/>
      <c r="F2337" s="513"/>
      <c r="G2337" s="513"/>
      <c r="H2337" s="513"/>
      <c r="I2337" s="513"/>
      <c r="J2337" s="513"/>
      <c r="K2337" s="513"/>
      <c r="L2337" s="513"/>
      <c r="M2337" s="513"/>
      <c r="N2337" s="513"/>
      <c r="O2337" s="513"/>
      <c r="P2337" s="513"/>
      <c r="Q2337" s="513"/>
      <c r="R2337" s="513"/>
      <c r="S2337" s="513"/>
      <c r="T2337" s="513"/>
      <c r="U2337" s="513"/>
      <c r="V2337" s="513"/>
      <c r="W2337" s="513"/>
      <c r="X2337" s="513"/>
      <c r="Y2337" s="513"/>
      <c r="Z2337" s="513"/>
      <c r="AA2337" s="513"/>
      <c r="AB2337" s="513"/>
      <c r="AC2337" s="513"/>
      <c r="AD2337" s="198"/>
      <c r="AE2337" s="239" t="s">
        <v>19</v>
      </c>
      <c r="AF2337" s="239"/>
      <c r="AG2337" s="239"/>
      <c r="AH2337" s="505" t="s">
        <v>19</v>
      </c>
      <c r="AI2337" s="505"/>
      <c r="AJ2337" s="505"/>
      <c r="AK2337" s="505"/>
      <c r="AL2337" s="505"/>
      <c r="AM2337" s="505"/>
      <c r="AN2337" s="513"/>
      <c r="AO2337" s="513"/>
      <c r="AP2337" s="513"/>
      <c r="AQ2337" s="513"/>
      <c r="AR2337" s="513"/>
      <c r="AS2337" s="513"/>
      <c r="AT2337" s="513"/>
      <c r="AU2337" s="513"/>
      <c r="AV2337" s="513"/>
      <c r="AW2337" s="513"/>
      <c r="AX2337" s="513"/>
      <c r="AY2337" s="513"/>
      <c r="AZ2337" s="513"/>
      <c r="BA2337" s="505" t="s">
        <v>12</v>
      </c>
      <c r="BB2337" s="505"/>
      <c r="BC2337" s="505"/>
      <c r="BD2337" s="504"/>
      <c r="BE2337" s="504"/>
      <c r="BF2337" s="504"/>
      <c r="BG2337" s="504"/>
      <c r="BH2337" s="504"/>
      <c r="BI2337" s="504"/>
      <c r="BJ2337" s="504"/>
      <c r="BK2337" s="504"/>
      <c r="BL2337" s="504"/>
      <c r="BM2337" s="504"/>
      <c r="BN2337" s="206"/>
      <c r="BO2337" s="207"/>
      <c r="BP2337" s="207"/>
      <c r="BQ2337" s="64">
        <f>IF(BD2337=0,0,1)</f>
        <v>0</v>
      </c>
      <c r="BR2337" s="65">
        <f>IF((BE2391+BI2391)&gt;(AO2391+AS2391),1,0)</f>
        <v>0</v>
      </c>
      <c r="BS2337" s="66"/>
    </row>
    <row r="2338" spans="1:71" ht="9.6" customHeight="1">
      <c r="A2338" s="54"/>
      <c r="B2338" s="193"/>
      <c r="C2338" s="194"/>
      <c r="D2338" s="194"/>
      <c r="E2338" s="194"/>
      <c r="F2338" s="195"/>
      <c r="G2338" s="195"/>
      <c r="H2338" s="194"/>
      <c r="I2338" s="194"/>
      <c r="J2338" s="194"/>
      <c r="K2338" s="194"/>
      <c r="L2338" s="194"/>
      <c r="M2338" s="194"/>
      <c r="N2338" s="194"/>
      <c r="O2338" s="194"/>
      <c r="P2338" s="194"/>
      <c r="Q2338" s="194"/>
      <c r="R2338" s="194"/>
      <c r="S2338" s="194"/>
      <c r="T2338" s="194"/>
      <c r="U2338" s="194"/>
      <c r="V2338" s="194"/>
      <c r="W2338" s="194"/>
      <c r="X2338" s="194"/>
      <c r="Y2338" s="194"/>
      <c r="Z2338" s="194"/>
      <c r="AA2338" s="194"/>
      <c r="AB2338" s="194"/>
      <c r="AC2338" s="194"/>
      <c r="AD2338" s="194"/>
      <c r="AE2338" s="194"/>
      <c r="AF2338" s="196"/>
      <c r="AG2338" s="196"/>
      <c r="AH2338" s="194"/>
      <c r="AI2338" s="194"/>
      <c r="AJ2338" s="194"/>
      <c r="AK2338" s="194"/>
      <c r="AL2338" s="194"/>
      <c r="AM2338" s="194"/>
      <c r="AN2338" s="194"/>
      <c r="AO2338" s="194"/>
      <c r="AP2338" s="194"/>
      <c r="AQ2338" s="194"/>
      <c r="AR2338" s="194"/>
      <c r="AS2338" s="194"/>
      <c r="AT2338" s="194"/>
      <c r="AU2338" s="194"/>
      <c r="AV2338" s="194"/>
      <c r="AW2338" s="194"/>
      <c r="AX2338" s="194"/>
      <c r="AY2338" s="194"/>
      <c r="AZ2338" s="194"/>
      <c r="BA2338" s="194"/>
      <c r="BB2338" s="194"/>
      <c r="BC2338" s="194"/>
      <c r="BD2338" s="194"/>
      <c r="BE2338" s="194"/>
      <c r="BF2338" s="194"/>
      <c r="BG2338" s="194"/>
      <c r="BH2338" s="194"/>
      <c r="BI2338" s="194"/>
      <c r="BJ2338" s="194"/>
      <c r="BK2338" s="194"/>
      <c r="BL2338" s="194"/>
      <c r="BM2338" s="194"/>
      <c r="BN2338" s="194"/>
      <c r="BO2338" s="208"/>
      <c r="BP2338" s="208"/>
      <c r="BQ2338" s="54"/>
      <c r="BR2338" s="54"/>
      <c r="BS2338" s="54"/>
    </row>
    <row r="2339" spans="1:71" ht="8.85" customHeight="1" thickBot="1">
      <c r="A2339" s="54"/>
      <c r="B2339" s="209"/>
      <c r="C2339" s="210"/>
      <c r="D2339" s="210"/>
      <c r="E2339" s="210"/>
      <c r="F2339" s="211"/>
      <c r="G2339" s="211"/>
      <c r="H2339" s="210"/>
      <c r="I2339" s="210"/>
      <c r="J2339" s="210"/>
      <c r="K2339" s="210"/>
      <c r="L2339" s="210"/>
      <c r="M2339" s="210"/>
      <c r="N2339" s="210"/>
      <c r="O2339" s="210"/>
      <c r="P2339" s="210"/>
      <c r="Q2339" s="210"/>
      <c r="R2339" s="210"/>
      <c r="S2339" s="210"/>
      <c r="T2339" s="210"/>
      <c r="U2339" s="210"/>
      <c r="V2339" s="210"/>
      <c r="W2339" s="210"/>
      <c r="X2339" s="210"/>
      <c r="Y2339" s="210"/>
      <c r="Z2339" s="210"/>
      <c r="AA2339" s="210"/>
      <c r="AB2339" s="210"/>
      <c r="AC2339" s="210"/>
      <c r="AD2339" s="210"/>
      <c r="AE2339" s="210"/>
      <c r="AF2339" s="212"/>
      <c r="AG2339" s="212"/>
      <c r="AH2339" s="210"/>
      <c r="AI2339" s="210"/>
      <c r="AJ2339" s="210"/>
      <c r="AK2339" s="210"/>
      <c r="AL2339" s="210"/>
      <c r="AM2339" s="210"/>
      <c r="AN2339" s="210"/>
      <c r="AO2339" s="210"/>
      <c r="AP2339" s="210"/>
      <c r="AQ2339" s="210"/>
      <c r="AR2339" s="210"/>
      <c r="AS2339" s="210"/>
      <c r="AT2339" s="210"/>
      <c r="AU2339" s="210"/>
      <c r="AV2339" s="210"/>
      <c r="AW2339" s="210"/>
      <c r="AX2339" s="210"/>
      <c r="AY2339" s="210"/>
      <c r="AZ2339" s="210"/>
      <c r="BA2339" s="210"/>
      <c r="BB2339" s="210"/>
      <c r="BC2339" s="210"/>
      <c r="BD2339" s="210"/>
      <c r="BE2339" s="210"/>
      <c r="BF2339" s="210"/>
      <c r="BG2339" s="210"/>
      <c r="BH2339" s="210"/>
      <c r="BI2339" s="210"/>
      <c r="BJ2339" s="210"/>
      <c r="BK2339" s="210"/>
      <c r="BL2339" s="210"/>
      <c r="BM2339" s="210"/>
      <c r="BN2339" s="210"/>
      <c r="BO2339" s="213"/>
      <c r="BP2339" s="213"/>
      <c r="BQ2339" s="54"/>
      <c r="BR2339" s="54"/>
      <c r="BS2339" s="54"/>
    </row>
    <row r="2340" spans="1:71" s="62" customFormat="1" ht="33.4" customHeight="1" thickTop="1">
      <c r="A2340" s="66"/>
      <c r="B2340" s="515" t="s">
        <v>0</v>
      </c>
      <c r="C2340" s="531" t="s">
        <v>1</v>
      </c>
      <c r="D2340" s="532"/>
      <c r="E2340" s="332" t="s">
        <v>26</v>
      </c>
      <c r="F2340" s="499" t="s">
        <v>104</v>
      </c>
      <c r="G2340" s="499" t="s">
        <v>105</v>
      </c>
      <c r="H2340" s="527" t="s">
        <v>38</v>
      </c>
      <c r="I2340" s="528"/>
      <c r="J2340" s="564" t="s">
        <v>7</v>
      </c>
      <c r="K2340" s="564"/>
      <c r="L2340" s="564"/>
      <c r="M2340" s="564"/>
      <c r="N2340" s="564"/>
      <c r="O2340" s="564"/>
      <c r="P2340" s="564" t="s">
        <v>2</v>
      </c>
      <c r="Q2340" s="564"/>
      <c r="R2340" s="564"/>
      <c r="S2340" s="564"/>
      <c r="T2340" s="564"/>
      <c r="U2340" s="564"/>
      <c r="V2340" s="610" t="s">
        <v>32</v>
      </c>
      <c r="W2340" s="611"/>
      <c r="X2340" s="610" t="s">
        <v>33</v>
      </c>
      <c r="Y2340" s="611"/>
      <c r="Z2340" s="619" t="s">
        <v>41</v>
      </c>
      <c r="AA2340" s="620"/>
      <c r="AB2340" s="623" t="s">
        <v>6</v>
      </c>
      <c r="AC2340" s="623"/>
      <c r="AD2340" s="623"/>
      <c r="AE2340" s="623"/>
      <c r="AF2340" s="623"/>
      <c r="AG2340" s="623"/>
      <c r="AH2340" s="564" t="s">
        <v>66</v>
      </c>
      <c r="AI2340" s="564"/>
      <c r="AJ2340" s="564"/>
      <c r="AK2340" s="564"/>
      <c r="AL2340" s="564"/>
      <c r="AM2340" s="564"/>
      <c r="AN2340" s="564" t="s">
        <v>67</v>
      </c>
      <c r="AO2340" s="564"/>
      <c r="AP2340" s="564"/>
      <c r="AQ2340" s="564"/>
      <c r="AR2340" s="564"/>
      <c r="AS2340" s="564"/>
      <c r="AT2340" s="564" t="s">
        <v>68</v>
      </c>
      <c r="AU2340" s="564"/>
      <c r="AV2340" s="564"/>
      <c r="AW2340" s="564"/>
      <c r="AX2340" s="564"/>
      <c r="AY2340" s="583"/>
      <c r="AZ2340" s="564" t="s">
        <v>4</v>
      </c>
      <c r="BA2340" s="564"/>
      <c r="BB2340" s="564"/>
      <c r="BC2340" s="564"/>
      <c r="BD2340" s="564"/>
      <c r="BE2340" s="564"/>
      <c r="BF2340" s="564" t="s">
        <v>69</v>
      </c>
      <c r="BG2340" s="564"/>
      <c r="BH2340" s="564"/>
      <c r="BI2340" s="564"/>
      <c r="BJ2340" s="564"/>
      <c r="BK2340" s="582"/>
      <c r="BL2340" s="659" t="s">
        <v>119</v>
      </c>
      <c r="BM2340" s="660"/>
      <c r="BN2340" s="661"/>
      <c r="BO2340" s="603" t="s">
        <v>83</v>
      </c>
      <c r="BP2340" s="603" t="s">
        <v>84</v>
      </c>
      <c r="BQ2340" s="66"/>
      <c r="BR2340" s="66"/>
      <c r="BS2340" s="66"/>
    </row>
    <row r="2341" spans="1:71" s="68" customFormat="1" ht="45" customHeight="1">
      <c r="A2341" s="67"/>
      <c r="B2341" s="516"/>
      <c r="C2341" s="533"/>
      <c r="D2341" s="534"/>
      <c r="E2341" s="331" t="s">
        <v>106</v>
      </c>
      <c r="F2341" s="500"/>
      <c r="G2341" s="500"/>
      <c r="H2341" s="529"/>
      <c r="I2341" s="530"/>
      <c r="J2341" s="562" t="s">
        <v>15</v>
      </c>
      <c r="K2341" s="563"/>
      <c r="L2341" s="525" t="s">
        <v>16</v>
      </c>
      <c r="M2341" s="526"/>
      <c r="N2341" s="517" t="s">
        <v>17</v>
      </c>
      <c r="O2341" s="518" t="s">
        <v>8</v>
      </c>
      <c r="P2341" s="562" t="s">
        <v>24</v>
      </c>
      <c r="Q2341" s="563"/>
      <c r="R2341" s="525" t="s">
        <v>22</v>
      </c>
      <c r="S2341" s="526"/>
      <c r="T2341" s="517" t="s">
        <v>17</v>
      </c>
      <c r="U2341" s="518"/>
      <c r="V2341" s="612"/>
      <c r="W2341" s="613"/>
      <c r="X2341" s="612"/>
      <c r="Y2341" s="613"/>
      <c r="Z2341" s="621"/>
      <c r="AA2341" s="622"/>
      <c r="AB2341" s="638" t="s">
        <v>50</v>
      </c>
      <c r="AC2341" s="639"/>
      <c r="AD2341" s="636" t="s">
        <v>21</v>
      </c>
      <c r="AE2341" s="637" t="s">
        <v>3</v>
      </c>
      <c r="AF2341" s="624" t="s">
        <v>5</v>
      </c>
      <c r="AG2341" s="625"/>
      <c r="AH2341" s="562" t="s">
        <v>50</v>
      </c>
      <c r="AI2341" s="563"/>
      <c r="AJ2341" s="525" t="s">
        <v>21</v>
      </c>
      <c r="AK2341" s="526" t="s">
        <v>3</v>
      </c>
      <c r="AL2341" s="523" t="s">
        <v>5</v>
      </c>
      <c r="AM2341" s="524"/>
      <c r="AN2341" s="562" t="s">
        <v>50</v>
      </c>
      <c r="AO2341" s="563"/>
      <c r="AP2341" s="525" t="s">
        <v>21</v>
      </c>
      <c r="AQ2341" s="526" t="s">
        <v>3</v>
      </c>
      <c r="AR2341" s="523" t="s">
        <v>5</v>
      </c>
      <c r="AS2341" s="524"/>
      <c r="AT2341" s="533" t="s">
        <v>50</v>
      </c>
      <c r="AU2341" s="584"/>
      <c r="AV2341" s="597" t="s">
        <v>21</v>
      </c>
      <c r="AW2341" s="598" t="s">
        <v>3</v>
      </c>
      <c r="AX2341" s="523" t="s">
        <v>5</v>
      </c>
      <c r="AY2341" s="585"/>
      <c r="AZ2341" s="562" t="s">
        <v>50</v>
      </c>
      <c r="BA2341" s="563"/>
      <c r="BB2341" s="525" t="s">
        <v>21</v>
      </c>
      <c r="BC2341" s="526" t="s">
        <v>3</v>
      </c>
      <c r="BD2341" s="523" t="s">
        <v>5</v>
      </c>
      <c r="BE2341" s="524"/>
      <c r="BF2341" s="533" t="s">
        <v>50</v>
      </c>
      <c r="BG2341" s="584"/>
      <c r="BH2341" s="597" t="s">
        <v>21</v>
      </c>
      <c r="BI2341" s="598" t="s">
        <v>3</v>
      </c>
      <c r="BJ2341" s="523" t="s">
        <v>5</v>
      </c>
      <c r="BK2341" s="524"/>
      <c r="BL2341" s="662"/>
      <c r="BM2341" s="663"/>
      <c r="BN2341" s="664"/>
      <c r="BO2341" s="604"/>
      <c r="BP2341" s="604"/>
      <c r="BQ2341" s="67"/>
      <c r="BR2341" s="67"/>
      <c r="BS2341" s="67"/>
    </row>
    <row r="2342" spans="1:71" ht="23.85" customHeight="1">
      <c r="A2342" s="69"/>
      <c r="B2342" s="548" t="str">
        <f>IF(ROSTER!B$8="","",ROSTER!B$8)</f>
        <v/>
      </c>
      <c r="C2342" s="536" t="str">
        <f>IF(ROSTER!C$8="","",ROSTER!C$8)</f>
        <v/>
      </c>
      <c r="D2342" s="537"/>
      <c r="E2342" s="546"/>
      <c r="F2342" s="501">
        <f>IF(E2342="y",1,IF(E2342="S",1,0))</f>
        <v>0</v>
      </c>
      <c r="G2342" s="506">
        <f>IF(E2342="S",1,0)</f>
        <v>0</v>
      </c>
      <c r="H2342" s="542"/>
      <c r="I2342" s="543"/>
      <c r="J2342" s="538"/>
      <c r="K2342" s="539"/>
      <c r="L2342" s="552"/>
      <c r="M2342" s="558"/>
      <c r="N2342" s="554">
        <f>L2342+J2342</f>
        <v>0</v>
      </c>
      <c r="O2342" s="555"/>
      <c r="P2342" s="538"/>
      <c r="Q2342" s="539"/>
      <c r="R2342" s="552"/>
      <c r="S2342" s="558"/>
      <c r="T2342" s="590">
        <f>R2342-P2342</f>
        <v>0</v>
      </c>
      <c r="U2342" s="591"/>
      <c r="V2342" s="550"/>
      <c r="W2342" s="543"/>
      <c r="X2342" s="538"/>
      <c r="Y2342" s="543"/>
      <c r="Z2342" s="538"/>
      <c r="AA2342" s="543"/>
      <c r="AB2342" s="538"/>
      <c r="AC2342" s="539"/>
      <c r="AD2342" s="552"/>
      <c r="AE2342" s="558"/>
      <c r="AF2342" s="586">
        <f>IF(AB2342=0,0,(AD2342/AB2342)*100)</f>
        <v>0</v>
      </c>
      <c r="AG2342" s="587"/>
      <c r="AH2342" s="538"/>
      <c r="AI2342" s="539"/>
      <c r="AJ2342" s="552"/>
      <c r="AK2342" s="558"/>
      <c r="AL2342" s="590">
        <f>IF(AH2342=0,0,(AJ2342/AH2342)*100)</f>
        <v>0</v>
      </c>
      <c r="AM2342" s="591"/>
      <c r="AN2342" s="538"/>
      <c r="AO2342" s="539"/>
      <c r="AP2342" s="552"/>
      <c r="AQ2342" s="558"/>
      <c r="AR2342" s="590">
        <f>IF(AN2342=0,0,(AP2342/AN2342)*100)</f>
        <v>0</v>
      </c>
      <c r="AS2342" s="591"/>
      <c r="AT2342" s="578">
        <f>AB2342+AH2342+AN2342</f>
        <v>0</v>
      </c>
      <c r="AU2342" s="579"/>
      <c r="AV2342" s="574">
        <f>AD2342+AJ2342+AP2342</f>
        <v>0</v>
      </c>
      <c r="AW2342" s="575"/>
      <c r="AX2342" s="590">
        <f>IF(AT2342=0,0,(AV2342/AT2342)*100)</f>
        <v>0</v>
      </c>
      <c r="AY2342" s="591"/>
      <c r="AZ2342" s="538"/>
      <c r="BA2342" s="539"/>
      <c r="BB2342" s="552"/>
      <c r="BC2342" s="558"/>
      <c r="BD2342" s="590">
        <f>IF(AZ2342=0,0,(BB2342/AZ2342)*100)</f>
        <v>0</v>
      </c>
      <c r="BE2342" s="591"/>
      <c r="BF2342" s="578">
        <f>AT2342+AZ2342</f>
        <v>0</v>
      </c>
      <c r="BG2342" s="579"/>
      <c r="BH2342" s="574">
        <f>AV2342+BB2342</f>
        <v>0</v>
      </c>
      <c r="BI2342" s="575"/>
      <c r="BJ2342" s="590">
        <f>IF(BF2342=0,0,(BH2342/BF2342)*100)</f>
        <v>0</v>
      </c>
      <c r="BK2342" s="591"/>
      <c r="BL2342" s="650">
        <f>(AD2342*2)+(AJ2342*2)+(AP2342*3)+BB2342</f>
        <v>0</v>
      </c>
      <c r="BM2342" s="651"/>
      <c r="BN2342" s="652"/>
      <c r="BO2342" s="599" t="e">
        <f>(BL2342*BR$2342)+(N2342*BR$2343)+(X2342*BR$2344)+(R2342*BR$2345)+(V2342*BR$2346)+(Z2342*BR$2347)</f>
        <v>#REF!</v>
      </c>
      <c r="BP2342" s="599" t="e">
        <f>((AZ2342-BB2342)*BR$2349)+((AT2342-AV2342)*BR$2348)+(H2342*BR$2350)+(P2342*BR$2351)</f>
        <v>#REF!</v>
      </c>
      <c r="BQ2342" s="70" t="s">
        <v>72</v>
      </c>
      <c r="BR2342" s="71" t="e">
        <f>IF(#REF!="B",#REF!,IF(#REF!="C",#REF!,#REF!))</f>
        <v>#REF!</v>
      </c>
      <c r="BS2342" s="67"/>
    </row>
    <row r="2343" spans="1:71" ht="23.85" customHeight="1">
      <c r="A2343" s="69"/>
      <c r="B2343" s="549"/>
      <c r="C2343" s="560" t="str">
        <f>IF(ROSTER!D$8="","",ROSTER!D$8)</f>
        <v/>
      </c>
      <c r="D2343" s="561"/>
      <c r="E2343" s="547"/>
      <c r="F2343" s="502"/>
      <c r="G2343" s="507"/>
      <c r="H2343" s="544"/>
      <c r="I2343" s="545"/>
      <c r="J2343" s="540"/>
      <c r="K2343" s="541"/>
      <c r="L2343" s="553"/>
      <c r="M2343" s="559"/>
      <c r="N2343" s="556" t="s">
        <v>14</v>
      </c>
      <c r="O2343" s="557"/>
      <c r="P2343" s="540"/>
      <c r="Q2343" s="541"/>
      <c r="R2343" s="553"/>
      <c r="S2343" s="559"/>
      <c r="T2343" s="592"/>
      <c r="U2343" s="593"/>
      <c r="V2343" s="551"/>
      <c r="W2343" s="545"/>
      <c r="X2343" s="540"/>
      <c r="Y2343" s="545"/>
      <c r="Z2343" s="540"/>
      <c r="AA2343" s="545"/>
      <c r="AB2343" s="540"/>
      <c r="AC2343" s="541"/>
      <c r="AD2343" s="553"/>
      <c r="AE2343" s="559"/>
      <c r="AF2343" s="588"/>
      <c r="AG2343" s="589"/>
      <c r="AH2343" s="540"/>
      <c r="AI2343" s="541"/>
      <c r="AJ2343" s="553"/>
      <c r="AK2343" s="559"/>
      <c r="AL2343" s="592"/>
      <c r="AM2343" s="593"/>
      <c r="AN2343" s="540"/>
      <c r="AO2343" s="541"/>
      <c r="AP2343" s="553"/>
      <c r="AQ2343" s="559"/>
      <c r="AR2343" s="592"/>
      <c r="AS2343" s="593"/>
      <c r="AT2343" s="580"/>
      <c r="AU2343" s="581"/>
      <c r="AV2343" s="576"/>
      <c r="AW2343" s="577"/>
      <c r="AX2343" s="592"/>
      <c r="AY2343" s="593"/>
      <c r="AZ2343" s="540"/>
      <c r="BA2343" s="541"/>
      <c r="BB2343" s="553"/>
      <c r="BC2343" s="559"/>
      <c r="BD2343" s="592"/>
      <c r="BE2343" s="593"/>
      <c r="BF2343" s="580"/>
      <c r="BG2343" s="581"/>
      <c r="BH2343" s="576"/>
      <c r="BI2343" s="577"/>
      <c r="BJ2343" s="592"/>
      <c r="BK2343" s="593"/>
      <c r="BL2343" s="653"/>
      <c r="BM2343" s="654"/>
      <c r="BN2343" s="655"/>
      <c r="BO2343" s="600"/>
      <c r="BP2343" s="600"/>
      <c r="BQ2343" s="70" t="s">
        <v>73</v>
      </c>
      <c r="BR2343" s="71" t="e">
        <f>IF(#REF!="B",#REF!,IF(#REF!="C",#REF!,#REF!))</f>
        <v>#REF!</v>
      </c>
      <c r="BS2343" s="67"/>
    </row>
    <row r="2344" spans="1:71" ht="21.75" customHeight="1">
      <c r="A2344" s="54"/>
      <c r="B2344" s="548" t="str">
        <f>IF(ROSTER!B$10="","",ROSTER!B$10)</f>
        <v/>
      </c>
      <c r="C2344" s="536" t="str">
        <f>IF(ROSTER!C$10="","",ROSTER!C$10)</f>
        <v/>
      </c>
      <c r="D2344" s="537"/>
      <c r="E2344" s="546"/>
      <c r="F2344" s="501">
        <f>IF(E2344="y",1,IF(E2344="S",1,0))</f>
        <v>0</v>
      </c>
      <c r="G2344" s="506">
        <f>IF(E2344="S",1,0)</f>
        <v>0</v>
      </c>
      <c r="H2344" s="542"/>
      <c r="I2344" s="543"/>
      <c r="J2344" s="538"/>
      <c r="K2344" s="539"/>
      <c r="L2344" s="552"/>
      <c r="M2344" s="558"/>
      <c r="N2344" s="554">
        <f>L2344+J2344</f>
        <v>0</v>
      </c>
      <c r="O2344" s="555"/>
      <c r="P2344" s="538"/>
      <c r="Q2344" s="539"/>
      <c r="R2344" s="552"/>
      <c r="S2344" s="558"/>
      <c r="T2344" s="590">
        <f t="shared" ref="T2344:T2385" si="2109">R2344-P2344</f>
        <v>0</v>
      </c>
      <c r="U2344" s="591"/>
      <c r="V2344" s="550"/>
      <c r="W2344" s="543"/>
      <c r="X2344" s="538"/>
      <c r="Y2344" s="543"/>
      <c r="Z2344" s="538"/>
      <c r="AA2344" s="543"/>
      <c r="AB2344" s="538"/>
      <c r="AC2344" s="539"/>
      <c r="AD2344" s="552"/>
      <c r="AE2344" s="558"/>
      <c r="AF2344" s="586">
        <f>IF(AB2344=0,0,(AD2344/AB2344)*100)</f>
        <v>0</v>
      </c>
      <c r="AG2344" s="587"/>
      <c r="AH2344" s="538"/>
      <c r="AI2344" s="539"/>
      <c r="AJ2344" s="552"/>
      <c r="AK2344" s="558"/>
      <c r="AL2344" s="590">
        <f>IF(AH2344=0,0,(AJ2344/AH2344)*100)</f>
        <v>0</v>
      </c>
      <c r="AM2344" s="591"/>
      <c r="AN2344" s="538"/>
      <c r="AO2344" s="539"/>
      <c r="AP2344" s="552"/>
      <c r="AQ2344" s="558"/>
      <c r="AR2344" s="590">
        <f>IF(AN2344=0,0,(AP2344/AN2344)*100)</f>
        <v>0</v>
      </c>
      <c r="AS2344" s="591"/>
      <c r="AT2344" s="578">
        <f>AB2344+AH2344+AN2344</f>
        <v>0</v>
      </c>
      <c r="AU2344" s="579"/>
      <c r="AV2344" s="574">
        <f>AD2344+AJ2344+AP2344</f>
        <v>0</v>
      </c>
      <c r="AW2344" s="575"/>
      <c r="AX2344" s="590">
        <f>IF(AT2344=0,0,(AV2344/AT2344)*100)</f>
        <v>0</v>
      </c>
      <c r="AY2344" s="591"/>
      <c r="AZ2344" s="538"/>
      <c r="BA2344" s="539"/>
      <c r="BB2344" s="552"/>
      <c r="BC2344" s="558"/>
      <c r="BD2344" s="590">
        <f>IF(AZ2344=0,0,(BB2344/AZ2344)*100)</f>
        <v>0</v>
      </c>
      <c r="BE2344" s="591"/>
      <c r="BF2344" s="578">
        <f>AT2344+AZ2344</f>
        <v>0</v>
      </c>
      <c r="BG2344" s="579"/>
      <c r="BH2344" s="574">
        <f>AV2344+BB2344</f>
        <v>0</v>
      </c>
      <c r="BI2344" s="575"/>
      <c r="BJ2344" s="590">
        <f>IF(BF2344=0,0,(BH2344/BF2344)*100)</f>
        <v>0</v>
      </c>
      <c r="BK2344" s="591"/>
      <c r="BL2344" s="650">
        <f>(AD2344*2)+(AJ2344*2)+(AP2344*3)+BB2344</f>
        <v>0</v>
      </c>
      <c r="BM2344" s="651"/>
      <c r="BN2344" s="652"/>
      <c r="BO2344" s="599" t="e">
        <f>(BL2344*BR$2342)+(N2344*BR$2343)+(X2344*BR$2344)+(R2344*BR$2345)+(V2344*BR$2346)+(Z2344*BR$2347)</f>
        <v>#REF!</v>
      </c>
      <c r="BP2344" s="599" t="e">
        <f>((AZ2344-BB2344)*BR$2349)+((AT2344-AV2344)*BR$2348)+(H2344*BR$2350)+(P2344*BR$2351)</f>
        <v>#REF!</v>
      </c>
      <c r="BQ2344" s="70" t="s">
        <v>74</v>
      </c>
      <c r="BR2344" s="71" t="e">
        <f>IF(#REF!="B",#REF!,IF(#REF!="C",#REF!,#REF!))</f>
        <v>#REF!</v>
      </c>
      <c r="BS2344" s="67"/>
    </row>
    <row r="2345" spans="1:71" ht="21.75" customHeight="1">
      <c r="A2345" s="54"/>
      <c r="B2345" s="549"/>
      <c r="C2345" s="560" t="str">
        <f>IF(ROSTER!D$10="","",ROSTER!D$10)</f>
        <v/>
      </c>
      <c r="D2345" s="561"/>
      <c r="E2345" s="547"/>
      <c r="F2345" s="502"/>
      <c r="G2345" s="507"/>
      <c r="H2345" s="544"/>
      <c r="I2345" s="545"/>
      <c r="J2345" s="540"/>
      <c r="K2345" s="541"/>
      <c r="L2345" s="553"/>
      <c r="M2345" s="559"/>
      <c r="N2345" s="556" t="s">
        <v>14</v>
      </c>
      <c r="O2345" s="557"/>
      <c r="P2345" s="540"/>
      <c r="Q2345" s="541"/>
      <c r="R2345" s="553"/>
      <c r="S2345" s="559"/>
      <c r="T2345" s="592"/>
      <c r="U2345" s="593"/>
      <c r="V2345" s="551"/>
      <c r="W2345" s="545"/>
      <c r="X2345" s="540"/>
      <c r="Y2345" s="545"/>
      <c r="Z2345" s="540"/>
      <c r="AA2345" s="545"/>
      <c r="AB2345" s="540"/>
      <c r="AC2345" s="541"/>
      <c r="AD2345" s="553"/>
      <c r="AE2345" s="559"/>
      <c r="AF2345" s="588"/>
      <c r="AG2345" s="589"/>
      <c r="AH2345" s="540"/>
      <c r="AI2345" s="541"/>
      <c r="AJ2345" s="553"/>
      <c r="AK2345" s="559"/>
      <c r="AL2345" s="592"/>
      <c r="AM2345" s="593"/>
      <c r="AN2345" s="540"/>
      <c r="AO2345" s="541"/>
      <c r="AP2345" s="553"/>
      <c r="AQ2345" s="559"/>
      <c r="AR2345" s="592"/>
      <c r="AS2345" s="593"/>
      <c r="AT2345" s="580"/>
      <c r="AU2345" s="581"/>
      <c r="AV2345" s="576"/>
      <c r="AW2345" s="577"/>
      <c r="AX2345" s="592"/>
      <c r="AY2345" s="593"/>
      <c r="AZ2345" s="540"/>
      <c r="BA2345" s="541"/>
      <c r="BB2345" s="553"/>
      <c r="BC2345" s="559"/>
      <c r="BD2345" s="592"/>
      <c r="BE2345" s="593"/>
      <c r="BF2345" s="580"/>
      <c r="BG2345" s="581"/>
      <c r="BH2345" s="576"/>
      <c r="BI2345" s="577"/>
      <c r="BJ2345" s="592"/>
      <c r="BK2345" s="593"/>
      <c r="BL2345" s="653"/>
      <c r="BM2345" s="654"/>
      <c r="BN2345" s="655"/>
      <c r="BO2345" s="600"/>
      <c r="BP2345" s="600"/>
      <c r="BQ2345" s="70" t="s">
        <v>75</v>
      </c>
      <c r="BR2345" s="71" t="e">
        <f>IF(#REF!="B",#REF!,IF(#REF!="C",#REF!,#REF!))</f>
        <v>#REF!</v>
      </c>
      <c r="BS2345" s="67"/>
    </row>
    <row r="2346" spans="1:71" ht="21.75" customHeight="1">
      <c r="A2346" s="54"/>
      <c r="B2346" s="565" t="str">
        <f>IF(ROSTER!B$12="","",ROSTER!B$12)</f>
        <v/>
      </c>
      <c r="C2346" s="536" t="str">
        <f>IF(ROSTER!C$12="","",ROSTER!C$12)</f>
        <v/>
      </c>
      <c r="D2346" s="537"/>
      <c r="E2346" s="546"/>
      <c r="F2346" s="501">
        <f>IF(E2346="y",1,IF(E2346="S",1,0))</f>
        <v>0</v>
      </c>
      <c r="G2346" s="506">
        <f>IF(E2346="S",1,0)</f>
        <v>0</v>
      </c>
      <c r="H2346" s="542"/>
      <c r="I2346" s="543"/>
      <c r="J2346" s="538"/>
      <c r="K2346" s="539"/>
      <c r="L2346" s="552"/>
      <c r="M2346" s="558"/>
      <c r="N2346" s="554">
        <f>L2346+J2346</f>
        <v>0</v>
      </c>
      <c r="O2346" s="555"/>
      <c r="P2346" s="538"/>
      <c r="Q2346" s="539"/>
      <c r="R2346" s="552"/>
      <c r="S2346" s="558"/>
      <c r="T2346" s="590">
        <f t="shared" ref="T2346:T2385" si="2110">R2346-P2346</f>
        <v>0</v>
      </c>
      <c r="U2346" s="591"/>
      <c r="V2346" s="550"/>
      <c r="W2346" s="543"/>
      <c r="X2346" s="538"/>
      <c r="Y2346" s="543"/>
      <c r="Z2346" s="538"/>
      <c r="AA2346" s="543"/>
      <c r="AB2346" s="538"/>
      <c r="AC2346" s="539"/>
      <c r="AD2346" s="552"/>
      <c r="AE2346" s="558"/>
      <c r="AF2346" s="586">
        <f>IF(AB2346=0,0,(AD2346/AB2346)*100)</f>
        <v>0</v>
      </c>
      <c r="AG2346" s="587"/>
      <c r="AH2346" s="538"/>
      <c r="AI2346" s="539"/>
      <c r="AJ2346" s="552"/>
      <c r="AK2346" s="558"/>
      <c r="AL2346" s="590">
        <f>IF(AH2346=0,0,(AJ2346/AH2346)*100)</f>
        <v>0</v>
      </c>
      <c r="AM2346" s="591"/>
      <c r="AN2346" s="538"/>
      <c r="AO2346" s="539"/>
      <c r="AP2346" s="552"/>
      <c r="AQ2346" s="558"/>
      <c r="AR2346" s="590">
        <f>IF(AN2346=0,0,(AP2346/AN2346)*100)</f>
        <v>0</v>
      </c>
      <c r="AS2346" s="591"/>
      <c r="AT2346" s="578">
        <f>AB2346+AH2346+AN2346</f>
        <v>0</v>
      </c>
      <c r="AU2346" s="579"/>
      <c r="AV2346" s="574">
        <f>AD2346+AJ2346+AP2346</f>
        <v>0</v>
      </c>
      <c r="AW2346" s="575"/>
      <c r="AX2346" s="590">
        <f>IF(AT2346=0,0,(AV2346/AT2346)*100)</f>
        <v>0</v>
      </c>
      <c r="AY2346" s="591"/>
      <c r="AZ2346" s="538"/>
      <c r="BA2346" s="539"/>
      <c r="BB2346" s="552"/>
      <c r="BC2346" s="558"/>
      <c r="BD2346" s="590">
        <f>IF(AZ2346=0,0,(BB2346/AZ2346)*100)</f>
        <v>0</v>
      </c>
      <c r="BE2346" s="591"/>
      <c r="BF2346" s="578">
        <f>AT2346+AZ2346</f>
        <v>0</v>
      </c>
      <c r="BG2346" s="579"/>
      <c r="BH2346" s="574">
        <f>AV2346+BB2346</f>
        <v>0</v>
      </c>
      <c r="BI2346" s="575"/>
      <c r="BJ2346" s="590">
        <f>IF(BF2346=0,0,(BH2346/BF2346)*100)</f>
        <v>0</v>
      </c>
      <c r="BK2346" s="591"/>
      <c r="BL2346" s="650">
        <f>(AD2346*2)+(AJ2346*2)+(AP2346*3)+BB2346</f>
        <v>0</v>
      </c>
      <c r="BM2346" s="651"/>
      <c r="BN2346" s="652"/>
      <c r="BO2346" s="599" t="e">
        <f>(BL2346*BR$2342)+(N2346*BR$2343)+(X2346*BR$2344)+(R2346*BR$2345)+(V2346*BR$2346)+(Z2346*BR$2347)</f>
        <v>#REF!</v>
      </c>
      <c r="BP2346" s="599" t="e">
        <f>((AZ2346-BB2346)*BR$2349)+((AT2346-AV2346)*BR$2348)+(H2346*BR$2350)+(P2346*BR$2351)</f>
        <v>#REF!</v>
      </c>
      <c r="BQ2346" s="70" t="s">
        <v>76</v>
      </c>
      <c r="BR2346" s="71" t="e">
        <f>IF(#REF!="B",#REF!,IF(#REF!="C",#REF!,#REF!))</f>
        <v>#REF!</v>
      </c>
      <c r="BS2346" s="67"/>
    </row>
    <row r="2347" spans="1:71" ht="21.75" customHeight="1">
      <c r="A2347" s="54"/>
      <c r="B2347" s="566"/>
      <c r="C2347" s="560" t="str">
        <f>IF(ROSTER!D$12="","",ROSTER!D$12)</f>
        <v/>
      </c>
      <c r="D2347" s="561"/>
      <c r="E2347" s="547"/>
      <c r="F2347" s="502"/>
      <c r="G2347" s="507"/>
      <c r="H2347" s="544"/>
      <c r="I2347" s="545"/>
      <c r="J2347" s="540"/>
      <c r="K2347" s="541"/>
      <c r="L2347" s="553"/>
      <c r="M2347" s="559"/>
      <c r="N2347" s="556" t="s">
        <v>14</v>
      </c>
      <c r="O2347" s="557"/>
      <c r="P2347" s="540"/>
      <c r="Q2347" s="541"/>
      <c r="R2347" s="553"/>
      <c r="S2347" s="559"/>
      <c r="T2347" s="592"/>
      <c r="U2347" s="593"/>
      <c r="V2347" s="551"/>
      <c r="W2347" s="545"/>
      <c r="X2347" s="540"/>
      <c r="Y2347" s="545"/>
      <c r="Z2347" s="540"/>
      <c r="AA2347" s="545"/>
      <c r="AB2347" s="540"/>
      <c r="AC2347" s="541"/>
      <c r="AD2347" s="553"/>
      <c r="AE2347" s="559"/>
      <c r="AF2347" s="588"/>
      <c r="AG2347" s="589"/>
      <c r="AH2347" s="540"/>
      <c r="AI2347" s="541"/>
      <c r="AJ2347" s="553"/>
      <c r="AK2347" s="559"/>
      <c r="AL2347" s="592"/>
      <c r="AM2347" s="593"/>
      <c r="AN2347" s="540"/>
      <c r="AO2347" s="541"/>
      <c r="AP2347" s="553"/>
      <c r="AQ2347" s="559"/>
      <c r="AR2347" s="592"/>
      <c r="AS2347" s="593"/>
      <c r="AT2347" s="580"/>
      <c r="AU2347" s="581"/>
      <c r="AV2347" s="576"/>
      <c r="AW2347" s="577"/>
      <c r="AX2347" s="592"/>
      <c r="AY2347" s="593"/>
      <c r="AZ2347" s="540"/>
      <c r="BA2347" s="541"/>
      <c r="BB2347" s="553"/>
      <c r="BC2347" s="559"/>
      <c r="BD2347" s="592"/>
      <c r="BE2347" s="593"/>
      <c r="BF2347" s="580"/>
      <c r="BG2347" s="581"/>
      <c r="BH2347" s="576"/>
      <c r="BI2347" s="577"/>
      <c r="BJ2347" s="592"/>
      <c r="BK2347" s="593"/>
      <c r="BL2347" s="653"/>
      <c r="BM2347" s="654"/>
      <c r="BN2347" s="655"/>
      <c r="BO2347" s="600"/>
      <c r="BP2347" s="600"/>
      <c r="BQ2347" s="70" t="s">
        <v>77</v>
      </c>
      <c r="BR2347" s="71" t="e">
        <f>IF(#REF!="B",#REF!,IF(#REF!="C",#REF!,#REF!))</f>
        <v>#REF!</v>
      </c>
      <c r="BS2347" s="67"/>
    </row>
    <row r="2348" spans="1:71" ht="21.75" customHeight="1">
      <c r="A2348" s="54"/>
      <c r="B2348" s="565" t="str">
        <f>IF(ROSTER!B$14="","",ROSTER!B$14)</f>
        <v/>
      </c>
      <c r="C2348" s="536" t="str">
        <f>IF(ROSTER!C$14="","",ROSTER!C$14)</f>
        <v/>
      </c>
      <c r="D2348" s="537"/>
      <c r="E2348" s="546"/>
      <c r="F2348" s="501">
        <f>IF(E2348="y",1,IF(E2348="S",1,0))</f>
        <v>0</v>
      </c>
      <c r="G2348" s="506">
        <f>IF(E2348="S",1,0)</f>
        <v>0</v>
      </c>
      <c r="H2348" s="542"/>
      <c r="I2348" s="543"/>
      <c r="J2348" s="538"/>
      <c r="K2348" s="539"/>
      <c r="L2348" s="552"/>
      <c r="M2348" s="558"/>
      <c r="N2348" s="554">
        <f>L2348+J2348</f>
        <v>0</v>
      </c>
      <c r="O2348" s="555"/>
      <c r="P2348" s="538"/>
      <c r="Q2348" s="539"/>
      <c r="R2348" s="552"/>
      <c r="S2348" s="558"/>
      <c r="T2348" s="590">
        <f t="shared" ref="T2348:T2385" si="2111">R2348-P2348</f>
        <v>0</v>
      </c>
      <c r="U2348" s="591"/>
      <c r="V2348" s="550"/>
      <c r="W2348" s="543"/>
      <c r="X2348" s="538"/>
      <c r="Y2348" s="543"/>
      <c r="Z2348" s="538"/>
      <c r="AA2348" s="543"/>
      <c r="AB2348" s="538"/>
      <c r="AC2348" s="539"/>
      <c r="AD2348" s="552"/>
      <c r="AE2348" s="558"/>
      <c r="AF2348" s="586">
        <f>IF(AB2348=0,0,(AD2348/AB2348)*100)</f>
        <v>0</v>
      </c>
      <c r="AG2348" s="587"/>
      <c r="AH2348" s="538"/>
      <c r="AI2348" s="539"/>
      <c r="AJ2348" s="552"/>
      <c r="AK2348" s="558"/>
      <c r="AL2348" s="590">
        <f>IF(AH2348=0,0,(AJ2348/AH2348)*100)</f>
        <v>0</v>
      </c>
      <c r="AM2348" s="591"/>
      <c r="AN2348" s="538"/>
      <c r="AO2348" s="539"/>
      <c r="AP2348" s="552"/>
      <c r="AQ2348" s="558"/>
      <c r="AR2348" s="590">
        <f>IF(AN2348=0,0,(AP2348/AN2348)*100)</f>
        <v>0</v>
      </c>
      <c r="AS2348" s="591"/>
      <c r="AT2348" s="578">
        <f>AB2348+AH2348+AN2348</f>
        <v>0</v>
      </c>
      <c r="AU2348" s="579"/>
      <c r="AV2348" s="574">
        <f>AD2348+AJ2348+AP2348</f>
        <v>0</v>
      </c>
      <c r="AW2348" s="575"/>
      <c r="AX2348" s="590">
        <f>IF(AT2348=0,0,(AV2348/AT2348)*100)</f>
        <v>0</v>
      </c>
      <c r="AY2348" s="591"/>
      <c r="AZ2348" s="538"/>
      <c r="BA2348" s="539"/>
      <c r="BB2348" s="552"/>
      <c r="BC2348" s="558"/>
      <c r="BD2348" s="590">
        <f>IF(AZ2348=0,0,(BB2348/AZ2348)*100)</f>
        <v>0</v>
      </c>
      <c r="BE2348" s="591"/>
      <c r="BF2348" s="578">
        <f>AT2348+AZ2348</f>
        <v>0</v>
      </c>
      <c r="BG2348" s="579"/>
      <c r="BH2348" s="574">
        <f>AV2348+BB2348</f>
        <v>0</v>
      </c>
      <c r="BI2348" s="575"/>
      <c r="BJ2348" s="590">
        <f>IF(BF2348=0,0,(BH2348/BF2348)*100)</f>
        <v>0</v>
      </c>
      <c r="BK2348" s="591"/>
      <c r="BL2348" s="650">
        <f>(AD2348*2)+(AJ2348*2)+(AP2348*3)+BB2348</f>
        <v>0</v>
      </c>
      <c r="BM2348" s="651"/>
      <c r="BN2348" s="652"/>
      <c r="BO2348" s="599" t="e">
        <f>(BL2348*BR$2342)+(N2348*BR$2343)+(X2348*BR$2344)+(R2348*BR$2345)+(V2348*BR$2346)+(Z2348*BR$2347)</f>
        <v>#REF!</v>
      </c>
      <c r="BP2348" s="599" t="e">
        <f>((AZ2348-BB2348)*BR$2349)+((AT2348-AV2348)*BR$2348)+(H2348*BR$2350)+(P2348*BR$2351)</f>
        <v>#REF!</v>
      </c>
      <c r="BQ2348" s="70" t="s">
        <v>78</v>
      </c>
      <c r="BR2348" s="71" t="e">
        <f>IF(#REF!="B",#REF!,IF(#REF!="C",#REF!,#REF!))</f>
        <v>#REF!</v>
      </c>
      <c r="BS2348" s="67"/>
    </row>
    <row r="2349" spans="1:71" ht="21.75" customHeight="1">
      <c r="A2349" s="54"/>
      <c r="B2349" s="566"/>
      <c r="C2349" s="560" t="str">
        <f>IF(ROSTER!D$14="","",ROSTER!D$14)</f>
        <v/>
      </c>
      <c r="D2349" s="561"/>
      <c r="E2349" s="547"/>
      <c r="F2349" s="502"/>
      <c r="G2349" s="507"/>
      <c r="H2349" s="544"/>
      <c r="I2349" s="545"/>
      <c r="J2349" s="540"/>
      <c r="K2349" s="541"/>
      <c r="L2349" s="553"/>
      <c r="M2349" s="559"/>
      <c r="N2349" s="556" t="s">
        <v>14</v>
      </c>
      <c r="O2349" s="557"/>
      <c r="P2349" s="540"/>
      <c r="Q2349" s="541"/>
      <c r="R2349" s="553"/>
      <c r="S2349" s="559"/>
      <c r="T2349" s="592"/>
      <c r="U2349" s="593"/>
      <c r="V2349" s="551"/>
      <c r="W2349" s="545"/>
      <c r="X2349" s="540"/>
      <c r="Y2349" s="545"/>
      <c r="Z2349" s="540"/>
      <c r="AA2349" s="545"/>
      <c r="AB2349" s="540"/>
      <c r="AC2349" s="541"/>
      <c r="AD2349" s="553"/>
      <c r="AE2349" s="559"/>
      <c r="AF2349" s="588"/>
      <c r="AG2349" s="589"/>
      <c r="AH2349" s="540"/>
      <c r="AI2349" s="541"/>
      <c r="AJ2349" s="553"/>
      <c r="AK2349" s="559"/>
      <c r="AL2349" s="592"/>
      <c r="AM2349" s="593"/>
      <c r="AN2349" s="540"/>
      <c r="AO2349" s="541"/>
      <c r="AP2349" s="553"/>
      <c r="AQ2349" s="559"/>
      <c r="AR2349" s="592"/>
      <c r="AS2349" s="593"/>
      <c r="AT2349" s="580"/>
      <c r="AU2349" s="581"/>
      <c r="AV2349" s="576"/>
      <c r="AW2349" s="577"/>
      <c r="AX2349" s="592"/>
      <c r="AY2349" s="593"/>
      <c r="AZ2349" s="540"/>
      <c r="BA2349" s="541"/>
      <c r="BB2349" s="553"/>
      <c r="BC2349" s="559"/>
      <c r="BD2349" s="592"/>
      <c r="BE2349" s="593"/>
      <c r="BF2349" s="580"/>
      <c r="BG2349" s="581"/>
      <c r="BH2349" s="576"/>
      <c r="BI2349" s="577"/>
      <c r="BJ2349" s="592"/>
      <c r="BK2349" s="593"/>
      <c r="BL2349" s="653"/>
      <c r="BM2349" s="654"/>
      <c r="BN2349" s="655"/>
      <c r="BO2349" s="600"/>
      <c r="BP2349" s="600"/>
      <c r="BQ2349" s="70" t="s">
        <v>79</v>
      </c>
      <c r="BR2349" s="71" t="e">
        <f>IF(#REF!="B",#REF!,IF(#REF!="C",#REF!,#REF!))</f>
        <v>#REF!</v>
      </c>
      <c r="BS2349" s="67"/>
    </row>
    <row r="2350" spans="1:71" ht="21.75" customHeight="1">
      <c r="A2350" s="54"/>
      <c r="B2350" s="565" t="str">
        <f>IF(ROSTER!B$16="","",ROSTER!B$16)</f>
        <v/>
      </c>
      <c r="C2350" s="536" t="str">
        <f>IF(ROSTER!C$16="","",ROSTER!C$16)</f>
        <v/>
      </c>
      <c r="D2350" s="537"/>
      <c r="E2350" s="546"/>
      <c r="F2350" s="501">
        <f>IF(E2350="y",1,IF(E2350="S",1,0))</f>
        <v>0</v>
      </c>
      <c r="G2350" s="506">
        <f>IF(E2350="S",1,0)</f>
        <v>0</v>
      </c>
      <c r="H2350" s="542"/>
      <c r="I2350" s="543"/>
      <c r="J2350" s="538"/>
      <c r="K2350" s="539"/>
      <c r="L2350" s="552"/>
      <c r="M2350" s="558"/>
      <c r="N2350" s="554">
        <f>L2350+J2350</f>
        <v>0</v>
      </c>
      <c r="O2350" s="555"/>
      <c r="P2350" s="538"/>
      <c r="Q2350" s="539"/>
      <c r="R2350" s="552"/>
      <c r="S2350" s="558"/>
      <c r="T2350" s="590">
        <f t="shared" ref="T2350:T2385" si="2112">R2350-P2350</f>
        <v>0</v>
      </c>
      <c r="U2350" s="591"/>
      <c r="V2350" s="550"/>
      <c r="W2350" s="543"/>
      <c r="X2350" s="538"/>
      <c r="Y2350" s="543"/>
      <c r="Z2350" s="538"/>
      <c r="AA2350" s="543"/>
      <c r="AB2350" s="538"/>
      <c r="AC2350" s="539"/>
      <c r="AD2350" s="552"/>
      <c r="AE2350" s="558"/>
      <c r="AF2350" s="586">
        <f>IF(AB2350=0,0,(AD2350/AB2350)*100)</f>
        <v>0</v>
      </c>
      <c r="AG2350" s="587"/>
      <c r="AH2350" s="538"/>
      <c r="AI2350" s="539"/>
      <c r="AJ2350" s="552"/>
      <c r="AK2350" s="558"/>
      <c r="AL2350" s="590">
        <f>IF(AH2350=0,0,(AJ2350/AH2350)*100)</f>
        <v>0</v>
      </c>
      <c r="AM2350" s="591"/>
      <c r="AN2350" s="538"/>
      <c r="AO2350" s="539"/>
      <c r="AP2350" s="552"/>
      <c r="AQ2350" s="558"/>
      <c r="AR2350" s="590">
        <f>IF(AN2350=0,0,(AP2350/AN2350)*100)</f>
        <v>0</v>
      </c>
      <c r="AS2350" s="591"/>
      <c r="AT2350" s="578">
        <f>AB2350+AH2350+AN2350</f>
        <v>0</v>
      </c>
      <c r="AU2350" s="579"/>
      <c r="AV2350" s="574">
        <f>AD2350+AJ2350+AP2350</f>
        <v>0</v>
      </c>
      <c r="AW2350" s="575"/>
      <c r="AX2350" s="590">
        <f>IF(AT2350=0,0,(AV2350/AT2350)*100)</f>
        <v>0</v>
      </c>
      <c r="AY2350" s="591"/>
      <c r="AZ2350" s="538"/>
      <c r="BA2350" s="539"/>
      <c r="BB2350" s="552"/>
      <c r="BC2350" s="558"/>
      <c r="BD2350" s="590">
        <f>IF(AZ2350=0,0,(BB2350/AZ2350)*100)</f>
        <v>0</v>
      </c>
      <c r="BE2350" s="591"/>
      <c r="BF2350" s="578">
        <f>AT2350+AZ2350</f>
        <v>0</v>
      </c>
      <c r="BG2350" s="579"/>
      <c r="BH2350" s="574">
        <f>AV2350+BB2350</f>
        <v>0</v>
      </c>
      <c r="BI2350" s="575"/>
      <c r="BJ2350" s="590">
        <f>IF(BF2350=0,0,(BH2350/BF2350)*100)</f>
        <v>0</v>
      </c>
      <c r="BK2350" s="591"/>
      <c r="BL2350" s="650">
        <f>(AD2350*2)+(AJ2350*2)+(AP2350*3)+BB2350</f>
        <v>0</v>
      </c>
      <c r="BM2350" s="651"/>
      <c r="BN2350" s="652"/>
      <c r="BO2350" s="599" t="e">
        <f>(BL2350*BR$2342)+(N2350*BR$2343)+(X2350*BR$2344)+(R2350*BR$2345)+(V2350*BR$2346)+(Z2350*BR$2347)</f>
        <v>#REF!</v>
      </c>
      <c r="BP2350" s="599" t="e">
        <f>((AZ2350-BB2350)*BR$2349)+((AT2350-AV2350)*BR$2348)+(H2350*BR$2350)+(P2350*BR$2351)</f>
        <v>#REF!</v>
      </c>
      <c r="BQ2350" s="70" t="s">
        <v>80</v>
      </c>
      <c r="BR2350" s="71" t="e">
        <f>IF(#REF!="B",#REF!,IF(#REF!="C",#REF!,#REF!))</f>
        <v>#REF!</v>
      </c>
      <c r="BS2350" s="67"/>
    </row>
    <row r="2351" spans="1:71" ht="21.75" customHeight="1">
      <c r="A2351" s="54"/>
      <c r="B2351" s="566"/>
      <c r="C2351" s="560" t="str">
        <f>IF(ROSTER!D$16="","",ROSTER!D$16)</f>
        <v/>
      </c>
      <c r="D2351" s="561"/>
      <c r="E2351" s="547"/>
      <c r="F2351" s="502"/>
      <c r="G2351" s="507"/>
      <c r="H2351" s="544"/>
      <c r="I2351" s="545"/>
      <c r="J2351" s="540"/>
      <c r="K2351" s="541"/>
      <c r="L2351" s="553"/>
      <c r="M2351" s="559"/>
      <c r="N2351" s="556" t="s">
        <v>14</v>
      </c>
      <c r="O2351" s="557"/>
      <c r="P2351" s="540"/>
      <c r="Q2351" s="541"/>
      <c r="R2351" s="553"/>
      <c r="S2351" s="559"/>
      <c r="T2351" s="592"/>
      <c r="U2351" s="593"/>
      <c r="V2351" s="551"/>
      <c r="W2351" s="545"/>
      <c r="X2351" s="540"/>
      <c r="Y2351" s="545"/>
      <c r="Z2351" s="540"/>
      <c r="AA2351" s="545"/>
      <c r="AB2351" s="540"/>
      <c r="AC2351" s="541"/>
      <c r="AD2351" s="553"/>
      <c r="AE2351" s="559"/>
      <c r="AF2351" s="588"/>
      <c r="AG2351" s="589"/>
      <c r="AH2351" s="540"/>
      <c r="AI2351" s="541"/>
      <c r="AJ2351" s="553"/>
      <c r="AK2351" s="559"/>
      <c r="AL2351" s="592"/>
      <c r="AM2351" s="593"/>
      <c r="AN2351" s="540"/>
      <c r="AO2351" s="541"/>
      <c r="AP2351" s="553"/>
      <c r="AQ2351" s="559"/>
      <c r="AR2351" s="592"/>
      <c r="AS2351" s="593"/>
      <c r="AT2351" s="580"/>
      <c r="AU2351" s="581"/>
      <c r="AV2351" s="576"/>
      <c r="AW2351" s="577"/>
      <c r="AX2351" s="592"/>
      <c r="AY2351" s="593"/>
      <c r="AZ2351" s="540"/>
      <c r="BA2351" s="541"/>
      <c r="BB2351" s="553"/>
      <c r="BC2351" s="559"/>
      <c r="BD2351" s="592"/>
      <c r="BE2351" s="593"/>
      <c r="BF2351" s="580"/>
      <c r="BG2351" s="581"/>
      <c r="BH2351" s="576"/>
      <c r="BI2351" s="577"/>
      <c r="BJ2351" s="592"/>
      <c r="BK2351" s="593"/>
      <c r="BL2351" s="653"/>
      <c r="BM2351" s="654"/>
      <c r="BN2351" s="655"/>
      <c r="BO2351" s="600"/>
      <c r="BP2351" s="600"/>
      <c r="BQ2351" s="70" t="s">
        <v>81</v>
      </c>
      <c r="BR2351" s="71" t="e">
        <f>IF(#REF!="B",#REF!,IF(#REF!="C",#REF!,#REF!))</f>
        <v>#REF!</v>
      </c>
      <c r="BS2351" s="67"/>
    </row>
    <row r="2352" spans="1:71" ht="21.75" customHeight="1">
      <c r="A2352" s="54"/>
      <c r="B2352" s="565" t="str">
        <f>IF(ROSTER!B$18="","",ROSTER!B$18)</f>
        <v/>
      </c>
      <c r="C2352" s="536" t="str">
        <f>IF(ROSTER!C$18="","",ROSTER!C$18)</f>
        <v/>
      </c>
      <c r="D2352" s="537"/>
      <c r="E2352" s="546"/>
      <c r="F2352" s="501">
        <f>IF(E2352="y",1,IF(E2352="S",1,0))</f>
        <v>0</v>
      </c>
      <c r="G2352" s="506">
        <f>IF(E2352="S",1,0)</f>
        <v>0</v>
      </c>
      <c r="H2352" s="542"/>
      <c r="I2352" s="543"/>
      <c r="J2352" s="538"/>
      <c r="K2352" s="539"/>
      <c r="L2352" s="552"/>
      <c r="M2352" s="558"/>
      <c r="N2352" s="554">
        <f>L2352+J2352</f>
        <v>0</v>
      </c>
      <c r="O2352" s="555"/>
      <c r="P2352" s="538"/>
      <c r="Q2352" s="539"/>
      <c r="R2352" s="552"/>
      <c r="S2352" s="558"/>
      <c r="T2352" s="590">
        <f t="shared" ref="T2352:T2385" si="2113">R2352-P2352</f>
        <v>0</v>
      </c>
      <c r="U2352" s="591"/>
      <c r="V2352" s="550"/>
      <c r="W2352" s="543"/>
      <c r="X2352" s="538"/>
      <c r="Y2352" s="543"/>
      <c r="Z2352" s="538"/>
      <c r="AA2352" s="543"/>
      <c r="AB2352" s="538"/>
      <c r="AC2352" s="539"/>
      <c r="AD2352" s="552"/>
      <c r="AE2352" s="558"/>
      <c r="AF2352" s="586">
        <f>IF(AB2352=0,0,(AD2352/AB2352)*100)</f>
        <v>0</v>
      </c>
      <c r="AG2352" s="587"/>
      <c r="AH2352" s="538"/>
      <c r="AI2352" s="539"/>
      <c r="AJ2352" s="552"/>
      <c r="AK2352" s="558"/>
      <c r="AL2352" s="590">
        <f>IF(AH2352=0,0,(AJ2352/AH2352)*100)</f>
        <v>0</v>
      </c>
      <c r="AM2352" s="591"/>
      <c r="AN2352" s="538"/>
      <c r="AO2352" s="539"/>
      <c r="AP2352" s="552"/>
      <c r="AQ2352" s="558"/>
      <c r="AR2352" s="590">
        <f>IF(AN2352=0,0,(AP2352/AN2352)*100)</f>
        <v>0</v>
      </c>
      <c r="AS2352" s="591"/>
      <c r="AT2352" s="578">
        <f>AB2352+AH2352+AN2352</f>
        <v>0</v>
      </c>
      <c r="AU2352" s="579"/>
      <c r="AV2352" s="574">
        <f>AD2352+AJ2352+AP2352</f>
        <v>0</v>
      </c>
      <c r="AW2352" s="575"/>
      <c r="AX2352" s="590">
        <f>IF(AT2352=0,0,(AV2352/AT2352)*100)</f>
        <v>0</v>
      </c>
      <c r="AY2352" s="591"/>
      <c r="AZ2352" s="538"/>
      <c r="BA2352" s="539"/>
      <c r="BB2352" s="552"/>
      <c r="BC2352" s="558"/>
      <c r="BD2352" s="590">
        <f>IF(AZ2352=0,0,(BB2352/AZ2352)*100)</f>
        <v>0</v>
      </c>
      <c r="BE2352" s="591"/>
      <c r="BF2352" s="578">
        <f>AT2352+AZ2352</f>
        <v>0</v>
      </c>
      <c r="BG2352" s="579"/>
      <c r="BH2352" s="574">
        <f>AV2352+BB2352</f>
        <v>0</v>
      </c>
      <c r="BI2352" s="575"/>
      <c r="BJ2352" s="590">
        <f>IF(BF2352=0,0,(BH2352/BF2352)*100)</f>
        <v>0</v>
      </c>
      <c r="BK2352" s="591"/>
      <c r="BL2352" s="650">
        <f>(AD2352*2)+(AJ2352*2)+(AP2352*3)+BB2352</f>
        <v>0</v>
      </c>
      <c r="BM2352" s="651"/>
      <c r="BN2352" s="652"/>
      <c r="BO2352" s="599" t="e">
        <f>(BL2352*BR$2342)+(N2352*BR$2343)+(X2352*BR$2344)+(R2352*BR$2345)+(V2352*BR$2346)+(Z2352*BR$2347)</f>
        <v>#REF!</v>
      </c>
      <c r="BP2352" s="599" t="e">
        <f>((AZ2352-BB2352)*BR$2349)+((AT2352-AV2352)*BR$2348)+(H2352*BR$2350)+(P2352*BR$2351)</f>
        <v>#REF!</v>
      </c>
      <c r="BQ2352" s="54"/>
      <c r="BR2352" s="54"/>
      <c r="BS2352" s="67"/>
    </row>
    <row r="2353" spans="1:71" ht="21.75" customHeight="1">
      <c r="A2353" s="54"/>
      <c r="B2353" s="566"/>
      <c r="C2353" s="560" t="str">
        <f>IF(ROSTER!D$18="","",ROSTER!D$18)</f>
        <v/>
      </c>
      <c r="D2353" s="561"/>
      <c r="E2353" s="547"/>
      <c r="F2353" s="502"/>
      <c r="G2353" s="507"/>
      <c r="H2353" s="544"/>
      <c r="I2353" s="545"/>
      <c r="J2353" s="540"/>
      <c r="K2353" s="541"/>
      <c r="L2353" s="553"/>
      <c r="M2353" s="559"/>
      <c r="N2353" s="556"/>
      <c r="O2353" s="557"/>
      <c r="P2353" s="540"/>
      <c r="Q2353" s="541"/>
      <c r="R2353" s="553"/>
      <c r="S2353" s="559"/>
      <c r="T2353" s="592"/>
      <c r="U2353" s="593"/>
      <c r="V2353" s="551"/>
      <c r="W2353" s="545"/>
      <c r="X2353" s="540"/>
      <c r="Y2353" s="545"/>
      <c r="Z2353" s="540"/>
      <c r="AA2353" s="545"/>
      <c r="AB2353" s="540"/>
      <c r="AC2353" s="541"/>
      <c r="AD2353" s="553"/>
      <c r="AE2353" s="559"/>
      <c r="AF2353" s="588"/>
      <c r="AG2353" s="589"/>
      <c r="AH2353" s="540"/>
      <c r="AI2353" s="541"/>
      <c r="AJ2353" s="553"/>
      <c r="AK2353" s="559"/>
      <c r="AL2353" s="592"/>
      <c r="AM2353" s="593"/>
      <c r="AN2353" s="540"/>
      <c r="AO2353" s="541"/>
      <c r="AP2353" s="553"/>
      <c r="AQ2353" s="559"/>
      <c r="AR2353" s="592"/>
      <c r="AS2353" s="593"/>
      <c r="AT2353" s="580"/>
      <c r="AU2353" s="581"/>
      <c r="AV2353" s="576"/>
      <c r="AW2353" s="577"/>
      <c r="AX2353" s="592"/>
      <c r="AY2353" s="593"/>
      <c r="AZ2353" s="540"/>
      <c r="BA2353" s="541"/>
      <c r="BB2353" s="553"/>
      <c r="BC2353" s="559"/>
      <c r="BD2353" s="592"/>
      <c r="BE2353" s="593"/>
      <c r="BF2353" s="580"/>
      <c r="BG2353" s="581"/>
      <c r="BH2353" s="576"/>
      <c r="BI2353" s="577"/>
      <c r="BJ2353" s="592"/>
      <c r="BK2353" s="593"/>
      <c r="BL2353" s="653"/>
      <c r="BM2353" s="654"/>
      <c r="BN2353" s="655"/>
      <c r="BO2353" s="600"/>
      <c r="BP2353" s="600"/>
      <c r="BQ2353" s="54"/>
      <c r="BR2353" s="54"/>
      <c r="BS2353" s="54"/>
    </row>
    <row r="2354" spans="1:71" ht="21.75" customHeight="1">
      <c r="A2354" s="54"/>
      <c r="B2354" s="565" t="str">
        <f>IF(ROSTER!B$20="","",ROSTER!B$20)</f>
        <v/>
      </c>
      <c r="C2354" s="536" t="str">
        <f>IF(ROSTER!C$20="","",ROSTER!C$20)</f>
        <v/>
      </c>
      <c r="D2354" s="537"/>
      <c r="E2354" s="546"/>
      <c r="F2354" s="501">
        <f>IF(E2354="y",1,IF(E2354="S",1,0))</f>
        <v>0</v>
      </c>
      <c r="G2354" s="506">
        <f>IF(E2354="S",1,0)</f>
        <v>0</v>
      </c>
      <c r="H2354" s="542"/>
      <c r="I2354" s="543"/>
      <c r="J2354" s="538"/>
      <c r="K2354" s="539"/>
      <c r="L2354" s="552"/>
      <c r="M2354" s="558"/>
      <c r="N2354" s="554">
        <f>L2354+J2354</f>
        <v>0</v>
      </c>
      <c r="O2354" s="555"/>
      <c r="P2354" s="538"/>
      <c r="Q2354" s="539"/>
      <c r="R2354" s="552"/>
      <c r="S2354" s="558"/>
      <c r="T2354" s="590">
        <f t="shared" ref="T2354:T2385" si="2114">R2354-P2354</f>
        <v>0</v>
      </c>
      <c r="U2354" s="591"/>
      <c r="V2354" s="550"/>
      <c r="W2354" s="543"/>
      <c r="X2354" s="538"/>
      <c r="Y2354" s="543"/>
      <c r="Z2354" s="538"/>
      <c r="AA2354" s="543"/>
      <c r="AB2354" s="538"/>
      <c r="AC2354" s="539"/>
      <c r="AD2354" s="552"/>
      <c r="AE2354" s="558"/>
      <c r="AF2354" s="586">
        <f>IF(AB2354=0,0,(AD2354/AB2354)*100)</f>
        <v>0</v>
      </c>
      <c r="AG2354" s="587"/>
      <c r="AH2354" s="538"/>
      <c r="AI2354" s="539"/>
      <c r="AJ2354" s="552"/>
      <c r="AK2354" s="558"/>
      <c r="AL2354" s="590">
        <f>IF(AH2354=0,0,(AJ2354/AH2354)*100)</f>
        <v>0</v>
      </c>
      <c r="AM2354" s="591"/>
      <c r="AN2354" s="538"/>
      <c r="AO2354" s="539"/>
      <c r="AP2354" s="552"/>
      <c r="AQ2354" s="558"/>
      <c r="AR2354" s="590">
        <f>IF(AN2354=0,0,(AP2354/AN2354)*100)</f>
        <v>0</v>
      </c>
      <c r="AS2354" s="591"/>
      <c r="AT2354" s="578">
        <f>AB2354+AH2354+AN2354</f>
        <v>0</v>
      </c>
      <c r="AU2354" s="579"/>
      <c r="AV2354" s="574">
        <f>AD2354+AJ2354+AP2354</f>
        <v>0</v>
      </c>
      <c r="AW2354" s="575"/>
      <c r="AX2354" s="590">
        <f>IF(AT2354=0,0,(AV2354/AT2354)*100)</f>
        <v>0</v>
      </c>
      <c r="AY2354" s="591"/>
      <c r="AZ2354" s="538"/>
      <c r="BA2354" s="539"/>
      <c r="BB2354" s="552"/>
      <c r="BC2354" s="558"/>
      <c r="BD2354" s="590">
        <f>IF(AZ2354=0,0,(BB2354/AZ2354)*100)</f>
        <v>0</v>
      </c>
      <c r="BE2354" s="591"/>
      <c r="BF2354" s="578">
        <f>AT2354+AZ2354</f>
        <v>0</v>
      </c>
      <c r="BG2354" s="579"/>
      <c r="BH2354" s="574">
        <f>AV2354+BB2354</f>
        <v>0</v>
      </c>
      <c r="BI2354" s="575"/>
      <c r="BJ2354" s="590">
        <f>IF(BF2354=0,0,(BH2354/BF2354)*100)</f>
        <v>0</v>
      </c>
      <c r="BK2354" s="591"/>
      <c r="BL2354" s="650">
        <f>(AD2354*2)+(AJ2354*2)+(AP2354*3)+BB2354</f>
        <v>0</v>
      </c>
      <c r="BM2354" s="651"/>
      <c r="BN2354" s="652"/>
      <c r="BO2354" s="599" t="e">
        <f>(BL2354*BR$2342)+(N2354*BR$2343)+(X2354*BR$2344)+(R2354*BR$2345)+(V2354*BR$2346)+(Z2354*BR$2347)</f>
        <v>#REF!</v>
      </c>
      <c r="BP2354" s="599" t="e">
        <f>((AZ2354-BB2354)*BR$2349)+((AT2354-AV2354)*BR$2348)+(H2354*BR$2350)+(P2354*BR$2351)</f>
        <v>#REF!</v>
      </c>
      <c r="BQ2354" s="54"/>
      <c r="BR2354" s="54"/>
      <c r="BS2354" s="54"/>
    </row>
    <row r="2355" spans="1:71" ht="21.75" customHeight="1">
      <c r="A2355" s="54"/>
      <c r="B2355" s="566"/>
      <c r="C2355" s="560" t="str">
        <f>IF(ROSTER!D$20="","",ROSTER!D$20)</f>
        <v/>
      </c>
      <c r="D2355" s="561"/>
      <c r="E2355" s="547"/>
      <c r="F2355" s="502"/>
      <c r="G2355" s="507"/>
      <c r="H2355" s="544"/>
      <c r="I2355" s="545"/>
      <c r="J2355" s="540"/>
      <c r="K2355" s="541"/>
      <c r="L2355" s="553"/>
      <c r="M2355" s="559"/>
      <c r="N2355" s="556" t="s">
        <v>14</v>
      </c>
      <c r="O2355" s="557"/>
      <c r="P2355" s="540"/>
      <c r="Q2355" s="541"/>
      <c r="R2355" s="553"/>
      <c r="S2355" s="559"/>
      <c r="T2355" s="592"/>
      <c r="U2355" s="593"/>
      <c r="V2355" s="551"/>
      <c r="W2355" s="545"/>
      <c r="X2355" s="540"/>
      <c r="Y2355" s="545"/>
      <c r="Z2355" s="540"/>
      <c r="AA2355" s="545"/>
      <c r="AB2355" s="540"/>
      <c r="AC2355" s="541"/>
      <c r="AD2355" s="553"/>
      <c r="AE2355" s="559"/>
      <c r="AF2355" s="588"/>
      <c r="AG2355" s="589"/>
      <c r="AH2355" s="540"/>
      <c r="AI2355" s="541"/>
      <c r="AJ2355" s="553"/>
      <c r="AK2355" s="559"/>
      <c r="AL2355" s="592"/>
      <c r="AM2355" s="593"/>
      <c r="AN2355" s="540"/>
      <c r="AO2355" s="541"/>
      <c r="AP2355" s="553"/>
      <c r="AQ2355" s="559"/>
      <c r="AR2355" s="592"/>
      <c r="AS2355" s="593"/>
      <c r="AT2355" s="580"/>
      <c r="AU2355" s="581"/>
      <c r="AV2355" s="576"/>
      <c r="AW2355" s="577"/>
      <c r="AX2355" s="592"/>
      <c r="AY2355" s="593"/>
      <c r="AZ2355" s="540"/>
      <c r="BA2355" s="541"/>
      <c r="BB2355" s="553"/>
      <c r="BC2355" s="559"/>
      <c r="BD2355" s="592"/>
      <c r="BE2355" s="593"/>
      <c r="BF2355" s="580"/>
      <c r="BG2355" s="581"/>
      <c r="BH2355" s="576"/>
      <c r="BI2355" s="577"/>
      <c r="BJ2355" s="592"/>
      <c r="BK2355" s="593"/>
      <c r="BL2355" s="653"/>
      <c r="BM2355" s="654"/>
      <c r="BN2355" s="655"/>
      <c r="BO2355" s="600"/>
      <c r="BP2355" s="600"/>
      <c r="BQ2355" s="54"/>
      <c r="BR2355" s="54"/>
      <c r="BS2355" s="54"/>
    </row>
    <row r="2356" spans="1:71" ht="21.75" customHeight="1">
      <c r="A2356" s="54"/>
      <c r="B2356" s="565" t="str">
        <f>IF(ROSTER!B$22="","",ROSTER!B$22)</f>
        <v/>
      </c>
      <c r="C2356" s="536" t="str">
        <f>IF(ROSTER!C$22="","",ROSTER!C$22)</f>
        <v/>
      </c>
      <c r="D2356" s="537"/>
      <c r="E2356" s="546"/>
      <c r="F2356" s="501">
        <f>IF(E2356="y",1,IF(E2356="S",1,0))</f>
        <v>0</v>
      </c>
      <c r="G2356" s="506">
        <f>IF(E2356="S",1,0)</f>
        <v>0</v>
      </c>
      <c r="H2356" s="542"/>
      <c r="I2356" s="543"/>
      <c r="J2356" s="538"/>
      <c r="K2356" s="539"/>
      <c r="L2356" s="552"/>
      <c r="M2356" s="558"/>
      <c r="N2356" s="554">
        <f>L2356+J2356</f>
        <v>0</v>
      </c>
      <c r="O2356" s="555"/>
      <c r="P2356" s="538"/>
      <c r="Q2356" s="539"/>
      <c r="R2356" s="552"/>
      <c r="S2356" s="558"/>
      <c r="T2356" s="590">
        <f t="shared" ref="T2356:T2385" si="2115">R2356-P2356</f>
        <v>0</v>
      </c>
      <c r="U2356" s="591"/>
      <c r="V2356" s="550"/>
      <c r="W2356" s="543"/>
      <c r="X2356" s="538"/>
      <c r="Y2356" s="543"/>
      <c r="Z2356" s="538"/>
      <c r="AA2356" s="543"/>
      <c r="AB2356" s="538"/>
      <c r="AC2356" s="539"/>
      <c r="AD2356" s="552"/>
      <c r="AE2356" s="558"/>
      <c r="AF2356" s="586">
        <f>IF(AB2356=0,0,(AD2356/AB2356)*100)</f>
        <v>0</v>
      </c>
      <c r="AG2356" s="587"/>
      <c r="AH2356" s="538"/>
      <c r="AI2356" s="539"/>
      <c r="AJ2356" s="552"/>
      <c r="AK2356" s="558"/>
      <c r="AL2356" s="590">
        <f>IF(AH2356=0,0,(AJ2356/AH2356)*100)</f>
        <v>0</v>
      </c>
      <c r="AM2356" s="591"/>
      <c r="AN2356" s="538"/>
      <c r="AO2356" s="539"/>
      <c r="AP2356" s="552"/>
      <c r="AQ2356" s="558"/>
      <c r="AR2356" s="590">
        <f>IF(AN2356=0,0,(AP2356/AN2356)*100)</f>
        <v>0</v>
      </c>
      <c r="AS2356" s="591"/>
      <c r="AT2356" s="578">
        <f>AB2356+AH2356+AN2356</f>
        <v>0</v>
      </c>
      <c r="AU2356" s="579"/>
      <c r="AV2356" s="574">
        <f>AD2356+AJ2356+AP2356</f>
        <v>0</v>
      </c>
      <c r="AW2356" s="575"/>
      <c r="AX2356" s="590">
        <f>IF(AT2356=0,0,(AV2356/AT2356)*100)</f>
        <v>0</v>
      </c>
      <c r="AY2356" s="591"/>
      <c r="AZ2356" s="538"/>
      <c r="BA2356" s="539"/>
      <c r="BB2356" s="552"/>
      <c r="BC2356" s="558"/>
      <c r="BD2356" s="590">
        <f>IF(AZ2356=0,0,(BB2356/AZ2356)*100)</f>
        <v>0</v>
      </c>
      <c r="BE2356" s="591"/>
      <c r="BF2356" s="578">
        <f>AT2356+AZ2356</f>
        <v>0</v>
      </c>
      <c r="BG2356" s="579"/>
      <c r="BH2356" s="574">
        <f>AV2356+BB2356</f>
        <v>0</v>
      </c>
      <c r="BI2356" s="575"/>
      <c r="BJ2356" s="590">
        <f>IF(BF2356=0,0,(BH2356/BF2356)*100)</f>
        <v>0</v>
      </c>
      <c r="BK2356" s="591"/>
      <c r="BL2356" s="650">
        <f>(AD2356*2)+(AJ2356*2)+(AP2356*3)+BB2356</f>
        <v>0</v>
      </c>
      <c r="BM2356" s="651"/>
      <c r="BN2356" s="652"/>
      <c r="BO2356" s="599" t="e">
        <f>(BL2356*BR$2342)+(N2356*BR$2343)+(X2356*BR$2344)+(R2356*BR$2345)+(V2356*BR$2346)+(Z2356*BR$2347)</f>
        <v>#REF!</v>
      </c>
      <c r="BP2356" s="599" t="e">
        <f>((AZ2356-BB2356)*BR$2349)+((AT2356-AV2356)*BR$2348)+(H2356*BR$2350)+(P2356*BR$2351)</f>
        <v>#REF!</v>
      </c>
      <c r="BQ2356" s="54"/>
      <c r="BR2356" s="54"/>
      <c r="BS2356" s="54"/>
    </row>
    <row r="2357" spans="1:71" ht="21.75" customHeight="1">
      <c r="A2357" s="54"/>
      <c r="B2357" s="566"/>
      <c r="C2357" s="560" t="str">
        <f>IF(ROSTER!D$22="","",ROSTER!D$22)</f>
        <v/>
      </c>
      <c r="D2357" s="561"/>
      <c r="E2357" s="547"/>
      <c r="F2357" s="502"/>
      <c r="G2357" s="507"/>
      <c r="H2357" s="544"/>
      <c r="I2357" s="545"/>
      <c r="J2357" s="540"/>
      <c r="K2357" s="541"/>
      <c r="L2357" s="553"/>
      <c r="M2357" s="559"/>
      <c r="N2357" s="556" t="s">
        <v>14</v>
      </c>
      <c r="O2357" s="557"/>
      <c r="P2357" s="540"/>
      <c r="Q2357" s="541"/>
      <c r="R2357" s="553"/>
      <c r="S2357" s="559"/>
      <c r="T2357" s="592"/>
      <c r="U2357" s="593"/>
      <c r="V2357" s="551"/>
      <c r="W2357" s="545"/>
      <c r="X2357" s="540"/>
      <c r="Y2357" s="545"/>
      <c r="Z2357" s="540"/>
      <c r="AA2357" s="545"/>
      <c r="AB2357" s="540"/>
      <c r="AC2357" s="541"/>
      <c r="AD2357" s="553"/>
      <c r="AE2357" s="559"/>
      <c r="AF2357" s="588"/>
      <c r="AG2357" s="589"/>
      <c r="AH2357" s="540"/>
      <c r="AI2357" s="541"/>
      <c r="AJ2357" s="553"/>
      <c r="AK2357" s="559"/>
      <c r="AL2357" s="592"/>
      <c r="AM2357" s="593"/>
      <c r="AN2357" s="540"/>
      <c r="AO2357" s="541"/>
      <c r="AP2357" s="553"/>
      <c r="AQ2357" s="559"/>
      <c r="AR2357" s="592"/>
      <c r="AS2357" s="593"/>
      <c r="AT2357" s="580"/>
      <c r="AU2357" s="581"/>
      <c r="AV2357" s="576"/>
      <c r="AW2357" s="577"/>
      <c r="AX2357" s="592"/>
      <c r="AY2357" s="593"/>
      <c r="AZ2357" s="540"/>
      <c r="BA2357" s="541"/>
      <c r="BB2357" s="553"/>
      <c r="BC2357" s="559"/>
      <c r="BD2357" s="592"/>
      <c r="BE2357" s="593"/>
      <c r="BF2357" s="580"/>
      <c r="BG2357" s="581"/>
      <c r="BH2357" s="576"/>
      <c r="BI2357" s="577"/>
      <c r="BJ2357" s="592"/>
      <c r="BK2357" s="593"/>
      <c r="BL2357" s="653"/>
      <c r="BM2357" s="654"/>
      <c r="BN2357" s="655"/>
      <c r="BO2357" s="600"/>
      <c r="BP2357" s="600"/>
      <c r="BQ2357" s="54"/>
      <c r="BR2357" s="54"/>
      <c r="BS2357" s="54"/>
    </row>
    <row r="2358" spans="1:71" ht="21.75" customHeight="1">
      <c r="A2358" s="54"/>
      <c r="B2358" s="565" t="str">
        <f>IF(ROSTER!B$24="","",ROSTER!B$24)</f>
        <v/>
      </c>
      <c r="C2358" s="536" t="str">
        <f>IF(ROSTER!C$24="","",ROSTER!C$24)</f>
        <v/>
      </c>
      <c r="D2358" s="537"/>
      <c r="E2358" s="546"/>
      <c r="F2358" s="501">
        <f>IF(E2358="y",1,IF(E2358="S",1,0))</f>
        <v>0</v>
      </c>
      <c r="G2358" s="506">
        <f>IF(E2358="S",1,0)</f>
        <v>0</v>
      </c>
      <c r="H2358" s="542"/>
      <c r="I2358" s="543"/>
      <c r="J2358" s="538"/>
      <c r="K2358" s="539"/>
      <c r="L2358" s="552"/>
      <c r="M2358" s="558"/>
      <c r="N2358" s="554">
        <f>L2358+J2358</f>
        <v>0</v>
      </c>
      <c r="O2358" s="555"/>
      <c r="P2358" s="538"/>
      <c r="Q2358" s="539"/>
      <c r="R2358" s="552"/>
      <c r="S2358" s="558"/>
      <c r="T2358" s="590">
        <f t="shared" ref="T2358:T2385" si="2116">R2358-P2358</f>
        <v>0</v>
      </c>
      <c r="U2358" s="591"/>
      <c r="V2358" s="550"/>
      <c r="W2358" s="543"/>
      <c r="X2358" s="538"/>
      <c r="Y2358" s="543"/>
      <c r="Z2358" s="538"/>
      <c r="AA2358" s="543"/>
      <c r="AB2358" s="538"/>
      <c r="AC2358" s="539"/>
      <c r="AD2358" s="552"/>
      <c r="AE2358" s="558"/>
      <c r="AF2358" s="586">
        <f>IF(AB2358=0,0,(AD2358/AB2358)*100)</f>
        <v>0</v>
      </c>
      <c r="AG2358" s="587"/>
      <c r="AH2358" s="538"/>
      <c r="AI2358" s="539"/>
      <c r="AJ2358" s="552"/>
      <c r="AK2358" s="558"/>
      <c r="AL2358" s="590">
        <f>IF(AH2358=0,0,(AJ2358/AH2358)*100)</f>
        <v>0</v>
      </c>
      <c r="AM2358" s="591"/>
      <c r="AN2358" s="538"/>
      <c r="AO2358" s="539"/>
      <c r="AP2358" s="552"/>
      <c r="AQ2358" s="558"/>
      <c r="AR2358" s="590">
        <f>IF(AN2358=0,0,(AP2358/AN2358)*100)</f>
        <v>0</v>
      </c>
      <c r="AS2358" s="591"/>
      <c r="AT2358" s="578">
        <f>AB2358+AH2358+AN2358</f>
        <v>0</v>
      </c>
      <c r="AU2358" s="579"/>
      <c r="AV2358" s="574">
        <f>AD2358+AJ2358+AP2358</f>
        <v>0</v>
      </c>
      <c r="AW2358" s="575"/>
      <c r="AX2358" s="590">
        <f>IF(AT2358=0,0,(AV2358/AT2358)*100)</f>
        <v>0</v>
      </c>
      <c r="AY2358" s="591"/>
      <c r="AZ2358" s="538"/>
      <c r="BA2358" s="539"/>
      <c r="BB2358" s="552"/>
      <c r="BC2358" s="558"/>
      <c r="BD2358" s="590">
        <f>IF(AZ2358=0,0,(BB2358/AZ2358)*100)</f>
        <v>0</v>
      </c>
      <c r="BE2358" s="591"/>
      <c r="BF2358" s="578">
        <f>AT2358+AZ2358</f>
        <v>0</v>
      </c>
      <c r="BG2358" s="579"/>
      <c r="BH2358" s="574">
        <f>AV2358+BB2358</f>
        <v>0</v>
      </c>
      <c r="BI2358" s="575"/>
      <c r="BJ2358" s="590">
        <f>IF(BF2358=0,0,(BH2358/BF2358)*100)</f>
        <v>0</v>
      </c>
      <c r="BK2358" s="591"/>
      <c r="BL2358" s="650">
        <f>(AD2358*2)+(AJ2358*2)+(AP2358*3)+BB2358</f>
        <v>0</v>
      </c>
      <c r="BM2358" s="651"/>
      <c r="BN2358" s="652"/>
      <c r="BO2358" s="599" t="e">
        <f>(BL2358*BR$2342)+(N2358*BR$2343)+(X2358*BR$2344)+(R2358*BR$2345)+(V2358*BR$2346)+(Z2358*BR$2347)</f>
        <v>#REF!</v>
      </c>
      <c r="BP2358" s="599" t="e">
        <f>((AZ2358-BB2358)*BR$2349)+((AT2358-AV2358)*BR$2348)+(H2358*BR$2350)+(P2358*BR$2351)</f>
        <v>#REF!</v>
      </c>
      <c r="BQ2358" s="54"/>
      <c r="BR2358" s="54"/>
      <c r="BS2358" s="54"/>
    </row>
    <row r="2359" spans="1:71" ht="21.75" customHeight="1">
      <c r="A2359" s="54"/>
      <c r="B2359" s="566"/>
      <c r="C2359" s="560" t="str">
        <f>IF(ROSTER!D$24="","",ROSTER!D$24)</f>
        <v/>
      </c>
      <c r="D2359" s="561"/>
      <c r="E2359" s="547"/>
      <c r="F2359" s="502"/>
      <c r="G2359" s="507"/>
      <c r="H2359" s="544"/>
      <c r="I2359" s="545"/>
      <c r="J2359" s="540"/>
      <c r="K2359" s="541"/>
      <c r="L2359" s="553"/>
      <c r="M2359" s="559"/>
      <c r="N2359" s="556" t="s">
        <v>14</v>
      </c>
      <c r="O2359" s="557"/>
      <c r="P2359" s="540"/>
      <c r="Q2359" s="541"/>
      <c r="R2359" s="553"/>
      <c r="S2359" s="559"/>
      <c r="T2359" s="592"/>
      <c r="U2359" s="593"/>
      <c r="V2359" s="551"/>
      <c r="W2359" s="545"/>
      <c r="X2359" s="540"/>
      <c r="Y2359" s="545"/>
      <c r="Z2359" s="540"/>
      <c r="AA2359" s="545"/>
      <c r="AB2359" s="540"/>
      <c r="AC2359" s="541"/>
      <c r="AD2359" s="553"/>
      <c r="AE2359" s="559"/>
      <c r="AF2359" s="588"/>
      <c r="AG2359" s="589"/>
      <c r="AH2359" s="540"/>
      <c r="AI2359" s="541"/>
      <c r="AJ2359" s="553"/>
      <c r="AK2359" s="559"/>
      <c r="AL2359" s="592"/>
      <c r="AM2359" s="593"/>
      <c r="AN2359" s="540"/>
      <c r="AO2359" s="541"/>
      <c r="AP2359" s="553"/>
      <c r="AQ2359" s="559"/>
      <c r="AR2359" s="592"/>
      <c r="AS2359" s="593"/>
      <c r="AT2359" s="580"/>
      <c r="AU2359" s="581"/>
      <c r="AV2359" s="576"/>
      <c r="AW2359" s="577"/>
      <c r="AX2359" s="592"/>
      <c r="AY2359" s="593"/>
      <c r="AZ2359" s="540"/>
      <c r="BA2359" s="541"/>
      <c r="BB2359" s="553"/>
      <c r="BC2359" s="559"/>
      <c r="BD2359" s="592"/>
      <c r="BE2359" s="593"/>
      <c r="BF2359" s="580"/>
      <c r="BG2359" s="581"/>
      <c r="BH2359" s="576"/>
      <c r="BI2359" s="577"/>
      <c r="BJ2359" s="592"/>
      <c r="BK2359" s="593"/>
      <c r="BL2359" s="653"/>
      <c r="BM2359" s="654"/>
      <c r="BN2359" s="655"/>
      <c r="BO2359" s="600"/>
      <c r="BP2359" s="600"/>
      <c r="BQ2359" s="54"/>
      <c r="BR2359" s="54"/>
      <c r="BS2359" s="54"/>
    </row>
    <row r="2360" spans="1:71" ht="21.75" customHeight="1">
      <c r="A2360" s="54"/>
      <c r="B2360" s="565" t="str">
        <f>IF(ROSTER!B$26="","",ROSTER!B$26)</f>
        <v/>
      </c>
      <c r="C2360" s="536" t="str">
        <f>IF(ROSTER!C$26="","",ROSTER!C$26)</f>
        <v/>
      </c>
      <c r="D2360" s="537"/>
      <c r="E2360" s="546"/>
      <c r="F2360" s="501">
        <f>IF(E2360="y",1,IF(E2360="S",1,0))</f>
        <v>0</v>
      </c>
      <c r="G2360" s="506">
        <f>IF(E2360="S",1,0)</f>
        <v>0</v>
      </c>
      <c r="H2360" s="542"/>
      <c r="I2360" s="543"/>
      <c r="J2360" s="538"/>
      <c r="K2360" s="539"/>
      <c r="L2360" s="552"/>
      <c r="M2360" s="558"/>
      <c r="N2360" s="554">
        <f>L2360+J2360</f>
        <v>0</v>
      </c>
      <c r="O2360" s="555"/>
      <c r="P2360" s="538"/>
      <c r="Q2360" s="539"/>
      <c r="R2360" s="552"/>
      <c r="S2360" s="558"/>
      <c r="T2360" s="590">
        <f t="shared" ref="T2360:T2385" si="2117">R2360-P2360</f>
        <v>0</v>
      </c>
      <c r="U2360" s="591"/>
      <c r="V2360" s="550"/>
      <c r="W2360" s="543"/>
      <c r="X2360" s="538"/>
      <c r="Y2360" s="543"/>
      <c r="Z2360" s="538"/>
      <c r="AA2360" s="543"/>
      <c r="AB2360" s="538"/>
      <c r="AC2360" s="539"/>
      <c r="AD2360" s="552"/>
      <c r="AE2360" s="558"/>
      <c r="AF2360" s="586">
        <f>IF(AB2360=0,0,(AD2360/AB2360)*100)</f>
        <v>0</v>
      </c>
      <c r="AG2360" s="587"/>
      <c r="AH2360" s="538"/>
      <c r="AI2360" s="539"/>
      <c r="AJ2360" s="552"/>
      <c r="AK2360" s="558"/>
      <c r="AL2360" s="590">
        <f>IF(AH2360=0,0,(AJ2360/AH2360)*100)</f>
        <v>0</v>
      </c>
      <c r="AM2360" s="591"/>
      <c r="AN2360" s="538"/>
      <c r="AO2360" s="539"/>
      <c r="AP2360" s="552"/>
      <c r="AQ2360" s="558"/>
      <c r="AR2360" s="590">
        <f>IF(AN2360=0,0,(AP2360/AN2360)*100)</f>
        <v>0</v>
      </c>
      <c r="AS2360" s="591"/>
      <c r="AT2360" s="578">
        <f>AB2360+AH2360+AN2360</f>
        <v>0</v>
      </c>
      <c r="AU2360" s="579"/>
      <c r="AV2360" s="574">
        <f>AD2360+AJ2360+AP2360</f>
        <v>0</v>
      </c>
      <c r="AW2360" s="575"/>
      <c r="AX2360" s="590">
        <f>IF(AT2360=0,0,(AV2360/AT2360)*100)</f>
        <v>0</v>
      </c>
      <c r="AY2360" s="591"/>
      <c r="AZ2360" s="538"/>
      <c r="BA2360" s="539"/>
      <c r="BB2360" s="552"/>
      <c r="BC2360" s="558"/>
      <c r="BD2360" s="590">
        <f>IF(AZ2360=0,0,(BB2360/AZ2360)*100)</f>
        <v>0</v>
      </c>
      <c r="BE2360" s="591"/>
      <c r="BF2360" s="578">
        <f>AT2360+AZ2360</f>
        <v>0</v>
      </c>
      <c r="BG2360" s="579"/>
      <c r="BH2360" s="574">
        <f>AV2360+BB2360</f>
        <v>0</v>
      </c>
      <c r="BI2360" s="575"/>
      <c r="BJ2360" s="590">
        <f>IF(BF2360=0,0,(BH2360/BF2360)*100)</f>
        <v>0</v>
      </c>
      <c r="BK2360" s="591"/>
      <c r="BL2360" s="650">
        <f>(AD2360*2)+(AJ2360*2)+(AP2360*3)+BB2360</f>
        <v>0</v>
      </c>
      <c r="BM2360" s="651"/>
      <c r="BN2360" s="652"/>
      <c r="BO2360" s="599" t="e">
        <f>(BL2360*BR$2342)+(N2360*BR$2343)+(X2360*BR$2344)+(R2360*BR$2345)+(V2360*BR$2346)+(Z2360*BR$2347)</f>
        <v>#REF!</v>
      </c>
      <c r="BP2360" s="599" t="e">
        <f>((AZ2360-BB2360)*BR$2349)+((AT2360-AV2360)*BR$2348)+(H2360*BR$2350)+(P2360*BR$2351)</f>
        <v>#REF!</v>
      </c>
      <c r="BQ2360" s="54"/>
      <c r="BR2360" s="54"/>
      <c r="BS2360" s="54"/>
    </row>
    <row r="2361" spans="1:71" ht="21.75" customHeight="1">
      <c r="A2361" s="54"/>
      <c r="B2361" s="566"/>
      <c r="C2361" s="560" t="str">
        <f>IF(ROSTER!D$26="","",ROSTER!D$26)</f>
        <v/>
      </c>
      <c r="D2361" s="561"/>
      <c r="E2361" s="547"/>
      <c r="F2361" s="502"/>
      <c r="G2361" s="507"/>
      <c r="H2361" s="544"/>
      <c r="I2361" s="545"/>
      <c r="J2361" s="540"/>
      <c r="K2361" s="541"/>
      <c r="L2361" s="553"/>
      <c r="M2361" s="559"/>
      <c r="N2361" s="556" t="s">
        <v>14</v>
      </c>
      <c r="O2361" s="557"/>
      <c r="P2361" s="540"/>
      <c r="Q2361" s="541"/>
      <c r="R2361" s="553"/>
      <c r="S2361" s="559"/>
      <c r="T2361" s="592"/>
      <c r="U2361" s="593"/>
      <c r="V2361" s="551"/>
      <c r="W2361" s="545"/>
      <c r="X2361" s="540"/>
      <c r="Y2361" s="545"/>
      <c r="Z2361" s="540"/>
      <c r="AA2361" s="545"/>
      <c r="AB2361" s="540"/>
      <c r="AC2361" s="541"/>
      <c r="AD2361" s="553"/>
      <c r="AE2361" s="559"/>
      <c r="AF2361" s="588"/>
      <c r="AG2361" s="589"/>
      <c r="AH2361" s="540"/>
      <c r="AI2361" s="541"/>
      <c r="AJ2361" s="553"/>
      <c r="AK2361" s="559"/>
      <c r="AL2361" s="592"/>
      <c r="AM2361" s="593"/>
      <c r="AN2361" s="540"/>
      <c r="AO2361" s="541"/>
      <c r="AP2361" s="553"/>
      <c r="AQ2361" s="559"/>
      <c r="AR2361" s="592"/>
      <c r="AS2361" s="593"/>
      <c r="AT2361" s="580"/>
      <c r="AU2361" s="581"/>
      <c r="AV2361" s="576"/>
      <c r="AW2361" s="577"/>
      <c r="AX2361" s="592"/>
      <c r="AY2361" s="593"/>
      <c r="AZ2361" s="540"/>
      <c r="BA2361" s="541"/>
      <c r="BB2361" s="553"/>
      <c r="BC2361" s="559"/>
      <c r="BD2361" s="592"/>
      <c r="BE2361" s="593"/>
      <c r="BF2361" s="580"/>
      <c r="BG2361" s="581"/>
      <c r="BH2361" s="576"/>
      <c r="BI2361" s="577"/>
      <c r="BJ2361" s="592"/>
      <c r="BK2361" s="593"/>
      <c r="BL2361" s="653"/>
      <c r="BM2361" s="654"/>
      <c r="BN2361" s="655"/>
      <c r="BO2361" s="600"/>
      <c r="BP2361" s="600"/>
      <c r="BQ2361" s="54"/>
      <c r="BR2361" s="54"/>
      <c r="BS2361" s="54"/>
    </row>
    <row r="2362" spans="1:71" ht="21.75" customHeight="1">
      <c r="A2362" s="54"/>
      <c r="B2362" s="565" t="str">
        <f>IF(ROSTER!B$28="","",ROSTER!B$28)</f>
        <v/>
      </c>
      <c r="C2362" s="536" t="str">
        <f>IF(ROSTER!C$28="","",ROSTER!C$28)</f>
        <v/>
      </c>
      <c r="D2362" s="537"/>
      <c r="E2362" s="546"/>
      <c r="F2362" s="501">
        <f>IF(E2362="y",1,IF(E2362="S",1,0))</f>
        <v>0</v>
      </c>
      <c r="G2362" s="506">
        <f>IF(E2362="S",1,0)</f>
        <v>0</v>
      </c>
      <c r="H2362" s="542"/>
      <c r="I2362" s="543"/>
      <c r="J2362" s="538"/>
      <c r="K2362" s="539"/>
      <c r="L2362" s="552"/>
      <c r="M2362" s="558"/>
      <c r="N2362" s="554">
        <f>L2362+J2362</f>
        <v>0</v>
      </c>
      <c r="O2362" s="555"/>
      <c r="P2362" s="538"/>
      <c r="Q2362" s="539"/>
      <c r="R2362" s="552"/>
      <c r="S2362" s="558"/>
      <c r="T2362" s="590">
        <f t="shared" ref="T2362:T2385" si="2118">R2362-P2362</f>
        <v>0</v>
      </c>
      <c r="U2362" s="591"/>
      <c r="V2362" s="550"/>
      <c r="W2362" s="543"/>
      <c r="X2362" s="538"/>
      <c r="Y2362" s="543"/>
      <c r="Z2362" s="538"/>
      <c r="AA2362" s="543"/>
      <c r="AB2362" s="538"/>
      <c r="AC2362" s="539"/>
      <c r="AD2362" s="552"/>
      <c r="AE2362" s="558"/>
      <c r="AF2362" s="586">
        <f>IF(AB2362=0,0,(AD2362/AB2362)*100)</f>
        <v>0</v>
      </c>
      <c r="AG2362" s="587"/>
      <c r="AH2362" s="538"/>
      <c r="AI2362" s="539"/>
      <c r="AJ2362" s="552"/>
      <c r="AK2362" s="558"/>
      <c r="AL2362" s="590">
        <f>IF(AH2362=0,0,(AJ2362/AH2362)*100)</f>
        <v>0</v>
      </c>
      <c r="AM2362" s="591"/>
      <c r="AN2362" s="538"/>
      <c r="AO2362" s="539"/>
      <c r="AP2362" s="552"/>
      <c r="AQ2362" s="558"/>
      <c r="AR2362" s="590">
        <f>IF(AN2362=0,0,(AP2362/AN2362)*100)</f>
        <v>0</v>
      </c>
      <c r="AS2362" s="591"/>
      <c r="AT2362" s="578">
        <f>AB2362+AH2362+AN2362</f>
        <v>0</v>
      </c>
      <c r="AU2362" s="579"/>
      <c r="AV2362" s="574">
        <f>AD2362+AJ2362+AP2362</f>
        <v>0</v>
      </c>
      <c r="AW2362" s="575"/>
      <c r="AX2362" s="590">
        <f>IF(AT2362=0,0,(AV2362/AT2362)*100)</f>
        <v>0</v>
      </c>
      <c r="AY2362" s="591"/>
      <c r="AZ2362" s="538"/>
      <c r="BA2362" s="539"/>
      <c r="BB2362" s="552"/>
      <c r="BC2362" s="558"/>
      <c r="BD2362" s="590">
        <f>IF(AZ2362=0,0,(BB2362/AZ2362)*100)</f>
        <v>0</v>
      </c>
      <c r="BE2362" s="591"/>
      <c r="BF2362" s="578">
        <f>AT2362+AZ2362</f>
        <v>0</v>
      </c>
      <c r="BG2362" s="579"/>
      <c r="BH2362" s="574">
        <f>AV2362+BB2362</f>
        <v>0</v>
      </c>
      <c r="BI2362" s="575"/>
      <c r="BJ2362" s="590">
        <f>IF(BF2362=0,0,(BH2362/BF2362)*100)</f>
        <v>0</v>
      </c>
      <c r="BK2362" s="591"/>
      <c r="BL2362" s="650">
        <f>(AD2362*2)+(AJ2362*2)+(AP2362*3)+BB2362</f>
        <v>0</v>
      </c>
      <c r="BM2362" s="651"/>
      <c r="BN2362" s="652"/>
      <c r="BO2362" s="599" t="e">
        <f>(BL2362*BR$2342)+(N2362*BR$2343)+(X2362*BR$2344)+(R2362*BR$2345)+(V2362*BR$2346)+(Z2362*BR$2347)</f>
        <v>#REF!</v>
      </c>
      <c r="BP2362" s="599" t="e">
        <f>((AZ2362-BB2362)*BR$2349)+((AT2362-AV2362)*BR$2348)+(H2362*BR$2350)+(P2362*BR$2351)</f>
        <v>#REF!</v>
      </c>
      <c r="BQ2362" s="54"/>
      <c r="BR2362" s="54"/>
      <c r="BS2362" s="54"/>
    </row>
    <row r="2363" spans="1:71" ht="21.75" customHeight="1">
      <c r="A2363" s="54"/>
      <c r="B2363" s="566"/>
      <c r="C2363" s="560" t="str">
        <f>IF(ROSTER!D$28="","",ROSTER!D$28)</f>
        <v/>
      </c>
      <c r="D2363" s="561"/>
      <c r="E2363" s="547"/>
      <c r="F2363" s="502"/>
      <c r="G2363" s="507"/>
      <c r="H2363" s="544"/>
      <c r="I2363" s="545"/>
      <c r="J2363" s="540"/>
      <c r="K2363" s="541"/>
      <c r="L2363" s="553"/>
      <c r="M2363" s="559"/>
      <c r="N2363" s="556" t="s">
        <v>14</v>
      </c>
      <c r="O2363" s="557"/>
      <c r="P2363" s="540"/>
      <c r="Q2363" s="541"/>
      <c r="R2363" s="553"/>
      <c r="S2363" s="559"/>
      <c r="T2363" s="592"/>
      <c r="U2363" s="593"/>
      <c r="V2363" s="551"/>
      <c r="W2363" s="545"/>
      <c r="X2363" s="540"/>
      <c r="Y2363" s="545"/>
      <c r="Z2363" s="540"/>
      <c r="AA2363" s="545"/>
      <c r="AB2363" s="540"/>
      <c r="AC2363" s="541"/>
      <c r="AD2363" s="553"/>
      <c r="AE2363" s="559"/>
      <c r="AF2363" s="588"/>
      <c r="AG2363" s="589"/>
      <c r="AH2363" s="540"/>
      <c r="AI2363" s="541"/>
      <c r="AJ2363" s="553"/>
      <c r="AK2363" s="559"/>
      <c r="AL2363" s="592"/>
      <c r="AM2363" s="593"/>
      <c r="AN2363" s="540"/>
      <c r="AO2363" s="541"/>
      <c r="AP2363" s="553"/>
      <c r="AQ2363" s="559"/>
      <c r="AR2363" s="592"/>
      <c r="AS2363" s="593"/>
      <c r="AT2363" s="580"/>
      <c r="AU2363" s="581"/>
      <c r="AV2363" s="576"/>
      <c r="AW2363" s="577"/>
      <c r="AX2363" s="592"/>
      <c r="AY2363" s="593"/>
      <c r="AZ2363" s="540"/>
      <c r="BA2363" s="541"/>
      <c r="BB2363" s="553"/>
      <c r="BC2363" s="559"/>
      <c r="BD2363" s="592"/>
      <c r="BE2363" s="593"/>
      <c r="BF2363" s="580"/>
      <c r="BG2363" s="581"/>
      <c r="BH2363" s="576"/>
      <c r="BI2363" s="577"/>
      <c r="BJ2363" s="592"/>
      <c r="BK2363" s="593"/>
      <c r="BL2363" s="653"/>
      <c r="BM2363" s="654"/>
      <c r="BN2363" s="655"/>
      <c r="BO2363" s="600"/>
      <c r="BP2363" s="600"/>
      <c r="BQ2363" s="54"/>
      <c r="BR2363" s="54"/>
      <c r="BS2363" s="54"/>
    </row>
    <row r="2364" spans="1:71" ht="21.75" customHeight="1">
      <c r="A2364" s="54"/>
      <c r="B2364" s="565" t="str">
        <f>IF(ROSTER!B$30="","",ROSTER!B$30)</f>
        <v/>
      </c>
      <c r="C2364" s="536" t="str">
        <f>IF(ROSTER!C$30="","",ROSTER!C$30)</f>
        <v/>
      </c>
      <c r="D2364" s="537"/>
      <c r="E2364" s="546"/>
      <c r="F2364" s="501">
        <f>IF(E2364="y",1,IF(E2364="S",1,0))</f>
        <v>0</v>
      </c>
      <c r="G2364" s="506">
        <f>IF(E2364="S",1,0)</f>
        <v>0</v>
      </c>
      <c r="H2364" s="542"/>
      <c r="I2364" s="543"/>
      <c r="J2364" s="538"/>
      <c r="K2364" s="539"/>
      <c r="L2364" s="552"/>
      <c r="M2364" s="558"/>
      <c r="N2364" s="554">
        <f>L2364+J2364</f>
        <v>0</v>
      </c>
      <c r="O2364" s="555"/>
      <c r="P2364" s="538"/>
      <c r="Q2364" s="539"/>
      <c r="R2364" s="552"/>
      <c r="S2364" s="558"/>
      <c r="T2364" s="590">
        <f t="shared" ref="T2364:T2385" si="2119">R2364-P2364</f>
        <v>0</v>
      </c>
      <c r="U2364" s="591"/>
      <c r="V2364" s="550"/>
      <c r="W2364" s="543"/>
      <c r="X2364" s="538"/>
      <c r="Y2364" s="543"/>
      <c r="Z2364" s="538"/>
      <c r="AA2364" s="543"/>
      <c r="AB2364" s="538"/>
      <c r="AC2364" s="539"/>
      <c r="AD2364" s="552"/>
      <c r="AE2364" s="558"/>
      <c r="AF2364" s="586">
        <f>IF(AB2364=0,0,(AD2364/AB2364)*100)</f>
        <v>0</v>
      </c>
      <c r="AG2364" s="587"/>
      <c r="AH2364" s="538"/>
      <c r="AI2364" s="539"/>
      <c r="AJ2364" s="552"/>
      <c r="AK2364" s="558"/>
      <c r="AL2364" s="590">
        <f>IF(AH2364=0,0,(AJ2364/AH2364)*100)</f>
        <v>0</v>
      </c>
      <c r="AM2364" s="591"/>
      <c r="AN2364" s="538"/>
      <c r="AO2364" s="539"/>
      <c r="AP2364" s="552"/>
      <c r="AQ2364" s="558"/>
      <c r="AR2364" s="590">
        <f>IF(AN2364=0,0,(AP2364/AN2364)*100)</f>
        <v>0</v>
      </c>
      <c r="AS2364" s="591"/>
      <c r="AT2364" s="578">
        <f>AB2364+AH2364+AN2364</f>
        <v>0</v>
      </c>
      <c r="AU2364" s="579"/>
      <c r="AV2364" s="574">
        <f>AD2364+AJ2364+AP2364</f>
        <v>0</v>
      </c>
      <c r="AW2364" s="575"/>
      <c r="AX2364" s="590">
        <f>IF(AT2364=0,0,(AV2364/AT2364)*100)</f>
        <v>0</v>
      </c>
      <c r="AY2364" s="591"/>
      <c r="AZ2364" s="538"/>
      <c r="BA2364" s="539"/>
      <c r="BB2364" s="552"/>
      <c r="BC2364" s="558"/>
      <c r="BD2364" s="590">
        <f>IF(AZ2364=0,0,(BB2364/AZ2364)*100)</f>
        <v>0</v>
      </c>
      <c r="BE2364" s="591"/>
      <c r="BF2364" s="578">
        <f>AT2364+AZ2364</f>
        <v>0</v>
      </c>
      <c r="BG2364" s="579"/>
      <c r="BH2364" s="574">
        <f>AV2364+BB2364</f>
        <v>0</v>
      </c>
      <c r="BI2364" s="575"/>
      <c r="BJ2364" s="590">
        <f>IF(BF2364=0,0,(BH2364/BF2364)*100)</f>
        <v>0</v>
      </c>
      <c r="BK2364" s="591"/>
      <c r="BL2364" s="650">
        <f>(AD2364*2)+(AJ2364*2)+(AP2364*3)+BB2364</f>
        <v>0</v>
      </c>
      <c r="BM2364" s="651"/>
      <c r="BN2364" s="652"/>
      <c r="BO2364" s="599" t="e">
        <f>(BL2364*BR$2342)+(N2364*BR$2343)+(X2364*BR$2344)+(R2364*BR$2345)+(V2364*BR$2346)+(Z2364*BR$2347)</f>
        <v>#REF!</v>
      </c>
      <c r="BP2364" s="599" t="e">
        <f>((AZ2364-BB2364)*BR$2349)+((AT2364-AV2364)*BR$2348)+(H2364*BR$2350)+(P2364*BR$2351)</f>
        <v>#REF!</v>
      </c>
      <c r="BQ2364" s="54"/>
      <c r="BR2364" s="54"/>
      <c r="BS2364" s="54"/>
    </row>
    <row r="2365" spans="1:71" ht="21.75" customHeight="1">
      <c r="A2365" s="54"/>
      <c r="B2365" s="566"/>
      <c r="C2365" s="560" t="str">
        <f>IF(ROSTER!D$30="","",ROSTER!D$30)</f>
        <v/>
      </c>
      <c r="D2365" s="561"/>
      <c r="E2365" s="547"/>
      <c r="F2365" s="502"/>
      <c r="G2365" s="507"/>
      <c r="H2365" s="544"/>
      <c r="I2365" s="545"/>
      <c r="J2365" s="540"/>
      <c r="K2365" s="541"/>
      <c r="L2365" s="553"/>
      <c r="M2365" s="559"/>
      <c r="N2365" s="556" t="s">
        <v>14</v>
      </c>
      <c r="O2365" s="557"/>
      <c r="P2365" s="540"/>
      <c r="Q2365" s="541"/>
      <c r="R2365" s="553"/>
      <c r="S2365" s="559"/>
      <c r="T2365" s="592"/>
      <c r="U2365" s="593"/>
      <c r="V2365" s="551"/>
      <c r="W2365" s="545"/>
      <c r="X2365" s="540"/>
      <c r="Y2365" s="545"/>
      <c r="Z2365" s="540"/>
      <c r="AA2365" s="545"/>
      <c r="AB2365" s="540"/>
      <c r="AC2365" s="541"/>
      <c r="AD2365" s="553"/>
      <c r="AE2365" s="559"/>
      <c r="AF2365" s="588"/>
      <c r="AG2365" s="589"/>
      <c r="AH2365" s="540"/>
      <c r="AI2365" s="541"/>
      <c r="AJ2365" s="553"/>
      <c r="AK2365" s="559"/>
      <c r="AL2365" s="592"/>
      <c r="AM2365" s="593"/>
      <c r="AN2365" s="540"/>
      <c r="AO2365" s="541"/>
      <c r="AP2365" s="553"/>
      <c r="AQ2365" s="559"/>
      <c r="AR2365" s="592"/>
      <c r="AS2365" s="593"/>
      <c r="AT2365" s="580"/>
      <c r="AU2365" s="581"/>
      <c r="AV2365" s="576"/>
      <c r="AW2365" s="577"/>
      <c r="AX2365" s="592"/>
      <c r="AY2365" s="593"/>
      <c r="AZ2365" s="540"/>
      <c r="BA2365" s="541"/>
      <c r="BB2365" s="553"/>
      <c r="BC2365" s="559"/>
      <c r="BD2365" s="592"/>
      <c r="BE2365" s="593"/>
      <c r="BF2365" s="580"/>
      <c r="BG2365" s="581"/>
      <c r="BH2365" s="576"/>
      <c r="BI2365" s="577"/>
      <c r="BJ2365" s="592"/>
      <c r="BK2365" s="593"/>
      <c r="BL2365" s="653"/>
      <c r="BM2365" s="654"/>
      <c r="BN2365" s="655"/>
      <c r="BO2365" s="600"/>
      <c r="BP2365" s="600"/>
      <c r="BQ2365" s="54"/>
      <c r="BR2365" s="54"/>
      <c r="BS2365" s="54"/>
    </row>
    <row r="2366" spans="1:71" ht="21.75" customHeight="1">
      <c r="A2366" s="54"/>
      <c r="B2366" s="565" t="str">
        <f>IF(ROSTER!B$32="","",ROSTER!B$32)</f>
        <v/>
      </c>
      <c r="C2366" s="536" t="str">
        <f>IF(ROSTER!C$32="","",ROSTER!C$32)</f>
        <v/>
      </c>
      <c r="D2366" s="537"/>
      <c r="E2366" s="546"/>
      <c r="F2366" s="501">
        <f>IF(E2366="y",1,IF(E2366="S",1,0))</f>
        <v>0</v>
      </c>
      <c r="G2366" s="506">
        <f>IF(E2366="S",1,0)</f>
        <v>0</v>
      </c>
      <c r="H2366" s="542"/>
      <c r="I2366" s="543"/>
      <c r="J2366" s="538"/>
      <c r="K2366" s="539"/>
      <c r="L2366" s="552"/>
      <c r="M2366" s="558"/>
      <c r="N2366" s="554">
        <f>L2366+J2366</f>
        <v>0</v>
      </c>
      <c r="O2366" s="555"/>
      <c r="P2366" s="538"/>
      <c r="Q2366" s="539"/>
      <c r="R2366" s="552"/>
      <c r="S2366" s="558"/>
      <c r="T2366" s="590">
        <f t="shared" ref="T2366:T2385" si="2120">R2366-P2366</f>
        <v>0</v>
      </c>
      <c r="U2366" s="591"/>
      <c r="V2366" s="550"/>
      <c r="W2366" s="543"/>
      <c r="X2366" s="538"/>
      <c r="Y2366" s="543"/>
      <c r="Z2366" s="538"/>
      <c r="AA2366" s="543"/>
      <c r="AB2366" s="538"/>
      <c r="AC2366" s="539"/>
      <c r="AD2366" s="552"/>
      <c r="AE2366" s="558"/>
      <c r="AF2366" s="586">
        <f>IF(AB2366=0,0,(AD2366/AB2366)*100)</f>
        <v>0</v>
      </c>
      <c r="AG2366" s="587"/>
      <c r="AH2366" s="538"/>
      <c r="AI2366" s="539"/>
      <c r="AJ2366" s="552"/>
      <c r="AK2366" s="558"/>
      <c r="AL2366" s="590">
        <f>IF(AH2366=0,0,(AJ2366/AH2366)*100)</f>
        <v>0</v>
      </c>
      <c r="AM2366" s="591"/>
      <c r="AN2366" s="538"/>
      <c r="AO2366" s="539"/>
      <c r="AP2366" s="552"/>
      <c r="AQ2366" s="558"/>
      <c r="AR2366" s="590">
        <f>IF(AN2366=0,0,(AP2366/AN2366)*100)</f>
        <v>0</v>
      </c>
      <c r="AS2366" s="591"/>
      <c r="AT2366" s="578">
        <f>AB2366+AH2366+AN2366</f>
        <v>0</v>
      </c>
      <c r="AU2366" s="579"/>
      <c r="AV2366" s="574">
        <f>AD2366+AJ2366+AP2366</f>
        <v>0</v>
      </c>
      <c r="AW2366" s="575"/>
      <c r="AX2366" s="590">
        <f>IF(AT2366=0,0,(AV2366/AT2366)*100)</f>
        <v>0</v>
      </c>
      <c r="AY2366" s="591"/>
      <c r="AZ2366" s="538"/>
      <c r="BA2366" s="539"/>
      <c r="BB2366" s="552"/>
      <c r="BC2366" s="558"/>
      <c r="BD2366" s="590">
        <f>IF(AZ2366=0,0,(BB2366/AZ2366)*100)</f>
        <v>0</v>
      </c>
      <c r="BE2366" s="591"/>
      <c r="BF2366" s="578">
        <f>AT2366+AZ2366</f>
        <v>0</v>
      </c>
      <c r="BG2366" s="579"/>
      <c r="BH2366" s="574">
        <f>AV2366+BB2366</f>
        <v>0</v>
      </c>
      <c r="BI2366" s="575"/>
      <c r="BJ2366" s="590">
        <f>IF(BF2366=0,0,(BH2366/BF2366)*100)</f>
        <v>0</v>
      </c>
      <c r="BK2366" s="591"/>
      <c r="BL2366" s="650">
        <f>(AD2366*2)+(AJ2366*2)+(AP2366*3)+BB2366</f>
        <v>0</v>
      </c>
      <c r="BM2366" s="651"/>
      <c r="BN2366" s="652"/>
      <c r="BO2366" s="599" t="e">
        <f>(BL2366*BR$2342)+(N2366*BR$2343)+(X2366*BR$2344)+(R2366*BR$2345)+(V2366*BR$2346)+(Z2366*BR$2347)</f>
        <v>#REF!</v>
      </c>
      <c r="BP2366" s="599" t="e">
        <f>((AZ2366-BB2366)*BR$2349)+((AT2366-AV2366)*BR$2348)+(H2366*BR$2350)+(P2366*BR$2351)</f>
        <v>#REF!</v>
      </c>
      <c r="BQ2366" s="54"/>
      <c r="BR2366" s="54"/>
      <c r="BS2366" s="54"/>
    </row>
    <row r="2367" spans="1:71" ht="21.75" customHeight="1">
      <c r="A2367" s="54"/>
      <c r="B2367" s="566"/>
      <c r="C2367" s="560" t="str">
        <f>IF(ROSTER!D$32="","",ROSTER!D$32)</f>
        <v/>
      </c>
      <c r="D2367" s="561"/>
      <c r="E2367" s="547"/>
      <c r="F2367" s="502"/>
      <c r="G2367" s="507"/>
      <c r="H2367" s="544"/>
      <c r="I2367" s="545"/>
      <c r="J2367" s="540"/>
      <c r="K2367" s="541"/>
      <c r="L2367" s="553"/>
      <c r="M2367" s="559"/>
      <c r="N2367" s="556" t="s">
        <v>14</v>
      </c>
      <c r="O2367" s="557"/>
      <c r="P2367" s="540"/>
      <c r="Q2367" s="541"/>
      <c r="R2367" s="553"/>
      <c r="S2367" s="559"/>
      <c r="T2367" s="592"/>
      <c r="U2367" s="593"/>
      <c r="V2367" s="551"/>
      <c r="W2367" s="545"/>
      <c r="X2367" s="540"/>
      <c r="Y2367" s="545"/>
      <c r="Z2367" s="540"/>
      <c r="AA2367" s="545"/>
      <c r="AB2367" s="540"/>
      <c r="AC2367" s="541"/>
      <c r="AD2367" s="553"/>
      <c r="AE2367" s="559"/>
      <c r="AF2367" s="588"/>
      <c r="AG2367" s="589"/>
      <c r="AH2367" s="540"/>
      <c r="AI2367" s="541"/>
      <c r="AJ2367" s="553"/>
      <c r="AK2367" s="559"/>
      <c r="AL2367" s="592"/>
      <c r="AM2367" s="593"/>
      <c r="AN2367" s="540"/>
      <c r="AO2367" s="541"/>
      <c r="AP2367" s="553"/>
      <c r="AQ2367" s="559"/>
      <c r="AR2367" s="592"/>
      <c r="AS2367" s="593"/>
      <c r="AT2367" s="580"/>
      <c r="AU2367" s="581"/>
      <c r="AV2367" s="576"/>
      <c r="AW2367" s="577"/>
      <c r="AX2367" s="592"/>
      <c r="AY2367" s="593"/>
      <c r="AZ2367" s="540"/>
      <c r="BA2367" s="541"/>
      <c r="BB2367" s="553"/>
      <c r="BC2367" s="559"/>
      <c r="BD2367" s="592"/>
      <c r="BE2367" s="593"/>
      <c r="BF2367" s="580"/>
      <c r="BG2367" s="581"/>
      <c r="BH2367" s="576"/>
      <c r="BI2367" s="577"/>
      <c r="BJ2367" s="592"/>
      <c r="BK2367" s="593"/>
      <c r="BL2367" s="653"/>
      <c r="BM2367" s="654"/>
      <c r="BN2367" s="655"/>
      <c r="BO2367" s="600"/>
      <c r="BP2367" s="600"/>
      <c r="BQ2367" s="54"/>
      <c r="BR2367" s="54"/>
      <c r="BS2367" s="54"/>
    </row>
    <row r="2368" spans="1:71" ht="21.75" customHeight="1">
      <c r="A2368" s="54"/>
      <c r="B2368" s="565" t="str">
        <f>IF(ROSTER!B$34="","",ROSTER!B$34)</f>
        <v/>
      </c>
      <c r="C2368" s="536" t="str">
        <f>IF(ROSTER!C$34="","",ROSTER!C$34)</f>
        <v/>
      </c>
      <c r="D2368" s="537"/>
      <c r="E2368" s="546"/>
      <c r="F2368" s="501">
        <f>IF(E2368="y",1,IF(E2368="S",1,0))</f>
        <v>0</v>
      </c>
      <c r="G2368" s="506">
        <f>IF(E2368="S",1,0)</f>
        <v>0</v>
      </c>
      <c r="H2368" s="542"/>
      <c r="I2368" s="543"/>
      <c r="J2368" s="538"/>
      <c r="K2368" s="539"/>
      <c r="L2368" s="552"/>
      <c r="M2368" s="558"/>
      <c r="N2368" s="554">
        <f>L2368+J2368</f>
        <v>0</v>
      </c>
      <c r="O2368" s="555"/>
      <c r="P2368" s="538"/>
      <c r="Q2368" s="539"/>
      <c r="R2368" s="552"/>
      <c r="S2368" s="558"/>
      <c r="T2368" s="590">
        <f t="shared" ref="T2368:T2385" si="2121">R2368-P2368</f>
        <v>0</v>
      </c>
      <c r="U2368" s="591"/>
      <c r="V2368" s="550"/>
      <c r="W2368" s="543"/>
      <c r="X2368" s="538"/>
      <c r="Y2368" s="543"/>
      <c r="Z2368" s="538"/>
      <c r="AA2368" s="543"/>
      <c r="AB2368" s="538"/>
      <c r="AC2368" s="539"/>
      <c r="AD2368" s="552"/>
      <c r="AE2368" s="558"/>
      <c r="AF2368" s="586">
        <f>IF(AB2368=0,0,(AD2368/AB2368)*100)</f>
        <v>0</v>
      </c>
      <c r="AG2368" s="587"/>
      <c r="AH2368" s="538"/>
      <c r="AI2368" s="539"/>
      <c r="AJ2368" s="552"/>
      <c r="AK2368" s="558"/>
      <c r="AL2368" s="590">
        <f>IF(AH2368=0,0,(AJ2368/AH2368)*100)</f>
        <v>0</v>
      </c>
      <c r="AM2368" s="591"/>
      <c r="AN2368" s="538"/>
      <c r="AO2368" s="539"/>
      <c r="AP2368" s="552"/>
      <c r="AQ2368" s="558"/>
      <c r="AR2368" s="590">
        <f>IF(AN2368=0,0,(AP2368/AN2368)*100)</f>
        <v>0</v>
      </c>
      <c r="AS2368" s="591"/>
      <c r="AT2368" s="578">
        <f>AB2368+AH2368+AN2368</f>
        <v>0</v>
      </c>
      <c r="AU2368" s="579"/>
      <c r="AV2368" s="574">
        <f>AD2368+AJ2368+AP2368</f>
        <v>0</v>
      </c>
      <c r="AW2368" s="575"/>
      <c r="AX2368" s="590">
        <f>IF(AT2368=0,0,(AV2368/AT2368)*100)</f>
        <v>0</v>
      </c>
      <c r="AY2368" s="591"/>
      <c r="AZ2368" s="538"/>
      <c r="BA2368" s="539"/>
      <c r="BB2368" s="552"/>
      <c r="BC2368" s="558"/>
      <c r="BD2368" s="590">
        <f>IF(AZ2368=0,0,(BB2368/AZ2368)*100)</f>
        <v>0</v>
      </c>
      <c r="BE2368" s="591"/>
      <c r="BF2368" s="578">
        <f>AT2368+AZ2368</f>
        <v>0</v>
      </c>
      <c r="BG2368" s="579"/>
      <c r="BH2368" s="574">
        <f>AV2368+BB2368</f>
        <v>0</v>
      </c>
      <c r="BI2368" s="575"/>
      <c r="BJ2368" s="590">
        <f>IF(BF2368=0,0,(BH2368/BF2368)*100)</f>
        <v>0</v>
      </c>
      <c r="BK2368" s="591"/>
      <c r="BL2368" s="650">
        <f>(AD2368*2)+(AJ2368*2)+(AP2368*3)+BB2368</f>
        <v>0</v>
      </c>
      <c r="BM2368" s="651"/>
      <c r="BN2368" s="652"/>
      <c r="BO2368" s="599" t="e">
        <f>(BL2368*BR$2342)+(N2368*BR$2343)+(X2368*BR$2344)+(R2368*BR$2345)+(V2368*BR$2346)+(Z2368*BR$2347)</f>
        <v>#REF!</v>
      </c>
      <c r="BP2368" s="599" t="e">
        <f>((AZ2368-BB2368)*BR$2349)+((AT2368-AV2368)*BR$2348)+(H2368*BR$2350)+(P2368*BR$2351)</f>
        <v>#REF!</v>
      </c>
      <c r="BQ2368" s="54"/>
      <c r="BR2368" s="54"/>
      <c r="BS2368" s="54"/>
    </row>
    <row r="2369" spans="1:71" ht="21.75" customHeight="1">
      <c r="A2369" s="54"/>
      <c r="B2369" s="566"/>
      <c r="C2369" s="560" t="str">
        <f>IF(ROSTER!D$34="","",ROSTER!D$34)</f>
        <v/>
      </c>
      <c r="D2369" s="561"/>
      <c r="E2369" s="547"/>
      <c r="F2369" s="502"/>
      <c r="G2369" s="507"/>
      <c r="H2369" s="544"/>
      <c r="I2369" s="545"/>
      <c r="J2369" s="540"/>
      <c r="K2369" s="541"/>
      <c r="L2369" s="553"/>
      <c r="M2369" s="559"/>
      <c r="N2369" s="556" t="s">
        <v>14</v>
      </c>
      <c r="O2369" s="557"/>
      <c r="P2369" s="540"/>
      <c r="Q2369" s="541"/>
      <c r="R2369" s="553"/>
      <c r="S2369" s="559"/>
      <c r="T2369" s="592"/>
      <c r="U2369" s="593"/>
      <c r="V2369" s="551"/>
      <c r="W2369" s="545"/>
      <c r="X2369" s="540"/>
      <c r="Y2369" s="545"/>
      <c r="Z2369" s="540"/>
      <c r="AA2369" s="545"/>
      <c r="AB2369" s="540"/>
      <c r="AC2369" s="541"/>
      <c r="AD2369" s="553"/>
      <c r="AE2369" s="559"/>
      <c r="AF2369" s="588"/>
      <c r="AG2369" s="589"/>
      <c r="AH2369" s="540"/>
      <c r="AI2369" s="541"/>
      <c r="AJ2369" s="553"/>
      <c r="AK2369" s="559"/>
      <c r="AL2369" s="592"/>
      <c r="AM2369" s="593"/>
      <c r="AN2369" s="540"/>
      <c r="AO2369" s="541"/>
      <c r="AP2369" s="553"/>
      <c r="AQ2369" s="559"/>
      <c r="AR2369" s="592"/>
      <c r="AS2369" s="593"/>
      <c r="AT2369" s="580"/>
      <c r="AU2369" s="581"/>
      <c r="AV2369" s="576"/>
      <c r="AW2369" s="577"/>
      <c r="AX2369" s="592"/>
      <c r="AY2369" s="593"/>
      <c r="AZ2369" s="540"/>
      <c r="BA2369" s="541"/>
      <c r="BB2369" s="553"/>
      <c r="BC2369" s="559"/>
      <c r="BD2369" s="592"/>
      <c r="BE2369" s="593"/>
      <c r="BF2369" s="580"/>
      <c r="BG2369" s="581"/>
      <c r="BH2369" s="576"/>
      <c r="BI2369" s="577"/>
      <c r="BJ2369" s="592"/>
      <c r="BK2369" s="593"/>
      <c r="BL2369" s="653"/>
      <c r="BM2369" s="654"/>
      <c r="BN2369" s="655"/>
      <c r="BO2369" s="600"/>
      <c r="BP2369" s="600"/>
      <c r="BQ2369" s="54"/>
      <c r="BR2369" s="54"/>
      <c r="BS2369" s="54"/>
    </row>
    <row r="2370" spans="1:71" ht="21.75" customHeight="1">
      <c r="A2370" s="54"/>
      <c r="B2370" s="565" t="str">
        <f>IF(ROSTER!B$36="","",ROSTER!B$36)</f>
        <v/>
      </c>
      <c r="C2370" s="536" t="str">
        <f>IF(ROSTER!C$36="","",ROSTER!C$36)</f>
        <v/>
      </c>
      <c r="D2370" s="537"/>
      <c r="E2370" s="546"/>
      <c r="F2370" s="501">
        <f>IF(E2370="y",1,IF(E2370="S",1,0))</f>
        <v>0</v>
      </c>
      <c r="G2370" s="506">
        <f>IF(E2370="S",1,0)</f>
        <v>0</v>
      </c>
      <c r="H2370" s="542"/>
      <c r="I2370" s="543"/>
      <c r="J2370" s="538"/>
      <c r="K2370" s="539"/>
      <c r="L2370" s="552"/>
      <c r="M2370" s="558"/>
      <c r="N2370" s="554">
        <f>L2370+J2370</f>
        <v>0</v>
      </c>
      <c r="O2370" s="555"/>
      <c r="P2370" s="538"/>
      <c r="Q2370" s="539"/>
      <c r="R2370" s="552"/>
      <c r="S2370" s="558"/>
      <c r="T2370" s="590">
        <f t="shared" ref="T2370:T2385" si="2122">R2370-P2370</f>
        <v>0</v>
      </c>
      <c r="U2370" s="591"/>
      <c r="V2370" s="550"/>
      <c r="W2370" s="543"/>
      <c r="X2370" s="538"/>
      <c r="Y2370" s="543"/>
      <c r="Z2370" s="538"/>
      <c r="AA2370" s="543"/>
      <c r="AB2370" s="538"/>
      <c r="AC2370" s="539"/>
      <c r="AD2370" s="552"/>
      <c r="AE2370" s="558"/>
      <c r="AF2370" s="586">
        <f>IF(AB2370=0,0,(AD2370/AB2370)*100)</f>
        <v>0</v>
      </c>
      <c r="AG2370" s="587"/>
      <c r="AH2370" s="538"/>
      <c r="AI2370" s="539"/>
      <c r="AJ2370" s="552"/>
      <c r="AK2370" s="558"/>
      <c r="AL2370" s="590">
        <f>IF(AH2370=0,0,(AJ2370/AH2370)*100)</f>
        <v>0</v>
      </c>
      <c r="AM2370" s="591"/>
      <c r="AN2370" s="538"/>
      <c r="AO2370" s="539"/>
      <c r="AP2370" s="552"/>
      <c r="AQ2370" s="558"/>
      <c r="AR2370" s="590">
        <f>IF(AN2370=0,0,(AP2370/AN2370)*100)</f>
        <v>0</v>
      </c>
      <c r="AS2370" s="591"/>
      <c r="AT2370" s="578">
        <f>AB2370+AH2370+AN2370</f>
        <v>0</v>
      </c>
      <c r="AU2370" s="579"/>
      <c r="AV2370" s="574">
        <f>AD2370+AJ2370+AP2370</f>
        <v>0</v>
      </c>
      <c r="AW2370" s="575"/>
      <c r="AX2370" s="590">
        <f>IF(AT2370=0,0,(AV2370/AT2370)*100)</f>
        <v>0</v>
      </c>
      <c r="AY2370" s="591"/>
      <c r="AZ2370" s="538"/>
      <c r="BA2370" s="539"/>
      <c r="BB2370" s="552"/>
      <c r="BC2370" s="558"/>
      <c r="BD2370" s="590">
        <f>IF(AZ2370=0,0,(BB2370/AZ2370)*100)</f>
        <v>0</v>
      </c>
      <c r="BE2370" s="591"/>
      <c r="BF2370" s="578">
        <f>AT2370+AZ2370</f>
        <v>0</v>
      </c>
      <c r="BG2370" s="579"/>
      <c r="BH2370" s="574">
        <f>AV2370+BB2370</f>
        <v>0</v>
      </c>
      <c r="BI2370" s="575"/>
      <c r="BJ2370" s="590">
        <f>IF(BF2370=0,0,(BH2370/BF2370)*100)</f>
        <v>0</v>
      </c>
      <c r="BK2370" s="591"/>
      <c r="BL2370" s="650">
        <f>(AD2370*2)+(AJ2370*2)+(AP2370*3)+BB2370</f>
        <v>0</v>
      </c>
      <c r="BM2370" s="651"/>
      <c r="BN2370" s="652"/>
      <c r="BO2370" s="599" t="e">
        <f>(BL2370*BR$2342)+(N2370*BR$2343)+(X2370*BR$2344)+(R2370*BR$2345)+(V2370*BR$2346)+(Z2370*BR$2347)</f>
        <v>#REF!</v>
      </c>
      <c r="BP2370" s="599" t="e">
        <f>((AZ2370-BB2370)*BR$2349)+((AT2370-AV2370)*BR$2348)+(H2370*BR$2350)+(P2370*BR$2351)</f>
        <v>#REF!</v>
      </c>
      <c r="BQ2370" s="54"/>
      <c r="BR2370" s="54"/>
      <c r="BS2370" s="54"/>
    </row>
    <row r="2371" spans="1:71" ht="21.75" customHeight="1">
      <c r="A2371" s="54"/>
      <c r="B2371" s="566"/>
      <c r="C2371" s="560" t="str">
        <f>IF(ROSTER!D$36="","",ROSTER!D$36)</f>
        <v/>
      </c>
      <c r="D2371" s="561"/>
      <c r="E2371" s="547"/>
      <c r="F2371" s="502"/>
      <c r="G2371" s="507"/>
      <c r="H2371" s="544"/>
      <c r="I2371" s="545"/>
      <c r="J2371" s="540"/>
      <c r="K2371" s="541"/>
      <c r="L2371" s="553"/>
      <c r="M2371" s="559"/>
      <c r="N2371" s="556" t="s">
        <v>14</v>
      </c>
      <c r="O2371" s="557"/>
      <c r="P2371" s="540"/>
      <c r="Q2371" s="541"/>
      <c r="R2371" s="553"/>
      <c r="S2371" s="559"/>
      <c r="T2371" s="592"/>
      <c r="U2371" s="593"/>
      <c r="V2371" s="551"/>
      <c r="W2371" s="545"/>
      <c r="X2371" s="540"/>
      <c r="Y2371" s="545"/>
      <c r="Z2371" s="540"/>
      <c r="AA2371" s="545"/>
      <c r="AB2371" s="540"/>
      <c r="AC2371" s="541"/>
      <c r="AD2371" s="553"/>
      <c r="AE2371" s="559"/>
      <c r="AF2371" s="588"/>
      <c r="AG2371" s="589"/>
      <c r="AH2371" s="540"/>
      <c r="AI2371" s="541"/>
      <c r="AJ2371" s="553"/>
      <c r="AK2371" s="559"/>
      <c r="AL2371" s="592"/>
      <c r="AM2371" s="593"/>
      <c r="AN2371" s="540"/>
      <c r="AO2371" s="541"/>
      <c r="AP2371" s="553"/>
      <c r="AQ2371" s="559"/>
      <c r="AR2371" s="592"/>
      <c r="AS2371" s="593"/>
      <c r="AT2371" s="580"/>
      <c r="AU2371" s="581"/>
      <c r="AV2371" s="576"/>
      <c r="AW2371" s="577"/>
      <c r="AX2371" s="592"/>
      <c r="AY2371" s="593"/>
      <c r="AZ2371" s="540"/>
      <c r="BA2371" s="541"/>
      <c r="BB2371" s="553"/>
      <c r="BC2371" s="559"/>
      <c r="BD2371" s="592"/>
      <c r="BE2371" s="593"/>
      <c r="BF2371" s="580"/>
      <c r="BG2371" s="581"/>
      <c r="BH2371" s="576"/>
      <c r="BI2371" s="577"/>
      <c r="BJ2371" s="592"/>
      <c r="BK2371" s="593"/>
      <c r="BL2371" s="653"/>
      <c r="BM2371" s="654"/>
      <c r="BN2371" s="655"/>
      <c r="BO2371" s="600"/>
      <c r="BP2371" s="600"/>
      <c r="BQ2371" s="54"/>
      <c r="BR2371" s="54"/>
      <c r="BS2371" s="54"/>
    </row>
    <row r="2372" spans="1:71" ht="21.75" customHeight="1">
      <c r="A2372" s="54"/>
      <c r="B2372" s="565" t="str">
        <f>IF(ROSTER!B$38="","",ROSTER!B$38)</f>
        <v/>
      </c>
      <c r="C2372" s="536" t="str">
        <f>IF(ROSTER!C$38="","",ROSTER!C$38)</f>
        <v/>
      </c>
      <c r="D2372" s="537"/>
      <c r="E2372" s="546"/>
      <c r="F2372" s="501">
        <f>IF(E2372="y",1,IF(E2372="S",1,0))</f>
        <v>0</v>
      </c>
      <c r="G2372" s="506">
        <f>IF(E2372="S",1,0)</f>
        <v>0</v>
      </c>
      <c r="H2372" s="542"/>
      <c r="I2372" s="543"/>
      <c r="J2372" s="538"/>
      <c r="K2372" s="539"/>
      <c r="L2372" s="552"/>
      <c r="M2372" s="558"/>
      <c r="N2372" s="554">
        <f>L2372+J2372</f>
        <v>0</v>
      </c>
      <c r="O2372" s="555"/>
      <c r="P2372" s="538"/>
      <c r="Q2372" s="539"/>
      <c r="R2372" s="552"/>
      <c r="S2372" s="558"/>
      <c r="T2372" s="590">
        <f t="shared" ref="T2372:T2385" si="2123">R2372-P2372</f>
        <v>0</v>
      </c>
      <c r="U2372" s="591"/>
      <c r="V2372" s="550"/>
      <c r="W2372" s="543"/>
      <c r="X2372" s="538"/>
      <c r="Y2372" s="543"/>
      <c r="Z2372" s="538"/>
      <c r="AA2372" s="543"/>
      <c r="AB2372" s="538"/>
      <c r="AC2372" s="539"/>
      <c r="AD2372" s="552"/>
      <c r="AE2372" s="558"/>
      <c r="AF2372" s="586">
        <f>IF(AB2372=0,0,(AD2372/AB2372)*100)</f>
        <v>0</v>
      </c>
      <c r="AG2372" s="587"/>
      <c r="AH2372" s="538"/>
      <c r="AI2372" s="539"/>
      <c r="AJ2372" s="552"/>
      <c r="AK2372" s="558"/>
      <c r="AL2372" s="590">
        <f>IF(AH2372=0,0,(AJ2372/AH2372)*100)</f>
        <v>0</v>
      </c>
      <c r="AM2372" s="591"/>
      <c r="AN2372" s="538"/>
      <c r="AO2372" s="539"/>
      <c r="AP2372" s="552"/>
      <c r="AQ2372" s="558"/>
      <c r="AR2372" s="590">
        <f>IF(AN2372=0,0,(AP2372/AN2372)*100)</f>
        <v>0</v>
      </c>
      <c r="AS2372" s="591"/>
      <c r="AT2372" s="578">
        <f>AB2372+AH2372+AN2372</f>
        <v>0</v>
      </c>
      <c r="AU2372" s="579"/>
      <c r="AV2372" s="574">
        <f>AD2372+AJ2372+AP2372</f>
        <v>0</v>
      </c>
      <c r="AW2372" s="575"/>
      <c r="AX2372" s="590">
        <f>IF(AT2372=0,0,(AV2372/AT2372)*100)</f>
        <v>0</v>
      </c>
      <c r="AY2372" s="591"/>
      <c r="AZ2372" s="538"/>
      <c r="BA2372" s="539"/>
      <c r="BB2372" s="552"/>
      <c r="BC2372" s="558"/>
      <c r="BD2372" s="590">
        <f>IF(AZ2372=0,0,(BB2372/AZ2372)*100)</f>
        <v>0</v>
      </c>
      <c r="BE2372" s="591"/>
      <c r="BF2372" s="578">
        <f>AT2372+AZ2372</f>
        <v>0</v>
      </c>
      <c r="BG2372" s="579"/>
      <c r="BH2372" s="574">
        <f>AV2372+BB2372</f>
        <v>0</v>
      </c>
      <c r="BI2372" s="575"/>
      <c r="BJ2372" s="590">
        <f>IF(BF2372=0,0,(BH2372/BF2372)*100)</f>
        <v>0</v>
      </c>
      <c r="BK2372" s="591"/>
      <c r="BL2372" s="650">
        <f>(AD2372*2)+(AJ2372*2)+(AP2372*3)+BB2372</f>
        <v>0</v>
      </c>
      <c r="BM2372" s="651"/>
      <c r="BN2372" s="652"/>
      <c r="BO2372" s="599" t="e">
        <f>(BL2372*BR$2342)+(N2372*BR$2343)+(X2372*BR$2344)+(R2372*BR$2345)+(V2372*BR$2346)+(Z2372*BR$2347)</f>
        <v>#REF!</v>
      </c>
      <c r="BP2372" s="599" t="e">
        <f>((AZ2372-BB2372)*BR$2349)+((AT2372-AV2372)*BR$2348)+(H2372*BR$2350)+(P2372*BR$2351)</f>
        <v>#REF!</v>
      </c>
      <c r="BQ2372" s="54"/>
      <c r="BR2372" s="54"/>
      <c r="BS2372" s="54"/>
    </row>
    <row r="2373" spans="1:71" ht="21.75" customHeight="1">
      <c r="A2373" s="54"/>
      <c r="B2373" s="566"/>
      <c r="C2373" s="560" t="str">
        <f>IF(ROSTER!D$38="","",ROSTER!D$38)</f>
        <v/>
      </c>
      <c r="D2373" s="561"/>
      <c r="E2373" s="547"/>
      <c r="F2373" s="502"/>
      <c r="G2373" s="507"/>
      <c r="H2373" s="544"/>
      <c r="I2373" s="545"/>
      <c r="J2373" s="540"/>
      <c r="K2373" s="541"/>
      <c r="L2373" s="553"/>
      <c r="M2373" s="559"/>
      <c r="N2373" s="556" t="s">
        <v>14</v>
      </c>
      <c r="O2373" s="557"/>
      <c r="P2373" s="540"/>
      <c r="Q2373" s="541"/>
      <c r="R2373" s="553"/>
      <c r="S2373" s="559"/>
      <c r="T2373" s="592"/>
      <c r="U2373" s="593"/>
      <c r="V2373" s="551"/>
      <c r="W2373" s="545"/>
      <c r="X2373" s="540"/>
      <c r="Y2373" s="545"/>
      <c r="Z2373" s="540"/>
      <c r="AA2373" s="545"/>
      <c r="AB2373" s="540"/>
      <c r="AC2373" s="541"/>
      <c r="AD2373" s="553"/>
      <c r="AE2373" s="559"/>
      <c r="AF2373" s="588"/>
      <c r="AG2373" s="589"/>
      <c r="AH2373" s="540"/>
      <c r="AI2373" s="541"/>
      <c r="AJ2373" s="553"/>
      <c r="AK2373" s="559"/>
      <c r="AL2373" s="592"/>
      <c r="AM2373" s="593"/>
      <c r="AN2373" s="540"/>
      <c r="AO2373" s="541"/>
      <c r="AP2373" s="553"/>
      <c r="AQ2373" s="559"/>
      <c r="AR2373" s="592"/>
      <c r="AS2373" s="593"/>
      <c r="AT2373" s="580"/>
      <c r="AU2373" s="581"/>
      <c r="AV2373" s="576"/>
      <c r="AW2373" s="577"/>
      <c r="AX2373" s="592"/>
      <c r="AY2373" s="593"/>
      <c r="AZ2373" s="540"/>
      <c r="BA2373" s="541"/>
      <c r="BB2373" s="553"/>
      <c r="BC2373" s="559"/>
      <c r="BD2373" s="592"/>
      <c r="BE2373" s="593"/>
      <c r="BF2373" s="580"/>
      <c r="BG2373" s="581"/>
      <c r="BH2373" s="576"/>
      <c r="BI2373" s="577"/>
      <c r="BJ2373" s="592"/>
      <c r="BK2373" s="593"/>
      <c r="BL2373" s="653"/>
      <c r="BM2373" s="654"/>
      <c r="BN2373" s="655"/>
      <c r="BO2373" s="600"/>
      <c r="BP2373" s="600"/>
      <c r="BQ2373" s="54"/>
      <c r="BR2373" s="54"/>
      <c r="BS2373" s="54"/>
    </row>
    <row r="2374" spans="1:71" ht="21.75" customHeight="1">
      <c r="A2374" s="54"/>
      <c r="B2374" s="565" t="str">
        <f>IF(ROSTER!B$40="","",ROSTER!B$40)</f>
        <v/>
      </c>
      <c r="C2374" s="536" t="str">
        <f>IF(ROSTER!C$40="","",ROSTER!C$40)</f>
        <v/>
      </c>
      <c r="D2374" s="537"/>
      <c r="E2374" s="546"/>
      <c r="F2374" s="501">
        <f>IF(E2374="y",1,IF(E2374="S",1,0))</f>
        <v>0</v>
      </c>
      <c r="G2374" s="506">
        <f>IF(E2374="S",1,0)</f>
        <v>0</v>
      </c>
      <c r="H2374" s="542"/>
      <c r="I2374" s="543"/>
      <c r="J2374" s="538"/>
      <c r="K2374" s="539"/>
      <c r="L2374" s="552"/>
      <c r="M2374" s="558"/>
      <c r="N2374" s="554">
        <f>L2374+J2374</f>
        <v>0</v>
      </c>
      <c r="O2374" s="555"/>
      <c r="P2374" s="538"/>
      <c r="Q2374" s="539"/>
      <c r="R2374" s="552"/>
      <c r="S2374" s="558"/>
      <c r="T2374" s="590">
        <f t="shared" ref="T2374:T2385" si="2124">R2374-P2374</f>
        <v>0</v>
      </c>
      <c r="U2374" s="591"/>
      <c r="V2374" s="550"/>
      <c r="W2374" s="543"/>
      <c r="X2374" s="538"/>
      <c r="Y2374" s="543"/>
      <c r="Z2374" s="538"/>
      <c r="AA2374" s="543"/>
      <c r="AB2374" s="538"/>
      <c r="AC2374" s="539"/>
      <c r="AD2374" s="552"/>
      <c r="AE2374" s="558"/>
      <c r="AF2374" s="586">
        <f>IF(AB2374=0,0,(AD2374/AB2374)*100)</f>
        <v>0</v>
      </c>
      <c r="AG2374" s="587"/>
      <c r="AH2374" s="538"/>
      <c r="AI2374" s="539"/>
      <c r="AJ2374" s="552"/>
      <c r="AK2374" s="558"/>
      <c r="AL2374" s="590">
        <f>IF(AH2374=0,0,(AJ2374/AH2374)*100)</f>
        <v>0</v>
      </c>
      <c r="AM2374" s="591"/>
      <c r="AN2374" s="538"/>
      <c r="AO2374" s="539"/>
      <c r="AP2374" s="552"/>
      <c r="AQ2374" s="558"/>
      <c r="AR2374" s="590">
        <f>IF(AN2374=0,0,(AP2374/AN2374)*100)</f>
        <v>0</v>
      </c>
      <c r="AS2374" s="591"/>
      <c r="AT2374" s="578">
        <f>AB2374+AH2374+AN2374</f>
        <v>0</v>
      </c>
      <c r="AU2374" s="579"/>
      <c r="AV2374" s="574">
        <f>AD2374+AJ2374+AP2374</f>
        <v>0</v>
      </c>
      <c r="AW2374" s="575"/>
      <c r="AX2374" s="590">
        <f>IF(AT2374=0,0,(AV2374/AT2374)*100)</f>
        <v>0</v>
      </c>
      <c r="AY2374" s="591"/>
      <c r="AZ2374" s="538"/>
      <c r="BA2374" s="539"/>
      <c r="BB2374" s="552"/>
      <c r="BC2374" s="558"/>
      <c r="BD2374" s="590">
        <f>IF(AZ2374=0,0,(BB2374/AZ2374)*100)</f>
        <v>0</v>
      </c>
      <c r="BE2374" s="591"/>
      <c r="BF2374" s="578">
        <f>AT2374+AZ2374</f>
        <v>0</v>
      </c>
      <c r="BG2374" s="579"/>
      <c r="BH2374" s="574">
        <f>AV2374+BB2374</f>
        <v>0</v>
      </c>
      <c r="BI2374" s="575"/>
      <c r="BJ2374" s="590">
        <f>IF(BF2374=0,0,(BH2374/BF2374)*100)</f>
        <v>0</v>
      </c>
      <c r="BK2374" s="591"/>
      <c r="BL2374" s="650">
        <f>(AD2374*2)+(AJ2374*2)+(AP2374*3)+BB2374</f>
        <v>0</v>
      </c>
      <c r="BM2374" s="651"/>
      <c r="BN2374" s="652"/>
      <c r="BO2374" s="599" t="e">
        <f>(BL2374*BR$2342)+(N2374*BR$2343)+(X2374*BR$2344)+(R2374*BR$2345)+(V2374*BR$2346)+(Z2374*BR$2347)</f>
        <v>#REF!</v>
      </c>
      <c r="BP2374" s="599" t="e">
        <f>((AZ2374-BB2374)*BR$2349)+((AT2374-AV2374)*BR$2348)+(H2374*BR$2350)+(P2374*BR$2351)</f>
        <v>#REF!</v>
      </c>
      <c r="BQ2374" s="54"/>
      <c r="BR2374" s="54"/>
      <c r="BS2374" s="54"/>
    </row>
    <row r="2375" spans="1:71" ht="21.75" customHeight="1">
      <c r="A2375" s="54"/>
      <c r="B2375" s="566"/>
      <c r="C2375" s="560" t="str">
        <f>IF(ROSTER!D$40="","",ROSTER!D$40)</f>
        <v/>
      </c>
      <c r="D2375" s="561"/>
      <c r="E2375" s="547"/>
      <c r="F2375" s="502"/>
      <c r="G2375" s="507"/>
      <c r="H2375" s="544"/>
      <c r="I2375" s="545"/>
      <c r="J2375" s="540"/>
      <c r="K2375" s="541"/>
      <c r="L2375" s="553"/>
      <c r="M2375" s="559"/>
      <c r="N2375" s="556" t="s">
        <v>14</v>
      </c>
      <c r="O2375" s="557"/>
      <c r="P2375" s="540"/>
      <c r="Q2375" s="541"/>
      <c r="R2375" s="553"/>
      <c r="S2375" s="559"/>
      <c r="T2375" s="592"/>
      <c r="U2375" s="593"/>
      <c r="V2375" s="551"/>
      <c r="W2375" s="545"/>
      <c r="X2375" s="540"/>
      <c r="Y2375" s="545"/>
      <c r="Z2375" s="540"/>
      <c r="AA2375" s="545"/>
      <c r="AB2375" s="540"/>
      <c r="AC2375" s="541"/>
      <c r="AD2375" s="553"/>
      <c r="AE2375" s="559"/>
      <c r="AF2375" s="588"/>
      <c r="AG2375" s="589"/>
      <c r="AH2375" s="540"/>
      <c r="AI2375" s="541"/>
      <c r="AJ2375" s="553"/>
      <c r="AK2375" s="559"/>
      <c r="AL2375" s="592"/>
      <c r="AM2375" s="593"/>
      <c r="AN2375" s="540"/>
      <c r="AO2375" s="541"/>
      <c r="AP2375" s="553"/>
      <c r="AQ2375" s="559"/>
      <c r="AR2375" s="592"/>
      <c r="AS2375" s="593"/>
      <c r="AT2375" s="580"/>
      <c r="AU2375" s="581"/>
      <c r="AV2375" s="576"/>
      <c r="AW2375" s="577"/>
      <c r="AX2375" s="592"/>
      <c r="AY2375" s="593"/>
      <c r="AZ2375" s="540"/>
      <c r="BA2375" s="541"/>
      <c r="BB2375" s="553"/>
      <c r="BC2375" s="559"/>
      <c r="BD2375" s="592"/>
      <c r="BE2375" s="593"/>
      <c r="BF2375" s="580"/>
      <c r="BG2375" s="581"/>
      <c r="BH2375" s="576"/>
      <c r="BI2375" s="577"/>
      <c r="BJ2375" s="592"/>
      <c r="BK2375" s="593"/>
      <c r="BL2375" s="653"/>
      <c r="BM2375" s="654"/>
      <c r="BN2375" s="655"/>
      <c r="BO2375" s="600"/>
      <c r="BP2375" s="600"/>
      <c r="BQ2375" s="54"/>
      <c r="BR2375" s="54"/>
      <c r="BS2375" s="54"/>
    </row>
    <row r="2376" spans="1:71" ht="21.75" customHeight="1">
      <c r="A2376" s="54"/>
      <c r="B2376" s="565" t="str">
        <f>IF(ROSTER!B$42="","",ROSTER!B$42)</f>
        <v/>
      </c>
      <c r="C2376" s="536" t="str">
        <f>IF(ROSTER!C$42="","",ROSTER!C$42)</f>
        <v/>
      </c>
      <c r="D2376" s="537"/>
      <c r="E2376" s="546"/>
      <c r="F2376" s="501">
        <f>IF(E2376="y",1,IF(E2376="S",1,0))</f>
        <v>0</v>
      </c>
      <c r="G2376" s="506">
        <f>IF(E2376="S",1,0)</f>
        <v>0</v>
      </c>
      <c r="H2376" s="542"/>
      <c r="I2376" s="543"/>
      <c r="J2376" s="538"/>
      <c r="K2376" s="539"/>
      <c r="L2376" s="552"/>
      <c r="M2376" s="558"/>
      <c r="N2376" s="554">
        <f>L2376+J2376</f>
        <v>0</v>
      </c>
      <c r="O2376" s="555"/>
      <c r="P2376" s="538"/>
      <c r="Q2376" s="539"/>
      <c r="R2376" s="552"/>
      <c r="S2376" s="558"/>
      <c r="T2376" s="590">
        <f t="shared" ref="T2376:T2385" si="2125">R2376-P2376</f>
        <v>0</v>
      </c>
      <c r="U2376" s="591"/>
      <c r="V2376" s="550"/>
      <c r="W2376" s="543"/>
      <c r="X2376" s="538"/>
      <c r="Y2376" s="543"/>
      <c r="Z2376" s="538"/>
      <c r="AA2376" s="543"/>
      <c r="AB2376" s="538"/>
      <c r="AC2376" s="539"/>
      <c r="AD2376" s="552"/>
      <c r="AE2376" s="558"/>
      <c r="AF2376" s="586">
        <f>IF(AB2376=0,0,(AD2376/AB2376)*100)</f>
        <v>0</v>
      </c>
      <c r="AG2376" s="587"/>
      <c r="AH2376" s="538"/>
      <c r="AI2376" s="539"/>
      <c r="AJ2376" s="552"/>
      <c r="AK2376" s="558"/>
      <c r="AL2376" s="590">
        <f>IF(AH2376=0,0,(AJ2376/AH2376)*100)</f>
        <v>0</v>
      </c>
      <c r="AM2376" s="591"/>
      <c r="AN2376" s="538"/>
      <c r="AO2376" s="539"/>
      <c r="AP2376" s="552"/>
      <c r="AQ2376" s="558"/>
      <c r="AR2376" s="590">
        <f>IF(AN2376=0,0,(AP2376/AN2376)*100)</f>
        <v>0</v>
      </c>
      <c r="AS2376" s="591"/>
      <c r="AT2376" s="578">
        <f>AB2376+AH2376+AN2376</f>
        <v>0</v>
      </c>
      <c r="AU2376" s="579"/>
      <c r="AV2376" s="574">
        <f>AD2376+AJ2376+AP2376</f>
        <v>0</v>
      </c>
      <c r="AW2376" s="575"/>
      <c r="AX2376" s="590">
        <f>IF(AT2376=0,0,(AV2376/AT2376)*100)</f>
        <v>0</v>
      </c>
      <c r="AY2376" s="591"/>
      <c r="AZ2376" s="538"/>
      <c r="BA2376" s="539"/>
      <c r="BB2376" s="552"/>
      <c r="BC2376" s="558"/>
      <c r="BD2376" s="590">
        <f>IF(AZ2376=0,0,(BB2376/AZ2376)*100)</f>
        <v>0</v>
      </c>
      <c r="BE2376" s="591"/>
      <c r="BF2376" s="578">
        <f>AT2376+AZ2376</f>
        <v>0</v>
      </c>
      <c r="BG2376" s="579"/>
      <c r="BH2376" s="574">
        <f>AV2376+BB2376</f>
        <v>0</v>
      </c>
      <c r="BI2376" s="575"/>
      <c r="BJ2376" s="590">
        <f>IF(BF2376=0,0,(BH2376/BF2376)*100)</f>
        <v>0</v>
      </c>
      <c r="BK2376" s="591"/>
      <c r="BL2376" s="650">
        <f>(AD2376*2)+(AJ2376*2)+(AP2376*3)+BB2376</f>
        <v>0</v>
      </c>
      <c r="BM2376" s="651"/>
      <c r="BN2376" s="652"/>
      <c r="BO2376" s="599" t="e">
        <f>(BL2376*BR$2342)+(N2376*BR$2343)+(X2376*BR$2344)+(R2376*BR$2345)+(V2376*BR$2346)+(Z2376*BR$2347)</f>
        <v>#REF!</v>
      </c>
      <c r="BP2376" s="599" t="e">
        <f>((AZ2376-BB2376)*BR$2349)+((AT2376-AV2376)*BR$2348)+(H2376*BR$2350)+(P2376*BR$2351)</f>
        <v>#REF!</v>
      </c>
      <c r="BQ2376" s="54"/>
      <c r="BR2376" s="54"/>
      <c r="BS2376" s="54"/>
    </row>
    <row r="2377" spans="1:71" ht="21.75" customHeight="1">
      <c r="A2377" s="54"/>
      <c r="B2377" s="566"/>
      <c r="C2377" s="560" t="str">
        <f>IF(ROSTER!D$42="","",ROSTER!D$42)</f>
        <v/>
      </c>
      <c r="D2377" s="561"/>
      <c r="E2377" s="547"/>
      <c r="F2377" s="502"/>
      <c r="G2377" s="507"/>
      <c r="H2377" s="544"/>
      <c r="I2377" s="545"/>
      <c r="J2377" s="540"/>
      <c r="K2377" s="541"/>
      <c r="L2377" s="553"/>
      <c r="M2377" s="559"/>
      <c r="N2377" s="556" t="s">
        <v>14</v>
      </c>
      <c r="O2377" s="557"/>
      <c r="P2377" s="540"/>
      <c r="Q2377" s="541"/>
      <c r="R2377" s="553"/>
      <c r="S2377" s="559"/>
      <c r="T2377" s="592"/>
      <c r="U2377" s="593"/>
      <c r="V2377" s="551"/>
      <c r="W2377" s="545"/>
      <c r="X2377" s="540"/>
      <c r="Y2377" s="545"/>
      <c r="Z2377" s="540"/>
      <c r="AA2377" s="545"/>
      <c r="AB2377" s="540"/>
      <c r="AC2377" s="541"/>
      <c r="AD2377" s="553"/>
      <c r="AE2377" s="559"/>
      <c r="AF2377" s="588"/>
      <c r="AG2377" s="589"/>
      <c r="AH2377" s="540"/>
      <c r="AI2377" s="541"/>
      <c r="AJ2377" s="553"/>
      <c r="AK2377" s="559"/>
      <c r="AL2377" s="592"/>
      <c r="AM2377" s="593"/>
      <c r="AN2377" s="540"/>
      <c r="AO2377" s="541"/>
      <c r="AP2377" s="553"/>
      <c r="AQ2377" s="559"/>
      <c r="AR2377" s="592"/>
      <c r="AS2377" s="593"/>
      <c r="AT2377" s="580"/>
      <c r="AU2377" s="581"/>
      <c r="AV2377" s="576"/>
      <c r="AW2377" s="577"/>
      <c r="AX2377" s="592"/>
      <c r="AY2377" s="593"/>
      <c r="AZ2377" s="540"/>
      <c r="BA2377" s="541"/>
      <c r="BB2377" s="553"/>
      <c r="BC2377" s="559"/>
      <c r="BD2377" s="592"/>
      <c r="BE2377" s="593"/>
      <c r="BF2377" s="580"/>
      <c r="BG2377" s="581"/>
      <c r="BH2377" s="576"/>
      <c r="BI2377" s="577"/>
      <c r="BJ2377" s="592"/>
      <c r="BK2377" s="593"/>
      <c r="BL2377" s="653"/>
      <c r="BM2377" s="654"/>
      <c r="BN2377" s="655"/>
      <c r="BO2377" s="600"/>
      <c r="BP2377" s="600"/>
      <c r="BQ2377" s="54"/>
      <c r="BR2377" s="54"/>
      <c r="BS2377" s="54"/>
    </row>
    <row r="2378" spans="1:71" ht="21.75" customHeight="1">
      <c r="A2378" s="54"/>
      <c r="B2378" s="565" t="str">
        <f>IF(ROSTER!B$44="","",ROSTER!B$44)</f>
        <v/>
      </c>
      <c r="C2378" s="536" t="str">
        <f>IF(ROSTER!C$44="","",ROSTER!C$44)</f>
        <v/>
      </c>
      <c r="D2378" s="537"/>
      <c r="E2378" s="546"/>
      <c r="F2378" s="501">
        <f>IF(E2378="y",1,IF(E2378="S",1,0))</f>
        <v>0</v>
      </c>
      <c r="G2378" s="506">
        <f>IF(E2378="S",1,0)</f>
        <v>0</v>
      </c>
      <c r="H2378" s="542"/>
      <c r="I2378" s="543"/>
      <c r="J2378" s="538"/>
      <c r="K2378" s="539"/>
      <c r="L2378" s="552"/>
      <c r="M2378" s="558"/>
      <c r="N2378" s="554">
        <f>L2378+J2378</f>
        <v>0</v>
      </c>
      <c r="O2378" s="555"/>
      <c r="P2378" s="538"/>
      <c r="Q2378" s="539"/>
      <c r="R2378" s="552"/>
      <c r="S2378" s="558"/>
      <c r="T2378" s="590">
        <f t="shared" ref="T2378:T2385" si="2126">R2378-P2378</f>
        <v>0</v>
      </c>
      <c r="U2378" s="591"/>
      <c r="V2378" s="550"/>
      <c r="W2378" s="543"/>
      <c r="X2378" s="538"/>
      <c r="Y2378" s="543"/>
      <c r="Z2378" s="538"/>
      <c r="AA2378" s="543"/>
      <c r="AB2378" s="538"/>
      <c r="AC2378" s="539"/>
      <c r="AD2378" s="552"/>
      <c r="AE2378" s="558"/>
      <c r="AF2378" s="586">
        <f>IF(AB2378=0,0,(AD2378/AB2378)*100)</f>
        <v>0</v>
      </c>
      <c r="AG2378" s="587"/>
      <c r="AH2378" s="538"/>
      <c r="AI2378" s="539"/>
      <c r="AJ2378" s="552"/>
      <c r="AK2378" s="558"/>
      <c r="AL2378" s="590">
        <f>IF(AH2378=0,0,(AJ2378/AH2378)*100)</f>
        <v>0</v>
      </c>
      <c r="AM2378" s="591"/>
      <c r="AN2378" s="538"/>
      <c r="AO2378" s="539"/>
      <c r="AP2378" s="552"/>
      <c r="AQ2378" s="558"/>
      <c r="AR2378" s="590">
        <f>IF(AN2378=0,0,(AP2378/AN2378)*100)</f>
        <v>0</v>
      </c>
      <c r="AS2378" s="591"/>
      <c r="AT2378" s="578">
        <f>AB2378+AH2378+AN2378</f>
        <v>0</v>
      </c>
      <c r="AU2378" s="579"/>
      <c r="AV2378" s="574">
        <f>AD2378+AJ2378+AP2378</f>
        <v>0</v>
      </c>
      <c r="AW2378" s="575"/>
      <c r="AX2378" s="590">
        <f>IF(AT2378=0,0,(AV2378/AT2378)*100)</f>
        <v>0</v>
      </c>
      <c r="AY2378" s="591"/>
      <c r="AZ2378" s="538"/>
      <c r="BA2378" s="539"/>
      <c r="BB2378" s="552"/>
      <c r="BC2378" s="558"/>
      <c r="BD2378" s="590">
        <f>IF(AZ2378=0,0,(BB2378/AZ2378)*100)</f>
        <v>0</v>
      </c>
      <c r="BE2378" s="591"/>
      <c r="BF2378" s="578">
        <f>AT2378+AZ2378</f>
        <v>0</v>
      </c>
      <c r="BG2378" s="579"/>
      <c r="BH2378" s="574">
        <f>AV2378+BB2378</f>
        <v>0</v>
      </c>
      <c r="BI2378" s="575"/>
      <c r="BJ2378" s="590">
        <f>IF(BF2378=0,0,(BH2378/BF2378)*100)</f>
        <v>0</v>
      </c>
      <c r="BK2378" s="591"/>
      <c r="BL2378" s="650">
        <f>(AD2378*2)+(AJ2378*2)+(AP2378*3)+BB2378</f>
        <v>0</v>
      </c>
      <c r="BM2378" s="651"/>
      <c r="BN2378" s="652"/>
      <c r="BO2378" s="599" t="e">
        <f>(BL2378*BR$2342)+(N2378*BR$2343)+(X2378*BR$2344)+(R2378*BR$2345)+(V2378*BR$2346)+(Z2378*BR$2347)</f>
        <v>#REF!</v>
      </c>
      <c r="BP2378" s="599" t="e">
        <f>((AZ2378-BB2378)*BR$2349)+((AT2378-AV2378)*BR$2348)+(H2378*BR$2350)+(P2378*BR$2351)</f>
        <v>#REF!</v>
      </c>
      <c r="BQ2378" s="54"/>
      <c r="BR2378" s="54"/>
      <c r="BS2378" s="54"/>
    </row>
    <row r="2379" spans="1:71" ht="21.75" customHeight="1">
      <c r="A2379" s="54"/>
      <c r="B2379" s="566"/>
      <c r="C2379" s="560" t="str">
        <f>IF(ROSTER!D$44="","",ROSTER!D$44)</f>
        <v/>
      </c>
      <c r="D2379" s="561"/>
      <c r="E2379" s="547"/>
      <c r="F2379" s="502"/>
      <c r="G2379" s="507"/>
      <c r="H2379" s="544"/>
      <c r="I2379" s="545"/>
      <c r="J2379" s="540"/>
      <c r="K2379" s="541"/>
      <c r="L2379" s="553"/>
      <c r="M2379" s="559"/>
      <c r="N2379" s="556" t="s">
        <v>14</v>
      </c>
      <c r="O2379" s="557"/>
      <c r="P2379" s="540"/>
      <c r="Q2379" s="541"/>
      <c r="R2379" s="553"/>
      <c r="S2379" s="559"/>
      <c r="T2379" s="592"/>
      <c r="U2379" s="593"/>
      <c r="V2379" s="551"/>
      <c r="W2379" s="545"/>
      <c r="X2379" s="540"/>
      <c r="Y2379" s="545"/>
      <c r="Z2379" s="540"/>
      <c r="AA2379" s="545"/>
      <c r="AB2379" s="540"/>
      <c r="AC2379" s="541"/>
      <c r="AD2379" s="553"/>
      <c r="AE2379" s="559"/>
      <c r="AF2379" s="588"/>
      <c r="AG2379" s="589"/>
      <c r="AH2379" s="540"/>
      <c r="AI2379" s="541"/>
      <c r="AJ2379" s="553"/>
      <c r="AK2379" s="559"/>
      <c r="AL2379" s="592"/>
      <c r="AM2379" s="593"/>
      <c r="AN2379" s="540"/>
      <c r="AO2379" s="541"/>
      <c r="AP2379" s="553"/>
      <c r="AQ2379" s="559"/>
      <c r="AR2379" s="592"/>
      <c r="AS2379" s="593"/>
      <c r="AT2379" s="580"/>
      <c r="AU2379" s="581"/>
      <c r="AV2379" s="576"/>
      <c r="AW2379" s="577"/>
      <c r="AX2379" s="592"/>
      <c r="AY2379" s="593"/>
      <c r="AZ2379" s="540"/>
      <c r="BA2379" s="541"/>
      <c r="BB2379" s="553"/>
      <c r="BC2379" s="559"/>
      <c r="BD2379" s="592"/>
      <c r="BE2379" s="593"/>
      <c r="BF2379" s="580"/>
      <c r="BG2379" s="581"/>
      <c r="BH2379" s="576"/>
      <c r="BI2379" s="577"/>
      <c r="BJ2379" s="592"/>
      <c r="BK2379" s="593"/>
      <c r="BL2379" s="653"/>
      <c r="BM2379" s="654"/>
      <c r="BN2379" s="655"/>
      <c r="BO2379" s="600"/>
      <c r="BP2379" s="600"/>
      <c r="BQ2379" s="54"/>
      <c r="BR2379" s="54"/>
      <c r="BS2379" s="54"/>
    </row>
    <row r="2380" spans="1:71" ht="21.75" customHeight="1">
      <c r="A2380" s="54"/>
      <c r="B2380" s="565" t="str">
        <f>IF(ROSTER!B$46="","",ROSTER!B$46)</f>
        <v/>
      </c>
      <c r="C2380" s="536" t="str">
        <f>IF(ROSTER!C$46="","",ROSTER!C$46)</f>
        <v/>
      </c>
      <c r="D2380" s="537"/>
      <c r="E2380" s="546"/>
      <c r="F2380" s="501">
        <f>IF(E2380="y",1,IF(E2380="S",1,0))</f>
        <v>0</v>
      </c>
      <c r="G2380" s="506">
        <f>IF(E2380="S",1,0)</f>
        <v>0</v>
      </c>
      <c r="H2380" s="542"/>
      <c r="I2380" s="543"/>
      <c r="J2380" s="538"/>
      <c r="K2380" s="539"/>
      <c r="L2380" s="552"/>
      <c r="M2380" s="558"/>
      <c r="N2380" s="554">
        <f>L2380+J2380</f>
        <v>0</v>
      </c>
      <c r="O2380" s="555"/>
      <c r="P2380" s="538"/>
      <c r="Q2380" s="539"/>
      <c r="R2380" s="552"/>
      <c r="S2380" s="558"/>
      <c r="T2380" s="590">
        <f t="shared" ref="T2380:T2385" si="2127">R2380-P2380</f>
        <v>0</v>
      </c>
      <c r="U2380" s="591"/>
      <c r="V2380" s="550"/>
      <c r="W2380" s="543"/>
      <c r="X2380" s="538"/>
      <c r="Y2380" s="543"/>
      <c r="Z2380" s="538"/>
      <c r="AA2380" s="543"/>
      <c r="AB2380" s="538"/>
      <c r="AC2380" s="539"/>
      <c r="AD2380" s="552"/>
      <c r="AE2380" s="558"/>
      <c r="AF2380" s="586">
        <f>IF(AB2380=0,0,(AD2380/AB2380)*100)</f>
        <v>0</v>
      </c>
      <c r="AG2380" s="587"/>
      <c r="AH2380" s="538"/>
      <c r="AI2380" s="539"/>
      <c r="AJ2380" s="552"/>
      <c r="AK2380" s="558"/>
      <c r="AL2380" s="590">
        <f>IF(AH2380=0,0,(AJ2380/AH2380)*100)</f>
        <v>0</v>
      </c>
      <c r="AM2380" s="591"/>
      <c r="AN2380" s="538"/>
      <c r="AO2380" s="539"/>
      <c r="AP2380" s="552"/>
      <c r="AQ2380" s="558"/>
      <c r="AR2380" s="590">
        <f>IF(AN2380=0,0,(AP2380/AN2380)*100)</f>
        <v>0</v>
      </c>
      <c r="AS2380" s="591"/>
      <c r="AT2380" s="578">
        <f>AB2380+AH2380+AN2380</f>
        <v>0</v>
      </c>
      <c r="AU2380" s="579"/>
      <c r="AV2380" s="574">
        <f>AD2380+AJ2380+AP2380</f>
        <v>0</v>
      </c>
      <c r="AW2380" s="575"/>
      <c r="AX2380" s="590">
        <f>IF(AT2380=0,0,(AV2380/AT2380)*100)</f>
        <v>0</v>
      </c>
      <c r="AY2380" s="591"/>
      <c r="AZ2380" s="538"/>
      <c r="BA2380" s="539"/>
      <c r="BB2380" s="552"/>
      <c r="BC2380" s="558"/>
      <c r="BD2380" s="590">
        <f>IF(AZ2380=0,0,(BB2380/AZ2380)*100)</f>
        <v>0</v>
      </c>
      <c r="BE2380" s="591"/>
      <c r="BF2380" s="578">
        <f>AT2380+AZ2380</f>
        <v>0</v>
      </c>
      <c r="BG2380" s="579"/>
      <c r="BH2380" s="574">
        <f>AV2380+BB2380</f>
        <v>0</v>
      </c>
      <c r="BI2380" s="575"/>
      <c r="BJ2380" s="590">
        <f>IF(BF2380=0,0,(BH2380/BF2380)*100)</f>
        <v>0</v>
      </c>
      <c r="BK2380" s="591"/>
      <c r="BL2380" s="650">
        <f>(AD2380*2)+(AJ2380*2)+(AP2380*3)+BB2380</f>
        <v>0</v>
      </c>
      <c r="BM2380" s="651"/>
      <c r="BN2380" s="652"/>
      <c r="BO2380" s="601" t="e">
        <f>(BL2380*BR$74)+(N2380*BR$75)+(X2380*BR$76)+(R2380*BR$77)+(V2380*BR$78)+(Z2380*BR$79)</f>
        <v>#REF!</v>
      </c>
      <c r="BP2380" s="599" t="e">
        <f>((AZ2380-BB2380)*BR$81)+((AT2380-AV2380)*BR$80)+(H2380*BR$82)+(P2380*BR$83)</f>
        <v>#REF!</v>
      </c>
      <c r="BQ2380" s="54"/>
      <c r="BR2380" s="54"/>
      <c r="BS2380" s="54"/>
    </row>
    <row r="2381" spans="1:71" ht="22.5" customHeight="1">
      <c r="A2381" s="54"/>
      <c r="B2381" s="566"/>
      <c r="C2381" s="560" t="str">
        <f>IF(ROSTER!D$46="","",ROSTER!D$46)</f>
        <v/>
      </c>
      <c r="D2381" s="561"/>
      <c r="E2381" s="547"/>
      <c r="F2381" s="502"/>
      <c r="G2381" s="507"/>
      <c r="H2381" s="544"/>
      <c r="I2381" s="545"/>
      <c r="J2381" s="540"/>
      <c r="K2381" s="541"/>
      <c r="L2381" s="553"/>
      <c r="M2381" s="559"/>
      <c r="N2381" s="556" t="s">
        <v>14</v>
      </c>
      <c r="O2381" s="557"/>
      <c r="P2381" s="540"/>
      <c r="Q2381" s="541"/>
      <c r="R2381" s="553"/>
      <c r="S2381" s="559"/>
      <c r="T2381" s="592"/>
      <c r="U2381" s="593"/>
      <c r="V2381" s="551"/>
      <c r="W2381" s="545"/>
      <c r="X2381" s="540"/>
      <c r="Y2381" s="545"/>
      <c r="Z2381" s="540"/>
      <c r="AA2381" s="545"/>
      <c r="AB2381" s="540"/>
      <c r="AC2381" s="541"/>
      <c r="AD2381" s="553"/>
      <c r="AE2381" s="559"/>
      <c r="AF2381" s="588"/>
      <c r="AG2381" s="589"/>
      <c r="AH2381" s="540"/>
      <c r="AI2381" s="541"/>
      <c r="AJ2381" s="553"/>
      <c r="AK2381" s="559"/>
      <c r="AL2381" s="592"/>
      <c r="AM2381" s="593"/>
      <c r="AN2381" s="540"/>
      <c r="AO2381" s="541"/>
      <c r="AP2381" s="553"/>
      <c r="AQ2381" s="559"/>
      <c r="AR2381" s="592"/>
      <c r="AS2381" s="593"/>
      <c r="AT2381" s="580"/>
      <c r="AU2381" s="581"/>
      <c r="AV2381" s="576"/>
      <c r="AW2381" s="577"/>
      <c r="AX2381" s="592"/>
      <c r="AY2381" s="593"/>
      <c r="AZ2381" s="540"/>
      <c r="BA2381" s="541"/>
      <c r="BB2381" s="553"/>
      <c r="BC2381" s="559"/>
      <c r="BD2381" s="592"/>
      <c r="BE2381" s="593"/>
      <c r="BF2381" s="580"/>
      <c r="BG2381" s="581"/>
      <c r="BH2381" s="576"/>
      <c r="BI2381" s="577"/>
      <c r="BJ2381" s="592"/>
      <c r="BK2381" s="593"/>
      <c r="BL2381" s="653"/>
      <c r="BM2381" s="654"/>
      <c r="BN2381" s="655"/>
      <c r="BO2381" s="602"/>
      <c r="BP2381" s="600"/>
      <c r="BQ2381" s="54"/>
      <c r="BR2381" s="54"/>
      <c r="BS2381" s="54"/>
    </row>
    <row r="2382" spans="1:71" ht="21.75" customHeight="1">
      <c r="A2382" s="54"/>
      <c r="B2382" s="565" t="str">
        <f>IF(ROSTER!B$48="","",ROSTER!B$48)</f>
        <v/>
      </c>
      <c r="C2382" s="536" t="str">
        <f>IF(ROSTER!C$48="","",ROSTER!C$48)</f>
        <v/>
      </c>
      <c r="D2382" s="537"/>
      <c r="E2382" s="546"/>
      <c r="F2382" s="501">
        <f t="shared" ref="F2382" si="2128">IF(E2382="y",1,IF(E2382="S",1,0))</f>
        <v>0</v>
      </c>
      <c r="G2382" s="506">
        <f t="shared" ref="G2382" si="2129">IF(E2382="S",1,0)</f>
        <v>0</v>
      </c>
      <c r="H2382" s="542"/>
      <c r="I2382" s="543"/>
      <c r="J2382" s="538"/>
      <c r="K2382" s="539"/>
      <c r="L2382" s="552"/>
      <c r="M2382" s="558"/>
      <c r="N2382" s="554">
        <f t="shared" ref="N2382" si="2130">L2382+J2382</f>
        <v>0</v>
      </c>
      <c r="O2382" s="555"/>
      <c r="P2382" s="538"/>
      <c r="Q2382" s="539"/>
      <c r="R2382" s="552"/>
      <c r="S2382" s="558"/>
      <c r="T2382" s="590">
        <f t="shared" ref="T2382:T2385" si="2131">R2382-P2382</f>
        <v>0</v>
      </c>
      <c r="U2382" s="591"/>
      <c r="V2382" s="550"/>
      <c r="W2382" s="543"/>
      <c r="X2382" s="538"/>
      <c r="Y2382" s="543"/>
      <c r="Z2382" s="538"/>
      <c r="AA2382" s="543"/>
      <c r="AB2382" s="538"/>
      <c r="AC2382" s="539"/>
      <c r="AD2382" s="552"/>
      <c r="AE2382" s="558"/>
      <c r="AF2382" s="586"/>
      <c r="AG2382" s="587"/>
      <c r="AH2382" s="538"/>
      <c r="AI2382" s="539"/>
      <c r="AJ2382" s="552"/>
      <c r="AK2382" s="558"/>
      <c r="AL2382" s="590">
        <f t="shared" ref="AL2382" si="2132">IF(AH2382=0,0,(AJ2382/AH2382)*100)</f>
        <v>0</v>
      </c>
      <c r="AM2382" s="591"/>
      <c r="AN2382" s="538"/>
      <c r="AO2382" s="539"/>
      <c r="AP2382" s="552"/>
      <c r="AQ2382" s="558"/>
      <c r="AR2382" s="590">
        <f t="shared" ref="AR2382" si="2133">IF(AN2382=0,0,(AP2382/AN2382)*100)</f>
        <v>0</v>
      </c>
      <c r="AS2382" s="591"/>
      <c r="AT2382" s="578">
        <f t="shared" ref="AT2382" si="2134">AB2382+AH2382+AN2382</f>
        <v>0</v>
      </c>
      <c r="AU2382" s="579"/>
      <c r="AV2382" s="574">
        <f t="shared" ref="AV2382" si="2135">AD2382+AJ2382+AP2382</f>
        <v>0</v>
      </c>
      <c r="AW2382" s="575"/>
      <c r="AX2382" s="590">
        <f t="shared" ref="AX2382" si="2136">IF(AT2382=0,0,(AV2382/AT2382)*100)</f>
        <v>0</v>
      </c>
      <c r="AY2382" s="591"/>
      <c r="AZ2382" s="538"/>
      <c r="BA2382" s="539"/>
      <c r="BB2382" s="552"/>
      <c r="BC2382" s="558"/>
      <c r="BD2382" s="590">
        <f t="shared" ref="BD2382" si="2137">IF(AZ2382=0,0,(BB2382/AZ2382)*100)</f>
        <v>0</v>
      </c>
      <c r="BE2382" s="591"/>
      <c r="BF2382" s="578">
        <f t="shared" ref="BF2382" si="2138">AT2382+AZ2382</f>
        <v>0</v>
      </c>
      <c r="BG2382" s="579"/>
      <c r="BH2382" s="574">
        <f t="shared" ref="BH2382" si="2139">AV2382+BB2382</f>
        <v>0</v>
      </c>
      <c r="BI2382" s="575"/>
      <c r="BJ2382" s="590">
        <f t="shared" ref="BJ2382" si="2140">IF(BF2382=0,0,(BH2382/BF2382)*100)</f>
        <v>0</v>
      </c>
      <c r="BK2382" s="591"/>
      <c r="BL2382" s="650">
        <f t="shared" ref="BL2382" si="2141">(AD2382*2)+(AJ2382*2)+(AP2382*3)+BB2382</f>
        <v>0</v>
      </c>
      <c r="BM2382" s="651"/>
      <c r="BN2382" s="652"/>
      <c r="BO2382" s="601" t="e">
        <f>(BL2382*BR$74)+(N2382*BR$75)+(X2382*BR$76)+(R2382*BR$77)+(V2382*BR$78)+(Z2382*BR$79)</f>
        <v>#REF!</v>
      </c>
      <c r="BP2382" s="599" t="e">
        <f>((AZ2382-BB2382)*BR$81)+((AT2382-AV2382)*BR$80)+(H2382*BR$82)+(P2382*BR$83)</f>
        <v>#REF!</v>
      </c>
      <c r="BQ2382" s="54"/>
      <c r="BR2382" s="54"/>
      <c r="BS2382" s="54"/>
    </row>
    <row r="2383" spans="1:71" ht="22.5" customHeight="1">
      <c r="A2383" s="54"/>
      <c r="B2383" s="566"/>
      <c r="C2383" s="560" t="str">
        <f>IF(ROSTER!D$48="","",ROSTER!D$48)</f>
        <v/>
      </c>
      <c r="D2383" s="561"/>
      <c r="E2383" s="547"/>
      <c r="F2383" s="502"/>
      <c r="G2383" s="507"/>
      <c r="H2383" s="544"/>
      <c r="I2383" s="545"/>
      <c r="J2383" s="540"/>
      <c r="K2383" s="541"/>
      <c r="L2383" s="553"/>
      <c r="M2383" s="559"/>
      <c r="N2383" s="556" t="s">
        <v>14</v>
      </c>
      <c r="O2383" s="557"/>
      <c r="P2383" s="540"/>
      <c r="Q2383" s="541"/>
      <c r="R2383" s="553"/>
      <c r="S2383" s="559"/>
      <c r="T2383" s="592"/>
      <c r="U2383" s="593"/>
      <c r="V2383" s="551"/>
      <c r="W2383" s="545"/>
      <c r="X2383" s="540"/>
      <c r="Y2383" s="545"/>
      <c r="Z2383" s="540"/>
      <c r="AA2383" s="545"/>
      <c r="AB2383" s="540"/>
      <c r="AC2383" s="541"/>
      <c r="AD2383" s="553"/>
      <c r="AE2383" s="559"/>
      <c r="AF2383" s="588"/>
      <c r="AG2383" s="589"/>
      <c r="AH2383" s="540"/>
      <c r="AI2383" s="541"/>
      <c r="AJ2383" s="553"/>
      <c r="AK2383" s="559"/>
      <c r="AL2383" s="592"/>
      <c r="AM2383" s="593"/>
      <c r="AN2383" s="540"/>
      <c r="AO2383" s="541"/>
      <c r="AP2383" s="553"/>
      <c r="AQ2383" s="559"/>
      <c r="AR2383" s="592"/>
      <c r="AS2383" s="593"/>
      <c r="AT2383" s="580"/>
      <c r="AU2383" s="581"/>
      <c r="AV2383" s="576"/>
      <c r="AW2383" s="577"/>
      <c r="AX2383" s="592"/>
      <c r="AY2383" s="593"/>
      <c r="AZ2383" s="540"/>
      <c r="BA2383" s="541"/>
      <c r="BB2383" s="553"/>
      <c r="BC2383" s="559"/>
      <c r="BD2383" s="592"/>
      <c r="BE2383" s="593"/>
      <c r="BF2383" s="580"/>
      <c r="BG2383" s="581"/>
      <c r="BH2383" s="576"/>
      <c r="BI2383" s="577"/>
      <c r="BJ2383" s="592"/>
      <c r="BK2383" s="593"/>
      <c r="BL2383" s="653"/>
      <c r="BM2383" s="654"/>
      <c r="BN2383" s="655"/>
      <c r="BO2383" s="602"/>
      <c r="BP2383" s="600"/>
      <c r="BQ2383" s="54"/>
      <c r="BR2383" s="54"/>
      <c r="BS2383" s="54"/>
    </row>
    <row r="2384" spans="1:71" ht="21.75" customHeight="1">
      <c r="A2384" s="54"/>
      <c r="B2384" s="565" t="str">
        <f>IF(ROSTER!B$50="","",ROSTER!B$50)</f>
        <v/>
      </c>
      <c r="C2384" s="536" t="str">
        <f>IF(ROSTER!C$50="","",ROSTER!C$50)</f>
        <v/>
      </c>
      <c r="D2384" s="537"/>
      <c r="E2384" s="546"/>
      <c r="F2384" s="501">
        <f t="shared" ref="F2384" si="2142">IF(E2384="y",1,IF(E2384="S",1,0))</f>
        <v>0</v>
      </c>
      <c r="G2384" s="506">
        <f t="shared" ref="G2384" si="2143">IF(E2384="S",1,0)</f>
        <v>0</v>
      </c>
      <c r="H2384" s="542"/>
      <c r="I2384" s="543"/>
      <c r="J2384" s="538"/>
      <c r="K2384" s="539"/>
      <c r="L2384" s="552"/>
      <c r="M2384" s="558"/>
      <c r="N2384" s="554">
        <f t="shared" ref="N2384" si="2144">L2384+J2384</f>
        <v>0</v>
      </c>
      <c r="O2384" s="555"/>
      <c r="P2384" s="538"/>
      <c r="Q2384" s="539"/>
      <c r="R2384" s="552"/>
      <c r="S2384" s="558"/>
      <c r="T2384" s="590">
        <f t="shared" ref="T2384:T2385" si="2145">R2384-P2384</f>
        <v>0</v>
      </c>
      <c r="U2384" s="591"/>
      <c r="V2384" s="550"/>
      <c r="W2384" s="543"/>
      <c r="X2384" s="538"/>
      <c r="Y2384" s="543"/>
      <c r="Z2384" s="538"/>
      <c r="AA2384" s="543"/>
      <c r="AB2384" s="538"/>
      <c r="AC2384" s="539"/>
      <c r="AD2384" s="552"/>
      <c r="AE2384" s="558"/>
      <c r="AF2384" s="586"/>
      <c r="AG2384" s="587"/>
      <c r="AH2384" s="538"/>
      <c r="AI2384" s="539"/>
      <c r="AJ2384" s="552"/>
      <c r="AK2384" s="558"/>
      <c r="AL2384" s="590">
        <f t="shared" ref="AL2384" si="2146">IF(AH2384=0,0,(AJ2384/AH2384)*100)</f>
        <v>0</v>
      </c>
      <c r="AM2384" s="591"/>
      <c r="AN2384" s="538"/>
      <c r="AO2384" s="539"/>
      <c r="AP2384" s="552"/>
      <c r="AQ2384" s="558"/>
      <c r="AR2384" s="590">
        <f t="shared" ref="AR2384" si="2147">IF(AN2384=0,0,(AP2384/AN2384)*100)</f>
        <v>0</v>
      </c>
      <c r="AS2384" s="591"/>
      <c r="AT2384" s="578">
        <f t="shared" ref="AT2384" si="2148">AB2384+AH2384+AN2384</f>
        <v>0</v>
      </c>
      <c r="AU2384" s="579"/>
      <c r="AV2384" s="574">
        <f t="shared" ref="AV2384" si="2149">AD2384+AJ2384+AP2384</f>
        <v>0</v>
      </c>
      <c r="AW2384" s="575"/>
      <c r="AX2384" s="590">
        <f t="shared" ref="AX2384" si="2150">IF(AT2384=0,0,(AV2384/AT2384)*100)</f>
        <v>0</v>
      </c>
      <c r="AY2384" s="591"/>
      <c r="AZ2384" s="538"/>
      <c r="BA2384" s="539"/>
      <c r="BB2384" s="552"/>
      <c r="BC2384" s="558"/>
      <c r="BD2384" s="590">
        <f t="shared" ref="BD2384" si="2151">IF(AZ2384=0,0,(BB2384/AZ2384)*100)</f>
        <v>0</v>
      </c>
      <c r="BE2384" s="591"/>
      <c r="BF2384" s="578">
        <f t="shared" ref="BF2384" si="2152">AT2384+AZ2384</f>
        <v>0</v>
      </c>
      <c r="BG2384" s="579"/>
      <c r="BH2384" s="574">
        <f t="shared" ref="BH2384" si="2153">AV2384+BB2384</f>
        <v>0</v>
      </c>
      <c r="BI2384" s="575"/>
      <c r="BJ2384" s="590">
        <f t="shared" ref="BJ2384" si="2154">IF(BF2384=0,0,(BH2384/BF2384)*100)</f>
        <v>0</v>
      </c>
      <c r="BK2384" s="591"/>
      <c r="BL2384" s="650">
        <f t="shared" ref="BL2384" si="2155">(AD2384*2)+(AJ2384*2)+(AP2384*3)+BB2384</f>
        <v>0</v>
      </c>
      <c r="BM2384" s="651"/>
      <c r="BN2384" s="652"/>
      <c r="BO2384" s="601" t="e">
        <f>(BL2384*BR$74)+(N2384*BR$75)+(X2384*BR$76)+(R2384*BR$77)+(V2384*BR$78)+(Z2384*BR$79)</f>
        <v>#REF!</v>
      </c>
      <c r="BP2384" s="599" t="e">
        <f>((AZ2384-BB2384)*BR$81)+((AT2384-AV2384)*BR$80)+(H2384*BR$82)+(P2384*BR$83)</f>
        <v>#REF!</v>
      </c>
      <c r="BQ2384" s="54"/>
      <c r="BR2384" s="54"/>
      <c r="BS2384" s="54"/>
    </row>
    <row r="2385" spans="1:71" ht="22.5" customHeight="1" thickBot="1">
      <c r="A2385" s="54"/>
      <c r="B2385" s="566"/>
      <c r="C2385" s="560" t="str">
        <f>IF(ROSTER!D$50="","",ROSTER!D$50)</f>
        <v/>
      </c>
      <c r="D2385" s="561"/>
      <c r="E2385" s="547"/>
      <c r="F2385" s="502"/>
      <c r="G2385" s="507"/>
      <c r="H2385" s="544"/>
      <c r="I2385" s="545"/>
      <c r="J2385" s="540"/>
      <c r="K2385" s="541"/>
      <c r="L2385" s="553"/>
      <c r="M2385" s="559"/>
      <c r="N2385" s="556" t="s">
        <v>14</v>
      </c>
      <c r="O2385" s="557"/>
      <c r="P2385" s="540"/>
      <c r="Q2385" s="541"/>
      <c r="R2385" s="553"/>
      <c r="S2385" s="559"/>
      <c r="T2385" s="592"/>
      <c r="U2385" s="593"/>
      <c r="V2385" s="551"/>
      <c r="W2385" s="545"/>
      <c r="X2385" s="540"/>
      <c r="Y2385" s="545"/>
      <c r="Z2385" s="540"/>
      <c r="AA2385" s="545"/>
      <c r="AB2385" s="540"/>
      <c r="AC2385" s="541"/>
      <c r="AD2385" s="553"/>
      <c r="AE2385" s="559"/>
      <c r="AF2385" s="588"/>
      <c r="AG2385" s="589"/>
      <c r="AH2385" s="540"/>
      <c r="AI2385" s="541"/>
      <c r="AJ2385" s="553"/>
      <c r="AK2385" s="559"/>
      <c r="AL2385" s="592"/>
      <c r="AM2385" s="593"/>
      <c r="AN2385" s="540"/>
      <c r="AO2385" s="541"/>
      <c r="AP2385" s="553"/>
      <c r="AQ2385" s="559"/>
      <c r="AR2385" s="592"/>
      <c r="AS2385" s="593"/>
      <c r="AT2385" s="580"/>
      <c r="AU2385" s="581"/>
      <c r="AV2385" s="576"/>
      <c r="AW2385" s="577"/>
      <c r="AX2385" s="592"/>
      <c r="AY2385" s="593"/>
      <c r="AZ2385" s="540"/>
      <c r="BA2385" s="541"/>
      <c r="BB2385" s="553"/>
      <c r="BC2385" s="559"/>
      <c r="BD2385" s="592"/>
      <c r="BE2385" s="593"/>
      <c r="BF2385" s="580"/>
      <c r="BG2385" s="581"/>
      <c r="BH2385" s="576"/>
      <c r="BI2385" s="577"/>
      <c r="BJ2385" s="592"/>
      <c r="BK2385" s="593"/>
      <c r="BL2385" s="653"/>
      <c r="BM2385" s="654"/>
      <c r="BN2385" s="655"/>
      <c r="BO2385" s="602"/>
      <c r="BP2385" s="600"/>
      <c r="BQ2385" s="54"/>
      <c r="BR2385" s="54"/>
      <c r="BS2385" s="54"/>
    </row>
    <row r="2386" spans="1:71" s="335" customFormat="1" ht="33.4" customHeight="1">
      <c r="A2386" s="333"/>
      <c r="B2386" s="689"/>
      <c r="C2386" s="685"/>
      <c r="D2386" s="685" t="s">
        <v>10</v>
      </c>
      <c r="E2386" s="686"/>
      <c r="F2386" s="334"/>
      <c r="G2386" s="334"/>
      <c r="H2386" s="642">
        <f>SUM(H2342:I2385)</f>
        <v>0</v>
      </c>
      <c r="I2386" s="631"/>
      <c r="J2386" s="642">
        <f>SUM(J2342:K2385)</f>
        <v>0</v>
      </c>
      <c r="K2386" s="631"/>
      <c r="L2386" s="630">
        <f>SUM(L2342:M2385)</f>
        <v>0</v>
      </c>
      <c r="M2386" s="640"/>
      <c r="N2386" s="626">
        <f>L2386+J2386</f>
        <v>0</v>
      </c>
      <c r="O2386" s="627"/>
      <c r="P2386" s="630">
        <f>SUM(P2342:Q2385)</f>
        <v>0</v>
      </c>
      <c r="Q2386" s="631"/>
      <c r="R2386" s="630">
        <f t="shared" ref="R2386" si="2156">SUM(R2342:S2385)</f>
        <v>0</v>
      </c>
      <c r="S2386" s="640"/>
      <c r="T2386" s="630">
        <f t="shared" ref="T2386" si="2157">SUM(T2342:U2385)</f>
        <v>0</v>
      </c>
      <c r="U2386" s="627"/>
      <c r="V2386" s="640">
        <f t="shared" ref="V2386" si="2158">SUM(V2342:W2385)</f>
        <v>0</v>
      </c>
      <c r="W2386" s="640"/>
      <c r="X2386" s="642">
        <f t="shared" ref="X2386" si="2159">SUM(X2342:Y2385)</f>
        <v>0</v>
      </c>
      <c r="Y2386" s="627"/>
      <c r="Z2386" s="642">
        <f t="shared" ref="Z2386" si="2160">SUM(Z2342:AA2385)</f>
        <v>0</v>
      </c>
      <c r="AA2386" s="627"/>
      <c r="AB2386" s="640">
        <f t="shared" ref="AB2386" si="2161">SUM(AB2342:AC2385)</f>
        <v>0</v>
      </c>
      <c r="AC2386" s="631"/>
      <c r="AD2386" s="630">
        <f t="shared" ref="AD2386" si="2162">SUM(AD2342:AE2385)</f>
        <v>0</v>
      </c>
      <c r="AE2386" s="640"/>
      <c r="AF2386" s="626">
        <f t="shared" ref="AF2386" si="2163">SUM(AF2342:AG2385)</f>
        <v>0</v>
      </c>
      <c r="AG2386" s="627"/>
      <c r="AH2386" s="630">
        <f t="shared" ref="AH2386" si="2164">SUM(AH2342:AI2385)</f>
        <v>0</v>
      </c>
      <c r="AI2386" s="631"/>
      <c r="AJ2386" s="630">
        <f t="shared" ref="AJ2386" si="2165">SUM(AJ2342:AK2385)</f>
        <v>0</v>
      </c>
      <c r="AK2386" s="640"/>
      <c r="AL2386" s="626">
        <f>IF(AH2386=0,0,(AJ2386/AH2386)*100)</f>
        <v>0</v>
      </c>
      <c r="AM2386" s="627"/>
      <c r="AN2386" s="630">
        <f>SUM(AN2342:AO2385)</f>
        <v>0</v>
      </c>
      <c r="AO2386" s="631"/>
      <c r="AP2386" s="630">
        <f>SUM(AP2342:AQ2385)</f>
        <v>0</v>
      </c>
      <c r="AQ2386" s="640"/>
      <c r="AR2386" s="626">
        <f>IF(AN2386=0,0,(AP2386/AN2386)*100)</f>
        <v>0</v>
      </c>
      <c r="AS2386" s="627"/>
      <c r="AT2386" s="642">
        <f>AB2386+AH2386+AN2386</f>
        <v>0</v>
      </c>
      <c r="AU2386" s="631"/>
      <c r="AV2386" s="630">
        <f>AD2386+AJ2386+AP2386</f>
        <v>0</v>
      </c>
      <c r="AW2386" s="670"/>
      <c r="AX2386" s="626">
        <f>IF(AT2386=0,0,(AV2386/AT2386)*100)</f>
        <v>0</v>
      </c>
      <c r="AY2386" s="627"/>
      <c r="AZ2386" s="630">
        <f>SUM(AZ2342:BA2385)</f>
        <v>0</v>
      </c>
      <c r="BA2386" s="631"/>
      <c r="BB2386" s="630">
        <f>SUM(BB2342:BC2385)</f>
        <v>0</v>
      </c>
      <c r="BC2386" s="640"/>
      <c r="BD2386" s="626">
        <f>IF(AZ2386=0,0,(BB2386/AZ2386)*100)</f>
        <v>0</v>
      </c>
      <c r="BE2386" s="627"/>
      <c r="BF2386" s="642">
        <f>AT2386+AZ2386</f>
        <v>0</v>
      </c>
      <c r="BG2386" s="631"/>
      <c r="BH2386" s="630">
        <f>AV2386+BB2386</f>
        <v>0</v>
      </c>
      <c r="BI2386" s="670"/>
      <c r="BJ2386" s="626">
        <f>IF(BF2386=0,0,(BH2386/BF2386)*100)</f>
        <v>0</v>
      </c>
      <c r="BK2386" s="668"/>
      <c r="BL2386" s="644">
        <f>SUM(BL2342:BN2385)</f>
        <v>0</v>
      </c>
      <c r="BM2386" s="645"/>
      <c r="BN2386" s="646"/>
      <c r="BO2386" s="601" t="e">
        <f>(BL2386*BR$74)+(N2386*BR$75)+(X2386*BR$76)+(R2386*BR$77)+(V2386*BR$78)+(Z2386*BR$79)</f>
        <v>#REF!</v>
      </c>
      <c r="BP2386" s="599" t="e">
        <f>((AZ2386-BB2386)*BR$81)+((AT2386-AV2386)*BR$80)+(H2386*BR$82)+(P2386*BR$83)</f>
        <v>#REF!</v>
      </c>
      <c r="BQ2386" s="333"/>
      <c r="BR2386" s="333"/>
      <c r="BS2386" s="333"/>
    </row>
    <row r="2387" spans="1:71" s="335" customFormat="1" ht="33.950000000000003" customHeight="1" thickBot="1">
      <c r="A2387" s="333"/>
      <c r="B2387" s="690"/>
      <c r="C2387" s="687"/>
      <c r="D2387" s="687"/>
      <c r="E2387" s="688"/>
      <c r="F2387" s="336"/>
      <c r="G2387" s="336"/>
      <c r="H2387" s="643"/>
      <c r="I2387" s="633"/>
      <c r="J2387" s="643"/>
      <c r="K2387" s="633"/>
      <c r="L2387" s="632"/>
      <c r="M2387" s="641"/>
      <c r="N2387" s="628" t="s">
        <v>14</v>
      </c>
      <c r="O2387" s="629"/>
      <c r="P2387" s="632"/>
      <c r="Q2387" s="633"/>
      <c r="R2387" s="632"/>
      <c r="S2387" s="641"/>
      <c r="T2387" s="632"/>
      <c r="U2387" s="629"/>
      <c r="V2387" s="641"/>
      <c r="W2387" s="641"/>
      <c r="X2387" s="643"/>
      <c r="Y2387" s="629"/>
      <c r="Z2387" s="643"/>
      <c r="AA2387" s="629"/>
      <c r="AB2387" s="641"/>
      <c r="AC2387" s="633"/>
      <c r="AD2387" s="632"/>
      <c r="AE2387" s="641"/>
      <c r="AF2387" s="628"/>
      <c r="AG2387" s="629"/>
      <c r="AH2387" s="632"/>
      <c r="AI2387" s="633"/>
      <c r="AJ2387" s="632"/>
      <c r="AK2387" s="641"/>
      <c r="AL2387" s="628"/>
      <c r="AM2387" s="629"/>
      <c r="AN2387" s="632"/>
      <c r="AO2387" s="633"/>
      <c r="AP2387" s="632"/>
      <c r="AQ2387" s="641"/>
      <c r="AR2387" s="628"/>
      <c r="AS2387" s="629"/>
      <c r="AT2387" s="643"/>
      <c r="AU2387" s="633"/>
      <c r="AV2387" s="632"/>
      <c r="AW2387" s="671"/>
      <c r="AX2387" s="628"/>
      <c r="AY2387" s="629"/>
      <c r="AZ2387" s="632"/>
      <c r="BA2387" s="633"/>
      <c r="BB2387" s="632"/>
      <c r="BC2387" s="641"/>
      <c r="BD2387" s="628"/>
      <c r="BE2387" s="629"/>
      <c r="BF2387" s="643"/>
      <c r="BG2387" s="633"/>
      <c r="BH2387" s="632"/>
      <c r="BI2387" s="671"/>
      <c r="BJ2387" s="628"/>
      <c r="BK2387" s="669"/>
      <c r="BL2387" s="647"/>
      <c r="BM2387" s="648"/>
      <c r="BN2387" s="649"/>
      <c r="BO2387" s="602"/>
      <c r="BP2387" s="600"/>
      <c r="BQ2387" s="333"/>
      <c r="BR2387" s="333"/>
      <c r="BS2387" s="333"/>
    </row>
    <row r="2388" spans="1:71" s="341" customFormat="1" ht="48.2" customHeight="1" thickBot="1">
      <c r="A2388" s="337"/>
      <c r="B2388" s="667"/>
      <c r="C2388" s="665"/>
      <c r="D2388" s="665" t="s">
        <v>13</v>
      </c>
      <c r="E2388" s="666"/>
      <c r="F2388" s="338"/>
      <c r="G2388" s="334"/>
      <c r="H2388" s="676"/>
      <c r="I2388" s="677"/>
      <c r="J2388" s="673"/>
      <c r="K2388" s="672"/>
      <c r="L2388" s="605"/>
      <c r="M2388" s="606"/>
      <c r="N2388" s="674">
        <f>J2388+L2388</f>
        <v>0</v>
      </c>
      <c r="O2388" s="675"/>
      <c r="P2388" s="673"/>
      <c r="Q2388" s="672"/>
      <c r="R2388" s="605"/>
      <c r="S2388" s="672"/>
      <c r="T2388" s="626">
        <f>R2388-P2388</f>
        <v>0</v>
      </c>
      <c r="U2388" s="627"/>
      <c r="V2388" s="673"/>
      <c r="W2388" s="678"/>
      <c r="X2388" s="679"/>
      <c r="Y2388" s="680"/>
      <c r="Z2388" s="673"/>
      <c r="AA2388" s="678"/>
      <c r="AB2388" s="673"/>
      <c r="AC2388" s="672"/>
      <c r="AD2388" s="605"/>
      <c r="AE2388" s="606"/>
      <c r="AF2388" s="634">
        <f>IF(AB2388=0,0,(AD2388/AB2388)*100)</f>
        <v>0</v>
      </c>
      <c r="AG2388" s="635"/>
      <c r="AH2388" s="673"/>
      <c r="AI2388" s="672"/>
      <c r="AJ2388" s="605"/>
      <c r="AK2388" s="606"/>
      <c r="AL2388" s="626">
        <f>IF(AH2388=0,0,(AJ2388/AH2388)*100)</f>
        <v>0</v>
      </c>
      <c r="AM2388" s="627"/>
      <c r="AN2388" s="673"/>
      <c r="AO2388" s="672"/>
      <c r="AP2388" s="605"/>
      <c r="AQ2388" s="606"/>
      <c r="AR2388" s="626">
        <f>IF(AN2388=0,0,(AP2388/AN2388)*100)</f>
        <v>0</v>
      </c>
      <c r="AS2388" s="627"/>
      <c r="AT2388" s="681">
        <f>AB2388+AH2388+AN2388</f>
        <v>0</v>
      </c>
      <c r="AU2388" s="682"/>
      <c r="AV2388" s="683">
        <f>AD2388+AJ2388+AP2388</f>
        <v>0</v>
      </c>
      <c r="AW2388" s="684"/>
      <c r="AX2388" s="626">
        <f>IF(AT2388=0,0,(AV2388/AT2388)*100)</f>
        <v>0</v>
      </c>
      <c r="AY2388" s="627"/>
      <c r="AZ2388" s="673"/>
      <c r="BA2388" s="672"/>
      <c r="BB2388" s="605"/>
      <c r="BC2388" s="606"/>
      <c r="BD2388" s="626">
        <f>IF(AZ2388=0,0,(BB2388/AZ2388)*100)</f>
        <v>0</v>
      </c>
      <c r="BE2388" s="627"/>
      <c r="BF2388" s="681">
        <f>AT2388+AZ2388</f>
        <v>0</v>
      </c>
      <c r="BG2388" s="682"/>
      <c r="BH2388" s="683">
        <f>AV2388+BB2388</f>
        <v>0</v>
      </c>
      <c r="BI2388" s="684"/>
      <c r="BJ2388" s="626">
        <f>IF(BF2388=0,0,(BH2388/BF2388)*100)</f>
        <v>0</v>
      </c>
      <c r="BK2388" s="627"/>
      <c r="BL2388" s="594"/>
      <c r="BM2388" s="595"/>
      <c r="BN2388" s="596"/>
      <c r="BO2388" s="339"/>
      <c r="BP2388" s="340"/>
      <c r="BQ2388" s="337"/>
      <c r="BR2388" s="337"/>
      <c r="BS2388" s="337"/>
    </row>
    <row r="2389" spans="1:71" s="341" customFormat="1" ht="48.95" customHeight="1" thickBot="1">
      <c r="A2389" s="337"/>
      <c r="B2389" s="342"/>
      <c r="C2389" s="343"/>
      <c r="D2389" s="570" t="s">
        <v>95</v>
      </c>
      <c r="E2389" s="571"/>
      <c r="F2389" s="344"/>
      <c r="G2389" s="344"/>
      <c r="H2389" s="343"/>
      <c r="I2389" s="343"/>
      <c r="J2389" s="567">
        <f>IF((J2386+L2388)=0,0,J2386/(J2386+L2388)*100)</f>
        <v>0</v>
      </c>
      <c r="K2389" s="569"/>
      <c r="L2389" s="567">
        <f>IF((L2386+J2388)=0,0,L2386/(L2386+J2388)*100)</f>
        <v>0</v>
      </c>
      <c r="M2389" s="569"/>
      <c r="N2389" s="567">
        <f>IF((N2386+N2388)=0,0,N2386/(N2386+N2388)*100)</f>
        <v>0</v>
      </c>
      <c r="O2389" s="568"/>
      <c r="P2389" s="572"/>
      <c r="Q2389" s="509"/>
      <c r="R2389" s="509"/>
      <c r="S2389" s="509"/>
      <c r="T2389" s="535"/>
      <c r="U2389" s="535"/>
      <c r="V2389" s="509"/>
      <c r="W2389" s="509"/>
      <c r="X2389" s="509"/>
      <c r="Y2389" s="509"/>
      <c r="Z2389" s="509"/>
      <c r="AA2389" s="509"/>
      <c r="AB2389" s="509"/>
      <c r="AC2389" s="509"/>
      <c r="AD2389" s="509"/>
      <c r="AE2389" s="509"/>
      <c r="AF2389" s="509"/>
      <c r="AG2389" s="509"/>
      <c r="AH2389" s="509"/>
      <c r="AI2389" s="509"/>
      <c r="AJ2389" s="509"/>
      <c r="AK2389" s="509"/>
      <c r="AL2389" s="509"/>
      <c r="AM2389" s="509"/>
      <c r="AN2389" s="509"/>
      <c r="AO2389" s="509"/>
      <c r="AP2389" s="509"/>
      <c r="AQ2389" s="509"/>
      <c r="AR2389" s="509"/>
      <c r="AS2389" s="509"/>
      <c r="AT2389" s="509"/>
      <c r="AU2389" s="509"/>
      <c r="AV2389" s="509"/>
      <c r="AW2389" s="509"/>
      <c r="AX2389" s="509"/>
      <c r="AY2389" s="509"/>
      <c r="AZ2389" s="509"/>
      <c r="BA2389" s="509"/>
      <c r="BB2389" s="509"/>
      <c r="BC2389" s="509"/>
      <c r="BD2389" s="509"/>
      <c r="BE2389" s="509"/>
      <c r="BF2389" s="509"/>
      <c r="BG2389" s="509"/>
      <c r="BH2389" s="509"/>
      <c r="BI2389" s="509"/>
      <c r="BJ2389" s="509"/>
      <c r="BK2389" s="509"/>
      <c r="BL2389" s="509"/>
      <c r="BM2389" s="509"/>
      <c r="BN2389" s="573"/>
      <c r="BO2389" s="345"/>
      <c r="BP2389" s="345"/>
      <c r="BQ2389" s="337"/>
      <c r="BR2389" s="337"/>
      <c r="BS2389" s="337"/>
    </row>
    <row r="2390" spans="1:71" ht="15.75" customHeight="1" thickTop="1" thickBot="1">
      <c r="A2390" s="54"/>
      <c r="B2390" s="214"/>
      <c r="C2390" s="215"/>
      <c r="D2390" s="215"/>
      <c r="E2390" s="215"/>
      <c r="F2390" s="74"/>
      <c r="G2390" s="74"/>
      <c r="H2390" s="215"/>
      <c r="I2390" s="215"/>
      <c r="J2390" s="215"/>
      <c r="K2390" s="215"/>
      <c r="L2390" s="215"/>
      <c r="M2390" s="215"/>
      <c r="N2390" s="215"/>
      <c r="O2390" s="215"/>
      <c r="P2390" s="215"/>
      <c r="Q2390" s="215"/>
      <c r="R2390" s="215"/>
      <c r="S2390" s="215"/>
      <c r="T2390" s="215"/>
      <c r="U2390" s="215"/>
      <c r="V2390" s="215"/>
      <c r="W2390" s="215"/>
      <c r="X2390" s="215"/>
      <c r="Y2390" s="215"/>
      <c r="Z2390" s="215"/>
      <c r="AA2390" s="215"/>
      <c r="AB2390" s="215"/>
      <c r="AC2390" s="215"/>
      <c r="AD2390" s="215"/>
      <c r="AE2390" s="215"/>
      <c r="AF2390" s="220"/>
      <c r="AG2390" s="220"/>
      <c r="AH2390" s="215"/>
      <c r="AI2390" s="215"/>
      <c r="AJ2390" s="215"/>
      <c r="AK2390" s="215"/>
      <c r="AL2390" s="215"/>
      <c r="AM2390" s="215"/>
      <c r="AN2390" s="215"/>
      <c r="AO2390" s="215"/>
      <c r="AP2390" s="215"/>
      <c r="AQ2390" s="215"/>
      <c r="AR2390" s="215"/>
      <c r="AS2390" s="215"/>
      <c r="AT2390" s="215"/>
      <c r="AU2390" s="215"/>
      <c r="AV2390" s="215"/>
      <c r="AW2390" s="215"/>
      <c r="AX2390" s="215"/>
      <c r="AY2390" s="215"/>
      <c r="AZ2390" s="215"/>
      <c r="BA2390" s="215"/>
      <c r="BB2390" s="215"/>
      <c r="BC2390" s="215"/>
      <c r="BD2390" s="215"/>
      <c r="BE2390" s="215"/>
      <c r="BF2390" s="215"/>
      <c r="BG2390" s="215"/>
      <c r="BH2390" s="215"/>
      <c r="BI2390" s="215"/>
      <c r="BJ2390" s="215"/>
      <c r="BK2390" s="215"/>
      <c r="BL2390" s="215"/>
      <c r="BM2390" s="215"/>
      <c r="BN2390" s="221"/>
      <c r="BO2390" s="75"/>
      <c r="BP2390" s="75"/>
      <c r="BQ2390" s="54"/>
      <c r="BR2390" s="54"/>
      <c r="BS2390" s="54"/>
    </row>
    <row r="2391" spans="1:71" s="73" customFormat="1" ht="80.25" customHeight="1" thickTop="1" thickBot="1">
      <c r="A2391" s="72"/>
      <c r="B2391" s="656" t="s">
        <v>62</v>
      </c>
      <c r="C2391" s="657"/>
      <c r="D2391" s="616" t="s">
        <v>54</v>
      </c>
      <c r="E2391" s="616"/>
      <c r="F2391" s="76"/>
      <c r="G2391" s="76"/>
      <c r="H2391" s="607"/>
      <c r="I2391" s="608"/>
      <c r="J2391" s="609"/>
      <c r="K2391" s="346"/>
      <c r="L2391" s="607"/>
      <c r="M2391" s="608"/>
      <c r="N2391" s="609"/>
      <c r="O2391" s="510" t="s">
        <v>49</v>
      </c>
      <c r="P2391" s="511"/>
      <c r="Q2391" s="511"/>
      <c r="R2391" s="511"/>
      <c r="S2391" s="607"/>
      <c r="T2391" s="608"/>
      <c r="U2391" s="609"/>
      <c r="V2391" s="346"/>
      <c r="W2391" s="607"/>
      <c r="X2391" s="608"/>
      <c r="Y2391" s="609"/>
      <c r="Z2391" s="510" t="s">
        <v>115</v>
      </c>
      <c r="AA2391" s="511"/>
      <c r="AB2391" s="511"/>
      <c r="AC2391" s="511"/>
      <c r="AD2391" s="511"/>
      <c r="AE2391" s="511"/>
      <c r="AF2391" s="511"/>
      <c r="AG2391" s="511"/>
      <c r="AH2391" s="511"/>
      <c r="AI2391" s="512"/>
      <c r="AJ2391" s="607"/>
      <c r="AK2391" s="608"/>
      <c r="AL2391" s="609"/>
      <c r="AM2391" s="346"/>
      <c r="AN2391" s="607"/>
      <c r="AO2391" s="608"/>
      <c r="AP2391" s="609"/>
      <c r="AQ2391" s="510" t="s">
        <v>53</v>
      </c>
      <c r="AR2391" s="511"/>
      <c r="AS2391" s="511"/>
      <c r="AT2391" s="512"/>
      <c r="AU2391" s="607"/>
      <c r="AV2391" s="608"/>
      <c r="AW2391" s="609"/>
      <c r="AX2391" s="346"/>
      <c r="AY2391" s="607"/>
      <c r="AZ2391" s="608"/>
      <c r="BA2391" s="609"/>
      <c r="BB2391" s="614" t="s">
        <v>117</v>
      </c>
      <c r="BC2391" s="615"/>
      <c r="BD2391" s="615"/>
      <c r="BE2391" s="658"/>
      <c r="BF2391" s="520">
        <f>BL2386</f>
        <v>0</v>
      </c>
      <c r="BG2391" s="521"/>
      <c r="BH2391" s="522"/>
      <c r="BI2391" s="346"/>
      <c r="BJ2391" s="520">
        <f>BL2388</f>
        <v>0</v>
      </c>
      <c r="BK2391" s="521"/>
      <c r="BL2391" s="522"/>
      <c r="BM2391" s="227"/>
      <c r="BN2391" s="228"/>
      <c r="BO2391" s="77"/>
      <c r="BP2391" s="77"/>
      <c r="BQ2391" s="72"/>
      <c r="BR2391" s="72"/>
      <c r="BS2391" s="72"/>
    </row>
    <row r="2392" spans="1:71" ht="15.6" customHeight="1" thickTop="1" thickBot="1">
      <c r="A2392" s="54"/>
      <c r="B2392" s="216"/>
      <c r="C2392" s="210"/>
      <c r="D2392" s="217"/>
      <c r="E2392" s="217"/>
      <c r="F2392" s="78"/>
      <c r="G2392" s="78"/>
      <c r="H2392" s="224"/>
      <c r="I2392" s="224"/>
      <c r="J2392" s="224"/>
      <c r="K2392" s="224"/>
      <c r="L2392" s="224"/>
      <c r="M2392" s="224"/>
      <c r="N2392" s="224"/>
      <c r="O2392" s="222"/>
      <c r="P2392" s="222"/>
      <c r="Q2392" s="222"/>
      <c r="R2392" s="222"/>
      <c r="S2392" s="224"/>
      <c r="T2392" s="224"/>
      <c r="U2392" s="224"/>
      <c r="V2392" s="223"/>
      <c r="W2392" s="224"/>
      <c r="X2392" s="224"/>
      <c r="Y2392" s="224"/>
      <c r="Z2392" s="222"/>
      <c r="AA2392" s="222"/>
      <c r="AB2392" s="222"/>
      <c r="AC2392" s="222"/>
      <c r="AD2392" s="224"/>
      <c r="AE2392" s="224"/>
      <c r="AF2392" s="224"/>
      <c r="AG2392" s="224"/>
      <c r="AH2392" s="223"/>
      <c r="AI2392" s="223"/>
      <c r="AJ2392" s="224"/>
      <c r="AK2392" s="222"/>
      <c r="AL2392" s="222"/>
      <c r="AM2392" s="222"/>
      <c r="AN2392" s="222"/>
      <c r="AO2392" s="224"/>
      <c r="AP2392" s="224"/>
      <c r="AQ2392" s="222"/>
      <c r="AR2392" s="222"/>
      <c r="AS2392" s="222"/>
      <c r="AT2392" s="222"/>
      <c r="AU2392" s="224"/>
      <c r="AV2392" s="224"/>
      <c r="AW2392" s="224"/>
      <c r="AX2392" s="224"/>
      <c r="AY2392" s="224"/>
      <c r="AZ2392" s="226"/>
      <c r="BA2392" s="226"/>
      <c r="BB2392" s="222"/>
      <c r="BC2392" s="230"/>
      <c r="BD2392" s="231"/>
      <c r="BE2392" s="231"/>
      <c r="BF2392" s="232"/>
      <c r="BG2392" s="232"/>
      <c r="BH2392" s="226"/>
      <c r="BI2392" s="224"/>
      <c r="BJ2392" s="233"/>
      <c r="BK2392" s="233"/>
      <c r="BL2392" s="226"/>
      <c r="BM2392" s="229"/>
      <c r="BN2392" s="234"/>
      <c r="BO2392" s="79"/>
      <c r="BP2392" s="79"/>
      <c r="BQ2392" s="54"/>
      <c r="BR2392" s="54"/>
      <c r="BS2392" s="54"/>
    </row>
    <row r="2393" spans="1:71" s="73" customFormat="1" ht="80.25" customHeight="1" thickTop="1" thickBot="1">
      <c r="A2393" s="72"/>
      <c r="B2393" s="614" t="s">
        <v>47</v>
      </c>
      <c r="C2393" s="615"/>
      <c r="D2393" s="616" t="s">
        <v>55</v>
      </c>
      <c r="E2393" s="616"/>
      <c r="F2393" s="76"/>
      <c r="G2393" s="76"/>
      <c r="H2393" s="520">
        <f>H2391</f>
        <v>0</v>
      </c>
      <c r="I2393" s="521"/>
      <c r="J2393" s="522"/>
      <c r="K2393" s="346"/>
      <c r="L2393" s="520">
        <f>L2391</f>
        <v>0</v>
      </c>
      <c r="M2393" s="521"/>
      <c r="N2393" s="522"/>
      <c r="O2393" s="510" t="s">
        <v>51</v>
      </c>
      <c r="P2393" s="511"/>
      <c r="Q2393" s="511"/>
      <c r="R2393" s="511"/>
      <c r="S2393" s="520">
        <f>S2391-H2391</f>
        <v>0</v>
      </c>
      <c r="T2393" s="521"/>
      <c r="U2393" s="522"/>
      <c r="V2393" s="346"/>
      <c r="W2393" s="520">
        <f>W2391-L2391</f>
        <v>0</v>
      </c>
      <c r="X2393" s="521"/>
      <c r="Y2393" s="522"/>
      <c r="Z2393" s="510" t="s">
        <v>116</v>
      </c>
      <c r="AA2393" s="511"/>
      <c r="AB2393" s="511"/>
      <c r="AC2393" s="511"/>
      <c r="AD2393" s="511"/>
      <c r="AE2393" s="511"/>
      <c r="AF2393" s="511"/>
      <c r="AG2393" s="511"/>
      <c r="AH2393" s="511"/>
      <c r="AI2393" s="512"/>
      <c r="AJ2393" s="520">
        <f>AJ2391-S2391</f>
        <v>0</v>
      </c>
      <c r="AK2393" s="521"/>
      <c r="AL2393" s="522"/>
      <c r="AM2393" s="346"/>
      <c r="AN2393" s="520">
        <f>AN2391-W2391</f>
        <v>0</v>
      </c>
      <c r="AO2393" s="521"/>
      <c r="AP2393" s="522"/>
      <c r="AQ2393" s="510" t="s">
        <v>52</v>
      </c>
      <c r="AR2393" s="511"/>
      <c r="AS2393" s="511"/>
      <c r="AT2393" s="512"/>
      <c r="AU2393" s="520">
        <f>AU2391-AJ2391</f>
        <v>0</v>
      </c>
      <c r="AV2393" s="521"/>
      <c r="AW2393" s="522"/>
      <c r="AX2393" s="346"/>
      <c r="AY2393" s="520">
        <f>AY2391-AN2391</f>
        <v>0</v>
      </c>
      <c r="AZ2393" s="521"/>
      <c r="BA2393" s="522"/>
      <c r="BB2393" s="614" t="s">
        <v>118</v>
      </c>
      <c r="BC2393" s="615"/>
      <c r="BD2393" s="615"/>
      <c r="BE2393" s="658"/>
      <c r="BF2393" s="520">
        <f>BF2391-AU2391</f>
        <v>0</v>
      </c>
      <c r="BG2393" s="521"/>
      <c r="BH2393" s="522"/>
      <c r="BI2393" s="346"/>
      <c r="BJ2393" s="520">
        <f>BJ2391-AY2391</f>
        <v>0</v>
      </c>
      <c r="BK2393" s="521"/>
      <c r="BL2393" s="522"/>
      <c r="BM2393" s="227"/>
      <c r="BN2393" s="228"/>
      <c r="BO2393" s="77"/>
      <c r="BP2393" s="77"/>
      <c r="BQ2393" s="72"/>
      <c r="BR2393" s="72"/>
      <c r="BS2393" s="72"/>
    </row>
    <row r="2394" spans="1:71" ht="15.75" customHeight="1" thickTop="1" thickBot="1">
      <c r="A2394" s="54"/>
      <c r="B2394" s="218"/>
      <c r="C2394" s="219"/>
      <c r="D2394" s="219"/>
      <c r="E2394" s="219"/>
      <c r="F2394" s="80"/>
      <c r="G2394" s="80"/>
      <c r="H2394" s="219"/>
      <c r="I2394" s="219"/>
      <c r="J2394" s="219"/>
      <c r="K2394" s="219"/>
      <c r="L2394" s="219"/>
      <c r="M2394" s="219"/>
      <c r="N2394" s="219"/>
      <c r="O2394" s="219"/>
      <c r="P2394" s="219"/>
      <c r="Q2394" s="219"/>
      <c r="R2394" s="219"/>
      <c r="S2394" s="219"/>
      <c r="T2394" s="219"/>
      <c r="U2394" s="219"/>
      <c r="V2394" s="219"/>
      <c r="W2394" s="219"/>
      <c r="X2394" s="219"/>
      <c r="Y2394" s="219"/>
      <c r="Z2394" s="219"/>
      <c r="AA2394" s="219"/>
      <c r="AB2394" s="219"/>
      <c r="AC2394" s="219"/>
      <c r="AD2394" s="219"/>
      <c r="AE2394" s="219"/>
      <c r="AF2394" s="225"/>
      <c r="AG2394" s="225"/>
      <c r="AH2394" s="219"/>
      <c r="AI2394" s="219"/>
      <c r="AJ2394" s="219"/>
      <c r="AK2394" s="219"/>
      <c r="AL2394" s="219"/>
      <c r="AM2394" s="219"/>
      <c r="AN2394" s="219"/>
      <c r="AO2394" s="219"/>
      <c r="AP2394" s="219"/>
      <c r="AQ2394" s="219"/>
      <c r="AR2394" s="219"/>
      <c r="AS2394" s="219"/>
      <c r="AT2394" s="219"/>
      <c r="AU2394" s="219"/>
      <c r="AV2394" s="219"/>
      <c r="AW2394" s="219"/>
      <c r="AX2394" s="219"/>
      <c r="AY2394" s="219"/>
      <c r="AZ2394" s="219"/>
      <c r="BA2394" s="617" t="s">
        <v>135</v>
      </c>
      <c r="BB2394" s="617"/>
      <c r="BC2394" s="617"/>
      <c r="BD2394" s="617"/>
      <c r="BE2394" s="617"/>
      <c r="BF2394" s="617"/>
      <c r="BG2394" s="617"/>
      <c r="BH2394" s="617"/>
      <c r="BI2394" s="617"/>
      <c r="BJ2394" s="617"/>
      <c r="BK2394" s="617"/>
      <c r="BL2394" s="617"/>
      <c r="BM2394" s="617"/>
      <c r="BN2394" s="618"/>
      <c r="BO2394" s="81"/>
      <c r="BP2394" s="81"/>
      <c r="BQ2394" s="54"/>
      <c r="BR2394" s="54"/>
      <c r="BS2394" s="54"/>
    </row>
    <row r="2395" spans="1:71" ht="12" customHeight="1" thickTop="1">
      <c r="A2395" s="54"/>
      <c r="B2395" s="55"/>
      <c r="C2395" s="54"/>
      <c r="D2395" s="54"/>
      <c r="E2395" s="54"/>
      <c r="F2395" s="56"/>
      <c r="G2395" s="56"/>
      <c r="H2395" s="54"/>
      <c r="I2395" s="54"/>
      <c r="J2395" s="54"/>
      <c r="K2395" s="54"/>
      <c r="L2395" s="54"/>
      <c r="M2395" s="54"/>
      <c r="N2395" s="54"/>
      <c r="O2395" s="54"/>
      <c r="P2395" s="54"/>
      <c r="Q2395" s="54"/>
      <c r="R2395" s="54"/>
      <c r="S2395" s="54"/>
      <c r="T2395" s="54"/>
      <c r="U2395" s="54"/>
      <c r="V2395" s="54"/>
      <c r="W2395" s="54"/>
      <c r="X2395" s="54"/>
      <c r="Y2395" s="54"/>
      <c r="Z2395" s="54"/>
      <c r="AA2395" s="54"/>
      <c r="AB2395" s="54"/>
      <c r="AC2395" s="54"/>
      <c r="AD2395" s="54"/>
      <c r="AE2395" s="54"/>
      <c r="AF2395" s="57"/>
      <c r="AG2395" s="57"/>
      <c r="AH2395" s="54"/>
      <c r="AI2395" s="54"/>
      <c r="AJ2395" s="54"/>
      <c r="AK2395" s="54"/>
      <c r="AL2395" s="54"/>
      <c r="AM2395" s="54"/>
      <c r="AN2395" s="54"/>
      <c r="AO2395" s="54"/>
      <c r="AP2395" s="54"/>
      <c r="AQ2395" s="54"/>
      <c r="AR2395" s="54"/>
      <c r="AS2395" s="54"/>
      <c r="AT2395" s="54"/>
      <c r="AU2395" s="54"/>
      <c r="AV2395" s="54"/>
      <c r="AW2395" s="54"/>
      <c r="AX2395" s="54"/>
      <c r="AY2395" s="54"/>
      <c r="AZ2395" s="54"/>
      <c r="BA2395" s="54"/>
      <c r="BB2395" s="54"/>
      <c r="BC2395" s="54"/>
      <c r="BD2395" s="54"/>
      <c r="BE2395" s="54"/>
      <c r="BF2395" s="54"/>
      <c r="BG2395" s="54"/>
      <c r="BH2395" s="54"/>
      <c r="BI2395" s="54"/>
      <c r="BJ2395" s="54"/>
      <c r="BK2395" s="54"/>
      <c r="BL2395" s="54"/>
      <c r="BM2395" s="54"/>
      <c r="BN2395" s="54"/>
      <c r="BO2395" s="58"/>
      <c r="BP2395" s="58"/>
      <c r="BQ2395" s="54"/>
      <c r="BR2395" s="54"/>
      <c r="BS2395" s="54"/>
    </row>
    <row r="2396" spans="1:71" s="61" customFormat="1" ht="33.75">
      <c r="A2396" s="60"/>
      <c r="B2396" s="503" t="s">
        <v>9</v>
      </c>
      <c r="C2396" s="503"/>
      <c r="D2396" s="503"/>
      <c r="E2396" s="503"/>
      <c r="F2396" s="503"/>
      <c r="G2396" s="503"/>
      <c r="H2396" s="503"/>
      <c r="I2396" s="503"/>
      <c r="J2396" s="503"/>
      <c r="K2396" s="503"/>
      <c r="L2396" s="503"/>
      <c r="M2396" s="503"/>
      <c r="N2396" s="503"/>
      <c r="O2396" s="503"/>
      <c r="P2396" s="503"/>
      <c r="Q2396" s="503"/>
      <c r="R2396" s="503"/>
      <c r="S2396" s="503"/>
      <c r="T2396" s="503"/>
      <c r="U2396" s="503"/>
      <c r="V2396" s="503"/>
      <c r="W2396" s="503"/>
      <c r="X2396" s="503"/>
      <c r="Y2396" s="503"/>
      <c r="Z2396" s="503"/>
      <c r="AA2396" s="503"/>
      <c r="AB2396" s="503"/>
      <c r="AC2396" s="503"/>
      <c r="AD2396" s="503"/>
      <c r="AE2396" s="503"/>
      <c r="AF2396" s="503"/>
      <c r="AG2396" s="503"/>
      <c r="AH2396" s="503"/>
      <c r="AI2396" s="503"/>
      <c r="AJ2396" s="503"/>
      <c r="AK2396" s="503"/>
      <c r="AL2396" s="503"/>
      <c r="AM2396" s="503"/>
      <c r="AN2396" s="503"/>
      <c r="AO2396" s="503"/>
      <c r="AP2396" s="503"/>
      <c r="AQ2396" s="503"/>
      <c r="AR2396" s="503"/>
      <c r="AS2396" s="503"/>
      <c r="AT2396" s="503"/>
      <c r="AU2396" s="503"/>
      <c r="AV2396" s="503"/>
      <c r="AW2396" s="503"/>
      <c r="AX2396" s="503"/>
      <c r="AY2396" s="503"/>
      <c r="AZ2396" s="503"/>
      <c r="BA2396" s="503"/>
      <c r="BB2396" s="503"/>
      <c r="BC2396" s="503"/>
      <c r="BD2396" s="503"/>
      <c r="BE2396" s="503"/>
      <c r="BF2396" s="503"/>
      <c r="BG2396" s="503"/>
      <c r="BH2396" s="503"/>
      <c r="BI2396" s="503"/>
      <c r="BJ2396" s="503"/>
      <c r="BK2396" s="503"/>
      <c r="BL2396" s="503"/>
      <c r="BM2396" s="503"/>
      <c r="BN2396" s="503"/>
      <c r="BO2396" s="192"/>
      <c r="BP2396" s="192"/>
      <c r="BQ2396" s="60"/>
      <c r="BR2396" s="60"/>
      <c r="BS2396" s="60"/>
    </row>
    <row r="2397" spans="1:71" ht="10.9" customHeight="1">
      <c r="A2397" s="54"/>
      <c r="B2397" s="193"/>
      <c r="C2397" s="194"/>
      <c r="D2397" s="194"/>
      <c r="E2397" s="194"/>
      <c r="F2397" s="195"/>
      <c r="G2397" s="195"/>
      <c r="H2397" s="194"/>
      <c r="I2397" s="194"/>
      <c r="J2397" s="194"/>
      <c r="K2397" s="194"/>
      <c r="L2397" s="194"/>
      <c r="M2397" s="194"/>
      <c r="N2397" s="194"/>
      <c r="O2397" s="194"/>
      <c r="P2397" s="194"/>
      <c r="Q2397" s="194"/>
      <c r="R2397" s="194"/>
      <c r="S2397" s="194"/>
      <c r="T2397" s="194"/>
      <c r="U2397" s="194"/>
      <c r="V2397" s="194"/>
      <c r="W2397" s="194"/>
      <c r="X2397" s="194"/>
      <c r="Y2397" s="194"/>
      <c r="Z2397" s="194"/>
      <c r="AA2397" s="194"/>
      <c r="AB2397" s="194"/>
      <c r="AC2397" s="194"/>
      <c r="AD2397" s="194"/>
      <c r="AE2397" s="194"/>
      <c r="AF2397" s="196"/>
      <c r="AG2397" s="196"/>
      <c r="AH2397" s="194"/>
      <c r="AI2397" s="194"/>
      <c r="AJ2397" s="194"/>
      <c r="AK2397" s="194"/>
      <c r="AL2397" s="194"/>
      <c r="AM2397" s="194"/>
      <c r="AN2397" s="194"/>
      <c r="AO2397" s="194"/>
      <c r="AP2397" s="194"/>
      <c r="AQ2397" s="194"/>
      <c r="AR2397" s="194"/>
      <c r="AS2397" s="194"/>
      <c r="AT2397" s="194"/>
      <c r="AU2397" s="194"/>
      <c r="AV2397" s="194"/>
      <c r="AW2397" s="194"/>
      <c r="AX2397" s="194"/>
      <c r="AY2397" s="194"/>
      <c r="AZ2397" s="194"/>
      <c r="BA2397" s="194"/>
      <c r="BB2397" s="194"/>
      <c r="BC2397" s="194"/>
      <c r="BD2397" s="194"/>
      <c r="BE2397" s="194"/>
      <c r="BF2397" s="194"/>
      <c r="BG2397" s="194"/>
      <c r="BH2397" s="194"/>
      <c r="BI2397" s="194"/>
      <c r="BJ2397" s="194"/>
      <c r="BK2397" s="194"/>
      <c r="BL2397" s="194"/>
      <c r="BM2397" s="194"/>
      <c r="BN2397" s="508"/>
      <c r="BO2397" s="508"/>
      <c r="BP2397" s="508"/>
      <c r="BQ2397" s="54"/>
      <c r="BR2397" s="54"/>
      <c r="BS2397" s="54"/>
    </row>
    <row r="2398" spans="1:71" s="62" customFormat="1" ht="36.75" customHeight="1">
      <c r="A2398" s="55"/>
      <c r="B2398" s="193"/>
      <c r="C2398" s="193"/>
      <c r="D2398" s="197" t="s">
        <v>10</v>
      </c>
      <c r="E2398" s="514" t="str">
        <f>IF(ROSTER!D$3="","",ROSTER!D$3)</f>
        <v/>
      </c>
      <c r="F2398" s="514"/>
      <c r="G2398" s="514"/>
      <c r="H2398" s="514"/>
      <c r="I2398" s="514"/>
      <c r="J2398" s="514"/>
      <c r="K2398" s="514"/>
      <c r="L2398" s="514"/>
      <c r="M2398" s="514"/>
      <c r="N2398" s="514"/>
      <c r="O2398" s="514"/>
      <c r="P2398" s="514"/>
      <c r="Q2398" s="514"/>
      <c r="R2398" s="514"/>
      <c r="S2398" s="514"/>
      <c r="T2398" s="514"/>
      <c r="U2398" s="514"/>
      <c r="V2398" s="514"/>
      <c r="W2398" s="514"/>
      <c r="X2398" s="514"/>
      <c r="Y2398" s="514"/>
      <c r="Z2398" s="514"/>
      <c r="AA2398" s="514"/>
      <c r="AB2398" s="514"/>
      <c r="AC2398" s="514"/>
      <c r="AD2398" s="198"/>
      <c r="AE2398" s="505" t="s">
        <v>11</v>
      </c>
      <c r="AF2398" s="505"/>
      <c r="AG2398" s="505"/>
      <c r="AH2398" s="505"/>
      <c r="AI2398" s="505"/>
      <c r="AJ2398" s="505"/>
      <c r="AK2398" s="505"/>
      <c r="AL2398" s="505"/>
      <c r="AM2398" s="505"/>
      <c r="AN2398" s="513"/>
      <c r="AO2398" s="513"/>
      <c r="AP2398" s="513"/>
      <c r="AQ2398" s="513"/>
      <c r="AR2398" s="513"/>
      <c r="AS2398" s="513"/>
      <c r="AT2398" s="513"/>
      <c r="AU2398" s="513"/>
      <c r="AV2398" s="513"/>
      <c r="AW2398" s="513"/>
      <c r="AX2398" s="513"/>
      <c r="AY2398" s="513"/>
      <c r="AZ2398" s="513"/>
      <c r="BA2398" s="513"/>
      <c r="BB2398" s="513"/>
      <c r="BC2398" s="513"/>
      <c r="BD2398" s="513"/>
      <c r="BE2398" s="513"/>
      <c r="BF2398" s="513"/>
      <c r="BG2398" s="513"/>
      <c r="BH2398" s="513"/>
      <c r="BI2398" s="513"/>
      <c r="BJ2398" s="513"/>
      <c r="BK2398" s="513"/>
      <c r="BL2398" s="513"/>
      <c r="BM2398" s="513"/>
      <c r="BN2398" s="508"/>
      <c r="BO2398" s="508"/>
      <c r="BP2398" s="508"/>
      <c r="BQ2398" s="55"/>
      <c r="BR2398" s="55"/>
      <c r="BS2398" s="55"/>
    </row>
    <row r="2399" spans="1:71" ht="8.85" customHeight="1">
      <c r="A2399" s="63"/>
      <c r="B2399" s="193"/>
      <c r="C2399" s="196" t="s">
        <v>36</v>
      </c>
      <c r="D2399" s="196"/>
      <c r="E2399" s="196"/>
      <c r="F2399" s="199"/>
      <c r="G2399" s="199"/>
      <c r="H2399" s="196"/>
      <c r="I2399" s="196"/>
      <c r="J2399" s="200"/>
      <c r="K2399" s="200"/>
      <c r="L2399" s="200"/>
      <c r="M2399" s="200"/>
      <c r="N2399" s="200"/>
      <c r="O2399" s="200"/>
      <c r="P2399" s="200"/>
      <c r="Q2399" s="200"/>
      <c r="R2399" s="200"/>
      <c r="S2399" s="200"/>
      <c r="T2399" s="200"/>
      <c r="U2399" s="200"/>
      <c r="V2399" s="200"/>
      <c r="W2399" s="200"/>
      <c r="X2399" s="200"/>
      <c r="Y2399" s="200"/>
      <c r="Z2399" s="200"/>
      <c r="AA2399" s="200"/>
      <c r="AB2399" s="200"/>
      <c r="AC2399" s="200"/>
      <c r="AD2399" s="200"/>
      <c r="AE2399" s="200"/>
      <c r="AF2399" s="200"/>
      <c r="AG2399" s="196"/>
      <c r="AH2399" s="201"/>
      <c r="AI2399" s="202"/>
      <c r="AJ2399" s="202"/>
      <c r="AK2399" s="202"/>
      <c r="AL2399" s="202"/>
      <c r="AM2399" s="202"/>
      <c r="AN2399" s="202"/>
      <c r="AO2399" s="203"/>
      <c r="AP2399" s="204"/>
      <c r="AQ2399" s="204"/>
      <c r="AR2399" s="204"/>
      <c r="AS2399" s="204"/>
      <c r="AT2399" s="204"/>
      <c r="AU2399" s="204"/>
      <c r="AV2399" s="204"/>
      <c r="AW2399" s="204"/>
      <c r="AX2399" s="204"/>
      <c r="AY2399" s="204"/>
      <c r="AZ2399" s="204"/>
      <c r="BA2399" s="204"/>
      <c r="BB2399" s="204"/>
      <c r="BC2399" s="204"/>
      <c r="BD2399" s="204"/>
      <c r="BE2399" s="204"/>
      <c r="BF2399" s="204"/>
      <c r="BG2399" s="204"/>
      <c r="BH2399" s="204"/>
      <c r="BI2399" s="204"/>
      <c r="BJ2399" s="204"/>
      <c r="BK2399" s="204"/>
      <c r="BL2399" s="204"/>
      <c r="BM2399" s="204"/>
      <c r="BN2399" s="204"/>
      <c r="BO2399" s="205"/>
      <c r="BP2399" s="205"/>
      <c r="BQ2399" s="63"/>
      <c r="BR2399" s="63"/>
      <c r="BS2399" s="63"/>
    </row>
    <row r="2400" spans="1:71" s="62" customFormat="1" ht="42.75">
      <c r="A2400" s="55"/>
      <c r="B2400" s="193"/>
      <c r="C2400" s="519" t="s">
        <v>35</v>
      </c>
      <c r="D2400" s="519"/>
      <c r="E2400" s="513"/>
      <c r="F2400" s="513"/>
      <c r="G2400" s="513"/>
      <c r="H2400" s="513"/>
      <c r="I2400" s="513"/>
      <c r="J2400" s="513"/>
      <c r="K2400" s="513"/>
      <c r="L2400" s="513"/>
      <c r="M2400" s="513"/>
      <c r="N2400" s="513"/>
      <c r="O2400" s="513"/>
      <c r="P2400" s="513"/>
      <c r="Q2400" s="513"/>
      <c r="R2400" s="513"/>
      <c r="S2400" s="513"/>
      <c r="T2400" s="513"/>
      <c r="U2400" s="513"/>
      <c r="V2400" s="513"/>
      <c r="W2400" s="513"/>
      <c r="X2400" s="513"/>
      <c r="Y2400" s="513"/>
      <c r="Z2400" s="513"/>
      <c r="AA2400" s="513"/>
      <c r="AB2400" s="513"/>
      <c r="AC2400" s="513"/>
      <c r="AD2400" s="198"/>
      <c r="AE2400" s="239" t="s">
        <v>19</v>
      </c>
      <c r="AF2400" s="239"/>
      <c r="AG2400" s="239"/>
      <c r="AH2400" s="505" t="s">
        <v>19</v>
      </c>
      <c r="AI2400" s="505"/>
      <c r="AJ2400" s="505"/>
      <c r="AK2400" s="505"/>
      <c r="AL2400" s="505"/>
      <c r="AM2400" s="505"/>
      <c r="AN2400" s="513"/>
      <c r="AO2400" s="513"/>
      <c r="AP2400" s="513"/>
      <c r="AQ2400" s="513"/>
      <c r="AR2400" s="513"/>
      <c r="AS2400" s="513"/>
      <c r="AT2400" s="513"/>
      <c r="AU2400" s="513"/>
      <c r="AV2400" s="513"/>
      <c r="AW2400" s="513"/>
      <c r="AX2400" s="513"/>
      <c r="AY2400" s="513"/>
      <c r="AZ2400" s="513"/>
      <c r="BA2400" s="505" t="s">
        <v>12</v>
      </c>
      <c r="BB2400" s="505"/>
      <c r="BC2400" s="505"/>
      <c r="BD2400" s="504"/>
      <c r="BE2400" s="504"/>
      <c r="BF2400" s="504"/>
      <c r="BG2400" s="504"/>
      <c r="BH2400" s="504"/>
      <c r="BI2400" s="504"/>
      <c r="BJ2400" s="504"/>
      <c r="BK2400" s="504"/>
      <c r="BL2400" s="504"/>
      <c r="BM2400" s="504"/>
      <c r="BN2400" s="206"/>
      <c r="BO2400" s="207"/>
      <c r="BP2400" s="207"/>
      <c r="BQ2400" s="64">
        <f>IF(BD2400=0,0,1)</f>
        <v>0</v>
      </c>
      <c r="BR2400" s="65">
        <f>IF((BE2454+BI2454)&gt;(AO2454+AS2454),1,0)</f>
        <v>0</v>
      </c>
      <c r="BS2400" s="66"/>
    </row>
    <row r="2401" spans="1:71" ht="9.6" customHeight="1">
      <c r="A2401" s="54"/>
      <c r="B2401" s="193"/>
      <c r="C2401" s="194"/>
      <c r="D2401" s="194"/>
      <c r="E2401" s="194"/>
      <c r="F2401" s="195"/>
      <c r="G2401" s="195"/>
      <c r="H2401" s="194"/>
      <c r="I2401" s="194"/>
      <c r="J2401" s="194"/>
      <c r="K2401" s="194"/>
      <c r="L2401" s="194"/>
      <c r="M2401" s="194"/>
      <c r="N2401" s="194"/>
      <c r="O2401" s="194"/>
      <c r="P2401" s="194"/>
      <c r="Q2401" s="194"/>
      <c r="R2401" s="194"/>
      <c r="S2401" s="194"/>
      <c r="T2401" s="194"/>
      <c r="U2401" s="194"/>
      <c r="V2401" s="194"/>
      <c r="W2401" s="194"/>
      <c r="X2401" s="194"/>
      <c r="Y2401" s="194"/>
      <c r="Z2401" s="194"/>
      <c r="AA2401" s="194"/>
      <c r="AB2401" s="194"/>
      <c r="AC2401" s="194"/>
      <c r="AD2401" s="194"/>
      <c r="AE2401" s="194"/>
      <c r="AF2401" s="196"/>
      <c r="AG2401" s="196"/>
      <c r="AH2401" s="194"/>
      <c r="AI2401" s="194"/>
      <c r="AJ2401" s="194"/>
      <c r="AK2401" s="194"/>
      <c r="AL2401" s="194"/>
      <c r="AM2401" s="194"/>
      <c r="AN2401" s="194"/>
      <c r="AO2401" s="194"/>
      <c r="AP2401" s="194"/>
      <c r="AQ2401" s="194"/>
      <c r="AR2401" s="194"/>
      <c r="AS2401" s="194"/>
      <c r="AT2401" s="194"/>
      <c r="AU2401" s="194"/>
      <c r="AV2401" s="194"/>
      <c r="AW2401" s="194"/>
      <c r="AX2401" s="194"/>
      <c r="AY2401" s="194"/>
      <c r="AZ2401" s="194"/>
      <c r="BA2401" s="194"/>
      <c r="BB2401" s="194"/>
      <c r="BC2401" s="194"/>
      <c r="BD2401" s="194"/>
      <c r="BE2401" s="194"/>
      <c r="BF2401" s="194"/>
      <c r="BG2401" s="194"/>
      <c r="BH2401" s="194"/>
      <c r="BI2401" s="194"/>
      <c r="BJ2401" s="194"/>
      <c r="BK2401" s="194"/>
      <c r="BL2401" s="194"/>
      <c r="BM2401" s="194"/>
      <c r="BN2401" s="194"/>
      <c r="BO2401" s="208"/>
      <c r="BP2401" s="208"/>
      <c r="BQ2401" s="54"/>
      <c r="BR2401" s="54"/>
      <c r="BS2401" s="54"/>
    </row>
    <row r="2402" spans="1:71" ht="8.85" customHeight="1" thickBot="1">
      <c r="A2402" s="54"/>
      <c r="B2402" s="209"/>
      <c r="C2402" s="210"/>
      <c r="D2402" s="210"/>
      <c r="E2402" s="210"/>
      <c r="F2402" s="211"/>
      <c r="G2402" s="211"/>
      <c r="H2402" s="210"/>
      <c r="I2402" s="210"/>
      <c r="J2402" s="210"/>
      <c r="K2402" s="210"/>
      <c r="L2402" s="210"/>
      <c r="M2402" s="210"/>
      <c r="N2402" s="210"/>
      <c r="O2402" s="210"/>
      <c r="P2402" s="210"/>
      <c r="Q2402" s="210"/>
      <c r="R2402" s="210"/>
      <c r="S2402" s="210"/>
      <c r="T2402" s="210"/>
      <c r="U2402" s="210"/>
      <c r="V2402" s="210"/>
      <c r="W2402" s="210"/>
      <c r="X2402" s="210"/>
      <c r="Y2402" s="210"/>
      <c r="Z2402" s="210"/>
      <c r="AA2402" s="210"/>
      <c r="AB2402" s="210"/>
      <c r="AC2402" s="210"/>
      <c r="AD2402" s="210"/>
      <c r="AE2402" s="210"/>
      <c r="AF2402" s="212"/>
      <c r="AG2402" s="212"/>
      <c r="AH2402" s="210"/>
      <c r="AI2402" s="210"/>
      <c r="AJ2402" s="210"/>
      <c r="AK2402" s="210"/>
      <c r="AL2402" s="210"/>
      <c r="AM2402" s="210"/>
      <c r="AN2402" s="210"/>
      <c r="AO2402" s="210"/>
      <c r="AP2402" s="210"/>
      <c r="AQ2402" s="210"/>
      <c r="AR2402" s="210"/>
      <c r="AS2402" s="210"/>
      <c r="AT2402" s="210"/>
      <c r="AU2402" s="210"/>
      <c r="AV2402" s="210"/>
      <c r="AW2402" s="210"/>
      <c r="AX2402" s="210"/>
      <c r="AY2402" s="210"/>
      <c r="AZ2402" s="210"/>
      <c r="BA2402" s="210"/>
      <c r="BB2402" s="210"/>
      <c r="BC2402" s="210"/>
      <c r="BD2402" s="210"/>
      <c r="BE2402" s="210"/>
      <c r="BF2402" s="210"/>
      <c r="BG2402" s="210"/>
      <c r="BH2402" s="210"/>
      <c r="BI2402" s="210"/>
      <c r="BJ2402" s="210"/>
      <c r="BK2402" s="210"/>
      <c r="BL2402" s="210"/>
      <c r="BM2402" s="210"/>
      <c r="BN2402" s="210"/>
      <c r="BO2402" s="213"/>
      <c r="BP2402" s="213"/>
      <c r="BQ2402" s="54"/>
      <c r="BR2402" s="54"/>
      <c r="BS2402" s="54"/>
    </row>
    <row r="2403" spans="1:71" s="62" customFormat="1" ht="33.4" customHeight="1" thickTop="1">
      <c r="A2403" s="66"/>
      <c r="B2403" s="515" t="s">
        <v>0</v>
      </c>
      <c r="C2403" s="531" t="s">
        <v>1</v>
      </c>
      <c r="D2403" s="532"/>
      <c r="E2403" s="332" t="s">
        <v>26</v>
      </c>
      <c r="F2403" s="499" t="s">
        <v>104</v>
      </c>
      <c r="G2403" s="499" t="s">
        <v>105</v>
      </c>
      <c r="H2403" s="527" t="s">
        <v>38</v>
      </c>
      <c r="I2403" s="528"/>
      <c r="J2403" s="564" t="s">
        <v>7</v>
      </c>
      <c r="K2403" s="564"/>
      <c r="L2403" s="564"/>
      <c r="M2403" s="564"/>
      <c r="N2403" s="564"/>
      <c r="O2403" s="564"/>
      <c r="P2403" s="564" t="s">
        <v>2</v>
      </c>
      <c r="Q2403" s="564"/>
      <c r="R2403" s="564"/>
      <c r="S2403" s="564"/>
      <c r="T2403" s="564"/>
      <c r="U2403" s="564"/>
      <c r="V2403" s="610" t="s">
        <v>32</v>
      </c>
      <c r="W2403" s="611"/>
      <c r="X2403" s="610" t="s">
        <v>33</v>
      </c>
      <c r="Y2403" s="611"/>
      <c r="Z2403" s="619" t="s">
        <v>41</v>
      </c>
      <c r="AA2403" s="620"/>
      <c r="AB2403" s="623" t="s">
        <v>6</v>
      </c>
      <c r="AC2403" s="623"/>
      <c r="AD2403" s="623"/>
      <c r="AE2403" s="623"/>
      <c r="AF2403" s="623"/>
      <c r="AG2403" s="623"/>
      <c r="AH2403" s="564" t="s">
        <v>66</v>
      </c>
      <c r="AI2403" s="564"/>
      <c r="AJ2403" s="564"/>
      <c r="AK2403" s="564"/>
      <c r="AL2403" s="564"/>
      <c r="AM2403" s="564"/>
      <c r="AN2403" s="564" t="s">
        <v>67</v>
      </c>
      <c r="AO2403" s="564"/>
      <c r="AP2403" s="564"/>
      <c r="AQ2403" s="564"/>
      <c r="AR2403" s="564"/>
      <c r="AS2403" s="564"/>
      <c r="AT2403" s="564" t="s">
        <v>68</v>
      </c>
      <c r="AU2403" s="564"/>
      <c r="AV2403" s="564"/>
      <c r="AW2403" s="564"/>
      <c r="AX2403" s="564"/>
      <c r="AY2403" s="583"/>
      <c r="AZ2403" s="564" t="s">
        <v>4</v>
      </c>
      <c r="BA2403" s="564"/>
      <c r="BB2403" s="564"/>
      <c r="BC2403" s="564"/>
      <c r="BD2403" s="564"/>
      <c r="BE2403" s="564"/>
      <c r="BF2403" s="564" t="s">
        <v>69</v>
      </c>
      <c r="BG2403" s="564"/>
      <c r="BH2403" s="564"/>
      <c r="BI2403" s="564"/>
      <c r="BJ2403" s="564"/>
      <c r="BK2403" s="582"/>
      <c r="BL2403" s="659" t="s">
        <v>119</v>
      </c>
      <c r="BM2403" s="660"/>
      <c r="BN2403" s="661"/>
      <c r="BO2403" s="603" t="s">
        <v>83</v>
      </c>
      <c r="BP2403" s="603" t="s">
        <v>84</v>
      </c>
      <c r="BQ2403" s="66"/>
      <c r="BR2403" s="66"/>
      <c r="BS2403" s="66"/>
    </row>
    <row r="2404" spans="1:71" s="68" customFormat="1" ht="45" customHeight="1">
      <c r="A2404" s="67"/>
      <c r="B2404" s="516"/>
      <c r="C2404" s="533"/>
      <c r="D2404" s="534"/>
      <c r="E2404" s="331" t="s">
        <v>106</v>
      </c>
      <c r="F2404" s="500"/>
      <c r="G2404" s="500"/>
      <c r="H2404" s="529"/>
      <c r="I2404" s="530"/>
      <c r="J2404" s="562" t="s">
        <v>15</v>
      </c>
      <c r="K2404" s="563"/>
      <c r="L2404" s="525" t="s">
        <v>16</v>
      </c>
      <c r="M2404" s="526"/>
      <c r="N2404" s="517" t="s">
        <v>17</v>
      </c>
      <c r="O2404" s="518" t="s">
        <v>8</v>
      </c>
      <c r="P2404" s="562" t="s">
        <v>24</v>
      </c>
      <c r="Q2404" s="563"/>
      <c r="R2404" s="525" t="s">
        <v>22</v>
      </c>
      <c r="S2404" s="526"/>
      <c r="T2404" s="517" t="s">
        <v>17</v>
      </c>
      <c r="U2404" s="518"/>
      <c r="V2404" s="612"/>
      <c r="W2404" s="613"/>
      <c r="X2404" s="612"/>
      <c r="Y2404" s="613"/>
      <c r="Z2404" s="621"/>
      <c r="AA2404" s="622"/>
      <c r="AB2404" s="638" t="s">
        <v>50</v>
      </c>
      <c r="AC2404" s="639"/>
      <c r="AD2404" s="636" t="s">
        <v>21</v>
      </c>
      <c r="AE2404" s="637" t="s">
        <v>3</v>
      </c>
      <c r="AF2404" s="624" t="s">
        <v>5</v>
      </c>
      <c r="AG2404" s="625"/>
      <c r="AH2404" s="562" t="s">
        <v>50</v>
      </c>
      <c r="AI2404" s="563"/>
      <c r="AJ2404" s="525" t="s">
        <v>21</v>
      </c>
      <c r="AK2404" s="526" t="s">
        <v>3</v>
      </c>
      <c r="AL2404" s="523" t="s">
        <v>5</v>
      </c>
      <c r="AM2404" s="524"/>
      <c r="AN2404" s="562" t="s">
        <v>50</v>
      </c>
      <c r="AO2404" s="563"/>
      <c r="AP2404" s="525" t="s">
        <v>21</v>
      </c>
      <c r="AQ2404" s="526" t="s">
        <v>3</v>
      </c>
      <c r="AR2404" s="523" t="s">
        <v>5</v>
      </c>
      <c r="AS2404" s="524"/>
      <c r="AT2404" s="533" t="s">
        <v>50</v>
      </c>
      <c r="AU2404" s="584"/>
      <c r="AV2404" s="597" t="s">
        <v>21</v>
      </c>
      <c r="AW2404" s="598" t="s">
        <v>3</v>
      </c>
      <c r="AX2404" s="523" t="s">
        <v>5</v>
      </c>
      <c r="AY2404" s="585"/>
      <c r="AZ2404" s="562" t="s">
        <v>50</v>
      </c>
      <c r="BA2404" s="563"/>
      <c r="BB2404" s="525" t="s">
        <v>21</v>
      </c>
      <c r="BC2404" s="526" t="s">
        <v>3</v>
      </c>
      <c r="BD2404" s="523" t="s">
        <v>5</v>
      </c>
      <c r="BE2404" s="524"/>
      <c r="BF2404" s="533" t="s">
        <v>50</v>
      </c>
      <c r="BG2404" s="584"/>
      <c r="BH2404" s="597" t="s">
        <v>21</v>
      </c>
      <c r="BI2404" s="598" t="s">
        <v>3</v>
      </c>
      <c r="BJ2404" s="523" t="s">
        <v>5</v>
      </c>
      <c r="BK2404" s="524"/>
      <c r="BL2404" s="662"/>
      <c r="BM2404" s="663"/>
      <c r="BN2404" s="664"/>
      <c r="BO2404" s="604"/>
      <c r="BP2404" s="604"/>
      <c r="BQ2404" s="67"/>
      <c r="BR2404" s="67"/>
      <c r="BS2404" s="67"/>
    </row>
    <row r="2405" spans="1:71" ht="23.85" customHeight="1">
      <c r="A2405" s="69"/>
      <c r="B2405" s="548" t="str">
        <f>IF(ROSTER!B$8="","",ROSTER!B$8)</f>
        <v/>
      </c>
      <c r="C2405" s="536" t="str">
        <f>IF(ROSTER!C$8="","",ROSTER!C$8)</f>
        <v/>
      </c>
      <c r="D2405" s="537"/>
      <c r="E2405" s="546"/>
      <c r="F2405" s="501">
        <f>IF(E2405="y",1,IF(E2405="S",1,0))</f>
        <v>0</v>
      </c>
      <c r="G2405" s="506">
        <f>IF(E2405="S",1,0)</f>
        <v>0</v>
      </c>
      <c r="H2405" s="542"/>
      <c r="I2405" s="543"/>
      <c r="J2405" s="538"/>
      <c r="K2405" s="539"/>
      <c r="L2405" s="552"/>
      <c r="M2405" s="558"/>
      <c r="N2405" s="554">
        <f>L2405+J2405</f>
        <v>0</v>
      </c>
      <c r="O2405" s="555"/>
      <c r="P2405" s="538"/>
      <c r="Q2405" s="539"/>
      <c r="R2405" s="552"/>
      <c r="S2405" s="558"/>
      <c r="T2405" s="590">
        <f>R2405-P2405</f>
        <v>0</v>
      </c>
      <c r="U2405" s="591"/>
      <c r="V2405" s="550"/>
      <c r="W2405" s="543"/>
      <c r="X2405" s="538"/>
      <c r="Y2405" s="543"/>
      <c r="Z2405" s="538"/>
      <c r="AA2405" s="543"/>
      <c r="AB2405" s="538"/>
      <c r="AC2405" s="539"/>
      <c r="AD2405" s="552"/>
      <c r="AE2405" s="558"/>
      <c r="AF2405" s="586">
        <f>IF(AB2405=0,0,(AD2405/AB2405)*100)</f>
        <v>0</v>
      </c>
      <c r="AG2405" s="587"/>
      <c r="AH2405" s="538"/>
      <c r="AI2405" s="539"/>
      <c r="AJ2405" s="552"/>
      <c r="AK2405" s="558"/>
      <c r="AL2405" s="590">
        <f>IF(AH2405=0,0,(AJ2405/AH2405)*100)</f>
        <v>0</v>
      </c>
      <c r="AM2405" s="591"/>
      <c r="AN2405" s="538"/>
      <c r="AO2405" s="539"/>
      <c r="AP2405" s="552"/>
      <c r="AQ2405" s="558"/>
      <c r="AR2405" s="590">
        <f>IF(AN2405=0,0,(AP2405/AN2405)*100)</f>
        <v>0</v>
      </c>
      <c r="AS2405" s="591"/>
      <c r="AT2405" s="578">
        <f>AB2405+AH2405+AN2405</f>
        <v>0</v>
      </c>
      <c r="AU2405" s="579"/>
      <c r="AV2405" s="574">
        <f>AD2405+AJ2405+AP2405</f>
        <v>0</v>
      </c>
      <c r="AW2405" s="575"/>
      <c r="AX2405" s="590">
        <f>IF(AT2405=0,0,(AV2405/AT2405)*100)</f>
        <v>0</v>
      </c>
      <c r="AY2405" s="591"/>
      <c r="AZ2405" s="538"/>
      <c r="BA2405" s="539"/>
      <c r="BB2405" s="552"/>
      <c r="BC2405" s="558"/>
      <c r="BD2405" s="590">
        <f>IF(AZ2405=0,0,(BB2405/AZ2405)*100)</f>
        <v>0</v>
      </c>
      <c r="BE2405" s="591"/>
      <c r="BF2405" s="578">
        <f>AT2405+AZ2405</f>
        <v>0</v>
      </c>
      <c r="BG2405" s="579"/>
      <c r="BH2405" s="574">
        <f>AV2405+BB2405</f>
        <v>0</v>
      </c>
      <c r="BI2405" s="575"/>
      <c r="BJ2405" s="590">
        <f>IF(BF2405=0,0,(BH2405/BF2405)*100)</f>
        <v>0</v>
      </c>
      <c r="BK2405" s="591"/>
      <c r="BL2405" s="650">
        <f>(AD2405*2)+(AJ2405*2)+(AP2405*3)+BB2405</f>
        <v>0</v>
      </c>
      <c r="BM2405" s="651"/>
      <c r="BN2405" s="652"/>
      <c r="BO2405" s="599" t="e">
        <f>(BL2405*BR$2405)+(N2405*BR$2406)+(X2405*BR$2407)+(R2405*BR$2408)+(V2405*BR$2409)+(Z2405*BR$2410)</f>
        <v>#REF!</v>
      </c>
      <c r="BP2405" s="599" t="e">
        <f>((AZ2405-BB2405)*BR$2412)+((AT2405-AV2405)*BR$2411)+(H2405*BR$2413)+(P2405*BR$2414)</f>
        <v>#REF!</v>
      </c>
      <c r="BQ2405" s="70" t="s">
        <v>72</v>
      </c>
      <c r="BR2405" s="71" t="e">
        <f>IF(#REF!="B",#REF!,IF(#REF!="C",#REF!,#REF!))</f>
        <v>#REF!</v>
      </c>
      <c r="BS2405" s="67"/>
    </row>
    <row r="2406" spans="1:71" ht="23.85" customHeight="1">
      <c r="A2406" s="69"/>
      <c r="B2406" s="549"/>
      <c r="C2406" s="560" t="str">
        <f>IF(ROSTER!D$8="","",ROSTER!D$8)</f>
        <v/>
      </c>
      <c r="D2406" s="561"/>
      <c r="E2406" s="547"/>
      <c r="F2406" s="502"/>
      <c r="G2406" s="507"/>
      <c r="H2406" s="544"/>
      <c r="I2406" s="545"/>
      <c r="J2406" s="540"/>
      <c r="K2406" s="541"/>
      <c r="L2406" s="553"/>
      <c r="M2406" s="559"/>
      <c r="N2406" s="556" t="s">
        <v>14</v>
      </c>
      <c r="O2406" s="557"/>
      <c r="P2406" s="540"/>
      <c r="Q2406" s="541"/>
      <c r="R2406" s="553"/>
      <c r="S2406" s="559"/>
      <c r="T2406" s="592"/>
      <c r="U2406" s="593"/>
      <c r="V2406" s="551"/>
      <c r="W2406" s="545"/>
      <c r="X2406" s="540"/>
      <c r="Y2406" s="545"/>
      <c r="Z2406" s="540"/>
      <c r="AA2406" s="545"/>
      <c r="AB2406" s="540"/>
      <c r="AC2406" s="541"/>
      <c r="AD2406" s="553"/>
      <c r="AE2406" s="559"/>
      <c r="AF2406" s="588"/>
      <c r="AG2406" s="589"/>
      <c r="AH2406" s="540"/>
      <c r="AI2406" s="541"/>
      <c r="AJ2406" s="553"/>
      <c r="AK2406" s="559"/>
      <c r="AL2406" s="592"/>
      <c r="AM2406" s="593"/>
      <c r="AN2406" s="540"/>
      <c r="AO2406" s="541"/>
      <c r="AP2406" s="553"/>
      <c r="AQ2406" s="559"/>
      <c r="AR2406" s="592"/>
      <c r="AS2406" s="593"/>
      <c r="AT2406" s="580"/>
      <c r="AU2406" s="581"/>
      <c r="AV2406" s="576"/>
      <c r="AW2406" s="577"/>
      <c r="AX2406" s="592"/>
      <c r="AY2406" s="593"/>
      <c r="AZ2406" s="540"/>
      <c r="BA2406" s="541"/>
      <c r="BB2406" s="553"/>
      <c r="BC2406" s="559"/>
      <c r="BD2406" s="592"/>
      <c r="BE2406" s="593"/>
      <c r="BF2406" s="580"/>
      <c r="BG2406" s="581"/>
      <c r="BH2406" s="576"/>
      <c r="BI2406" s="577"/>
      <c r="BJ2406" s="592"/>
      <c r="BK2406" s="593"/>
      <c r="BL2406" s="653"/>
      <c r="BM2406" s="654"/>
      <c r="BN2406" s="655"/>
      <c r="BO2406" s="600"/>
      <c r="BP2406" s="600"/>
      <c r="BQ2406" s="70" t="s">
        <v>73</v>
      </c>
      <c r="BR2406" s="71" t="e">
        <f>IF(#REF!="B",#REF!,IF(#REF!="C",#REF!,#REF!))</f>
        <v>#REF!</v>
      </c>
      <c r="BS2406" s="67"/>
    </row>
    <row r="2407" spans="1:71" ht="21.75" customHeight="1">
      <c r="A2407" s="54"/>
      <c r="B2407" s="548" t="str">
        <f>IF(ROSTER!B$10="","",ROSTER!B$10)</f>
        <v/>
      </c>
      <c r="C2407" s="536" t="str">
        <f>IF(ROSTER!C$10="","",ROSTER!C$10)</f>
        <v/>
      </c>
      <c r="D2407" s="537"/>
      <c r="E2407" s="546"/>
      <c r="F2407" s="501">
        <f>IF(E2407="y",1,IF(E2407="S",1,0))</f>
        <v>0</v>
      </c>
      <c r="G2407" s="506">
        <f>IF(E2407="S",1,0)</f>
        <v>0</v>
      </c>
      <c r="H2407" s="542"/>
      <c r="I2407" s="543"/>
      <c r="J2407" s="538"/>
      <c r="K2407" s="539"/>
      <c r="L2407" s="552"/>
      <c r="M2407" s="558"/>
      <c r="N2407" s="554">
        <f>L2407+J2407</f>
        <v>0</v>
      </c>
      <c r="O2407" s="555"/>
      <c r="P2407" s="538"/>
      <c r="Q2407" s="539"/>
      <c r="R2407" s="552"/>
      <c r="S2407" s="558"/>
      <c r="T2407" s="590">
        <f t="shared" ref="T2407:T2448" si="2166">R2407-P2407</f>
        <v>0</v>
      </c>
      <c r="U2407" s="591"/>
      <c r="V2407" s="550"/>
      <c r="W2407" s="543"/>
      <c r="X2407" s="538"/>
      <c r="Y2407" s="543"/>
      <c r="Z2407" s="538"/>
      <c r="AA2407" s="543"/>
      <c r="AB2407" s="538"/>
      <c r="AC2407" s="539"/>
      <c r="AD2407" s="552"/>
      <c r="AE2407" s="558"/>
      <c r="AF2407" s="586">
        <f>IF(AB2407=0,0,(AD2407/AB2407)*100)</f>
        <v>0</v>
      </c>
      <c r="AG2407" s="587"/>
      <c r="AH2407" s="538"/>
      <c r="AI2407" s="539"/>
      <c r="AJ2407" s="552"/>
      <c r="AK2407" s="558"/>
      <c r="AL2407" s="590">
        <f>IF(AH2407=0,0,(AJ2407/AH2407)*100)</f>
        <v>0</v>
      </c>
      <c r="AM2407" s="591"/>
      <c r="AN2407" s="538"/>
      <c r="AO2407" s="539"/>
      <c r="AP2407" s="552"/>
      <c r="AQ2407" s="558"/>
      <c r="AR2407" s="590">
        <f>IF(AN2407=0,0,(AP2407/AN2407)*100)</f>
        <v>0</v>
      </c>
      <c r="AS2407" s="591"/>
      <c r="AT2407" s="578">
        <f>AB2407+AH2407+AN2407</f>
        <v>0</v>
      </c>
      <c r="AU2407" s="579"/>
      <c r="AV2407" s="574">
        <f>AD2407+AJ2407+AP2407</f>
        <v>0</v>
      </c>
      <c r="AW2407" s="575"/>
      <c r="AX2407" s="590">
        <f>IF(AT2407=0,0,(AV2407/AT2407)*100)</f>
        <v>0</v>
      </c>
      <c r="AY2407" s="591"/>
      <c r="AZ2407" s="538"/>
      <c r="BA2407" s="539"/>
      <c r="BB2407" s="552"/>
      <c r="BC2407" s="558"/>
      <c r="BD2407" s="590">
        <f>IF(AZ2407=0,0,(BB2407/AZ2407)*100)</f>
        <v>0</v>
      </c>
      <c r="BE2407" s="591"/>
      <c r="BF2407" s="578">
        <f>AT2407+AZ2407</f>
        <v>0</v>
      </c>
      <c r="BG2407" s="579"/>
      <c r="BH2407" s="574">
        <f>AV2407+BB2407</f>
        <v>0</v>
      </c>
      <c r="BI2407" s="575"/>
      <c r="BJ2407" s="590">
        <f>IF(BF2407=0,0,(BH2407/BF2407)*100)</f>
        <v>0</v>
      </c>
      <c r="BK2407" s="591"/>
      <c r="BL2407" s="650">
        <f>(AD2407*2)+(AJ2407*2)+(AP2407*3)+BB2407</f>
        <v>0</v>
      </c>
      <c r="BM2407" s="651"/>
      <c r="BN2407" s="652"/>
      <c r="BO2407" s="599" t="e">
        <f>(BL2407*BR$2405)+(N2407*BR$2406)+(X2407*BR$2407)+(R2407*BR$2408)+(V2407*BR$2409)+(Z2407*BR$2410)</f>
        <v>#REF!</v>
      </c>
      <c r="BP2407" s="599" t="e">
        <f>((AZ2407-BB2407)*BR$2412)+((AT2407-AV2407)*BR$2411)+(H2407*BR$2413)+(P2407*BR$2414)</f>
        <v>#REF!</v>
      </c>
      <c r="BQ2407" s="70" t="s">
        <v>74</v>
      </c>
      <c r="BR2407" s="71" t="e">
        <f>IF(#REF!="B",#REF!,IF(#REF!="C",#REF!,#REF!))</f>
        <v>#REF!</v>
      </c>
      <c r="BS2407" s="67"/>
    </row>
    <row r="2408" spans="1:71" ht="21.75" customHeight="1">
      <c r="A2408" s="54"/>
      <c r="B2408" s="549"/>
      <c r="C2408" s="560" t="str">
        <f>IF(ROSTER!D$10="","",ROSTER!D$10)</f>
        <v/>
      </c>
      <c r="D2408" s="561"/>
      <c r="E2408" s="547"/>
      <c r="F2408" s="502"/>
      <c r="G2408" s="507"/>
      <c r="H2408" s="544"/>
      <c r="I2408" s="545"/>
      <c r="J2408" s="540"/>
      <c r="K2408" s="541"/>
      <c r="L2408" s="553"/>
      <c r="M2408" s="559"/>
      <c r="N2408" s="556" t="s">
        <v>14</v>
      </c>
      <c r="O2408" s="557"/>
      <c r="P2408" s="540"/>
      <c r="Q2408" s="541"/>
      <c r="R2408" s="553"/>
      <c r="S2408" s="559"/>
      <c r="T2408" s="592"/>
      <c r="U2408" s="593"/>
      <c r="V2408" s="551"/>
      <c r="W2408" s="545"/>
      <c r="X2408" s="540"/>
      <c r="Y2408" s="545"/>
      <c r="Z2408" s="540"/>
      <c r="AA2408" s="545"/>
      <c r="AB2408" s="540"/>
      <c r="AC2408" s="541"/>
      <c r="AD2408" s="553"/>
      <c r="AE2408" s="559"/>
      <c r="AF2408" s="588"/>
      <c r="AG2408" s="589"/>
      <c r="AH2408" s="540"/>
      <c r="AI2408" s="541"/>
      <c r="AJ2408" s="553"/>
      <c r="AK2408" s="559"/>
      <c r="AL2408" s="592"/>
      <c r="AM2408" s="593"/>
      <c r="AN2408" s="540"/>
      <c r="AO2408" s="541"/>
      <c r="AP2408" s="553"/>
      <c r="AQ2408" s="559"/>
      <c r="AR2408" s="592"/>
      <c r="AS2408" s="593"/>
      <c r="AT2408" s="580"/>
      <c r="AU2408" s="581"/>
      <c r="AV2408" s="576"/>
      <c r="AW2408" s="577"/>
      <c r="AX2408" s="592"/>
      <c r="AY2408" s="593"/>
      <c r="AZ2408" s="540"/>
      <c r="BA2408" s="541"/>
      <c r="BB2408" s="553"/>
      <c r="BC2408" s="559"/>
      <c r="BD2408" s="592"/>
      <c r="BE2408" s="593"/>
      <c r="BF2408" s="580"/>
      <c r="BG2408" s="581"/>
      <c r="BH2408" s="576"/>
      <c r="BI2408" s="577"/>
      <c r="BJ2408" s="592"/>
      <c r="BK2408" s="593"/>
      <c r="BL2408" s="653"/>
      <c r="BM2408" s="654"/>
      <c r="BN2408" s="655"/>
      <c r="BO2408" s="600"/>
      <c r="BP2408" s="600"/>
      <c r="BQ2408" s="70" t="s">
        <v>75</v>
      </c>
      <c r="BR2408" s="71" t="e">
        <f>IF(#REF!="B",#REF!,IF(#REF!="C",#REF!,#REF!))</f>
        <v>#REF!</v>
      </c>
      <c r="BS2408" s="67"/>
    </row>
    <row r="2409" spans="1:71" ht="21.75" customHeight="1">
      <c r="A2409" s="54"/>
      <c r="B2409" s="565" t="str">
        <f>IF(ROSTER!B$12="","",ROSTER!B$12)</f>
        <v/>
      </c>
      <c r="C2409" s="536" t="str">
        <f>IF(ROSTER!C$12="","",ROSTER!C$12)</f>
        <v/>
      </c>
      <c r="D2409" s="537"/>
      <c r="E2409" s="546"/>
      <c r="F2409" s="501">
        <f>IF(E2409="y",1,IF(E2409="S",1,0))</f>
        <v>0</v>
      </c>
      <c r="G2409" s="506">
        <f>IF(E2409="S",1,0)</f>
        <v>0</v>
      </c>
      <c r="H2409" s="542"/>
      <c r="I2409" s="543"/>
      <c r="J2409" s="538"/>
      <c r="K2409" s="539"/>
      <c r="L2409" s="552"/>
      <c r="M2409" s="558"/>
      <c r="N2409" s="554">
        <f>L2409+J2409</f>
        <v>0</v>
      </c>
      <c r="O2409" s="555"/>
      <c r="P2409" s="538"/>
      <c r="Q2409" s="539"/>
      <c r="R2409" s="552"/>
      <c r="S2409" s="558"/>
      <c r="T2409" s="590">
        <f t="shared" ref="T2409:T2448" si="2167">R2409-P2409</f>
        <v>0</v>
      </c>
      <c r="U2409" s="591"/>
      <c r="V2409" s="550"/>
      <c r="W2409" s="543"/>
      <c r="X2409" s="538"/>
      <c r="Y2409" s="543"/>
      <c r="Z2409" s="538"/>
      <c r="AA2409" s="543"/>
      <c r="AB2409" s="538"/>
      <c r="AC2409" s="539"/>
      <c r="AD2409" s="552"/>
      <c r="AE2409" s="558"/>
      <c r="AF2409" s="586">
        <f>IF(AB2409=0,0,(AD2409/AB2409)*100)</f>
        <v>0</v>
      </c>
      <c r="AG2409" s="587"/>
      <c r="AH2409" s="538"/>
      <c r="AI2409" s="539"/>
      <c r="AJ2409" s="552"/>
      <c r="AK2409" s="558"/>
      <c r="AL2409" s="590">
        <f>IF(AH2409=0,0,(AJ2409/AH2409)*100)</f>
        <v>0</v>
      </c>
      <c r="AM2409" s="591"/>
      <c r="AN2409" s="538"/>
      <c r="AO2409" s="539"/>
      <c r="AP2409" s="552"/>
      <c r="AQ2409" s="558"/>
      <c r="AR2409" s="590">
        <f>IF(AN2409=0,0,(AP2409/AN2409)*100)</f>
        <v>0</v>
      </c>
      <c r="AS2409" s="591"/>
      <c r="AT2409" s="578">
        <f>AB2409+AH2409+AN2409</f>
        <v>0</v>
      </c>
      <c r="AU2409" s="579"/>
      <c r="AV2409" s="574">
        <f>AD2409+AJ2409+AP2409</f>
        <v>0</v>
      </c>
      <c r="AW2409" s="575"/>
      <c r="AX2409" s="590">
        <f>IF(AT2409=0,0,(AV2409/AT2409)*100)</f>
        <v>0</v>
      </c>
      <c r="AY2409" s="591"/>
      <c r="AZ2409" s="538"/>
      <c r="BA2409" s="539"/>
      <c r="BB2409" s="552"/>
      <c r="BC2409" s="558"/>
      <c r="BD2409" s="590">
        <f>IF(AZ2409=0,0,(BB2409/AZ2409)*100)</f>
        <v>0</v>
      </c>
      <c r="BE2409" s="591"/>
      <c r="BF2409" s="578">
        <f>AT2409+AZ2409</f>
        <v>0</v>
      </c>
      <c r="BG2409" s="579"/>
      <c r="BH2409" s="574">
        <f>AV2409+BB2409</f>
        <v>0</v>
      </c>
      <c r="BI2409" s="575"/>
      <c r="BJ2409" s="590">
        <f>IF(BF2409=0,0,(BH2409/BF2409)*100)</f>
        <v>0</v>
      </c>
      <c r="BK2409" s="591"/>
      <c r="BL2409" s="650">
        <f>(AD2409*2)+(AJ2409*2)+(AP2409*3)+BB2409</f>
        <v>0</v>
      </c>
      <c r="BM2409" s="651"/>
      <c r="BN2409" s="652"/>
      <c r="BO2409" s="599" t="e">
        <f>(BL2409*BR$2405)+(N2409*BR$2406)+(X2409*BR$2407)+(R2409*BR$2408)+(V2409*BR$2409)+(Z2409*BR$2410)</f>
        <v>#REF!</v>
      </c>
      <c r="BP2409" s="599" t="e">
        <f>((AZ2409-BB2409)*BR$2412)+((AT2409-AV2409)*BR$2411)+(H2409*BR$2413)+(P2409*BR$2414)</f>
        <v>#REF!</v>
      </c>
      <c r="BQ2409" s="70" t="s">
        <v>76</v>
      </c>
      <c r="BR2409" s="71" t="e">
        <f>IF(#REF!="B",#REF!,IF(#REF!="C",#REF!,#REF!))</f>
        <v>#REF!</v>
      </c>
      <c r="BS2409" s="67"/>
    </row>
    <row r="2410" spans="1:71" ht="21.75" customHeight="1">
      <c r="A2410" s="54"/>
      <c r="B2410" s="566"/>
      <c r="C2410" s="560" t="str">
        <f>IF(ROSTER!D$12="","",ROSTER!D$12)</f>
        <v/>
      </c>
      <c r="D2410" s="561"/>
      <c r="E2410" s="547"/>
      <c r="F2410" s="502"/>
      <c r="G2410" s="507"/>
      <c r="H2410" s="544"/>
      <c r="I2410" s="545"/>
      <c r="J2410" s="540"/>
      <c r="K2410" s="541"/>
      <c r="L2410" s="553"/>
      <c r="M2410" s="559"/>
      <c r="N2410" s="556" t="s">
        <v>14</v>
      </c>
      <c r="O2410" s="557"/>
      <c r="P2410" s="540"/>
      <c r="Q2410" s="541"/>
      <c r="R2410" s="553"/>
      <c r="S2410" s="559"/>
      <c r="T2410" s="592"/>
      <c r="U2410" s="593"/>
      <c r="V2410" s="551"/>
      <c r="W2410" s="545"/>
      <c r="X2410" s="540"/>
      <c r="Y2410" s="545"/>
      <c r="Z2410" s="540"/>
      <c r="AA2410" s="545"/>
      <c r="AB2410" s="540"/>
      <c r="AC2410" s="541"/>
      <c r="AD2410" s="553"/>
      <c r="AE2410" s="559"/>
      <c r="AF2410" s="588"/>
      <c r="AG2410" s="589"/>
      <c r="AH2410" s="540"/>
      <c r="AI2410" s="541"/>
      <c r="AJ2410" s="553"/>
      <c r="AK2410" s="559"/>
      <c r="AL2410" s="592"/>
      <c r="AM2410" s="593"/>
      <c r="AN2410" s="540"/>
      <c r="AO2410" s="541"/>
      <c r="AP2410" s="553"/>
      <c r="AQ2410" s="559"/>
      <c r="AR2410" s="592"/>
      <c r="AS2410" s="593"/>
      <c r="AT2410" s="580"/>
      <c r="AU2410" s="581"/>
      <c r="AV2410" s="576"/>
      <c r="AW2410" s="577"/>
      <c r="AX2410" s="592"/>
      <c r="AY2410" s="593"/>
      <c r="AZ2410" s="540"/>
      <c r="BA2410" s="541"/>
      <c r="BB2410" s="553"/>
      <c r="BC2410" s="559"/>
      <c r="BD2410" s="592"/>
      <c r="BE2410" s="593"/>
      <c r="BF2410" s="580"/>
      <c r="BG2410" s="581"/>
      <c r="BH2410" s="576"/>
      <c r="BI2410" s="577"/>
      <c r="BJ2410" s="592"/>
      <c r="BK2410" s="593"/>
      <c r="BL2410" s="653"/>
      <c r="BM2410" s="654"/>
      <c r="BN2410" s="655"/>
      <c r="BO2410" s="600"/>
      <c r="BP2410" s="600"/>
      <c r="BQ2410" s="70" t="s">
        <v>77</v>
      </c>
      <c r="BR2410" s="71" t="e">
        <f>IF(#REF!="B",#REF!,IF(#REF!="C",#REF!,#REF!))</f>
        <v>#REF!</v>
      </c>
      <c r="BS2410" s="67"/>
    </row>
    <row r="2411" spans="1:71" ht="21.75" customHeight="1">
      <c r="A2411" s="54"/>
      <c r="B2411" s="565" t="str">
        <f>IF(ROSTER!B$14="","",ROSTER!B$14)</f>
        <v/>
      </c>
      <c r="C2411" s="536" t="str">
        <f>IF(ROSTER!C$14="","",ROSTER!C$14)</f>
        <v/>
      </c>
      <c r="D2411" s="537"/>
      <c r="E2411" s="546"/>
      <c r="F2411" s="501">
        <f>IF(E2411="y",1,IF(E2411="S",1,0))</f>
        <v>0</v>
      </c>
      <c r="G2411" s="506">
        <f>IF(E2411="S",1,0)</f>
        <v>0</v>
      </c>
      <c r="H2411" s="542"/>
      <c r="I2411" s="543"/>
      <c r="J2411" s="538"/>
      <c r="K2411" s="539"/>
      <c r="L2411" s="552"/>
      <c r="M2411" s="558"/>
      <c r="N2411" s="554">
        <f>L2411+J2411</f>
        <v>0</v>
      </c>
      <c r="O2411" s="555"/>
      <c r="P2411" s="538"/>
      <c r="Q2411" s="539"/>
      <c r="R2411" s="552"/>
      <c r="S2411" s="558"/>
      <c r="T2411" s="590">
        <f t="shared" ref="T2411:T2448" si="2168">R2411-P2411</f>
        <v>0</v>
      </c>
      <c r="U2411" s="591"/>
      <c r="V2411" s="550"/>
      <c r="W2411" s="543"/>
      <c r="X2411" s="538"/>
      <c r="Y2411" s="543"/>
      <c r="Z2411" s="538"/>
      <c r="AA2411" s="543"/>
      <c r="AB2411" s="538"/>
      <c r="AC2411" s="539"/>
      <c r="AD2411" s="552"/>
      <c r="AE2411" s="558"/>
      <c r="AF2411" s="586">
        <f>IF(AB2411=0,0,(AD2411/AB2411)*100)</f>
        <v>0</v>
      </c>
      <c r="AG2411" s="587"/>
      <c r="AH2411" s="538"/>
      <c r="AI2411" s="539"/>
      <c r="AJ2411" s="552"/>
      <c r="AK2411" s="558"/>
      <c r="AL2411" s="590">
        <f>IF(AH2411=0,0,(AJ2411/AH2411)*100)</f>
        <v>0</v>
      </c>
      <c r="AM2411" s="591"/>
      <c r="AN2411" s="538"/>
      <c r="AO2411" s="539"/>
      <c r="AP2411" s="552"/>
      <c r="AQ2411" s="558"/>
      <c r="AR2411" s="590">
        <f>IF(AN2411=0,0,(AP2411/AN2411)*100)</f>
        <v>0</v>
      </c>
      <c r="AS2411" s="591"/>
      <c r="AT2411" s="578">
        <f>AB2411+AH2411+AN2411</f>
        <v>0</v>
      </c>
      <c r="AU2411" s="579"/>
      <c r="AV2411" s="574">
        <f>AD2411+AJ2411+AP2411</f>
        <v>0</v>
      </c>
      <c r="AW2411" s="575"/>
      <c r="AX2411" s="590">
        <f>IF(AT2411=0,0,(AV2411/AT2411)*100)</f>
        <v>0</v>
      </c>
      <c r="AY2411" s="591"/>
      <c r="AZ2411" s="538"/>
      <c r="BA2411" s="539"/>
      <c r="BB2411" s="552"/>
      <c r="BC2411" s="558"/>
      <c r="BD2411" s="590">
        <f>IF(AZ2411=0,0,(BB2411/AZ2411)*100)</f>
        <v>0</v>
      </c>
      <c r="BE2411" s="591"/>
      <c r="BF2411" s="578">
        <f>AT2411+AZ2411</f>
        <v>0</v>
      </c>
      <c r="BG2411" s="579"/>
      <c r="BH2411" s="574">
        <f>AV2411+BB2411</f>
        <v>0</v>
      </c>
      <c r="BI2411" s="575"/>
      <c r="BJ2411" s="590">
        <f>IF(BF2411=0,0,(BH2411/BF2411)*100)</f>
        <v>0</v>
      </c>
      <c r="BK2411" s="591"/>
      <c r="BL2411" s="650">
        <f>(AD2411*2)+(AJ2411*2)+(AP2411*3)+BB2411</f>
        <v>0</v>
      </c>
      <c r="BM2411" s="651"/>
      <c r="BN2411" s="652"/>
      <c r="BO2411" s="599" t="e">
        <f>(BL2411*BR$2405)+(N2411*BR$2406)+(X2411*BR$2407)+(R2411*BR$2408)+(V2411*BR$2409)+(Z2411*BR$2410)</f>
        <v>#REF!</v>
      </c>
      <c r="BP2411" s="599" t="e">
        <f>((AZ2411-BB2411)*BR$2412)+((AT2411-AV2411)*BR$2411)+(H2411*BR$2413)+(P2411*BR$2414)</f>
        <v>#REF!</v>
      </c>
      <c r="BQ2411" s="70" t="s">
        <v>78</v>
      </c>
      <c r="BR2411" s="71" t="e">
        <f>IF(#REF!="B",#REF!,IF(#REF!="C",#REF!,#REF!))</f>
        <v>#REF!</v>
      </c>
      <c r="BS2411" s="67"/>
    </row>
    <row r="2412" spans="1:71" ht="21.75" customHeight="1">
      <c r="A2412" s="54"/>
      <c r="B2412" s="566"/>
      <c r="C2412" s="560" t="str">
        <f>IF(ROSTER!D$14="","",ROSTER!D$14)</f>
        <v/>
      </c>
      <c r="D2412" s="561"/>
      <c r="E2412" s="547"/>
      <c r="F2412" s="502"/>
      <c r="G2412" s="507"/>
      <c r="H2412" s="544"/>
      <c r="I2412" s="545"/>
      <c r="J2412" s="540"/>
      <c r="K2412" s="541"/>
      <c r="L2412" s="553"/>
      <c r="M2412" s="559"/>
      <c r="N2412" s="556" t="s">
        <v>14</v>
      </c>
      <c r="O2412" s="557"/>
      <c r="P2412" s="540"/>
      <c r="Q2412" s="541"/>
      <c r="R2412" s="553"/>
      <c r="S2412" s="559"/>
      <c r="T2412" s="592"/>
      <c r="U2412" s="593"/>
      <c r="V2412" s="551"/>
      <c r="W2412" s="545"/>
      <c r="X2412" s="540"/>
      <c r="Y2412" s="545"/>
      <c r="Z2412" s="540"/>
      <c r="AA2412" s="545"/>
      <c r="AB2412" s="540"/>
      <c r="AC2412" s="541"/>
      <c r="AD2412" s="553"/>
      <c r="AE2412" s="559"/>
      <c r="AF2412" s="588"/>
      <c r="AG2412" s="589"/>
      <c r="AH2412" s="540"/>
      <c r="AI2412" s="541"/>
      <c r="AJ2412" s="553"/>
      <c r="AK2412" s="559"/>
      <c r="AL2412" s="592"/>
      <c r="AM2412" s="593"/>
      <c r="AN2412" s="540"/>
      <c r="AO2412" s="541"/>
      <c r="AP2412" s="553"/>
      <c r="AQ2412" s="559"/>
      <c r="AR2412" s="592"/>
      <c r="AS2412" s="593"/>
      <c r="AT2412" s="580"/>
      <c r="AU2412" s="581"/>
      <c r="AV2412" s="576"/>
      <c r="AW2412" s="577"/>
      <c r="AX2412" s="592"/>
      <c r="AY2412" s="593"/>
      <c r="AZ2412" s="540"/>
      <c r="BA2412" s="541"/>
      <c r="BB2412" s="553"/>
      <c r="BC2412" s="559"/>
      <c r="BD2412" s="592"/>
      <c r="BE2412" s="593"/>
      <c r="BF2412" s="580"/>
      <c r="BG2412" s="581"/>
      <c r="BH2412" s="576"/>
      <c r="BI2412" s="577"/>
      <c r="BJ2412" s="592"/>
      <c r="BK2412" s="593"/>
      <c r="BL2412" s="653"/>
      <c r="BM2412" s="654"/>
      <c r="BN2412" s="655"/>
      <c r="BO2412" s="600"/>
      <c r="BP2412" s="600"/>
      <c r="BQ2412" s="70" t="s">
        <v>79</v>
      </c>
      <c r="BR2412" s="71" t="e">
        <f>IF(#REF!="B",#REF!,IF(#REF!="C",#REF!,#REF!))</f>
        <v>#REF!</v>
      </c>
      <c r="BS2412" s="67"/>
    </row>
    <row r="2413" spans="1:71" ht="21.75" customHeight="1">
      <c r="A2413" s="54"/>
      <c r="B2413" s="565" t="str">
        <f>IF(ROSTER!B$16="","",ROSTER!B$16)</f>
        <v/>
      </c>
      <c r="C2413" s="536" t="str">
        <f>IF(ROSTER!C$16="","",ROSTER!C$16)</f>
        <v/>
      </c>
      <c r="D2413" s="537"/>
      <c r="E2413" s="546"/>
      <c r="F2413" s="501">
        <f>IF(E2413="y",1,IF(E2413="S",1,0))</f>
        <v>0</v>
      </c>
      <c r="G2413" s="506">
        <f>IF(E2413="S",1,0)</f>
        <v>0</v>
      </c>
      <c r="H2413" s="542"/>
      <c r="I2413" s="543"/>
      <c r="J2413" s="538"/>
      <c r="K2413" s="539"/>
      <c r="L2413" s="552"/>
      <c r="M2413" s="558"/>
      <c r="N2413" s="554">
        <f>L2413+J2413</f>
        <v>0</v>
      </c>
      <c r="O2413" s="555"/>
      <c r="P2413" s="538"/>
      <c r="Q2413" s="539"/>
      <c r="R2413" s="552"/>
      <c r="S2413" s="558"/>
      <c r="T2413" s="590">
        <f t="shared" ref="T2413:T2448" si="2169">R2413-P2413</f>
        <v>0</v>
      </c>
      <c r="U2413" s="591"/>
      <c r="V2413" s="550"/>
      <c r="W2413" s="543"/>
      <c r="X2413" s="538"/>
      <c r="Y2413" s="543"/>
      <c r="Z2413" s="538"/>
      <c r="AA2413" s="543"/>
      <c r="AB2413" s="538"/>
      <c r="AC2413" s="539"/>
      <c r="AD2413" s="552"/>
      <c r="AE2413" s="558"/>
      <c r="AF2413" s="586">
        <f>IF(AB2413=0,0,(AD2413/AB2413)*100)</f>
        <v>0</v>
      </c>
      <c r="AG2413" s="587"/>
      <c r="AH2413" s="538"/>
      <c r="AI2413" s="539"/>
      <c r="AJ2413" s="552"/>
      <c r="AK2413" s="558"/>
      <c r="AL2413" s="590">
        <f>IF(AH2413=0,0,(AJ2413/AH2413)*100)</f>
        <v>0</v>
      </c>
      <c r="AM2413" s="591"/>
      <c r="AN2413" s="538"/>
      <c r="AO2413" s="539"/>
      <c r="AP2413" s="552"/>
      <c r="AQ2413" s="558"/>
      <c r="AR2413" s="590">
        <f>IF(AN2413=0,0,(AP2413/AN2413)*100)</f>
        <v>0</v>
      </c>
      <c r="AS2413" s="591"/>
      <c r="AT2413" s="578">
        <f>AB2413+AH2413+AN2413</f>
        <v>0</v>
      </c>
      <c r="AU2413" s="579"/>
      <c r="AV2413" s="574">
        <f>AD2413+AJ2413+AP2413</f>
        <v>0</v>
      </c>
      <c r="AW2413" s="575"/>
      <c r="AX2413" s="590">
        <f>IF(AT2413=0,0,(AV2413/AT2413)*100)</f>
        <v>0</v>
      </c>
      <c r="AY2413" s="591"/>
      <c r="AZ2413" s="538"/>
      <c r="BA2413" s="539"/>
      <c r="BB2413" s="552"/>
      <c r="BC2413" s="558"/>
      <c r="BD2413" s="590">
        <f>IF(AZ2413=0,0,(BB2413/AZ2413)*100)</f>
        <v>0</v>
      </c>
      <c r="BE2413" s="591"/>
      <c r="BF2413" s="578">
        <f>AT2413+AZ2413</f>
        <v>0</v>
      </c>
      <c r="BG2413" s="579"/>
      <c r="BH2413" s="574">
        <f>AV2413+BB2413</f>
        <v>0</v>
      </c>
      <c r="BI2413" s="575"/>
      <c r="BJ2413" s="590">
        <f>IF(BF2413=0,0,(BH2413/BF2413)*100)</f>
        <v>0</v>
      </c>
      <c r="BK2413" s="591"/>
      <c r="BL2413" s="650">
        <f>(AD2413*2)+(AJ2413*2)+(AP2413*3)+BB2413</f>
        <v>0</v>
      </c>
      <c r="BM2413" s="651"/>
      <c r="BN2413" s="652"/>
      <c r="BO2413" s="599" t="e">
        <f>(BL2413*BR$2405)+(N2413*BR$2406)+(X2413*BR$2407)+(R2413*BR$2408)+(V2413*BR$2409)+(Z2413*BR$2410)</f>
        <v>#REF!</v>
      </c>
      <c r="BP2413" s="599" t="e">
        <f>((AZ2413-BB2413)*BR$2412)+((AT2413-AV2413)*BR$2411)+(H2413*BR$2413)+(P2413*BR$2414)</f>
        <v>#REF!</v>
      </c>
      <c r="BQ2413" s="70" t="s">
        <v>80</v>
      </c>
      <c r="BR2413" s="71" t="e">
        <f>IF(#REF!="B",#REF!,IF(#REF!="C",#REF!,#REF!))</f>
        <v>#REF!</v>
      </c>
      <c r="BS2413" s="67"/>
    </row>
    <row r="2414" spans="1:71" ht="21.75" customHeight="1">
      <c r="A2414" s="54"/>
      <c r="B2414" s="566"/>
      <c r="C2414" s="560" t="str">
        <f>IF(ROSTER!D$16="","",ROSTER!D$16)</f>
        <v/>
      </c>
      <c r="D2414" s="561"/>
      <c r="E2414" s="547"/>
      <c r="F2414" s="502"/>
      <c r="G2414" s="507"/>
      <c r="H2414" s="544"/>
      <c r="I2414" s="545"/>
      <c r="J2414" s="540"/>
      <c r="K2414" s="541"/>
      <c r="L2414" s="553"/>
      <c r="M2414" s="559"/>
      <c r="N2414" s="556" t="s">
        <v>14</v>
      </c>
      <c r="O2414" s="557"/>
      <c r="P2414" s="540"/>
      <c r="Q2414" s="541"/>
      <c r="R2414" s="553"/>
      <c r="S2414" s="559"/>
      <c r="T2414" s="592"/>
      <c r="U2414" s="593"/>
      <c r="V2414" s="551"/>
      <c r="W2414" s="545"/>
      <c r="X2414" s="540"/>
      <c r="Y2414" s="545"/>
      <c r="Z2414" s="540"/>
      <c r="AA2414" s="545"/>
      <c r="AB2414" s="540"/>
      <c r="AC2414" s="541"/>
      <c r="AD2414" s="553"/>
      <c r="AE2414" s="559"/>
      <c r="AF2414" s="588"/>
      <c r="AG2414" s="589"/>
      <c r="AH2414" s="540"/>
      <c r="AI2414" s="541"/>
      <c r="AJ2414" s="553"/>
      <c r="AK2414" s="559"/>
      <c r="AL2414" s="592"/>
      <c r="AM2414" s="593"/>
      <c r="AN2414" s="540"/>
      <c r="AO2414" s="541"/>
      <c r="AP2414" s="553"/>
      <c r="AQ2414" s="559"/>
      <c r="AR2414" s="592"/>
      <c r="AS2414" s="593"/>
      <c r="AT2414" s="580"/>
      <c r="AU2414" s="581"/>
      <c r="AV2414" s="576"/>
      <c r="AW2414" s="577"/>
      <c r="AX2414" s="592"/>
      <c r="AY2414" s="593"/>
      <c r="AZ2414" s="540"/>
      <c r="BA2414" s="541"/>
      <c r="BB2414" s="553"/>
      <c r="BC2414" s="559"/>
      <c r="BD2414" s="592"/>
      <c r="BE2414" s="593"/>
      <c r="BF2414" s="580"/>
      <c r="BG2414" s="581"/>
      <c r="BH2414" s="576"/>
      <c r="BI2414" s="577"/>
      <c r="BJ2414" s="592"/>
      <c r="BK2414" s="593"/>
      <c r="BL2414" s="653"/>
      <c r="BM2414" s="654"/>
      <c r="BN2414" s="655"/>
      <c r="BO2414" s="600"/>
      <c r="BP2414" s="600"/>
      <c r="BQ2414" s="70" t="s">
        <v>81</v>
      </c>
      <c r="BR2414" s="71" t="e">
        <f>IF(#REF!="B",#REF!,IF(#REF!="C",#REF!,#REF!))</f>
        <v>#REF!</v>
      </c>
      <c r="BS2414" s="67"/>
    </row>
    <row r="2415" spans="1:71" ht="21.75" customHeight="1">
      <c r="A2415" s="54"/>
      <c r="B2415" s="565" t="str">
        <f>IF(ROSTER!B$18="","",ROSTER!B$18)</f>
        <v/>
      </c>
      <c r="C2415" s="536" t="str">
        <f>IF(ROSTER!C$18="","",ROSTER!C$18)</f>
        <v/>
      </c>
      <c r="D2415" s="537"/>
      <c r="E2415" s="546"/>
      <c r="F2415" s="501">
        <f>IF(E2415="y",1,IF(E2415="S",1,0))</f>
        <v>0</v>
      </c>
      <c r="G2415" s="506">
        <f>IF(E2415="S",1,0)</f>
        <v>0</v>
      </c>
      <c r="H2415" s="542"/>
      <c r="I2415" s="543"/>
      <c r="J2415" s="538"/>
      <c r="K2415" s="539"/>
      <c r="L2415" s="552"/>
      <c r="M2415" s="558"/>
      <c r="N2415" s="554">
        <f>L2415+J2415</f>
        <v>0</v>
      </c>
      <c r="O2415" s="555"/>
      <c r="P2415" s="538"/>
      <c r="Q2415" s="539"/>
      <c r="R2415" s="552"/>
      <c r="S2415" s="558"/>
      <c r="T2415" s="590">
        <f t="shared" ref="T2415:T2448" si="2170">R2415-P2415</f>
        <v>0</v>
      </c>
      <c r="U2415" s="591"/>
      <c r="V2415" s="550"/>
      <c r="W2415" s="543"/>
      <c r="X2415" s="538"/>
      <c r="Y2415" s="543"/>
      <c r="Z2415" s="538"/>
      <c r="AA2415" s="543"/>
      <c r="AB2415" s="538"/>
      <c r="AC2415" s="539"/>
      <c r="AD2415" s="552"/>
      <c r="AE2415" s="558"/>
      <c r="AF2415" s="586">
        <f>IF(AB2415=0,0,(AD2415/AB2415)*100)</f>
        <v>0</v>
      </c>
      <c r="AG2415" s="587"/>
      <c r="AH2415" s="538"/>
      <c r="AI2415" s="539"/>
      <c r="AJ2415" s="552"/>
      <c r="AK2415" s="558"/>
      <c r="AL2415" s="590">
        <f>IF(AH2415=0,0,(AJ2415/AH2415)*100)</f>
        <v>0</v>
      </c>
      <c r="AM2415" s="591"/>
      <c r="AN2415" s="538"/>
      <c r="AO2415" s="539"/>
      <c r="AP2415" s="552"/>
      <c r="AQ2415" s="558"/>
      <c r="AR2415" s="590">
        <f>IF(AN2415=0,0,(AP2415/AN2415)*100)</f>
        <v>0</v>
      </c>
      <c r="AS2415" s="591"/>
      <c r="AT2415" s="578">
        <f>AB2415+AH2415+AN2415</f>
        <v>0</v>
      </c>
      <c r="AU2415" s="579"/>
      <c r="AV2415" s="574">
        <f>AD2415+AJ2415+AP2415</f>
        <v>0</v>
      </c>
      <c r="AW2415" s="575"/>
      <c r="AX2415" s="590">
        <f>IF(AT2415=0,0,(AV2415/AT2415)*100)</f>
        <v>0</v>
      </c>
      <c r="AY2415" s="591"/>
      <c r="AZ2415" s="538"/>
      <c r="BA2415" s="539"/>
      <c r="BB2415" s="552"/>
      <c r="BC2415" s="558"/>
      <c r="BD2415" s="590">
        <f>IF(AZ2415=0,0,(BB2415/AZ2415)*100)</f>
        <v>0</v>
      </c>
      <c r="BE2415" s="591"/>
      <c r="BF2415" s="578">
        <f>AT2415+AZ2415</f>
        <v>0</v>
      </c>
      <c r="BG2415" s="579"/>
      <c r="BH2415" s="574">
        <f>AV2415+BB2415</f>
        <v>0</v>
      </c>
      <c r="BI2415" s="575"/>
      <c r="BJ2415" s="590">
        <f>IF(BF2415=0,0,(BH2415/BF2415)*100)</f>
        <v>0</v>
      </c>
      <c r="BK2415" s="591"/>
      <c r="BL2415" s="650">
        <f>(AD2415*2)+(AJ2415*2)+(AP2415*3)+BB2415</f>
        <v>0</v>
      </c>
      <c r="BM2415" s="651"/>
      <c r="BN2415" s="652"/>
      <c r="BO2415" s="599" t="e">
        <f>(BL2415*BR$2405)+(N2415*BR$2406)+(X2415*BR$2407)+(R2415*BR$2408)+(V2415*BR$2409)+(Z2415*BR$2410)</f>
        <v>#REF!</v>
      </c>
      <c r="BP2415" s="599" t="e">
        <f>((AZ2415-BB2415)*BR$2412)+((AT2415-AV2415)*BR$2411)+(H2415*BR$2413)+(P2415*BR$2414)</f>
        <v>#REF!</v>
      </c>
      <c r="BQ2415" s="54"/>
      <c r="BR2415" s="54"/>
      <c r="BS2415" s="67"/>
    </row>
    <row r="2416" spans="1:71" ht="21.75" customHeight="1">
      <c r="A2416" s="54"/>
      <c r="B2416" s="566"/>
      <c r="C2416" s="560" t="str">
        <f>IF(ROSTER!D$18="","",ROSTER!D$18)</f>
        <v/>
      </c>
      <c r="D2416" s="561"/>
      <c r="E2416" s="547"/>
      <c r="F2416" s="502"/>
      <c r="G2416" s="507"/>
      <c r="H2416" s="544"/>
      <c r="I2416" s="545"/>
      <c r="J2416" s="540"/>
      <c r="K2416" s="541"/>
      <c r="L2416" s="553"/>
      <c r="M2416" s="559"/>
      <c r="N2416" s="556"/>
      <c r="O2416" s="557"/>
      <c r="P2416" s="540"/>
      <c r="Q2416" s="541"/>
      <c r="R2416" s="553"/>
      <c r="S2416" s="559"/>
      <c r="T2416" s="592"/>
      <c r="U2416" s="593"/>
      <c r="V2416" s="551"/>
      <c r="W2416" s="545"/>
      <c r="X2416" s="540"/>
      <c r="Y2416" s="545"/>
      <c r="Z2416" s="540"/>
      <c r="AA2416" s="545"/>
      <c r="AB2416" s="540"/>
      <c r="AC2416" s="541"/>
      <c r="AD2416" s="553"/>
      <c r="AE2416" s="559"/>
      <c r="AF2416" s="588"/>
      <c r="AG2416" s="589"/>
      <c r="AH2416" s="540"/>
      <c r="AI2416" s="541"/>
      <c r="AJ2416" s="553"/>
      <c r="AK2416" s="559"/>
      <c r="AL2416" s="592"/>
      <c r="AM2416" s="593"/>
      <c r="AN2416" s="540"/>
      <c r="AO2416" s="541"/>
      <c r="AP2416" s="553"/>
      <c r="AQ2416" s="559"/>
      <c r="AR2416" s="592"/>
      <c r="AS2416" s="593"/>
      <c r="AT2416" s="580"/>
      <c r="AU2416" s="581"/>
      <c r="AV2416" s="576"/>
      <c r="AW2416" s="577"/>
      <c r="AX2416" s="592"/>
      <c r="AY2416" s="593"/>
      <c r="AZ2416" s="540"/>
      <c r="BA2416" s="541"/>
      <c r="BB2416" s="553"/>
      <c r="BC2416" s="559"/>
      <c r="BD2416" s="592"/>
      <c r="BE2416" s="593"/>
      <c r="BF2416" s="580"/>
      <c r="BG2416" s="581"/>
      <c r="BH2416" s="576"/>
      <c r="BI2416" s="577"/>
      <c r="BJ2416" s="592"/>
      <c r="BK2416" s="593"/>
      <c r="BL2416" s="653"/>
      <c r="BM2416" s="654"/>
      <c r="BN2416" s="655"/>
      <c r="BO2416" s="600"/>
      <c r="BP2416" s="600"/>
      <c r="BQ2416" s="54"/>
      <c r="BR2416" s="54"/>
      <c r="BS2416" s="54"/>
    </row>
    <row r="2417" spans="1:71" ht="21.75" customHeight="1">
      <c r="A2417" s="54"/>
      <c r="B2417" s="565" t="str">
        <f>IF(ROSTER!B$20="","",ROSTER!B$20)</f>
        <v/>
      </c>
      <c r="C2417" s="536" t="str">
        <f>IF(ROSTER!C$20="","",ROSTER!C$20)</f>
        <v/>
      </c>
      <c r="D2417" s="537"/>
      <c r="E2417" s="546"/>
      <c r="F2417" s="501">
        <f>IF(E2417="y",1,IF(E2417="S",1,0))</f>
        <v>0</v>
      </c>
      <c r="G2417" s="506">
        <f>IF(E2417="S",1,0)</f>
        <v>0</v>
      </c>
      <c r="H2417" s="542"/>
      <c r="I2417" s="543"/>
      <c r="J2417" s="538"/>
      <c r="K2417" s="539"/>
      <c r="L2417" s="552"/>
      <c r="M2417" s="558"/>
      <c r="N2417" s="554">
        <f>L2417+J2417</f>
        <v>0</v>
      </c>
      <c r="O2417" s="555"/>
      <c r="P2417" s="538"/>
      <c r="Q2417" s="539"/>
      <c r="R2417" s="552"/>
      <c r="S2417" s="558"/>
      <c r="T2417" s="590">
        <f t="shared" ref="T2417:T2448" si="2171">R2417-P2417</f>
        <v>0</v>
      </c>
      <c r="U2417" s="591"/>
      <c r="V2417" s="550"/>
      <c r="W2417" s="543"/>
      <c r="X2417" s="538"/>
      <c r="Y2417" s="543"/>
      <c r="Z2417" s="538"/>
      <c r="AA2417" s="543"/>
      <c r="AB2417" s="538"/>
      <c r="AC2417" s="539"/>
      <c r="AD2417" s="552"/>
      <c r="AE2417" s="558"/>
      <c r="AF2417" s="586">
        <f>IF(AB2417=0,0,(AD2417/AB2417)*100)</f>
        <v>0</v>
      </c>
      <c r="AG2417" s="587"/>
      <c r="AH2417" s="538"/>
      <c r="AI2417" s="539"/>
      <c r="AJ2417" s="552"/>
      <c r="AK2417" s="558"/>
      <c r="AL2417" s="590">
        <f>IF(AH2417=0,0,(AJ2417/AH2417)*100)</f>
        <v>0</v>
      </c>
      <c r="AM2417" s="591"/>
      <c r="AN2417" s="538"/>
      <c r="AO2417" s="539"/>
      <c r="AP2417" s="552"/>
      <c r="AQ2417" s="558"/>
      <c r="AR2417" s="590">
        <f>IF(AN2417=0,0,(AP2417/AN2417)*100)</f>
        <v>0</v>
      </c>
      <c r="AS2417" s="591"/>
      <c r="AT2417" s="578">
        <f>AB2417+AH2417+AN2417</f>
        <v>0</v>
      </c>
      <c r="AU2417" s="579"/>
      <c r="AV2417" s="574">
        <f>AD2417+AJ2417+AP2417</f>
        <v>0</v>
      </c>
      <c r="AW2417" s="575"/>
      <c r="AX2417" s="590">
        <f>IF(AT2417=0,0,(AV2417/AT2417)*100)</f>
        <v>0</v>
      </c>
      <c r="AY2417" s="591"/>
      <c r="AZ2417" s="538"/>
      <c r="BA2417" s="539"/>
      <c r="BB2417" s="552"/>
      <c r="BC2417" s="558"/>
      <c r="BD2417" s="590">
        <f>IF(AZ2417=0,0,(BB2417/AZ2417)*100)</f>
        <v>0</v>
      </c>
      <c r="BE2417" s="591"/>
      <c r="BF2417" s="578">
        <f>AT2417+AZ2417</f>
        <v>0</v>
      </c>
      <c r="BG2417" s="579"/>
      <c r="BH2417" s="574">
        <f>AV2417+BB2417</f>
        <v>0</v>
      </c>
      <c r="BI2417" s="575"/>
      <c r="BJ2417" s="590">
        <f>IF(BF2417=0,0,(BH2417/BF2417)*100)</f>
        <v>0</v>
      </c>
      <c r="BK2417" s="591"/>
      <c r="BL2417" s="650">
        <f>(AD2417*2)+(AJ2417*2)+(AP2417*3)+BB2417</f>
        <v>0</v>
      </c>
      <c r="BM2417" s="651"/>
      <c r="BN2417" s="652"/>
      <c r="BO2417" s="599" t="e">
        <f>(BL2417*BR$2405)+(N2417*BR$2406)+(X2417*BR$2407)+(R2417*BR$2408)+(V2417*BR$2409)+(Z2417*BR$2410)</f>
        <v>#REF!</v>
      </c>
      <c r="BP2417" s="599" t="e">
        <f>((AZ2417-BB2417)*BR$2412)+((AT2417-AV2417)*BR$2411)+(H2417*BR$2413)+(P2417*BR$2414)</f>
        <v>#REF!</v>
      </c>
      <c r="BQ2417" s="54"/>
      <c r="BR2417" s="54"/>
      <c r="BS2417" s="54"/>
    </row>
    <row r="2418" spans="1:71" ht="21.75" customHeight="1">
      <c r="A2418" s="54"/>
      <c r="B2418" s="566"/>
      <c r="C2418" s="560" t="str">
        <f>IF(ROSTER!D$20="","",ROSTER!D$20)</f>
        <v/>
      </c>
      <c r="D2418" s="561"/>
      <c r="E2418" s="547"/>
      <c r="F2418" s="502"/>
      <c r="G2418" s="507"/>
      <c r="H2418" s="544"/>
      <c r="I2418" s="545"/>
      <c r="J2418" s="540"/>
      <c r="K2418" s="541"/>
      <c r="L2418" s="553"/>
      <c r="M2418" s="559"/>
      <c r="N2418" s="556" t="s">
        <v>14</v>
      </c>
      <c r="O2418" s="557"/>
      <c r="P2418" s="540"/>
      <c r="Q2418" s="541"/>
      <c r="R2418" s="553"/>
      <c r="S2418" s="559"/>
      <c r="T2418" s="592"/>
      <c r="U2418" s="593"/>
      <c r="V2418" s="551"/>
      <c r="W2418" s="545"/>
      <c r="X2418" s="540"/>
      <c r="Y2418" s="545"/>
      <c r="Z2418" s="540"/>
      <c r="AA2418" s="545"/>
      <c r="AB2418" s="540"/>
      <c r="AC2418" s="541"/>
      <c r="AD2418" s="553"/>
      <c r="AE2418" s="559"/>
      <c r="AF2418" s="588"/>
      <c r="AG2418" s="589"/>
      <c r="AH2418" s="540"/>
      <c r="AI2418" s="541"/>
      <c r="AJ2418" s="553"/>
      <c r="AK2418" s="559"/>
      <c r="AL2418" s="592"/>
      <c r="AM2418" s="593"/>
      <c r="AN2418" s="540"/>
      <c r="AO2418" s="541"/>
      <c r="AP2418" s="553"/>
      <c r="AQ2418" s="559"/>
      <c r="AR2418" s="592"/>
      <c r="AS2418" s="593"/>
      <c r="AT2418" s="580"/>
      <c r="AU2418" s="581"/>
      <c r="AV2418" s="576"/>
      <c r="AW2418" s="577"/>
      <c r="AX2418" s="592"/>
      <c r="AY2418" s="593"/>
      <c r="AZ2418" s="540"/>
      <c r="BA2418" s="541"/>
      <c r="BB2418" s="553"/>
      <c r="BC2418" s="559"/>
      <c r="BD2418" s="592"/>
      <c r="BE2418" s="593"/>
      <c r="BF2418" s="580"/>
      <c r="BG2418" s="581"/>
      <c r="BH2418" s="576"/>
      <c r="BI2418" s="577"/>
      <c r="BJ2418" s="592"/>
      <c r="BK2418" s="593"/>
      <c r="BL2418" s="653"/>
      <c r="BM2418" s="654"/>
      <c r="BN2418" s="655"/>
      <c r="BO2418" s="600"/>
      <c r="BP2418" s="600"/>
      <c r="BQ2418" s="54"/>
      <c r="BR2418" s="54"/>
      <c r="BS2418" s="54"/>
    </row>
    <row r="2419" spans="1:71" ht="21.75" customHeight="1">
      <c r="A2419" s="54"/>
      <c r="B2419" s="565" t="str">
        <f>IF(ROSTER!B$22="","",ROSTER!B$22)</f>
        <v/>
      </c>
      <c r="C2419" s="536" t="str">
        <f>IF(ROSTER!C$22="","",ROSTER!C$22)</f>
        <v/>
      </c>
      <c r="D2419" s="537"/>
      <c r="E2419" s="546"/>
      <c r="F2419" s="501">
        <f>IF(E2419="y",1,IF(E2419="S",1,0))</f>
        <v>0</v>
      </c>
      <c r="G2419" s="506">
        <f>IF(E2419="S",1,0)</f>
        <v>0</v>
      </c>
      <c r="H2419" s="542"/>
      <c r="I2419" s="543"/>
      <c r="J2419" s="538"/>
      <c r="K2419" s="539"/>
      <c r="L2419" s="552"/>
      <c r="M2419" s="558"/>
      <c r="N2419" s="554">
        <f>L2419+J2419</f>
        <v>0</v>
      </c>
      <c r="O2419" s="555"/>
      <c r="P2419" s="538"/>
      <c r="Q2419" s="539"/>
      <c r="R2419" s="552"/>
      <c r="S2419" s="558"/>
      <c r="T2419" s="590">
        <f t="shared" ref="T2419:T2448" si="2172">R2419-P2419</f>
        <v>0</v>
      </c>
      <c r="U2419" s="591"/>
      <c r="V2419" s="550"/>
      <c r="W2419" s="543"/>
      <c r="X2419" s="538"/>
      <c r="Y2419" s="543"/>
      <c r="Z2419" s="538"/>
      <c r="AA2419" s="543"/>
      <c r="AB2419" s="538"/>
      <c r="AC2419" s="539"/>
      <c r="AD2419" s="552"/>
      <c r="AE2419" s="558"/>
      <c r="AF2419" s="586">
        <f>IF(AB2419=0,0,(AD2419/AB2419)*100)</f>
        <v>0</v>
      </c>
      <c r="AG2419" s="587"/>
      <c r="AH2419" s="538"/>
      <c r="AI2419" s="539"/>
      <c r="AJ2419" s="552"/>
      <c r="AK2419" s="558"/>
      <c r="AL2419" s="590">
        <f>IF(AH2419=0,0,(AJ2419/AH2419)*100)</f>
        <v>0</v>
      </c>
      <c r="AM2419" s="591"/>
      <c r="AN2419" s="538"/>
      <c r="AO2419" s="539"/>
      <c r="AP2419" s="552"/>
      <c r="AQ2419" s="558"/>
      <c r="AR2419" s="590">
        <f>IF(AN2419=0,0,(AP2419/AN2419)*100)</f>
        <v>0</v>
      </c>
      <c r="AS2419" s="591"/>
      <c r="AT2419" s="578">
        <f>AB2419+AH2419+AN2419</f>
        <v>0</v>
      </c>
      <c r="AU2419" s="579"/>
      <c r="AV2419" s="574">
        <f>AD2419+AJ2419+AP2419</f>
        <v>0</v>
      </c>
      <c r="AW2419" s="575"/>
      <c r="AX2419" s="590">
        <f>IF(AT2419=0,0,(AV2419/AT2419)*100)</f>
        <v>0</v>
      </c>
      <c r="AY2419" s="591"/>
      <c r="AZ2419" s="538"/>
      <c r="BA2419" s="539"/>
      <c r="BB2419" s="552"/>
      <c r="BC2419" s="558"/>
      <c r="BD2419" s="590">
        <f>IF(AZ2419=0,0,(BB2419/AZ2419)*100)</f>
        <v>0</v>
      </c>
      <c r="BE2419" s="591"/>
      <c r="BF2419" s="578">
        <f>AT2419+AZ2419</f>
        <v>0</v>
      </c>
      <c r="BG2419" s="579"/>
      <c r="BH2419" s="574">
        <f>AV2419+BB2419</f>
        <v>0</v>
      </c>
      <c r="BI2419" s="575"/>
      <c r="BJ2419" s="590">
        <f>IF(BF2419=0,0,(BH2419/BF2419)*100)</f>
        <v>0</v>
      </c>
      <c r="BK2419" s="591"/>
      <c r="BL2419" s="650">
        <f>(AD2419*2)+(AJ2419*2)+(AP2419*3)+BB2419</f>
        <v>0</v>
      </c>
      <c r="BM2419" s="651"/>
      <c r="BN2419" s="652"/>
      <c r="BO2419" s="599" t="e">
        <f>(BL2419*BR$2405)+(N2419*BR$2406)+(X2419*BR$2407)+(R2419*BR$2408)+(V2419*BR$2409)+(Z2419*BR$2410)</f>
        <v>#REF!</v>
      </c>
      <c r="BP2419" s="599" t="e">
        <f>((AZ2419-BB2419)*BR$2412)+((AT2419-AV2419)*BR$2411)+(H2419*BR$2413)+(P2419*BR$2414)</f>
        <v>#REF!</v>
      </c>
      <c r="BQ2419" s="54"/>
      <c r="BR2419" s="54"/>
      <c r="BS2419" s="54"/>
    </row>
    <row r="2420" spans="1:71" ht="21.75" customHeight="1">
      <c r="A2420" s="54"/>
      <c r="B2420" s="566"/>
      <c r="C2420" s="560" t="str">
        <f>IF(ROSTER!D$22="","",ROSTER!D$22)</f>
        <v/>
      </c>
      <c r="D2420" s="561"/>
      <c r="E2420" s="547"/>
      <c r="F2420" s="502"/>
      <c r="G2420" s="507"/>
      <c r="H2420" s="544"/>
      <c r="I2420" s="545"/>
      <c r="J2420" s="540"/>
      <c r="K2420" s="541"/>
      <c r="L2420" s="553"/>
      <c r="M2420" s="559"/>
      <c r="N2420" s="556" t="s">
        <v>14</v>
      </c>
      <c r="O2420" s="557"/>
      <c r="P2420" s="540"/>
      <c r="Q2420" s="541"/>
      <c r="R2420" s="553"/>
      <c r="S2420" s="559"/>
      <c r="T2420" s="592"/>
      <c r="U2420" s="593"/>
      <c r="V2420" s="551"/>
      <c r="W2420" s="545"/>
      <c r="X2420" s="540"/>
      <c r="Y2420" s="545"/>
      <c r="Z2420" s="540"/>
      <c r="AA2420" s="545"/>
      <c r="AB2420" s="540"/>
      <c r="AC2420" s="541"/>
      <c r="AD2420" s="553"/>
      <c r="AE2420" s="559"/>
      <c r="AF2420" s="588"/>
      <c r="AG2420" s="589"/>
      <c r="AH2420" s="540"/>
      <c r="AI2420" s="541"/>
      <c r="AJ2420" s="553"/>
      <c r="AK2420" s="559"/>
      <c r="AL2420" s="592"/>
      <c r="AM2420" s="593"/>
      <c r="AN2420" s="540"/>
      <c r="AO2420" s="541"/>
      <c r="AP2420" s="553"/>
      <c r="AQ2420" s="559"/>
      <c r="AR2420" s="592"/>
      <c r="AS2420" s="593"/>
      <c r="AT2420" s="580"/>
      <c r="AU2420" s="581"/>
      <c r="AV2420" s="576"/>
      <c r="AW2420" s="577"/>
      <c r="AX2420" s="592"/>
      <c r="AY2420" s="593"/>
      <c r="AZ2420" s="540"/>
      <c r="BA2420" s="541"/>
      <c r="BB2420" s="553"/>
      <c r="BC2420" s="559"/>
      <c r="BD2420" s="592"/>
      <c r="BE2420" s="593"/>
      <c r="BF2420" s="580"/>
      <c r="BG2420" s="581"/>
      <c r="BH2420" s="576"/>
      <c r="BI2420" s="577"/>
      <c r="BJ2420" s="592"/>
      <c r="BK2420" s="593"/>
      <c r="BL2420" s="653"/>
      <c r="BM2420" s="654"/>
      <c r="BN2420" s="655"/>
      <c r="BO2420" s="600"/>
      <c r="BP2420" s="600"/>
      <c r="BQ2420" s="54"/>
      <c r="BR2420" s="54"/>
      <c r="BS2420" s="54"/>
    </row>
    <row r="2421" spans="1:71" ht="21.75" customHeight="1">
      <c r="A2421" s="54"/>
      <c r="B2421" s="565" t="str">
        <f>IF(ROSTER!B$24="","",ROSTER!B$24)</f>
        <v/>
      </c>
      <c r="C2421" s="536" t="str">
        <f>IF(ROSTER!C$24="","",ROSTER!C$24)</f>
        <v/>
      </c>
      <c r="D2421" s="537"/>
      <c r="E2421" s="546"/>
      <c r="F2421" s="501">
        <f>IF(E2421="y",1,IF(E2421="S",1,0))</f>
        <v>0</v>
      </c>
      <c r="G2421" s="506">
        <f>IF(E2421="S",1,0)</f>
        <v>0</v>
      </c>
      <c r="H2421" s="542"/>
      <c r="I2421" s="543"/>
      <c r="J2421" s="538"/>
      <c r="K2421" s="539"/>
      <c r="L2421" s="552"/>
      <c r="M2421" s="558"/>
      <c r="N2421" s="554">
        <f>L2421+J2421</f>
        <v>0</v>
      </c>
      <c r="O2421" s="555"/>
      <c r="P2421" s="538"/>
      <c r="Q2421" s="539"/>
      <c r="R2421" s="552"/>
      <c r="S2421" s="558"/>
      <c r="T2421" s="590">
        <f t="shared" ref="T2421:T2448" si="2173">R2421-P2421</f>
        <v>0</v>
      </c>
      <c r="U2421" s="591"/>
      <c r="V2421" s="550"/>
      <c r="W2421" s="543"/>
      <c r="X2421" s="538"/>
      <c r="Y2421" s="543"/>
      <c r="Z2421" s="538"/>
      <c r="AA2421" s="543"/>
      <c r="AB2421" s="538"/>
      <c r="AC2421" s="539"/>
      <c r="AD2421" s="552"/>
      <c r="AE2421" s="558"/>
      <c r="AF2421" s="586">
        <f>IF(AB2421=0,0,(AD2421/AB2421)*100)</f>
        <v>0</v>
      </c>
      <c r="AG2421" s="587"/>
      <c r="AH2421" s="538"/>
      <c r="AI2421" s="539"/>
      <c r="AJ2421" s="552"/>
      <c r="AK2421" s="558"/>
      <c r="AL2421" s="590">
        <f>IF(AH2421=0,0,(AJ2421/AH2421)*100)</f>
        <v>0</v>
      </c>
      <c r="AM2421" s="591"/>
      <c r="AN2421" s="538"/>
      <c r="AO2421" s="539"/>
      <c r="AP2421" s="552"/>
      <c r="AQ2421" s="558"/>
      <c r="AR2421" s="590">
        <f>IF(AN2421=0,0,(AP2421/AN2421)*100)</f>
        <v>0</v>
      </c>
      <c r="AS2421" s="591"/>
      <c r="AT2421" s="578">
        <f>AB2421+AH2421+AN2421</f>
        <v>0</v>
      </c>
      <c r="AU2421" s="579"/>
      <c r="AV2421" s="574">
        <f>AD2421+AJ2421+AP2421</f>
        <v>0</v>
      </c>
      <c r="AW2421" s="575"/>
      <c r="AX2421" s="590">
        <f>IF(AT2421=0,0,(AV2421/AT2421)*100)</f>
        <v>0</v>
      </c>
      <c r="AY2421" s="591"/>
      <c r="AZ2421" s="538"/>
      <c r="BA2421" s="539"/>
      <c r="BB2421" s="552"/>
      <c r="BC2421" s="558"/>
      <c r="BD2421" s="590">
        <f>IF(AZ2421=0,0,(BB2421/AZ2421)*100)</f>
        <v>0</v>
      </c>
      <c r="BE2421" s="591"/>
      <c r="BF2421" s="578">
        <f>AT2421+AZ2421</f>
        <v>0</v>
      </c>
      <c r="BG2421" s="579"/>
      <c r="BH2421" s="574">
        <f>AV2421+BB2421</f>
        <v>0</v>
      </c>
      <c r="BI2421" s="575"/>
      <c r="BJ2421" s="590">
        <f>IF(BF2421=0,0,(BH2421/BF2421)*100)</f>
        <v>0</v>
      </c>
      <c r="BK2421" s="591"/>
      <c r="BL2421" s="650">
        <f>(AD2421*2)+(AJ2421*2)+(AP2421*3)+BB2421</f>
        <v>0</v>
      </c>
      <c r="BM2421" s="651"/>
      <c r="BN2421" s="652"/>
      <c r="BO2421" s="599" t="e">
        <f>(BL2421*BR$2405)+(N2421*BR$2406)+(X2421*BR$2407)+(R2421*BR$2408)+(V2421*BR$2409)+(Z2421*BR$2410)</f>
        <v>#REF!</v>
      </c>
      <c r="BP2421" s="599" t="e">
        <f>((AZ2421-BB2421)*BR$2412)+((AT2421-AV2421)*BR$2411)+(H2421*BR$2413)+(P2421*BR$2414)</f>
        <v>#REF!</v>
      </c>
      <c r="BQ2421" s="54"/>
      <c r="BR2421" s="54"/>
      <c r="BS2421" s="54"/>
    </row>
    <row r="2422" spans="1:71" ht="21.75" customHeight="1">
      <c r="A2422" s="54"/>
      <c r="B2422" s="566"/>
      <c r="C2422" s="560" t="str">
        <f>IF(ROSTER!D$24="","",ROSTER!D$24)</f>
        <v/>
      </c>
      <c r="D2422" s="561"/>
      <c r="E2422" s="547"/>
      <c r="F2422" s="502"/>
      <c r="G2422" s="507"/>
      <c r="H2422" s="544"/>
      <c r="I2422" s="545"/>
      <c r="J2422" s="540"/>
      <c r="K2422" s="541"/>
      <c r="L2422" s="553"/>
      <c r="M2422" s="559"/>
      <c r="N2422" s="556" t="s">
        <v>14</v>
      </c>
      <c r="O2422" s="557"/>
      <c r="P2422" s="540"/>
      <c r="Q2422" s="541"/>
      <c r="R2422" s="553"/>
      <c r="S2422" s="559"/>
      <c r="T2422" s="592"/>
      <c r="U2422" s="593"/>
      <c r="V2422" s="551"/>
      <c r="W2422" s="545"/>
      <c r="X2422" s="540"/>
      <c r="Y2422" s="545"/>
      <c r="Z2422" s="540"/>
      <c r="AA2422" s="545"/>
      <c r="AB2422" s="540"/>
      <c r="AC2422" s="541"/>
      <c r="AD2422" s="553"/>
      <c r="AE2422" s="559"/>
      <c r="AF2422" s="588"/>
      <c r="AG2422" s="589"/>
      <c r="AH2422" s="540"/>
      <c r="AI2422" s="541"/>
      <c r="AJ2422" s="553"/>
      <c r="AK2422" s="559"/>
      <c r="AL2422" s="592"/>
      <c r="AM2422" s="593"/>
      <c r="AN2422" s="540"/>
      <c r="AO2422" s="541"/>
      <c r="AP2422" s="553"/>
      <c r="AQ2422" s="559"/>
      <c r="AR2422" s="592"/>
      <c r="AS2422" s="593"/>
      <c r="AT2422" s="580"/>
      <c r="AU2422" s="581"/>
      <c r="AV2422" s="576"/>
      <c r="AW2422" s="577"/>
      <c r="AX2422" s="592"/>
      <c r="AY2422" s="593"/>
      <c r="AZ2422" s="540"/>
      <c r="BA2422" s="541"/>
      <c r="BB2422" s="553"/>
      <c r="BC2422" s="559"/>
      <c r="BD2422" s="592"/>
      <c r="BE2422" s="593"/>
      <c r="BF2422" s="580"/>
      <c r="BG2422" s="581"/>
      <c r="BH2422" s="576"/>
      <c r="BI2422" s="577"/>
      <c r="BJ2422" s="592"/>
      <c r="BK2422" s="593"/>
      <c r="BL2422" s="653"/>
      <c r="BM2422" s="654"/>
      <c r="BN2422" s="655"/>
      <c r="BO2422" s="600"/>
      <c r="BP2422" s="600"/>
      <c r="BQ2422" s="54"/>
      <c r="BR2422" s="54"/>
      <c r="BS2422" s="54"/>
    </row>
    <row r="2423" spans="1:71" ht="21.75" customHeight="1">
      <c r="A2423" s="54"/>
      <c r="B2423" s="565" t="str">
        <f>IF(ROSTER!B$26="","",ROSTER!B$26)</f>
        <v/>
      </c>
      <c r="C2423" s="536" t="str">
        <f>IF(ROSTER!C$26="","",ROSTER!C$26)</f>
        <v/>
      </c>
      <c r="D2423" s="537"/>
      <c r="E2423" s="546"/>
      <c r="F2423" s="501">
        <f>IF(E2423="y",1,IF(E2423="S",1,0))</f>
        <v>0</v>
      </c>
      <c r="G2423" s="506">
        <f>IF(E2423="S",1,0)</f>
        <v>0</v>
      </c>
      <c r="H2423" s="542"/>
      <c r="I2423" s="543"/>
      <c r="J2423" s="538"/>
      <c r="K2423" s="539"/>
      <c r="L2423" s="552"/>
      <c r="M2423" s="558"/>
      <c r="N2423" s="554">
        <f>L2423+J2423</f>
        <v>0</v>
      </c>
      <c r="O2423" s="555"/>
      <c r="P2423" s="538"/>
      <c r="Q2423" s="539"/>
      <c r="R2423" s="552"/>
      <c r="S2423" s="558"/>
      <c r="T2423" s="590">
        <f t="shared" ref="T2423:T2448" si="2174">R2423-P2423</f>
        <v>0</v>
      </c>
      <c r="U2423" s="591"/>
      <c r="V2423" s="550"/>
      <c r="W2423" s="543"/>
      <c r="X2423" s="538"/>
      <c r="Y2423" s="543"/>
      <c r="Z2423" s="538"/>
      <c r="AA2423" s="543"/>
      <c r="AB2423" s="538"/>
      <c r="AC2423" s="539"/>
      <c r="AD2423" s="552"/>
      <c r="AE2423" s="558"/>
      <c r="AF2423" s="586">
        <f>IF(AB2423=0,0,(AD2423/AB2423)*100)</f>
        <v>0</v>
      </c>
      <c r="AG2423" s="587"/>
      <c r="AH2423" s="538"/>
      <c r="AI2423" s="539"/>
      <c r="AJ2423" s="552"/>
      <c r="AK2423" s="558"/>
      <c r="AL2423" s="590">
        <f>IF(AH2423=0,0,(AJ2423/AH2423)*100)</f>
        <v>0</v>
      </c>
      <c r="AM2423" s="591"/>
      <c r="AN2423" s="538"/>
      <c r="AO2423" s="539"/>
      <c r="AP2423" s="552"/>
      <c r="AQ2423" s="558"/>
      <c r="AR2423" s="590">
        <f>IF(AN2423=0,0,(AP2423/AN2423)*100)</f>
        <v>0</v>
      </c>
      <c r="AS2423" s="591"/>
      <c r="AT2423" s="578">
        <f>AB2423+AH2423+AN2423</f>
        <v>0</v>
      </c>
      <c r="AU2423" s="579"/>
      <c r="AV2423" s="574">
        <f>AD2423+AJ2423+AP2423</f>
        <v>0</v>
      </c>
      <c r="AW2423" s="575"/>
      <c r="AX2423" s="590">
        <f>IF(AT2423=0,0,(AV2423/AT2423)*100)</f>
        <v>0</v>
      </c>
      <c r="AY2423" s="591"/>
      <c r="AZ2423" s="538"/>
      <c r="BA2423" s="539"/>
      <c r="BB2423" s="552"/>
      <c r="BC2423" s="558"/>
      <c r="BD2423" s="590">
        <f>IF(AZ2423=0,0,(BB2423/AZ2423)*100)</f>
        <v>0</v>
      </c>
      <c r="BE2423" s="591"/>
      <c r="BF2423" s="578">
        <f>AT2423+AZ2423</f>
        <v>0</v>
      </c>
      <c r="BG2423" s="579"/>
      <c r="BH2423" s="574">
        <f>AV2423+BB2423</f>
        <v>0</v>
      </c>
      <c r="BI2423" s="575"/>
      <c r="BJ2423" s="590">
        <f>IF(BF2423=0,0,(BH2423/BF2423)*100)</f>
        <v>0</v>
      </c>
      <c r="BK2423" s="591"/>
      <c r="BL2423" s="650">
        <f>(AD2423*2)+(AJ2423*2)+(AP2423*3)+BB2423</f>
        <v>0</v>
      </c>
      <c r="BM2423" s="651"/>
      <c r="BN2423" s="652"/>
      <c r="BO2423" s="599" t="e">
        <f>(BL2423*BR$2405)+(N2423*BR$2406)+(X2423*BR$2407)+(R2423*BR$2408)+(V2423*BR$2409)+(Z2423*BR$2410)</f>
        <v>#REF!</v>
      </c>
      <c r="BP2423" s="599" t="e">
        <f>((AZ2423-BB2423)*BR$2412)+((AT2423-AV2423)*BR$2411)+(H2423*BR$2413)+(P2423*BR$2414)</f>
        <v>#REF!</v>
      </c>
      <c r="BQ2423" s="54"/>
      <c r="BR2423" s="54"/>
      <c r="BS2423" s="54"/>
    </row>
    <row r="2424" spans="1:71" ht="21.75" customHeight="1">
      <c r="A2424" s="54"/>
      <c r="B2424" s="566"/>
      <c r="C2424" s="560" t="str">
        <f>IF(ROSTER!D$26="","",ROSTER!D$26)</f>
        <v/>
      </c>
      <c r="D2424" s="561"/>
      <c r="E2424" s="547"/>
      <c r="F2424" s="502"/>
      <c r="G2424" s="507"/>
      <c r="H2424" s="544"/>
      <c r="I2424" s="545"/>
      <c r="J2424" s="540"/>
      <c r="K2424" s="541"/>
      <c r="L2424" s="553"/>
      <c r="M2424" s="559"/>
      <c r="N2424" s="556" t="s">
        <v>14</v>
      </c>
      <c r="O2424" s="557"/>
      <c r="P2424" s="540"/>
      <c r="Q2424" s="541"/>
      <c r="R2424" s="553"/>
      <c r="S2424" s="559"/>
      <c r="T2424" s="592"/>
      <c r="U2424" s="593"/>
      <c r="V2424" s="551"/>
      <c r="W2424" s="545"/>
      <c r="X2424" s="540"/>
      <c r="Y2424" s="545"/>
      <c r="Z2424" s="540"/>
      <c r="AA2424" s="545"/>
      <c r="AB2424" s="540"/>
      <c r="AC2424" s="541"/>
      <c r="AD2424" s="553"/>
      <c r="AE2424" s="559"/>
      <c r="AF2424" s="588"/>
      <c r="AG2424" s="589"/>
      <c r="AH2424" s="540"/>
      <c r="AI2424" s="541"/>
      <c r="AJ2424" s="553"/>
      <c r="AK2424" s="559"/>
      <c r="AL2424" s="592"/>
      <c r="AM2424" s="593"/>
      <c r="AN2424" s="540"/>
      <c r="AO2424" s="541"/>
      <c r="AP2424" s="553"/>
      <c r="AQ2424" s="559"/>
      <c r="AR2424" s="592"/>
      <c r="AS2424" s="593"/>
      <c r="AT2424" s="580"/>
      <c r="AU2424" s="581"/>
      <c r="AV2424" s="576"/>
      <c r="AW2424" s="577"/>
      <c r="AX2424" s="592"/>
      <c r="AY2424" s="593"/>
      <c r="AZ2424" s="540"/>
      <c r="BA2424" s="541"/>
      <c r="BB2424" s="553"/>
      <c r="BC2424" s="559"/>
      <c r="BD2424" s="592"/>
      <c r="BE2424" s="593"/>
      <c r="BF2424" s="580"/>
      <c r="BG2424" s="581"/>
      <c r="BH2424" s="576"/>
      <c r="BI2424" s="577"/>
      <c r="BJ2424" s="592"/>
      <c r="BK2424" s="593"/>
      <c r="BL2424" s="653"/>
      <c r="BM2424" s="654"/>
      <c r="BN2424" s="655"/>
      <c r="BO2424" s="600"/>
      <c r="BP2424" s="600"/>
      <c r="BQ2424" s="54"/>
      <c r="BR2424" s="54"/>
      <c r="BS2424" s="54"/>
    </row>
    <row r="2425" spans="1:71" ht="21.75" customHeight="1">
      <c r="A2425" s="54"/>
      <c r="B2425" s="565" t="str">
        <f>IF(ROSTER!B$28="","",ROSTER!B$28)</f>
        <v/>
      </c>
      <c r="C2425" s="536" t="str">
        <f>IF(ROSTER!C$28="","",ROSTER!C$28)</f>
        <v/>
      </c>
      <c r="D2425" s="537"/>
      <c r="E2425" s="546"/>
      <c r="F2425" s="501">
        <f>IF(E2425="y",1,IF(E2425="S",1,0))</f>
        <v>0</v>
      </c>
      <c r="G2425" s="506">
        <f>IF(E2425="S",1,0)</f>
        <v>0</v>
      </c>
      <c r="H2425" s="542"/>
      <c r="I2425" s="543"/>
      <c r="J2425" s="538"/>
      <c r="K2425" s="539"/>
      <c r="L2425" s="552"/>
      <c r="M2425" s="558"/>
      <c r="N2425" s="554">
        <f>L2425+J2425</f>
        <v>0</v>
      </c>
      <c r="O2425" s="555"/>
      <c r="P2425" s="538"/>
      <c r="Q2425" s="539"/>
      <c r="R2425" s="552"/>
      <c r="S2425" s="558"/>
      <c r="T2425" s="590">
        <f t="shared" ref="T2425:T2448" si="2175">R2425-P2425</f>
        <v>0</v>
      </c>
      <c r="U2425" s="591"/>
      <c r="V2425" s="550"/>
      <c r="W2425" s="543"/>
      <c r="X2425" s="538"/>
      <c r="Y2425" s="543"/>
      <c r="Z2425" s="538"/>
      <c r="AA2425" s="543"/>
      <c r="AB2425" s="538"/>
      <c r="AC2425" s="539"/>
      <c r="AD2425" s="552"/>
      <c r="AE2425" s="558"/>
      <c r="AF2425" s="586">
        <f>IF(AB2425=0,0,(AD2425/AB2425)*100)</f>
        <v>0</v>
      </c>
      <c r="AG2425" s="587"/>
      <c r="AH2425" s="538"/>
      <c r="AI2425" s="539"/>
      <c r="AJ2425" s="552"/>
      <c r="AK2425" s="558"/>
      <c r="AL2425" s="590">
        <f>IF(AH2425=0,0,(AJ2425/AH2425)*100)</f>
        <v>0</v>
      </c>
      <c r="AM2425" s="591"/>
      <c r="AN2425" s="538"/>
      <c r="AO2425" s="539"/>
      <c r="AP2425" s="552"/>
      <c r="AQ2425" s="558"/>
      <c r="AR2425" s="590">
        <f>IF(AN2425=0,0,(AP2425/AN2425)*100)</f>
        <v>0</v>
      </c>
      <c r="AS2425" s="591"/>
      <c r="AT2425" s="578">
        <f>AB2425+AH2425+AN2425</f>
        <v>0</v>
      </c>
      <c r="AU2425" s="579"/>
      <c r="AV2425" s="574">
        <f>AD2425+AJ2425+AP2425</f>
        <v>0</v>
      </c>
      <c r="AW2425" s="575"/>
      <c r="AX2425" s="590">
        <f>IF(AT2425=0,0,(AV2425/AT2425)*100)</f>
        <v>0</v>
      </c>
      <c r="AY2425" s="591"/>
      <c r="AZ2425" s="538"/>
      <c r="BA2425" s="539"/>
      <c r="BB2425" s="552"/>
      <c r="BC2425" s="558"/>
      <c r="BD2425" s="590">
        <f>IF(AZ2425=0,0,(BB2425/AZ2425)*100)</f>
        <v>0</v>
      </c>
      <c r="BE2425" s="591"/>
      <c r="BF2425" s="578">
        <f>AT2425+AZ2425</f>
        <v>0</v>
      </c>
      <c r="BG2425" s="579"/>
      <c r="BH2425" s="574">
        <f>AV2425+BB2425</f>
        <v>0</v>
      </c>
      <c r="BI2425" s="575"/>
      <c r="BJ2425" s="590">
        <f>IF(BF2425=0,0,(BH2425/BF2425)*100)</f>
        <v>0</v>
      </c>
      <c r="BK2425" s="591"/>
      <c r="BL2425" s="650">
        <f>(AD2425*2)+(AJ2425*2)+(AP2425*3)+BB2425</f>
        <v>0</v>
      </c>
      <c r="BM2425" s="651"/>
      <c r="BN2425" s="652"/>
      <c r="BO2425" s="599" t="e">
        <f>(BL2425*BR$2405)+(N2425*BR$2406)+(X2425*BR$2407)+(R2425*BR$2408)+(V2425*BR$2409)+(Z2425*BR$2410)</f>
        <v>#REF!</v>
      </c>
      <c r="BP2425" s="599" t="e">
        <f>((AZ2425-BB2425)*BR$2412)+((AT2425-AV2425)*BR$2411)+(H2425*BR$2413)+(P2425*BR$2414)</f>
        <v>#REF!</v>
      </c>
      <c r="BQ2425" s="54"/>
      <c r="BR2425" s="54"/>
      <c r="BS2425" s="54"/>
    </row>
    <row r="2426" spans="1:71" ht="21.75" customHeight="1">
      <c r="A2426" s="54"/>
      <c r="B2426" s="566"/>
      <c r="C2426" s="560" t="str">
        <f>IF(ROSTER!D$28="","",ROSTER!D$28)</f>
        <v/>
      </c>
      <c r="D2426" s="561"/>
      <c r="E2426" s="547"/>
      <c r="F2426" s="502"/>
      <c r="G2426" s="507"/>
      <c r="H2426" s="544"/>
      <c r="I2426" s="545"/>
      <c r="J2426" s="540"/>
      <c r="K2426" s="541"/>
      <c r="L2426" s="553"/>
      <c r="M2426" s="559"/>
      <c r="N2426" s="556" t="s">
        <v>14</v>
      </c>
      <c r="O2426" s="557"/>
      <c r="P2426" s="540"/>
      <c r="Q2426" s="541"/>
      <c r="R2426" s="553"/>
      <c r="S2426" s="559"/>
      <c r="T2426" s="592"/>
      <c r="U2426" s="593"/>
      <c r="V2426" s="551"/>
      <c r="W2426" s="545"/>
      <c r="X2426" s="540"/>
      <c r="Y2426" s="545"/>
      <c r="Z2426" s="540"/>
      <c r="AA2426" s="545"/>
      <c r="AB2426" s="540"/>
      <c r="AC2426" s="541"/>
      <c r="AD2426" s="553"/>
      <c r="AE2426" s="559"/>
      <c r="AF2426" s="588"/>
      <c r="AG2426" s="589"/>
      <c r="AH2426" s="540"/>
      <c r="AI2426" s="541"/>
      <c r="AJ2426" s="553"/>
      <c r="AK2426" s="559"/>
      <c r="AL2426" s="592"/>
      <c r="AM2426" s="593"/>
      <c r="AN2426" s="540"/>
      <c r="AO2426" s="541"/>
      <c r="AP2426" s="553"/>
      <c r="AQ2426" s="559"/>
      <c r="AR2426" s="592"/>
      <c r="AS2426" s="593"/>
      <c r="AT2426" s="580"/>
      <c r="AU2426" s="581"/>
      <c r="AV2426" s="576"/>
      <c r="AW2426" s="577"/>
      <c r="AX2426" s="592"/>
      <c r="AY2426" s="593"/>
      <c r="AZ2426" s="540"/>
      <c r="BA2426" s="541"/>
      <c r="BB2426" s="553"/>
      <c r="BC2426" s="559"/>
      <c r="BD2426" s="592"/>
      <c r="BE2426" s="593"/>
      <c r="BF2426" s="580"/>
      <c r="BG2426" s="581"/>
      <c r="BH2426" s="576"/>
      <c r="BI2426" s="577"/>
      <c r="BJ2426" s="592"/>
      <c r="BK2426" s="593"/>
      <c r="BL2426" s="653"/>
      <c r="BM2426" s="654"/>
      <c r="BN2426" s="655"/>
      <c r="BO2426" s="600"/>
      <c r="BP2426" s="600"/>
      <c r="BQ2426" s="54"/>
      <c r="BR2426" s="54"/>
      <c r="BS2426" s="54"/>
    </row>
    <row r="2427" spans="1:71" ht="21.75" customHeight="1">
      <c r="A2427" s="54"/>
      <c r="B2427" s="565" t="str">
        <f>IF(ROSTER!B$30="","",ROSTER!B$30)</f>
        <v/>
      </c>
      <c r="C2427" s="536" t="str">
        <f>IF(ROSTER!C$30="","",ROSTER!C$30)</f>
        <v/>
      </c>
      <c r="D2427" s="537"/>
      <c r="E2427" s="546"/>
      <c r="F2427" s="501">
        <f>IF(E2427="y",1,IF(E2427="S",1,0))</f>
        <v>0</v>
      </c>
      <c r="G2427" s="506">
        <f>IF(E2427="S",1,0)</f>
        <v>0</v>
      </c>
      <c r="H2427" s="542"/>
      <c r="I2427" s="543"/>
      <c r="J2427" s="538"/>
      <c r="K2427" s="539"/>
      <c r="L2427" s="552"/>
      <c r="M2427" s="558"/>
      <c r="N2427" s="554">
        <f>L2427+J2427</f>
        <v>0</v>
      </c>
      <c r="O2427" s="555"/>
      <c r="P2427" s="538"/>
      <c r="Q2427" s="539"/>
      <c r="R2427" s="552"/>
      <c r="S2427" s="558"/>
      <c r="T2427" s="590">
        <f t="shared" ref="T2427:T2448" si="2176">R2427-P2427</f>
        <v>0</v>
      </c>
      <c r="U2427" s="591"/>
      <c r="V2427" s="550"/>
      <c r="W2427" s="543"/>
      <c r="X2427" s="538"/>
      <c r="Y2427" s="543"/>
      <c r="Z2427" s="538"/>
      <c r="AA2427" s="543"/>
      <c r="AB2427" s="538"/>
      <c r="AC2427" s="539"/>
      <c r="AD2427" s="552"/>
      <c r="AE2427" s="558"/>
      <c r="AF2427" s="586">
        <f>IF(AB2427=0,0,(AD2427/AB2427)*100)</f>
        <v>0</v>
      </c>
      <c r="AG2427" s="587"/>
      <c r="AH2427" s="538"/>
      <c r="AI2427" s="539"/>
      <c r="AJ2427" s="552"/>
      <c r="AK2427" s="558"/>
      <c r="AL2427" s="590">
        <f>IF(AH2427=0,0,(AJ2427/AH2427)*100)</f>
        <v>0</v>
      </c>
      <c r="AM2427" s="591"/>
      <c r="AN2427" s="538"/>
      <c r="AO2427" s="539"/>
      <c r="AP2427" s="552"/>
      <c r="AQ2427" s="558"/>
      <c r="AR2427" s="590">
        <f>IF(AN2427=0,0,(AP2427/AN2427)*100)</f>
        <v>0</v>
      </c>
      <c r="AS2427" s="591"/>
      <c r="AT2427" s="578">
        <f>AB2427+AH2427+AN2427</f>
        <v>0</v>
      </c>
      <c r="AU2427" s="579"/>
      <c r="AV2427" s="574">
        <f>AD2427+AJ2427+AP2427</f>
        <v>0</v>
      </c>
      <c r="AW2427" s="575"/>
      <c r="AX2427" s="590">
        <f>IF(AT2427=0,0,(AV2427/AT2427)*100)</f>
        <v>0</v>
      </c>
      <c r="AY2427" s="591"/>
      <c r="AZ2427" s="538"/>
      <c r="BA2427" s="539"/>
      <c r="BB2427" s="552"/>
      <c r="BC2427" s="558"/>
      <c r="BD2427" s="590">
        <f>IF(AZ2427=0,0,(BB2427/AZ2427)*100)</f>
        <v>0</v>
      </c>
      <c r="BE2427" s="591"/>
      <c r="BF2427" s="578">
        <f>AT2427+AZ2427</f>
        <v>0</v>
      </c>
      <c r="BG2427" s="579"/>
      <c r="BH2427" s="574">
        <f>AV2427+BB2427</f>
        <v>0</v>
      </c>
      <c r="BI2427" s="575"/>
      <c r="BJ2427" s="590">
        <f>IF(BF2427=0,0,(BH2427/BF2427)*100)</f>
        <v>0</v>
      </c>
      <c r="BK2427" s="591"/>
      <c r="BL2427" s="650">
        <f>(AD2427*2)+(AJ2427*2)+(AP2427*3)+BB2427</f>
        <v>0</v>
      </c>
      <c r="BM2427" s="651"/>
      <c r="BN2427" s="652"/>
      <c r="BO2427" s="599" t="e">
        <f>(BL2427*BR$2405)+(N2427*BR$2406)+(X2427*BR$2407)+(R2427*BR$2408)+(V2427*BR$2409)+(Z2427*BR$2410)</f>
        <v>#REF!</v>
      </c>
      <c r="BP2427" s="599" t="e">
        <f>((AZ2427-BB2427)*BR$2412)+((AT2427-AV2427)*BR$2411)+(H2427*BR$2413)+(P2427*BR$2414)</f>
        <v>#REF!</v>
      </c>
      <c r="BQ2427" s="54"/>
      <c r="BR2427" s="54"/>
      <c r="BS2427" s="54"/>
    </row>
    <row r="2428" spans="1:71" ht="21.75" customHeight="1">
      <c r="A2428" s="54"/>
      <c r="B2428" s="566"/>
      <c r="C2428" s="560" t="str">
        <f>IF(ROSTER!D$30="","",ROSTER!D$30)</f>
        <v/>
      </c>
      <c r="D2428" s="561"/>
      <c r="E2428" s="547"/>
      <c r="F2428" s="502"/>
      <c r="G2428" s="507"/>
      <c r="H2428" s="544"/>
      <c r="I2428" s="545"/>
      <c r="J2428" s="540"/>
      <c r="K2428" s="541"/>
      <c r="L2428" s="553"/>
      <c r="M2428" s="559"/>
      <c r="N2428" s="556" t="s">
        <v>14</v>
      </c>
      <c r="O2428" s="557"/>
      <c r="P2428" s="540"/>
      <c r="Q2428" s="541"/>
      <c r="R2428" s="553"/>
      <c r="S2428" s="559"/>
      <c r="T2428" s="592"/>
      <c r="U2428" s="593"/>
      <c r="V2428" s="551"/>
      <c r="W2428" s="545"/>
      <c r="X2428" s="540"/>
      <c r="Y2428" s="545"/>
      <c r="Z2428" s="540"/>
      <c r="AA2428" s="545"/>
      <c r="AB2428" s="540"/>
      <c r="AC2428" s="541"/>
      <c r="AD2428" s="553"/>
      <c r="AE2428" s="559"/>
      <c r="AF2428" s="588"/>
      <c r="AG2428" s="589"/>
      <c r="AH2428" s="540"/>
      <c r="AI2428" s="541"/>
      <c r="AJ2428" s="553"/>
      <c r="AK2428" s="559"/>
      <c r="AL2428" s="592"/>
      <c r="AM2428" s="593"/>
      <c r="AN2428" s="540"/>
      <c r="AO2428" s="541"/>
      <c r="AP2428" s="553"/>
      <c r="AQ2428" s="559"/>
      <c r="AR2428" s="592"/>
      <c r="AS2428" s="593"/>
      <c r="AT2428" s="580"/>
      <c r="AU2428" s="581"/>
      <c r="AV2428" s="576"/>
      <c r="AW2428" s="577"/>
      <c r="AX2428" s="592"/>
      <c r="AY2428" s="593"/>
      <c r="AZ2428" s="540"/>
      <c r="BA2428" s="541"/>
      <c r="BB2428" s="553"/>
      <c r="BC2428" s="559"/>
      <c r="BD2428" s="592"/>
      <c r="BE2428" s="593"/>
      <c r="BF2428" s="580"/>
      <c r="BG2428" s="581"/>
      <c r="BH2428" s="576"/>
      <c r="BI2428" s="577"/>
      <c r="BJ2428" s="592"/>
      <c r="BK2428" s="593"/>
      <c r="BL2428" s="653"/>
      <c r="BM2428" s="654"/>
      <c r="BN2428" s="655"/>
      <c r="BO2428" s="600"/>
      <c r="BP2428" s="600"/>
      <c r="BQ2428" s="54"/>
      <c r="BR2428" s="54"/>
      <c r="BS2428" s="54"/>
    </row>
    <row r="2429" spans="1:71" ht="21.75" customHeight="1">
      <c r="A2429" s="54"/>
      <c r="B2429" s="565" t="str">
        <f>IF(ROSTER!B$32="","",ROSTER!B$32)</f>
        <v/>
      </c>
      <c r="C2429" s="536" t="str">
        <f>IF(ROSTER!C$32="","",ROSTER!C$32)</f>
        <v/>
      </c>
      <c r="D2429" s="537"/>
      <c r="E2429" s="546"/>
      <c r="F2429" s="501">
        <f>IF(E2429="y",1,IF(E2429="S",1,0))</f>
        <v>0</v>
      </c>
      <c r="G2429" s="506">
        <f>IF(E2429="S",1,0)</f>
        <v>0</v>
      </c>
      <c r="H2429" s="542"/>
      <c r="I2429" s="543"/>
      <c r="J2429" s="538"/>
      <c r="K2429" s="539"/>
      <c r="L2429" s="552"/>
      <c r="M2429" s="558"/>
      <c r="N2429" s="554">
        <f>L2429+J2429</f>
        <v>0</v>
      </c>
      <c r="O2429" s="555"/>
      <c r="P2429" s="538"/>
      <c r="Q2429" s="539"/>
      <c r="R2429" s="552"/>
      <c r="S2429" s="558"/>
      <c r="T2429" s="590">
        <f t="shared" ref="T2429:T2448" si="2177">R2429-P2429</f>
        <v>0</v>
      </c>
      <c r="U2429" s="591"/>
      <c r="V2429" s="550"/>
      <c r="W2429" s="543"/>
      <c r="X2429" s="538"/>
      <c r="Y2429" s="543"/>
      <c r="Z2429" s="538"/>
      <c r="AA2429" s="543"/>
      <c r="AB2429" s="538"/>
      <c r="AC2429" s="539"/>
      <c r="AD2429" s="552"/>
      <c r="AE2429" s="558"/>
      <c r="AF2429" s="586">
        <f>IF(AB2429=0,0,(AD2429/AB2429)*100)</f>
        <v>0</v>
      </c>
      <c r="AG2429" s="587"/>
      <c r="AH2429" s="538"/>
      <c r="AI2429" s="539"/>
      <c r="AJ2429" s="552"/>
      <c r="AK2429" s="558"/>
      <c r="AL2429" s="590">
        <f>IF(AH2429=0,0,(AJ2429/AH2429)*100)</f>
        <v>0</v>
      </c>
      <c r="AM2429" s="591"/>
      <c r="AN2429" s="538"/>
      <c r="AO2429" s="539"/>
      <c r="AP2429" s="552"/>
      <c r="AQ2429" s="558"/>
      <c r="AR2429" s="590">
        <f>IF(AN2429=0,0,(AP2429/AN2429)*100)</f>
        <v>0</v>
      </c>
      <c r="AS2429" s="591"/>
      <c r="AT2429" s="578">
        <f>AB2429+AH2429+AN2429</f>
        <v>0</v>
      </c>
      <c r="AU2429" s="579"/>
      <c r="AV2429" s="574">
        <f>AD2429+AJ2429+AP2429</f>
        <v>0</v>
      </c>
      <c r="AW2429" s="575"/>
      <c r="AX2429" s="590">
        <f>IF(AT2429=0,0,(AV2429/AT2429)*100)</f>
        <v>0</v>
      </c>
      <c r="AY2429" s="591"/>
      <c r="AZ2429" s="538"/>
      <c r="BA2429" s="539"/>
      <c r="BB2429" s="552"/>
      <c r="BC2429" s="558"/>
      <c r="BD2429" s="590">
        <f>IF(AZ2429=0,0,(BB2429/AZ2429)*100)</f>
        <v>0</v>
      </c>
      <c r="BE2429" s="591"/>
      <c r="BF2429" s="578">
        <f>AT2429+AZ2429</f>
        <v>0</v>
      </c>
      <c r="BG2429" s="579"/>
      <c r="BH2429" s="574">
        <f>AV2429+BB2429</f>
        <v>0</v>
      </c>
      <c r="BI2429" s="575"/>
      <c r="BJ2429" s="590">
        <f>IF(BF2429=0,0,(BH2429/BF2429)*100)</f>
        <v>0</v>
      </c>
      <c r="BK2429" s="591"/>
      <c r="BL2429" s="650">
        <f>(AD2429*2)+(AJ2429*2)+(AP2429*3)+BB2429</f>
        <v>0</v>
      </c>
      <c r="BM2429" s="651"/>
      <c r="BN2429" s="652"/>
      <c r="BO2429" s="599" t="e">
        <f>(BL2429*BR$2405)+(N2429*BR$2406)+(X2429*BR$2407)+(R2429*BR$2408)+(V2429*BR$2409)+(Z2429*BR$2410)</f>
        <v>#REF!</v>
      </c>
      <c r="BP2429" s="599" t="e">
        <f>((AZ2429-BB2429)*BR$2412)+((AT2429-AV2429)*BR$2411)+(H2429*BR$2413)+(P2429*BR$2414)</f>
        <v>#REF!</v>
      </c>
      <c r="BQ2429" s="54"/>
      <c r="BR2429" s="54"/>
      <c r="BS2429" s="54"/>
    </row>
    <row r="2430" spans="1:71" ht="21.75" customHeight="1">
      <c r="A2430" s="54"/>
      <c r="B2430" s="566"/>
      <c r="C2430" s="560" t="str">
        <f>IF(ROSTER!D$32="","",ROSTER!D$32)</f>
        <v/>
      </c>
      <c r="D2430" s="561"/>
      <c r="E2430" s="547"/>
      <c r="F2430" s="502"/>
      <c r="G2430" s="507"/>
      <c r="H2430" s="544"/>
      <c r="I2430" s="545"/>
      <c r="J2430" s="540"/>
      <c r="K2430" s="541"/>
      <c r="L2430" s="553"/>
      <c r="M2430" s="559"/>
      <c r="N2430" s="556" t="s">
        <v>14</v>
      </c>
      <c r="O2430" s="557"/>
      <c r="P2430" s="540"/>
      <c r="Q2430" s="541"/>
      <c r="R2430" s="553"/>
      <c r="S2430" s="559"/>
      <c r="T2430" s="592"/>
      <c r="U2430" s="593"/>
      <c r="V2430" s="551"/>
      <c r="W2430" s="545"/>
      <c r="X2430" s="540"/>
      <c r="Y2430" s="545"/>
      <c r="Z2430" s="540"/>
      <c r="AA2430" s="545"/>
      <c r="AB2430" s="540"/>
      <c r="AC2430" s="541"/>
      <c r="AD2430" s="553"/>
      <c r="AE2430" s="559"/>
      <c r="AF2430" s="588"/>
      <c r="AG2430" s="589"/>
      <c r="AH2430" s="540"/>
      <c r="AI2430" s="541"/>
      <c r="AJ2430" s="553"/>
      <c r="AK2430" s="559"/>
      <c r="AL2430" s="592"/>
      <c r="AM2430" s="593"/>
      <c r="AN2430" s="540"/>
      <c r="AO2430" s="541"/>
      <c r="AP2430" s="553"/>
      <c r="AQ2430" s="559"/>
      <c r="AR2430" s="592"/>
      <c r="AS2430" s="593"/>
      <c r="AT2430" s="580"/>
      <c r="AU2430" s="581"/>
      <c r="AV2430" s="576"/>
      <c r="AW2430" s="577"/>
      <c r="AX2430" s="592"/>
      <c r="AY2430" s="593"/>
      <c r="AZ2430" s="540"/>
      <c r="BA2430" s="541"/>
      <c r="BB2430" s="553"/>
      <c r="BC2430" s="559"/>
      <c r="BD2430" s="592"/>
      <c r="BE2430" s="593"/>
      <c r="BF2430" s="580"/>
      <c r="BG2430" s="581"/>
      <c r="BH2430" s="576"/>
      <c r="BI2430" s="577"/>
      <c r="BJ2430" s="592"/>
      <c r="BK2430" s="593"/>
      <c r="BL2430" s="653"/>
      <c r="BM2430" s="654"/>
      <c r="BN2430" s="655"/>
      <c r="BO2430" s="600"/>
      <c r="BP2430" s="600"/>
      <c r="BQ2430" s="54"/>
      <c r="BR2430" s="54"/>
      <c r="BS2430" s="54"/>
    </row>
    <row r="2431" spans="1:71" ht="21.75" customHeight="1">
      <c r="A2431" s="54"/>
      <c r="B2431" s="565" t="str">
        <f>IF(ROSTER!B$34="","",ROSTER!B$34)</f>
        <v/>
      </c>
      <c r="C2431" s="536" t="str">
        <f>IF(ROSTER!C$34="","",ROSTER!C$34)</f>
        <v/>
      </c>
      <c r="D2431" s="537"/>
      <c r="E2431" s="546"/>
      <c r="F2431" s="501">
        <f>IF(E2431="y",1,IF(E2431="S",1,0))</f>
        <v>0</v>
      </c>
      <c r="G2431" s="506">
        <f>IF(E2431="S",1,0)</f>
        <v>0</v>
      </c>
      <c r="H2431" s="542"/>
      <c r="I2431" s="543"/>
      <c r="J2431" s="538"/>
      <c r="K2431" s="539"/>
      <c r="L2431" s="552"/>
      <c r="M2431" s="558"/>
      <c r="N2431" s="554">
        <f>L2431+J2431</f>
        <v>0</v>
      </c>
      <c r="O2431" s="555"/>
      <c r="P2431" s="538"/>
      <c r="Q2431" s="539"/>
      <c r="R2431" s="552"/>
      <c r="S2431" s="558"/>
      <c r="T2431" s="590">
        <f t="shared" ref="T2431:T2448" si="2178">R2431-P2431</f>
        <v>0</v>
      </c>
      <c r="U2431" s="591"/>
      <c r="V2431" s="550"/>
      <c r="W2431" s="543"/>
      <c r="X2431" s="538"/>
      <c r="Y2431" s="543"/>
      <c r="Z2431" s="538"/>
      <c r="AA2431" s="543"/>
      <c r="AB2431" s="538"/>
      <c r="AC2431" s="539"/>
      <c r="AD2431" s="552"/>
      <c r="AE2431" s="558"/>
      <c r="AF2431" s="586">
        <f>IF(AB2431=0,0,(AD2431/AB2431)*100)</f>
        <v>0</v>
      </c>
      <c r="AG2431" s="587"/>
      <c r="AH2431" s="538"/>
      <c r="AI2431" s="539"/>
      <c r="AJ2431" s="552"/>
      <c r="AK2431" s="558"/>
      <c r="AL2431" s="590">
        <f>IF(AH2431=0,0,(AJ2431/AH2431)*100)</f>
        <v>0</v>
      </c>
      <c r="AM2431" s="591"/>
      <c r="AN2431" s="538"/>
      <c r="AO2431" s="539"/>
      <c r="AP2431" s="552"/>
      <c r="AQ2431" s="558"/>
      <c r="AR2431" s="590">
        <f>IF(AN2431=0,0,(AP2431/AN2431)*100)</f>
        <v>0</v>
      </c>
      <c r="AS2431" s="591"/>
      <c r="AT2431" s="578">
        <f>AB2431+AH2431+AN2431</f>
        <v>0</v>
      </c>
      <c r="AU2431" s="579"/>
      <c r="AV2431" s="574">
        <f>AD2431+AJ2431+AP2431</f>
        <v>0</v>
      </c>
      <c r="AW2431" s="575"/>
      <c r="AX2431" s="590">
        <f>IF(AT2431=0,0,(AV2431/AT2431)*100)</f>
        <v>0</v>
      </c>
      <c r="AY2431" s="591"/>
      <c r="AZ2431" s="538"/>
      <c r="BA2431" s="539"/>
      <c r="BB2431" s="552"/>
      <c r="BC2431" s="558"/>
      <c r="BD2431" s="590">
        <f>IF(AZ2431=0,0,(BB2431/AZ2431)*100)</f>
        <v>0</v>
      </c>
      <c r="BE2431" s="591"/>
      <c r="BF2431" s="578">
        <f>AT2431+AZ2431</f>
        <v>0</v>
      </c>
      <c r="BG2431" s="579"/>
      <c r="BH2431" s="574">
        <f>AV2431+BB2431</f>
        <v>0</v>
      </c>
      <c r="BI2431" s="575"/>
      <c r="BJ2431" s="590">
        <f>IF(BF2431=0,0,(BH2431/BF2431)*100)</f>
        <v>0</v>
      </c>
      <c r="BK2431" s="591"/>
      <c r="BL2431" s="650">
        <f>(AD2431*2)+(AJ2431*2)+(AP2431*3)+BB2431</f>
        <v>0</v>
      </c>
      <c r="BM2431" s="651"/>
      <c r="BN2431" s="652"/>
      <c r="BO2431" s="599" t="e">
        <f>(BL2431*BR$2405)+(N2431*BR$2406)+(X2431*BR$2407)+(R2431*BR$2408)+(V2431*BR$2409)+(Z2431*BR$2410)</f>
        <v>#REF!</v>
      </c>
      <c r="BP2431" s="599" t="e">
        <f>((AZ2431-BB2431)*BR$2412)+((AT2431-AV2431)*BR$2411)+(H2431*BR$2413)+(P2431*BR$2414)</f>
        <v>#REF!</v>
      </c>
      <c r="BQ2431" s="54"/>
      <c r="BR2431" s="54"/>
      <c r="BS2431" s="54"/>
    </row>
    <row r="2432" spans="1:71" ht="21.75" customHeight="1">
      <c r="A2432" s="54"/>
      <c r="B2432" s="566"/>
      <c r="C2432" s="560" t="str">
        <f>IF(ROSTER!D$34="","",ROSTER!D$34)</f>
        <v/>
      </c>
      <c r="D2432" s="561"/>
      <c r="E2432" s="547"/>
      <c r="F2432" s="502"/>
      <c r="G2432" s="507"/>
      <c r="H2432" s="544"/>
      <c r="I2432" s="545"/>
      <c r="J2432" s="540"/>
      <c r="K2432" s="541"/>
      <c r="L2432" s="553"/>
      <c r="M2432" s="559"/>
      <c r="N2432" s="556" t="s">
        <v>14</v>
      </c>
      <c r="O2432" s="557"/>
      <c r="P2432" s="540"/>
      <c r="Q2432" s="541"/>
      <c r="R2432" s="553"/>
      <c r="S2432" s="559"/>
      <c r="T2432" s="592"/>
      <c r="U2432" s="593"/>
      <c r="V2432" s="551"/>
      <c r="W2432" s="545"/>
      <c r="X2432" s="540"/>
      <c r="Y2432" s="545"/>
      <c r="Z2432" s="540"/>
      <c r="AA2432" s="545"/>
      <c r="AB2432" s="540"/>
      <c r="AC2432" s="541"/>
      <c r="AD2432" s="553"/>
      <c r="AE2432" s="559"/>
      <c r="AF2432" s="588"/>
      <c r="AG2432" s="589"/>
      <c r="AH2432" s="540"/>
      <c r="AI2432" s="541"/>
      <c r="AJ2432" s="553"/>
      <c r="AK2432" s="559"/>
      <c r="AL2432" s="592"/>
      <c r="AM2432" s="593"/>
      <c r="AN2432" s="540"/>
      <c r="AO2432" s="541"/>
      <c r="AP2432" s="553"/>
      <c r="AQ2432" s="559"/>
      <c r="AR2432" s="592"/>
      <c r="AS2432" s="593"/>
      <c r="AT2432" s="580"/>
      <c r="AU2432" s="581"/>
      <c r="AV2432" s="576"/>
      <c r="AW2432" s="577"/>
      <c r="AX2432" s="592"/>
      <c r="AY2432" s="593"/>
      <c r="AZ2432" s="540"/>
      <c r="BA2432" s="541"/>
      <c r="BB2432" s="553"/>
      <c r="BC2432" s="559"/>
      <c r="BD2432" s="592"/>
      <c r="BE2432" s="593"/>
      <c r="BF2432" s="580"/>
      <c r="BG2432" s="581"/>
      <c r="BH2432" s="576"/>
      <c r="BI2432" s="577"/>
      <c r="BJ2432" s="592"/>
      <c r="BK2432" s="593"/>
      <c r="BL2432" s="653"/>
      <c r="BM2432" s="654"/>
      <c r="BN2432" s="655"/>
      <c r="BO2432" s="600"/>
      <c r="BP2432" s="600"/>
      <c r="BQ2432" s="54"/>
      <c r="BR2432" s="54"/>
      <c r="BS2432" s="54"/>
    </row>
    <row r="2433" spans="1:71" ht="21.75" customHeight="1">
      <c r="A2433" s="54"/>
      <c r="B2433" s="565" t="str">
        <f>IF(ROSTER!B$36="","",ROSTER!B$36)</f>
        <v/>
      </c>
      <c r="C2433" s="536" t="str">
        <f>IF(ROSTER!C$36="","",ROSTER!C$36)</f>
        <v/>
      </c>
      <c r="D2433" s="537"/>
      <c r="E2433" s="546"/>
      <c r="F2433" s="501">
        <f>IF(E2433="y",1,IF(E2433="S",1,0))</f>
        <v>0</v>
      </c>
      <c r="G2433" s="506">
        <f>IF(E2433="S",1,0)</f>
        <v>0</v>
      </c>
      <c r="H2433" s="542"/>
      <c r="I2433" s="543"/>
      <c r="J2433" s="538"/>
      <c r="K2433" s="539"/>
      <c r="L2433" s="552"/>
      <c r="M2433" s="558"/>
      <c r="N2433" s="554">
        <f>L2433+J2433</f>
        <v>0</v>
      </c>
      <c r="O2433" s="555"/>
      <c r="P2433" s="538"/>
      <c r="Q2433" s="539"/>
      <c r="R2433" s="552"/>
      <c r="S2433" s="558"/>
      <c r="T2433" s="590">
        <f t="shared" ref="T2433:T2448" si="2179">R2433-P2433</f>
        <v>0</v>
      </c>
      <c r="U2433" s="591"/>
      <c r="V2433" s="550"/>
      <c r="W2433" s="543"/>
      <c r="X2433" s="538"/>
      <c r="Y2433" s="543"/>
      <c r="Z2433" s="538"/>
      <c r="AA2433" s="543"/>
      <c r="AB2433" s="538"/>
      <c r="AC2433" s="539"/>
      <c r="AD2433" s="552"/>
      <c r="AE2433" s="558"/>
      <c r="AF2433" s="586">
        <f>IF(AB2433=0,0,(AD2433/AB2433)*100)</f>
        <v>0</v>
      </c>
      <c r="AG2433" s="587"/>
      <c r="AH2433" s="538"/>
      <c r="AI2433" s="539"/>
      <c r="AJ2433" s="552"/>
      <c r="AK2433" s="558"/>
      <c r="AL2433" s="590">
        <f>IF(AH2433=0,0,(AJ2433/AH2433)*100)</f>
        <v>0</v>
      </c>
      <c r="AM2433" s="591"/>
      <c r="AN2433" s="538"/>
      <c r="AO2433" s="539"/>
      <c r="AP2433" s="552"/>
      <c r="AQ2433" s="558"/>
      <c r="AR2433" s="590">
        <f>IF(AN2433=0,0,(AP2433/AN2433)*100)</f>
        <v>0</v>
      </c>
      <c r="AS2433" s="591"/>
      <c r="AT2433" s="578">
        <f>AB2433+AH2433+AN2433</f>
        <v>0</v>
      </c>
      <c r="AU2433" s="579"/>
      <c r="AV2433" s="574">
        <f>AD2433+AJ2433+AP2433</f>
        <v>0</v>
      </c>
      <c r="AW2433" s="575"/>
      <c r="AX2433" s="590">
        <f>IF(AT2433=0,0,(AV2433/AT2433)*100)</f>
        <v>0</v>
      </c>
      <c r="AY2433" s="591"/>
      <c r="AZ2433" s="538"/>
      <c r="BA2433" s="539"/>
      <c r="BB2433" s="552"/>
      <c r="BC2433" s="558"/>
      <c r="BD2433" s="590">
        <f>IF(AZ2433=0,0,(BB2433/AZ2433)*100)</f>
        <v>0</v>
      </c>
      <c r="BE2433" s="591"/>
      <c r="BF2433" s="578">
        <f>AT2433+AZ2433</f>
        <v>0</v>
      </c>
      <c r="BG2433" s="579"/>
      <c r="BH2433" s="574">
        <f>AV2433+BB2433</f>
        <v>0</v>
      </c>
      <c r="BI2433" s="575"/>
      <c r="BJ2433" s="590">
        <f>IF(BF2433=0,0,(BH2433/BF2433)*100)</f>
        <v>0</v>
      </c>
      <c r="BK2433" s="591"/>
      <c r="BL2433" s="650">
        <f>(AD2433*2)+(AJ2433*2)+(AP2433*3)+BB2433</f>
        <v>0</v>
      </c>
      <c r="BM2433" s="651"/>
      <c r="BN2433" s="652"/>
      <c r="BO2433" s="599" t="e">
        <f>(BL2433*BR$2405)+(N2433*BR$2406)+(X2433*BR$2407)+(R2433*BR$2408)+(V2433*BR$2409)+(Z2433*BR$2410)</f>
        <v>#REF!</v>
      </c>
      <c r="BP2433" s="599" t="e">
        <f>((AZ2433-BB2433)*BR$2412)+((AT2433-AV2433)*BR$2411)+(H2433*BR$2413)+(P2433*BR$2414)</f>
        <v>#REF!</v>
      </c>
      <c r="BQ2433" s="54"/>
      <c r="BR2433" s="54"/>
      <c r="BS2433" s="54"/>
    </row>
    <row r="2434" spans="1:71" ht="21.75" customHeight="1">
      <c r="A2434" s="54"/>
      <c r="B2434" s="566"/>
      <c r="C2434" s="560" t="str">
        <f>IF(ROSTER!D$36="","",ROSTER!D$36)</f>
        <v/>
      </c>
      <c r="D2434" s="561"/>
      <c r="E2434" s="547"/>
      <c r="F2434" s="502"/>
      <c r="G2434" s="507"/>
      <c r="H2434" s="544"/>
      <c r="I2434" s="545"/>
      <c r="J2434" s="540"/>
      <c r="K2434" s="541"/>
      <c r="L2434" s="553"/>
      <c r="M2434" s="559"/>
      <c r="N2434" s="556" t="s">
        <v>14</v>
      </c>
      <c r="O2434" s="557"/>
      <c r="P2434" s="540"/>
      <c r="Q2434" s="541"/>
      <c r="R2434" s="553"/>
      <c r="S2434" s="559"/>
      <c r="T2434" s="592"/>
      <c r="U2434" s="593"/>
      <c r="V2434" s="551"/>
      <c r="W2434" s="545"/>
      <c r="X2434" s="540"/>
      <c r="Y2434" s="545"/>
      <c r="Z2434" s="540"/>
      <c r="AA2434" s="545"/>
      <c r="AB2434" s="540"/>
      <c r="AC2434" s="541"/>
      <c r="AD2434" s="553"/>
      <c r="AE2434" s="559"/>
      <c r="AF2434" s="588"/>
      <c r="AG2434" s="589"/>
      <c r="AH2434" s="540"/>
      <c r="AI2434" s="541"/>
      <c r="AJ2434" s="553"/>
      <c r="AK2434" s="559"/>
      <c r="AL2434" s="592"/>
      <c r="AM2434" s="593"/>
      <c r="AN2434" s="540"/>
      <c r="AO2434" s="541"/>
      <c r="AP2434" s="553"/>
      <c r="AQ2434" s="559"/>
      <c r="AR2434" s="592"/>
      <c r="AS2434" s="593"/>
      <c r="AT2434" s="580"/>
      <c r="AU2434" s="581"/>
      <c r="AV2434" s="576"/>
      <c r="AW2434" s="577"/>
      <c r="AX2434" s="592"/>
      <c r="AY2434" s="593"/>
      <c r="AZ2434" s="540"/>
      <c r="BA2434" s="541"/>
      <c r="BB2434" s="553"/>
      <c r="BC2434" s="559"/>
      <c r="BD2434" s="592"/>
      <c r="BE2434" s="593"/>
      <c r="BF2434" s="580"/>
      <c r="BG2434" s="581"/>
      <c r="BH2434" s="576"/>
      <c r="BI2434" s="577"/>
      <c r="BJ2434" s="592"/>
      <c r="BK2434" s="593"/>
      <c r="BL2434" s="653"/>
      <c r="BM2434" s="654"/>
      <c r="BN2434" s="655"/>
      <c r="BO2434" s="600"/>
      <c r="BP2434" s="600"/>
      <c r="BQ2434" s="54"/>
      <c r="BR2434" s="54"/>
      <c r="BS2434" s="54"/>
    </row>
    <row r="2435" spans="1:71" ht="21.75" customHeight="1">
      <c r="A2435" s="54"/>
      <c r="B2435" s="565" t="str">
        <f>IF(ROSTER!B$38="","",ROSTER!B$38)</f>
        <v/>
      </c>
      <c r="C2435" s="536" t="str">
        <f>IF(ROSTER!C$38="","",ROSTER!C$38)</f>
        <v/>
      </c>
      <c r="D2435" s="537"/>
      <c r="E2435" s="546"/>
      <c r="F2435" s="501">
        <f>IF(E2435="y",1,IF(E2435="S",1,0))</f>
        <v>0</v>
      </c>
      <c r="G2435" s="506">
        <f>IF(E2435="S",1,0)</f>
        <v>0</v>
      </c>
      <c r="H2435" s="542"/>
      <c r="I2435" s="543"/>
      <c r="J2435" s="538"/>
      <c r="K2435" s="539"/>
      <c r="L2435" s="552"/>
      <c r="M2435" s="558"/>
      <c r="N2435" s="554">
        <f>L2435+J2435</f>
        <v>0</v>
      </c>
      <c r="O2435" s="555"/>
      <c r="P2435" s="538"/>
      <c r="Q2435" s="539"/>
      <c r="R2435" s="552"/>
      <c r="S2435" s="558"/>
      <c r="T2435" s="590">
        <f t="shared" ref="T2435:T2448" si="2180">R2435-P2435</f>
        <v>0</v>
      </c>
      <c r="U2435" s="591"/>
      <c r="V2435" s="550"/>
      <c r="W2435" s="543"/>
      <c r="X2435" s="538"/>
      <c r="Y2435" s="543"/>
      <c r="Z2435" s="538"/>
      <c r="AA2435" s="543"/>
      <c r="AB2435" s="538"/>
      <c r="AC2435" s="539"/>
      <c r="AD2435" s="552"/>
      <c r="AE2435" s="558"/>
      <c r="AF2435" s="586">
        <f>IF(AB2435=0,0,(AD2435/AB2435)*100)</f>
        <v>0</v>
      </c>
      <c r="AG2435" s="587"/>
      <c r="AH2435" s="538"/>
      <c r="AI2435" s="539"/>
      <c r="AJ2435" s="552"/>
      <c r="AK2435" s="558"/>
      <c r="AL2435" s="590">
        <f>IF(AH2435=0,0,(AJ2435/AH2435)*100)</f>
        <v>0</v>
      </c>
      <c r="AM2435" s="591"/>
      <c r="AN2435" s="538"/>
      <c r="AO2435" s="539"/>
      <c r="AP2435" s="552"/>
      <c r="AQ2435" s="558"/>
      <c r="AR2435" s="590">
        <f>IF(AN2435=0,0,(AP2435/AN2435)*100)</f>
        <v>0</v>
      </c>
      <c r="AS2435" s="591"/>
      <c r="AT2435" s="578">
        <f>AB2435+AH2435+AN2435</f>
        <v>0</v>
      </c>
      <c r="AU2435" s="579"/>
      <c r="AV2435" s="574">
        <f>AD2435+AJ2435+AP2435</f>
        <v>0</v>
      </c>
      <c r="AW2435" s="575"/>
      <c r="AX2435" s="590">
        <f>IF(AT2435=0,0,(AV2435/AT2435)*100)</f>
        <v>0</v>
      </c>
      <c r="AY2435" s="591"/>
      <c r="AZ2435" s="538"/>
      <c r="BA2435" s="539"/>
      <c r="BB2435" s="552"/>
      <c r="BC2435" s="558"/>
      <c r="BD2435" s="590">
        <f>IF(AZ2435=0,0,(BB2435/AZ2435)*100)</f>
        <v>0</v>
      </c>
      <c r="BE2435" s="591"/>
      <c r="BF2435" s="578">
        <f>AT2435+AZ2435</f>
        <v>0</v>
      </c>
      <c r="BG2435" s="579"/>
      <c r="BH2435" s="574">
        <f>AV2435+BB2435</f>
        <v>0</v>
      </c>
      <c r="BI2435" s="575"/>
      <c r="BJ2435" s="590">
        <f>IF(BF2435=0,0,(BH2435/BF2435)*100)</f>
        <v>0</v>
      </c>
      <c r="BK2435" s="591"/>
      <c r="BL2435" s="650">
        <f>(AD2435*2)+(AJ2435*2)+(AP2435*3)+BB2435</f>
        <v>0</v>
      </c>
      <c r="BM2435" s="651"/>
      <c r="BN2435" s="652"/>
      <c r="BO2435" s="599" t="e">
        <f>(BL2435*BR$2405)+(N2435*BR$2406)+(X2435*BR$2407)+(R2435*BR$2408)+(V2435*BR$2409)+(Z2435*BR$2410)</f>
        <v>#REF!</v>
      </c>
      <c r="BP2435" s="599" t="e">
        <f>((AZ2435-BB2435)*BR$2412)+((AT2435-AV2435)*BR$2411)+(H2435*BR$2413)+(P2435*BR$2414)</f>
        <v>#REF!</v>
      </c>
      <c r="BQ2435" s="54"/>
      <c r="BR2435" s="54"/>
      <c r="BS2435" s="54"/>
    </row>
    <row r="2436" spans="1:71" ht="21.75" customHeight="1">
      <c r="A2436" s="54"/>
      <c r="B2436" s="566"/>
      <c r="C2436" s="560" t="str">
        <f>IF(ROSTER!D$38="","",ROSTER!D$38)</f>
        <v/>
      </c>
      <c r="D2436" s="561"/>
      <c r="E2436" s="547"/>
      <c r="F2436" s="502"/>
      <c r="G2436" s="507"/>
      <c r="H2436" s="544"/>
      <c r="I2436" s="545"/>
      <c r="J2436" s="540"/>
      <c r="K2436" s="541"/>
      <c r="L2436" s="553"/>
      <c r="M2436" s="559"/>
      <c r="N2436" s="556" t="s">
        <v>14</v>
      </c>
      <c r="O2436" s="557"/>
      <c r="P2436" s="540"/>
      <c r="Q2436" s="541"/>
      <c r="R2436" s="553"/>
      <c r="S2436" s="559"/>
      <c r="T2436" s="592"/>
      <c r="U2436" s="593"/>
      <c r="V2436" s="551"/>
      <c r="W2436" s="545"/>
      <c r="X2436" s="540"/>
      <c r="Y2436" s="545"/>
      <c r="Z2436" s="540"/>
      <c r="AA2436" s="545"/>
      <c r="AB2436" s="540"/>
      <c r="AC2436" s="541"/>
      <c r="AD2436" s="553"/>
      <c r="AE2436" s="559"/>
      <c r="AF2436" s="588"/>
      <c r="AG2436" s="589"/>
      <c r="AH2436" s="540"/>
      <c r="AI2436" s="541"/>
      <c r="AJ2436" s="553"/>
      <c r="AK2436" s="559"/>
      <c r="AL2436" s="592"/>
      <c r="AM2436" s="593"/>
      <c r="AN2436" s="540"/>
      <c r="AO2436" s="541"/>
      <c r="AP2436" s="553"/>
      <c r="AQ2436" s="559"/>
      <c r="AR2436" s="592"/>
      <c r="AS2436" s="593"/>
      <c r="AT2436" s="580"/>
      <c r="AU2436" s="581"/>
      <c r="AV2436" s="576"/>
      <c r="AW2436" s="577"/>
      <c r="AX2436" s="592"/>
      <c r="AY2436" s="593"/>
      <c r="AZ2436" s="540"/>
      <c r="BA2436" s="541"/>
      <c r="BB2436" s="553"/>
      <c r="BC2436" s="559"/>
      <c r="BD2436" s="592"/>
      <c r="BE2436" s="593"/>
      <c r="BF2436" s="580"/>
      <c r="BG2436" s="581"/>
      <c r="BH2436" s="576"/>
      <c r="BI2436" s="577"/>
      <c r="BJ2436" s="592"/>
      <c r="BK2436" s="593"/>
      <c r="BL2436" s="653"/>
      <c r="BM2436" s="654"/>
      <c r="BN2436" s="655"/>
      <c r="BO2436" s="600"/>
      <c r="BP2436" s="600"/>
      <c r="BQ2436" s="54"/>
      <c r="BR2436" s="54"/>
      <c r="BS2436" s="54"/>
    </row>
    <row r="2437" spans="1:71" ht="21.75" customHeight="1">
      <c r="A2437" s="54"/>
      <c r="B2437" s="565" t="str">
        <f>IF(ROSTER!B$40="","",ROSTER!B$40)</f>
        <v/>
      </c>
      <c r="C2437" s="536" t="str">
        <f>IF(ROSTER!C$40="","",ROSTER!C$40)</f>
        <v/>
      </c>
      <c r="D2437" s="537"/>
      <c r="E2437" s="546"/>
      <c r="F2437" s="501">
        <f>IF(E2437="y",1,IF(E2437="S",1,0))</f>
        <v>0</v>
      </c>
      <c r="G2437" s="506">
        <f>IF(E2437="S",1,0)</f>
        <v>0</v>
      </c>
      <c r="H2437" s="542"/>
      <c r="I2437" s="543"/>
      <c r="J2437" s="538"/>
      <c r="K2437" s="539"/>
      <c r="L2437" s="552"/>
      <c r="M2437" s="558"/>
      <c r="N2437" s="554">
        <f>L2437+J2437</f>
        <v>0</v>
      </c>
      <c r="O2437" s="555"/>
      <c r="P2437" s="538"/>
      <c r="Q2437" s="539"/>
      <c r="R2437" s="552"/>
      <c r="S2437" s="558"/>
      <c r="T2437" s="590">
        <f t="shared" ref="T2437:T2448" si="2181">R2437-P2437</f>
        <v>0</v>
      </c>
      <c r="U2437" s="591"/>
      <c r="V2437" s="550"/>
      <c r="W2437" s="543"/>
      <c r="X2437" s="538"/>
      <c r="Y2437" s="543"/>
      <c r="Z2437" s="538"/>
      <c r="AA2437" s="543"/>
      <c r="AB2437" s="538"/>
      <c r="AC2437" s="539"/>
      <c r="AD2437" s="552"/>
      <c r="AE2437" s="558"/>
      <c r="AF2437" s="586">
        <f>IF(AB2437=0,0,(AD2437/AB2437)*100)</f>
        <v>0</v>
      </c>
      <c r="AG2437" s="587"/>
      <c r="AH2437" s="538"/>
      <c r="AI2437" s="539"/>
      <c r="AJ2437" s="552"/>
      <c r="AK2437" s="558"/>
      <c r="AL2437" s="590">
        <f>IF(AH2437=0,0,(AJ2437/AH2437)*100)</f>
        <v>0</v>
      </c>
      <c r="AM2437" s="591"/>
      <c r="AN2437" s="538"/>
      <c r="AO2437" s="539"/>
      <c r="AP2437" s="552"/>
      <c r="AQ2437" s="558"/>
      <c r="AR2437" s="590">
        <f>IF(AN2437=0,0,(AP2437/AN2437)*100)</f>
        <v>0</v>
      </c>
      <c r="AS2437" s="591"/>
      <c r="AT2437" s="578">
        <f>AB2437+AH2437+AN2437</f>
        <v>0</v>
      </c>
      <c r="AU2437" s="579"/>
      <c r="AV2437" s="574">
        <f>AD2437+AJ2437+AP2437</f>
        <v>0</v>
      </c>
      <c r="AW2437" s="575"/>
      <c r="AX2437" s="590">
        <f>IF(AT2437=0,0,(AV2437/AT2437)*100)</f>
        <v>0</v>
      </c>
      <c r="AY2437" s="591"/>
      <c r="AZ2437" s="538"/>
      <c r="BA2437" s="539"/>
      <c r="BB2437" s="552"/>
      <c r="BC2437" s="558"/>
      <c r="BD2437" s="590">
        <f>IF(AZ2437=0,0,(BB2437/AZ2437)*100)</f>
        <v>0</v>
      </c>
      <c r="BE2437" s="591"/>
      <c r="BF2437" s="578">
        <f>AT2437+AZ2437</f>
        <v>0</v>
      </c>
      <c r="BG2437" s="579"/>
      <c r="BH2437" s="574">
        <f>AV2437+BB2437</f>
        <v>0</v>
      </c>
      <c r="BI2437" s="575"/>
      <c r="BJ2437" s="590">
        <f>IF(BF2437=0,0,(BH2437/BF2437)*100)</f>
        <v>0</v>
      </c>
      <c r="BK2437" s="591"/>
      <c r="BL2437" s="650">
        <f>(AD2437*2)+(AJ2437*2)+(AP2437*3)+BB2437</f>
        <v>0</v>
      </c>
      <c r="BM2437" s="651"/>
      <c r="BN2437" s="652"/>
      <c r="BO2437" s="599" t="e">
        <f>(BL2437*BR$2405)+(N2437*BR$2406)+(X2437*BR$2407)+(R2437*BR$2408)+(V2437*BR$2409)+(Z2437*BR$2410)</f>
        <v>#REF!</v>
      </c>
      <c r="BP2437" s="599" t="e">
        <f>((AZ2437-BB2437)*BR$2412)+((AT2437-AV2437)*BR$2411)+(H2437*BR$2413)+(P2437*BR$2414)</f>
        <v>#REF!</v>
      </c>
      <c r="BQ2437" s="54"/>
      <c r="BR2437" s="54"/>
      <c r="BS2437" s="54"/>
    </row>
    <row r="2438" spans="1:71" ht="21.75" customHeight="1">
      <c r="A2438" s="54"/>
      <c r="B2438" s="566"/>
      <c r="C2438" s="560" t="str">
        <f>IF(ROSTER!D$40="","",ROSTER!D$40)</f>
        <v/>
      </c>
      <c r="D2438" s="561"/>
      <c r="E2438" s="547"/>
      <c r="F2438" s="502"/>
      <c r="G2438" s="507"/>
      <c r="H2438" s="544"/>
      <c r="I2438" s="545"/>
      <c r="J2438" s="540"/>
      <c r="K2438" s="541"/>
      <c r="L2438" s="553"/>
      <c r="M2438" s="559"/>
      <c r="N2438" s="556" t="s">
        <v>14</v>
      </c>
      <c r="O2438" s="557"/>
      <c r="P2438" s="540"/>
      <c r="Q2438" s="541"/>
      <c r="R2438" s="553"/>
      <c r="S2438" s="559"/>
      <c r="T2438" s="592"/>
      <c r="U2438" s="593"/>
      <c r="V2438" s="551"/>
      <c r="W2438" s="545"/>
      <c r="X2438" s="540"/>
      <c r="Y2438" s="545"/>
      <c r="Z2438" s="540"/>
      <c r="AA2438" s="545"/>
      <c r="AB2438" s="540"/>
      <c r="AC2438" s="541"/>
      <c r="AD2438" s="553"/>
      <c r="AE2438" s="559"/>
      <c r="AF2438" s="588"/>
      <c r="AG2438" s="589"/>
      <c r="AH2438" s="540"/>
      <c r="AI2438" s="541"/>
      <c r="AJ2438" s="553"/>
      <c r="AK2438" s="559"/>
      <c r="AL2438" s="592"/>
      <c r="AM2438" s="593"/>
      <c r="AN2438" s="540"/>
      <c r="AO2438" s="541"/>
      <c r="AP2438" s="553"/>
      <c r="AQ2438" s="559"/>
      <c r="AR2438" s="592"/>
      <c r="AS2438" s="593"/>
      <c r="AT2438" s="580"/>
      <c r="AU2438" s="581"/>
      <c r="AV2438" s="576"/>
      <c r="AW2438" s="577"/>
      <c r="AX2438" s="592"/>
      <c r="AY2438" s="593"/>
      <c r="AZ2438" s="540"/>
      <c r="BA2438" s="541"/>
      <c r="BB2438" s="553"/>
      <c r="BC2438" s="559"/>
      <c r="BD2438" s="592"/>
      <c r="BE2438" s="593"/>
      <c r="BF2438" s="580"/>
      <c r="BG2438" s="581"/>
      <c r="BH2438" s="576"/>
      <c r="BI2438" s="577"/>
      <c r="BJ2438" s="592"/>
      <c r="BK2438" s="593"/>
      <c r="BL2438" s="653"/>
      <c r="BM2438" s="654"/>
      <c r="BN2438" s="655"/>
      <c r="BO2438" s="600"/>
      <c r="BP2438" s="600"/>
      <c r="BQ2438" s="54"/>
      <c r="BR2438" s="54"/>
      <c r="BS2438" s="54"/>
    </row>
    <row r="2439" spans="1:71" ht="21.75" customHeight="1">
      <c r="A2439" s="54"/>
      <c r="B2439" s="565" t="str">
        <f>IF(ROSTER!B$42="","",ROSTER!B$42)</f>
        <v/>
      </c>
      <c r="C2439" s="536" t="str">
        <f>IF(ROSTER!C$42="","",ROSTER!C$42)</f>
        <v/>
      </c>
      <c r="D2439" s="537"/>
      <c r="E2439" s="546"/>
      <c r="F2439" s="501">
        <f>IF(E2439="y",1,IF(E2439="S",1,0))</f>
        <v>0</v>
      </c>
      <c r="G2439" s="506">
        <f>IF(E2439="S",1,0)</f>
        <v>0</v>
      </c>
      <c r="H2439" s="542"/>
      <c r="I2439" s="543"/>
      <c r="J2439" s="538"/>
      <c r="K2439" s="539"/>
      <c r="L2439" s="552"/>
      <c r="M2439" s="558"/>
      <c r="N2439" s="554">
        <f>L2439+J2439</f>
        <v>0</v>
      </c>
      <c r="O2439" s="555"/>
      <c r="P2439" s="538"/>
      <c r="Q2439" s="539"/>
      <c r="R2439" s="552"/>
      <c r="S2439" s="558"/>
      <c r="T2439" s="590">
        <f t="shared" ref="T2439:T2448" si="2182">R2439-P2439</f>
        <v>0</v>
      </c>
      <c r="U2439" s="591"/>
      <c r="V2439" s="550"/>
      <c r="W2439" s="543"/>
      <c r="X2439" s="538"/>
      <c r="Y2439" s="543"/>
      <c r="Z2439" s="538"/>
      <c r="AA2439" s="543"/>
      <c r="AB2439" s="538"/>
      <c r="AC2439" s="539"/>
      <c r="AD2439" s="552"/>
      <c r="AE2439" s="558"/>
      <c r="AF2439" s="586">
        <f>IF(AB2439=0,0,(AD2439/AB2439)*100)</f>
        <v>0</v>
      </c>
      <c r="AG2439" s="587"/>
      <c r="AH2439" s="538"/>
      <c r="AI2439" s="539"/>
      <c r="AJ2439" s="552"/>
      <c r="AK2439" s="558"/>
      <c r="AL2439" s="590">
        <f>IF(AH2439=0,0,(AJ2439/AH2439)*100)</f>
        <v>0</v>
      </c>
      <c r="AM2439" s="591"/>
      <c r="AN2439" s="538"/>
      <c r="AO2439" s="539"/>
      <c r="AP2439" s="552"/>
      <c r="AQ2439" s="558"/>
      <c r="AR2439" s="590">
        <f>IF(AN2439=0,0,(AP2439/AN2439)*100)</f>
        <v>0</v>
      </c>
      <c r="AS2439" s="591"/>
      <c r="AT2439" s="578">
        <f>AB2439+AH2439+AN2439</f>
        <v>0</v>
      </c>
      <c r="AU2439" s="579"/>
      <c r="AV2439" s="574">
        <f>AD2439+AJ2439+AP2439</f>
        <v>0</v>
      </c>
      <c r="AW2439" s="575"/>
      <c r="AX2439" s="590">
        <f>IF(AT2439=0,0,(AV2439/AT2439)*100)</f>
        <v>0</v>
      </c>
      <c r="AY2439" s="591"/>
      <c r="AZ2439" s="538"/>
      <c r="BA2439" s="539"/>
      <c r="BB2439" s="552"/>
      <c r="BC2439" s="558"/>
      <c r="BD2439" s="590">
        <f>IF(AZ2439=0,0,(BB2439/AZ2439)*100)</f>
        <v>0</v>
      </c>
      <c r="BE2439" s="591"/>
      <c r="BF2439" s="578">
        <f>AT2439+AZ2439</f>
        <v>0</v>
      </c>
      <c r="BG2439" s="579"/>
      <c r="BH2439" s="574">
        <f>AV2439+BB2439</f>
        <v>0</v>
      </c>
      <c r="BI2439" s="575"/>
      <c r="BJ2439" s="590">
        <f>IF(BF2439=0,0,(BH2439/BF2439)*100)</f>
        <v>0</v>
      </c>
      <c r="BK2439" s="591"/>
      <c r="BL2439" s="650">
        <f>(AD2439*2)+(AJ2439*2)+(AP2439*3)+BB2439</f>
        <v>0</v>
      </c>
      <c r="BM2439" s="651"/>
      <c r="BN2439" s="652"/>
      <c r="BO2439" s="599" t="e">
        <f>(BL2439*BR$2405)+(N2439*BR$2406)+(X2439*BR$2407)+(R2439*BR$2408)+(V2439*BR$2409)+(Z2439*BR$2410)</f>
        <v>#REF!</v>
      </c>
      <c r="BP2439" s="599" t="e">
        <f>((AZ2439-BB2439)*BR$2412)+((AT2439-AV2439)*BR$2411)+(H2439*BR$2413)+(P2439*BR$2414)</f>
        <v>#REF!</v>
      </c>
      <c r="BQ2439" s="54"/>
      <c r="BR2439" s="54"/>
      <c r="BS2439" s="54"/>
    </row>
    <row r="2440" spans="1:71" ht="21.75" customHeight="1">
      <c r="A2440" s="54"/>
      <c r="B2440" s="566"/>
      <c r="C2440" s="560" t="str">
        <f>IF(ROSTER!D$42="","",ROSTER!D$42)</f>
        <v/>
      </c>
      <c r="D2440" s="561"/>
      <c r="E2440" s="547"/>
      <c r="F2440" s="502"/>
      <c r="G2440" s="507"/>
      <c r="H2440" s="544"/>
      <c r="I2440" s="545"/>
      <c r="J2440" s="540"/>
      <c r="K2440" s="541"/>
      <c r="L2440" s="553"/>
      <c r="M2440" s="559"/>
      <c r="N2440" s="556" t="s">
        <v>14</v>
      </c>
      <c r="O2440" s="557"/>
      <c r="P2440" s="540"/>
      <c r="Q2440" s="541"/>
      <c r="R2440" s="553"/>
      <c r="S2440" s="559"/>
      <c r="T2440" s="592"/>
      <c r="U2440" s="593"/>
      <c r="V2440" s="551"/>
      <c r="W2440" s="545"/>
      <c r="X2440" s="540"/>
      <c r="Y2440" s="545"/>
      <c r="Z2440" s="540"/>
      <c r="AA2440" s="545"/>
      <c r="AB2440" s="540"/>
      <c r="AC2440" s="541"/>
      <c r="AD2440" s="553"/>
      <c r="AE2440" s="559"/>
      <c r="AF2440" s="588"/>
      <c r="AG2440" s="589"/>
      <c r="AH2440" s="540"/>
      <c r="AI2440" s="541"/>
      <c r="AJ2440" s="553"/>
      <c r="AK2440" s="559"/>
      <c r="AL2440" s="592"/>
      <c r="AM2440" s="593"/>
      <c r="AN2440" s="540"/>
      <c r="AO2440" s="541"/>
      <c r="AP2440" s="553"/>
      <c r="AQ2440" s="559"/>
      <c r="AR2440" s="592"/>
      <c r="AS2440" s="593"/>
      <c r="AT2440" s="580"/>
      <c r="AU2440" s="581"/>
      <c r="AV2440" s="576"/>
      <c r="AW2440" s="577"/>
      <c r="AX2440" s="592"/>
      <c r="AY2440" s="593"/>
      <c r="AZ2440" s="540"/>
      <c r="BA2440" s="541"/>
      <c r="BB2440" s="553"/>
      <c r="BC2440" s="559"/>
      <c r="BD2440" s="592"/>
      <c r="BE2440" s="593"/>
      <c r="BF2440" s="580"/>
      <c r="BG2440" s="581"/>
      <c r="BH2440" s="576"/>
      <c r="BI2440" s="577"/>
      <c r="BJ2440" s="592"/>
      <c r="BK2440" s="593"/>
      <c r="BL2440" s="653"/>
      <c r="BM2440" s="654"/>
      <c r="BN2440" s="655"/>
      <c r="BO2440" s="600"/>
      <c r="BP2440" s="600"/>
      <c r="BQ2440" s="54"/>
      <c r="BR2440" s="54"/>
      <c r="BS2440" s="54"/>
    </row>
    <row r="2441" spans="1:71" ht="21.75" customHeight="1">
      <c r="A2441" s="54"/>
      <c r="B2441" s="565" t="str">
        <f>IF(ROSTER!B$44="","",ROSTER!B$44)</f>
        <v/>
      </c>
      <c r="C2441" s="536" t="str">
        <f>IF(ROSTER!C$44="","",ROSTER!C$44)</f>
        <v/>
      </c>
      <c r="D2441" s="537"/>
      <c r="E2441" s="546"/>
      <c r="F2441" s="501">
        <f>IF(E2441="y",1,IF(E2441="S",1,0))</f>
        <v>0</v>
      </c>
      <c r="G2441" s="506">
        <f>IF(E2441="S",1,0)</f>
        <v>0</v>
      </c>
      <c r="H2441" s="542"/>
      <c r="I2441" s="543"/>
      <c r="J2441" s="538"/>
      <c r="K2441" s="539"/>
      <c r="L2441" s="552"/>
      <c r="M2441" s="558"/>
      <c r="N2441" s="554">
        <f>L2441+J2441</f>
        <v>0</v>
      </c>
      <c r="O2441" s="555"/>
      <c r="P2441" s="538"/>
      <c r="Q2441" s="539"/>
      <c r="R2441" s="552"/>
      <c r="S2441" s="558"/>
      <c r="T2441" s="590">
        <f t="shared" ref="T2441:T2448" si="2183">R2441-P2441</f>
        <v>0</v>
      </c>
      <c r="U2441" s="591"/>
      <c r="V2441" s="550"/>
      <c r="W2441" s="543"/>
      <c r="X2441" s="538"/>
      <c r="Y2441" s="543"/>
      <c r="Z2441" s="538"/>
      <c r="AA2441" s="543"/>
      <c r="AB2441" s="538"/>
      <c r="AC2441" s="539"/>
      <c r="AD2441" s="552"/>
      <c r="AE2441" s="558"/>
      <c r="AF2441" s="586">
        <f>IF(AB2441=0,0,(AD2441/AB2441)*100)</f>
        <v>0</v>
      </c>
      <c r="AG2441" s="587"/>
      <c r="AH2441" s="538"/>
      <c r="AI2441" s="539"/>
      <c r="AJ2441" s="552"/>
      <c r="AK2441" s="558"/>
      <c r="AL2441" s="590">
        <f>IF(AH2441=0,0,(AJ2441/AH2441)*100)</f>
        <v>0</v>
      </c>
      <c r="AM2441" s="591"/>
      <c r="AN2441" s="538"/>
      <c r="AO2441" s="539"/>
      <c r="AP2441" s="552"/>
      <c r="AQ2441" s="558"/>
      <c r="AR2441" s="590">
        <f>IF(AN2441=0,0,(AP2441/AN2441)*100)</f>
        <v>0</v>
      </c>
      <c r="AS2441" s="591"/>
      <c r="AT2441" s="578">
        <f>AB2441+AH2441+AN2441</f>
        <v>0</v>
      </c>
      <c r="AU2441" s="579"/>
      <c r="AV2441" s="574">
        <f>AD2441+AJ2441+AP2441</f>
        <v>0</v>
      </c>
      <c r="AW2441" s="575"/>
      <c r="AX2441" s="590">
        <f>IF(AT2441=0,0,(AV2441/AT2441)*100)</f>
        <v>0</v>
      </c>
      <c r="AY2441" s="591"/>
      <c r="AZ2441" s="538"/>
      <c r="BA2441" s="539"/>
      <c r="BB2441" s="552"/>
      <c r="BC2441" s="558"/>
      <c r="BD2441" s="590">
        <f>IF(AZ2441=0,0,(BB2441/AZ2441)*100)</f>
        <v>0</v>
      </c>
      <c r="BE2441" s="591"/>
      <c r="BF2441" s="578">
        <f>AT2441+AZ2441</f>
        <v>0</v>
      </c>
      <c r="BG2441" s="579"/>
      <c r="BH2441" s="574">
        <f>AV2441+BB2441</f>
        <v>0</v>
      </c>
      <c r="BI2441" s="575"/>
      <c r="BJ2441" s="590">
        <f>IF(BF2441=0,0,(BH2441/BF2441)*100)</f>
        <v>0</v>
      </c>
      <c r="BK2441" s="591"/>
      <c r="BL2441" s="650">
        <f>(AD2441*2)+(AJ2441*2)+(AP2441*3)+BB2441</f>
        <v>0</v>
      </c>
      <c r="BM2441" s="651"/>
      <c r="BN2441" s="652"/>
      <c r="BO2441" s="599" t="e">
        <f>(BL2441*BR$2405)+(N2441*BR$2406)+(X2441*BR$2407)+(R2441*BR$2408)+(V2441*BR$2409)+(Z2441*BR$2410)</f>
        <v>#REF!</v>
      </c>
      <c r="BP2441" s="599" t="e">
        <f>((AZ2441-BB2441)*BR$2412)+((AT2441-AV2441)*BR$2411)+(H2441*BR$2413)+(P2441*BR$2414)</f>
        <v>#REF!</v>
      </c>
      <c r="BQ2441" s="54"/>
      <c r="BR2441" s="54"/>
      <c r="BS2441" s="54"/>
    </row>
    <row r="2442" spans="1:71" ht="21.75" customHeight="1">
      <c r="A2442" s="54"/>
      <c r="B2442" s="566"/>
      <c r="C2442" s="560" t="str">
        <f>IF(ROSTER!D$44="","",ROSTER!D$44)</f>
        <v/>
      </c>
      <c r="D2442" s="561"/>
      <c r="E2442" s="547"/>
      <c r="F2442" s="502"/>
      <c r="G2442" s="507"/>
      <c r="H2442" s="544"/>
      <c r="I2442" s="545"/>
      <c r="J2442" s="540"/>
      <c r="K2442" s="541"/>
      <c r="L2442" s="553"/>
      <c r="M2442" s="559"/>
      <c r="N2442" s="556" t="s">
        <v>14</v>
      </c>
      <c r="O2442" s="557"/>
      <c r="P2442" s="540"/>
      <c r="Q2442" s="541"/>
      <c r="R2442" s="553"/>
      <c r="S2442" s="559"/>
      <c r="T2442" s="592"/>
      <c r="U2442" s="593"/>
      <c r="V2442" s="551"/>
      <c r="W2442" s="545"/>
      <c r="X2442" s="540"/>
      <c r="Y2442" s="545"/>
      <c r="Z2442" s="540"/>
      <c r="AA2442" s="545"/>
      <c r="AB2442" s="540"/>
      <c r="AC2442" s="541"/>
      <c r="AD2442" s="553"/>
      <c r="AE2442" s="559"/>
      <c r="AF2442" s="588"/>
      <c r="AG2442" s="589"/>
      <c r="AH2442" s="540"/>
      <c r="AI2442" s="541"/>
      <c r="AJ2442" s="553"/>
      <c r="AK2442" s="559"/>
      <c r="AL2442" s="592"/>
      <c r="AM2442" s="593"/>
      <c r="AN2442" s="540"/>
      <c r="AO2442" s="541"/>
      <c r="AP2442" s="553"/>
      <c r="AQ2442" s="559"/>
      <c r="AR2442" s="592"/>
      <c r="AS2442" s="593"/>
      <c r="AT2442" s="580"/>
      <c r="AU2442" s="581"/>
      <c r="AV2442" s="576"/>
      <c r="AW2442" s="577"/>
      <c r="AX2442" s="592"/>
      <c r="AY2442" s="593"/>
      <c r="AZ2442" s="540"/>
      <c r="BA2442" s="541"/>
      <c r="BB2442" s="553"/>
      <c r="BC2442" s="559"/>
      <c r="BD2442" s="592"/>
      <c r="BE2442" s="593"/>
      <c r="BF2442" s="580"/>
      <c r="BG2442" s="581"/>
      <c r="BH2442" s="576"/>
      <c r="BI2442" s="577"/>
      <c r="BJ2442" s="592"/>
      <c r="BK2442" s="593"/>
      <c r="BL2442" s="653"/>
      <c r="BM2442" s="654"/>
      <c r="BN2442" s="655"/>
      <c r="BO2442" s="600"/>
      <c r="BP2442" s="600"/>
      <c r="BQ2442" s="54"/>
      <c r="BR2442" s="54"/>
      <c r="BS2442" s="54"/>
    </row>
    <row r="2443" spans="1:71" ht="21.75" customHeight="1">
      <c r="A2443" s="54"/>
      <c r="B2443" s="565" t="str">
        <f>IF(ROSTER!B$46="","",ROSTER!B$46)</f>
        <v/>
      </c>
      <c r="C2443" s="536" t="str">
        <f>IF(ROSTER!C$46="","",ROSTER!C$46)</f>
        <v/>
      </c>
      <c r="D2443" s="537"/>
      <c r="E2443" s="546"/>
      <c r="F2443" s="501">
        <f>IF(E2443="y",1,IF(E2443="S",1,0))</f>
        <v>0</v>
      </c>
      <c r="G2443" s="506">
        <f>IF(E2443="S",1,0)</f>
        <v>0</v>
      </c>
      <c r="H2443" s="542"/>
      <c r="I2443" s="543"/>
      <c r="J2443" s="538"/>
      <c r="K2443" s="539"/>
      <c r="L2443" s="552"/>
      <c r="M2443" s="558"/>
      <c r="N2443" s="554">
        <f>L2443+J2443</f>
        <v>0</v>
      </c>
      <c r="O2443" s="555"/>
      <c r="P2443" s="538"/>
      <c r="Q2443" s="539"/>
      <c r="R2443" s="552"/>
      <c r="S2443" s="558"/>
      <c r="T2443" s="590">
        <f t="shared" ref="T2443:T2448" si="2184">R2443-P2443</f>
        <v>0</v>
      </c>
      <c r="U2443" s="591"/>
      <c r="V2443" s="550"/>
      <c r="W2443" s="543"/>
      <c r="X2443" s="538"/>
      <c r="Y2443" s="543"/>
      <c r="Z2443" s="538"/>
      <c r="AA2443" s="543"/>
      <c r="AB2443" s="538"/>
      <c r="AC2443" s="539"/>
      <c r="AD2443" s="552"/>
      <c r="AE2443" s="558"/>
      <c r="AF2443" s="586">
        <f>IF(AB2443=0,0,(AD2443/AB2443)*100)</f>
        <v>0</v>
      </c>
      <c r="AG2443" s="587"/>
      <c r="AH2443" s="538"/>
      <c r="AI2443" s="539"/>
      <c r="AJ2443" s="552"/>
      <c r="AK2443" s="558"/>
      <c r="AL2443" s="590">
        <f>IF(AH2443=0,0,(AJ2443/AH2443)*100)</f>
        <v>0</v>
      </c>
      <c r="AM2443" s="591"/>
      <c r="AN2443" s="538"/>
      <c r="AO2443" s="539"/>
      <c r="AP2443" s="552"/>
      <c r="AQ2443" s="558"/>
      <c r="AR2443" s="590">
        <f>IF(AN2443=0,0,(AP2443/AN2443)*100)</f>
        <v>0</v>
      </c>
      <c r="AS2443" s="591"/>
      <c r="AT2443" s="578">
        <f>AB2443+AH2443+AN2443</f>
        <v>0</v>
      </c>
      <c r="AU2443" s="579"/>
      <c r="AV2443" s="574">
        <f>AD2443+AJ2443+AP2443</f>
        <v>0</v>
      </c>
      <c r="AW2443" s="575"/>
      <c r="AX2443" s="590">
        <f>IF(AT2443=0,0,(AV2443/AT2443)*100)</f>
        <v>0</v>
      </c>
      <c r="AY2443" s="591"/>
      <c r="AZ2443" s="538"/>
      <c r="BA2443" s="539"/>
      <c r="BB2443" s="552"/>
      <c r="BC2443" s="558"/>
      <c r="BD2443" s="590">
        <f>IF(AZ2443=0,0,(BB2443/AZ2443)*100)</f>
        <v>0</v>
      </c>
      <c r="BE2443" s="591"/>
      <c r="BF2443" s="578">
        <f>AT2443+AZ2443</f>
        <v>0</v>
      </c>
      <c r="BG2443" s="579"/>
      <c r="BH2443" s="574">
        <f>AV2443+BB2443</f>
        <v>0</v>
      </c>
      <c r="BI2443" s="575"/>
      <c r="BJ2443" s="590">
        <f>IF(BF2443=0,0,(BH2443/BF2443)*100)</f>
        <v>0</v>
      </c>
      <c r="BK2443" s="591"/>
      <c r="BL2443" s="650">
        <f>(AD2443*2)+(AJ2443*2)+(AP2443*3)+BB2443</f>
        <v>0</v>
      </c>
      <c r="BM2443" s="651"/>
      <c r="BN2443" s="652"/>
      <c r="BO2443" s="601" t="e">
        <f>(BL2443*BR$74)+(N2443*BR$75)+(X2443*BR$76)+(R2443*BR$77)+(V2443*BR$78)+(Z2443*BR$79)</f>
        <v>#REF!</v>
      </c>
      <c r="BP2443" s="599" t="e">
        <f>((AZ2443-BB2443)*BR$81)+((AT2443-AV2443)*BR$80)+(H2443*BR$82)+(P2443*BR$83)</f>
        <v>#REF!</v>
      </c>
      <c r="BQ2443" s="54"/>
      <c r="BR2443" s="54"/>
      <c r="BS2443" s="54"/>
    </row>
    <row r="2444" spans="1:71" ht="22.5" customHeight="1">
      <c r="A2444" s="54"/>
      <c r="B2444" s="566"/>
      <c r="C2444" s="560" t="str">
        <f>IF(ROSTER!D$46="","",ROSTER!D$46)</f>
        <v/>
      </c>
      <c r="D2444" s="561"/>
      <c r="E2444" s="547"/>
      <c r="F2444" s="502"/>
      <c r="G2444" s="507"/>
      <c r="H2444" s="544"/>
      <c r="I2444" s="545"/>
      <c r="J2444" s="540"/>
      <c r="K2444" s="541"/>
      <c r="L2444" s="553"/>
      <c r="M2444" s="559"/>
      <c r="N2444" s="556" t="s">
        <v>14</v>
      </c>
      <c r="O2444" s="557"/>
      <c r="P2444" s="540"/>
      <c r="Q2444" s="541"/>
      <c r="R2444" s="553"/>
      <c r="S2444" s="559"/>
      <c r="T2444" s="592"/>
      <c r="U2444" s="593"/>
      <c r="V2444" s="551"/>
      <c r="W2444" s="545"/>
      <c r="X2444" s="540"/>
      <c r="Y2444" s="545"/>
      <c r="Z2444" s="540"/>
      <c r="AA2444" s="545"/>
      <c r="AB2444" s="540"/>
      <c r="AC2444" s="541"/>
      <c r="AD2444" s="553"/>
      <c r="AE2444" s="559"/>
      <c r="AF2444" s="588"/>
      <c r="AG2444" s="589"/>
      <c r="AH2444" s="540"/>
      <c r="AI2444" s="541"/>
      <c r="AJ2444" s="553"/>
      <c r="AK2444" s="559"/>
      <c r="AL2444" s="592"/>
      <c r="AM2444" s="593"/>
      <c r="AN2444" s="540"/>
      <c r="AO2444" s="541"/>
      <c r="AP2444" s="553"/>
      <c r="AQ2444" s="559"/>
      <c r="AR2444" s="592"/>
      <c r="AS2444" s="593"/>
      <c r="AT2444" s="580"/>
      <c r="AU2444" s="581"/>
      <c r="AV2444" s="576"/>
      <c r="AW2444" s="577"/>
      <c r="AX2444" s="592"/>
      <c r="AY2444" s="593"/>
      <c r="AZ2444" s="540"/>
      <c r="BA2444" s="541"/>
      <c r="BB2444" s="553"/>
      <c r="BC2444" s="559"/>
      <c r="BD2444" s="592"/>
      <c r="BE2444" s="593"/>
      <c r="BF2444" s="580"/>
      <c r="BG2444" s="581"/>
      <c r="BH2444" s="576"/>
      <c r="BI2444" s="577"/>
      <c r="BJ2444" s="592"/>
      <c r="BK2444" s="593"/>
      <c r="BL2444" s="653"/>
      <c r="BM2444" s="654"/>
      <c r="BN2444" s="655"/>
      <c r="BO2444" s="602"/>
      <c r="BP2444" s="600"/>
      <c r="BQ2444" s="54"/>
      <c r="BR2444" s="54"/>
      <c r="BS2444" s="54"/>
    </row>
    <row r="2445" spans="1:71" ht="21.75" customHeight="1">
      <c r="A2445" s="54"/>
      <c r="B2445" s="565" t="str">
        <f>IF(ROSTER!B$48="","",ROSTER!B$48)</f>
        <v/>
      </c>
      <c r="C2445" s="536" t="str">
        <f>IF(ROSTER!C$48="","",ROSTER!C$48)</f>
        <v/>
      </c>
      <c r="D2445" s="537"/>
      <c r="E2445" s="546"/>
      <c r="F2445" s="501">
        <f t="shared" ref="F2445" si="2185">IF(E2445="y",1,IF(E2445="S",1,0))</f>
        <v>0</v>
      </c>
      <c r="G2445" s="506">
        <f t="shared" ref="G2445" si="2186">IF(E2445="S",1,0)</f>
        <v>0</v>
      </c>
      <c r="H2445" s="542"/>
      <c r="I2445" s="543"/>
      <c r="J2445" s="538"/>
      <c r="K2445" s="539"/>
      <c r="L2445" s="552"/>
      <c r="M2445" s="558"/>
      <c r="N2445" s="554">
        <f t="shared" ref="N2445" si="2187">L2445+J2445</f>
        <v>0</v>
      </c>
      <c r="O2445" s="555"/>
      <c r="P2445" s="538"/>
      <c r="Q2445" s="539"/>
      <c r="R2445" s="552"/>
      <c r="S2445" s="558"/>
      <c r="T2445" s="590">
        <f t="shared" ref="T2445:T2448" si="2188">R2445-P2445</f>
        <v>0</v>
      </c>
      <c r="U2445" s="591"/>
      <c r="V2445" s="550"/>
      <c r="W2445" s="543"/>
      <c r="X2445" s="538"/>
      <c r="Y2445" s="543"/>
      <c r="Z2445" s="538"/>
      <c r="AA2445" s="543"/>
      <c r="AB2445" s="538"/>
      <c r="AC2445" s="539"/>
      <c r="AD2445" s="552"/>
      <c r="AE2445" s="558"/>
      <c r="AF2445" s="586"/>
      <c r="AG2445" s="587"/>
      <c r="AH2445" s="538"/>
      <c r="AI2445" s="539"/>
      <c r="AJ2445" s="552"/>
      <c r="AK2445" s="558"/>
      <c r="AL2445" s="590">
        <f t="shared" ref="AL2445" si="2189">IF(AH2445=0,0,(AJ2445/AH2445)*100)</f>
        <v>0</v>
      </c>
      <c r="AM2445" s="591"/>
      <c r="AN2445" s="538"/>
      <c r="AO2445" s="539"/>
      <c r="AP2445" s="552"/>
      <c r="AQ2445" s="558"/>
      <c r="AR2445" s="590">
        <f t="shared" ref="AR2445" si="2190">IF(AN2445=0,0,(AP2445/AN2445)*100)</f>
        <v>0</v>
      </c>
      <c r="AS2445" s="591"/>
      <c r="AT2445" s="578">
        <f t="shared" ref="AT2445" si="2191">AB2445+AH2445+AN2445</f>
        <v>0</v>
      </c>
      <c r="AU2445" s="579"/>
      <c r="AV2445" s="574">
        <f t="shared" ref="AV2445" si="2192">AD2445+AJ2445+AP2445</f>
        <v>0</v>
      </c>
      <c r="AW2445" s="575"/>
      <c r="AX2445" s="590">
        <f t="shared" ref="AX2445" si="2193">IF(AT2445=0,0,(AV2445/AT2445)*100)</f>
        <v>0</v>
      </c>
      <c r="AY2445" s="591"/>
      <c r="AZ2445" s="538"/>
      <c r="BA2445" s="539"/>
      <c r="BB2445" s="552"/>
      <c r="BC2445" s="558"/>
      <c r="BD2445" s="590">
        <f t="shared" ref="BD2445" si="2194">IF(AZ2445=0,0,(BB2445/AZ2445)*100)</f>
        <v>0</v>
      </c>
      <c r="BE2445" s="591"/>
      <c r="BF2445" s="578">
        <f t="shared" ref="BF2445" si="2195">AT2445+AZ2445</f>
        <v>0</v>
      </c>
      <c r="BG2445" s="579"/>
      <c r="BH2445" s="574">
        <f t="shared" ref="BH2445" si="2196">AV2445+BB2445</f>
        <v>0</v>
      </c>
      <c r="BI2445" s="575"/>
      <c r="BJ2445" s="590">
        <f t="shared" ref="BJ2445" si="2197">IF(BF2445=0,0,(BH2445/BF2445)*100)</f>
        <v>0</v>
      </c>
      <c r="BK2445" s="591"/>
      <c r="BL2445" s="650">
        <f t="shared" ref="BL2445" si="2198">(AD2445*2)+(AJ2445*2)+(AP2445*3)+BB2445</f>
        <v>0</v>
      </c>
      <c r="BM2445" s="651"/>
      <c r="BN2445" s="652"/>
      <c r="BO2445" s="601" t="e">
        <f>(BL2445*BR$74)+(N2445*BR$75)+(X2445*BR$76)+(R2445*BR$77)+(V2445*BR$78)+(Z2445*BR$79)</f>
        <v>#REF!</v>
      </c>
      <c r="BP2445" s="599" t="e">
        <f>((AZ2445-BB2445)*BR$81)+((AT2445-AV2445)*BR$80)+(H2445*BR$82)+(P2445*BR$83)</f>
        <v>#REF!</v>
      </c>
      <c r="BQ2445" s="54"/>
      <c r="BR2445" s="54"/>
      <c r="BS2445" s="54"/>
    </row>
    <row r="2446" spans="1:71" ht="22.5" customHeight="1">
      <c r="A2446" s="54"/>
      <c r="B2446" s="566"/>
      <c r="C2446" s="560" t="str">
        <f>IF(ROSTER!D$48="","",ROSTER!D$48)</f>
        <v/>
      </c>
      <c r="D2446" s="561"/>
      <c r="E2446" s="547"/>
      <c r="F2446" s="502"/>
      <c r="G2446" s="507"/>
      <c r="H2446" s="544"/>
      <c r="I2446" s="545"/>
      <c r="J2446" s="540"/>
      <c r="K2446" s="541"/>
      <c r="L2446" s="553"/>
      <c r="M2446" s="559"/>
      <c r="N2446" s="556" t="s">
        <v>14</v>
      </c>
      <c r="O2446" s="557"/>
      <c r="P2446" s="540"/>
      <c r="Q2446" s="541"/>
      <c r="R2446" s="553"/>
      <c r="S2446" s="559"/>
      <c r="T2446" s="592"/>
      <c r="U2446" s="593"/>
      <c r="V2446" s="551"/>
      <c r="W2446" s="545"/>
      <c r="X2446" s="540"/>
      <c r="Y2446" s="545"/>
      <c r="Z2446" s="540"/>
      <c r="AA2446" s="545"/>
      <c r="AB2446" s="540"/>
      <c r="AC2446" s="541"/>
      <c r="AD2446" s="553"/>
      <c r="AE2446" s="559"/>
      <c r="AF2446" s="588"/>
      <c r="AG2446" s="589"/>
      <c r="AH2446" s="540"/>
      <c r="AI2446" s="541"/>
      <c r="AJ2446" s="553"/>
      <c r="AK2446" s="559"/>
      <c r="AL2446" s="592"/>
      <c r="AM2446" s="593"/>
      <c r="AN2446" s="540"/>
      <c r="AO2446" s="541"/>
      <c r="AP2446" s="553"/>
      <c r="AQ2446" s="559"/>
      <c r="AR2446" s="592"/>
      <c r="AS2446" s="593"/>
      <c r="AT2446" s="580"/>
      <c r="AU2446" s="581"/>
      <c r="AV2446" s="576"/>
      <c r="AW2446" s="577"/>
      <c r="AX2446" s="592"/>
      <c r="AY2446" s="593"/>
      <c r="AZ2446" s="540"/>
      <c r="BA2446" s="541"/>
      <c r="BB2446" s="553"/>
      <c r="BC2446" s="559"/>
      <c r="BD2446" s="592"/>
      <c r="BE2446" s="593"/>
      <c r="BF2446" s="580"/>
      <c r="BG2446" s="581"/>
      <c r="BH2446" s="576"/>
      <c r="BI2446" s="577"/>
      <c r="BJ2446" s="592"/>
      <c r="BK2446" s="593"/>
      <c r="BL2446" s="653"/>
      <c r="BM2446" s="654"/>
      <c r="BN2446" s="655"/>
      <c r="BO2446" s="602"/>
      <c r="BP2446" s="600"/>
      <c r="BQ2446" s="54"/>
      <c r="BR2446" s="54"/>
      <c r="BS2446" s="54"/>
    </row>
    <row r="2447" spans="1:71" ht="21.75" customHeight="1">
      <c r="A2447" s="54"/>
      <c r="B2447" s="565" t="str">
        <f>IF(ROSTER!B$50="","",ROSTER!B$50)</f>
        <v/>
      </c>
      <c r="C2447" s="536" t="str">
        <f>IF(ROSTER!C$50="","",ROSTER!C$50)</f>
        <v/>
      </c>
      <c r="D2447" s="537"/>
      <c r="E2447" s="546"/>
      <c r="F2447" s="501">
        <f t="shared" ref="F2447" si="2199">IF(E2447="y",1,IF(E2447="S",1,0))</f>
        <v>0</v>
      </c>
      <c r="G2447" s="506">
        <f t="shared" ref="G2447" si="2200">IF(E2447="S",1,0)</f>
        <v>0</v>
      </c>
      <c r="H2447" s="542"/>
      <c r="I2447" s="543"/>
      <c r="J2447" s="538"/>
      <c r="K2447" s="539"/>
      <c r="L2447" s="552"/>
      <c r="M2447" s="558"/>
      <c r="N2447" s="554">
        <f t="shared" ref="N2447" si="2201">L2447+J2447</f>
        <v>0</v>
      </c>
      <c r="O2447" s="555"/>
      <c r="P2447" s="538"/>
      <c r="Q2447" s="539"/>
      <c r="R2447" s="552"/>
      <c r="S2447" s="558"/>
      <c r="T2447" s="590">
        <f t="shared" ref="T2447:T2448" si="2202">R2447-P2447</f>
        <v>0</v>
      </c>
      <c r="U2447" s="591"/>
      <c r="V2447" s="550"/>
      <c r="W2447" s="543"/>
      <c r="X2447" s="538"/>
      <c r="Y2447" s="543"/>
      <c r="Z2447" s="538"/>
      <c r="AA2447" s="543"/>
      <c r="AB2447" s="538"/>
      <c r="AC2447" s="539"/>
      <c r="AD2447" s="552"/>
      <c r="AE2447" s="558"/>
      <c r="AF2447" s="586"/>
      <c r="AG2447" s="587"/>
      <c r="AH2447" s="538"/>
      <c r="AI2447" s="539"/>
      <c r="AJ2447" s="552"/>
      <c r="AK2447" s="558"/>
      <c r="AL2447" s="590">
        <f t="shared" ref="AL2447" si="2203">IF(AH2447=0,0,(AJ2447/AH2447)*100)</f>
        <v>0</v>
      </c>
      <c r="AM2447" s="591"/>
      <c r="AN2447" s="538"/>
      <c r="AO2447" s="539"/>
      <c r="AP2447" s="552"/>
      <c r="AQ2447" s="558"/>
      <c r="AR2447" s="590">
        <f t="shared" ref="AR2447" si="2204">IF(AN2447=0,0,(AP2447/AN2447)*100)</f>
        <v>0</v>
      </c>
      <c r="AS2447" s="591"/>
      <c r="AT2447" s="578">
        <f t="shared" ref="AT2447" si="2205">AB2447+AH2447+AN2447</f>
        <v>0</v>
      </c>
      <c r="AU2447" s="579"/>
      <c r="AV2447" s="574">
        <f t="shared" ref="AV2447" si="2206">AD2447+AJ2447+AP2447</f>
        <v>0</v>
      </c>
      <c r="AW2447" s="575"/>
      <c r="AX2447" s="590">
        <f t="shared" ref="AX2447" si="2207">IF(AT2447=0,0,(AV2447/AT2447)*100)</f>
        <v>0</v>
      </c>
      <c r="AY2447" s="591"/>
      <c r="AZ2447" s="538"/>
      <c r="BA2447" s="539"/>
      <c r="BB2447" s="552"/>
      <c r="BC2447" s="558"/>
      <c r="BD2447" s="590">
        <f t="shared" ref="BD2447" si="2208">IF(AZ2447=0,0,(BB2447/AZ2447)*100)</f>
        <v>0</v>
      </c>
      <c r="BE2447" s="591"/>
      <c r="BF2447" s="578">
        <f t="shared" ref="BF2447" si="2209">AT2447+AZ2447</f>
        <v>0</v>
      </c>
      <c r="BG2447" s="579"/>
      <c r="BH2447" s="574">
        <f t="shared" ref="BH2447" si="2210">AV2447+BB2447</f>
        <v>0</v>
      </c>
      <c r="BI2447" s="575"/>
      <c r="BJ2447" s="590">
        <f t="shared" ref="BJ2447" si="2211">IF(BF2447=0,0,(BH2447/BF2447)*100)</f>
        <v>0</v>
      </c>
      <c r="BK2447" s="591"/>
      <c r="BL2447" s="650">
        <f t="shared" ref="BL2447" si="2212">(AD2447*2)+(AJ2447*2)+(AP2447*3)+BB2447</f>
        <v>0</v>
      </c>
      <c r="BM2447" s="651"/>
      <c r="BN2447" s="652"/>
      <c r="BO2447" s="601" t="e">
        <f>(BL2447*BR$74)+(N2447*BR$75)+(X2447*BR$76)+(R2447*BR$77)+(V2447*BR$78)+(Z2447*BR$79)</f>
        <v>#REF!</v>
      </c>
      <c r="BP2447" s="599" t="e">
        <f>((AZ2447-BB2447)*BR$81)+((AT2447-AV2447)*BR$80)+(H2447*BR$82)+(P2447*BR$83)</f>
        <v>#REF!</v>
      </c>
      <c r="BQ2447" s="54"/>
      <c r="BR2447" s="54"/>
      <c r="BS2447" s="54"/>
    </row>
    <row r="2448" spans="1:71" ht="22.5" customHeight="1" thickBot="1">
      <c r="A2448" s="54"/>
      <c r="B2448" s="566"/>
      <c r="C2448" s="560" t="str">
        <f>IF(ROSTER!D$50="","",ROSTER!D$50)</f>
        <v/>
      </c>
      <c r="D2448" s="561"/>
      <c r="E2448" s="547"/>
      <c r="F2448" s="502"/>
      <c r="G2448" s="507"/>
      <c r="H2448" s="544"/>
      <c r="I2448" s="545"/>
      <c r="J2448" s="540"/>
      <c r="K2448" s="541"/>
      <c r="L2448" s="553"/>
      <c r="M2448" s="559"/>
      <c r="N2448" s="556" t="s">
        <v>14</v>
      </c>
      <c r="O2448" s="557"/>
      <c r="P2448" s="540"/>
      <c r="Q2448" s="541"/>
      <c r="R2448" s="553"/>
      <c r="S2448" s="559"/>
      <c r="T2448" s="592"/>
      <c r="U2448" s="593"/>
      <c r="V2448" s="551"/>
      <c r="W2448" s="545"/>
      <c r="X2448" s="540"/>
      <c r="Y2448" s="545"/>
      <c r="Z2448" s="540"/>
      <c r="AA2448" s="545"/>
      <c r="AB2448" s="540"/>
      <c r="AC2448" s="541"/>
      <c r="AD2448" s="553"/>
      <c r="AE2448" s="559"/>
      <c r="AF2448" s="588"/>
      <c r="AG2448" s="589"/>
      <c r="AH2448" s="540"/>
      <c r="AI2448" s="541"/>
      <c r="AJ2448" s="553"/>
      <c r="AK2448" s="559"/>
      <c r="AL2448" s="592"/>
      <c r="AM2448" s="593"/>
      <c r="AN2448" s="540"/>
      <c r="AO2448" s="541"/>
      <c r="AP2448" s="553"/>
      <c r="AQ2448" s="559"/>
      <c r="AR2448" s="592"/>
      <c r="AS2448" s="593"/>
      <c r="AT2448" s="580"/>
      <c r="AU2448" s="581"/>
      <c r="AV2448" s="576"/>
      <c r="AW2448" s="577"/>
      <c r="AX2448" s="592"/>
      <c r="AY2448" s="593"/>
      <c r="AZ2448" s="540"/>
      <c r="BA2448" s="541"/>
      <c r="BB2448" s="553"/>
      <c r="BC2448" s="559"/>
      <c r="BD2448" s="592"/>
      <c r="BE2448" s="593"/>
      <c r="BF2448" s="580"/>
      <c r="BG2448" s="581"/>
      <c r="BH2448" s="576"/>
      <c r="BI2448" s="577"/>
      <c r="BJ2448" s="592"/>
      <c r="BK2448" s="593"/>
      <c r="BL2448" s="653"/>
      <c r="BM2448" s="654"/>
      <c r="BN2448" s="655"/>
      <c r="BO2448" s="602"/>
      <c r="BP2448" s="600"/>
      <c r="BQ2448" s="54"/>
      <c r="BR2448" s="54"/>
      <c r="BS2448" s="54"/>
    </row>
    <row r="2449" spans="1:71" s="335" customFormat="1" ht="33.4" customHeight="1">
      <c r="A2449" s="333"/>
      <c r="B2449" s="689"/>
      <c r="C2449" s="685"/>
      <c r="D2449" s="685" t="s">
        <v>10</v>
      </c>
      <c r="E2449" s="686"/>
      <c r="F2449" s="334"/>
      <c r="G2449" s="334"/>
      <c r="H2449" s="642">
        <f>SUM(H2405:I2448)</f>
        <v>0</v>
      </c>
      <c r="I2449" s="631"/>
      <c r="J2449" s="642">
        <f>SUM(J2405:K2448)</f>
        <v>0</v>
      </c>
      <c r="K2449" s="631"/>
      <c r="L2449" s="630">
        <f>SUM(L2405:M2448)</f>
        <v>0</v>
      </c>
      <c r="M2449" s="640"/>
      <c r="N2449" s="626">
        <f>L2449+J2449</f>
        <v>0</v>
      </c>
      <c r="O2449" s="627"/>
      <c r="P2449" s="630">
        <f>SUM(P2405:Q2448)</f>
        <v>0</v>
      </c>
      <c r="Q2449" s="631"/>
      <c r="R2449" s="630">
        <f t="shared" ref="R2449" si="2213">SUM(R2405:S2448)</f>
        <v>0</v>
      </c>
      <c r="S2449" s="640"/>
      <c r="T2449" s="630">
        <f t="shared" ref="T2449" si="2214">SUM(T2405:U2448)</f>
        <v>0</v>
      </c>
      <c r="U2449" s="627"/>
      <c r="V2449" s="640">
        <f t="shared" ref="V2449" si="2215">SUM(V2405:W2448)</f>
        <v>0</v>
      </c>
      <c r="W2449" s="640"/>
      <c r="X2449" s="642">
        <f t="shared" ref="X2449" si="2216">SUM(X2405:Y2448)</f>
        <v>0</v>
      </c>
      <c r="Y2449" s="627"/>
      <c r="Z2449" s="642">
        <f t="shared" ref="Z2449" si="2217">SUM(Z2405:AA2448)</f>
        <v>0</v>
      </c>
      <c r="AA2449" s="627"/>
      <c r="AB2449" s="640">
        <f t="shared" ref="AB2449" si="2218">SUM(AB2405:AC2448)</f>
        <v>0</v>
      </c>
      <c r="AC2449" s="631"/>
      <c r="AD2449" s="630">
        <f t="shared" ref="AD2449" si="2219">SUM(AD2405:AE2448)</f>
        <v>0</v>
      </c>
      <c r="AE2449" s="640"/>
      <c r="AF2449" s="626">
        <f t="shared" ref="AF2449" si="2220">SUM(AF2405:AG2448)</f>
        <v>0</v>
      </c>
      <c r="AG2449" s="627"/>
      <c r="AH2449" s="630">
        <f t="shared" ref="AH2449" si="2221">SUM(AH2405:AI2448)</f>
        <v>0</v>
      </c>
      <c r="AI2449" s="631"/>
      <c r="AJ2449" s="630">
        <f t="shared" ref="AJ2449" si="2222">SUM(AJ2405:AK2448)</f>
        <v>0</v>
      </c>
      <c r="AK2449" s="640"/>
      <c r="AL2449" s="626">
        <f>IF(AH2449=0,0,(AJ2449/AH2449)*100)</f>
        <v>0</v>
      </c>
      <c r="AM2449" s="627"/>
      <c r="AN2449" s="630">
        <f>SUM(AN2405:AO2448)</f>
        <v>0</v>
      </c>
      <c r="AO2449" s="631"/>
      <c r="AP2449" s="630">
        <f>SUM(AP2405:AQ2448)</f>
        <v>0</v>
      </c>
      <c r="AQ2449" s="640"/>
      <c r="AR2449" s="626">
        <f>IF(AN2449=0,0,(AP2449/AN2449)*100)</f>
        <v>0</v>
      </c>
      <c r="AS2449" s="627"/>
      <c r="AT2449" s="642">
        <f>AB2449+AH2449+AN2449</f>
        <v>0</v>
      </c>
      <c r="AU2449" s="631"/>
      <c r="AV2449" s="630">
        <f>AD2449+AJ2449+AP2449</f>
        <v>0</v>
      </c>
      <c r="AW2449" s="670"/>
      <c r="AX2449" s="626">
        <f>IF(AT2449=0,0,(AV2449/AT2449)*100)</f>
        <v>0</v>
      </c>
      <c r="AY2449" s="627"/>
      <c r="AZ2449" s="630">
        <f>SUM(AZ2405:BA2448)</f>
        <v>0</v>
      </c>
      <c r="BA2449" s="631"/>
      <c r="BB2449" s="630">
        <f>SUM(BB2405:BC2448)</f>
        <v>0</v>
      </c>
      <c r="BC2449" s="640"/>
      <c r="BD2449" s="626">
        <f>IF(AZ2449=0,0,(BB2449/AZ2449)*100)</f>
        <v>0</v>
      </c>
      <c r="BE2449" s="627"/>
      <c r="BF2449" s="642">
        <f>AT2449+AZ2449</f>
        <v>0</v>
      </c>
      <c r="BG2449" s="631"/>
      <c r="BH2449" s="630">
        <f>AV2449+BB2449</f>
        <v>0</v>
      </c>
      <c r="BI2449" s="670"/>
      <c r="BJ2449" s="626">
        <f>IF(BF2449=0,0,(BH2449/BF2449)*100)</f>
        <v>0</v>
      </c>
      <c r="BK2449" s="668"/>
      <c r="BL2449" s="644">
        <f>SUM(BL2405:BN2448)</f>
        <v>0</v>
      </c>
      <c r="BM2449" s="645"/>
      <c r="BN2449" s="646"/>
      <c r="BO2449" s="601" t="e">
        <f>(BL2449*BR$74)+(N2449*BR$75)+(X2449*BR$76)+(R2449*BR$77)+(V2449*BR$78)+(Z2449*BR$79)</f>
        <v>#REF!</v>
      </c>
      <c r="BP2449" s="599" t="e">
        <f>((AZ2449-BB2449)*BR$81)+((AT2449-AV2449)*BR$80)+(H2449*BR$82)+(P2449*BR$83)</f>
        <v>#REF!</v>
      </c>
      <c r="BQ2449" s="333"/>
      <c r="BR2449" s="333"/>
      <c r="BS2449" s="333"/>
    </row>
    <row r="2450" spans="1:71" s="335" customFormat="1" ht="33.950000000000003" customHeight="1" thickBot="1">
      <c r="A2450" s="333"/>
      <c r="B2450" s="690"/>
      <c r="C2450" s="687"/>
      <c r="D2450" s="687"/>
      <c r="E2450" s="688"/>
      <c r="F2450" s="336"/>
      <c r="G2450" s="336"/>
      <c r="H2450" s="643"/>
      <c r="I2450" s="633"/>
      <c r="J2450" s="643"/>
      <c r="K2450" s="633"/>
      <c r="L2450" s="632"/>
      <c r="M2450" s="641"/>
      <c r="N2450" s="628" t="s">
        <v>14</v>
      </c>
      <c r="O2450" s="629"/>
      <c r="P2450" s="632"/>
      <c r="Q2450" s="633"/>
      <c r="R2450" s="632"/>
      <c r="S2450" s="641"/>
      <c r="T2450" s="632"/>
      <c r="U2450" s="629"/>
      <c r="V2450" s="641"/>
      <c r="W2450" s="641"/>
      <c r="X2450" s="643"/>
      <c r="Y2450" s="629"/>
      <c r="Z2450" s="643"/>
      <c r="AA2450" s="629"/>
      <c r="AB2450" s="641"/>
      <c r="AC2450" s="633"/>
      <c r="AD2450" s="632"/>
      <c r="AE2450" s="641"/>
      <c r="AF2450" s="628"/>
      <c r="AG2450" s="629"/>
      <c r="AH2450" s="632"/>
      <c r="AI2450" s="633"/>
      <c r="AJ2450" s="632"/>
      <c r="AK2450" s="641"/>
      <c r="AL2450" s="628"/>
      <c r="AM2450" s="629"/>
      <c r="AN2450" s="632"/>
      <c r="AO2450" s="633"/>
      <c r="AP2450" s="632"/>
      <c r="AQ2450" s="641"/>
      <c r="AR2450" s="628"/>
      <c r="AS2450" s="629"/>
      <c r="AT2450" s="643"/>
      <c r="AU2450" s="633"/>
      <c r="AV2450" s="632"/>
      <c r="AW2450" s="671"/>
      <c r="AX2450" s="628"/>
      <c r="AY2450" s="629"/>
      <c r="AZ2450" s="632"/>
      <c r="BA2450" s="633"/>
      <c r="BB2450" s="632"/>
      <c r="BC2450" s="641"/>
      <c r="BD2450" s="628"/>
      <c r="BE2450" s="629"/>
      <c r="BF2450" s="643"/>
      <c r="BG2450" s="633"/>
      <c r="BH2450" s="632"/>
      <c r="BI2450" s="671"/>
      <c r="BJ2450" s="628"/>
      <c r="BK2450" s="669"/>
      <c r="BL2450" s="647"/>
      <c r="BM2450" s="648"/>
      <c r="BN2450" s="649"/>
      <c r="BO2450" s="602"/>
      <c r="BP2450" s="600"/>
      <c r="BQ2450" s="333"/>
      <c r="BR2450" s="333"/>
      <c r="BS2450" s="333"/>
    </row>
    <row r="2451" spans="1:71" s="341" customFormat="1" ht="48.2" customHeight="1" thickBot="1">
      <c r="A2451" s="337"/>
      <c r="B2451" s="667"/>
      <c r="C2451" s="665"/>
      <c r="D2451" s="665" t="s">
        <v>13</v>
      </c>
      <c r="E2451" s="666"/>
      <c r="F2451" s="338"/>
      <c r="G2451" s="334"/>
      <c r="H2451" s="676"/>
      <c r="I2451" s="677"/>
      <c r="J2451" s="673"/>
      <c r="K2451" s="672"/>
      <c r="L2451" s="605"/>
      <c r="M2451" s="606"/>
      <c r="N2451" s="674">
        <f>J2451+L2451</f>
        <v>0</v>
      </c>
      <c r="O2451" s="675"/>
      <c r="P2451" s="673"/>
      <c r="Q2451" s="672"/>
      <c r="R2451" s="605"/>
      <c r="S2451" s="672"/>
      <c r="T2451" s="626">
        <f>R2451-P2451</f>
        <v>0</v>
      </c>
      <c r="U2451" s="627"/>
      <c r="V2451" s="673"/>
      <c r="W2451" s="678"/>
      <c r="X2451" s="679"/>
      <c r="Y2451" s="680"/>
      <c r="Z2451" s="673"/>
      <c r="AA2451" s="678"/>
      <c r="AB2451" s="673"/>
      <c r="AC2451" s="672"/>
      <c r="AD2451" s="605"/>
      <c r="AE2451" s="606"/>
      <c r="AF2451" s="634">
        <f>IF(AB2451=0,0,(AD2451/AB2451)*100)</f>
        <v>0</v>
      </c>
      <c r="AG2451" s="635"/>
      <c r="AH2451" s="673"/>
      <c r="AI2451" s="672"/>
      <c r="AJ2451" s="605"/>
      <c r="AK2451" s="606"/>
      <c r="AL2451" s="626">
        <f>IF(AH2451=0,0,(AJ2451/AH2451)*100)</f>
        <v>0</v>
      </c>
      <c r="AM2451" s="627"/>
      <c r="AN2451" s="673"/>
      <c r="AO2451" s="672"/>
      <c r="AP2451" s="605"/>
      <c r="AQ2451" s="606"/>
      <c r="AR2451" s="626">
        <f>IF(AN2451=0,0,(AP2451/AN2451)*100)</f>
        <v>0</v>
      </c>
      <c r="AS2451" s="627"/>
      <c r="AT2451" s="681">
        <f>AB2451+AH2451+AN2451</f>
        <v>0</v>
      </c>
      <c r="AU2451" s="682"/>
      <c r="AV2451" s="683">
        <f>AD2451+AJ2451+AP2451</f>
        <v>0</v>
      </c>
      <c r="AW2451" s="684"/>
      <c r="AX2451" s="626">
        <f>IF(AT2451=0,0,(AV2451/AT2451)*100)</f>
        <v>0</v>
      </c>
      <c r="AY2451" s="627"/>
      <c r="AZ2451" s="673"/>
      <c r="BA2451" s="672"/>
      <c r="BB2451" s="605"/>
      <c r="BC2451" s="606"/>
      <c r="BD2451" s="626">
        <f>IF(AZ2451=0,0,(BB2451/AZ2451)*100)</f>
        <v>0</v>
      </c>
      <c r="BE2451" s="627"/>
      <c r="BF2451" s="681">
        <f>AT2451+AZ2451</f>
        <v>0</v>
      </c>
      <c r="BG2451" s="682"/>
      <c r="BH2451" s="683">
        <f>AV2451+BB2451</f>
        <v>0</v>
      </c>
      <c r="BI2451" s="684"/>
      <c r="BJ2451" s="626">
        <f>IF(BF2451=0,0,(BH2451/BF2451)*100)</f>
        <v>0</v>
      </c>
      <c r="BK2451" s="627"/>
      <c r="BL2451" s="594"/>
      <c r="BM2451" s="595"/>
      <c r="BN2451" s="596"/>
      <c r="BO2451" s="339"/>
      <c r="BP2451" s="340"/>
      <c r="BQ2451" s="337"/>
      <c r="BR2451" s="337"/>
      <c r="BS2451" s="337"/>
    </row>
    <row r="2452" spans="1:71" s="341" customFormat="1" ht="48.95" customHeight="1" thickBot="1">
      <c r="A2452" s="337"/>
      <c r="B2452" s="342"/>
      <c r="C2452" s="343"/>
      <c r="D2452" s="570" t="s">
        <v>95</v>
      </c>
      <c r="E2452" s="571"/>
      <c r="F2452" s="344"/>
      <c r="G2452" s="344"/>
      <c r="H2452" s="343"/>
      <c r="I2452" s="343"/>
      <c r="J2452" s="567">
        <f>IF((J2449+L2451)=0,0,J2449/(J2449+L2451)*100)</f>
        <v>0</v>
      </c>
      <c r="K2452" s="569"/>
      <c r="L2452" s="567">
        <f>IF((L2449+J2451)=0,0,L2449/(L2449+J2451)*100)</f>
        <v>0</v>
      </c>
      <c r="M2452" s="569"/>
      <c r="N2452" s="567">
        <f>IF((N2449+N2451)=0,0,N2449/(N2449+N2451)*100)</f>
        <v>0</v>
      </c>
      <c r="O2452" s="568"/>
      <c r="P2452" s="572"/>
      <c r="Q2452" s="509"/>
      <c r="R2452" s="509"/>
      <c r="S2452" s="509"/>
      <c r="T2452" s="535"/>
      <c r="U2452" s="535"/>
      <c r="V2452" s="509"/>
      <c r="W2452" s="509"/>
      <c r="X2452" s="509"/>
      <c r="Y2452" s="509"/>
      <c r="Z2452" s="509"/>
      <c r="AA2452" s="509"/>
      <c r="AB2452" s="509"/>
      <c r="AC2452" s="509"/>
      <c r="AD2452" s="509"/>
      <c r="AE2452" s="509"/>
      <c r="AF2452" s="509"/>
      <c r="AG2452" s="509"/>
      <c r="AH2452" s="509"/>
      <c r="AI2452" s="509"/>
      <c r="AJ2452" s="509"/>
      <c r="AK2452" s="509"/>
      <c r="AL2452" s="509"/>
      <c r="AM2452" s="509"/>
      <c r="AN2452" s="509"/>
      <c r="AO2452" s="509"/>
      <c r="AP2452" s="509"/>
      <c r="AQ2452" s="509"/>
      <c r="AR2452" s="509"/>
      <c r="AS2452" s="509"/>
      <c r="AT2452" s="509"/>
      <c r="AU2452" s="509"/>
      <c r="AV2452" s="509"/>
      <c r="AW2452" s="509"/>
      <c r="AX2452" s="509"/>
      <c r="AY2452" s="509"/>
      <c r="AZ2452" s="509"/>
      <c r="BA2452" s="509"/>
      <c r="BB2452" s="509"/>
      <c r="BC2452" s="509"/>
      <c r="BD2452" s="509"/>
      <c r="BE2452" s="509"/>
      <c r="BF2452" s="509"/>
      <c r="BG2452" s="509"/>
      <c r="BH2452" s="509"/>
      <c r="BI2452" s="509"/>
      <c r="BJ2452" s="509"/>
      <c r="BK2452" s="509"/>
      <c r="BL2452" s="509"/>
      <c r="BM2452" s="509"/>
      <c r="BN2452" s="573"/>
      <c r="BO2452" s="345"/>
      <c r="BP2452" s="345"/>
      <c r="BQ2452" s="337"/>
      <c r="BR2452" s="337"/>
      <c r="BS2452" s="337"/>
    </row>
    <row r="2453" spans="1:71" ht="15.75" customHeight="1" thickTop="1" thickBot="1">
      <c r="A2453" s="54"/>
      <c r="B2453" s="214"/>
      <c r="C2453" s="215"/>
      <c r="D2453" s="215"/>
      <c r="E2453" s="215"/>
      <c r="F2453" s="74"/>
      <c r="G2453" s="74"/>
      <c r="H2453" s="215"/>
      <c r="I2453" s="215"/>
      <c r="J2453" s="215"/>
      <c r="K2453" s="215"/>
      <c r="L2453" s="215"/>
      <c r="M2453" s="215"/>
      <c r="N2453" s="215"/>
      <c r="O2453" s="215"/>
      <c r="P2453" s="215"/>
      <c r="Q2453" s="215"/>
      <c r="R2453" s="215"/>
      <c r="S2453" s="215"/>
      <c r="T2453" s="215"/>
      <c r="U2453" s="215"/>
      <c r="V2453" s="215"/>
      <c r="W2453" s="215"/>
      <c r="X2453" s="215"/>
      <c r="Y2453" s="215"/>
      <c r="Z2453" s="215"/>
      <c r="AA2453" s="215"/>
      <c r="AB2453" s="215"/>
      <c r="AC2453" s="215"/>
      <c r="AD2453" s="215"/>
      <c r="AE2453" s="215"/>
      <c r="AF2453" s="220"/>
      <c r="AG2453" s="220"/>
      <c r="AH2453" s="215"/>
      <c r="AI2453" s="215"/>
      <c r="AJ2453" s="215"/>
      <c r="AK2453" s="215"/>
      <c r="AL2453" s="215"/>
      <c r="AM2453" s="215"/>
      <c r="AN2453" s="215"/>
      <c r="AO2453" s="215"/>
      <c r="AP2453" s="215"/>
      <c r="AQ2453" s="215"/>
      <c r="AR2453" s="215"/>
      <c r="AS2453" s="215"/>
      <c r="AT2453" s="215"/>
      <c r="AU2453" s="215"/>
      <c r="AV2453" s="215"/>
      <c r="AW2453" s="215"/>
      <c r="AX2453" s="215"/>
      <c r="AY2453" s="215"/>
      <c r="AZ2453" s="215"/>
      <c r="BA2453" s="215"/>
      <c r="BB2453" s="215"/>
      <c r="BC2453" s="215"/>
      <c r="BD2453" s="215"/>
      <c r="BE2453" s="215"/>
      <c r="BF2453" s="215"/>
      <c r="BG2453" s="215"/>
      <c r="BH2453" s="215"/>
      <c r="BI2453" s="215"/>
      <c r="BJ2453" s="215"/>
      <c r="BK2453" s="215"/>
      <c r="BL2453" s="215"/>
      <c r="BM2453" s="215"/>
      <c r="BN2453" s="221"/>
      <c r="BO2453" s="75"/>
      <c r="BP2453" s="75"/>
      <c r="BQ2453" s="54"/>
      <c r="BR2453" s="54"/>
      <c r="BS2453" s="54"/>
    </row>
    <row r="2454" spans="1:71" s="73" customFormat="1" ht="80.25" customHeight="1" thickTop="1" thickBot="1">
      <c r="A2454" s="72"/>
      <c r="B2454" s="656" t="s">
        <v>62</v>
      </c>
      <c r="C2454" s="657"/>
      <c r="D2454" s="616" t="s">
        <v>54</v>
      </c>
      <c r="E2454" s="616"/>
      <c r="F2454" s="76"/>
      <c r="G2454" s="76"/>
      <c r="H2454" s="607"/>
      <c r="I2454" s="608"/>
      <c r="J2454" s="609"/>
      <c r="K2454" s="346"/>
      <c r="L2454" s="607"/>
      <c r="M2454" s="608"/>
      <c r="N2454" s="609"/>
      <c r="O2454" s="510" t="s">
        <v>49</v>
      </c>
      <c r="P2454" s="511"/>
      <c r="Q2454" s="511"/>
      <c r="R2454" s="511"/>
      <c r="S2454" s="607"/>
      <c r="T2454" s="608"/>
      <c r="U2454" s="609"/>
      <c r="V2454" s="346"/>
      <c r="W2454" s="607"/>
      <c r="X2454" s="608"/>
      <c r="Y2454" s="609"/>
      <c r="Z2454" s="510" t="s">
        <v>115</v>
      </c>
      <c r="AA2454" s="511"/>
      <c r="AB2454" s="511"/>
      <c r="AC2454" s="511"/>
      <c r="AD2454" s="511"/>
      <c r="AE2454" s="511"/>
      <c r="AF2454" s="511"/>
      <c r="AG2454" s="511"/>
      <c r="AH2454" s="511"/>
      <c r="AI2454" s="512"/>
      <c r="AJ2454" s="607"/>
      <c r="AK2454" s="608"/>
      <c r="AL2454" s="609"/>
      <c r="AM2454" s="346"/>
      <c r="AN2454" s="607"/>
      <c r="AO2454" s="608"/>
      <c r="AP2454" s="609"/>
      <c r="AQ2454" s="510" t="s">
        <v>53</v>
      </c>
      <c r="AR2454" s="511"/>
      <c r="AS2454" s="511"/>
      <c r="AT2454" s="512"/>
      <c r="AU2454" s="607"/>
      <c r="AV2454" s="608"/>
      <c r="AW2454" s="609"/>
      <c r="AX2454" s="346"/>
      <c r="AY2454" s="607"/>
      <c r="AZ2454" s="608"/>
      <c r="BA2454" s="609"/>
      <c r="BB2454" s="614" t="s">
        <v>117</v>
      </c>
      <c r="BC2454" s="615"/>
      <c r="BD2454" s="615"/>
      <c r="BE2454" s="658"/>
      <c r="BF2454" s="520">
        <f>BL2449</f>
        <v>0</v>
      </c>
      <c r="BG2454" s="521"/>
      <c r="BH2454" s="522"/>
      <c r="BI2454" s="346"/>
      <c r="BJ2454" s="520">
        <f>BL2451</f>
        <v>0</v>
      </c>
      <c r="BK2454" s="521"/>
      <c r="BL2454" s="522"/>
      <c r="BM2454" s="227"/>
      <c r="BN2454" s="228"/>
      <c r="BO2454" s="77"/>
      <c r="BP2454" s="77"/>
      <c r="BQ2454" s="72"/>
      <c r="BR2454" s="72"/>
      <c r="BS2454" s="72"/>
    </row>
    <row r="2455" spans="1:71" ht="15.6" customHeight="1" thickTop="1" thickBot="1">
      <c r="A2455" s="54"/>
      <c r="B2455" s="216"/>
      <c r="C2455" s="210"/>
      <c r="D2455" s="217"/>
      <c r="E2455" s="217"/>
      <c r="F2455" s="78"/>
      <c r="G2455" s="78"/>
      <c r="H2455" s="224"/>
      <c r="I2455" s="224"/>
      <c r="J2455" s="224"/>
      <c r="K2455" s="224"/>
      <c r="L2455" s="224"/>
      <c r="M2455" s="224"/>
      <c r="N2455" s="224"/>
      <c r="O2455" s="222"/>
      <c r="P2455" s="222"/>
      <c r="Q2455" s="222"/>
      <c r="R2455" s="222"/>
      <c r="S2455" s="224"/>
      <c r="T2455" s="224"/>
      <c r="U2455" s="224"/>
      <c r="V2455" s="223"/>
      <c r="W2455" s="224"/>
      <c r="X2455" s="224"/>
      <c r="Y2455" s="224"/>
      <c r="Z2455" s="222"/>
      <c r="AA2455" s="222"/>
      <c r="AB2455" s="222"/>
      <c r="AC2455" s="222"/>
      <c r="AD2455" s="224"/>
      <c r="AE2455" s="224"/>
      <c r="AF2455" s="224"/>
      <c r="AG2455" s="224"/>
      <c r="AH2455" s="223"/>
      <c r="AI2455" s="223"/>
      <c r="AJ2455" s="224"/>
      <c r="AK2455" s="222"/>
      <c r="AL2455" s="222"/>
      <c r="AM2455" s="222"/>
      <c r="AN2455" s="222"/>
      <c r="AO2455" s="224"/>
      <c r="AP2455" s="224"/>
      <c r="AQ2455" s="222"/>
      <c r="AR2455" s="222"/>
      <c r="AS2455" s="222"/>
      <c r="AT2455" s="222"/>
      <c r="AU2455" s="224"/>
      <c r="AV2455" s="224"/>
      <c r="AW2455" s="224"/>
      <c r="AX2455" s="224"/>
      <c r="AY2455" s="224"/>
      <c r="AZ2455" s="226"/>
      <c r="BA2455" s="226"/>
      <c r="BB2455" s="222"/>
      <c r="BC2455" s="230"/>
      <c r="BD2455" s="231"/>
      <c r="BE2455" s="231"/>
      <c r="BF2455" s="232"/>
      <c r="BG2455" s="232"/>
      <c r="BH2455" s="226"/>
      <c r="BI2455" s="224"/>
      <c r="BJ2455" s="233"/>
      <c r="BK2455" s="233"/>
      <c r="BL2455" s="226"/>
      <c r="BM2455" s="229"/>
      <c r="BN2455" s="234"/>
      <c r="BO2455" s="79"/>
      <c r="BP2455" s="79"/>
      <c r="BQ2455" s="54"/>
      <c r="BR2455" s="54"/>
      <c r="BS2455" s="54"/>
    </row>
    <row r="2456" spans="1:71" s="73" customFormat="1" ht="80.25" customHeight="1" thickTop="1" thickBot="1">
      <c r="A2456" s="72"/>
      <c r="B2456" s="614" t="s">
        <v>47</v>
      </c>
      <c r="C2456" s="615"/>
      <c r="D2456" s="616" t="s">
        <v>55</v>
      </c>
      <c r="E2456" s="616"/>
      <c r="F2456" s="76"/>
      <c r="G2456" s="76"/>
      <c r="H2456" s="520">
        <f>H2454</f>
        <v>0</v>
      </c>
      <c r="I2456" s="521"/>
      <c r="J2456" s="522"/>
      <c r="K2456" s="346"/>
      <c r="L2456" s="520">
        <f>L2454</f>
        <v>0</v>
      </c>
      <c r="M2456" s="521"/>
      <c r="N2456" s="522"/>
      <c r="O2456" s="510" t="s">
        <v>51</v>
      </c>
      <c r="P2456" s="511"/>
      <c r="Q2456" s="511"/>
      <c r="R2456" s="511"/>
      <c r="S2456" s="520">
        <f>S2454-H2454</f>
        <v>0</v>
      </c>
      <c r="T2456" s="521"/>
      <c r="U2456" s="522"/>
      <c r="V2456" s="346"/>
      <c r="W2456" s="520">
        <f>W2454-L2454</f>
        <v>0</v>
      </c>
      <c r="X2456" s="521"/>
      <c r="Y2456" s="522"/>
      <c r="Z2456" s="510" t="s">
        <v>116</v>
      </c>
      <c r="AA2456" s="511"/>
      <c r="AB2456" s="511"/>
      <c r="AC2456" s="511"/>
      <c r="AD2456" s="511"/>
      <c r="AE2456" s="511"/>
      <c r="AF2456" s="511"/>
      <c r="AG2456" s="511"/>
      <c r="AH2456" s="511"/>
      <c r="AI2456" s="512"/>
      <c r="AJ2456" s="520">
        <f>AJ2454-S2454</f>
        <v>0</v>
      </c>
      <c r="AK2456" s="521"/>
      <c r="AL2456" s="522"/>
      <c r="AM2456" s="346"/>
      <c r="AN2456" s="520">
        <f>AN2454-W2454</f>
        <v>0</v>
      </c>
      <c r="AO2456" s="521"/>
      <c r="AP2456" s="522"/>
      <c r="AQ2456" s="510" t="s">
        <v>52</v>
      </c>
      <c r="AR2456" s="511"/>
      <c r="AS2456" s="511"/>
      <c r="AT2456" s="512"/>
      <c r="AU2456" s="520">
        <f>AU2454-AJ2454</f>
        <v>0</v>
      </c>
      <c r="AV2456" s="521"/>
      <c r="AW2456" s="522"/>
      <c r="AX2456" s="346"/>
      <c r="AY2456" s="520">
        <f>AY2454-AN2454</f>
        <v>0</v>
      </c>
      <c r="AZ2456" s="521"/>
      <c r="BA2456" s="522"/>
      <c r="BB2456" s="614" t="s">
        <v>118</v>
      </c>
      <c r="BC2456" s="615"/>
      <c r="BD2456" s="615"/>
      <c r="BE2456" s="658"/>
      <c r="BF2456" s="520">
        <f>BF2454-AU2454</f>
        <v>0</v>
      </c>
      <c r="BG2456" s="521"/>
      <c r="BH2456" s="522"/>
      <c r="BI2456" s="346"/>
      <c r="BJ2456" s="520">
        <f>BJ2454-AY2454</f>
        <v>0</v>
      </c>
      <c r="BK2456" s="521"/>
      <c r="BL2456" s="522"/>
      <c r="BM2456" s="227"/>
      <c r="BN2456" s="228"/>
      <c r="BO2456" s="77"/>
      <c r="BP2456" s="77"/>
      <c r="BQ2456" s="72"/>
      <c r="BR2456" s="72"/>
      <c r="BS2456" s="72"/>
    </row>
    <row r="2457" spans="1:71" ht="15.75" customHeight="1" thickTop="1" thickBot="1">
      <c r="A2457" s="54"/>
      <c r="B2457" s="218"/>
      <c r="C2457" s="219"/>
      <c r="D2457" s="219"/>
      <c r="E2457" s="219"/>
      <c r="F2457" s="80"/>
      <c r="G2457" s="80"/>
      <c r="H2457" s="219"/>
      <c r="I2457" s="219"/>
      <c r="J2457" s="219"/>
      <c r="K2457" s="219"/>
      <c r="L2457" s="219"/>
      <c r="M2457" s="219"/>
      <c r="N2457" s="219"/>
      <c r="O2457" s="219"/>
      <c r="P2457" s="219"/>
      <c r="Q2457" s="219"/>
      <c r="R2457" s="219"/>
      <c r="S2457" s="219"/>
      <c r="T2457" s="219"/>
      <c r="U2457" s="219"/>
      <c r="V2457" s="219"/>
      <c r="W2457" s="219"/>
      <c r="X2457" s="219"/>
      <c r="Y2457" s="219"/>
      <c r="Z2457" s="219"/>
      <c r="AA2457" s="219"/>
      <c r="AB2457" s="219"/>
      <c r="AC2457" s="219"/>
      <c r="AD2457" s="219"/>
      <c r="AE2457" s="219"/>
      <c r="AF2457" s="225"/>
      <c r="AG2457" s="225"/>
      <c r="AH2457" s="219"/>
      <c r="AI2457" s="219"/>
      <c r="AJ2457" s="219"/>
      <c r="AK2457" s="219"/>
      <c r="AL2457" s="219"/>
      <c r="AM2457" s="219"/>
      <c r="AN2457" s="219"/>
      <c r="AO2457" s="219"/>
      <c r="AP2457" s="219"/>
      <c r="AQ2457" s="219"/>
      <c r="AR2457" s="219"/>
      <c r="AS2457" s="219"/>
      <c r="AT2457" s="219"/>
      <c r="AU2457" s="219"/>
      <c r="AV2457" s="219"/>
      <c r="AW2457" s="219"/>
      <c r="AX2457" s="219"/>
      <c r="AY2457" s="219"/>
      <c r="AZ2457" s="219"/>
      <c r="BA2457" s="617" t="s">
        <v>135</v>
      </c>
      <c r="BB2457" s="617"/>
      <c r="BC2457" s="617"/>
      <c r="BD2457" s="617"/>
      <c r="BE2457" s="617"/>
      <c r="BF2457" s="617"/>
      <c r="BG2457" s="617"/>
      <c r="BH2457" s="617"/>
      <c r="BI2457" s="617"/>
      <c r="BJ2457" s="617"/>
      <c r="BK2457" s="617"/>
      <c r="BL2457" s="617"/>
      <c r="BM2457" s="617"/>
      <c r="BN2457" s="618"/>
      <c r="BO2457" s="81"/>
      <c r="BP2457" s="81"/>
      <c r="BQ2457" s="54"/>
      <c r="BR2457" s="54"/>
      <c r="BS2457" s="54"/>
    </row>
    <row r="2458" spans="1:71" ht="12" customHeight="1" thickTop="1">
      <c r="A2458" s="54"/>
      <c r="B2458" s="55"/>
      <c r="C2458" s="54"/>
      <c r="D2458" s="54"/>
      <c r="E2458" s="54"/>
      <c r="F2458" s="56"/>
      <c r="G2458" s="56"/>
      <c r="H2458" s="54"/>
      <c r="I2458" s="54"/>
      <c r="J2458" s="54"/>
      <c r="K2458" s="54"/>
      <c r="L2458" s="54"/>
      <c r="M2458" s="54"/>
      <c r="N2458" s="54"/>
      <c r="O2458" s="54"/>
      <c r="P2458" s="54"/>
      <c r="Q2458" s="54"/>
      <c r="R2458" s="54"/>
      <c r="S2458" s="54"/>
      <c r="T2458" s="54"/>
      <c r="U2458" s="54"/>
      <c r="V2458" s="54"/>
      <c r="W2458" s="54"/>
      <c r="X2458" s="54"/>
      <c r="Y2458" s="54"/>
      <c r="Z2458" s="54"/>
      <c r="AA2458" s="54"/>
      <c r="AB2458" s="54"/>
      <c r="AC2458" s="54"/>
      <c r="AD2458" s="54"/>
      <c r="AE2458" s="54"/>
      <c r="AF2458" s="57"/>
      <c r="AG2458" s="57"/>
      <c r="AH2458" s="54"/>
      <c r="AI2458" s="54"/>
      <c r="AJ2458" s="54"/>
      <c r="AK2458" s="54"/>
      <c r="AL2458" s="54"/>
      <c r="AM2458" s="54"/>
      <c r="AN2458" s="54"/>
      <c r="AO2458" s="54"/>
      <c r="AP2458" s="54"/>
      <c r="AQ2458" s="54"/>
      <c r="AR2458" s="54"/>
      <c r="AS2458" s="54"/>
      <c r="AT2458" s="54"/>
      <c r="AU2458" s="54"/>
      <c r="AV2458" s="54"/>
      <c r="AW2458" s="54"/>
      <c r="AX2458" s="54"/>
      <c r="AY2458" s="54"/>
      <c r="AZ2458" s="54"/>
      <c r="BA2458" s="54"/>
      <c r="BB2458" s="54"/>
      <c r="BC2458" s="54"/>
      <c r="BD2458" s="54"/>
      <c r="BE2458" s="54"/>
      <c r="BF2458" s="54"/>
      <c r="BG2458" s="54"/>
      <c r="BH2458" s="54"/>
      <c r="BI2458" s="54"/>
      <c r="BJ2458" s="54"/>
      <c r="BK2458" s="54"/>
      <c r="BL2458" s="54"/>
      <c r="BM2458" s="54"/>
      <c r="BN2458" s="54"/>
      <c r="BO2458" s="58"/>
      <c r="BP2458" s="58"/>
      <c r="BQ2458" s="54"/>
      <c r="BR2458" s="54"/>
      <c r="BS2458" s="54"/>
    </row>
    <row r="2459" spans="1:71" s="61" customFormat="1" ht="33.75">
      <c r="A2459" s="60"/>
      <c r="B2459" s="503" t="s">
        <v>9</v>
      </c>
      <c r="C2459" s="503"/>
      <c r="D2459" s="503"/>
      <c r="E2459" s="503"/>
      <c r="F2459" s="503"/>
      <c r="G2459" s="503"/>
      <c r="H2459" s="503"/>
      <c r="I2459" s="503"/>
      <c r="J2459" s="503"/>
      <c r="K2459" s="503"/>
      <c r="L2459" s="503"/>
      <c r="M2459" s="503"/>
      <c r="N2459" s="503"/>
      <c r="O2459" s="503"/>
      <c r="P2459" s="503"/>
      <c r="Q2459" s="503"/>
      <c r="R2459" s="503"/>
      <c r="S2459" s="503"/>
      <c r="T2459" s="503"/>
      <c r="U2459" s="503"/>
      <c r="V2459" s="503"/>
      <c r="W2459" s="503"/>
      <c r="X2459" s="503"/>
      <c r="Y2459" s="503"/>
      <c r="Z2459" s="503"/>
      <c r="AA2459" s="503"/>
      <c r="AB2459" s="503"/>
      <c r="AC2459" s="503"/>
      <c r="AD2459" s="503"/>
      <c r="AE2459" s="503"/>
      <c r="AF2459" s="503"/>
      <c r="AG2459" s="503"/>
      <c r="AH2459" s="503"/>
      <c r="AI2459" s="503"/>
      <c r="AJ2459" s="503"/>
      <c r="AK2459" s="503"/>
      <c r="AL2459" s="503"/>
      <c r="AM2459" s="503"/>
      <c r="AN2459" s="503"/>
      <c r="AO2459" s="503"/>
      <c r="AP2459" s="503"/>
      <c r="AQ2459" s="503"/>
      <c r="AR2459" s="503"/>
      <c r="AS2459" s="503"/>
      <c r="AT2459" s="503"/>
      <c r="AU2459" s="503"/>
      <c r="AV2459" s="503"/>
      <c r="AW2459" s="503"/>
      <c r="AX2459" s="503"/>
      <c r="AY2459" s="503"/>
      <c r="AZ2459" s="503"/>
      <c r="BA2459" s="503"/>
      <c r="BB2459" s="503"/>
      <c r="BC2459" s="503"/>
      <c r="BD2459" s="503"/>
      <c r="BE2459" s="503"/>
      <c r="BF2459" s="503"/>
      <c r="BG2459" s="503"/>
      <c r="BH2459" s="503"/>
      <c r="BI2459" s="503"/>
      <c r="BJ2459" s="503"/>
      <c r="BK2459" s="503"/>
      <c r="BL2459" s="503"/>
      <c r="BM2459" s="503"/>
      <c r="BN2459" s="503"/>
      <c r="BO2459" s="192"/>
      <c r="BP2459" s="192"/>
      <c r="BQ2459" s="60"/>
      <c r="BR2459" s="60"/>
      <c r="BS2459" s="60"/>
    </row>
    <row r="2460" spans="1:71" ht="10.9" customHeight="1">
      <c r="A2460" s="54"/>
      <c r="B2460" s="193"/>
      <c r="C2460" s="194"/>
      <c r="D2460" s="194"/>
      <c r="E2460" s="194"/>
      <c r="F2460" s="195"/>
      <c r="G2460" s="195"/>
      <c r="H2460" s="194"/>
      <c r="I2460" s="194"/>
      <c r="J2460" s="194"/>
      <c r="K2460" s="194"/>
      <c r="L2460" s="194"/>
      <c r="M2460" s="194"/>
      <c r="N2460" s="194"/>
      <c r="O2460" s="194"/>
      <c r="P2460" s="194"/>
      <c r="Q2460" s="194"/>
      <c r="R2460" s="194"/>
      <c r="S2460" s="194"/>
      <c r="T2460" s="194"/>
      <c r="U2460" s="194"/>
      <c r="V2460" s="194"/>
      <c r="W2460" s="194"/>
      <c r="X2460" s="194"/>
      <c r="Y2460" s="194"/>
      <c r="Z2460" s="194"/>
      <c r="AA2460" s="194"/>
      <c r="AB2460" s="194"/>
      <c r="AC2460" s="194"/>
      <c r="AD2460" s="194"/>
      <c r="AE2460" s="194"/>
      <c r="AF2460" s="196"/>
      <c r="AG2460" s="196"/>
      <c r="AH2460" s="194"/>
      <c r="AI2460" s="194"/>
      <c r="AJ2460" s="194"/>
      <c r="AK2460" s="194"/>
      <c r="AL2460" s="194"/>
      <c r="AM2460" s="194"/>
      <c r="AN2460" s="194"/>
      <c r="AO2460" s="194"/>
      <c r="AP2460" s="194"/>
      <c r="AQ2460" s="194"/>
      <c r="AR2460" s="194"/>
      <c r="AS2460" s="194"/>
      <c r="AT2460" s="194"/>
      <c r="AU2460" s="194"/>
      <c r="AV2460" s="194"/>
      <c r="AW2460" s="194"/>
      <c r="AX2460" s="194"/>
      <c r="AY2460" s="194"/>
      <c r="AZ2460" s="194"/>
      <c r="BA2460" s="194"/>
      <c r="BB2460" s="194"/>
      <c r="BC2460" s="194"/>
      <c r="BD2460" s="194"/>
      <c r="BE2460" s="194"/>
      <c r="BF2460" s="194"/>
      <c r="BG2460" s="194"/>
      <c r="BH2460" s="194"/>
      <c r="BI2460" s="194"/>
      <c r="BJ2460" s="194"/>
      <c r="BK2460" s="194"/>
      <c r="BL2460" s="194"/>
      <c r="BM2460" s="194"/>
      <c r="BN2460" s="508"/>
      <c r="BO2460" s="508"/>
      <c r="BP2460" s="508"/>
      <c r="BQ2460" s="54"/>
      <c r="BR2460" s="54"/>
      <c r="BS2460" s="54"/>
    </row>
    <row r="2461" spans="1:71" s="62" customFormat="1" ht="36.75" customHeight="1">
      <c r="A2461" s="55"/>
      <c r="B2461" s="193"/>
      <c r="C2461" s="193"/>
      <c r="D2461" s="197" t="s">
        <v>10</v>
      </c>
      <c r="E2461" s="514" t="str">
        <f>IF(ROSTER!D$3="","",ROSTER!D$3)</f>
        <v/>
      </c>
      <c r="F2461" s="514"/>
      <c r="G2461" s="514"/>
      <c r="H2461" s="514"/>
      <c r="I2461" s="514"/>
      <c r="J2461" s="514"/>
      <c r="K2461" s="514"/>
      <c r="L2461" s="514"/>
      <c r="M2461" s="514"/>
      <c r="N2461" s="514"/>
      <c r="O2461" s="514"/>
      <c r="P2461" s="514"/>
      <c r="Q2461" s="514"/>
      <c r="R2461" s="514"/>
      <c r="S2461" s="514"/>
      <c r="T2461" s="514"/>
      <c r="U2461" s="514"/>
      <c r="V2461" s="514"/>
      <c r="W2461" s="514"/>
      <c r="X2461" s="514"/>
      <c r="Y2461" s="514"/>
      <c r="Z2461" s="514"/>
      <c r="AA2461" s="514"/>
      <c r="AB2461" s="514"/>
      <c r="AC2461" s="514"/>
      <c r="AD2461" s="198"/>
      <c r="AE2461" s="505" t="s">
        <v>11</v>
      </c>
      <c r="AF2461" s="505"/>
      <c r="AG2461" s="505"/>
      <c r="AH2461" s="505"/>
      <c r="AI2461" s="505"/>
      <c r="AJ2461" s="505"/>
      <c r="AK2461" s="505"/>
      <c r="AL2461" s="505"/>
      <c r="AM2461" s="505"/>
      <c r="AN2461" s="513"/>
      <c r="AO2461" s="513"/>
      <c r="AP2461" s="513"/>
      <c r="AQ2461" s="513"/>
      <c r="AR2461" s="513"/>
      <c r="AS2461" s="513"/>
      <c r="AT2461" s="513"/>
      <c r="AU2461" s="513"/>
      <c r="AV2461" s="513"/>
      <c r="AW2461" s="513"/>
      <c r="AX2461" s="513"/>
      <c r="AY2461" s="513"/>
      <c r="AZ2461" s="513"/>
      <c r="BA2461" s="513"/>
      <c r="BB2461" s="513"/>
      <c r="BC2461" s="513"/>
      <c r="BD2461" s="513"/>
      <c r="BE2461" s="513"/>
      <c r="BF2461" s="513"/>
      <c r="BG2461" s="513"/>
      <c r="BH2461" s="513"/>
      <c r="BI2461" s="513"/>
      <c r="BJ2461" s="513"/>
      <c r="BK2461" s="513"/>
      <c r="BL2461" s="513"/>
      <c r="BM2461" s="513"/>
      <c r="BN2461" s="508"/>
      <c r="BO2461" s="508"/>
      <c r="BP2461" s="508"/>
      <c r="BQ2461" s="55"/>
      <c r="BR2461" s="55"/>
      <c r="BS2461" s="55"/>
    </row>
    <row r="2462" spans="1:71" ht="8.85" customHeight="1">
      <c r="A2462" s="63"/>
      <c r="B2462" s="193"/>
      <c r="C2462" s="196" t="s">
        <v>36</v>
      </c>
      <c r="D2462" s="196"/>
      <c r="E2462" s="196"/>
      <c r="F2462" s="199"/>
      <c r="G2462" s="199"/>
      <c r="H2462" s="196"/>
      <c r="I2462" s="196"/>
      <c r="J2462" s="200"/>
      <c r="K2462" s="200"/>
      <c r="L2462" s="200"/>
      <c r="M2462" s="200"/>
      <c r="N2462" s="200"/>
      <c r="O2462" s="200"/>
      <c r="P2462" s="200"/>
      <c r="Q2462" s="200"/>
      <c r="R2462" s="200"/>
      <c r="S2462" s="200"/>
      <c r="T2462" s="200"/>
      <c r="U2462" s="200"/>
      <c r="V2462" s="200"/>
      <c r="W2462" s="200"/>
      <c r="X2462" s="200"/>
      <c r="Y2462" s="200"/>
      <c r="Z2462" s="200"/>
      <c r="AA2462" s="200"/>
      <c r="AB2462" s="200"/>
      <c r="AC2462" s="200"/>
      <c r="AD2462" s="200"/>
      <c r="AE2462" s="200"/>
      <c r="AF2462" s="200"/>
      <c r="AG2462" s="196"/>
      <c r="AH2462" s="201"/>
      <c r="AI2462" s="202"/>
      <c r="AJ2462" s="202"/>
      <c r="AK2462" s="202"/>
      <c r="AL2462" s="202"/>
      <c r="AM2462" s="202"/>
      <c r="AN2462" s="202"/>
      <c r="AO2462" s="203"/>
      <c r="AP2462" s="204"/>
      <c r="AQ2462" s="204"/>
      <c r="AR2462" s="204"/>
      <c r="AS2462" s="204"/>
      <c r="AT2462" s="204"/>
      <c r="AU2462" s="204"/>
      <c r="AV2462" s="204"/>
      <c r="AW2462" s="204"/>
      <c r="AX2462" s="204"/>
      <c r="AY2462" s="204"/>
      <c r="AZ2462" s="204"/>
      <c r="BA2462" s="204"/>
      <c r="BB2462" s="204"/>
      <c r="BC2462" s="204"/>
      <c r="BD2462" s="204"/>
      <c r="BE2462" s="204"/>
      <c r="BF2462" s="204"/>
      <c r="BG2462" s="204"/>
      <c r="BH2462" s="204"/>
      <c r="BI2462" s="204"/>
      <c r="BJ2462" s="204"/>
      <c r="BK2462" s="204"/>
      <c r="BL2462" s="204"/>
      <c r="BM2462" s="204"/>
      <c r="BN2462" s="204"/>
      <c r="BO2462" s="205"/>
      <c r="BP2462" s="205"/>
      <c r="BQ2462" s="63"/>
      <c r="BR2462" s="63"/>
      <c r="BS2462" s="63"/>
    </row>
    <row r="2463" spans="1:71" s="62" customFormat="1" ht="42.75">
      <c r="A2463" s="55"/>
      <c r="B2463" s="193"/>
      <c r="C2463" s="519" t="s">
        <v>35</v>
      </c>
      <c r="D2463" s="519"/>
      <c r="E2463" s="513"/>
      <c r="F2463" s="513"/>
      <c r="G2463" s="513"/>
      <c r="H2463" s="513"/>
      <c r="I2463" s="513"/>
      <c r="J2463" s="513"/>
      <c r="K2463" s="513"/>
      <c r="L2463" s="513"/>
      <c r="M2463" s="513"/>
      <c r="N2463" s="513"/>
      <c r="O2463" s="513"/>
      <c r="P2463" s="513"/>
      <c r="Q2463" s="513"/>
      <c r="R2463" s="513"/>
      <c r="S2463" s="513"/>
      <c r="T2463" s="513"/>
      <c r="U2463" s="513"/>
      <c r="V2463" s="513"/>
      <c r="W2463" s="513"/>
      <c r="X2463" s="513"/>
      <c r="Y2463" s="513"/>
      <c r="Z2463" s="513"/>
      <c r="AA2463" s="513"/>
      <c r="AB2463" s="513"/>
      <c r="AC2463" s="513"/>
      <c r="AD2463" s="198"/>
      <c r="AE2463" s="239" t="s">
        <v>19</v>
      </c>
      <c r="AF2463" s="239"/>
      <c r="AG2463" s="239"/>
      <c r="AH2463" s="505" t="s">
        <v>19</v>
      </c>
      <c r="AI2463" s="505"/>
      <c r="AJ2463" s="505"/>
      <c r="AK2463" s="505"/>
      <c r="AL2463" s="505"/>
      <c r="AM2463" s="505"/>
      <c r="AN2463" s="513"/>
      <c r="AO2463" s="513"/>
      <c r="AP2463" s="513"/>
      <c r="AQ2463" s="513"/>
      <c r="AR2463" s="513"/>
      <c r="AS2463" s="513"/>
      <c r="AT2463" s="513"/>
      <c r="AU2463" s="513"/>
      <c r="AV2463" s="513"/>
      <c r="AW2463" s="513"/>
      <c r="AX2463" s="513"/>
      <c r="AY2463" s="513"/>
      <c r="AZ2463" s="513"/>
      <c r="BA2463" s="505" t="s">
        <v>12</v>
      </c>
      <c r="BB2463" s="505"/>
      <c r="BC2463" s="505"/>
      <c r="BD2463" s="504"/>
      <c r="BE2463" s="504"/>
      <c r="BF2463" s="504"/>
      <c r="BG2463" s="504"/>
      <c r="BH2463" s="504"/>
      <c r="BI2463" s="504"/>
      <c r="BJ2463" s="504"/>
      <c r="BK2463" s="504"/>
      <c r="BL2463" s="504"/>
      <c r="BM2463" s="504"/>
      <c r="BN2463" s="206"/>
      <c r="BO2463" s="207"/>
      <c r="BP2463" s="207"/>
      <c r="BQ2463" s="64">
        <f>IF(BD2463=0,0,1)</f>
        <v>0</v>
      </c>
      <c r="BR2463" s="65">
        <f>IF((BE2517+BI2517)&gt;(AO2517+AS2517),1,0)</f>
        <v>0</v>
      </c>
      <c r="BS2463" s="66"/>
    </row>
    <row r="2464" spans="1:71" ht="9.6" customHeight="1">
      <c r="A2464" s="54"/>
      <c r="B2464" s="193"/>
      <c r="C2464" s="194"/>
      <c r="D2464" s="194"/>
      <c r="E2464" s="194"/>
      <c r="F2464" s="195"/>
      <c r="G2464" s="195"/>
      <c r="H2464" s="194"/>
      <c r="I2464" s="194"/>
      <c r="J2464" s="194"/>
      <c r="K2464" s="194"/>
      <c r="L2464" s="194"/>
      <c r="M2464" s="194"/>
      <c r="N2464" s="194"/>
      <c r="O2464" s="194"/>
      <c r="P2464" s="194"/>
      <c r="Q2464" s="194"/>
      <c r="R2464" s="194"/>
      <c r="S2464" s="194"/>
      <c r="T2464" s="194"/>
      <c r="U2464" s="194"/>
      <c r="V2464" s="194"/>
      <c r="W2464" s="194"/>
      <c r="X2464" s="194"/>
      <c r="Y2464" s="194"/>
      <c r="Z2464" s="194"/>
      <c r="AA2464" s="194"/>
      <c r="AB2464" s="194"/>
      <c r="AC2464" s="194"/>
      <c r="AD2464" s="194"/>
      <c r="AE2464" s="194"/>
      <c r="AF2464" s="196"/>
      <c r="AG2464" s="196"/>
      <c r="AH2464" s="194"/>
      <c r="AI2464" s="194"/>
      <c r="AJ2464" s="194"/>
      <c r="AK2464" s="194"/>
      <c r="AL2464" s="194"/>
      <c r="AM2464" s="194"/>
      <c r="AN2464" s="194"/>
      <c r="AO2464" s="194"/>
      <c r="AP2464" s="194"/>
      <c r="AQ2464" s="194"/>
      <c r="AR2464" s="194"/>
      <c r="AS2464" s="194"/>
      <c r="AT2464" s="194"/>
      <c r="AU2464" s="194"/>
      <c r="AV2464" s="194"/>
      <c r="AW2464" s="194"/>
      <c r="AX2464" s="194"/>
      <c r="AY2464" s="194"/>
      <c r="AZ2464" s="194"/>
      <c r="BA2464" s="194"/>
      <c r="BB2464" s="194"/>
      <c r="BC2464" s="194"/>
      <c r="BD2464" s="194"/>
      <c r="BE2464" s="194"/>
      <c r="BF2464" s="194"/>
      <c r="BG2464" s="194"/>
      <c r="BH2464" s="194"/>
      <c r="BI2464" s="194"/>
      <c r="BJ2464" s="194"/>
      <c r="BK2464" s="194"/>
      <c r="BL2464" s="194"/>
      <c r="BM2464" s="194"/>
      <c r="BN2464" s="194"/>
      <c r="BO2464" s="208"/>
      <c r="BP2464" s="208"/>
      <c r="BQ2464" s="54"/>
      <c r="BR2464" s="54"/>
      <c r="BS2464" s="54"/>
    </row>
    <row r="2465" spans="1:71" ht="8.85" customHeight="1" thickBot="1">
      <c r="A2465" s="54"/>
      <c r="B2465" s="209"/>
      <c r="C2465" s="210"/>
      <c r="D2465" s="210"/>
      <c r="E2465" s="210"/>
      <c r="F2465" s="211"/>
      <c r="G2465" s="211"/>
      <c r="H2465" s="210"/>
      <c r="I2465" s="210"/>
      <c r="J2465" s="210"/>
      <c r="K2465" s="210"/>
      <c r="L2465" s="210"/>
      <c r="M2465" s="210"/>
      <c r="N2465" s="210"/>
      <c r="O2465" s="210"/>
      <c r="P2465" s="210"/>
      <c r="Q2465" s="210"/>
      <c r="R2465" s="210"/>
      <c r="S2465" s="210"/>
      <c r="T2465" s="210"/>
      <c r="U2465" s="210"/>
      <c r="V2465" s="210"/>
      <c r="W2465" s="210"/>
      <c r="X2465" s="210"/>
      <c r="Y2465" s="210"/>
      <c r="Z2465" s="210"/>
      <c r="AA2465" s="210"/>
      <c r="AB2465" s="210"/>
      <c r="AC2465" s="210"/>
      <c r="AD2465" s="210"/>
      <c r="AE2465" s="210"/>
      <c r="AF2465" s="212"/>
      <c r="AG2465" s="212"/>
      <c r="AH2465" s="210"/>
      <c r="AI2465" s="210"/>
      <c r="AJ2465" s="210"/>
      <c r="AK2465" s="210"/>
      <c r="AL2465" s="210"/>
      <c r="AM2465" s="210"/>
      <c r="AN2465" s="210"/>
      <c r="AO2465" s="210"/>
      <c r="AP2465" s="210"/>
      <c r="AQ2465" s="210"/>
      <c r="AR2465" s="210"/>
      <c r="AS2465" s="210"/>
      <c r="AT2465" s="210"/>
      <c r="AU2465" s="210"/>
      <c r="AV2465" s="210"/>
      <c r="AW2465" s="210"/>
      <c r="AX2465" s="210"/>
      <c r="AY2465" s="210"/>
      <c r="AZ2465" s="210"/>
      <c r="BA2465" s="210"/>
      <c r="BB2465" s="210"/>
      <c r="BC2465" s="210"/>
      <c r="BD2465" s="210"/>
      <c r="BE2465" s="210"/>
      <c r="BF2465" s="210"/>
      <c r="BG2465" s="210"/>
      <c r="BH2465" s="210"/>
      <c r="BI2465" s="210"/>
      <c r="BJ2465" s="210"/>
      <c r="BK2465" s="210"/>
      <c r="BL2465" s="210"/>
      <c r="BM2465" s="210"/>
      <c r="BN2465" s="210"/>
      <c r="BO2465" s="213"/>
      <c r="BP2465" s="213"/>
      <c r="BQ2465" s="54"/>
      <c r="BR2465" s="54"/>
      <c r="BS2465" s="54"/>
    </row>
    <row r="2466" spans="1:71" s="62" customFormat="1" ht="33.4" customHeight="1" thickTop="1">
      <c r="A2466" s="66"/>
      <c r="B2466" s="515" t="s">
        <v>0</v>
      </c>
      <c r="C2466" s="531" t="s">
        <v>1</v>
      </c>
      <c r="D2466" s="532"/>
      <c r="E2466" s="332" t="s">
        <v>26</v>
      </c>
      <c r="F2466" s="499" t="s">
        <v>104</v>
      </c>
      <c r="G2466" s="499" t="s">
        <v>105</v>
      </c>
      <c r="H2466" s="527" t="s">
        <v>38</v>
      </c>
      <c r="I2466" s="528"/>
      <c r="J2466" s="564" t="s">
        <v>7</v>
      </c>
      <c r="K2466" s="564"/>
      <c r="L2466" s="564"/>
      <c r="M2466" s="564"/>
      <c r="N2466" s="564"/>
      <c r="O2466" s="564"/>
      <c r="P2466" s="564" t="s">
        <v>2</v>
      </c>
      <c r="Q2466" s="564"/>
      <c r="R2466" s="564"/>
      <c r="S2466" s="564"/>
      <c r="T2466" s="564"/>
      <c r="U2466" s="564"/>
      <c r="V2466" s="610" t="s">
        <v>32</v>
      </c>
      <c r="W2466" s="611"/>
      <c r="X2466" s="610" t="s">
        <v>33</v>
      </c>
      <c r="Y2466" s="611"/>
      <c r="Z2466" s="619" t="s">
        <v>41</v>
      </c>
      <c r="AA2466" s="620"/>
      <c r="AB2466" s="623" t="s">
        <v>6</v>
      </c>
      <c r="AC2466" s="623"/>
      <c r="AD2466" s="623"/>
      <c r="AE2466" s="623"/>
      <c r="AF2466" s="623"/>
      <c r="AG2466" s="623"/>
      <c r="AH2466" s="564" t="s">
        <v>66</v>
      </c>
      <c r="AI2466" s="564"/>
      <c r="AJ2466" s="564"/>
      <c r="AK2466" s="564"/>
      <c r="AL2466" s="564"/>
      <c r="AM2466" s="564"/>
      <c r="AN2466" s="564" t="s">
        <v>67</v>
      </c>
      <c r="AO2466" s="564"/>
      <c r="AP2466" s="564"/>
      <c r="AQ2466" s="564"/>
      <c r="AR2466" s="564"/>
      <c r="AS2466" s="564"/>
      <c r="AT2466" s="564" t="s">
        <v>68</v>
      </c>
      <c r="AU2466" s="564"/>
      <c r="AV2466" s="564"/>
      <c r="AW2466" s="564"/>
      <c r="AX2466" s="564"/>
      <c r="AY2466" s="583"/>
      <c r="AZ2466" s="564" t="s">
        <v>4</v>
      </c>
      <c r="BA2466" s="564"/>
      <c r="BB2466" s="564"/>
      <c r="BC2466" s="564"/>
      <c r="BD2466" s="564"/>
      <c r="BE2466" s="564"/>
      <c r="BF2466" s="564" t="s">
        <v>69</v>
      </c>
      <c r="BG2466" s="564"/>
      <c r="BH2466" s="564"/>
      <c r="BI2466" s="564"/>
      <c r="BJ2466" s="564"/>
      <c r="BK2466" s="582"/>
      <c r="BL2466" s="659" t="s">
        <v>119</v>
      </c>
      <c r="BM2466" s="660"/>
      <c r="BN2466" s="661"/>
      <c r="BO2466" s="603" t="s">
        <v>83</v>
      </c>
      <c r="BP2466" s="603" t="s">
        <v>84</v>
      </c>
      <c r="BQ2466" s="66"/>
      <c r="BR2466" s="66"/>
      <c r="BS2466" s="66"/>
    </row>
    <row r="2467" spans="1:71" s="68" customFormat="1" ht="45" customHeight="1">
      <c r="A2467" s="67"/>
      <c r="B2467" s="516"/>
      <c r="C2467" s="533"/>
      <c r="D2467" s="534"/>
      <c r="E2467" s="331" t="s">
        <v>106</v>
      </c>
      <c r="F2467" s="500"/>
      <c r="G2467" s="500"/>
      <c r="H2467" s="529"/>
      <c r="I2467" s="530"/>
      <c r="J2467" s="562" t="s">
        <v>15</v>
      </c>
      <c r="K2467" s="563"/>
      <c r="L2467" s="525" t="s">
        <v>16</v>
      </c>
      <c r="M2467" s="526"/>
      <c r="N2467" s="517" t="s">
        <v>17</v>
      </c>
      <c r="O2467" s="518" t="s">
        <v>8</v>
      </c>
      <c r="P2467" s="562" t="s">
        <v>24</v>
      </c>
      <c r="Q2467" s="563"/>
      <c r="R2467" s="525" t="s">
        <v>22</v>
      </c>
      <c r="S2467" s="526"/>
      <c r="T2467" s="517" t="s">
        <v>17</v>
      </c>
      <c r="U2467" s="518"/>
      <c r="V2467" s="612"/>
      <c r="W2467" s="613"/>
      <c r="X2467" s="612"/>
      <c r="Y2467" s="613"/>
      <c r="Z2467" s="621"/>
      <c r="AA2467" s="622"/>
      <c r="AB2467" s="638" t="s">
        <v>50</v>
      </c>
      <c r="AC2467" s="639"/>
      <c r="AD2467" s="636" t="s">
        <v>21</v>
      </c>
      <c r="AE2467" s="637" t="s">
        <v>3</v>
      </c>
      <c r="AF2467" s="624" t="s">
        <v>5</v>
      </c>
      <c r="AG2467" s="625"/>
      <c r="AH2467" s="562" t="s">
        <v>50</v>
      </c>
      <c r="AI2467" s="563"/>
      <c r="AJ2467" s="525" t="s">
        <v>21</v>
      </c>
      <c r="AK2467" s="526" t="s">
        <v>3</v>
      </c>
      <c r="AL2467" s="523" t="s">
        <v>5</v>
      </c>
      <c r="AM2467" s="524"/>
      <c r="AN2467" s="562" t="s">
        <v>50</v>
      </c>
      <c r="AO2467" s="563"/>
      <c r="AP2467" s="525" t="s">
        <v>21</v>
      </c>
      <c r="AQ2467" s="526" t="s">
        <v>3</v>
      </c>
      <c r="AR2467" s="523" t="s">
        <v>5</v>
      </c>
      <c r="AS2467" s="524"/>
      <c r="AT2467" s="533" t="s">
        <v>50</v>
      </c>
      <c r="AU2467" s="584"/>
      <c r="AV2467" s="597" t="s">
        <v>21</v>
      </c>
      <c r="AW2467" s="598" t="s">
        <v>3</v>
      </c>
      <c r="AX2467" s="523" t="s">
        <v>5</v>
      </c>
      <c r="AY2467" s="585"/>
      <c r="AZ2467" s="562" t="s">
        <v>50</v>
      </c>
      <c r="BA2467" s="563"/>
      <c r="BB2467" s="525" t="s">
        <v>21</v>
      </c>
      <c r="BC2467" s="526" t="s">
        <v>3</v>
      </c>
      <c r="BD2467" s="523" t="s">
        <v>5</v>
      </c>
      <c r="BE2467" s="524"/>
      <c r="BF2467" s="533" t="s">
        <v>50</v>
      </c>
      <c r="BG2467" s="584"/>
      <c r="BH2467" s="597" t="s">
        <v>21</v>
      </c>
      <c r="BI2467" s="598" t="s">
        <v>3</v>
      </c>
      <c r="BJ2467" s="523" t="s">
        <v>5</v>
      </c>
      <c r="BK2467" s="524"/>
      <c r="BL2467" s="662"/>
      <c r="BM2467" s="663"/>
      <c r="BN2467" s="664"/>
      <c r="BO2467" s="604"/>
      <c r="BP2467" s="604"/>
      <c r="BQ2467" s="67"/>
      <c r="BR2467" s="67"/>
      <c r="BS2467" s="67"/>
    </row>
    <row r="2468" spans="1:71" ht="23.85" customHeight="1">
      <c r="A2468" s="69"/>
      <c r="B2468" s="548" t="str">
        <f>IF(ROSTER!B$8="","",ROSTER!B$8)</f>
        <v/>
      </c>
      <c r="C2468" s="536" t="str">
        <f>IF(ROSTER!C$8="","",ROSTER!C$8)</f>
        <v/>
      </c>
      <c r="D2468" s="537"/>
      <c r="E2468" s="546"/>
      <c r="F2468" s="501">
        <f>IF(E2468="y",1,IF(E2468="S",1,0))</f>
        <v>0</v>
      </c>
      <c r="G2468" s="506">
        <f>IF(E2468="S",1,0)</f>
        <v>0</v>
      </c>
      <c r="H2468" s="542"/>
      <c r="I2468" s="543"/>
      <c r="J2468" s="538"/>
      <c r="K2468" s="539"/>
      <c r="L2468" s="552"/>
      <c r="M2468" s="558"/>
      <c r="N2468" s="554">
        <f>L2468+J2468</f>
        <v>0</v>
      </c>
      <c r="O2468" s="555"/>
      <c r="P2468" s="538"/>
      <c r="Q2468" s="539"/>
      <c r="R2468" s="552"/>
      <c r="S2468" s="558"/>
      <c r="T2468" s="590">
        <f>R2468-P2468</f>
        <v>0</v>
      </c>
      <c r="U2468" s="591"/>
      <c r="V2468" s="550"/>
      <c r="W2468" s="543"/>
      <c r="X2468" s="538"/>
      <c r="Y2468" s="543"/>
      <c r="Z2468" s="538"/>
      <c r="AA2468" s="543"/>
      <c r="AB2468" s="538"/>
      <c r="AC2468" s="539"/>
      <c r="AD2468" s="552"/>
      <c r="AE2468" s="558"/>
      <c r="AF2468" s="586">
        <f>IF(AB2468=0,0,(AD2468/AB2468)*100)</f>
        <v>0</v>
      </c>
      <c r="AG2468" s="587"/>
      <c r="AH2468" s="538"/>
      <c r="AI2468" s="539"/>
      <c r="AJ2468" s="552"/>
      <c r="AK2468" s="558"/>
      <c r="AL2468" s="590">
        <f>IF(AH2468=0,0,(AJ2468/AH2468)*100)</f>
        <v>0</v>
      </c>
      <c r="AM2468" s="591"/>
      <c r="AN2468" s="538"/>
      <c r="AO2468" s="539"/>
      <c r="AP2468" s="552"/>
      <c r="AQ2468" s="558"/>
      <c r="AR2468" s="590">
        <f>IF(AN2468=0,0,(AP2468/AN2468)*100)</f>
        <v>0</v>
      </c>
      <c r="AS2468" s="591"/>
      <c r="AT2468" s="578">
        <f>AB2468+AH2468+AN2468</f>
        <v>0</v>
      </c>
      <c r="AU2468" s="579"/>
      <c r="AV2468" s="574">
        <f>AD2468+AJ2468+AP2468</f>
        <v>0</v>
      </c>
      <c r="AW2468" s="575"/>
      <c r="AX2468" s="590">
        <f>IF(AT2468=0,0,(AV2468/AT2468)*100)</f>
        <v>0</v>
      </c>
      <c r="AY2468" s="591"/>
      <c r="AZ2468" s="538"/>
      <c r="BA2468" s="539"/>
      <c r="BB2468" s="552"/>
      <c r="BC2468" s="558"/>
      <c r="BD2468" s="590">
        <f>IF(AZ2468=0,0,(BB2468/AZ2468)*100)</f>
        <v>0</v>
      </c>
      <c r="BE2468" s="591"/>
      <c r="BF2468" s="578">
        <f>AT2468+AZ2468</f>
        <v>0</v>
      </c>
      <c r="BG2468" s="579"/>
      <c r="BH2468" s="574">
        <f>AV2468+BB2468</f>
        <v>0</v>
      </c>
      <c r="BI2468" s="575"/>
      <c r="BJ2468" s="590">
        <f>IF(BF2468=0,0,(BH2468/BF2468)*100)</f>
        <v>0</v>
      </c>
      <c r="BK2468" s="591"/>
      <c r="BL2468" s="650">
        <f>(AD2468*2)+(AJ2468*2)+(AP2468*3)+BB2468</f>
        <v>0</v>
      </c>
      <c r="BM2468" s="651"/>
      <c r="BN2468" s="652"/>
      <c r="BO2468" s="599" t="e">
        <f>(BL2468*BR$2468)+(N2468*BR$2469)+(X2468*BR$2470)+(R2468*BR$2471)+(V2468*BR$2472)+(Z2468*BR$2473)</f>
        <v>#REF!</v>
      </c>
      <c r="BP2468" s="599" t="e">
        <f>((AZ2468-BB2468)*BR$2475)+((AT2468-AV2468)*BR$2474)+(H2468*BR$2476)+(P2468*BR$2477)</f>
        <v>#REF!</v>
      </c>
      <c r="BQ2468" s="70" t="s">
        <v>72</v>
      </c>
      <c r="BR2468" s="71" t="e">
        <f>IF(#REF!="B",#REF!,IF(#REF!="C",#REF!,#REF!))</f>
        <v>#REF!</v>
      </c>
      <c r="BS2468" s="67"/>
    </row>
    <row r="2469" spans="1:71" ht="23.85" customHeight="1">
      <c r="A2469" s="69"/>
      <c r="B2469" s="549"/>
      <c r="C2469" s="560" t="str">
        <f>IF(ROSTER!D$8="","",ROSTER!D$8)</f>
        <v/>
      </c>
      <c r="D2469" s="561"/>
      <c r="E2469" s="547"/>
      <c r="F2469" s="502"/>
      <c r="G2469" s="507"/>
      <c r="H2469" s="544"/>
      <c r="I2469" s="545"/>
      <c r="J2469" s="540"/>
      <c r="K2469" s="541"/>
      <c r="L2469" s="553"/>
      <c r="M2469" s="559"/>
      <c r="N2469" s="556" t="s">
        <v>14</v>
      </c>
      <c r="O2469" s="557"/>
      <c r="P2469" s="540"/>
      <c r="Q2469" s="541"/>
      <c r="R2469" s="553"/>
      <c r="S2469" s="559"/>
      <c r="T2469" s="592"/>
      <c r="U2469" s="593"/>
      <c r="V2469" s="551"/>
      <c r="W2469" s="545"/>
      <c r="X2469" s="540"/>
      <c r="Y2469" s="545"/>
      <c r="Z2469" s="540"/>
      <c r="AA2469" s="545"/>
      <c r="AB2469" s="540"/>
      <c r="AC2469" s="541"/>
      <c r="AD2469" s="553"/>
      <c r="AE2469" s="559"/>
      <c r="AF2469" s="588"/>
      <c r="AG2469" s="589"/>
      <c r="AH2469" s="540"/>
      <c r="AI2469" s="541"/>
      <c r="AJ2469" s="553"/>
      <c r="AK2469" s="559"/>
      <c r="AL2469" s="592"/>
      <c r="AM2469" s="593"/>
      <c r="AN2469" s="540"/>
      <c r="AO2469" s="541"/>
      <c r="AP2469" s="553"/>
      <c r="AQ2469" s="559"/>
      <c r="AR2469" s="592"/>
      <c r="AS2469" s="593"/>
      <c r="AT2469" s="580"/>
      <c r="AU2469" s="581"/>
      <c r="AV2469" s="576"/>
      <c r="AW2469" s="577"/>
      <c r="AX2469" s="592"/>
      <c r="AY2469" s="593"/>
      <c r="AZ2469" s="540"/>
      <c r="BA2469" s="541"/>
      <c r="BB2469" s="553"/>
      <c r="BC2469" s="559"/>
      <c r="BD2469" s="592"/>
      <c r="BE2469" s="593"/>
      <c r="BF2469" s="580"/>
      <c r="BG2469" s="581"/>
      <c r="BH2469" s="576"/>
      <c r="BI2469" s="577"/>
      <c r="BJ2469" s="592"/>
      <c r="BK2469" s="593"/>
      <c r="BL2469" s="653"/>
      <c r="BM2469" s="654"/>
      <c r="BN2469" s="655"/>
      <c r="BO2469" s="600"/>
      <c r="BP2469" s="600"/>
      <c r="BQ2469" s="70" t="s">
        <v>73</v>
      </c>
      <c r="BR2469" s="71" t="e">
        <f>IF(#REF!="B",#REF!,IF(#REF!="C",#REF!,#REF!))</f>
        <v>#REF!</v>
      </c>
      <c r="BS2469" s="67"/>
    </row>
    <row r="2470" spans="1:71" ht="21.75" customHeight="1">
      <c r="A2470" s="54"/>
      <c r="B2470" s="548" t="str">
        <f>IF(ROSTER!B$10="","",ROSTER!B$10)</f>
        <v/>
      </c>
      <c r="C2470" s="536" t="str">
        <f>IF(ROSTER!C$10="","",ROSTER!C$10)</f>
        <v/>
      </c>
      <c r="D2470" s="537"/>
      <c r="E2470" s="546"/>
      <c r="F2470" s="501">
        <f>IF(E2470="y",1,IF(E2470="S",1,0))</f>
        <v>0</v>
      </c>
      <c r="G2470" s="506">
        <f>IF(E2470="S",1,0)</f>
        <v>0</v>
      </c>
      <c r="H2470" s="542"/>
      <c r="I2470" s="543"/>
      <c r="J2470" s="538"/>
      <c r="K2470" s="539"/>
      <c r="L2470" s="552"/>
      <c r="M2470" s="558"/>
      <c r="N2470" s="554">
        <f>L2470+J2470</f>
        <v>0</v>
      </c>
      <c r="O2470" s="555"/>
      <c r="P2470" s="538"/>
      <c r="Q2470" s="539"/>
      <c r="R2470" s="552"/>
      <c r="S2470" s="558"/>
      <c r="T2470" s="590">
        <f t="shared" ref="T2470:T2511" si="2223">R2470-P2470</f>
        <v>0</v>
      </c>
      <c r="U2470" s="591"/>
      <c r="V2470" s="550"/>
      <c r="W2470" s="543"/>
      <c r="X2470" s="538"/>
      <c r="Y2470" s="543"/>
      <c r="Z2470" s="538"/>
      <c r="AA2470" s="543"/>
      <c r="AB2470" s="538"/>
      <c r="AC2470" s="539"/>
      <c r="AD2470" s="552"/>
      <c r="AE2470" s="558"/>
      <c r="AF2470" s="586">
        <f>IF(AB2470=0,0,(AD2470/AB2470)*100)</f>
        <v>0</v>
      </c>
      <c r="AG2470" s="587"/>
      <c r="AH2470" s="538"/>
      <c r="AI2470" s="539"/>
      <c r="AJ2470" s="552"/>
      <c r="AK2470" s="558"/>
      <c r="AL2470" s="590">
        <f>IF(AH2470=0,0,(AJ2470/AH2470)*100)</f>
        <v>0</v>
      </c>
      <c r="AM2470" s="591"/>
      <c r="AN2470" s="538"/>
      <c r="AO2470" s="539"/>
      <c r="AP2470" s="552"/>
      <c r="AQ2470" s="558"/>
      <c r="AR2470" s="590">
        <f>IF(AN2470=0,0,(AP2470/AN2470)*100)</f>
        <v>0</v>
      </c>
      <c r="AS2470" s="591"/>
      <c r="AT2470" s="578">
        <f>AB2470+AH2470+AN2470</f>
        <v>0</v>
      </c>
      <c r="AU2470" s="579"/>
      <c r="AV2470" s="574">
        <f>AD2470+AJ2470+AP2470</f>
        <v>0</v>
      </c>
      <c r="AW2470" s="575"/>
      <c r="AX2470" s="590">
        <f>IF(AT2470=0,0,(AV2470/AT2470)*100)</f>
        <v>0</v>
      </c>
      <c r="AY2470" s="591"/>
      <c r="AZ2470" s="538"/>
      <c r="BA2470" s="539"/>
      <c r="BB2470" s="552"/>
      <c r="BC2470" s="558"/>
      <c r="BD2470" s="590">
        <f>IF(AZ2470=0,0,(BB2470/AZ2470)*100)</f>
        <v>0</v>
      </c>
      <c r="BE2470" s="591"/>
      <c r="BF2470" s="578">
        <f>AT2470+AZ2470</f>
        <v>0</v>
      </c>
      <c r="BG2470" s="579"/>
      <c r="BH2470" s="574">
        <f>AV2470+BB2470</f>
        <v>0</v>
      </c>
      <c r="BI2470" s="575"/>
      <c r="BJ2470" s="590">
        <f>IF(BF2470=0,0,(BH2470/BF2470)*100)</f>
        <v>0</v>
      </c>
      <c r="BK2470" s="591"/>
      <c r="BL2470" s="650">
        <f>(AD2470*2)+(AJ2470*2)+(AP2470*3)+BB2470</f>
        <v>0</v>
      </c>
      <c r="BM2470" s="651"/>
      <c r="BN2470" s="652"/>
      <c r="BO2470" s="599" t="e">
        <f>(BL2470*BR$2468)+(N2470*BR$2469)+(X2470*BR$2470)+(R2470*BR$2471)+(V2470*BR$2472)+(Z2470*BR$2473)</f>
        <v>#REF!</v>
      </c>
      <c r="BP2470" s="599" t="e">
        <f>((AZ2470-BB2470)*BR$2475)+((AT2470-AV2470)*BR$2474)+(H2470*BR$2476)+(P2470*BR$2477)</f>
        <v>#REF!</v>
      </c>
      <c r="BQ2470" s="70" t="s">
        <v>74</v>
      </c>
      <c r="BR2470" s="71" t="e">
        <f>IF(#REF!="B",#REF!,IF(#REF!="C",#REF!,#REF!))</f>
        <v>#REF!</v>
      </c>
      <c r="BS2470" s="67"/>
    </row>
    <row r="2471" spans="1:71" ht="21.75" customHeight="1">
      <c r="A2471" s="54"/>
      <c r="B2471" s="549"/>
      <c r="C2471" s="560" t="str">
        <f>IF(ROSTER!D$10="","",ROSTER!D$10)</f>
        <v/>
      </c>
      <c r="D2471" s="561"/>
      <c r="E2471" s="547"/>
      <c r="F2471" s="502"/>
      <c r="G2471" s="507"/>
      <c r="H2471" s="544"/>
      <c r="I2471" s="545"/>
      <c r="J2471" s="540"/>
      <c r="K2471" s="541"/>
      <c r="L2471" s="553"/>
      <c r="M2471" s="559"/>
      <c r="N2471" s="556" t="s">
        <v>14</v>
      </c>
      <c r="O2471" s="557"/>
      <c r="P2471" s="540"/>
      <c r="Q2471" s="541"/>
      <c r="R2471" s="553"/>
      <c r="S2471" s="559"/>
      <c r="T2471" s="592"/>
      <c r="U2471" s="593"/>
      <c r="V2471" s="551"/>
      <c r="W2471" s="545"/>
      <c r="X2471" s="540"/>
      <c r="Y2471" s="545"/>
      <c r="Z2471" s="540"/>
      <c r="AA2471" s="545"/>
      <c r="AB2471" s="540"/>
      <c r="AC2471" s="541"/>
      <c r="AD2471" s="553"/>
      <c r="AE2471" s="559"/>
      <c r="AF2471" s="588"/>
      <c r="AG2471" s="589"/>
      <c r="AH2471" s="540"/>
      <c r="AI2471" s="541"/>
      <c r="AJ2471" s="553"/>
      <c r="AK2471" s="559"/>
      <c r="AL2471" s="592"/>
      <c r="AM2471" s="593"/>
      <c r="AN2471" s="540"/>
      <c r="AO2471" s="541"/>
      <c r="AP2471" s="553"/>
      <c r="AQ2471" s="559"/>
      <c r="AR2471" s="592"/>
      <c r="AS2471" s="593"/>
      <c r="AT2471" s="580"/>
      <c r="AU2471" s="581"/>
      <c r="AV2471" s="576"/>
      <c r="AW2471" s="577"/>
      <c r="AX2471" s="592"/>
      <c r="AY2471" s="593"/>
      <c r="AZ2471" s="540"/>
      <c r="BA2471" s="541"/>
      <c r="BB2471" s="553"/>
      <c r="BC2471" s="559"/>
      <c r="BD2471" s="592"/>
      <c r="BE2471" s="593"/>
      <c r="BF2471" s="580"/>
      <c r="BG2471" s="581"/>
      <c r="BH2471" s="576"/>
      <c r="BI2471" s="577"/>
      <c r="BJ2471" s="592"/>
      <c r="BK2471" s="593"/>
      <c r="BL2471" s="653"/>
      <c r="BM2471" s="654"/>
      <c r="BN2471" s="655"/>
      <c r="BO2471" s="600"/>
      <c r="BP2471" s="600"/>
      <c r="BQ2471" s="70" t="s">
        <v>75</v>
      </c>
      <c r="BR2471" s="71" t="e">
        <f>IF(#REF!="B",#REF!,IF(#REF!="C",#REF!,#REF!))</f>
        <v>#REF!</v>
      </c>
      <c r="BS2471" s="67"/>
    </row>
    <row r="2472" spans="1:71" ht="21.75" customHeight="1">
      <c r="A2472" s="54"/>
      <c r="B2472" s="565" t="str">
        <f>IF(ROSTER!B$12="","",ROSTER!B$12)</f>
        <v/>
      </c>
      <c r="C2472" s="536" t="str">
        <f>IF(ROSTER!C$12="","",ROSTER!C$12)</f>
        <v/>
      </c>
      <c r="D2472" s="537"/>
      <c r="E2472" s="546"/>
      <c r="F2472" s="501">
        <f>IF(E2472="y",1,IF(E2472="S",1,0))</f>
        <v>0</v>
      </c>
      <c r="G2472" s="506">
        <f>IF(E2472="S",1,0)</f>
        <v>0</v>
      </c>
      <c r="H2472" s="542"/>
      <c r="I2472" s="543"/>
      <c r="J2472" s="538"/>
      <c r="K2472" s="539"/>
      <c r="L2472" s="552"/>
      <c r="M2472" s="558"/>
      <c r="N2472" s="554">
        <f>L2472+J2472</f>
        <v>0</v>
      </c>
      <c r="O2472" s="555"/>
      <c r="P2472" s="538"/>
      <c r="Q2472" s="539"/>
      <c r="R2472" s="552"/>
      <c r="S2472" s="558"/>
      <c r="T2472" s="590">
        <f t="shared" ref="T2472:T2511" si="2224">R2472-P2472</f>
        <v>0</v>
      </c>
      <c r="U2472" s="591"/>
      <c r="V2472" s="550"/>
      <c r="W2472" s="543"/>
      <c r="X2472" s="538"/>
      <c r="Y2472" s="543"/>
      <c r="Z2472" s="538"/>
      <c r="AA2472" s="543"/>
      <c r="AB2472" s="538"/>
      <c r="AC2472" s="539"/>
      <c r="AD2472" s="552"/>
      <c r="AE2472" s="558"/>
      <c r="AF2472" s="586">
        <f>IF(AB2472=0,0,(AD2472/AB2472)*100)</f>
        <v>0</v>
      </c>
      <c r="AG2472" s="587"/>
      <c r="AH2472" s="538"/>
      <c r="AI2472" s="539"/>
      <c r="AJ2472" s="552"/>
      <c r="AK2472" s="558"/>
      <c r="AL2472" s="590">
        <f>IF(AH2472=0,0,(AJ2472/AH2472)*100)</f>
        <v>0</v>
      </c>
      <c r="AM2472" s="591"/>
      <c r="AN2472" s="538"/>
      <c r="AO2472" s="539"/>
      <c r="AP2472" s="552"/>
      <c r="AQ2472" s="558"/>
      <c r="AR2472" s="590">
        <f>IF(AN2472=0,0,(AP2472/AN2472)*100)</f>
        <v>0</v>
      </c>
      <c r="AS2472" s="591"/>
      <c r="AT2472" s="578">
        <f>AB2472+AH2472+AN2472</f>
        <v>0</v>
      </c>
      <c r="AU2472" s="579"/>
      <c r="AV2472" s="574">
        <f>AD2472+AJ2472+AP2472</f>
        <v>0</v>
      </c>
      <c r="AW2472" s="575"/>
      <c r="AX2472" s="590">
        <f>IF(AT2472=0,0,(AV2472/AT2472)*100)</f>
        <v>0</v>
      </c>
      <c r="AY2472" s="591"/>
      <c r="AZ2472" s="538"/>
      <c r="BA2472" s="539"/>
      <c r="BB2472" s="552"/>
      <c r="BC2472" s="558"/>
      <c r="BD2472" s="590">
        <f>IF(AZ2472=0,0,(BB2472/AZ2472)*100)</f>
        <v>0</v>
      </c>
      <c r="BE2472" s="591"/>
      <c r="BF2472" s="578">
        <f>AT2472+AZ2472</f>
        <v>0</v>
      </c>
      <c r="BG2472" s="579"/>
      <c r="BH2472" s="574">
        <f>AV2472+BB2472</f>
        <v>0</v>
      </c>
      <c r="BI2472" s="575"/>
      <c r="BJ2472" s="590">
        <f>IF(BF2472=0,0,(BH2472/BF2472)*100)</f>
        <v>0</v>
      </c>
      <c r="BK2472" s="591"/>
      <c r="BL2472" s="650">
        <f>(AD2472*2)+(AJ2472*2)+(AP2472*3)+BB2472</f>
        <v>0</v>
      </c>
      <c r="BM2472" s="651"/>
      <c r="BN2472" s="652"/>
      <c r="BO2472" s="599" t="e">
        <f>(BL2472*BR$2468)+(N2472*BR$2469)+(X2472*BR$2470)+(R2472*BR$2471)+(V2472*BR$2472)+(Z2472*BR$2473)</f>
        <v>#REF!</v>
      </c>
      <c r="BP2472" s="599" t="e">
        <f>((AZ2472-BB2472)*BR$2475)+((AT2472-AV2472)*BR$2474)+(H2472*BR$2476)+(P2472*BR$2477)</f>
        <v>#REF!</v>
      </c>
      <c r="BQ2472" s="70" t="s">
        <v>76</v>
      </c>
      <c r="BR2472" s="71" t="e">
        <f>IF(#REF!="B",#REF!,IF(#REF!="C",#REF!,#REF!))</f>
        <v>#REF!</v>
      </c>
      <c r="BS2472" s="67"/>
    </row>
    <row r="2473" spans="1:71" ht="21.75" customHeight="1">
      <c r="A2473" s="54"/>
      <c r="B2473" s="566"/>
      <c r="C2473" s="560" t="str">
        <f>IF(ROSTER!D$12="","",ROSTER!D$12)</f>
        <v/>
      </c>
      <c r="D2473" s="561"/>
      <c r="E2473" s="547"/>
      <c r="F2473" s="502"/>
      <c r="G2473" s="507"/>
      <c r="H2473" s="544"/>
      <c r="I2473" s="545"/>
      <c r="J2473" s="540"/>
      <c r="K2473" s="541"/>
      <c r="L2473" s="553"/>
      <c r="M2473" s="559"/>
      <c r="N2473" s="556" t="s">
        <v>14</v>
      </c>
      <c r="O2473" s="557"/>
      <c r="P2473" s="540"/>
      <c r="Q2473" s="541"/>
      <c r="R2473" s="553"/>
      <c r="S2473" s="559"/>
      <c r="T2473" s="592"/>
      <c r="U2473" s="593"/>
      <c r="V2473" s="551"/>
      <c r="W2473" s="545"/>
      <c r="X2473" s="540"/>
      <c r="Y2473" s="545"/>
      <c r="Z2473" s="540"/>
      <c r="AA2473" s="545"/>
      <c r="AB2473" s="540"/>
      <c r="AC2473" s="541"/>
      <c r="AD2473" s="553"/>
      <c r="AE2473" s="559"/>
      <c r="AF2473" s="588"/>
      <c r="AG2473" s="589"/>
      <c r="AH2473" s="540"/>
      <c r="AI2473" s="541"/>
      <c r="AJ2473" s="553"/>
      <c r="AK2473" s="559"/>
      <c r="AL2473" s="592"/>
      <c r="AM2473" s="593"/>
      <c r="AN2473" s="540"/>
      <c r="AO2473" s="541"/>
      <c r="AP2473" s="553"/>
      <c r="AQ2473" s="559"/>
      <c r="AR2473" s="592"/>
      <c r="AS2473" s="593"/>
      <c r="AT2473" s="580"/>
      <c r="AU2473" s="581"/>
      <c r="AV2473" s="576"/>
      <c r="AW2473" s="577"/>
      <c r="AX2473" s="592"/>
      <c r="AY2473" s="593"/>
      <c r="AZ2473" s="540"/>
      <c r="BA2473" s="541"/>
      <c r="BB2473" s="553"/>
      <c r="BC2473" s="559"/>
      <c r="BD2473" s="592"/>
      <c r="BE2473" s="593"/>
      <c r="BF2473" s="580"/>
      <c r="BG2473" s="581"/>
      <c r="BH2473" s="576"/>
      <c r="BI2473" s="577"/>
      <c r="BJ2473" s="592"/>
      <c r="BK2473" s="593"/>
      <c r="BL2473" s="653"/>
      <c r="BM2473" s="654"/>
      <c r="BN2473" s="655"/>
      <c r="BO2473" s="600"/>
      <c r="BP2473" s="600"/>
      <c r="BQ2473" s="70" t="s">
        <v>77</v>
      </c>
      <c r="BR2473" s="71" t="e">
        <f>IF(#REF!="B",#REF!,IF(#REF!="C",#REF!,#REF!))</f>
        <v>#REF!</v>
      </c>
      <c r="BS2473" s="67"/>
    </row>
    <row r="2474" spans="1:71" ht="21.75" customHeight="1">
      <c r="A2474" s="54"/>
      <c r="B2474" s="565" t="str">
        <f>IF(ROSTER!B$14="","",ROSTER!B$14)</f>
        <v/>
      </c>
      <c r="C2474" s="536" t="str">
        <f>IF(ROSTER!C$14="","",ROSTER!C$14)</f>
        <v/>
      </c>
      <c r="D2474" s="537"/>
      <c r="E2474" s="546"/>
      <c r="F2474" s="501">
        <f>IF(E2474="y",1,IF(E2474="S",1,0))</f>
        <v>0</v>
      </c>
      <c r="G2474" s="506">
        <f>IF(E2474="S",1,0)</f>
        <v>0</v>
      </c>
      <c r="H2474" s="542"/>
      <c r="I2474" s="543"/>
      <c r="J2474" s="538"/>
      <c r="K2474" s="539"/>
      <c r="L2474" s="552"/>
      <c r="M2474" s="558"/>
      <c r="N2474" s="554">
        <f>L2474+J2474</f>
        <v>0</v>
      </c>
      <c r="O2474" s="555"/>
      <c r="P2474" s="538"/>
      <c r="Q2474" s="539"/>
      <c r="R2474" s="552"/>
      <c r="S2474" s="558"/>
      <c r="T2474" s="590">
        <f t="shared" ref="T2474:T2511" si="2225">R2474-P2474</f>
        <v>0</v>
      </c>
      <c r="U2474" s="591"/>
      <c r="V2474" s="550"/>
      <c r="W2474" s="543"/>
      <c r="X2474" s="538"/>
      <c r="Y2474" s="543"/>
      <c r="Z2474" s="538"/>
      <c r="AA2474" s="543"/>
      <c r="AB2474" s="538"/>
      <c r="AC2474" s="539"/>
      <c r="AD2474" s="552"/>
      <c r="AE2474" s="558"/>
      <c r="AF2474" s="586">
        <f>IF(AB2474=0,0,(AD2474/AB2474)*100)</f>
        <v>0</v>
      </c>
      <c r="AG2474" s="587"/>
      <c r="AH2474" s="538"/>
      <c r="AI2474" s="539"/>
      <c r="AJ2474" s="552"/>
      <c r="AK2474" s="558"/>
      <c r="AL2474" s="590">
        <f>IF(AH2474=0,0,(AJ2474/AH2474)*100)</f>
        <v>0</v>
      </c>
      <c r="AM2474" s="591"/>
      <c r="AN2474" s="538"/>
      <c r="AO2474" s="539"/>
      <c r="AP2474" s="552"/>
      <c r="AQ2474" s="558"/>
      <c r="AR2474" s="590">
        <f>IF(AN2474=0,0,(AP2474/AN2474)*100)</f>
        <v>0</v>
      </c>
      <c r="AS2474" s="591"/>
      <c r="AT2474" s="578">
        <f>AB2474+AH2474+AN2474</f>
        <v>0</v>
      </c>
      <c r="AU2474" s="579"/>
      <c r="AV2474" s="574">
        <f>AD2474+AJ2474+AP2474</f>
        <v>0</v>
      </c>
      <c r="AW2474" s="575"/>
      <c r="AX2474" s="590">
        <f>IF(AT2474=0,0,(AV2474/AT2474)*100)</f>
        <v>0</v>
      </c>
      <c r="AY2474" s="591"/>
      <c r="AZ2474" s="538"/>
      <c r="BA2474" s="539"/>
      <c r="BB2474" s="552"/>
      <c r="BC2474" s="558"/>
      <c r="BD2474" s="590">
        <f>IF(AZ2474=0,0,(BB2474/AZ2474)*100)</f>
        <v>0</v>
      </c>
      <c r="BE2474" s="591"/>
      <c r="BF2474" s="578">
        <f>AT2474+AZ2474</f>
        <v>0</v>
      </c>
      <c r="BG2474" s="579"/>
      <c r="BH2474" s="574">
        <f>AV2474+BB2474</f>
        <v>0</v>
      </c>
      <c r="BI2474" s="575"/>
      <c r="BJ2474" s="590">
        <f>IF(BF2474=0,0,(BH2474/BF2474)*100)</f>
        <v>0</v>
      </c>
      <c r="BK2474" s="591"/>
      <c r="BL2474" s="650">
        <f>(AD2474*2)+(AJ2474*2)+(AP2474*3)+BB2474</f>
        <v>0</v>
      </c>
      <c r="BM2474" s="651"/>
      <c r="BN2474" s="652"/>
      <c r="BO2474" s="599" t="e">
        <f>(BL2474*BR$2468)+(N2474*BR$2469)+(X2474*BR$2470)+(R2474*BR$2471)+(V2474*BR$2472)+(Z2474*BR$2473)</f>
        <v>#REF!</v>
      </c>
      <c r="BP2474" s="599" t="e">
        <f>((AZ2474-BB2474)*BR$2475)+((AT2474-AV2474)*BR$2474)+(H2474*BR$2476)+(P2474*BR$2477)</f>
        <v>#REF!</v>
      </c>
      <c r="BQ2474" s="70" t="s">
        <v>78</v>
      </c>
      <c r="BR2474" s="71" t="e">
        <f>IF(#REF!="B",#REF!,IF(#REF!="C",#REF!,#REF!))</f>
        <v>#REF!</v>
      </c>
      <c r="BS2474" s="67"/>
    </row>
    <row r="2475" spans="1:71" ht="21.75" customHeight="1">
      <c r="A2475" s="54"/>
      <c r="B2475" s="566"/>
      <c r="C2475" s="560" t="str">
        <f>IF(ROSTER!D$14="","",ROSTER!D$14)</f>
        <v/>
      </c>
      <c r="D2475" s="561"/>
      <c r="E2475" s="547"/>
      <c r="F2475" s="502"/>
      <c r="G2475" s="507"/>
      <c r="H2475" s="544"/>
      <c r="I2475" s="545"/>
      <c r="J2475" s="540"/>
      <c r="K2475" s="541"/>
      <c r="L2475" s="553"/>
      <c r="M2475" s="559"/>
      <c r="N2475" s="556" t="s">
        <v>14</v>
      </c>
      <c r="O2475" s="557"/>
      <c r="P2475" s="540"/>
      <c r="Q2475" s="541"/>
      <c r="R2475" s="553"/>
      <c r="S2475" s="559"/>
      <c r="T2475" s="592"/>
      <c r="U2475" s="593"/>
      <c r="V2475" s="551"/>
      <c r="W2475" s="545"/>
      <c r="X2475" s="540"/>
      <c r="Y2475" s="545"/>
      <c r="Z2475" s="540"/>
      <c r="AA2475" s="545"/>
      <c r="AB2475" s="540"/>
      <c r="AC2475" s="541"/>
      <c r="AD2475" s="553"/>
      <c r="AE2475" s="559"/>
      <c r="AF2475" s="588"/>
      <c r="AG2475" s="589"/>
      <c r="AH2475" s="540"/>
      <c r="AI2475" s="541"/>
      <c r="AJ2475" s="553"/>
      <c r="AK2475" s="559"/>
      <c r="AL2475" s="592"/>
      <c r="AM2475" s="593"/>
      <c r="AN2475" s="540"/>
      <c r="AO2475" s="541"/>
      <c r="AP2475" s="553"/>
      <c r="AQ2475" s="559"/>
      <c r="AR2475" s="592"/>
      <c r="AS2475" s="593"/>
      <c r="AT2475" s="580"/>
      <c r="AU2475" s="581"/>
      <c r="AV2475" s="576"/>
      <c r="AW2475" s="577"/>
      <c r="AX2475" s="592"/>
      <c r="AY2475" s="593"/>
      <c r="AZ2475" s="540"/>
      <c r="BA2475" s="541"/>
      <c r="BB2475" s="553"/>
      <c r="BC2475" s="559"/>
      <c r="BD2475" s="592"/>
      <c r="BE2475" s="593"/>
      <c r="BF2475" s="580"/>
      <c r="BG2475" s="581"/>
      <c r="BH2475" s="576"/>
      <c r="BI2475" s="577"/>
      <c r="BJ2475" s="592"/>
      <c r="BK2475" s="593"/>
      <c r="BL2475" s="653"/>
      <c r="BM2475" s="654"/>
      <c r="BN2475" s="655"/>
      <c r="BO2475" s="600"/>
      <c r="BP2475" s="600"/>
      <c r="BQ2475" s="70" t="s">
        <v>79</v>
      </c>
      <c r="BR2475" s="71" t="e">
        <f>IF(#REF!="B",#REF!,IF(#REF!="C",#REF!,#REF!))</f>
        <v>#REF!</v>
      </c>
      <c r="BS2475" s="67"/>
    </row>
    <row r="2476" spans="1:71" ht="21.75" customHeight="1">
      <c r="A2476" s="54"/>
      <c r="B2476" s="565" t="str">
        <f>IF(ROSTER!B$16="","",ROSTER!B$16)</f>
        <v/>
      </c>
      <c r="C2476" s="536" t="str">
        <f>IF(ROSTER!C$16="","",ROSTER!C$16)</f>
        <v/>
      </c>
      <c r="D2476" s="537"/>
      <c r="E2476" s="546"/>
      <c r="F2476" s="501">
        <f>IF(E2476="y",1,IF(E2476="S",1,0))</f>
        <v>0</v>
      </c>
      <c r="G2476" s="506">
        <f>IF(E2476="S",1,0)</f>
        <v>0</v>
      </c>
      <c r="H2476" s="542"/>
      <c r="I2476" s="543"/>
      <c r="J2476" s="538"/>
      <c r="K2476" s="539"/>
      <c r="L2476" s="552"/>
      <c r="M2476" s="558"/>
      <c r="N2476" s="554">
        <f>L2476+J2476</f>
        <v>0</v>
      </c>
      <c r="O2476" s="555"/>
      <c r="P2476" s="538"/>
      <c r="Q2476" s="539"/>
      <c r="R2476" s="552"/>
      <c r="S2476" s="558"/>
      <c r="T2476" s="590">
        <f t="shared" ref="T2476:T2511" si="2226">R2476-P2476</f>
        <v>0</v>
      </c>
      <c r="U2476" s="591"/>
      <c r="V2476" s="550"/>
      <c r="W2476" s="543"/>
      <c r="X2476" s="538"/>
      <c r="Y2476" s="543"/>
      <c r="Z2476" s="538"/>
      <c r="AA2476" s="543"/>
      <c r="AB2476" s="538"/>
      <c r="AC2476" s="539"/>
      <c r="AD2476" s="552"/>
      <c r="AE2476" s="558"/>
      <c r="AF2476" s="586">
        <f>IF(AB2476=0,0,(AD2476/AB2476)*100)</f>
        <v>0</v>
      </c>
      <c r="AG2476" s="587"/>
      <c r="AH2476" s="538"/>
      <c r="AI2476" s="539"/>
      <c r="AJ2476" s="552"/>
      <c r="AK2476" s="558"/>
      <c r="AL2476" s="590">
        <f>IF(AH2476=0,0,(AJ2476/AH2476)*100)</f>
        <v>0</v>
      </c>
      <c r="AM2476" s="591"/>
      <c r="AN2476" s="538"/>
      <c r="AO2476" s="539"/>
      <c r="AP2476" s="552"/>
      <c r="AQ2476" s="558"/>
      <c r="AR2476" s="590">
        <f>IF(AN2476=0,0,(AP2476/AN2476)*100)</f>
        <v>0</v>
      </c>
      <c r="AS2476" s="591"/>
      <c r="AT2476" s="578">
        <f>AB2476+AH2476+AN2476</f>
        <v>0</v>
      </c>
      <c r="AU2476" s="579"/>
      <c r="AV2476" s="574">
        <f>AD2476+AJ2476+AP2476</f>
        <v>0</v>
      </c>
      <c r="AW2476" s="575"/>
      <c r="AX2476" s="590">
        <f>IF(AT2476=0,0,(AV2476/AT2476)*100)</f>
        <v>0</v>
      </c>
      <c r="AY2476" s="591"/>
      <c r="AZ2476" s="538"/>
      <c r="BA2476" s="539"/>
      <c r="BB2476" s="552"/>
      <c r="BC2476" s="558"/>
      <c r="BD2476" s="590">
        <f>IF(AZ2476=0,0,(BB2476/AZ2476)*100)</f>
        <v>0</v>
      </c>
      <c r="BE2476" s="591"/>
      <c r="BF2476" s="578">
        <f>AT2476+AZ2476</f>
        <v>0</v>
      </c>
      <c r="BG2476" s="579"/>
      <c r="BH2476" s="574">
        <f>AV2476+BB2476</f>
        <v>0</v>
      </c>
      <c r="BI2476" s="575"/>
      <c r="BJ2476" s="590">
        <f>IF(BF2476=0,0,(BH2476/BF2476)*100)</f>
        <v>0</v>
      </c>
      <c r="BK2476" s="591"/>
      <c r="BL2476" s="650">
        <f>(AD2476*2)+(AJ2476*2)+(AP2476*3)+BB2476</f>
        <v>0</v>
      </c>
      <c r="BM2476" s="651"/>
      <c r="BN2476" s="652"/>
      <c r="BO2476" s="599" t="e">
        <f>(BL2476*BR$2468)+(N2476*BR$2469)+(X2476*BR$2470)+(R2476*BR$2471)+(V2476*BR$2472)+(Z2476*BR$2473)</f>
        <v>#REF!</v>
      </c>
      <c r="BP2476" s="599" t="e">
        <f>((AZ2476-BB2476)*BR$2475)+((AT2476-AV2476)*BR$2474)+(H2476*BR$2476)+(P2476*BR$2477)</f>
        <v>#REF!</v>
      </c>
      <c r="BQ2476" s="70" t="s">
        <v>80</v>
      </c>
      <c r="BR2476" s="71" t="e">
        <f>IF(#REF!="B",#REF!,IF(#REF!="C",#REF!,#REF!))</f>
        <v>#REF!</v>
      </c>
      <c r="BS2476" s="67"/>
    </row>
    <row r="2477" spans="1:71" ht="21.75" customHeight="1">
      <c r="A2477" s="54"/>
      <c r="B2477" s="566"/>
      <c r="C2477" s="560" t="str">
        <f>IF(ROSTER!D$16="","",ROSTER!D$16)</f>
        <v/>
      </c>
      <c r="D2477" s="561"/>
      <c r="E2477" s="547"/>
      <c r="F2477" s="502"/>
      <c r="G2477" s="507"/>
      <c r="H2477" s="544"/>
      <c r="I2477" s="545"/>
      <c r="J2477" s="540"/>
      <c r="K2477" s="541"/>
      <c r="L2477" s="553"/>
      <c r="M2477" s="559"/>
      <c r="N2477" s="556" t="s">
        <v>14</v>
      </c>
      <c r="O2477" s="557"/>
      <c r="P2477" s="540"/>
      <c r="Q2477" s="541"/>
      <c r="R2477" s="553"/>
      <c r="S2477" s="559"/>
      <c r="T2477" s="592"/>
      <c r="U2477" s="593"/>
      <c r="V2477" s="551"/>
      <c r="W2477" s="545"/>
      <c r="X2477" s="540"/>
      <c r="Y2477" s="545"/>
      <c r="Z2477" s="540"/>
      <c r="AA2477" s="545"/>
      <c r="AB2477" s="540"/>
      <c r="AC2477" s="541"/>
      <c r="AD2477" s="553"/>
      <c r="AE2477" s="559"/>
      <c r="AF2477" s="588"/>
      <c r="AG2477" s="589"/>
      <c r="AH2477" s="540"/>
      <c r="AI2477" s="541"/>
      <c r="AJ2477" s="553"/>
      <c r="AK2477" s="559"/>
      <c r="AL2477" s="592"/>
      <c r="AM2477" s="593"/>
      <c r="AN2477" s="540"/>
      <c r="AO2477" s="541"/>
      <c r="AP2477" s="553"/>
      <c r="AQ2477" s="559"/>
      <c r="AR2477" s="592"/>
      <c r="AS2477" s="593"/>
      <c r="AT2477" s="580"/>
      <c r="AU2477" s="581"/>
      <c r="AV2477" s="576"/>
      <c r="AW2477" s="577"/>
      <c r="AX2477" s="592"/>
      <c r="AY2477" s="593"/>
      <c r="AZ2477" s="540"/>
      <c r="BA2477" s="541"/>
      <c r="BB2477" s="553"/>
      <c r="BC2477" s="559"/>
      <c r="BD2477" s="592"/>
      <c r="BE2477" s="593"/>
      <c r="BF2477" s="580"/>
      <c r="BG2477" s="581"/>
      <c r="BH2477" s="576"/>
      <c r="BI2477" s="577"/>
      <c r="BJ2477" s="592"/>
      <c r="BK2477" s="593"/>
      <c r="BL2477" s="653"/>
      <c r="BM2477" s="654"/>
      <c r="BN2477" s="655"/>
      <c r="BO2477" s="600"/>
      <c r="BP2477" s="600"/>
      <c r="BQ2477" s="70" t="s">
        <v>81</v>
      </c>
      <c r="BR2477" s="71" t="e">
        <f>IF(#REF!="B",#REF!,IF(#REF!="C",#REF!,#REF!))</f>
        <v>#REF!</v>
      </c>
      <c r="BS2477" s="67"/>
    </row>
    <row r="2478" spans="1:71" ht="21.75" customHeight="1">
      <c r="A2478" s="54"/>
      <c r="B2478" s="565" t="str">
        <f>IF(ROSTER!B$18="","",ROSTER!B$18)</f>
        <v/>
      </c>
      <c r="C2478" s="536" t="str">
        <f>IF(ROSTER!C$18="","",ROSTER!C$18)</f>
        <v/>
      </c>
      <c r="D2478" s="537"/>
      <c r="E2478" s="546"/>
      <c r="F2478" s="501">
        <f>IF(E2478="y",1,IF(E2478="S",1,0))</f>
        <v>0</v>
      </c>
      <c r="G2478" s="506">
        <f>IF(E2478="S",1,0)</f>
        <v>0</v>
      </c>
      <c r="H2478" s="542"/>
      <c r="I2478" s="543"/>
      <c r="J2478" s="538"/>
      <c r="K2478" s="539"/>
      <c r="L2478" s="552"/>
      <c r="M2478" s="558"/>
      <c r="N2478" s="554">
        <f>L2478+J2478</f>
        <v>0</v>
      </c>
      <c r="O2478" s="555"/>
      <c r="P2478" s="538"/>
      <c r="Q2478" s="539"/>
      <c r="R2478" s="552"/>
      <c r="S2478" s="558"/>
      <c r="T2478" s="590">
        <f t="shared" ref="T2478:T2511" si="2227">R2478-P2478</f>
        <v>0</v>
      </c>
      <c r="U2478" s="591"/>
      <c r="V2478" s="550"/>
      <c r="W2478" s="543"/>
      <c r="X2478" s="538"/>
      <c r="Y2478" s="543"/>
      <c r="Z2478" s="538"/>
      <c r="AA2478" s="543"/>
      <c r="AB2478" s="538"/>
      <c r="AC2478" s="539"/>
      <c r="AD2478" s="552"/>
      <c r="AE2478" s="558"/>
      <c r="AF2478" s="586">
        <f>IF(AB2478=0,0,(AD2478/AB2478)*100)</f>
        <v>0</v>
      </c>
      <c r="AG2478" s="587"/>
      <c r="AH2478" s="538"/>
      <c r="AI2478" s="539"/>
      <c r="AJ2478" s="552"/>
      <c r="AK2478" s="558"/>
      <c r="AL2478" s="590">
        <f>IF(AH2478=0,0,(AJ2478/AH2478)*100)</f>
        <v>0</v>
      </c>
      <c r="AM2478" s="591"/>
      <c r="AN2478" s="538"/>
      <c r="AO2478" s="539"/>
      <c r="AP2478" s="552"/>
      <c r="AQ2478" s="558"/>
      <c r="AR2478" s="590">
        <f>IF(AN2478=0,0,(AP2478/AN2478)*100)</f>
        <v>0</v>
      </c>
      <c r="AS2478" s="591"/>
      <c r="AT2478" s="578">
        <f>AB2478+AH2478+AN2478</f>
        <v>0</v>
      </c>
      <c r="AU2478" s="579"/>
      <c r="AV2478" s="574">
        <f>AD2478+AJ2478+AP2478</f>
        <v>0</v>
      </c>
      <c r="AW2478" s="575"/>
      <c r="AX2478" s="590">
        <f>IF(AT2478=0,0,(AV2478/AT2478)*100)</f>
        <v>0</v>
      </c>
      <c r="AY2478" s="591"/>
      <c r="AZ2478" s="538"/>
      <c r="BA2478" s="539"/>
      <c r="BB2478" s="552"/>
      <c r="BC2478" s="558"/>
      <c r="BD2478" s="590">
        <f>IF(AZ2478=0,0,(BB2478/AZ2478)*100)</f>
        <v>0</v>
      </c>
      <c r="BE2478" s="591"/>
      <c r="BF2478" s="578">
        <f>AT2478+AZ2478</f>
        <v>0</v>
      </c>
      <c r="BG2478" s="579"/>
      <c r="BH2478" s="574">
        <f>AV2478+BB2478</f>
        <v>0</v>
      </c>
      <c r="BI2478" s="575"/>
      <c r="BJ2478" s="590">
        <f>IF(BF2478=0,0,(BH2478/BF2478)*100)</f>
        <v>0</v>
      </c>
      <c r="BK2478" s="591"/>
      <c r="BL2478" s="650">
        <f>(AD2478*2)+(AJ2478*2)+(AP2478*3)+BB2478</f>
        <v>0</v>
      </c>
      <c r="BM2478" s="651"/>
      <c r="BN2478" s="652"/>
      <c r="BO2478" s="599" t="e">
        <f>(BL2478*BR$2468)+(N2478*BR$2469)+(X2478*BR$2470)+(R2478*BR$2471)+(V2478*BR$2472)+(Z2478*BR$2473)</f>
        <v>#REF!</v>
      </c>
      <c r="BP2478" s="599" t="e">
        <f>((AZ2478-BB2478)*BR$2475)+((AT2478-AV2478)*BR$2474)+(H2478*BR$2476)+(P2478*BR$2477)</f>
        <v>#REF!</v>
      </c>
      <c r="BQ2478" s="54"/>
      <c r="BR2478" s="54"/>
      <c r="BS2478" s="67"/>
    </row>
    <row r="2479" spans="1:71" ht="21.75" customHeight="1">
      <c r="A2479" s="54"/>
      <c r="B2479" s="566"/>
      <c r="C2479" s="560" t="str">
        <f>IF(ROSTER!D$18="","",ROSTER!D$18)</f>
        <v/>
      </c>
      <c r="D2479" s="561"/>
      <c r="E2479" s="547"/>
      <c r="F2479" s="502"/>
      <c r="G2479" s="507"/>
      <c r="H2479" s="544"/>
      <c r="I2479" s="545"/>
      <c r="J2479" s="540"/>
      <c r="K2479" s="541"/>
      <c r="L2479" s="553"/>
      <c r="M2479" s="559"/>
      <c r="N2479" s="556"/>
      <c r="O2479" s="557"/>
      <c r="P2479" s="540"/>
      <c r="Q2479" s="541"/>
      <c r="R2479" s="553"/>
      <c r="S2479" s="559"/>
      <c r="T2479" s="592"/>
      <c r="U2479" s="593"/>
      <c r="V2479" s="551"/>
      <c r="W2479" s="545"/>
      <c r="X2479" s="540"/>
      <c r="Y2479" s="545"/>
      <c r="Z2479" s="540"/>
      <c r="AA2479" s="545"/>
      <c r="AB2479" s="540"/>
      <c r="AC2479" s="541"/>
      <c r="AD2479" s="553"/>
      <c r="AE2479" s="559"/>
      <c r="AF2479" s="588"/>
      <c r="AG2479" s="589"/>
      <c r="AH2479" s="540"/>
      <c r="AI2479" s="541"/>
      <c r="AJ2479" s="553"/>
      <c r="AK2479" s="559"/>
      <c r="AL2479" s="592"/>
      <c r="AM2479" s="593"/>
      <c r="AN2479" s="540"/>
      <c r="AO2479" s="541"/>
      <c r="AP2479" s="553"/>
      <c r="AQ2479" s="559"/>
      <c r="AR2479" s="592"/>
      <c r="AS2479" s="593"/>
      <c r="AT2479" s="580"/>
      <c r="AU2479" s="581"/>
      <c r="AV2479" s="576"/>
      <c r="AW2479" s="577"/>
      <c r="AX2479" s="592"/>
      <c r="AY2479" s="593"/>
      <c r="AZ2479" s="540"/>
      <c r="BA2479" s="541"/>
      <c r="BB2479" s="553"/>
      <c r="BC2479" s="559"/>
      <c r="BD2479" s="592"/>
      <c r="BE2479" s="593"/>
      <c r="BF2479" s="580"/>
      <c r="BG2479" s="581"/>
      <c r="BH2479" s="576"/>
      <c r="BI2479" s="577"/>
      <c r="BJ2479" s="592"/>
      <c r="BK2479" s="593"/>
      <c r="BL2479" s="653"/>
      <c r="BM2479" s="654"/>
      <c r="BN2479" s="655"/>
      <c r="BO2479" s="600"/>
      <c r="BP2479" s="600"/>
      <c r="BQ2479" s="54"/>
      <c r="BR2479" s="54"/>
      <c r="BS2479" s="54"/>
    </row>
    <row r="2480" spans="1:71" ht="21.75" customHeight="1">
      <c r="A2480" s="54"/>
      <c r="B2480" s="565" t="str">
        <f>IF(ROSTER!B$20="","",ROSTER!B$20)</f>
        <v/>
      </c>
      <c r="C2480" s="536" t="str">
        <f>IF(ROSTER!C$20="","",ROSTER!C$20)</f>
        <v/>
      </c>
      <c r="D2480" s="537"/>
      <c r="E2480" s="546"/>
      <c r="F2480" s="501">
        <f>IF(E2480="y",1,IF(E2480="S",1,0))</f>
        <v>0</v>
      </c>
      <c r="G2480" s="506">
        <f>IF(E2480="S",1,0)</f>
        <v>0</v>
      </c>
      <c r="H2480" s="542"/>
      <c r="I2480" s="543"/>
      <c r="J2480" s="538"/>
      <c r="K2480" s="539"/>
      <c r="L2480" s="552"/>
      <c r="M2480" s="558"/>
      <c r="N2480" s="554">
        <f>L2480+J2480</f>
        <v>0</v>
      </c>
      <c r="O2480" s="555"/>
      <c r="P2480" s="538"/>
      <c r="Q2480" s="539"/>
      <c r="R2480" s="552"/>
      <c r="S2480" s="558"/>
      <c r="T2480" s="590">
        <f t="shared" ref="T2480:T2511" si="2228">R2480-P2480</f>
        <v>0</v>
      </c>
      <c r="U2480" s="591"/>
      <c r="V2480" s="550"/>
      <c r="W2480" s="543"/>
      <c r="X2480" s="538"/>
      <c r="Y2480" s="543"/>
      <c r="Z2480" s="538"/>
      <c r="AA2480" s="543"/>
      <c r="AB2480" s="538"/>
      <c r="AC2480" s="539"/>
      <c r="AD2480" s="552"/>
      <c r="AE2480" s="558"/>
      <c r="AF2480" s="586">
        <f>IF(AB2480=0,0,(AD2480/AB2480)*100)</f>
        <v>0</v>
      </c>
      <c r="AG2480" s="587"/>
      <c r="AH2480" s="538"/>
      <c r="AI2480" s="539"/>
      <c r="AJ2480" s="552"/>
      <c r="AK2480" s="558"/>
      <c r="AL2480" s="590">
        <f>IF(AH2480=0,0,(AJ2480/AH2480)*100)</f>
        <v>0</v>
      </c>
      <c r="AM2480" s="591"/>
      <c r="AN2480" s="538"/>
      <c r="AO2480" s="539"/>
      <c r="AP2480" s="552"/>
      <c r="AQ2480" s="558"/>
      <c r="AR2480" s="590">
        <f>IF(AN2480=0,0,(AP2480/AN2480)*100)</f>
        <v>0</v>
      </c>
      <c r="AS2480" s="591"/>
      <c r="AT2480" s="578">
        <f>AB2480+AH2480+AN2480</f>
        <v>0</v>
      </c>
      <c r="AU2480" s="579"/>
      <c r="AV2480" s="574">
        <f>AD2480+AJ2480+AP2480</f>
        <v>0</v>
      </c>
      <c r="AW2480" s="575"/>
      <c r="AX2480" s="590">
        <f>IF(AT2480=0,0,(AV2480/AT2480)*100)</f>
        <v>0</v>
      </c>
      <c r="AY2480" s="591"/>
      <c r="AZ2480" s="538"/>
      <c r="BA2480" s="539"/>
      <c r="BB2480" s="552"/>
      <c r="BC2480" s="558"/>
      <c r="BD2480" s="590">
        <f>IF(AZ2480=0,0,(BB2480/AZ2480)*100)</f>
        <v>0</v>
      </c>
      <c r="BE2480" s="591"/>
      <c r="BF2480" s="578">
        <f>AT2480+AZ2480</f>
        <v>0</v>
      </c>
      <c r="BG2480" s="579"/>
      <c r="BH2480" s="574">
        <f>AV2480+BB2480</f>
        <v>0</v>
      </c>
      <c r="BI2480" s="575"/>
      <c r="BJ2480" s="590">
        <f>IF(BF2480=0,0,(BH2480/BF2480)*100)</f>
        <v>0</v>
      </c>
      <c r="BK2480" s="591"/>
      <c r="BL2480" s="650">
        <f>(AD2480*2)+(AJ2480*2)+(AP2480*3)+BB2480</f>
        <v>0</v>
      </c>
      <c r="BM2480" s="651"/>
      <c r="BN2480" s="652"/>
      <c r="BO2480" s="599" t="e">
        <f>(BL2480*BR$2468)+(N2480*BR$2469)+(X2480*BR$2470)+(R2480*BR$2471)+(V2480*BR$2472)+(Z2480*BR$2473)</f>
        <v>#REF!</v>
      </c>
      <c r="BP2480" s="599" t="e">
        <f>((AZ2480-BB2480)*BR$2475)+((AT2480-AV2480)*BR$2474)+(H2480*BR$2476)+(P2480*BR$2477)</f>
        <v>#REF!</v>
      </c>
      <c r="BQ2480" s="54"/>
      <c r="BR2480" s="54"/>
      <c r="BS2480" s="54"/>
    </row>
    <row r="2481" spans="1:71" ht="21.75" customHeight="1">
      <c r="A2481" s="54"/>
      <c r="B2481" s="566"/>
      <c r="C2481" s="560" t="str">
        <f>IF(ROSTER!D$20="","",ROSTER!D$20)</f>
        <v/>
      </c>
      <c r="D2481" s="561"/>
      <c r="E2481" s="547"/>
      <c r="F2481" s="502"/>
      <c r="G2481" s="507"/>
      <c r="H2481" s="544"/>
      <c r="I2481" s="545"/>
      <c r="J2481" s="540"/>
      <c r="K2481" s="541"/>
      <c r="L2481" s="553"/>
      <c r="M2481" s="559"/>
      <c r="N2481" s="556" t="s">
        <v>14</v>
      </c>
      <c r="O2481" s="557"/>
      <c r="P2481" s="540"/>
      <c r="Q2481" s="541"/>
      <c r="R2481" s="553"/>
      <c r="S2481" s="559"/>
      <c r="T2481" s="592"/>
      <c r="U2481" s="593"/>
      <c r="V2481" s="551"/>
      <c r="W2481" s="545"/>
      <c r="X2481" s="540"/>
      <c r="Y2481" s="545"/>
      <c r="Z2481" s="540"/>
      <c r="AA2481" s="545"/>
      <c r="AB2481" s="540"/>
      <c r="AC2481" s="541"/>
      <c r="AD2481" s="553"/>
      <c r="AE2481" s="559"/>
      <c r="AF2481" s="588"/>
      <c r="AG2481" s="589"/>
      <c r="AH2481" s="540"/>
      <c r="AI2481" s="541"/>
      <c r="AJ2481" s="553"/>
      <c r="AK2481" s="559"/>
      <c r="AL2481" s="592"/>
      <c r="AM2481" s="593"/>
      <c r="AN2481" s="540"/>
      <c r="AO2481" s="541"/>
      <c r="AP2481" s="553"/>
      <c r="AQ2481" s="559"/>
      <c r="AR2481" s="592"/>
      <c r="AS2481" s="593"/>
      <c r="AT2481" s="580"/>
      <c r="AU2481" s="581"/>
      <c r="AV2481" s="576"/>
      <c r="AW2481" s="577"/>
      <c r="AX2481" s="592"/>
      <c r="AY2481" s="593"/>
      <c r="AZ2481" s="540"/>
      <c r="BA2481" s="541"/>
      <c r="BB2481" s="553"/>
      <c r="BC2481" s="559"/>
      <c r="BD2481" s="592"/>
      <c r="BE2481" s="593"/>
      <c r="BF2481" s="580"/>
      <c r="BG2481" s="581"/>
      <c r="BH2481" s="576"/>
      <c r="BI2481" s="577"/>
      <c r="BJ2481" s="592"/>
      <c r="BK2481" s="593"/>
      <c r="BL2481" s="653"/>
      <c r="BM2481" s="654"/>
      <c r="BN2481" s="655"/>
      <c r="BO2481" s="600"/>
      <c r="BP2481" s="600"/>
      <c r="BQ2481" s="54"/>
      <c r="BR2481" s="54"/>
      <c r="BS2481" s="54"/>
    </row>
    <row r="2482" spans="1:71" ht="21.75" customHeight="1">
      <c r="A2482" s="54"/>
      <c r="B2482" s="565" t="str">
        <f>IF(ROSTER!B$22="","",ROSTER!B$22)</f>
        <v/>
      </c>
      <c r="C2482" s="536" t="str">
        <f>IF(ROSTER!C$22="","",ROSTER!C$22)</f>
        <v/>
      </c>
      <c r="D2482" s="537"/>
      <c r="E2482" s="546"/>
      <c r="F2482" s="501">
        <f>IF(E2482="y",1,IF(E2482="S",1,0))</f>
        <v>0</v>
      </c>
      <c r="G2482" s="506">
        <f>IF(E2482="S",1,0)</f>
        <v>0</v>
      </c>
      <c r="H2482" s="542"/>
      <c r="I2482" s="543"/>
      <c r="J2482" s="538"/>
      <c r="K2482" s="539"/>
      <c r="L2482" s="552"/>
      <c r="M2482" s="558"/>
      <c r="N2482" s="554">
        <f>L2482+J2482</f>
        <v>0</v>
      </c>
      <c r="O2482" s="555"/>
      <c r="P2482" s="538"/>
      <c r="Q2482" s="539"/>
      <c r="R2482" s="552"/>
      <c r="S2482" s="558"/>
      <c r="T2482" s="590">
        <f t="shared" ref="T2482:T2511" si="2229">R2482-P2482</f>
        <v>0</v>
      </c>
      <c r="U2482" s="591"/>
      <c r="V2482" s="550"/>
      <c r="W2482" s="543"/>
      <c r="X2482" s="538"/>
      <c r="Y2482" s="543"/>
      <c r="Z2482" s="538"/>
      <c r="AA2482" s="543"/>
      <c r="AB2482" s="538"/>
      <c r="AC2482" s="539"/>
      <c r="AD2482" s="552"/>
      <c r="AE2482" s="558"/>
      <c r="AF2482" s="586">
        <f>IF(AB2482=0,0,(AD2482/AB2482)*100)</f>
        <v>0</v>
      </c>
      <c r="AG2482" s="587"/>
      <c r="AH2482" s="538"/>
      <c r="AI2482" s="539"/>
      <c r="AJ2482" s="552"/>
      <c r="AK2482" s="558"/>
      <c r="AL2482" s="590">
        <f>IF(AH2482=0,0,(AJ2482/AH2482)*100)</f>
        <v>0</v>
      </c>
      <c r="AM2482" s="591"/>
      <c r="AN2482" s="538"/>
      <c r="AO2482" s="539"/>
      <c r="AP2482" s="552"/>
      <c r="AQ2482" s="558"/>
      <c r="AR2482" s="590">
        <f>IF(AN2482=0,0,(AP2482/AN2482)*100)</f>
        <v>0</v>
      </c>
      <c r="AS2482" s="591"/>
      <c r="AT2482" s="578">
        <f>AB2482+AH2482+AN2482</f>
        <v>0</v>
      </c>
      <c r="AU2482" s="579"/>
      <c r="AV2482" s="574">
        <f>AD2482+AJ2482+AP2482</f>
        <v>0</v>
      </c>
      <c r="AW2482" s="575"/>
      <c r="AX2482" s="590">
        <f>IF(AT2482=0,0,(AV2482/AT2482)*100)</f>
        <v>0</v>
      </c>
      <c r="AY2482" s="591"/>
      <c r="AZ2482" s="538"/>
      <c r="BA2482" s="539"/>
      <c r="BB2482" s="552"/>
      <c r="BC2482" s="558"/>
      <c r="BD2482" s="590">
        <f>IF(AZ2482=0,0,(BB2482/AZ2482)*100)</f>
        <v>0</v>
      </c>
      <c r="BE2482" s="591"/>
      <c r="BF2482" s="578">
        <f>AT2482+AZ2482</f>
        <v>0</v>
      </c>
      <c r="BG2482" s="579"/>
      <c r="BH2482" s="574">
        <f>AV2482+BB2482</f>
        <v>0</v>
      </c>
      <c r="BI2482" s="575"/>
      <c r="BJ2482" s="590">
        <f>IF(BF2482=0,0,(BH2482/BF2482)*100)</f>
        <v>0</v>
      </c>
      <c r="BK2482" s="591"/>
      <c r="BL2482" s="650">
        <f>(AD2482*2)+(AJ2482*2)+(AP2482*3)+BB2482</f>
        <v>0</v>
      </c>
      <c r="BM2482" s="651"/>
      <c r="BN2482" s="652"/>
      <c r="BO2482" s="599" t="e">
        <f>(BL2482*BR$2468)+(N2482*BR$2469)+(X2482*BR$2470)+(R2482*BR$2471)+(V2482*BR$2472)+(Z2482*BR$2473)</f>
        <v>#REF!</v>
      </c>
      <c r="BP2482" s="599" t="e">
        <f>((AZ2482-BB2482)*BR$2475)+((AT2482-AV2482)*BR$2474)+(H2482*BR$2476)+(P2482*BR$2477)</f>
        <v>#REF!</v>
      </c>
      <c r="BQ2482" s="54"/>
      <c r="BR2482" s="54"/>
      <c r="BS2482" s="54"/>
    </row>
    <row r="2483" spans="1:71" ht="21.75" customHeight="1">
      <c r="A2483" s="54"/>
      <c r="B2483" s="566"/>
      <c r="C2483" s="560" t="str">
        <f>IF(ROSTER!D$22="","",ROSTER!D$22)</f>
        <v/>
      </c>
      <c r="D2483" s="561"/>
      <c r="E2483" s="547"/>
      <c r="F2483" s="502"/>
      <c r="G2483" s="507"/>
      <c r="H2483" s="544"/>
      <c r="I2483" s="545"/>
      <c r="J2483" s="540"/>
      <c r="K2483" s="541"/>
      <c r="L2483" s="553"/>
      <c r="M2483" s="559"/>
      <c r="N2483" s="556" t="s">
        <v>14</v>
      </c>
      <c r="O2483" s="557"/>
      <c r="P2483" s="540"/>
      <c r="Q2483" s="541"/>
      <c r="R2483" s="553"/>
      <c r="S2483" s="559"/>
      <c r="T2483" s="592"/>
      <c r="U2483" s="593"/>
      <c r="V2483" s="551"/>
      <c r="W2483" s="545"/>
      <c r="X2483" s="540"/>
      <c r="Y2483" s="545"/>
      <c r="Z2483" s="540"/>
      <c r="AA2483" s="545"/>
      <c r="AB2483" s="540"/>
      <c r="AC2483" s="541"/>
      <c r="AD2483" s="553"/>
      <c r="AE2483" s="559"/>
      <c r="AF2483" s="588"/>
      <c r="AG2483" s="589"/>
      <c r="AH2483" s="540"/>
      <c r="AI2483" s="541"/>
      <c r="AJ2483" s="553"/>
      <c r="AK2483" s="559"/>
      <c r="AL2483" s="592"/>
      <c r="AM2483" s="593"/>
      <c r="AN2483" s="540"/>
      <c r="AO2483" s="541"/>
      <c r="AP2483" s="553"/>
      <c r="AQ2483" s="559"/>
      <c r="AR2483" s="592"/>
      <c r="AS2483" s="593"/>
      <c r="AT2483" s="580"/>
      <c r="AU2483" s="581"/>
      <c r="AV2483" s="576"/>
      <c r="AW2483" s="577"/>
      <c r="AX2483" s="592"/>
      <c r="AY2483" s="593"/>
      <c r="AZ2483" s="540"/>
      <c r="BA2483" s="541"/>
      <c r="BB2483" s="553"/>
      <c r="BC2483" s="559"/>
      <c r="BD2483" s="592"/>
      <c r="BE2483" s="593"/>
      <c r="BF2483" s="580"/>
      <c r="BG2483" s="581"/>
      <c r="BH2483" s="576"/>
      <c r="BI2483" s="577"/>
      <c r="BJ2483" s="592"/>
      <c r="BK2483" s="593"/>
      <c r="BL2483" s="653"/>
      <c r="BM2483" s="654"/>
      <c r="BN2483" s="655"/>
      <c r="BO2483" s="600"/>
      <c r="BP2483" s="600"/>
      <c r="BQ2483" s="54"/>
      <c r="BR2483" s="54"/>
      <c r="BS2483" s="54"/>
    </row>
    <row r="2484" spans="1:71" ht="21.75" customHeight="1">
      <c r="A2484" s="54"/>
      <c r="B2484" s="565" t="str">
        <f>IF(ROSTER!B$24="","",ROSTER!B$24)</f>
        <v/>
      </c>
      <c r="C2484" s="536" t="str">
        <f>IF(ROSTER!C$24="","",ROSTER!C$24)</f>
        <v/>
      </c>
      <c r="D2484" s="537"/>
      <c r="E2484" s="546"/>
      <c r="F2484" s="501">
        <f>IF(E2484="y",1,IF(E2484="S",1,0))</f>
        <v>0</v>
      </c>
      <c r="G2484" s="506">
        <f>IF(E2484="S",1,0)</f>
        <v>0</v>
      </c>
      <c r="H2484" s="542"/>
      <c r="I2484" s="543"/>
      <c r="J2484" s="538"/>
      <c r="K2484" s="539"/>
      <c r="L2484" s="552"/>
      <c r="M2484" s="558"/>
      <c r="N2484" s="554">
        <f>L2484+J2484</f>
        <v>0</v>
      </c>
      <c r="O2484" s="555"/>
      <c r="P2484" s="538"/>
      <c r="Q2484" s="539"/>
      <c r="R2484" s="552"/>
      <c r="S2484" s="558"/>
      <c r="T2484" s="590">
        <f t="shared" ref="T2484:T2511" si="2230">R2484-P2484</f>
        <v>0</v>
      </c>
      <c r="U2484" s="591"/>
      <c r="V2484" s="550"/>
      <c r="W2484" s="543"/>
      <c r="X2484" s="538"/>
      <c r="Y2484" s="543"/>
      <c r="Z2484" s="538"/>
      <c r="AA2484" s="543"/>
      <c r="AB2484" s="538"/>
      <c r="AC2484" s="539"/>
      <c r="AD2484" s="552"/>
      <c r="AE2484" s="558"/>
      <c r="AF2484" s="586">
        <f>IF(AB2484=0,0,(AD2484/AB2484)*100)</f>
        <v>0</v>
      </c>
      <c r="AG2484" s="587"/>
      <c r="AH2484" s="538"/>
      <c r="AI2484" s="539"/>
      <c r="AJ2484" s="552"/>
      <c r="AK2484" s="558"/>
      <c r="AL2484" s="590">
        <f>IF(AH2484=0,0,(AJ2484/AH2484)*100)</f>
        <v>0</v>
      </c>
      <c r="AM2484" s="591"/>
      <c r="AN2484" s="538"/>
      <c r="AO2484" s="539"/>
      <c r="AP2484" s="552"/>
      <c r="AQ2484" s="558"/>
      <c r="AR2484" s="590">
        <f>IF(AN2484=0,0,(AP2484/AN2484)*100)</f>
        <v>0</v>
      </c>
      <c r="AS2484" s="591"/>
      <c r="AT2484" s="578">
        <f>AB2484+AH2484+AN2484</f>
        <v>0</v>
      </c>
      <c r="AU2484" s="579"/>
      <c r="AV2484" s="574">
        <f>AD2484+AJ2484+AP2484</f>
        <v>0</v>
      </c>
      <c r="AW2484" s="575"/>
      <c r="AX2484" s="590">
        <f>IF(AT2484=0,0,(AV2484/AT2484)*100)</f>
        <v>0</v>
      </c>
      <c r="AY2484" s="591"/>
      <c r="AZ2484" s="538"/>
      <c r="BA2484" s="539"/>
      <c r="BB2484" s="552"/>
      <c r="BC2484" s="558"/>
      <c r="BD2484" s="590">
        <f>IF(AZ2484=0,0,(BB2484/AZ2484)*100)</f>
        <v>0</v>
      </c>
      <c r="BE2484" s="591"/>
      <c r="BF2484" s="578">
        <f>AT2484+AZ2484</f>
        <v>0</v>
      </c>
      <c r="BG2484" s="579"/>
      <c r="BH2484" s="574">
        <f>AV2484+BB2484</f>
        <v>0</v>
      </c>
      <c r="BI2484" s="575"/>
      <c r="BJ2484" s="590">
        <f>IF(BF2484=0,0,(BH2484/BF2484)*100)</f>
        <v>0</v>
      </c>
      <c r="BK2484" s="591"/>
      <c r="BL2484" s="650">
        <f>(AD2484*2)+(AJ2484*2)+(AP2484*3)+BB2484</f>
        <v>0</v>
      </c>
      <c r="BM2484" s="651"/>
      <c r="BN2484" s="652"/>
      <c r="BO2484" s="599" t="e">
        <f>(BL2484*BR$2468)+(N2484*BR$2469)+(X2484*BR$2470)+(R2484*BR$2471)+(V2484*BR$2472)+(Z2484*BR$2473)</f>
        <v>#REF!</v>
      </c>
      <c r="BP2484" s="599" t="e">
        <f>((AZ2484-BB2484)*BR$2475)+((AT2484-AV2484)*BR$2474)+(H2484*BR$2476)+(P2484*BR$2477)</f>
        <v>#REF!</v>
      </c>
      <c r="BQ2484" s="54"/>
      <c r="BR2484" s="54"/>
      <c r="BS2484" s="54"/>
    </row>
    <row r="2485" spans="1:71" ht="21.75" customHeight="1">
      <c r="A2485" s="54"/>
      <c r="B2485" s="566"/>
      <c r="C2485" s="560" t="str">
        <f>IF(ROSTER!D$24="","",ROSTER!D$24)</f>
        <v/>
      </c>
      <c r="D2485" s="561"/>
      <c r="E2485" s="547"/>
      <c r="F2485" s="502"/>
      <c r="G2485" s="507"/>
      <c r="H2485" s="544"/>
      <c r="I2485" s="545"/>
      <c r="J2485" s="540"/>
      <c r="K2485" s="541"/>
      <c r="L2485" s="553"/>
      <c r="M2485" s="559"/>
      <c r="N2485" s="556" t="s">
        <v>14</v>
      </c>
      <c r="O2485" s="557"/>
      <c r="P2485" s="540"/>
      <c r="Q2485" s="541"/>
      <c r="R2485" s="553"/>
      <c r="S2485" s="559"/>
      <c r="T2485" s="592"/>
      <c r="U2485" s="593"/>
      <c r="V2485" s="551"/>
      <c r="W2485" s="545"/>
      <c r="X2485" s="540"/>
      <c r="Y2485" s="545"/>
      <c r="Z2485" s="540"/>
      <c r="AA2485" s="545"/>
      <c r="AB2485" s="540"/>
      <c r="AC2485" s="541"/>
      <c r="AD2485" s="553"/>
      <c r="AE2485" s="559"/>
      <c r="AF2485" s="588"/>
      <c r="AG2485" s="589"/>
      <c r="AH2485" s="540"/>
      <c r="AI2485" s="541"/>
      <c r="AJ2485" s="553"/>
      <c r="AK2485" s="559"/>
      <c r="AL2485" s="592"/>
      <c r="AM2485" s="593"/>
      <c r="AN2485" s="540"/>
      <c r="AO2485" s="541"/>
      <c r="AP2485" s="553"/>
      <c r="AQ2485" s="559"/>
      <c r="AR2485" s="592"/>
      <c r="AS2485" s="593"/>
      <c r="AT2485" s="580"/>
      <c r="AU2485" s="581"/>
      <c r="AV2485" s="576"/>
      <c r="AW2485" s="577"/>
      <c r="AX2485" s="592"/>
      <c r="AY2485" s="593"/>
      <c r="AZ2485" s="540"/>
      <c r="BA2485" s="541"/>
      <c r="BB2485" s="553"/>
      <c r="BC2485" s="559"/>
      <c r="BD2485" s="592"/>
      <c r="BE2485" s="593"/>
      <c r="BF2485" s="580"/>
      <c r="BG2485" s="581"/>
      <c r="BH2485" s="576"/>
      <c r="BI2485" s="577"/>
      <c r="BJ2485" s="592"/>
      <c r="BK2485" s="593"/>
      <c r="BL2485" s="653"/>
      <c r="BM2485" s="654"/>
      <c r="BN2485" s="655"/>
      <c r="BO2485" s="600"/>
      <c r="BP2485" s="600"/>
      <c r="BQ2485" s="54"/>
      <c r="BR2485" s="54"/>
      <c r="BS2485" s="54"/>
    </row>
    <row r="2486" spans="1:71" ht="21.75" customHeight="1">
      <c r="A2486" s="54"/>
      <c r="B2486" s="565" t="str">
        <f>IF(ROSTER!B$26="","",ROSTER!B$26)</f>
        <v/>
      </c>
      <c r="C2486" s="536" t="str">
        <f>IF(ROSTER!C$26="","",ROSTER!C$26)</f>
        <v/>
      </c>
      <c r="D2486" s="537"/>
      <c r="E2486" s="546"/>
      <c r="F2486" s="501">
        <f>IF(E2486="y",1,IF(E2486="S",1,0))</f>
        <v>0</v>
      </c>
      <c r="G2486" s="506">
        <f>IF(E2486="S",1,0)</f>
        <v>0</v>
      </c>
      <c r="H2486" s="542"/>
      <c r="I2486" s="543"/>
      <c r="J2486" s="538"/>
      <c r="K2486" s="539"/>
      <c r="L2486" s="552"/>
      <c r="M2486" s="558"/>
      <c r="N2486" s="554">
        <f>L2486+J2486</f>
        <v>0</v>
      </c>
      <c r="O2486" s="555"/>
      <c r="P2486" s="538"/>
      <c r="Q2486" s="539"/>
      <c r="R2486" s="552"/>
      <c r="S2486" s="558"/>
      <c r="T2486" s="590">
        <f t="shared" ref="T2486:T2511" si="2231">R2486-P2486</f>
        <v>0</v>
      </c>
      <c r="U2486" s="591"/>
      <c r="V2486" s="550"/>
      <c r="W2486" s="543"/>
      <c r="X2486" s="538"/>
      <c r="Y2486" s="543"/>
      <c r="Z2486" s="538"/>
      <c r="AA2486" s="543"/>
      <c r="AB2486" s="538"/>
      <c r="AC2486" s="539"/>
      <c r="AD2486" s="552"/>
      <c r="AE2486" s="558"/>
      <c r="AF2486" s="586">
        <f>IF(AB2486=0,0,(AD2486/AB2486)*100)</f>
        <v>0</v>
      </c>
      <c r="AG2486" s="587"/>
      <c r="AH2486" s="538"/>
      <c r="AI2486" s="539"/>
      <c r="AJ2486" s="552"/>
      <c r="AK2486" s="558"/>
      <c r="AL2486" s="590">
        <f>IF(AH2486=0,0,(AJ2486/AH2486)*100)</f>
        <v>0</v>
      </c>
      <c r="AM2486" s="591"/>
      <c r="AN2486" s="538"/>
      <c r="AO2486" s="539"/>
      <c r="AP2486" s="552"/>
      <c r="AQ2486" s="558"/>
      <c r="AR2486" s="590">
        <f>IF(AN2486=0,0,(AP2486/AN2486)*100)</f>
        <v>0</v>
      </c>
      <c r="AS2486" s="591"/>
      <c r="AT2486" s="578">
        <f>AB2486+AH2486+AN2486</f>
        <v>0</v>
      </c>
      <c r="AU2486" s="579"/>
      <c r="AV2486" s="574">
        <f>AD2486+AJ2486+AP2486</f>
        <v>0</v>
      </c>
      <c r="AW2486" s="575"/>
      <c r="AX2486" s="590">
        <f>IF(AT2486=0,0,(AV2486/AT2486)*100)</f>
        <v>0</v>
      </c>
      <c r="AY2486" s="591"/>
      <c r="AZ2486" s="538"/>
      <c r="BA2486" s="539"/>
      <c r="BB2486" s="552"/>
      <c r="BC2486" s="558"/>
      <c r="BD2486" s="590">
        <f>IF(AZ2486=0,0,(BB2486/AZ2486)*100)</f>
        <v>0</v>
      </c>
      <c r="BE2486" s="591"/>
      <c r="BF2486" s="578">
        <f>AT2486+AZ2486</f>
        <v>0</v>
      </c>
      <c r="BG2486" s="579"/>
      <c r="BH2486" s="574">
        <f>AV2486+BB2486</f>
        <v>0</v>
      </c>
      <c r="BI2486" s="575"/>
      <c r="BJ2486" s="590">
        <f>IF(BF2486=0,0,(BH2486/BF2486)*100)</f>
        <v>0</v>
      </c>
      <c r="BK2486" s="591"/>
      <c r="BL2486" s="650">
        <f>(AD2486*2)+(AJ2486*2)+(AP2486*3)+BB2486</f>
        <v>0</v>
      </c>
      <c r="BM2486" s="651"/>
      <c r="BN2486" s="652"/>
      <c r="BO2486" s="599" t="e">
        <f>(BL2486*BR$2468)+(N2486*BR$2469)+(X2486*BR$2470)+(R2486*BR$2471)+(V2486*BR$2472)+(Z2486*BR$2473)</f>
        <v>#REF!</v>
      </c>
      <c r="BP2486" s="599" t="e">
        <f>((AZ2486-BB2486)*BR$2475)+((AT2486-AV2486)*BR$2474)+(H2486*BR$2476)+(P2486*BR$2477)</f>
        <v>#REF!</v>
      </c>
      <c r="BQ2486" s="54"/>
      <c r="BR2486" s="54"/>
      <c r="BS2486" s="54"/>
    </row>
    <row r="2487" spans="1:71" ht="21.75" customHeight="1">
      <c r="A2487" s="54"/>
      <c r="B2487" s="566"/>
      <c r="C2487" s="560" t="str">
        <f>IF(ROSTER!D$26="","",ROSTER!D$26)</f>
        <v/>
      </c>
      <c r="D2487" s="561"/>
      <c r="E2487" s="547"/>
      <c r="F2487" s="502"/>
      <c r="G2487" s="507"/>
      <c r="H2487" s="544"/>
      <c r="I2487" s="545"/>
      <c r="J2487" s="540"/>
      <c r="K2487" s="541"/>
      <c r="L2487" s="553"/>
      <c r="M2487" s="559"/>
      <c r="N2487" s="556" t="s">
        <v>14</v>
      </c>
      <c r="O2487" s="557"/>
      <c r="P2487" s="540"/>
      <c r="Q2487" s="541"/>
      <c r="R2487" s="553"/>
      <c r="S2487" s="559"/>
      <c r="T2487" s="592"/>
      <c r="U2487" s="593"/>
      <c r="V2487" s="551"/>
      <c r="W2487" s="545"/>
      <c r="X2487" s="540"/>
      <c r="Y2487" s="545"/>
      <c r="Z2487" s="540"/>
      <c r="AA2487" s="545"/>
      <c r="AB2487" s="540"/>
      <c r="AC2487" s="541"/>
      <c r="AD2487" s="553"/>
      <c r="AE2487" s="559"/>
      <c r="AF2487" s="588"/>
      <c r="AG2487" s="589"/>
      <c r="AH2487" s="540"/>
      <c r="AI2487" s="541"/>
      <c r="AJ2487" s="553"/>
      <c r="AK2487" s="559"/>
      <c r="AL2487" s="592"/>
      <c r="AM2487" s="593"/>
      <c r="AN2487" s="540"/>
      <c r="AO2487" s="541"/>
      <c r="AP2487" s="553"/>
      <c r="AQ2487" s="559"/>
      <c r="AR2487" s="592"/>
      <c r="AS2487" s="593"/>
      <c r="AT2487" s="580"/>
      <c r="AU2487" s="581"/>
      <c r="AV2487" s="576"/>
      <c r="AW2487" s="577"/>
      <c r="AX2487" s="592"/>
      <c r="AY2487" s="593"/>
      <c r="AZ2487" s="540"/>
      <c r="BA2487" s="541"/>
      <c r="BB2487" s="553"/>
      <c r="BC2487" s="559"/>
      <c r="BD2487" s="592"/>
      <c r="BE2487" s="593"/>
      <c r="BF2487" s="580"/>
      <c r="BG2487" s="581"/>
      <c r="BH2487" s="576"/>
      <c r="BI2487" s="577"/>
      <c r="BJ2487" s="592"/>
      <c r="BK2487" s="593"/>
      <c r="BL2487" s="653"/>
      <c r="BM2487" s="654"/>
      <c r="BN2487" s="655"/>
      <c r="BO2487" s="600"/>
      <c r="BP2487" s="600"/>
      <c r="BQ2487" s="54"/>
      <c r="BR2487" s="54"/>
      <c r="BS2487" s="54"/>
    </row>
    <row r="2488" spans="1:71" ht="21.75" customHeight="1">
      <c r="A2488" s="54"/>
      <c r="B2488" s="565" t="str">
        <f>IF(ROSTER!B$28="","",ROSTER!B$28)</f>
        <v/>
      </c>
      <c r="C2488" s="536" t="str">
        <f>IF(ROSTER!C$28="","",ROSTER!C$28)</f>
        <v/>
      </c>
      <c r="D2488" s="537"/>
      <c r="E2488" s="546"/>
      <c r="F2488" s="501">
        <f>IF(E2488="y",1,IF(E2488="S",1,0))</f>
        <v>0</v>
      </c>
      <c r="G2488" s="506">
        <f>IF(E2488="S",1,0)</f>
        <v>0</v>
      </c>
      <c r="H2488" s="542"/>
      <c r="I2488" s="543"/>
      <c r="J2488" s="538"/>
      <c r="K2488" s="539"/>
      <c r="L2488" s="552"/>
      <c r="M2488" s="558"/>
      <c r="N2488" s="554">
        <f>L2488+J2488</f>
        <v>0</v>
      </c>
      <c r="O2488" s="555"/>
      <c r="P2488" s="538"/>
      <c r="Q2488" s="539"/>
      <c r="R2488" s="552"/>
      <c r="S2488" s="558"/>
      <c r="T2488" s="590">
        <f t="shared" ref="T2488:T2511" si="2232">R2488-P2488</f>
        <v>0</v>
      </c>
      <c r="U2488" s="591"/>
      <c r="V2488" s="550"/>
      <c r="W2488" s="543"/>
      <c r="X2488" s="538"/>
      <c r="Y2488" s="543"/>
      <c r="Z2488" s="538"/>
      <c r="AA2488" s="543"/>
      <c r="AB2488" s="538"/>
      <c r="AC2488" s="539"/>
      <c r="AD2488" s="552"/>
      <c r="AE2488" s="558"/>
      <c r="AF2488" s="586">
        <f>IF(AB2488=0,0,(AD2488/AB2488)*100)</f>
        <v>0</v>
      </c>
      <c r="AG2488" s="587"/>
      <c r="AH2488" s="538"/>
      <c r="AI2488" s="539"/>
      <c r="AJ2488" s="552"/>
      <c r="AK2488" s="558"/>
      <c r="AL2488" s="590">
        <f>IF(AH2488=0,0,(AJ2488/AH2488)*100)</f>
        <v>0</v>
      </c>
      <c r="AM2488" s="591"/>
      <c r="AN2488" s="538"/>
      <c r="AO2488" s="539"/>
      <c r="AP2488" s="552"/>
      <c r="AQ2488" s="558"/>
      <c r="AR2488" s="590">
        <f>IF(AN2488=0,0,(AP2488/AN2488)*100)</f>
        <v>0</v>
      </c>
      <c r="AS2488" s="591"/>
      <c r="AT2488" s="578">
        <f>AB2488+AH2488+AN2488</f>
        <v>0</v>
      </c>
      <c r="AU2488" s="579"/>
      <c r="AV2488" s="574">
        <f>AD2488+AJ2488+AP2488</f>
        <v>0</v>
      </c>
      <c r="AW2488" s="575"/>
      <c r="AX2488" s="590">
        <f>IF(AT2488=0,0,(AV2488/AT2488)*100)</f>
        <v>0</v>
      </c>
      <c r="AY2488" s="591"/>
      <c r="AZ2488" s="538"/>
      <c r="BA2488" s="539"/>
      <c r="BB2488" s="552"/>
      <c r="BC2488" s="558"/>
      <c r="BD2488" s="590">
        <f>IF(AZ2488=0,0,(BB2488/AZ2488)*100)</f>
        <v>0</v>
      </c>
      <c r="BE2488" s="591"/>
      <c r="BF2488" s="578">
        <f>AT2488+AZ2488</f>
        <v>0</v>
      </c>
      <c r="BG2488" s="579"/>
      <c r="BH2488" s="574">
        <f>AV2488+BB2488</f>
        <v>0</v>
      </c>
      <c r="BI2488" s="575"/>
      <c r="BJ2488" s="590">
        <f>IF(BF2488=0,0,(BH2488/BF2488)*100)</f>
        <v>0</v>
      </c>
      <c r="BK2488" s="591"/>
      <c r="BL2488" s="650">
        <f>(AD2488*2)+(AJ2488*2)+(AP2488*3)+BB2488</f>
        <v>0</v>
      </c>
      <c r="BM2488" s="651"/>
      <c r="BN2488" s="652"/>
      <c r="BO2488" s="599" t="e">
        <f>(BL2488*BR$2468)+(N2488*BR$2469)+(X2488*BR$2470)+(R2488*BR$2471)+(V2488*BR$2472)+(Z2488*BR$2473)</f>
        <v>#REF!</v>
      </c>
      <c r="BP2488" s="599" t="e">
        <f>((AZ2488-BB2488)*BR$2475)+((AT2488-AV2488)*BR$2474)+(H2488*BR$2476)+(P2488*BR$2477)</f>
        <v>#REF!</v>
      </c>
      <c r="BQ2488" s="54"/>
      <c r="BR2488" s="54"/>
      <c r="BS2488" s="54"/>
    </row>
    <row r="2489" spans="1:71" ht="21.75" customHeight="1">
      <c r="A2489" s="54"/>
      <c r="B2489" s="566"/>
      <c r="C2489" s="560" t="str">
        <f>IF(ROSTER!D$28="","",ROSTER!D$28)</f>
        <v/>
      </c>
      <c r="D2489" s="561"/>
      <c r="E2489" s="547"/>
      <c r="F2489" s="502"/>
      <c r="G2489" s="507"/>
      <c r="H2489" s="544"/>
      <c r="I2489" s="545"/>
      <c r="J2489" s="540"/>
      <c r="K2489" s="541"/>
      <c r="L2489" s="553"/>
      <c r="M2489" s="559"/>
      <c r="N2489" s="556" t="s">
        <v>14</v>
      </c>
      <c r="O2489" s="557"/>
      <c r="P2489" s="540"/>
      <c r="Q2489" s="541"/>
      <c r="R2489" s="553"/>
      <c r="S2489" s="559"/>
      <c r="T2489" s="592"/>
      <c r="U2489" s="593"/>
      <c r="V2489" s="551"/>
      <c r="W2489" s="545"/>
      <c r="X2489" s="540"/>
      <c r="Y2489" s="545"/>
      <c r="Z2489" s="540"/>
      <c r="AA2489" s="545"/>
      <c r="AB2489" s="540"/>
      <c r="AC2489" s="541"/>
      <c r="AD2489" s="553"/>
      <c r="AE2489" s="559"/>
      <c r="AF2489" s="588"/>
      <c r="AG2489" s="589"/>
      <c r="AH2489" s="540"/>
      <c r="AI2489" s="541"/>
      <c r="AJ2489" s="553"/>
      <c r="AK2489" s="559"/>
      <c r="AL2489" s="592"/>
      <c r="AM2489" s="593"/>
      <c r="AN2489" s="540"/>
      <c r="AO2489" s="541"/>
      <c r="AP2489" s="553"/>
      <c r="AQ2489" s="559"/>
      <c r="AR2489" s="592"/>
      <c r="AS2489" s="593"/>
      <c r="AT2489" s="580"/>
      <c r="AU2489" s="581"/>
      <c r="AV2489" s="576"/>
      <c r="AW2489" s="577"/>
      <c r="AX2489" s="592"/>
      <c r="AY2489" s="593"/>
      <c r="AZ2489" s="540"/>
      <c r="BA2489" s="541"/>
      <c r="BB2489" s="553"/>
      <c r="BC2489" s="559"/>
      <c r="BD2489" s="592"/>
      <c r="BE2489" s="593"/>
      <c r="BF2489" s="580"/>
      <c r="BG2489" s="581"/>
      <c r="BH2489" s="576"/>
      <c r="BI2489" s="577"/>
      <c r="BJ2489" s="592"/>
      <c r="BK2489" s="593"/>
      <c r="BL2489" s="653"/>
      <c r="BM2489" s="654"/>
      <c r="BN2489" s="655"/>
      <c r="BO2489" s="600"/>
      <c r="BP2489" s="600"/>
      <c r="BQ2489" s="54"/>
      <c r="BR2489" s="54"/>
      <c r="BS2489" s="54"/>
    </row>
    <row r="2490" spans="1:71" ht="21.75" customHeight="1">
      <c r="A2490" s="54"/>
      <c r="B2490" s="565" t="str">
        <f>IF(ROSTER!B$30="","",ROSTER!B$30)</f>
        <v/>
      </c>
      <c r="C2490" s="536" t="str">
        <f>IF(ROSTER!C$30="","",ROSTER!C$30)</f>
        <v/>
      </c>
      <c r="D2490" s="537"/>
      <c r="E2490" s="546"/>
      <c r="F2490" s="501">
        <f>IF(E2490="y",1,IF(E2490="S",1,0))</f>
        <v>0</v>
      </c>
      <c r="G2490" s="506">
        <f>IF(E2490="S",1,0)</f>
        <v>0</v>
      </c>
      <c r="H2490" s="542"/>
      <c r="I2490" s="543"/>
      <c r="J2490" s="538"/>
      <c r="K2490" s="539"/>
      <c r="L2490" s="552"/>
      <c r="M2490" s="558"/>
      <c r="N2490" s="554">
        <f>L2490+J2490</f>
        <v>0</v>
      </c>
      <c r="O2490" s="555"/>
      <c r="P2490" s="538"/>
      <c r="Q2490" s="539"/>
      <c r="R2490" s="552"/>
      <c r="S2490" s="558"/>
      <c r="T2490" s="590">
        <f t="shared" ref="T2490:T2511" si="2233">R2490-P2490</f>
        <v>0</v>
      </c>
      <c r="U2490" s="591"/>
      <c r="V2490" s="550"/>
      <c r="W2490" s="543"/>
      <c r="X2490" s="538"/>
      <c r="Y2490" s="543"/>
      <c r="Z2490" s="538"/>
      <c r="AA2490" s="543"/>
      <c r="AB2490" s="538"/>
      <c r="AC2490" s="539"/>
      <c r="AD2490" s="552"/>
      <c r="AE2490" s="558"/>
      <c r="AF2490" s="586">
        <f>IF(AB2490=0,0,(AD2490/AB2490)*100)</f>
        <v>0</v>
      </c>
      <c r="AG2490" s="587"/>
      <c r="AH2490" s="538"/>
      <c r="AI2490" s="539"/>
      <c r="AJ2490" s="552"/>
      <c r="AK2490" s="558"/>
      <c r="AL2490" s="590">
        <f>IF(AH2490=0,0,(AJ2490/AH2490)*100)</f>
        <v>0</v>
      </c>
      <c r="AM2490" s="591"/>
      <c r="AN2490" s="538"/>
      <c r="AO2490" s="539"/>
      <c r="AP2490" s="552"/>
      <c r="AQ2490" s="558"/>
      <c r="AR2490" s="590">
        <f>IF(AN2490=0,0,(AP2490/AN2490)*100)</f>
        <v>0</v>
      </c>
      <c r="AS2490" s="591"/>
      <c r="AT2490" s="578">
        <f>AB2490+AH2490+AN2490</f>
        <v>0</v>
      </c>
      <c r="AU2490" s="579"/>
      <c r="AV2490" s="574">
        <f>AD2490+AJ2490+AP2490</f>
        <v>0</v>
      </c>
      <c r="AW2490" s="575"/>
      <c r="AX2490" s="590">
        <f>IF(AT2490=0,0,(AV2490/AT2490)*100)</f>
        <v>0</v>
      </c>
      <c r="AY2490" s="591"/>
      <c r="AZ2490" s="538"/>
      <c r="BA2490" s="539"/>
      <c r="BB2490" s="552"/>
      <c r="BC2490" s="558"/>
      <c r="BD2490" s="590">
        <f>IF(AZ2490=0,0,(BB2490/AZ2490)*100)</f>
        <v>0</v>
      </c>
      <c r="BE2490" s="591"/>
      <c r="BF2490" s="578">
        <f>AT2490+AZ2490</f>
        <v>0</v>
      </c>
      <c r="BG2490" s="579"/>
      <c r="BH2490" s="574">
        <f>AV2490+BB2490</f>
        <v>0</v>
      </c>
      <c r="BI2490" s="575"/>
      <c r="BJ2490" s="590">
        <f>IF(BF2490=0,0,(BH2490/BF2490)*100)</f>
        <v>0</v>
      </c>
      <c r="BK2490" s="591"/>
      <c r="BL2490" s="650">
        <f>(AD2490*2)+(AJ2490*2)+(AP2490*3)+BB2490</f>
        <v>0</v>
      </c>
      <c r="BM2490" s="651"/>
      <c r="BN2490" s="652"/>
      <c r="BO2490" s="599" t="e">
        <f>(BL2490*BR$2468)+(N2490*BR$2469)+(X2490*BR$2470)+(R2490*BR$2471)+(V2490*BR$2472)+(Z2490*BR$2473)</f>
        <v>#REF!</v>
      </c>
      <c r="BP2490" s="599" t="e">
        <f>((AZ2490-BB2490)*BR$2475)+((AT2490-AV2490)*BR$2474)+(H2490*BR$2476)+(P2490*BR$2477)</f>
        <v>#REF!</v>
      </c>
      <c r="BQ2490" s="54"/>
      <c r="BR2490" s="54"/>
      <c r="BS2490" s="54"/>
    </row>
    <row r="2491" spans="1:71" ht="21.75" customHeight="1">
      <c r="A2491" s="54"/>
      <c r="B2491" s="566"/>
      <c r="C2491" s="560" t="str">
        <f>IF(ROSTER!D$30="","",ROSTER!D$30)</f>
        <v/>
      </c>
      <c r="D2491" s="561"/>
      <c r="E2491" s="547"/>
      <c r="F2491" s="502"/>
      <c r="G2491" s="507"/>
      <c r="H2491" s="544"/>
      <c r="I2491" s="545"/>
      <c r="J2491" s="540"/>
      <c r="K2491" s="541"/>
      <c r="L2491" s="553"/>
      <c r="M2491" s="559"/>
      <c r="N2491" s="556" t="s">
        <v>14</v>
      </c>
      <c r="O2491" s="557"/>
      <c r="P2491" s="540"/>
      <c r="Q2491" s="541"/>
      <c r="R2491" s="553"/>
      <c r="S2491" s="559"/>
      <c r="T2491" s="592"/>
      <c r="U2491" s="593"/>
      <c r="V2491" s="551"/>
      <c r="W2491" s="545"/>
      <c r="X2491" s="540"/>
      <c r="Y2491" s="545"/>
      <c r="Z2491" s="540"/>
      <c r="AA2491" s="545"/>
      <c r="AB2491" s="540"/>
      <c r="AC2491" s="541"/>
      <c r="AD2491" s="553"/>
      <c r="AE2491" s="559"/>
      <c r="AF2491" s="588"/>
      <c r="AG2491" s="589"/>
      <c r="AH2491" s="540"/>
      <c r="AI2491" s="541"/>
      <c r="AJ2491" s="553"/>
      <c r="AK2491" s="559"/>
      <c r="AL2491" s="592"/>
      <c r="AM2491" s="593"/>
      <c r="AN2491" s="540"/>
      <c r="AO2491" s="541"/>
      <c r="AP2491" s="553"/>
      <c r="AQ2491" s="559"/>
      <c r="AR2491" s="592"/>
      <c r="AS2491" s="593"/>
      <c r="AT2491" s="580"/>
      <c r="AU2491" s="581"/>
      <c r="AV2491" s="576"/>
      <c r="AW2491" s="577"/>
      <c r="AX2491" s="592"/>
      <c r="AY2491" s="593"/>
      <c r="AZ2491" s="540"/>
      <c r="BA2491" s="541"/>
      <c r="BB2491" s="553"/>
      <c r="BC2491" s="559"/>
      <c r="BD2491" s="592"/>
      <c r="BE2491" s="593"/>
      <c r="BF2491" s="580"/>
      <c r="BG2491" s="581"/>
      <c r="BH2491" s="576"/>
      <c r="BI2491" s="577"/>
      <c r="BJ2491" s="592"/>
      <c r="BK2491" s="593"/>
      <c r="BL2491" s="653"/>
      <c r="BM2491" s="654"/>
      <c r="BN2491" s="655"/>
      <c r="BO2491" s="600"/>
      <c r="BP2491" s="600"/>
      <c r="BQ2491" s="54"/>
      <c r="BR2491" s="54"/>
      <c r="BS2491" s="54"/>
    </row>
    <row r="2492" spans="1:71" ht="21.75" customHeight="1">
      <c r="A2492" s="54"/>
      <c r="B2492" s="565" t="str">
        <f>IF(ROSTER!B$32="","",ROSTER!B$32)</f>
        <v/>
      </c>
      <c r="C2492" s="536" t="str">
        <f>IF(ROSTER!C$32="","",ROSTER!C$32)</f>
        <v/>
      </c>
      <c r="D2492" s="537"/>
      <c r="E2492" s="546"/>
      <c r="F2492" s="501">
        <f>IF(E2492="y",1,IF(E2492="S",1,0))</f>
        <v>0</v>
      </c>
      <c r="G2492" s="506">
        <f>IF(E2492="S",1,0)</f>
        <v>0</v>
      </c>
      <c r="H2492" s="542"/>
      <c r="I2492" s="543"/>
      <c r="J2492" s="538"/>
      <c r="K2492" s="539"/>
      <c r="L2492" s="552"/>
      <c r="M2492" s="558"/>
      <c r="N2492" s="554">
        <f>L2492+J2492</f>
        <v>0</v>
      </c>
      <c r="O2492" s="555"/>
      <c r="P2492" s="538"/>
      <c r="Q2492" s="539"/>
      <c r="R2492" s="552"/>
      <c r="S2492" s="558"/>
      <c r="T2492" s="590">
        <f t="shared" ref="T2492:T2511" si="2234">R2492-P2492</f>
        <v>0</v>
      </c>
      <c r="U2492" s="591"/>
      <c r="V2492" s="550"/>
      <c r="W2492" s="543"/>
      <c r="X2492" s="538"/>
      <c r="Y2492" s="543"/>
      <c r="Z2492" s="538"/>
      <c r="AA2492" s="543"/>
      <c r="AB2492" s="538"/>
      <c r="AC2492" s="539"/>
      <c r="AD2492" s="552"/>
      <c r="AE2492" s="558"/>
      <c r="AF2492" s="586">
        <f>IF(AB2492=0,0,(AD2492/AB2492)*100)</f>
        <v>0</v>
      </c>
      <c r="AG2492" s="587"/>
      <c r="AH2492" s="538"/>
      <c r="AI2492" s="539"/>
      <c r="AJ2492" s="552"/>
      <c r="AK2492" s="558"/>
      <c r="AL2492" s="590">
        <f>IF(AH2492=0,0,(AJ2492/AH2492)*100)</f>
        <v>0</v>
      </c>
      <c r="AM2492" s="591"/>
      <c r="AN2492" s="538"/>
      <c r="AO2492" s="539"/>
      <c r="AP2492" s="552"/>
      <c r="AQ2492" s="558"/>
      <c r="AR2492" s="590">
        <f>IF(AN2492=0,0,(AP2492/AN2492)*100)</f>
        <v>0</v>
      </c>
      <c r="AS2492" s="591"/>
      <c r="AT2492" s="578">
        <f>AB2492+AH2492+AN2492</f>
        <v>0</v>
      </c>
      <c r="AU2492" s="579"/>
      <c r="AV2492" s="574">
        <f>AD2492+AJ2492+AP2492</f>
        <v>0</v>
      </c>
      <c r="AW2492" s="575"/>
      <c r="AX2492" s="590">
        <f>IF(AT2492=0,0,(AV2492/AT2492)*100)</f>
        <v>0</v>
      </c>
      <c r="AY2492" s="591"/>
      <c r="AZ2492" s="538"/>
      <c r="BA2492" s="539"/>
      <c r="BB2492" s="552"/>
      <c r="BC2492" s="558"/>
      <c r="BD2492" s="590">
        <f>IF(AZ2492=0,0,(BB2492/AZ2492)*100)</f>
        <v>0</v>
      </c>
      <c r="BE2492" s="591"/>
      <c r="BF2492" s="578">
        <f>AT2492+AZ2492</f>
        <v>0</v>
      </c>
      <c r="BG2492" s="579"/>
      <c r="BH2492" s="574">
        <f>AV2492+BB2492</f>
        <v>0</v>
      </c>
      <c r="BI2492" s="575"/>
      <c r="BJ2492" s="590">
        <f>IF(BF2492=0,0,(BH2492/BF2492)*100)</f>
        <v>0</v>
      </c>
      <c r="BK2492" s="591"/>
      <c r="BL2492" s="650">
        <f>(AD2492*2)+(AJ2492*2)+(AP2492*3)+BB2492</f>
        <v>0</v>
      </c>
      <c r="BM2492" s="651"/>
      <c r="BN2492" s="652"/>
      <c r="BO2492" s="599" t="e">
        <f>(BL2492*BR$2468)+(N2492*BR$2469)+(X2492*BR$2470)+(R2492*BR$2471)+(V2492*BR$2472)+(Z2492*BR$2473)</f>
        <v>#REF!</v>
      </c>
      <c r="BP2492" s="599" t="e">
        <f>((AZ2492-BB2492)*BR$2475)+((AT2492-AV2492)*BR$2474)+(H2492*BR$2476)+(P2492*BR$2477)</f>
        <v>#REF!</v>
      </c>
      <c r="BQ2492" s="54"/>
      <c r="BR2492" s="54"/>
      <c r="BS2492" s="54"/>
    </row>
    <row r="2493" spans="1:71" ht="21.75" customHeight="1">
      <c r="A2493" s="54"/>
      <c r="B2493" s="566"/>
      <c r="C2493" s="560" t="str">
        <f>IF(ROSTER!D$32="","",ROSTER!D$32)</f>
        <v/>
      </c>
      <c r="D2493" s="561"/>
      <c r="E2493" s="547"/>
      <c r="F2493" s="502"/>
      <c r="G2493" s="507"/>
      <c r="H2493" s="544"/>
      <c r="I2493" s="545"/>
      <c r="J2493" s="540"/>
      <c r="K2493" s="541"/>
      <c r="L2493" s="553"/>
      <c r="M2493" s="559"/>
      <c r="N2493" s="556" t="s">
        <v>14</v>
      </c>
      <c r="O2493" s="557"/>
      <c r="P2493" s="540"/>
      <c r="Q2493" s="541"/>
      <c r="R2493" s="553"/>
      <c r="S2493" s="559"/>
      <c r="T2493" s="592"/>
      <c r="U2493" s="593"/>
      <c r="V2493" s="551"/>
      <c r="W2493" s="545"/>
      <c r="X2493" s="540"/>
      <c r="Y2493" s="545"/>
      <c r="Z2493" s="540"/>
      <c r="AA2493" s="545"/>
      <c r="AB2493" s="540"/>
      <c r="AC2493" s="541"/>
      <c r="AD2493" s="553"/>
      <c r="AE2493" s="559"/>
      <c r="AF2493" s="588"/>
      <c r="AG2493" s="589"/>
      <c r="AH2493" s="540"/>
      <c r="AI2493" s="541"/>
      <c r="AJ2493" s="553"/>
      <c r="AK2493" s="559"/>
      <c r="AL2493" s="592"/>
      <c r="AM2493" s="593"/>
      <c r="AN2493" s="540"/>
      <c r="AO2493" s="541"/>
      <c r="AP2493" s="553"/>
      <c r="AQ2493" s="559"/>
      <c r="AR2493" s="592"/>
      <c r="AS2493" s="593"/>
      <c r="AT2493" s="580"/>
      <c r="AU2493" s="581"/>
      <c r="AV2493" s="576"/>
      <c r="AW2493" s="577"/>
      <c r="AX2493" s="592"/>
      <c r="AY2493" s="593"/>
      <c r="AZ2493" s="540"/>
      <c r="BA2493" s="541"/>
      <c r="BB2493" s="553"/>
      <c r="BC2493" s="559"/>
      <c r="BD2493" s="592"/>
      <c r="BE2493" s="593"/>
      <c r="BF2493" s="580"/>
      <c r="BG2493" s="581"/>
      <c r="BH2493" s="576"/>
      <c r="BI2493" s="577"/>
      <c r="BJ2493" s="592"/>
      <c r="BK2493" s="593"/>
      <c r="BL2493" s="653"/>
      <c r="BM2493" s="654"/>
      <c r="BN2493" s="655"/>
      <c r="BO2493" s="600"/>
      <c r="BP2493" s="600"/>
      <c r="BQ2493" s="54"/>
      <c r="BR2493" s="54"/>
      <c r="BS2493" s="54"/>
    </row>
    <row r="2494" spans="1:71" ht="21.75" customHeight="1">
      <c r="A2494" s="54"/>
      <c r="B2494" s="565" t="str">
        <f>IF(ROSTER!B$34="","",ROSTER!B$34)</f>
        <v/>
      </c>
      <c r="C2494" s="536" t="str">
        <f>IF(ROSTER!C$34="","",ROSTER!C$34)</f>
        <v/>
      </c>
      <c r="D2494" s="537"/>
      <c r="E2494" s="546"/>
      <c r="F2494" s="501">
        <f>IF(E2494="y",1,IF(E2494="S",1,0))</f>
        <v>0</v>
      </c>
      <c r="G2494" s="506">
        <f>IF(E2494="S",1,0)</f>
        <v>0</v>
      </c>
      <c r="H2494" s="542"/>
      <c r="I2494" s="543"/>
      <c r="J2494" s="538"/>
      <c r="K2494" s="539"/>
      <c r="L2494" s="552"/>
      <c r="M2494" s="558"/>
      <c r="N2494" s="554">
        <f>L2494+J2494</f>
        <v>0</v>
      </c>
      <c r="O2494" s="555"/>
      <c r="P2494" s="538"/>
      <c r="Q2494" s="539"/>
      <c r="R2494" s="552"/>
      <c r="S2494" s="558"/>
      <c r="T2494" s="590">
        <f t="shared" ref="T2494:T2511" si="2235">R2494-P2494</f>
        <v>0</v>
      </c>
      <c r="U2494" s="591"/>
      <c r="V2494" s="550"/>
      <c r="W2494" s="543"/>
      <c r="X2494" s="538"/>
      <c r="Y2494" s="543"/>
      <c r="Z2494" s="538"/>
      <c r="AA2494" s="543"/>
      <c r="AB2494" s="538"/>
      <c r="AC2494" s="539"/>
      <c r="AD2494" s="552"/>
      <c r="AE2494" s="558"/>
      <c r="AF2494" s="586">
        <f>IF(AB2494=0,0,(AD2494/AB2494)*100)</f>
        <v>0</v>
      </c>
      <c r="AG2494" s="587"/>
      <c r="AH2494" s="538"/>
      <c r="AI2494" s="539"/>
      <c r="AJ2494" s="552"/>
      <c r="AK2494" s="558"/>
      <c r="AL2494" s="590">
        <f>IF(AH2494=0,0,(AJ2494/AH2494)*100)</f>
        <v>0</v>
      </c>
      <c r="AM2494" s="591"/>
      <c r="AN2494" s="538"/>
      <c r="AO2494" s="539"/>
      <c r="AP2494" s="552"/>
      <c r="AQ2494" s="558"/>
      <c r="AR2494" s="590">
        <f>IF(AN2494=0,0,(AP2494/AN2494)*100)</f>
        <v>0</v>
      </c>
      <c r="AS2494" s="591"/>
      <c r="AT2494" s="578">
        <f>AB2494+AH2494+AN2494</f>
        <v>0</v>
      </c>
      <c r="AU2494" s="579"/>
      <c r="AV2494" s="574">
        <f>AD2494+AJ2494+AP2494</f>
        <v>0</v>
      </c>
      <c r="AW2494" s="575"/>
      <c r="AX2494" s="590">
        <f>IF(AT2494=0,0,(AV2494/AT2494)*100)</f>
        <v>0</v>
      </c>
      <c r="AY2494" s="591"/>
      <c r="AZ2494" s="538"/>
      <c r="BA2494" s="539"/>
      <c r="BB2494" s="552"/>
      <c r="BC2494" s="558"/>
      <c r="BD2494" s="590">
        <f>IF(AZ2494=0,0,(BB2494/AZ2494)*100)</f>
        <v>0</v>
      </c>
      <c r="BE2494" s="591"/>
      <c r="BF2494" s="578">
        <f>AT2494+AZ2494</f>
        <v>0</v>
      </c>
      <c r="BG2494" s="579"/>
      <c r="BH2494" s="574">
        <f>AV2494+BB2494</f>
        <v>0</v>
      </c>
      <c r="BI2494" s="575"/>
      <c r="BJ2494" s="590">
        <f>IF(BF2494=0,0,(BH2494/BF2494)*100)</f>
        <v>0</v>
      </c>
      <c r="BK2494" s="591"/>
      <c r="BL2494" s="650">
        <f>(AD2494*2)+(AJ2494*2)+(AP2494*3)+BB2494</f>
        <v>0</v>
      </c>
      <c r="BM2494" s="651"/>
      <c r="BN2494" s="652"/>
      <c r="BO2494" s="599" t="e">
        <f>(BL2494*BR$2468)+(N2494*BR$2469)+(X2494*BR$2470)+(R2494*BR$2471)+(V2494*BR$2472)+(Z2494*BR$2473)</f>
        <v>#REF!</v>
      </c>
      <c r="BP2494" s="599" t="e">
        <f>((AZ2494-BB2494)*BR$2475)+((AT2494-AV2494)*BR$2474)+(H2494*BR$2476)+(P2494*BR$2477)</f>
        <v>#REF!</v>
      </c>
      <c r="BQ2494" s="54"/>
      <c r="BR2494" s="54"/>
      <c r="BS2494" s="54"/>
    </row>
    <row r="2495" spans="1:71" ht="21.75" customHeight="1">
      <c r="A2495" s="54"/>
      <c r="B2495" s="566"/>
      <c r="C2495" s="560" t="str">
        <f>IF(ROSTER!D$34="","",ROSTER!D$34)</f>
        <v/>
      </c>
      <c r="D2495" s="561"/>
      <c r="E2495" s="547"/>
      <c r="F2495" s="502"/>
      <c r="G2495" s="507"/>
      <c r="H2495" s="544"/>
      <c r="I2495" s="545"/>
      <c r="J2495" s="540"/>
      <c r="K2495" s="541"/>
      <c r="L2495" s="553"/>
      <c r="M2495" s="559"/>
      <c r="N2495" s="556" t="s">
        <v>14</v>
      </c>
      <c r="O2495" s="557"/>
      <c r="P2495" s="540"/>
      <c r="Q2495" s="541"/>
      <c r="R2495" s="553"/>
      <c r="S2495" s="559"/>
      <c r="T2495" s="592"/>
      <c r="U2495" s="593"/>
      <c r="V2495" s="551"/>
      <c r="W2495" s="545"/>
      <c r="X2495" s="540"/>
      <c r="Y2495" s="545"/>
      <c r="Z2495" s="540"/>
      <c r="AA2495" s="545"/>
      <c r="AB2495" s="540"/>
      <c r="AC2495" s="541"/>
      <c r="AD2495" s="553"/>
      <c r="AE2495" s="559"/>
      <c r="AF2495" s="588"/>
      <c r="AG2495" s="589"/>
      <c r="AH2495" s="540"/>
      <c r="AI2495" s="541"/>
      <c r="AJ2495" s="553"/>
      <c r="AK2495" s="559"/>
      <c r="AL2495" s="592"/>
      <c r="AM2495" s="593"/>
      <c r="AN2495" s="540"/>
      <c r="AO2495" s="541"/>
      <c r="AP2495" s="553"/>
      <c r="AQ2495" s="559"/>
      <c r="AR2495" s="592"/>
      <c r="AS2495" s="593"/>
      <c r="AT2495" s="580"/>
      <c r="AU2495" s="581"/>
      <c r="AV2495" s="576"/>
      <c r="AW2495" s="577"/>
      <c r="AX2495" s="592"/>
      <c r="AY2495" s="593"/>
      <c r="AZ2495" s="540"/>
      <c r="BA2495" s="541"/>
      <c r="BB2495" s="553"/>
      <c r="BC2495" s="559"/>
      <c r="BD2495" s="592"/>
      <c r="BE2495" s="593"/>
      <c r="BF2495" s="580"/>
      <c r="BG2495" s="581"/>
      <c r="BH2495" s="576"/>
      <c r="BI2495" s="577"/>
      <c r="BJ2495" s="592"/>
      <c r="BK2495" s="593"/>
      <c r="BL2495" s="653"/>
      <c r="BM2495" s="654"/>
      <c r="BN2495" s="655"/>
      <c r="BO2495" s="600"/>
      <c r="BP2495" s="600"/>
      <c r="BQ2495" s="54"/>
      <c r="BR2495" s="54"/>
      <c r="BS2495" s="54"/>
    </row>
    <row r="2496" spans="1:71" ht="21.75" customHeight="1">
      <c r="A2496" s="54"/>
      <c r="B2496" s="565" t="str">
        <f>IF(ROSTER!B$36="","",ROSTER!B$36)</f>
        <v/>
      </c>
      <c r="C2496" s="536" t="str">
        <f>IF(ROSTER!C$36="","",ROSTER!C$36)</f>
        <v/>
      </c>
      <c r="D2496" s="537"/>
      <c r="E2496" s="546"/>
      <c r="F2496" s="501">
        <f>IF(E2496="y",1,IF(E2496="S",1,0))</f>
        <v>0</v>
      </c>
      <c r="G2496" s="506">
        <f>IF(E2496="S",1,0)</f>
        <v>0</v>
      </c>
      <c r="H2496" s="542"/>
      <c r="I2496" s="543"/>
      <c r="J2496" s="538"/>
      <c r="K2496" s="539"/>
      <c r="L2496" s="552"/>
      <c r="M2496" s="558"/>
      <c r="N2496" s="554">
        <f>L2496+J2496</f>
        <v>0</v>
      </c>
      <c r="O2496" s="555"/>
      <c r="P2496" s="538"/>
      <c r="Q2496" s="539"/>
      <c r="R2496" s="552"/>
      <c r="S2496" s="558"/>
      <c r="T2496" s="590">
        <f t="shared" ref="T2496:T2511" si="2236">R2496-P2496</f>
        <v>0</v>
      </c>
      <c r="U2496" s="591"/>
      <c r="V2496" s="550"/>
      <c r="W2496" s="543"/>
      <c r="X2496" s="538"/>
      <c r="Y2496" s="543"/>
      <c r="Z2496" s="538"/>
      <c r="AA2496" s="543"/>
      <c r="AB2496" s="538"/>
      <c r="AC2496" s="539"/>
      <c r="AD2496" s="552"/>
      <c r="AE2496" s="558"/>
      <c r="AF2496" s="586">
        <f>IF(AB2496=0,0,(AD2496/AB2496)*100)</f>
        <v>0</v>
      </c>
      <c r="AG2496" s="587"/>
      <c r="AH2496" s="538"/>
      <c r="AI2496" s="539"/>
      <c r="AJ2496" s="552"/>
      <c r="AK2496" s="558"/>
      <c r="AL2496" s="590">
        <f>IF(AH2496=0,0,(AJ2496/AH2496)*100)</f>
        <v>0</v>
      </c>
      <c r="AM2496" s="591"/>
      <c r="AN2496" s="538"/>
      <c r="AO2496" s="539"/>
      <c r="AP2496" s="552"/>
      <c r="AQ2496" s="558"/>
      <c r="AR2496" s="590">
        <f>IF(AN2496=0,0,(AP2496/AN2496)*100)</f>
        <v>0</v>
      </c>
      <c r="AS2496" s="591"/>
      <c r="AT2496" s="578">
        <f>AB2496+AH2496+AN2496</f>
        <v>0</v>
      </c>
      <c r="AU2496" s="579"/>
      <c r="AV2496" s="574">
        <f>AD2496+AJ2496+AP2496</f>
        <v>0</v>
      </c>
      <c r="AW2496" s="575"/>
      <c r="AX2496" s="590">
        <f>IF(AT2496=0,0,(AV2496/AT2496)*100)</f>
        <v>0</v>
      </c>
      <c r="AY2496" s="591"/>
      <c r="AZ2496" s="538"/>
      <c r="BA2496" s="539"/>
      <c r="BB2496" s="552"/>
      <c r="BC2496" s="558"/>
      <c r="BD2496" s="590">
        <f>IF(AZ2496=0,0,(BB2496/AZ2496)*100)</f>
        <v>0</v>
      </c>
      <c r="BE2496" s="591"/>
      <c r="BF2496" s="578">
        <f>AT2496+AZ2496</f>
        <v>0</v>
      </c>
      <c r="BG2496" s="579"/>
      <c r="BH2496" s="574">
        <f>AV2496+BB2496</f>
        <v>0</v>
      </c>
      <c r="BI2496" s="575"/>
      <c r="BJ2496" s="590">
        <f>IF(BF2496=0,0,(BH2496/BF2496)*100)</f>
        <v>0</v>
      </c>
      <c r="BK2496" s="591"/>
      <c r="BL2496" s="650">
        <f>(AD2496*2)+(AJ2496*2)+(AP2496*3)+BB2496</f>
        <v>0</v>
      </c>
      <c r="BM2496" s="651"/>
      <c r="BN2496" s="652"/>
      <c r="BO2496" s="599" t="e">
        <f>(BL2496*BR$2468)+(N2496*BR$2469)+(X2496*BR$2470)+(R2496*BR$2471)+(V2496*BR$2472)+(Z2496*BR$2473)</f>
        <v>#REF!</v>
      </c>
      <c r="BP2496" s="599" t="e">
        <f>((AZ2496-BB2496)*BR$2475)+((AT2496-AV2496)*BR$2474)+(H2496*BR$2476)+(P2496*BR$2477)</f>
        <v>#REF!</v>
      </c>
      <c r="BQ2496" s="54"/>
      <c r="BR2496" s="54"/>
      <c r="BS2496" s="54"/>
    </row>
    <row r="2497" spans="1:71" ht="21.75" customHeight="1">
      <c r="A2497" s="54"/>
      <c r="B2497" s="566"/>
      <c r="C2497" s="560" t="str">
        <f>IF(ROSTER!D$36="","",ROSTER!D$36)</f>
        <v/>
      </c>
      <c r="D2497" s="561"/>
      <c r="E2497" s="547"/>
      <c r="F2497" s="502"/>
      <c r="G2497" s="507"/>
      <c r="H2497" s="544"/>
      <c r="I2497" s="545"/>
      <c r="J2497" s="540"/>
      <c r="K2497" s="541"/>
      <c r="L2497" s="553"/>
      <c r="M2497" s="559"/>
      <c r="N2497" s="556" t="s">
        <v>14</v>
      </c>
      <c r="O2497" s="557"/>
      <c r="P2497" s="540"/>
      <c r="Q2497" s="541"/>
      <c r="R2497" s="553"/>
      <c r="S2497" s="559"/>
      <c r="T2497" s="592"/>
      <c r="U2497" s="593"/>
      <c r="V2497" s="551"/>
      <c r="W2497" s="545"/>
      <c r="X2497" s="540"/>
      <c r="Y2497" s="545"/>
      <c r="Z2497" s="540"/>
      <c r="AA2497" s="545"/>
      <c r="AB2497" s="540"/>
      <c r="AC2497" s="541"/>
      <c r="AD2497" s="553"/>
      <c r="AE2497" s="559"/>
      <c r="AF2497" s="588"/>
      <c r="AG2497" s="589"/>
      <c r="AH2497" s="540"/>
      <c r="AI2497" s="541"/>
      <c r="AJ2497" s="553"/>
      <c r="AK2497" s="559"/>
      <c r="AL2497" s="592"/>
      <c r="AM2497" s="593"/>
      <c r="AN2497" s="540"/>
      <c r="AO2497" s="541"/>
      <c r="AP2497" s="553"/>
      <c r="AQ2497" s="559"/>
      <c r="AR2497" s="592"/>
      <c r="AS2497" s="593"/>
      <c r="AT2497" s="580"/>
      <c r="AU2497" s="581"/>
      <c r="AV2497" s="576"/>
      <c r="AW2497" s="577"/>
      <c r="AX2497" s="592"/>
      <c r="AY2497" s="593"/>
      <c r="AZ2497" s="540"/>
      <c r="BA2497" s="541"/>
      <c r="BB2497" s="553"/>
      <c r="BC2497" s="559"/>
      <c r="BD2497" s="592"/>
      <c r="BE2497" s="593"/>
      <c r="BF2497" s="580"/>
      <c r="BG2497" s="581"/>
      <c r="BH2497" s="576"/>
      <c r="BI2497" s="577"/>
      <c r="BJ2497" s="592"/>
      <c r="BK2497" s="593"/>
      <c r="BL2497" s="653"/>
      <c r="BM2497" s="654"/>
      <c r="BN2497" s="655"/>
      <c r="BO2497" s="600"/>
      <c r="BP2497" s="600"/>
      <c r="BQ2497" s="54"/>
      <c r="BR2497" s="54"/>
      <c r="BS2497" s="54"/>
    </row>
    <row r="2498" spans="1:71" ht="21.75" customHeight="1">
      <c r="A2498" s="54"/>
      <c r="B2498" s="565" t="str">
        <f>IF(ROSTER!B$38="","",ROSTER!B$38)</f>
        <v/>
      </c>
      <c r="C2498" s="536" t="str">
        <f>IF(ROSTER!C$38="","",ROSTER!C$38)</f>
        <v/>
      </c>
      <c r="D2498" s="537"/>
      <c r="E2498" s="546"/>
      <c r="F2498" s="501">
        <f>IF(E2498="y",1,IF(E2498="S",1,0))</f>
        <v>0</v>
      </c>
      <c r="G2498" s="506">
        <f>IF(E2498="S",1,0)</f>
        <v>0</v>
      </c>
      <c r="H2498" s="542"/>
      <c r="I2498" s="543"/>
      <c r="J2498" s="538"/>
      <c r="K2498" s="539"/>
      <c r="L2498" s="552"/>
      <c r="M2498" s="558"/>
      <c r="N2498" s="554">
        <f>L2498+J2498</f>
        <v>0</v>
      </c>
      <c r="O2498" s="555"/>
      <c r="P2498" s="538"/>
      <c r="Q2498" s="539"/>
      <c r="R2498" s="552"/>
      <c r="S2498" s="558"/>
      <c r="T2498" s="590">
        <f t="shared" ref="T2498:T2511" si="2237">R2498-P2498</f>
        <v>0</v>
      </c>
      <c r="U2498" s="591"/>
      <c r="V2498" s="550"/>
      <c r="W2498" s="543"/>
      <c r="X2498" s="538"/>
      <c r="Y2498" s="543"/>
      <c r="Z2498" s="538"/>
      <c r="AA2498" s="543"/>
      <c r="AB2498" s="538"/>
      <c r="AC2498" s="539"/>
      <c r="AD2498" s="552"/>
      <c r="AE2498" s="558"/>
      <c r="AF2498" s="586">
        <f>IF(AB2498=0,0,(AD2498/AB2498)*100)</f>
        <v>0</v>
      </c>
      <c r="AG2498" s="587"/>
      <c r="AH2498" s="538"/>
      <c r="AI2498" s="539"/>
      <c r="AJ2498" s="552"/>
      <c r="AK2498" s="558"/>
      <c r="AL2498" s="590">
        <f>IF(AH2498=0,0,(AJ2498/AH2498)*100)</f>
        <v>0</v>
      </c>
      <c r="AM2498" s="591"/>
      <c r="AN2498" s="538"/>
      <c r="AO2498" s="539"/>
      <c r="AP2498" s="552"/>
      <c r="AQ2498" s="558"/>
      <c r="AR2498" s="590">
        <f>IF(AN2498=0,0,(AP2498/AN2498)*100)</f>
        <v>0</v>
      </c>
      <c r="AS2498" s="591"/>
      <c r="AT2498" s="578">
        <f>AB2498+AH2498+AN2498</f>
        <v>0</v>
      </c>
      <c r="AU2498" s="579"/>
      <c r="AV2498" s="574">
        <f>AD2498+AJ2498+AP2498</f>
        <v>0</v>
      </c>
      <c r="AW2498" s="575"/>
      <c r="AX2498" s="590">
        <f>IF(AT2498=0,0,(AV2498/AT2498)*100)</f>
        <v>0</v>
      </c>
      <c r="AY2498" s="591"/>
      <c r="AZ2498" s="538"/>
      <c r="BA2498" s="539"/>
      <c r="BB2498" s="552"/>
      <c r="BC2498" s="558"/>
      <c r="BD2498" s="590">
        <f>IF(AZ2498=0,0,(BB2498/AZ2498)*100)</f>
        <v>0</v>
      </c>
      <c r="BE2498" s="591"/>
      <c r="BF2498" s="578">
        <f>AT2498+AZ2498</f>
        <v>0</v>
      </c>
      <c r="BG2498" s="579"/>
      <c r="BH2498" s="574">
        <f>AV2498+BB2498</f>
        <v>0</v>
      </c>
      <c r="BI2498" s="575"/>
      <c r="BJ2498" s="590">
        <f>IF(BF2498=0,0,(BH2498/BF2498)*100)</f>
        <v>0</v>
      </c>
      <c r="BK2498" s="591"/>
      <c r="BL2498" s="650">
        <f>(AD2498*2)+(AJ2498*2)+(AP2498*3)+BB2498</f>
        <v>0</v>
      </c>
      <c r="BM2498" s="651"/>
      <c r="BN2498" s="652"/>
      <c r="BO2498" s="599" t="e">
        <f>(BL2498*BR$2468)+(N2498*BR$2469)+(X2498*BR$2470)+(R2498*BR$2471)+(V2498*BR$2472)+(Z2498*BR$2473)</f>
        <v>#REF!</v>
      </c>
      <c r="BP2498" s="599" t="e">
        <f>((AZ2498-BB2498)*BR$2475)+((AT2498-AV2498)*BR$2474)+(H2498*BR$2476)+(P2498*BR$2477)</f>
        <v>#REF!</v>
      </c>
      <c r="BQ2498" s="54"/>
      <c r="BR2498" s="54"/>
      <c r="BS2498" s="54"/>
    </row>
    <row r="2499" spans="1:71" ht="21.75" customHeight="1">
      <c r="A2499" s="54"/>
      <c r="B2499" s="566"/>
      <c r="C2499" s="560" t="str">
        <f>IF(ROSTER!D$38="","",ROSTER!D$38)</f>
        <v/>
      </c>
      <c r="D2499" s="561"/>
      <c r="E2499" s="547"/>
      <c r="F2499" s="502"/>
      <c r="G2499" s="507"/>
      <c r="H2499" s="544"/>
      <c r="I2499" s="545"/>
      <c r="J2499" s="540"/>
      <c r="K2499" s="541"/>
      <c r="L2499" s="553"/>
      <c r="M2499" s="559"/>
      <c r="N2499" s="556" t="s">
        <v>14</v>
      </c>
      <c r="O2499" s="557"/>
      <c r="P2499" s="540"/>
      <c r="Q2499" s="541"/>
      <c r="R2499" s="553"/>
      <c r="S2499" s="559"/>
      <c r="T2499" s="592"/>
      <c r="U2499" s="593"/>
      <c r="V2499" s="551"/>
      <c r="W2499" s="545"/>
      <c r="X2499" s="540"/>
      <c r="Y2499" s="545"/>
      <c r="Z2499" s="540"/>
      <c r="AA2499" s="545"/>
      <c r="AB2499" s="540"/>
      <c r="AC2499" s="541"/>
      <c r="AD2499" s="553"/>
      <c r="AE2499" s="559"/>
      <c r="AF2499" s="588"/>
      <c r="AG2499" s="589"/>
      <c r="AH2499" s="540"/>
      <c r="AI2499" s="541"/>
      <c r="AJ2499" s="553"/>
      <c r="AK2499" s="559"/>
      <c r="AL2499" s="592"/>
      <c r="AM2499" s="593"/>
      <c r="AN2499" s="540"/>
      <c r="AO2499" s="541"/>
      <c r="AP2499" s="553"/>
      <c r="AQ2499" s="559"/>
      <c r="AR2499" s="592"/>
      <c r="AS2499" s="593"/>
      <c r="AT2499" s="580"/>
      <c r="AU2499" s="581"/>
      <c r="AV2499" s="576"/>
      <c r="AW2499" s="577"/>
      <c r="AX2499" s="592"/>
      <c r="AY2499" s="593"/>
      <c r="AZ2499" s="540"/>
      <c r="BA2499" s="541"/>
      <c r="BB2499" s="553"/>
      <c r="BC2499" s="559"/>
      <c r="BD2499" s="592"/>
      <c r="BE2499" s="593"/>
      <c r="BF2499" s="580"/>
      <c r="BG2499" s="581"/>
      <c r="BH2499" s="576"/>
      <c r="BI2499" s="577"/>
      <c r="BJ2499" s="592"/>
      <c r="BK2499" s="593"/>
      <c r="BL2499" s="653"/>
      <c r="BM2499" s="654"/>
      <c r="BN2499" s="655"/>
      <c r="BO2499" s="600"/>
      <c r="BP2499" s="600"/>
      <c r="BQ2499" s="54"/>
      <c r="BR2499" s="54"/>
      <c r="BS2499" s="54"/>
    </row>
    <row r="2500" spans="1:71" ht="21.75" customHeight="1">
      <c r="A2500" s="54"/>
      <c r="B2500" s="565" t="str">
        <f>IF(ROSTER!B$40="","",ROSTER!B$40)</f>
        <v/>
      </c>
      <c r="C2500" s="536" t="str">
        <f>IF(ROSTER!C$40="","",ROSTER!C$40)</f>
        <v/>
      </c>
      <c r="D2500" s="537"/>
      <c r="E2500" s="546"/>
      <c r="F2500" s="501">
        <f>IF(E2500="y",1,IF(E2500="S",1,0))</f>
        <v>0</v>
      </c>
      <c r="G2500" s="506">
        <f>IF(E2500="S",1,0)</f>
        <v>0</v>
      </c>
      <c r="H2500" s="542"/>
      <c r="I2500" s="543"/>
      <c r="J2500" s="538"/>
      <c r="K2500" s="539"/>
      <c r="L2500" s="552"/>
      <c r="M2500" s="558"/>
      <c r="N2500" s="554">
        <f>L2500+J2500</f>
        <v>0</v>
      </c>
      <c r="O2500" s="555"/>
      <c r="P2500" s="538"/>
      <c r="Q2500" s="539"/>
      <c r="R2500" s="552"/>
      <c r="S2500" s="558"/>
      <c r="T2500" s="590">
        <f t="shared" ref="T2500:T2511" si="2238">R2500-P2500</f>
        <v>0</v>
      </c>
      <c r="U2500" s="591"/>
      <c r="V2500" s="550"/>
      <c r="W2500" s="543"/>
      <c r="X2500" s="538"/>
      <c r="Y2500" s="543"/>
      <c r="Z2500" s="538"/>
      <c r="AA2500" s="543"/>
      <c r="AB2500" s="538"/>
      <c r="AC2500" s="539"/>
      <c r="AD2500" s="552"/>
      <c r="AE2500" s="558"/>
      <c r="AF2500" s="586">
        <f>IF(AB2500=0,0,(AD2500/AB2500)*100)</f>
        <v>0</v>
      </c>
      <c r="AG2500" s="587"/>
      <c r="AH2500" s="538"/>
      <c r="AI2500" s="539"/>
      <c r="AJ2500" s="552"/>
      <c r="AK2500" s="558"/>
      <c r="AL2500" s="590">
        <f>IF(AH2500=0,0,(AJ2500/AH2500)*100)</f>
        <v>0</v>
      </c>
      <c r="AM2500" s="591"/>
      <c r="AN2500" s="538"/>
      <c r="AO2500" s="539"/>
      <c r="AP2500" s="552"/>
      <c r="AQ2500" s="558"/>
      <c r="AR2500" s="590">
        <f>IF(AN2500=0,0,(AP2500/AN2500)*100)</f>
        <v>0</v>
      </c>
      <c r="AS2500" s="591"/>
      <c r="AT2500" s="578">
        <f>AB2500+AH2500+AN2500</f>
        <v>0</v>
      </c>
      <c r="AU2500" s="579"/>
      <c r="AV2500" s="574">
        <f>AD2500+AJ2500+AP2500</f>
        <v>0</v>
      </c>
      <c r="AW2500" s="575"/>
      <c r="AX2500" s="590">
        <f>IF(AT2500=0,0,(AV2500/AT2500)*100)</f>
        <v>0</v>
      </c>
      <c r="AY2500" s="591"/>
      <c r="AZ2500" s="538"/>
      <c r="BA2500" s="539"/>
      <c r="BB2500" s="552"/>
      <c r="BC2500" s="558"/>
      <c r="BD2500" s="590">
        <f>IF(AZ2500=0,0,(BB2500/AZ2500)*100)</f>
        <v>0</v>
      </c>
      <c r="BE2500" s="591"/>
      <c r="BF2500" s="578">
        <f>AT2500+AZ2500</f>
        <v>0</v>
      </c>
      <c r="BG2500" s="579"/>
      <c r="BH2500" s="574">
        <f>AV2500+BB2500</f>
        <v>0</v>
      </c>
      <c r="BI2500" s="575"/>
      <c r="BJ2500" s="590">
        <f>IF(BF2500=0,0,(BH2500/BF2500)*100)</f>
        <v>0</v>
      </c>
      <c r="BK2500" s="591"/>
      <c r="BL2500" s="650">
        <f>(AD2500*2)+(AJ2500*2)+(AP2500*3)+BB2500</f>
        <v>0</v>
      </c>
      <c r="BM2500" s="651"/>
      <c r="BN2500" s="652"/>
      <c r="BO2500" s="599" t="e">
        <f>(BL2500*BR$2468)+(N2500*BR$2469)+(X2500*BR$2470)+(R2500*BR$2471)+(V2500*BR$2472)+(Z2500*BR$2473)</f>
        <v>#REF!</v>
      </c>
      <c r="BP2500" s="599" t="e">
        <f>((AZ2500-BB2500)*BR$2475)+((AT2500-AV2500)*BR$2474)+(H2500*BR$2476)+(P2500*BR$2477)</f>
        <v>#REF!</v>
      </c>
      <c r="BQ2500" s="54"/>
      <c r="BR2500" s="54"/>
      <c r="BS2500" s="54"/>
    </row>
    <row r="2501" spans="1:71" ht="21.75" customHeight="1">
      <c r="A2501" s="54"/>
      <c r="B2501" s="566"/>
      <c r="C2501" s="560" t="str">
        <f>IF(ROSTER!D$40="","",ROSTER!D$40)</f>
        <v/>
      </c>
      <c r="D2501" s="561"/>
      <c r="E2501" s="547"/>
      <c r="F2501" s="502"/>
      <c r="G2501" s="507"/>
      <c r="H2501" s="544"/>
      <c r="I2501" s="545"/>
      <c r="J2501" s="540"/>
      <c r="K2501" s="541"/>
      <c r="L2501" s="553"/>
      <c r="M2501" s="559"/>
      <c r="N2501" s="556" t="s">
        <v>14</v>
      </c>
      <c r="O2501" s="557"/>
      <c r="P2501" s="540"/>
      <c r="Q2501" s="541"/>
      <c r="R2501" s="553"/>
      <c r="S2501" s="559"/>
      <c r="T2501" s="592"/>
      <c r="U2501" s="593"/>
      <c r="V2501" s="551"/>
      <c r="W2501" s="545"/>
      <c r="X2501" s="540"/>
      <c r="Y2501" s="545"/>
      <c r="Z2501" s="540"/>
      <c r="AA2501" s="545"/>
      <c r="AB2501" s="540"/>
      <c r="AC2501" s="541"/>
      <c r="AD2501" s="553"/>
      <c r="AE2501" s="559"/>
      <c r="AF2501" s="588"/>
      <c r="AG2501" s="589"/>
      <c r="AH2501" s="540"/>
      <c r="AI2501" s="541"/>
      <c r="AJ2501" s="553"/>
      <c r="AK2501" s="559"/>
      <c r="AL2501" s="592"/>
      <c r="AM2501" s="593"/>
      <c r="AN2501" s="540"/>
      <c r="AO2501" s="541"/>
      <c r="AP2501" s="553"/>
      <c r="AQ2501" s="559"/>
      <c r="AR2501" s="592"/>
      <c r="AS2501" s="593"/>
      <c r="AT2501" s="580"/>
      <c r="AU2501" s="581"/>
      <c r="AV2501" s="576"/>
      <c r="AW2501" s="577"/>
      <c r="AX2501" s="592"/>
      <c r="AY2501" s="593"/>
      <c r="AZ2501" s="540"/>
      <c r="BA2501" s="541"/>
      <c r="BB2501" s="553"/>
      <c r="BC2501" s="559"/>
      <c r="BD2501" s="592"/>
      <c r="BE2501" s="593"/>
      <c r="BF2501" s="580"/>
      <c r="BG2501" s="581"/>
      <c r="BH2501" s="576"/>
      <c r="BI2501" s="577"/>
      <c r="BJ2501" s="592"/>
      <c r="BK2501" s="593"/>
      <c r="BL2501" s="653"/>
      <c r="BM2501" s="654"/>
      <c r="BN2501" s="655"/>
      <c r="BO2501" s="600"/>
      <c r="BP2501" s="600"/>
      <c r="BQ2501" s="54"/>
      <c r="BR2501" s="54"/>
      <c r="BS2501" s="54"/>
    </row>
    <row r="2502" spans="1:71" ht="21.75" customHeight="1">
      <c r="A2502" s="54"/>
      <c r="B2502" s="565" t="str">
        <f>IF(ROSTER!B$42="","",ROSTER!B$42)</f>
        <v/>
      </c>
      <c r="C2502" s="536" t="str">
        <f>IF(ROSTER!C$42="","",ROSTER!C$42)</f>
        <v/>
      </c>
      <c r="D2502" s="537"/>
      <c r="E2502" s="546"/>
      <c r="F2502" s="501">
        <f>IF(E2502="y",1,IF(E2502="S",1,0))</f>
        <v>0</v>
      </c>
      <c r="G2502" s="506">
        <f>IF(E2502="S",1,0)</f>
        <v>0</v>
      </c>
      <c r="H2502" s="542"/>
      <c r="I2502" s="543"/>
      <c r="J2502" s="538"/>
      <c r="K2502" s="539"/>
      <c r="L2502" s="552"/>
      <c r="M2502" s="558"/>
      <c r="N2502" s="554">
        <f>L2502+J2502</f>
        <v>0</v>
      </c>
      <c r="O2502" s="555"/>
      <c r="P2502" s="538"/>
      <c r="Q2502" s="539"/>
      <c r="R2502" s="552"/>
      <c r="S2502" s="558"/>
      <c r="T2502" s="590">
        <f t="shared" ref="T2502:T2511" si="2239">R2502-P2502</f>
        <v>0</v>
      </c>
      <c r="U2502" s="591"/>
      <c r="V2502" s="550"/>
      <c r="W2502" s="543"/>
      <c r="X2502" s="538"/>
      <c r="Y2502" s="543"/>
      <c r="Z2502" s="538"/>
      <c r="AA2502" s="543"/>
      <c r="AB2502" s="538"/>
      <c r="AC2502" s="539"/>
      <c r="AD2502" s="552"/>
      <c r="AE2502" s="558"/>
      <c r="AF2502" s="586">
        <f>IF(AB2502=0,0,(AD2502/AB2502)*100)</f>
        <v>0</v>
      </c>
      <c r="AG2502" s="587"/>
      <c r="AH2502" s="538"/>
      <c r="AI2502" s="539"/>
      <c r="AJ2502" s="552"/>
      <c r="AK2502" s="558"/>
      <c r="AL2502" s="590">
        <f>IF(AH2502=0,0,(AJ2502/AH2502)*100)</f>
        <v>0</v>
      </c>
      <c r="AM2502" s="591"/>
      <c r="AN2502" s="538"/>
      <c r="AO2502" s="539"/>
      <c r="AP2502" s="552"/>
      <c r="AQ2502" s="558"/>
      <c r="AR2502" s="590">
        <f>IF(AN2502=0,0,(AP2502/AN2502)*100)</f>
        <v>0</v>
      </c>
      <c r="AS2502" s="591"/>
      <c r="AT2502" s="578">
        <f>AB2502+AH2502+AN2502</f>
        <v>0</v>
      </c>
      <c r="AU2502" s="579"/>
      <c r="AV2502" s="574">
        <f>AD2502+AJ2502+AP2502</f>
        <v>0</v>
      </c>
      <c r="AW2502" s="575"/>
      <c r="AX2502" s="590">
        <f>IF(AT2502=0,0,(AV2502/AT2502)*100)</f>
        <v>0</v>
      </c>
      <c r="AY2502" s="591"/>
      <c r="AZ2502" s="538"/>
      <c r="BA2502" s="539"/>
      <c r="BB2502" s="552"/>
      <c r="BC2502" s="558"/>
      <c r="BD2502" s="590">
        <f>IF(AZ2502=0,0,(BB2502/AZ2502)*100)</f>
        <v>0</v>
      </c>
      <c r="BE2502" s="591"/>
      <c r="BF2502" s="578">
        <f>AT2502+AZ2502</f>
        <v>0</v>
      </c>
      <c r="BG2502" s="579"/>
      <c r="BH2502" s="574">
        <f>AV2502+BB2502</f>
        <v>0</v>
      </c>
      <c r="BI2502" s="575"/>
      <c r="BJ2502" s="590">
        <f>IF(BF2502=0,0,(BH2502/BF2502)*100)</f>
        <v>0</v>
      </c>
      <c r="BK2502" s="591"/>
      <c r="BL2502" s="650">
        <f>(AD2502*2)+(AJ2502*2)+(AP2502*3)+BB2502</f>
        <v>0</v>
      </c>
      <c r="BM2502" s="651"/>
      <c r="BN2502" s="652"/>
      <c r="BO2502" s="599" t="e">
        <f>(BL2502*BR$2468)+(N2502*BR$2469)+(X2502*BR$2470)+(R2502*BR$2471)+(V2502*BR$2472)+(Z2502*BR$2473)</f>
        <v>#REF!</v>
      </c>
      <c r="BP2502" s="599" t="e">
        <f>((AZ2502-BB2502)*BR$2475)+((AT2502-AV2502)*BR$2474)+(H2502*BR$2476)+(P2502*BR$2477)</f>
        <v>#REF!</v>
      </c>
      <c r="BQ2502" s="54"/>
      <c r="BR2502" s="54"/>
      <c r="BS2502" s="54"/>
    </row>
    <row r="2503" spans="1:71" ht="21.75" customHeight="1">
      <c r="A2503" s="54"/>
      <c r="B2503" s="566"/>
      <c r="C2503" s="560" t="str">
        <f>IF(ROSTER!D$42="","",ROSTER!D$42)</f>
        <v/>
      </c>
      <c r="D2503" s="561"/>
      <c r="E2503" s="547"/>
      <c r="F2503" s="502"/>
      <c r="G2503" s="507"/>
      <c r="H2503" s="544"/>
      <c r="I2503" s="545"/>
      <c r="J2503" s="540"/>
      <c r="K2503" s="541"/>
      <c r="L2503" s="553"/>
      <c r="M2503" s="559"/>
      <c r="N2503" s="556" t="s">
        <v>14</v>
      </c>
      <c r="O2503" s="557"/>
      <c r="P2503" s="540"/>
      <c r="Q2503" s="541"/>
      <c r="R2503" s="553"/>
      <c r="S2503" s="559"/>
      <c r="T2503" s="592"/>
      <c r="U2503" s="593"/>
      <c r="V2503" s="551"/>
      <c r="W2503" s="545"/>
      <c r="X2503" s="540"/>
      <c r="Y2503" s="545"/>
      <c r="Z2503" s="540"/>
      <c r="AA2503" s="545"/>
      <c r="AB2503" s="540"/>
      <c r="AC2503" s="541"/>
      <c r="AD2503" s="553"/>
      <c r="AE2503" s="559"/>
      <c r="AF2503" s="588"/>
      <c r="AG2503" s="589"/>
      <c r="AH2503" s="540"/>
      <c r="AI2503" s="541"/>
      <c r="AJ2503" s="553"/>
      <c r="AK2503" s="559"/>
      <c r="AL2503" s="592"/>
      <c r="AM2503" s="593"/>
      <c r="AN2503" s="540"/>
      <c r="AO2503" s="541"/>
      <c r="AP2503" s="553"/>
      <c r="AQ2503" s="559"/>
      <c r="AR2503" s="592"/>
      <c r="AS2503" s="593"/>
      <c r="AT2503" s="580"/>
      <c r="AU2503" s="581"/>
      <c r="AV2503" s="576"/>
      <c r="AW2503" s="577"/>
      <c r="AX2503" s="592"/>
      <c r="AY2503" s="593"/>
      <c r="AZ2503" s="540"/>
      <c r="BA2503" s="541"/>
      <c r="BB2503" s="553"/>
      <c r="BC2503" s="559"/>
      <c r="BD2503" s="592"/>
      <c r="BE2503" s="593"/>
      <c r="BF2503" s="580"/>
      <c r="BG2503" s="581"/>
      <c r="BH2503" s="576"/>
      <c r="BI2503" s="577"/>
      <c r="BJ2503" s="592"/>
      <c r="BK2503" s="593"/>
      <c r="BL2503" s="653"/>
      <c r="BM2503" s="654"/>
      <c r="BN2503" s="655"/>
      <c r="BO2503" s="600"/>
      <c r="BP2503" s="600"/>
      <c r="BQ2503" s="54"/>
      <c r="BR2503" s="54"/>
      <c r="BS2503" s="54"/>
    </row>
    <row r="2504" spans="1:71" ht="21.75" customHeight="1">
      <c r="A2504" s="54"/>
      <c r="B2504" s="565" t="str">
        <f>IF(ROSTER!B$44="","",ROSTER!B$44)</f>
        <v/>
      </c>
      <c r="C2504" s="536" t="str">
        <f>IF(ROSTER!C$44="","",ROSTER!C$44)</f>
        <v/>
      </c>
      <c r="D2504" s="537"/>
      <c r="E2504" s="546"/>
      <c r="F2504" s="501">
        <f>IF(E2504="y",1,IF(E2504="S",1,0))</f>
        <v>0</v>
      </c>
      <c r="G2504" s="506">
        <f>IF(E2504="S",1,0)</f>
        <v>0</v>
      </c>
      <c r="H2504" s="542"/>
      <c r="I2504" s="543"/>
      <c r="J2504" s="538"/>
      <c r="K2504" s="539"/>
      <c r="L2504" s="552"/>
      <c r="M2504" s="558"/>
      <c r="N2504" s="554">
        <f>L2504+J2504</f>
        <v>0</v>
      </c>
      <c r="O2504" s="555"/>
      <c r="P2504" s="538"/>
      <c r="Q2504" s="539"/>
      <c r="R2504" s="552"/>
      <c r="S2504" s="558"/>
      <c r="T2504" s="590">
        <f t="shared" ref="T2504:T2511" si="2240">R2504-P2504</f>
        <v>0</v>
      </c>
      <c r="U2504" s="591"/>
      <c r="V2504" s="550"/>
      <c r="W2504" s="543"/>
      <c r="X2504" s="538"/>
      <c r="Y2504" s="543"/>
      <c r="Z2504" s="538"/>
      <c r="AA2504" s="543"/>
      <c r="AB2504" s="538"/>
      <c r="AC2504" s="539"/>
      <c r="AD2504" s="552"/>
      <c r="AE2504" s="558"/>
      <c r="AF2504" s="586">
        <f>IF(AB2504=0,0,(AD2504/AB2504)*100)</f>
        <v>0</v>
      </c>
      <c r="AG2504" s="587"/>
      <c r="AH2504" s="538"/>
      <c r="AI2504" s="539"/>
      <c r="AJ2504" s="552"/>
      <c r="AK2504" s="558"/>
      <c r="AL2504" s="590">
        <f>IF(AH2504=0,0,(AJ2504/AH2504)*100)</f>
        <v>0</v>
      </c>
      <c r="AM2504" s="591"/>
      <c r="AN2504" s="538"/>
      <c r="AO2504" s="539"/>
      <c r="AP2504" s="552"/>
      <c r="AQ2504" s="558"/>
      <c r="AR2504" s="590">
        <f>IF(AN2504=0,0,(AP2504/AN2504)*100)</f>
        <v>0</v>
      </c>
      <c r="AS2504" s="591"/>
      <c r="AT2504" s="578">
        <f>AB2504+AH2504+AN2504</f>
        <v>0</v>
      </c>
      <c r="AU2504" s="579"/>
      <c r="AV2504" s="574">
        <f>AD2504+AJ2504+AP2504</f>
        <v>0</v>
      </c>
      <c r="AW2504" s="575"/>
      <c r="AX2504" s="590">
        <f>IF(AT2504=0,0,(AV2504/AT2504)*100)</f>
        <v>0</v>
      </c>
      <c r="AY2504" s="591"/>
      <c r="AZ2504" s="538"/>
      <c r="BA2504" s="539"/>
      <c r="BB2504" s="552"/>
      <c r="BC2504" s="558"/>
      <c r="BD2504" s="590">
        <f>IF(AZ2504=0,0,(BB2504/AZ2504)*100)</f>
        <v>0</v>
      </c>
      <c r="BE2504" s="591"/>
      <c r="BF2504" s="578">
        <f>AT2504+AZ2504</f>
        <v>0</v>
      </c>
      <c r="BG2504" s="579"/>
      <c r="BH2504" s="574">
        <f>AV2504+BB2504</f>
        <v>0</v>
      </c>
      <c r="BI2504" s="575"/>
      <c r="BJ2504" s="590">
        <f>IF(BF2504=0,0,(BH2504/BF2504)*100)</f>
        <v>0</v>
      </c>
      <c r="BK2504" s="591"/>
      <c r="BL2504" s="650">
        <f>(AD2504*2)+(AJ2504*2)+(AP2504*3)+BB2504</f>
        <v>0</v>
      </c>
      <c r="BM2504" s="651"/>
      <c r="BN2504" s="652"/>
      <c r="BO2504" s="599" t="e">
        <f>(BL2504*BR$2468)+(N2504*BR$2469)+(X2504*BR$2470)+(R2504*BR$2471)+(V2504*BR$2472)+(Z2504*BR$2473)</f>
        <v>#REF!</v>
      </c>
      <c r="BP2504" s="599" t="e">
        <f>((AZ2504-BB2504)*BR$2475)+((AT2504-AV2504)*BR$2474)+(H2504*BR$2476)+(P2504*BR$2477)</f>
        <v>#REF!</v>
      </c>
      <c r="BQ2504" s="54"/>
      <c r="BR2504" s="54"/>
      <c r="BS2504" s="54"/>
    </row>
    <row r="2505" spans="1:71" ht="21.75" customHeight="1">
      <c r="A2505" s="54"/>
      <c r="B2505" s="566"/>
      <c r="C2505" s="560" t="str">
        <f>IF(ROSTER!D$44="","",ROSTER!D$44)</f>
        <v/>
      </c>
      <c r="D2505" s="561"/>
      <c r="E2505" s="547"/>
      <c r="F2505" s="502"/>
      <c r="G2505" s="507"/>
      <c r="H2505" s="544"/>
      <c r="I2505" s="545"/>
      <c r="J2505" s="540"/>
      <c r="K2505" s="541"/>
      <c r="L2505" s="553"/>
      <c r="M2505" s="559"/>
      <c r="N2505" s="556" t="s">
        <v>14</v>
      </c>
      <c r="O2505" s="557"/>
      <c r="P2505" s="540"/>
      <c r="Q2505" s="541"/>
      <c r="R2505" s="553"/>
      <c r="S2505" s="559"/>
      <c r="T2505" s="592"/>
      <c r="U2505" s="593"/>
      <c r="V2505" s="551"/>
      <c r="W2505" s="545"/>
      <c r="X2505" s="540"/>
      <c r="Y2505" s="545"/>
      <c r="Z2505" s="540"/>
      <c r="AA2505" s="545"/>
      <c r="AB2505" s="540"/>
      <c r="AC2505" s="541"/>
      <c r="AD2505" s="553"/>
      <c r="AE2505" s="559"/>
      <c r="AF2505" s="588"/>
      <c r="AG2505" s="589"/>
      <c r="AH2505" s="540"/>
      <c r="AI2505" s="541"/>
      <c r="AJ2505" s="553"/>
      <c r="AK2505" s="559"/>
      <c r="AL2505" s="592"/>
      <c r="AM2505" s="593"/>
      <c r="AN2505" s="540"/>
      <c r="AO2505" s="541"/>
      <c r="AP2505" s="553"/>
      <c r="AQ2505" s="559"/>
      <c r="AR2505" s="592"/>
      <c r="AS2505" s="593"/>
      <c r="AT2505" s="580"/>
      <c r="AU2505" s="581"/>
      <c r="AV2505" s="576"/>
      <c r="AW2505" s="577"/>
      <c r="AX2505" s="592"/>
      <c r="AY2505" s="593"/>
      <c r="AZ2505" s="540"/>
      <c r="BA2505" s="541"/>
      <c r="BB2505" s="553"/>
      <c r="BC2505" s="559"/>
      <c r="BD2505" s="592"/>
      <c r="BE2505" s="593"/>
      <c r="BF2505" s="580"/>
      <c r="BG2505" s="581"/>
      <c r="BH2505" s="576"/>
      <c r="BI2505" s="577"/>
      <c r="BJ2505" s="592"/>
      <c r="BK2505" s="593"/>
      <c r="BL2505" s="653"/>
      <c r="BM2505" s="654"/>
      <c r="BN2505" s="655"/>
      <c r="BO2505" s="600"/>
      <c r="BP2505" s="600"/>
      <c r="BQ2505" s="54"/>
      <c r="BR2505" s="54"/>
      <c r="BS2505" s="54"/>
    </row>
    <row r="2506" spans="1:71" ht="21.75" customHeight="1">
      <c r="A2506" s="54"/>
      <c r="B2506" s="565" t="str">
        <f>IF(ROSTER!B$46="","",ROSTER!B$46)</f>
        <v/>
      </c>
      <c r="C2506" s="536" t="str">
        <f>IF(ROSTER!C$46="","",ROSTER!C$46)</f>
        <v/>
      </c>
      <c r="D2506" s="537"/>
      <c r="E2506" s="546"/>
      <c r="F2506" s="501">
        <f>IF(E2506="y",1,IF(E2506="S",1,0))</f>
        <v>0</v>
      </c>
      <c r="G2506" s="506">
        <f>IF(E2506="S",1,0)</f>
        <v>0</v>
      </c>
      <c r="H2506" s="542"/>
      <c r="I2506" s="543"/>
      <c r="J2506" s="538"/>
      <c r="K2506" s="539"/>
      <c r="L2506" s="552"/>
      <c r="M2506" s="558"/>
      <c r="N2506" s="554">
        <f>L2506+J2506</f>
        <v>0</v>
      </c>
      <c r="O2506" s="555"/>
      <c r="P2506" s="538"/>
      <c r="Q2506" s="539"/>
      <c r="R2506" s="552"/>
      <c r="S2506" s="558"/>
      <c r="T2506" s="590">
        <f t="shared" ref="T2506:T2511" si="2241">R2506-P2506</f>
        <v>0</v>
      </c>
      <c r="U2506" s="591"/>
      <c r="V2506" s="550"/>
      <c r="W2506" s="543"/>
      <c r="X2506" s="538"/>
      <c r="Y2506" s="543"/>
      <c r="Z2506" s="538"/>
      <c r="AA2506" s="543"/>
      <c r="AB2506" s="538"/>
      <c r="AC2506" s="539"/>
      <c r="AD2506" s="552"/>
      <c r="AE2506" s="558"/>
      <c r="AF2506" s="586">
        <f>IF(AB2506=0,0,(AD2506/AB2506)*100)</f>
        <v>0</v>
      </c>
      <c r="AG2506" s="587"/>
      <c r="AH2506" s="538"/>
      <c r="AI2506" s="539"/>
      <c r="AJ2506" s="552"/>
      <c r="AK2506" s="558"/>
      <c r="AL2506" s="590">
        <f>IF(AH2506=0,0,(AJ2506/AH2506)*100)</f>
        <v>0</v>
      </c>
      <c r="AM2506" s="591"/>
      <c r="AN2506" s="538"/>
      <c r="AO2506" s="539"/>
      <c r="AP2506" s="552"/>
      <c r="AQ2506" s="558"/>
      <c r="AR2506" s="590">
        <f>IF(AN2506=0,0,(AP2506/AN2506)*100)</f>
        <v>0</v>
      </c>
      <c r="AS2506" s="591"/>
      <c r="AT2506" s="578">
        <f>AB2506+AH2506+AN2506</f>
        <v>0</v>
      </c>
      <c r="AU2506" s="579"/>
      <c r="AV2506" s="574">
        <f>AD2506+AJ2506+AP2506</f>
        <v>0</v>
      </c>
      <c r="AW2506" s="575"/>
      <c r="AX2506" s="590">
        <f>IF(AT2506=0,0,(AV2506/AT2506)*100)</f>
        <v>0</v>
      </c>
      <c r="AY2506" s="591"/>
      <c r="AZ2506" s="538"/>
      <c r="BA2506" s="539"/>
      <c r="BB2506" s="552"/>
      <c r="BC2506" s="558"/>
      <c r="BD2506" s="590">
        <f>IF(AZ2506=0,0,(BB2506/AZ2506)*100)</f>
        <v>0</v>
      </c>
      <c r="BE2506" s="591"/>
      <c r="BF2506" s="578">
        <f>AT2506+AZ2506</f>
        <v>0</v>
      </c>
      <c r="BG2506" s="579"/>
      <c r="BH2506" s="574">
        <f>AV2506+BB2506</f>
        <v>0</v>
      </c>
      <c r="BI2506" s="575"/>
      <c r="BJ2506" s="590">
        <f>IF(BF2506=0,0,(BH2506/BF2506)*100)</f>
        <v>0</v>
      </c>
      <c r="BK2506" s="591"/>
      <c r="BL2506" s="650">
        <f>(AD2506*2)+(AJ2506*2)+(AP2506*3)+BB2506</f>
        <v>0</v>
      </c>
      <c r="BM2506" s="651"/>
      <c r="BN2506" s="652"/>
      <c r="BO2506" s="601" t="e">
        <f>(BL2506*BR$74)+(N2506*BR$75)+(X2506*BR$76)+(R2506*BR$77)+(V2506*BR$78)+(Z2506*BR$79)</f>
        <v>#REF!</v>
      </c>
      <c r="BP2506" s="599" t="e">
        <f>((AZ2506-BB2506)*BR$81)+((AT2506-AV2506)*BR$80)+(H2506*BR$82)+(P2506*BR$83)</f>
        <v>#REF!</v>
      </c>
      <c r="BQ2506" s="54"/>
      <c r="BR2506" s="54"/>
      <c r="BS2506" s="54"/>
    </row>
    <row r="2507" spans="1:71" ht="22.5" customHeight="1">
      <c r="A2507" s="54"/>
      <c r="B2507" s="566"/>
      <c r="C2507" s="560" t="str">
        <f>IF(ROSTER!D$46="","",ROSTER!D$46)</f>
        <v/>
      </c>
      <c r="D2507" s="561"/>
      <c r="E2507" s="547"/>
      <c r="F2507" s="502"/>
      <c r="G2507" s="507"/>
      <c r="H2507" s="544"/>
      <c r="I2507" s="545"/>
      <c r="J2507" s="540"/>
      <c r="K2507" s="541"/>
      <c r="L2507" s="553"/>
      <c r="M2507" s="559"/>
      <c r="N2507" s="556" t="s">
        <v>14</v>
      </c>
      <c r="O2507" s="557"/>
      <c r="P2507" s="540"/>
      <c r="Q2507" s="541"/>
      <c r="R2507" s="553"/>
      <c r="S2507" s="559"/>
      <c r="T2507" s="592"/>
      <c r="U2507" s="593"/>
      <c r="V2507" s="551"/>
      <c r="W2507" s="545"/>
      <c r="X2507" s="540"/>
      <c r="Y2507" s="545"/>
      <c r="Z2507" s="540"/>
      <c r="AA2507" s="545"/>
      <c r="AB2507" s="540"/>
      <c r="AC2507" s="541"/>
      <c r="AD2507" s="553"/>
      <c r="AE2507" s="559"/>
      <c r="AF2507" s="588"/>
      <c r="AG2507" s="589"/>
      <c r="AH2507" s="540"/>
      <c r="AI2507" s="541"/>
      <c r="AJ2507" s="553"/>
      <c r="AK2507" s="559"/>
      <c r="AL2507" s="592"/>
      <c r="AM2507" s="593"/>
      <c r="AN2507" s="540"/>
      <c r="AO2507" s="541"/>
      <c r="AP2507" s="553"/>
      <c r="AQ2507" s="559"/>
      <c r="AR2507" s="592"/>
      <c r="AS2507" s="593"/>
      <c r="AT2507" s="580"/>
      <c r="AU2507" s="581"/>
      <c r="AV2507" s="576"/>
      <c r="AW2507" s="577"/>
      <c r="AX2507" s="592"/>
      <c r="AY2507" s="593"/>
      <c r="AZ2507" s="540"/>
      <c r="BA2507" s="541"/>
      <c r="BB2507" s="553"/>
      <c r="BC2507" s="559"/>
      <c r="BD2507" s="592"/>
      <c r="BE2507" s="593"/>
      <c r="BF2507" s="580"/>
      <c r="BG2507" s="581"/>
      <c r="BH2507" s="576"/>
      <c r="BI2507" s="577"/>
      <c r="BJ2507" s="592"/>
      <c r="BK2507" s="593"/>
      <c r="BL2507" s="653"/>
      <c r="BM2507" s="654"/>
      <c r="BN2507" s="655"/>
      <c r="BO2507" s="602"/>
      <c r="BP2507" s="600"/>
      <c r="BQ2507" s="54"/>
      <c r="BR2507" s="54"/>
      <c r="BS2507" s="54"/>
    </row>
    <row r="2508" spans="1:71" ht="21.75" customHeight="1">
      <c r="A2508" s="54"/>
      <c r="B2508" s="565" t="str">
        <f>IF(ROSTER!B$48="","",ROSTER!B$48)</f>
        <v/>
      </c>
      <c r="C2508" s="536" t="str">
        <f>IF(ROSTER!C$48="","",ROSTER!C$48)</f>
        <v/>
      </c>
      <c r="D2508" s="537"/>
      <c r="E2508" s="546"/>
      <c r="F2508" s="501">
        <f t="shared" ref="F2508" si="2242">IF(E2508="y",1,IF(E2508="S",1,0))</f>
        <v>0</v>
      </c>
      <c r="G2508" s="506">
        <f t="shared" ref="G2508" si="2243">IF(E2508="S",1,0)</f>
        <v>0</v>
      </c>
      <c r="H2508" s="542"/>
      <c r="I2508" s="543"/>
      <c r="J2508" s="538"/>
      <c r="K2508" s="539"/>
      <c r="L2508" s="552"/>
      <c r="M2508" s="558"/>
      <c r="N2508" s="554">
        <f t="shared" ref="N2508" si="2244">L2508+J2508</f>
        <v>0</v>
      </c>
      <c r="O2508" s="555"/>
      <c r="P2508" s="538"/>
      <c r="Q2508" s="539"/>
      <c r="R2508" s="552"/>
      <c r="S2508" s="558"/>
      <c r="T2508" s="590">
        <f t="shared" ref="T2508:T2511" si="2245">R2508-P2508</f>
        <v>0</v>
      </c>
      <c r="U2508" s="591"/>
      <c r="V2508" s="550"/>
      <c r="W2508" s="543"/>
      <c r="X2508" s="538"/>
      <c r="Y2508" s="543"/>
      <c r="Z2508" s="538"/>
      <c r="AA2508" s="543"/>
      <c r="AB2508" s="538"/>
      <c r="AC2508" s="539"/>
      <c r="AD2508" s="552"/>
      <c r="AE2508" s="558"/>
      <c r="AF2508" s="586"/>
      <c r="AG2508" s="587"/>
      <c r="AH2508" s="538"/>
      <c r="AI2508" s="539"/>
      <c r="AJ2508" s="552"/>
      <c r="AK2508" s="558"/>
      <c r="AL2508" s="590">
        <f t="shared" ref="AL2508" si="2246">IF(AH2508=0,0,(AJ2508/AH2508)*100)</f>
        <v>0</v>
      </c>
      <c r="AM2508" s="591"/>
      <c r="AN2508" s="538"/>
      <c r="AO2508" s="539"/>
      <c r="AP2508" s="552"/>
      <c r="AQ2508" s="558"/>
      <c r="AR2508" s="590">
        <f t="shared" ref="AR2508" si="2247">IF(AN2508=0,0,(AP2508/AN2508)*100)</f>
        <v>0</v>
      </c>
      <c r="AS2508" s="591"/>
      <c r="AT2508" s="578">
        <f t="shared" ref="AT2508" si="2248">AB2508+AH2508+AN2508</f>
        <v>0</v>
      </c>
      <c r="AU2508" s="579"/>
      <c r="AV2508" s="574">
        <f t="shared" ref="AV2508" si="2249">AD2508+AJ2508+AP2508</f>
        <v>0</v>
      </c>
      <c r="AW2508" s="575"/>
      <c r="AX2508" s="590">
        <f t="shared" ref="AX2508" si="2250">IF(AT2508=0,0,(AV2508/AT2508)*100)</f>
        <v>0</v>
      </c>
      <c r="AY2508" s="591"/>
      <c r="AZ2508" s="538"/>
      <c r="BA2508" s="539"/>
      <c r="BB2508" s="552"/>
      <c r="BC2508" s="558"/>
      <c r="BD2508" s="590">
        <f t="shared" ref="BD2508" si="2251">IF(AZ2508=0,0,(BB2508/AZ2508)*100)</f>
        <v>0</v>
      </c>
      <c r="BE2508" s="591"/>
      <c r="BF2508" s="578">
        <f t="shared" ref="BF2508" si="2252">AT2508+AZ2508</f>
        <v>0</v>
      </c>
      <c r="BG2508" s="579"/>
      <c r="BH2508" s="574">
        <f t="shared" ref="BH2508" si="2253">AV2508+BB2508</f>
        <v>0</v>
      </c>
      <c r="BI2508" s="575"/>
      <c r="BJ2508" s="590">
        <f t="shared" ref="BJ2508" si="2254">IF(BF2508=0,0,(BH2508/BF2508)*100)</f>
        <v>0</v>
      </c>
      <c r="BK2508" s="591"/>
      <c r="BL2508" s="650">
        <f t="shared" ref="BL2508" si="2255">(AD2508*2)+(AJ2508*2)+(AP2508*3)+BB2508</f>
        <v>0</v>
      </c>
      <c r="BM2508" s="651"/>
      <c r="BN2508" s="652"/>
      <c r="BO2508" s="601" t="e">
        <f>(BL2508*BR$74)+(N2508*BR$75)+(X2508*BR$76)+(R2508*BR$77)+(V2508*BR$78)+(Z2508*BR$79)</f>
        <v>#REF!</v>
      </c>
      <c r="BP2508" s="599" t="e">
        <f>((AZ2508-BB2508)*BR$81)+((AT2508-AV2508)*BR$80)+(H2508*BR$82)+(P2508*BR$83)</f>
        <v>#REF!</v>
      </c>
      <c r="BQ2508" s="54"/>
      <c r="BR2508" s="54"/>
      <c r="BS2508" s="54"/>
    </row>
    <row r="2509" spans="1:71" ht="22.5" customHeight="1">
      <c r="A2509" s="54"/>
      <c r="B2509" s="566"/>
      <c r="C2509" s="560" t="str">
        <f>IF(ROSTER!D$48="","",ROSTER!D$48)</f>
        <v/>
      </c>
      <c r="D2509" s="561"/>
      <c r="E2509" s="547"/>
      <c r="F2509" s="502"/>
      <c r="G2509" s="507"/>
      <c r="H2509" s="544"/>
      <c r="I2509" s="545"/>
      <c r="J2509" s="540"/>
      <c r="K2509" s="541"/>
      <c r="L2509" s="553"/>
      <c r="M2509" s="559"/>
      <c r="N2509" s="556" t="s">
        <v>14</v>
      </c>
      <c r="O2509" s="557"/>
      <c r="P2509" s="540"/>
      <c r="Q2509" s="541"/>
      <c r="R2509" s="553"/>
      <c r="S2509" s="559"/>
      <c r="T2509" s="592"/>
      <c r="U2509" s="593"/>
      <c r="V2509" s="551"/>
      <c r="W2509" s="545"/>
      <c r="X2509" s="540"/>
      <c r="Y2509" s="545"/>
      <c r="Z2509" s="540"/>
      <c r="AA2509" s="545"/>
      <c r="AB2509" s="540"/>
      <c r="AC2509" s="541"/>
      <c r="AD2509" s="553"/>
      <c r="AE2509" s="559"/>
      <c r="AF2509" s="588"/>
      <c r="AG2509" s="589"/>
      <c r="AH2509" s="540"/>
      <c r="AI2509" s="541"/>
      <c r="AJ2509" s="553"/>
      <c r="AK2509" s="559"/>
      <c r="AL2509" s="592"/>
      <c r="AM2509" s="593"/>
      <c r="AN2509" s="540"/>
      <c r="AO2509" s="541"/>
      <c r="AP2509" s="553"/>
      <c r="AQ2509" s="559"/>
      <c r="AR2509" s="592"/>
      <c r="AS2509" s="593"/>
      <c r="AT2509" s="580"/>
      <c r="AU2509" s="581"/>
      <c r="AV2509" s="576"/>
      <c r="AW2509" s="577"/>
      <c r="AX2509" s="592"/>
      <c r="AY2509" s="593"/>
      <c r="AZ2509" s="540"/>
      <c r="BA2509" s="541"/>
      <c r="BB2509" s="553"/>
      <c r="BC2509" s="559"/>
      <c r="BD2509" s="592"/>
      <c r="BE2509" s="593"/>
      <c r="BF2509" s="580"/>
      <c r="BG2509" s="581"/>
      <c r="BH2509" s="576"/>
      <c r="BI2509" s="577"/>
      <c r="BJ2509" s="592"/>
      <c r="BK2509" s="593"/>
      <c r="BL2509" s="653"/>
      <c r="BM2509" s="654"/>
      <c r="BN2509" s="655"/>
      <c r="BO2509" s="602"/>
      <c r="BP2509" s="600"/>
      <c r="BQ2509" s="54"/>
      <c r="BR2509" s="54"/>
      <c r="BS2509" s="54"/>
    </row>
    <row r="2510" spans="1:71" ht="21.75" customHeight="1">
      <c r="A2510" s="54"/>
      <c r="B2510" s="565" t="str">
        <f>IF(ROSTER!B$50="","",ROSTER!B$50)</f>
        <v/>
      </c>
      <c r="C2510" s="536" t="str">
        <f>IF(ROSTER!C$50="","",ROSTER!C$50)</f>
        <v/>
      </c>
      <c r="D2510" s="537"/>
      <c r="E2510" s="546"/>
      <c r="F2510" s="501">
        <f t="shared" ref="F2510" si="2256">IF(E2510="y",1,IF(E2510="S",1,0))</f>
        <v>0</v>
      </c>
      <c r="G2510" s="506">
        <f t="shared" ref="G2510" si="2257">IF(E2510="S",1,0)</f>
        <v>0</v>
      </c>
      <c r="H2510" s="542"/>
      <c r="I2510" s="543"/>
      <c r="J2510" s="538"/>
      <c r="K2510" s="539"/>
      <c r="L2510" s="552"/>
      <c r="M2510" s="558"/>
      <c r="N2510" s="554">
        <f t="shared" ref="N2510" si="2258">L2510+J2510</f>
        <v>0</v>
      </c>
      <c r="O2510" s="555"/>
      <c r="P2510" s="538"/>
      <c r="Q2510" s="539"/>
      <c r="R2510" s="552"/>
      <c r="S2510" s="558"/>
      <c r="T2510" s="590">
        <f t="shared" ref="T2510:T2511" si="2259">R2510-P2510</f>
        <v>0</v>
      </c>
      <c r="U2510" s="591"/>
      <c r="V2510" s="550"/>
      <c r="W2510" s="543"/>
      <c r="X2510" s="538"/>
      <c r="Y2510" s="543"/>
      <c r="Z2510" s="538"/>
      <c r="AA2510" s="543"/>
      <c r="AB2510" s="538"/>
      <c r="AC2510" s="539"/>
      <c r="AD2510" s="552"/>
      <c r="AE2510" s="558"/>
      <c r="AF2510" s="586"/>
      <c r="AG2510" s="587"/>
      <c r="AH2510" s="538"/>
      <c r="AI2510" s="539"/>
      <c r="AJ2510" s="552"/>
      <c r="AK2510" s="558"/>
      <c r="AL2510" s="590">
        <f t="shared" ref="AL2510" si="2260">IF(AH2510=0,0,(AJ2510/AH2510)*100)</f>
        <v>0</v>
      </c>
      <c r="AM2510" s="591"/>
      <c r="AN2510" s="538"/>
      <c r="AO2510" s="539"/>
      <c r="AP2510" s="552"/>
      <c r="AQ2510" s="558"/>
      <c r="AR2510" s="590">
        <f t="shared" ref="AR2510" si="2261">IF(AN2510=0,0,(AP2510/AN2510)*100)</f>
        <v>0</v>
      </c>
      <c r="AS2510" s="591"/>
      <c r="AT2510" s="578">
        <f t="shared" ref="AT2510" si="2262">AB2510+AH2510+AN2510</f>
        <v>0</v>
      </c>
      <c r="AU2510" s="579"/>
      <c r="AV2510" s="574">
        <f t="shared" ref="AV2510" si="2263">AD2510+AJ2510+AP2510</f>
        <v>0</v>
      </c>
      <c r="AW2510" s="575"/>
      <c r="AX2510" s="590">
        <f t="shared" ref="AX2510" si="2264">IF(AT2510=0,0,(AV2510/AT2510)*100)</f>
        <v>0</v>
      </c>
      <c r="AY2510" s="591"/>
      <c r="AZ2510" s="538"/>
      <c r="BA2510" s="539"/>
      <c r="BB2510" s="552"/>
      <c r="BC2510" s="558"/>
      <c r="BD2510" s="590">
        <f t="shared" ref="BD2510" si="2265">IF(AZ2510=0,0,(BB2510/AZ2510)*100)</f>
        <v>0</v>
      </c>
      <c r="BE2510" s="591"/>
      <c r="BF2510" s="578">
        <f t="shared" ref="BF2510" si="2266">AT2510+AZ2510</f>
        <v>0</v>
      </c>
      <c r="BG2510" s="579"/>
      <c r="BH2510" s="574">
        <f t="shared" ref="BH2510" si="2267">AV2510+BB2510</f>
        <v>0</v>
      </c>
      <c r="BI2510" s="575"/>
      <c r="BJ2510" s="590">
        <f t="shared" ref="BJ2510" si="2268">IF(BF2510=0,0,(BH2510/BF2510)*100)</f>
        <v>0</v>
      </c>
      <c r="BK2510" s="591"/>
      <c r="BL2510" s="650">
        <f t="shared" ref="BL2510" si="2269">(AD2510*2)+(AJ2510*2)+(AP2510*3)+BB2510</f>
        <v>0</v>
      </c>
      <c r="BM2510" s="651"/>
      <c r="BN2510" s="652"/>
      <c r="BO2510" s="601" t="e">
        <f>(BL2510*BR$74)+(N2510*BR$75)+(X2510*BR$76)+(R2510*BR$77)+(V2510*BR$78)+(Z2510*BR$79)</f>
        <v>#REF!</v>
      </c>
      <c r="BP2510" s="599" t="e">
        <f>((AZ2510-BB2510)*BR$81)+((AT2510-AV2510)*BR$80)+(H2510*BR$82)+(P2510*BR$83)</f>
        <v>#REF!</v>
      </c>
      <c r="BQ2510" s="54"/>
      <c r="BR2510" s="54"/>
      <c r="BS2510" s="54"/>
    </row>
    <row r="2511" spans="1:71" ht="22.5" customHeight="1" thickBot="1">
      <c r="A2511" s="54"/>
      <c r="B2511" s="566"/>
      <c r="C2511" s="560" t="str">
        <f>IF(ROSTER!D$50="","",ROSTER!D$50)</f>
        <v/>
      </c>
      <c r="D2511" s="561"/>
      <c r="E2511" s="547"/>
      <c r="F2511" s="502"/>
      <c r="G2511" s="507"/>
      <c r="H2511" s="544"/>
      <c r="I2511" s="545"/>
      <c r="J2511" s="540"/>
      <c r="K2511" s="541"/>
      <c r="L2511" s="553"/>
      <c r="M2511" s="559"/>
      <c r="N2511" s="556" t="s">
        <v>14</v>
      </c>
      <c r="O2511" s="557"/>
      <c r="P2511" s="540"/>
      <c r="Q2511" s="541"/>
      <c r="R2511" s="553"/>
      <c r="S2511" s="559"/>
      <c r="T2511" s="592"/>
      <c r="U2511" s="593"/>
      <c r="V2511" s="551"/>
      <c r="W2511" s="545"/>
      <c r="X2511" s="540"/>
      <c r="Y2511" s="545"/>
      <c r="Z2511" s="540"/>
      <c r="AA2511" s="545"/>
      <c r="AB2511" s="540"/>
      <c r="AC2511" s="541"/>
      <c r="AD2511" s="553"/>
      <c r="AE2511" s="559"/>
      <c r="AF2511" s="588"/>
      <c r="AG2511" s="589"/>
      <c r="AH2511" s="540"/>
      <c r="AI2511" s="541"/>
      <c r="AJ2511" s="553"/>
      <c r="AK2511" s="559"/>
      <c r="AL2511" s="592"/>
      <c r="AM2511" s="593"/>
      <c r="AN2511" s="540"/>
      <c r="AO2511" s="541"/>
      <c r="AP2511" s="553"/>
      <c r="AQ2511" s="559"/>
      <c r="AR2511" s="592"/>
      <c r="AS2511" s="593"/>
      <c r="AT2511" s="580"/>
      <c r="AU2511" s="581"/>
      <c r="AV2511" s="576"/>
      <c r="AW2511" s="577"/>
      <c r="AX2511" s="592"/>
      <c r="AY2511" s="593"/>
      <c r="AZ2511" s="540"/>
      <c r="BA2511" s="541"/>
      <c r="BB2511" s="553"/>
      <c r="BC2511" s="559"/>
      <c r="BD2511" s="592"/>
      <c r="BE2511" s="593"/>
      <c r="BF2511" s="580"/>
      <c r="BG2511" s="581"/>
      <c r="BH2511" s="576"/>
      <c r="BI2511" s="577"/>
      <c r="BJ2511" s="592"/>
      <c r="BK2511" s="593"/>
      <c r="BL2511" s="653"/>
      <c r="BM2511" s="654"/>
      <c r="BN2511" s="655"/>
      <c r="BO2511" s="602"/>
      <c r="BP2511" s="600"/>
      <c r="BQ2511" s="54"/>
      <c r="BR2511" s="54"/>
      <c r="BS2511" s="54"/>
    </row>
    <row r="2512" spans="1:71" s="335" customFormat="1" ht="33.4" customHeight="1">
      <c r="A2512" s="333"/>
      <c r="B2512" s="689"/>
      <c r="C2512" s="685"/>
      <c r="D2512" s="685" t="s">
        <v>10</v>
      </c>
      <c r="E2512" s="686"/>
      <c r="F2512" s="334"/>
      <c r="G2512" s="334"/>
      <c r="H2512" s="642">
        <f>SUM(H2468:I2511)</f>
        <v>0</v>
      </c>
      <c r="I2512" s="631"/>
      <c r="J2512" s="642">
        <f>SUM(J2468:K2511)</f>
        <v>0</v>
      </c>
      <c r="K2512" s="631"/>
      <c r="L2512" s="630">
        <f>SUM(L2468:M2511)</f>
        <v>0</v>
      </c>
      <c r="M2512" s="640"/>
      <c r="N2512" s="626">
        <f>L2512+J2512</f>
        <v>0</v>
      </c>
      <c r="O2512" s="627"/>
      <c r="P2512" s="630">
        <f>SUM(P2468:Q2511)</f>
        <v>0</v>
      </c>
      <c r="Q2512" s="631"/>
      <c r="R2512" s="630">
        <f t="shared" ref="R2512" si="2270">SUM(R2468:S2511)</f>
        <v>0</v>
      </c>
      <c r="S2512" s="640"/>
      <c r="T2512" s="630">
        <f t="shared" ref="T2512" si="2271">SUM(T2468:U2511)</f>
        <v>0</v>
      </c>
      <c r="U2512" s="627"/>
      <c r="V2512" s="640">
        <f t="shared" ref="V2512" si="2272">SUM(V2468:W2511)</f>
        <v>0</v>
      </c>
      <c r="W2512" s="640"/>
      <c r="X2512" s="642">
        <f t="shared" ref="X2512" si="2273">SUM(X2468:Y2511)</f>
        <v>0</v>
      </c>
      <c r="Y2512" s="627"/>
      <c r="Z2512" s="642">
        <f t="shared" ref="Z2512" si="2274">SUM(Z2468:AA2511)</f>
        <v>0</v>
      </c>
      <c r="AA2512" s="627"/>
      <c r="AB2512" s="640">
        <f t="shared" ref="AB2512" si="2275">SUM(AB2468:AC2511)</f>
        <v>0</v>
      </c>
      <c r="AC2512" s="631"/>
      <c r="AD2512" s="630">
        <f t="shared" ref="AD2512" si="2276">SUM(AD2468:AE2511)</f>
        <v>0</v>
      </c>
      <c r="AE2512" s="640"/>
      <c r="AF2512" s="626">
        <f t="shared" ref="AF2512" si="2277">SUM(AF2468:AG2511)</f>
        <v>0</v>
      </c>
      <c r="AG2512" s="627"/>
      <c r="AH2512" s="630">
        <f t="shared" ref="AH2512" si="2278">SUM(AH2468:AI2511)</f>
        <v>0</v>
      </c>
      <c r="AI2512" s="631"/>
      <c r="AJ2512" s="630">
        <f t="shared" ref="AJ2512" si="2279">SUM(AJ2468:AK2511)</f>
        <v>0</v>
      </c>
      <c r="AK2512" s="640"/>
      <c r="AL2512" s="626">
        <f>IF(AH2512=0,0,(AJ2512/AH2512)*100)</f>
        <v>0</v>
      </c>
      <c r="AM2512" s="627"/>
      <c r="AN2512" s="630">
        <f>SUM(AN2468:AO2511)</f>
        <v>0</v>
      </c>
      <c r="AO2512" s="631"/>
      <c r="AP2512" s="630">
        <f>SUM(AP2468:AQ2511)</f>
        <v>0</v>
      </c>
      <c r="AQ2512" s="640"/>
      <c r="AR2512" s="626">
        <f>IF(AN2512=0,0,(AP2512/AN2512)*100)</f>
        <v>0</v>
      </c>
      <c r="AS2512" s="627"/>
      <c r="AT2512" s="642">
        <f>AB2512+AH2512+AN2512</f>
        <v>0</v>
      </c>
      <c r="AU2512" s="631"/>
      <c r="AV2512" s="630">
        <f>AD2512+AJ2512+AP2512</f>
        <v>0</v>
      </c>
      <c r="AW2512" s="670"/>
      <c r="AX2512" s="626">
        <f>IF(AT2512=0,0,(AV2512/AT2512)*100)</f>
        <v>0</v>
      </c>
      <c r="AY2512" s="627"/>
      <c r="AZ2512" s="630">
        <f>SUM(AZ2468:BA2511)</f>
        <v>0</v>
      </c>
      <c r="BA2512" s="631"/>
      <c r="BB2512" s="630">
        <f>SUM(BB2468:BC2511)</f>
        <v>0</v>
      </c>
      <c r="BC2512" s="640"/>
      <c r="BD2512" s="626">
        <f>IF(AZ2512=0,0,(BB2512/AZ2512)*100)</f>
        <v>0</v>
      </c>
      <c r="BE2512" s="627"/>
      <c r="BF2512" s="642">
        <f>AT2512+AZ2512</f>
        <v>0</v>
      </c>
      <c r="BG2512" s="631"/>
      <c r="BH2512" s="630">
        <f>AV2512+BB2512</f>
        <v>0</v>
      </c>
      <c r="BI2512" s="670"/>
      <c r="BJ2512" s="626">
        <f>IF(BF2512=0,0,(BH2512/BF2512)*100)</f>
        <v>0</v>
      </c>
      <c r="BK2512" s="668"/>
      <c r="BL2512" s="644">
        <f>SUM(BL2468:BN2511)</f>
        <v>0</v>
      </c>
      <c r="BM2512" s="645"/>
      <c r="BN2512" s="646"/>
      <c r="BO2512" s="601" t="e">
        <f>(BL2512*BR$74)+(N2512*BR$75)+(X2512*BR$76)+(R2512*BR$77)+(V2512*BR$78)+(Z2512*BR$79)</f>
        <v>#REF!</v>
      </c>
      <c r="BP2512" s="599" t="e">
        <f>((AZ2512-BB2512)*BR$81)+((AT2512-AV2512)*BR$80)+(H2512*BR$82)+(P2512*BR$83)</f>
        <v>#REF!</v>
      </c>
      <c r="BQ2512" s="333"/>
      <c r="BR2512" s="333"/>
      <c r="BS2512" s="333"/>
    </row>
    <row r="2513" spans="1:71" s="335" customFormat="1" ht="33.950000000000003" customHeight="1" thickBot="1">
      <c r="A2513" s="333"/>
      <c r="B2513" s="690"/>
      <c r="C2513" s="687"/>
      <c r="D2513" s="687"/>
      <c r="E2513" s="688"/>
      <c r="F2513" s="336"/>
      <c r="G2513" s="336"/>
      <c r="H2513" s="643"/>
      <c r="I2513" s="633"/>
      <c r="J2513" s="643"/>
      <c r="K2513" s="633"/>
      <c r="L2513" s="632"/>
      <c r="M2513" s="641"/>
      <c r="N2513" s="628" t="s">
        <v>14</v>
      </c>
      <c r="O2513" s="629"/>
      <c r="P2513" s="632"/>
      <c r="Q2513" s="633"/>
      <c r="R2513" s="632"/>
      <c r="S2513" s="641"/>
      <c r="T2513" s="632"/>
      <c r="U2513" s="629"/>
      <c r="V2513" s="641"/>
      <c r="W2513" s="641"/>
      <c r="X2513" s="643"/>
      <c r="Y2513" s="629"/>
      <c r="Z2513" s="643"/>
      <c r="AA2513" s="629"/>
      <c r="AB2513" s="641"/>
      <c r="AC2513" s="633"/>
      <c r="AD2513" s="632"/>
      <c r="AE2513" s="641"/>
      <c r="AF2513" s="628"/>
      <c r="AG2513" s="629"/>
      <c r="AH2513" s="632"/>
      <c r="AI2513" s="633"/>
      <c r="AJ2513" s="632"/>
      <c r="AK2513" s="641"/>
      <c r="AL2513" s="628"/>
      <c r="AM2513" s="629"/>
      <c r="AN2513" s="632"/>
      <c r="AO2513" s="633"/>
      <c r="AP2513" s="632"/>
      <c r="AQ2513" s="641"/>
      <c r="AR2513" s="628"/>
      <c r="AS2513" s="629"/>
      <c r="AT2513" s="643"/>
      <c r="AU2513" s="633"/>
      <c r="AV2513" s="632"/>
      <c r="AW2513" s="671"/>
      <c r="AX2513" s="628"/>
      <c r="AY2513" s="629"/>
      <c r="AZ2513" s="632"/>
      <c r="BA2513" s="633"/>
      <c r="BB2513" s="632"/>
      <c r="BC2513" s="641"/>
      <c r="BD2513" s="628"/>
      <c r="BE2513" s="629"/>
      <c r="BF2513" s="643"/>
      <c r="BG2513" s="633"/>
      <c r="BH2513" s="632"/>
      <c r="BI2513" s="671"/>
      <c r="BJ2513" s="628"/>
      <c r="BK2513" s="669"/>
      <c r="BL2513" s="647"/>
      <c r="BM2513" s="648"/>
      <c r="BN2513" s="649"/>
      <c r="BO2513" s="602"/>
      <c r="BP2513" s="600"/>
      <c r="BQ2513" s="333"/>
      <c r="BR2513" s="333"/>
      <c r="BS2513" s="333"/>
    </row>
    <row r="2514" spans="1:71" s="341" customFormat="1" ht="48.2" customHeight="1" thickBot="1">
      <c r="A2514" s="337"/>
      <c r="B2514" s="667"/>
      <c r="C2514" s="665"/>
      <c r="D2514" s="665" t="s">
        <v>13</v>
      </c>
      <c r="E2514" s="666"/>
      <c r="F2514" s="338"/>
      <c r="G2514" s="334"/>
      <c r="H2514" s="676"/>
      <c r="I2514" s="677"/>
      <c r="J2514" s="673"/>
      <c r="K2514" s="672"/>
      <c r="L2514" s="605"/>
      <c r="M2514" s="606"/>
      <c r="N2514" s="674">
        <f>J2514+L2514</f>
        <v>0</v>
      </c>
      <c r="O2514" s="675"/>
      <c r="P2514" s="673"/>
      <c r="Q2514" s="672"/>
      <c r="R2514" s="605"/>
      <c r="S2514" s="672"/>
      <c r="T2514" s="626">
        <f>R2514-P2514</f>
        <v>0</v>
      </c>
      <c r="U2514" s="627"/>
      <c r="V2514" s="673"/>
      <c r="W2514" s="678"/>
      <c r="X2514" s="679"/>
      <c r="Y2514" s="680"/>
      <c r="Z2514" s="673"/>
      <c r="AA2514" s="678"/>
      <c r="AB2514" s="673"/>
      <c r="AC2514" s="672"/>
      <c r="AD2514" s="605"/>
      <c r="AE2514" s="606"/>
      <c r="AF2514" s="634">
        <f>IF(AB2514=0,0,(AD2514/AB2514)*100)</f>
        <v>0</v>
      </c>
      <c r="AG2514" s="635"/>
      <c r="AH2514" s="673"/>
      <c r="AI2514" s="672"/>
      <c r="AJ2514" s="605"/>
      <c r="AK2514" s="606"/>
      <c r="AL2514" s="626">
        <f>IF(AH2514=0,0,(AJ2514/AH2514)*100)</f>
        <v>0</v>
      </c>
      <c r="AM2514" s="627"/>
      <c r="AN2514" s="673"/>
      <c r="AO2514" s="672"/>
      <c r="AP2514" s="605"/>
      <c r="AQ2514" s="606"/>
      <c r="AR2514" s="626">
        <f>IF(AN2514=0,0,(AP2514/AN2514)*100)</f>
        <v>0</v>
      </c>
      <c r="AS2514" s="627"/>
      <c r="AT2514" s="681">
        <f>AB2514+AH2514+AN2514</f>
        <v>0</v>
      </c>
      <c r="AU2514" s="682"/>
      <c r="AV2514" s="683">
        <f>AD2514+AJ2514+AP2514</f>
        <v>0</v>
      </c>
      <c r="AW2514" s="684"/>
      <c r="AX2514" s="626">
        <f>IF(AT2514=0,0,(AV2514/AT2514)*100)</f>
        <v>0</v>
      </c>
      <c r="AY2514" s="627"/>
      <c r="AZ2514" s="673"/>
      <c r="BA2514" s="672"/>
      <c r="BB2514" s="605"/>
      <c r="BC2514" s="606"/>
      <c r="BD2514" s="626">
        <f>IF(AZ2514=0,0,(BB2514/AZ2514)*100)</f>
        <v>0</v>
      </c>
      <c r="BE2514" s="627"/>
      <c r="BF2514" s="681">
        <f>AT2514+AZ2514</f>
        <v>0</v>
      </c>
      <c r="BG2514" s="682"/>
      <c r="BH2514" s="683">
        <f>AV2514+BB2514</f>
        <v>0</v>
      </c>
      <c r="BI2514" s="684"/>
      <c r="BJ2514" s="626">
        <f>IF(BF2514=0,0,(BH2514/BF2514)*100)</f>
        <v>0</v>
      </c>
      <c r="BK2514" s="627"/>
      <c r="BL2514" s="594"/>
      <c r="BM2514" s="595"/>
      <c r="BN2514" s="596"/>
      <c r="BO2514" s="339"/>
      <c r="BP2514" s="340"/>
      <c r="BQ2514" s="337"/>
      <c r="BR2514" s="337"/>
      <c r="BS2514" s="337"/>
    </row>
    <row r="2515" spans="1:71" s="341" customFormat="1" ht="48.95" customHeight="1" thickBot="1">
      <c r="A2515" s="337"/>
      <c r="B2515" s="342"/>
      <c r="C2515" s="343"/>
      <c r="D2515" s="570" t="s">
        <v>95</v>
      </c>
      <c r="E2515" s="571"/>
      <c r="F2515" s="344"/>
      <c r="G2515" s="344"/>
      <c r="H2515" s="343"/>
      <c r="I2515" s="343"/>
      <c r="J2515" s="567">
        <f>IF((J2512+L2514)=0,0,J2512/(J2512+L2514)*100)</f>
        <v>0</v>
      </c>
      <c r="K2515" s="569"/>
      <c r="L2515" s="567">
        <f>IF((L2512+J2514)=0,0,L2512/(L2512+J2514)*100)</f>
        <v>0</v>
      </c>
      <c r="M2515" s="569"/>
      <c r="N2515" s="567">
        <f>IF((N2512+N2514)=0,0,N2512/(N2512+N2514)*100)</f>
        <v>0</v>
      </c>
      <c r="O2515" s="568"/>
      <c r="P2515" s="572"/>
      <c r="Q2515" s="509"/>
      <c r="R2515" s="509"/>
      <c r="S2515" s="509"/>
      <c r="T2515" s="535"/>
      <c r="U2515" s="535"/>
      <c r="V2515" s="509"/>
      <c r="W2515" s="509"/>
      <c r="X2515" s="509"/>
      <c r="Y2515" s="509"/>
      <c r="Z2515" s="509"/>
      <c r="AA2515" s="509"/>
      <c r="AB2515" s="509"/>
      <c r="AC2515" s="509"/>
      <c r="AD2515" s="509"/>
      <c r="AE2515" s="509"/>
      <c r="AF2515" s="509"/>
      <c r="AG2515" s="509"/>
      <c r="AH2515" s="509"/>
      <c r="AI2515" s="509"/>
      <c r="AJ2515" s="509"/>
      <c r="AK2515" s="509"/>
      <c r="AL2515" s="509"/>
      <c r="AM2515" s="509"/>
      <c r="AN2515" s="509"/>
      <c r="AO2515" s="509"/>
      <c r="AP2515" s="509"/>
      <c r="AQ2515" s="509"/>
      <c r="AR2515" s="509"/>
      <c r="AS2515" s="509"/>
      <c r="AT2515" s="509"/>
      <c r="AU2515" s="509"/>
      <c r="AV2515" s="509"/>
      <c r="AW2515" s="509"/>
      <c r="AX2515" s="509"/>
      <c r="AY2515" s="509"/>
      <c r="AZ2515" s="509"/>
      <c r="BA2515" s="509"/>
      <c r="BB2515" s="509"/>
      <c r="BC2515" s="509"/>
      <c r="BD2515" s="509"/>
      <c r="BE2515" s="509"/>
      <c r="BF2515" s="509"/>
      <c r="BG2515" s="509"/>
      <c r="BH2515" s="509"/>
      <c r="BI2515" s="509"/>
      <c r="BJ2515" s="509"/>
      <c r="BK2515" s="509"/>
      <c r="BL2515" s="509"/>
      <c r="BM2515" s="509"/>
      <c r="BN2515" s="573"/>
      <c r="BO2515" s="345"/>
      <c r="BP2515" s="345"/>
      <c r="BQ2515" s="337"/>
      <c r="BR2515" s="337"/>
      <c r="BS2515" s="337"/>
    </row>
    <row r="2516" spans="1:71" ht="15.75" customHeight="1" thickTop="1" thickBot="1">
      <c r="A2516" s="54"/>
      <c r="B2516" s="214"/>
      <c r="C2516" s="215"/>
      <c r="D2516" s="215"/>
      <c r="E2516" s="215"/>
      <c r="F2516" s="74"/>
      <c r="G2516" s="74"/>
      <c r="H2516" s="215"/>
      <c r="I2516" s="215"/>
      <c r="J2516" s="215"/>
      <c r="K2516" s="215"/>
      <c r="L2516" s="215"/>
      <c r="M2516" s="215"/>
      <c r="N2516" s="215"/>
      <c r="O2516" s="215"/>
      <c r="P2516" s="215"/>
      <c r="Q2516" s="215"/>
      <c r="R2516" s="215"/>
      <c r="S2516" s="215"/>
      <c r="T2516" s="215"/>
      <c r="U2516" s="215"/>
      <c r="V2516" s="215"/>
      <c r="W2516" s="215"/>
      <c r="X2516" s="215"/>
      <c r="Y2516" s="215"/>
      <c r="Z2516" s="215"/>
      <c r="AA2516" s="215"/>
      <c r="AB2516" s="215"/>
      <c r="AC2516" s="215"/>
      <c r="AD2516" s="215"/>
      <c r="AE2516" s="215"/>
      <c r="AF2516" s="220"/>
      <c r="AG2516" s="220"/>
      <c r="AH2516" s="215"/>
      <c r="AI2516" s="215"/>
      <c r="AJ2516" s="215"/>
      <c r="AK2516" s="215"/>
      <c r="AL2516" s="215"/>
      <c r="AM2516" s="215"/>
      <c r="AN2516" s="215"/>
      <c r="AO2516" s="215"/>
      <c r="AP2516" s="215"/>
      <c r="AQ2516" s="215"/>
      <c r="AR2516" s="215"/>
      <c r="AS2516" s="215"/>
      <c r="AT2516" s="215"/>
      <c r="AU2516" s="215"/>
      <c r="AV2516" s="215"/>
      <c r="AW2516" s="215"/>
      <c r="AX2516" s="215"/>
      <c r="AY2516" s="215"/>
      <c r="AZ2516" s="215"/>
      <c r="BA2516" s="215"/>
      <c r="BB2516" s="215"/>
      <c r="BC2516" s="215"/>
      <c r="BD2516" s="215"/>
      <c r="BE2516" s="215"/>
      <c r="BF2516" s="215"/>
      <c r="BG2516" s="215"/>
      <c r="BH2516" s="215"/>
      <c r="BI2516" s="215"/>
      <c r="BJ2516" s="215"/>
      <c r="BK2516" s="215"/>
      <c r="BL2516" s="215"/>
      <c r="BM2516" s="215"/>
      <c r="BN2516" s="221"/>
      <c r="BO2516" s="75"/>
      <c r="BP2516" s="75"/>
      <c r="BQ2516" s="54"/>
      <c r="BR2516" s="54"/>
      <c r="BS2516" s="54"/>
    </row>
    <row r="2517" spans="1:71" s="73" customFormat="1" ht="80.25" customHeight="1" thickTop="1" thickBot="1">
      <c r="A2517" s="72"/>
      <c r="B2517" s="656" t="s">
        <v>62</v>
      </c>
      <c r="C2517" s="657"/>
      <c r="D2517" s="616" t="s">
        <v>54</v>
      </c>
      <c r="E2517" s="616"/>
      <c r="F2517" s="76"/>
      <c r="G2517" s="76"/>
      <c r="H2517" s="607"/>
      <c r="I2517" s="608"/>
      <c r="J2517" s="609"/>
      <c r="K2517" s="346"/>
      <c r="L2517" s="607"/>
      <c r="M2517" s="608"/>
      <c r="N2517" s="609"/>
      <c r="O2517" s="510" t="s">
        <v>49</v>
      </c>
      <c r="P2517" s="511"/>
      <c r="Q2517" s="511"/>
      <c r="R2517" s="511"/>
      <c r="S2517" s="607"/>
      <c r="T2517" s="608"/>
      <c r="U2517" s="609"/>
      <c r="V2517" s="346"/>
      <c r="W2517" s="607"/>
      <c r="X2517" s="608"/>
      <c r="Y2517" s="609"/>
      <c r="Z2517" s="510" t="s">
        <v>115</v>
      </c>
      <c r="AA2517" s="511"/>
      <c r="AB2517" s="511"/>
      <c r="AC2517" s="511"/>
      <c r="AD2517" s="511"/>
      <c r="AE2517" s="511"/>
      <c r="AF2517" s="511"/>
      <c r="AG2517" s="511"/>
      <c r="AH2517" s="511"/>
      <c r="AI2517" s="512"/>
      <c r="AJ2517" s="607"/>
      <c r="AK2517" s="608"/>
      <c r="AL2517" s="609"/>
      <c r="AM2517" s="346"/>
      <c r="AN2517" s="607"/>
      <c r="AO2517" s="608"/>
      <c r="AP2517" s="609"/>
      <c r="AQ2517" s="510" t="s">
        <v>53</v>
      </c>
      <c r="AR2517" s="511"/>
      <c r="AS2517" s="511"/>
      <c r="AT2517" s="512"/>
      <c r="AU2517" s="607"/>
      <c r="AV2517" s="608"/>
      <c r="AW2517" s="609"/>
      <c r="AX2517" s="346"/>
      <c r="AY2517" s="607"/>
      <c r="AZ2517" s="608"/>
      <c r="BA2517" s="609"/>
      <c r="BB2517" s="614" t="s">
        <v>117</v>
      </c>
      <c r="BC2517" s="615"/>
      <c r="BD2517" s="615"/>
      <c r="BE2517" s="658"/>
      <c r="BF2517" s="520">
        <f>BL2512</f>
        <v>0</v>
      </c>
      <c r="BG2517" s="521"/>
      <c r="BH2517" s="522"/>
      <c r="BI2517" s="346"/>
      <c r="BJ2517" s="520">
        <f>BL2514</f>
        <v>0</v>
      </c>
      <c r="BK2517" s="521"/>
      <c r="BL2517" s="522"/>
      <c r="BM2517" s="227"/>
      <c r="BN2517" s="228"/>
      <c r="BO2517" s="77"/>
      <c r="BP2517" s="77"/>
      <c r="BQ2517" s="72"/>
      <c r="BR2517" s="72"/>
      <c r="BS2517" s="72"/>
    </row>
    <row r="2518" spans="1:71" ht="15.6" customHeight="1" thickTop="1" thickBot="1">
      <c r="A2518" s="54"/>
      <c r="B2518" s="216"/>
      <c r="C2518" s="210"/>
      <c r="D2518" s="217"/>
      <c r="E2518" s="217"/>
      <c r="F2518" s="78"/>
      <c r="G2518" s="78"/>
      <c r="H2518" s="224"/>
      <c r="I2518" s="224"/>
      <c r="J2518" s="224"/>
      <c r="K2518" s="224"/>
      <c r="L2518" s="224"/>
      <c r="M2518" s="224"/>
      <c r="N2518" s="224"/>
      <c r="O2518" s="222"/>
      <c r="P2518" s="222"/>
      <c r="Q2518" s="222"/>
      <c r="R2518" s="222"/>
      <c r="S2518" s="224"/>
      <c r="T2518" s="224"/>
      <c r="U2518" s="224"/>
      <c r="V2518" s="223"/>
      <c r="W2518" s="224"/>
      <c r="X2518" s="224"/>
      <c r="Y2518" s="224"/>
      <c r="Z2518" s="222"/>
      <c r="AA2518" s="222"/>
      <c r="AB2518" s="222"/>
      <c r="AC2518" s="222"/>
      <c r="AD2518" s="224"/>
      <c r="AE2518" s="224"/>
      <c r="AF2518" s="224"/>
      <c r="AG2518" s="224"/>
      <c r="AH2518" s="223"/>
      <c r="AI2518" s="223"/>
      <c r="AJ2518" s="224"/>
      <c r="AK2518" s="222"/>
      <c r="AL2518" s="222"/>
      <c r="AM2518" s="222"/>
      <c r="AN2518" s="222"/>
      <c r="AO2518" s="224"/>
      <c r="AP2518" s="224"/>
      <c r="AQ2518" s="222"/>
      <c r="AR2518" s="222"/>
      <c r="AS2518" s="222"/>
      <c r="AT2518" s="222"/>
      <c r="AU2518" s="224"/>
      <c r="AV2518" s="224"/>
      <c r="AW2518" s="224"/>
      <c r="AX2518" s="224"/>
      <c r="AY2518" s="224"/>
      <c r="AZ2518" s="226"/>
      <c r="BA2518" s="226"/>
      <c r="BB2518" s="222"/>
      <c r="BC2518" s="230"/>
      <c r="BD2518" s="231"/>
      <c r="BE2518" s="231"/>
      <c r="BF2518" s="232"/>
      <c r="BG2518" s="232"/>
      <c r="BH2518" s="226"/>
      <c r="BI2518" s="224"/>
      <c r="BJ2518" s="233"/>
      <c r="BK2518" s="233"/>
      <c r="BL2518" s="226"/>
      <c r="BM2518" s="229"/>
      <c r="BN2518" s="234"/>
      <c r="BO2518" s="79"/>
      <c r="BP2518" s="79"/>
      <c r="BQ2518" s="54"/>
      <c r="BR2518" s="54"/>
      <c r="BS2518" s="54"/>
    </row>
    <row r="2519" spans="1:71" s="73" customFormat="1" ht="80.25" customHeight="1" thickTop="1" thickBot="1">
      <c r="A2519" s="72"/>
      <c r="B2519" s="614" t="s">
        <v>47</v>
      </c>
      <c r="C2519" s="615"/>
      <c r="D2519" s="616" t="s">
        <v>55</v>
      </c>
      <c r="E2519" s="616"/>
      <c r="F2519" s="76"/>
      <c r="G2519" s="76"/>
      <c r="H2519" s="520">
        <f>H2517</f>
        <v>0</v>
      </c>
      <c r="I2519" s="521"/>
      <c r="J2519" s="522"/>
      <c r="K2519" s="346"/>
      <c r="L2519" s="520">
        <f>L2517</f>
        <v>0</v>
      </c>
      <c r="M2519" s="521"/>
      <c r="N2519" s="522"/>
      <c r="O2519" s="510" t="s">
        <v>51</v>
      </c>
      <c r="P2519" s="511"/>
      <c r="Q2519" s="511"/>
      <c r="R2519" s="511"/>
      <c r="S2519" s="520">
        <f>S2517-H2517</f>
        <v>0</v>
      </c>
      <c r="T2519" s="521"/>
      <c r="U2519" s="522"/>
      <c r="V2519" s="346"/>
      <c r="W2519" s="520">
        <f>W2517-L2517</f>
        <v>0</v>
      </c>
      <c r="X2519" s="521"/>
      <c r="Y2519" s="522"/>
      <c r="Z2519" s="510" t="s">
        <v>116</v>
      </c>
      <c r="AA2519" s="511"/>
      <c r="AB2519" s="511"/>
      <c r="AC2519" s="511"/>
      <c r="AD2519" s="511"/>
      <c r="AE2519" s="511"/>
      <c r="AF2519" s="511"/>
      <c r="AG2519" s="511"/>
      <c r="AH2519" s="511"/>
      <c r="AI2519" s="512"/>
      <c r="AJ2519" s="520">
        <f>AJ2517-S2517</f>
        <v>0</v>
      </c>
      <c r="AK2519" s="521"/>
      <c r="AL2519" s="522"/>
      <c r="AM2519" s="346"/>
      <c r="AN2519" s="520">
        <f>AN2517-W2517</f>
        <v>0</v>
      </c>
      <c r="AO2519" s="521"/>
      <c r="AP2519" s="522"/>
      <c r="AQ2519" s="510" t="s">
        <v>52</v>
      </c>
      <c r="AR2519" s="511"/>
      <c r="AS2519" s="511"/>
      <c r="AT2519" s="512"/>
      <c r="AU2519" s="520">
        <f>AU2517-AJ2517</f>
        <v>0</v>
      </c>
      <c r="AV2519" s="521"/>
      <c r="AW2519" s="522"/>
      <c r="AX2519" s="346"/>
      <c r="AY2519" s="520">
        <f>AY2517-AN2517</f>
        <v>0</v>
      </c>
      <c r="AZ2519" s="521"/>
      <c r="BA2519" s="522"/>
      <c r="BB2519" s="614" t="s">
        <v>118</v>
      </c>
      <c r="BC2519" s="615"/>
      <c r="BD2519" s="615"/>
      <c r="BE2519" s="658"/>
      <c r="BF2519" s="520">
        <f>BF2517-AU2517</f>
        <v>0</v>
      </c>
      <c r="BG2519" s="521"/>
      <c r="BH2519" s="522"/>
      <c r="BI2519" s="346"/>
      <c r="BJ2519" s="520">
        <f>BJ2517-AY2517</f>
        <v>0</v>
      </c>
      <c r="BK2519" s="521"/>
      <c r="BL2519" s="522"/>
      <c r="BM2519" s="227"/>
      <c r="BN2519" s="228"/>
      <c r="BO2519" s="77"/>
      <c r="BP2519" s="77"/>
      <c r="BQ2519" s="72"/>
      <c r="BR2519" s="72"/>
      <c r="BS2519" s="72"/>
    </row>
    <row r="2520" spans="1:71" ht="15.75" customHeight="1" thickTop="1" thickBot="1">
      <c r="A2520" s="54"/>
      <c r="B2520" s="218"/>
      <c r="C2520" s="219"/>
      <c r="D2520" s="219"/>
      <c r="E2520" s="219"/>
      <c r="F2520" s="80"/>
      <c r="G2520" s="80"/>
      <c r="H2520" s="219"/>
      <c r="I2520" s="219"/>
      <c r="J2520" s="219"/>
      <c r="K2520" s="219"/>
      <c r="L2520" s="219"/>
      <c r="M2520" s="219"/>
      <c r="N2520" s="219"/>
      <c r="O2520" s="219"/>
      <c r="P2520" s="219"/>
      <c r="Q2520" s="219"/>
      <c r="R2520" s="219"/>
      <c r="S2520" s="219"/>
      <c r="T2520" s="219"/>
      <c r="U2520" s="219"/>
      <c r="V2520" s="219"/>
      <c r="W2520" s="219"/>
      <c r="X2520" s="219"/>
      <c r="Y2520" s="219"/>
      <c r="Z2520" s="219"/>
      <c r="AA2520" s="219"/>
      <c r="AB2520" s="219"/>
      <c r="AC2520" s="219"/>
      <c r="AD2520" s="219"/>
      <c r="AE2520" s="219"/>
      <c r="AF2520" s="225"/>
      <c r="AG2520" s="225"/>
      <c r="AH2520" s="219"/>
      <c r="AI2520" s="219"/>
      <c r="AJ2520" s="219"/>
      <c r="AK2520" s="219"/>
      <c r="AL2520" s="219"/>
      <c r="AM2520" s="219"/>
      <c r="AN2520" s="219"/>
      <c r="AO2520" s="219"/>
      <c r="AP2520" s="219"/>
      <c r="AQ2520" s="219"/>
      <c r="AR2520" s="219"/>
      <c r="AS2520" s="219"/>
      <c r="AT2520" s="219"/>
      <c r="AU2520" s="219"/>
      <c r="AV2520" s="219"/>
      <c r="AW2520" s="219"/>
      <c r="AX2520" s="219"/>
      <c r="AY2520" s="219"/>
      <c r="AZ2520" s="219"/>
      <c r="BA2520" s="617" t="s">
        <v>135</v>
      </c>
      <c r="BB2520" s="617"/>
      <c r="BC2520" s="617"/>
      <c r="BD2520" s="617"/>
      <c r="BE2520" s="617"/>
      <c r="BF2520" s="617"/>
      <c r="BG2520" s="617"/>
      <c r="BH2520" s="617"/>
      <c r="BI2520" s="617"/>
      <c r="BJ2520" s="617"/>
      <c r="BK2520" s="617"/>
      <c r="BL2520" s="617"/>
      <c r="BM2520" s="617"/>
      <c r="BN2520" s="618"/>
      <c r="BO2520" s="81"/>
      <c r="BP2520" s="81"/>
      <c r="BQ2520" s="54"/>
      <c r="BR2520" s="54"/>
      <c r="BS2520" s="54"/>
    </row>
    <row r="2521" spans="1:71" ht="12" customHeight="1" thickTop="1">
      <c r="A2521" s="54"/>
      <c r="B2521" s="55"/>
      <c r="C2521" s="54"/>
      <c r="D2521" s="54"/>
      <c r="E2521" s="54"/>
      <c r="F2521" s="56"/>
      <c r="G2521" s="56"/>
      <c r="H2521" s="54"/>
      <c r="I2521" s="54"/>
      <c r="J2521" s="54"/>
      <c r="K2521" s="54"/>
      <c r="L2521" s="54"/>
      <c r="M2521" s="54"/>
      <c r="N2521" s="54"/>
      <c r="O2521" s="54"/>
      <c r="P2521" s="54"/>
      <c r="Q2521" s="54"/>
      <c r="R2521" s="54"/>
      <c r="S2521" s="54"/>
      <c r="T2521" s="54"/>
      <c r="U2521" s="54"/>
      <c r="V2521" s="54"/>
      <c r="W2521" s="54"/>
      <c r="X2521" s="54"/>
      <c r="Y2521" s="54"/>
      <c r="Z2521" s="54"/>
      <c r="AA2521" s="54"/>
      <c r="AB2521" s="54"/>
      <c r="AC2521" s="54"/>
      <c r="AD2521" s="54"/>
      <c r="AE2521" s="54"/>
      <c r="AF2521" s="57"/>
      <c r="AG2521" s="57"/>
      <c r="AH2521" s="54"/>
      <c r="AI2521" s="54"/>
      <c r="AJ2521" s="54"/>
      <c r="AK2521" s="54"/>
      <c r="AL2521" s="54"/>
      <c r="AM2521" s="54"/>
      <c r="AN2521" s="54"/>
      <c r="AO2521" s="54"/>
      <c r="AP2521" s="54"/>
      <c r="AQ2521" s="54"/>
      <c r="AR2521" s="54"/>
      <c r="AS2521" s="54"/>
      <c r="AT2521" s="54"/>
      <c r="AU2521" s="54"/>
      <c r="AV2521" s="54"/>
      <c r="AW2521" s="54"/>
      <c r="AX2521" s="54"/>
      <c r="AY2521" s="54"/>
      <c r="AZ2521" s="54"/>
      <c r="BA2521" s="54"/>
      <c r="BB2521" s="54"/>
      <c r="BC2521" s="54"/>
      <c r="BD2521" s="54"/>
      <c r="BE2521" s="54"/>
      <c r="BF2521" s="54"/>
      <c r="BG2521" s="54"/>
      <c r="BH2521" s="54"/>
      <c r="BI2521" s="54"/>
      <c r="BJ2521" s="54"/>
      <c r="BK2521" s="54"/>
      <c r="BL2521" s="54"/>
      <c r="BM2521" s="54"/>
      <c r="BN2521" s="54"/>
      <c r="BO2521" s="58"/>
      <c r="BP2521" s="58"/>
      <c r="BQ2521" s="54">
        <f>BQ6+BQ69+BQ132+BQ195+BQ258+BQ321+BQ384+BQ447+BQ510+BQ573+BQ636+BQ699+BQ762+BQ825+BQ888+BQ951+BQ1014+BQ1077+BQ1140+BQ1203+BQ1266+BQ1329+BQ1392+BQ1455+BQ1518+BQ1581+BQ1644+BQ1707+BQ1770+BQ1833+BQ1896+BQ1959+BQ2022+BQ2085+BQ2148+BQ2211+BQ2274+BQ2337+BQ2400+BQ2463+BQ2526+BQ2589+BQ2652+BQ2715+BQ2778+BQ2841+BQ2904+BQ2967+BQ3030+BQ3093</f>
        <v>0</v>
      </c>
      <c r="BR2521" s="54">
        <f>BR6+BR69+BR132+BR195+BR258+BR321+BR384+BR447+BR510+BR573+BR636+BR699+BR762+BR825+BR888+BR951+BR1014+BR1077+BR1140+BR1203+BR1266+BR1329+BR1392+BR1455+BR1518+BR1581+BR1644+BR1707+BR1770+BR1833+BR1896+BR1959+BR2022+BR2085+BR2148+BR2211+BR2274+BR2337+BR2400+BR2463+BR2526+BR2589+BR2652+BR2715+BR2778+BR2841+BR2904+BR2967+BR3030+BR3093</f>
        <v>0</v>
      </c>
      <c r="BS2521" s="54"/>
    </row>
    <row r="2522" spans="1:71" s="61" customFormat="1" ht="33.75">
      <c r="A2522" s="60"/>
      <c r="B2522" s="503" t="s">
        <v>9</v>
      </c>
      <c r="C2522" s="503"/>
      <c r="D2522" s="503"/>
      <c r="E2522" s="503"/>
      <c r="F2522" s="503"/>
      <c r="G2522" s="503"/>
      <c r="H2522" s="503"/>
      <c r="I2522" s="503"/>
      <c r="J2522" s="503"/>
      <c r="K2522" s="503"/>
      <c r="L2522" s="503"/>
      <c r="M2522" s="503"/>
      <c r="N2522" s="503"/>
      <c r="O2522" s="503"/>
      <c r="P2522" s="503"/>
      <c r="Q2522" s="503"/>
      <c r="R2522" s="503"/>
      <c r="S2522" s="503"/>
      <c r="T2522" s="503"/>
      <c r="U2522" s="503"/>
      <c r="V2522" s="503"/>
      <c r="W2522" s="503"/>
      <c r="X2522" s="503"/>
      <c r="Y2522" s="503"/>
      <c r="Z2522" s="503"/>
      <c r="AA2522" s="503"/>
      <c r="AB2522" s="503"/>
      <c r="AC2522" s="503"/>
      <c r="AD2522" s="503"/>
      <c r="AE2522" s="503"/>
      <c r="AF2522" s="503"/>
      <c r="AG2522" s="503"/>
      <c r="AH2522" s="503"/>
      <c r="AI2522" s="503"/>
      <c r="AJ2522" s="503"/>
      <c r="AK2522" s="503"/>
      <c r="AL2522" s="503"/>
      <c r="AM2522" s="503"/>
      <c r="AN2522" s="503"/>
      <c r="AO2522" s="503"/>
      <c r="AP2522" s="503"/>
      <c r="AQ2522" s="503"/>
      <c r="AR2522" s="503"/>
      <c r="AS2522" s="503"/>
      <c r="AT2522" s="503"/>
      <c r="AU2522" s="503"/>
      <c r="AV2522" s="503"/>
      <c r="AW2522" s="503"/>
      <c r="AX2522" s="503"/>
      <c r="AY2522" s="503"/>
      <c r="AZ2522" s="503"/>
      <c r="BA2522" s="503"/>
      <c r="BB2522" s="503"/>
      <c r="BC2522" s="503"/>
      <c r="BD2522" s="503"/>
      <c r="BE2522" s="503"/>
      <c r="BF2522" s="503"/>
      <c r="BG2522" s="503"/>
      <c r="BH2522" s="503"/>
      <c r="BI2522" s="503"/>
      <c r="BJ2522" s="503"/>
      <c r="BK2522" s="503"/>
      <c r="BL2522" s="503"/>
      <c r="BM2522" s="503"/>
      <c r="BN2522" s="503"/>
      <c r="BO2522" s="192"/>
      <c r="BP2522" s="192"/>
      <c r="BQ2522" s="60"/>
      <c r="BR2522" s="60"/>
      <c r="BS2522" s="60"/>
    </row>
    <row r="2523" spans="1:71" ht="10.9" customHeight="1">
      <c r="A2523" s="54"/>
      <c r="B2523" s="193"/>
      <c r="C2523" s="194"/>
      <c r="D2523" s="194"/>
      <c r="E2523" s="194"/>
      <c r="F2523" s="195"/>
      <c r="G2523" s="195"/>
      <c r="H2523" s="194"/>
      <c r="I2523" s="194"/>
      <c r="J2523" s="194"/>
      <c r="K2523" s="194"/>
      <c r="L2523" s="194"/>
      <c r="M2523" s="194"/>
      <c r="N2523" s="194"/>
      <c r="O2523" s="194"/>
      <c r="P2523" s="194"/>
      <c r="Q2523" s="194"/>
      <c r="R2523" s="194"/>
      <c r="S2523" s="194"/>
      <c r="T2523" s="194"/>
      <c r="U2523" s="194"/>
      <c r="V2523" s="194"/>
      <c r="W2523" s="194"/>
      <c r="X2523" s="194"/>
      <c r="Y2523" s="194"/>
      <c r="Z2523" s="194"/>
      <c r="AA2523" s="194"/>
      <c r="AB2523" s="194"/>
      <c r="AC2523" s="194"/>
      <c r="AD2523" s="194"/>
      <c r="AE2523" s="194"/>
      <c r="AF2523" s="196"/>
      <c r="AG2523" s="196"/>
      <c r="AH2523" s="194"/>
      <c r="AI2523" s="194"/>
      <c r="AJ2523" s="194"/>
      <c r="AK2523" s="194"/>
      <c r="AL2523" s="194"/>
      <c r="AM2523" s="194"/>
      <c r="AN2523" s="194"/>
      <c r="AO2523" s="194"/>
      <c r="AP2523" s="194"/>
      <c r="AQ2523" s="194"/>
      <c r="AR2523" s="194"/>
      <c r="AS2523" s="194"/>
      <c r="AT2523" s="194"/>
      <c r="AU2523" s="194"/>
      <c r="AV2523" s="194"/>
      <c r="AW2523" s="194"/>
      <c r="AX2523" s="194"/>
      <c r="AY2523" s="194"/>
      <c r="AZ2523" s="194"/>
      <c r="BA2523" s="194"/>
      <c r="BB2523" s="194"/>
      <c r="BC2523" s="194"/>
      <c r="BD2523" s="194"/>
      <c r="BE2523" s="194"/>
      <c r="BF2523" s="194"/>
      <c r="BG2523" s="194"/>
      <c r="BH2523" s="194"/>
      <c r="BI2523" s="194"/>
      <c r="BJ2523" s="194"/>
      <c r="BK2523" s="194"/>
      <c r="BL2523" s="194"/>
      <c r="BM2523" s="194"/>
      <c r="BN2523" s="508"/>
      <c r="BO2523" s="508"/>
      <c r="BP2523" s="508"/>
      <c r="BQ2523" s="54"/>
      <c r="BR2523" s="54"/>
      <c r="BS2523" s="54"/>
    </row>
    <row r="2524" spans="1:71" s="62" customFormat="1" ht="36.75" customHeight="1">
      <c r="A2524" s="55"/>
      <c r="B2524" s="193"/>
      <c r="C2524" s="193"/>
      <c r="D2524" s="197" t="s">
        <v>10</v>
      </c>
      <c r="E2524" s="514" t="str">
        <f>IF(ROSTER!D$3="","",ROSTER!D$3)</f>
        <v/>
      </c>
      <c r="F2524" s="514"/>
      <c r="G2524" s="514"/>
      <c r="H2524" s="514"/>
      <c r="I2524" s="514"/>
      <c r="J2524" s="514"/>
      <c r="K2524" s="514"/>
      <c r="L2524" s="514"/>
      <c r="M2524" s="514"/>
      <c r="N2524" s="514"/>
      <c r="O2524" s="514"/>
      <c r="P2524" s="514"/>
      <c r="Q2524" s="514"/>
      <c r="R2524" s="514"/>
      <c r="S2524" s="514"/>
      <c r="T2524" s="514"/>
      <c r="U2524" s="514"/>
      <c r="V2524" s="514"/>
      <c r="W2524" s="514"/>
      <c r="X2524" s="514"/>
      <c r="Y2524" s="514"/>
      <c r="Z2524" s="514"/>
      <c r="AA2524" s="514"/>
      <c r="AB2524" s="514"/>
      <c r="AC2524" s="514"/>
      <c r="AD2524" s="198"/>
      <c r="AE2524" s="505" t="s">
        <v>11</v>
      </c>
      <c r="AF2524" s="505"/>
      <c r="AG2524" s="505"/>
      <c r="AH2524" s="505"/>
      <c r="AI2524" s="505"/>
      <c r="AJ2524" s="505"/>
      <c r="AK2524" s="505"/>
      <c r="AL2524" s="505"/>
      <c r="AM2524" s="505"/>
      <c r="AN2524" s="513"/>
      <c r="AO2524" s="513"/>
      <c r="AP2524" s="513"/>
      <c r="AQ2524" s="513"/>
      <c r="AR2524" s="513"/>
      <c r="AS2524" s="513"/>
      <c r="AT2524" s="513"/>
      <c r="AU2524" s="513"/>
      <c r="AV2524" s="513"/>
      <c r="AW2524" s="513"/>
      <c r="AX2524" s="513"/>
      <c r="AY2524" s="513"/>
      <c r="AZ2524" s="513"/>
      <c r="BA2524" s="513"/>
      <c r="BB2524" s="513"/>
      <c r="BC2524" s="513"/>
      <c r="BD2524" s="513"/>
      <c r="BE2524" s="513"/>
      <c r="BF2524" s="513"/>
      <c r="BG2524" s="513"/>
      <c r="BH2524" s="513"/>
      <c r="BI2524" s="513"/>
      <c r="BJ2524" s="513"/>
      <c r="BK2524" s="513"/>
      <c r="BL2524" s="513"/>
      <c r="BM2524" s="513"/>
      <c r="BN2524" s="508"/>
      <c r="BO2524" s="508"/>
      <c r="BP2524" s="508"/>
      <c r="BQ2524" s="55"/>
      <c r="BR2524" s="55"/>
      <c r="BS2524" s="55"/>
    </row>
    <row r="2525" spans="1:71" ht="8.85" customHeight="1">
      <c r="A2525" s="63"/>
      <c r="B2525" s="193"/>
      <c r="C2525" s="196" t="s">
        <v>36</v>
      </c>
      <c r="D2525" s="196"/>
      <c r="E2525" s="196"/>
      <c r="F2525" s="199"/>
      <c r="G2525" s="199"/>
      <c r="H2525" s="196"/>
      <c r="I2525" s="196"/>
      <c r="J2525" s="200"/>
      <c r="K2525" s="200"/>
      <c r="L2525" s="200"/>
      <c r="M2525" s="200"/>
      <c r="N2525" s="200"/>
      <c r="O2525" s="200"/>
      <c r="P2525" s="200"/>
      <c r="Q2525" s="200"/>
      <c r="R2525" s="200"/>
      <c r="S2525" s="200"/>
      <c r="T2525" s="200"/>
      <c r="U2525" s="200"/>
      <c r="V2525" s="200"/>
      <c r="W2525" s="200"/>
      <c r="X2525" s="200"/>
      <c r="Y2525" s="200"/>
      <c r="Z2525" s="200"/>
      <c r="AA2525" s="200"/>
      <c r="AB2525" s="200"/>
      <c r="AC2525" s="200"/>
      <c r="AD2525" s="200"/>
      <c r="AE2525" s="200"/>
      <c r="AF2525" s="200"/>
      <c r="AG2525" s="196"/>
      <c r="AH2525" s="201"/>
      <c r="AI2525" s="202"/>
      <c r="AJ2525" s="202"/>
      <c r="AK2525" s="202"/>
      <c r="AL2525" s="202"/>
      <c r="AM2525" s="202"/>
      <c r="AN2525" s="202"/>
      <c r="AO2525" s="203"/>
      <c r="AP2525" s="204"/>
      <c r="AQ2525" s="204"/>
      <c r="AR2525" s="204"/>
      <c r="AS2525" s="204"/>
      <c r="AT2525" s="204"/>
      <c r="AU2525" s="204"/>
      <c r="AV2525" s="204"/>
      <c r="AW2525" s="204"/>
      <c r="AX2525" s="204"/>
      <c r="AY2525" s="204"/>
      <c r="AZ2525" s="204"/>
      <c r="BA2525" s="204"/>
      <c r="BB2525" s="204"/>
      <c r="BC2525" s="204"/>
      <c r="BD2525" s="204"/>
      <c r="BE2525" s="204"/>
      <c r="BF2525" s="204"/>
      <c r="BG2525" s="204"/>
      <c r="BH2525" s="204"/>
      <c r="BI2525" s="204"/>
      <c r="BJ2525" s="204"/>
      <c r="BK2525" s="204"/>
      <c r="BL2525" s="204"/>
      <c r="BM2525" s="204"/>
      <c r="BN2525" s="204"/>
      <c r="BO2525" s="205"/>
      <c r="BP2525" s="205"/>
      <c r="BQ2525" s="63"/>
      <c r="BR2525" s="63"/>
      <c r="BS2525" s="63"/>
    </row>
    <row r="2526" spans="1:71" s="62" customFormat="1" ht="42.75">
      <c r="A2526" s="55"/>
      <c r="B2526" s="193"/>
      <c r="C2526" s="519" t="s">
        <v>35</v>
      </c>
      <c r="D2526" s="519"/>
      <c r="E2526" s="513"/>
      <c r="F2526" s="513"/>
      <c r="G2526" s="513"/>
      <c r="H2526" s="513"/>
      <c r="I2526" s="513"/>
      <c r="J2526" s="513"/>
      <c r="K2526" s="513"/>
      <c r="L2526" s="513"/>
      <c r="M2526" s="513"/>
      <c r="N2526" s="513"/>
      <c r="O2526" s="513"/>
      <c r="P2526" s="513"/>
      <c r="Q2526" s="513"/>
      <c r="R2526" s="513"/>
      <c r="S2526" s="513"/>
      <c r="T2526" s="513"/>
      <c r="U2526" s="513"/>
      <c r="V2526" s="513"/>
      <c r="W2526" s="513"/>
      <c r="X2526" s="513"/>
      <c r="Y2526" s="513"/>
      <c r="Z2526" s="513"/>
      <c r="AA2526" s="513"/>
      <c r="AB2526" s="513"/>
      <c r="AC2526" s="513"/>
      <c r="AD2526" s="198"/>
      <c r="AE2526" s="239" t="s">
        <v>19</v>
      </c>
      <c r="AF2526" s="239"/>
      <c r="AG2526" s="239"/>
      <c r="AH2526" s="505" t="s">
        <v>19</v>
      </c>
      <c r="AI2526" s="505"/>
      <c r="AJ2526" s="505"/>
      <c r="AK2526" s="505"/>
      <c r="AL2526" s="505"/>
      <c r="AM2526" s="505"/>
      <c r="AN2526" s="513"/>
      <c r="AO2526" s="513"/>
      <c r="AP2526" s="513"/>
      <c r="AQ2526" s="513"/>
      <c r="AR2526" s="513"/>
      <c r="AS2526" s="513"/>
      <c r="AT2526" s="513"/>
      <c r="AU2526" s="513"/>
      <c r="AV2526" s="513"/>
      <c r="AW2526" s="513"/>
      <c r="AX2526" s="513"/>
      <c r="AY2526" s="513"/>
      <c r="AZ2526" s="513"/>
      <c r="BA2526" s="505" t="s">
        <v>12</v>
      </c>
      <c r="BB2526" s="505"/>
      <c r="BC2526" s="505"/>
      <c r="BD2526" s="504"/>
      <c r="BE2526" s="504"/>
      <c r="BF2526" s="504"/>
      <c r="BG2526" s="504"/>
      <c r="BH2526" s="504"/>
      <c r="BI2526" s="504"/>
      <c r="BJ2526" s="504"/>
      <c r="BK2526" s="504"/>
      <c r="BL2526" s="504"/>
      <c r="BM2526" s="504"/>
      <c r="BN2526" s="206"/>
      <c r="BO2526" s="207"/>
      <c r="BP2526" s="207"/>
      <c r="BQ2526" s="64">
        <f>IF(BD2526=0,0,1)</f>
        <v>0</v>
      </c>
      <c r="BR2526" s="65">
        <f>IF((BE2580+BI2580)&gt;(AO2580+AS2580),1,0)</f>
        <v>0</v>
      </c>
      <c r="BS2526" s="66"/>
    </row>
    <row r="2527" spans="1:71" ht="9.6" customHeight="1">
      <c r="A2527" s="54"/>
      <c r="B2527" s="193"/>
      <c r="C2527" s="194"/>
      <c r="D2527" s="194"/>
      <c r="E2527" s="194"/>
      <c r="F2527" s="195"/>
      <c r="G2527" s="195"/>
      <c r="H2527" s="194"/>
      <c r="I2527" s="194"/>
      <c r="J2527" s="194"/>
      <c r="K2527" s="194"/>
      <c r="L2527" s="194"/>
      <c r="M2527" s="194"/>
      <c r="N2527" s="194"/>
      <c r="O2527" s="194"/>
      <c r="P2527" s="194"/>
      <c r="Q2527" s="194"/>
      <c r="R2527" s="194"/>
      <c r="S2527" s="194"/>
      <c r="T2527" s="194"/>
      <c r="U2527" s="194"/>
      <c r="V2527" s="194"/>
      <c r="W2527" s="194"/>
      <c r="X2527" s="194"/>
      <c r="Y2527" s="194"/>
      <c r="Z2527" s="194"/>
      <c r="AA2527" s="194"/>
      <c r="AB2527" s="194"/>
      <c r="AC2527" s="194"/>
      <c r="AD2527" s="194"/>
      <c r="AE2527" s="194"/>
      <c r="AF2527" s="196"/>
      <c r="AG2527" s="196"/>
      <c r="AH2527" s="194"/>
      <c r="AI2527" s="194"/>
      <c r="AJ2527" s="194"/>
      <c r="AK2527" s="194"/>
      <c r="AL2527" s="194"/>
      <c r="AM2527" s="194"/>
      <c r="AN2527" s="194"/>
      <c r="AO2527" s="194"/>
      <c r="AP2527" s="194"/>
      <c r="AQ2527" s="194"/>
      <c r="AR2527" s="194"/>
      <c r="AS2527" s="194"/>
      <c r="AT2527" s="194"/>
      <c r="AU2527" s="194"/>
      <c r="AV2527" s="194"/>
      <c r="AW2527" s="194"/>
      <c r="AX2527" s="194"/>
      <c r="AY2527" s="194"/>
      <c r="AZ2527" s="194"/>
      <c r="BA2527" s="194"/>
      <c r="BB2527" s="194"/>
      <c r="BC2527" s="194"/>
      <c r="BD2527" s="194"/>
      <c r="BE2527" s="194"/>
      <c r="BF2527" s="194"/>
      <c r="BG2527" s="194"/>
      <c r="BH2527" s="194"/>
      <c r="BI2527" s="194"/>
      <c r="BJ2527" s="194"/>
      <c r="BK2527" s="194"/>
      <c r="BL2527" s="194"/>
      <c r="BM2527" s="194"/>
      <c r="BN2527" s="194"/>
      <c r="BO2527" s="208"/>
      <c r="BP2527" s="208"/>
      <c r="BQ2527" s="54"/>
      <c r="BR2527" s="54"/>
      <c r="BS2527" s="54"/>
    </row>
    <row r="2528" spans="1:71" ht="8.85" customHeight="1" thickBot="1">
      <c r="A2528" s="54"/>
      <c r="B2528" s="209"/>
      <c r="C2528" s="210"/>
      <c r="D2528" s="210"/>
      <c r="E2528" s="210"/>
      <c r="F2528" s="211"/>
      <c r="G2528" s="211"/>
      <c r="H2528" s="210"/>
      <c r="I2528" s="210"/>
      <c r="J2528" s="210"/>
      <c r="K2528" s="210"/>
      <c r="L2528" s="210"/>
      <c r="M2528" s="210"/>
      <c r="N2528" s="210"/>
      <c r="O2528" s="210"/>
      <c r="P2528" s="210"/>
      <c r="Q2528" s="210"/>
      <c r="R2528" s="210"/>
      <c r="S2528" s="210"/>
      <c r="T2528" s="210"/>
      <c r="U2528" s="210"/>
      <c r="V2528" s="210"/>
      <c r="W2528" s="210"/>
      <c r="X2528" s="210"/>
      <c r="Y2528" s="210"/>
      <c r="Z2528" s="210"/>
      <c r="AA2528" s="210"/>
      <c r="AB2528" s="210"/>
      <c r="AC2528" s="210"/>
      <c r="AD2528" s="210"/>
      <c r="AE2528" s="210"/>
      <c r="AF2528" s="212"/>
      <c r="AG2528" s="212"/>
      <c r="AH2528" s="210"/>
      <c r="AI2528" s="210"/>
      <c r="AJ2528" s="210"/>
      <c r="AK2528" s="210"/>
      <c r="AL2528" s="210"/>
      <c r="AM2528" s="210"/>
      <c r="AN2528" s="210"/>
      <c r="AO2528" s="210"/>
      <c r="AP2528" s="210"/>
      <c r="AQ2528" s="210"/>
      <c r="AR2528" s="210"/>
      <c r="AS2528" s="210"/>
      <c r="AT2528" s="210"/>
      <c r="AU2528" s="210"/>
      <c r="AV2528" s="210"/>
      <c r="AW2528" s="210"/>
      <c r="AX2528" s="210"/>
      <c r="AY2528" s="210"/>
      <c r="AZ2528" s="210"/>
      <c r="BA2528" s="210"/>
      <c r="BB2528" s="210"/>
      <c r="BC2528" s="210"/>
      <c r="BD2528" s="210"/>
      <c r="BE2528" s="210"/>
      <c r="BF2528" s="210"/>
      <c r="BG2528" s="210"/>
      <c r="BH2528" s="210"/>
      <c r="BI2528" s="210"/>
      <c r="BJ2528" s="210"/>
      <c r="BK2528" s="210"/>
      <c r="BL2528" s="210"/>
      <c r="BM2528" s="210"/>
      <c r="BN2528" s="210"/>
      <c r="BO2528" s="213"/>
      <c r="BP2528" s="213"/>
      <c r="BQ2528" s="54"/>
      <c r="BR2528" s="54"/>
      <c r="BS2528" s="54"/>
    </row>
    <row r="2529" spans="1:71" s="62" customFormat="1" ht="33.4" customHeight="1" thickTop="1">
      <c r="A2529" s="66"/>
      <c r="B2529" s="515" t="s">
        <v>0</v>
      </c>
      <c r="C2529" s="531" t="s">
        <v>1</v>
      </c>
      <c r="D2529" s="532"/>
      <c r="E2529" s="332" t="s">
        <v>26</v>
      </c>
      <c r="F2529" s="499" t="s">
        <v>104</v>
      </c>
      <c r="G2529" s="499" t="s">
        <v>105</v>
      </c>
      <c r="H2529" s="527" t="s">
        <v>38</v>
      </c>
      <c r="I2529" s="528"/>
      <c r="J2529" s="564" t="s">
        <v>7</v>
      </c>
      <c r="K2529" s="564"/>
      <c r="L2529" s="564"/>
      <c r="M2529" s="564"/>
      <c r="N2529" s="564"/>
      <c r="O2529" s="564"/>
      <c r="P2529" s="564" t="s">
        <v>2</v>
      </c>
      <c r="Q2529" s="564"/>
      <c r="R2529" s="564"/>
      <c r="S2529" s="564"/>
      <c r="T2529" s="564"/>
      <c r="U2529" s="564"/>
      <c r="V2529" s="610" t="s">
        <v>32</v>
      </c>
      <c r="W2529" s="611"/>
      <c r="X2529" s="610" t="s">
        <v>33</v>
      </c>
      <c r="Y2529" s="611"/>
      <c r="Z2529" s="619" t="s">
        <v>41</v>
      </c>
      <c r="AA2529" s="620"/>
      <c r="AB2529" s="623" t="s">
        <v>6</v>
      </c>
      <c r="AC2529" s="623"/>
      <c r="AD2529" s="623"/>
      <c r="AE2529" s="623"/>
      <c r="AF2529" s="623"/>
      <c r="AG2529" s="623"/>
      <c r="AH2529" s="564" t="s">
        <v>66</v>
      </c>
      <c r="AI2529" s="564"/>
      <c r="AJ2529" s="564"/>
      <c r="AK2529" s="564"/>
      <c r="AL2529" s="564"/>
      <c r="AM2529" s="564"/>
      <c r="AN2529" s="564" t="s">
        <v>67</v>
      </c>
      <c r="AO2529" s="564"/>
      <c r="AP2529" s="564"/>
      <c r="AQ2529" s="564"/>
      <c r="AR2529" s="564"/>
      <c r="AS2529" s="564"/>
      <c r="AT2529" s="564" t="s">
        <v>68</v>
      </c>
      <c r="AU2529" s="564"/>
      <c r="AV2529" s="564"/>
      <c r="AW2529" s="564"/>
      <c r="AX2529" s="564"/>
      <c r="AY2529" s="583"/>
      <c r="AZ2529" s="564" t="s">
        <v>4</v>
      </c>
      <c r="BA2529" s="564"/>
      <c r="BB2529" s="564"/>
      <c r="BC2529" s="564"/>
      <c r="BD2529" s="564"/>
      <c r="BE2529" s="564"/>
      <c r="BF2529" s="564" t="s">
        <v>69</v>
      </c>
      <c r="BG2529" s="564"/>
      <c r="BH2529" s="564"/>
      <c r="BI2529" s="564"/>
      <c r="BJ2529" s="564"/>
      <c r="BK2529" s="582"/>
      <c r="BL2529" s="659" t="s">
        <v>119</v>
      </c>
      <c r="BM2529" s="660"/>
      <c r="BN2529" s="661"/>
      <c r="BO2529" s="603" t="s">
        <v>83</v>
      </c>
      <c r="BP2529" s="603" t="s">
        <v>84</v>
      </c>
      <c r="BQ2529" s="66"/>
      <c r="BR2529" s="66"/>
      <c r="BS2529" s="66"/>
    </row>
    <row r="2530" spans="1:71" s="68" customFormat="1" ht="45" customHeight="1">
      <c r="A2530" s="67"/>
      <c r="B2530" s="516"/>
      <c r="C2530" s="533"/>
      <c r="D2530" s="534"/>
      <c r="E2530" s="331" t="s">
        <v>106</v>
      </c>
      <c r="F2530" s="500"/>
      <c r="G2530" s="500"/>
      <c r="H2530" s="529"/>
      <c r="I2530" s="530"/>
      <c r="J2530" s="562" t="s">
        <v>15</v>
      </c>
      <c r="K2530" s="563"/>
      <c r="L2530" s="525" t="s">
        <v>16</v>
      </c>
      <c r="M2530" s="526"/>
      <c r="N2530" s="517" t="s">
        <v>17</v>
      </c>
      <c r="O2530" s="518" t="s">
        <v>8</v>
      </c>
      <c r="P2530" s="562" t="s">
        <v>24</v>
      </c>
      <c r="Q2530" s="563"/>
      <c r="R2530" s="525" t="s">
        <v>22</v>
      </c>
      <c r="S2530" s="526"/>
      <c r="T2530" s="517" t="s">
        <v>17</v>
      </c>
      <c r="U2530" s="518"/>
      <c r="V2530" s="612"/>
      <c r="W2530" s="613"/>
      <c r="X2530" s="612"/>
      <c r="Y2530" s="613"/>
      <c r="Z2530" s="621"/>
      <c r="AA2530" s="622"/>
      <c r="AB2530" s="638" t="s">
        <v>50</v>
      </c>
      <c r="AC2530" s="639"/>
      <c r="AD2530" s="636" t="s">
        <v>21</v>
      </c>
      <c r="AE2530" s="637" t="s">
        <v>3</v>
      </c>
      <c r="AF2530" s="624" t="s">
        <v>5</v>
      </c>
      <c r="AG2530" s="625"/>
      <c r="AH2530" s="562" t="s">
        <v>50</v>
      </c>
      <c r="AI2530" s="563"/>
      <c r="AJ2530" s="525" t="s">
        <v>21</v>
      </c>
      <c r="AK2530" s="526" t="s">
        <v>3</v>
      </c>
      <c r="AL2530" s="523" t="s">
        <v>5</v>
      </c>
      <c r="AM2530" s="524"/>
      <c r="AN2530" s="562" t="s">
        <v>50</v>
      </c>
      <c r="AO2530" s="563"/>
      <c r="AP2530" s="525" t="s">
        <v>21</v>
      </c>
      <c r="AQ2530" s="526" t="s">
        <v>3</v>
      </c>
      <c r="AR2530" s="523" t="s">
        <v>5</v>
      </c>
      <c r="AS2530" s="524"/>
      <c r="AT2530" s="533" t="s">
        <v>50</v>
      </c>
      <c r="AU2530" s="584"/>
      <c r="AV2530" s="597" t="s">
        <v>21</v>
      </c>
      <c r="AW2530" s="598" t="s">
        <v>3</v>
      </c>
      <c r="AX2530" s="523" t="s">
        <v>5</v>
      </c>
      <c r="AY2530" s="585"/>
      <c r="AZ2530" s="562" t="s">
        <v>50</v>
      </c>
      <c r="BA2530" s="563"/>
      <c r="BB2530" s="525" t="s">
        <v>21</v>
      </c>
      <c r="BC2530" s="526" t="s">
        <v>3</v>
      </c>
      <c r="BD2530" s="523" t="s">
        <v>5</v>
      </c>
      <c r="BE2530" s="524"/>
      <c r="BF2530" s="533" t="s">
        <v>50</v>
      </c>
      <c r="BG2530" s="584"/>
      <c r="BH2530" s="597" t="s">
        <v>21</v>
      </c>
      <c r="BI2530" s="598" t="s">
        <v>3</v>
      </c>
      <c r="BJ2530" s="523" t="s">
        <v>5</v>
      </c>
      <c r="BK2530" s="524"/>
      <c r="BL2530" s="662"/>
      <c r="BM2530" s="663"/>
      <c r="BN2530" s="664"/>
      <c r="BO2530" s="604"/>
      <c r="BP2530" s="604"/>
      <c r="BQ2530" s="67"/>
      <c r="BR2530" s="67"/>
      <c r="BS2530" s="67"/>
    </row>
    <row r="2531" spans="1:71" ht="23.85" customHeight="1">
      <c r="A2531" s="69"/>
      <c r="B2531" s="548" t="str">
        <f>IF(ROSTER!B$8="","",ROSTER!B$8)</f>
        <v/>
      </c>
      <c r="C2531" s="536" t="str">
        <f>IF(ROSTER!C$8="","",ROSTER!C$8)</f>
        <v/>
      </c>
      <c r="D2531" s="537"/>
      <c r="E2531" s="546"/>
      <c r="F2531" s="501">
        <f>IF(E2531="y",1,IF(E2531="S",1,0))</f>
        <v>0</v>
      </c>
      <c r="G2531" s="506">
        <f>IF(E2531="S",1,0)</f>
        <v>0</v>
      </c>
      <c r="H2531" s="542"/>
      <c r="I2531" s="543"/>
      <c r="J2531" s="538"/>
      <c r="K2531" s="539"/>
      <c r="L2531" s="552"/>
      <c r="M2531" s="558"/>
      <c r="N2531" s="554">
        <f>L2531+J2531</f>
        <v>0</v>
      </c>
      <c r="O2531" s="555"/>
      <c r="P2531" s="538"/>
      <c r="Q2531" s="539"/>
      <c r="R2531" s="552"/>
      <c r="S2531" s="558"/>
      <c r="T2531" s="590">
        <f>R2531-P2531</f>
        <v>0</v>
      </c>
      <c r="U2531" s="591"/>
      <c r="V2531" s="550"/>
      <c r="W2531" s="543"/>
      <c r="X2531" s="538"/>
      <c r="Y2531" s="543"/>
      <c r="Z2531" s="538"/>
      <c r="AA2531" s="543"/>
      <c r="AB2531" s="538"/>
      <c r="AC2531" s="539"/>
      <c r="AD2531" s="552"/>
      <c r="AE2531" s="558"/>
      <c r="AF2531" s="586">
        <f>IF(AB2531=0,0,(AD2531/AB2531)*100)</f>
        <v>0</v>
      </c>
      <c r="AG2531" s="587"/>
      <c r="AH2531" s="538"/>
      <c r="AI2531" s="539"/>
      <c r="AJ2531" s="552"/>
      <c r="AK2531" s="558"/>
      <c r="AL2531" s="590">
        <f>IF(AH2531=0,0,(AJ2531/AH2531)*100)</f>
        <v>0</v>
      </c>
      <c r="AM2531" s="591"/>
      <c r="AN2531" s="538"/>
      <c r="AO2531" s="539"/>
      <c r="AP2531" s="552"/>
      <c r="AQ2531" s="558"/>
      <c r="AR2531" s="590">
        <f>IF(AN2531=0,0,(AP2531/AN2531)*100)</f>
        <v>0</v>
      </c>
      <c r="AS2531" s="591"/>
      <c r="AT2531" s="578">
        <f>AB2531+AH2531+AN2531</f>
        <v>0</v>
      </c>
      <c r="AU2531" s="579"/>
      <c r="AV2531" s="574">
        <f>AD2531+AJ2531+AP2531</f>
        <v>0</v>
      </c>
      <c r="AW2531" s="575"/>
      <c r="AX2531" s="590">
        <f>IF(AT2531=0,0,(AV2531/AT2531)*100)</f>
        <v>0</v>
      </c>
      <c r="AY2531" s="591"/>
      <c r="AZ2531" s="538"/>
      <c r="BA2531" s="539"/>
      <c r="BB2531" s="552"/>
      <c r="BC2531" s="558"/>
      <c r="BD2531" s="590">
        <f>IF(AZ2531=0,0,(BB2531/AZ2531)*100)</f>
        <v>0</v>
      </c>
      <c r="BE2531" s="591"/>
      <c r="BF2531" s="578">
        <f>AT2531+AZ2531</f>
        <v>0</v>
      </c>
      <c r="BG2531" s="579"/>
      <c r="BH2531" s="574">
        <f>AV2531+BB2531</f>
        <v>0</v>
      </c>
      <c r="BI2531" s="575"/>
      <c r="BJ2531" s="590">
        <f>IF(BF2531=0,0,(BH2531/BF2531)*100)</f>
        <v>0</v>
      </c>
      <c r="BK2531" s="591"/>
      <c r="BL2531" s="650">
        <f>(AD2531*2)+(AJ2531*2)+(AP2531*3)+BB2531</f>
        <v>0</v>
      </c>
      <c r="BM2531" s="651"/>
      <c r="BN2531" s="652"/>
      <c r="BO2531" s="599" t="e">
        <f>(BL2531*BR$2468)+(N2531*BR$2469)+(X2531*BR$2470)+(R2531*BR$2471)+(V2531*BR$2472)+(Z2531*BR$2473)</f>
        <v>#REF!</v>
      </c>
      <c r="BP2531" s="599" t="e">
        <f>((AZ2531-BB2531)*BR$2475)+((AT2531-AV2531)*BR$2474)+(H2531*BR$2476)+(P2531*BR$2477)</f>
        <v>#REF!</v>
      </c>
      <c r="BQ2531" s="70" t="s">
        <v>72</v>
      </c>
      <c r="BR2531" s="71" t="e">
        <f>IF(#REF!="B",#REF!,IF(#REF!="C",#REF!,#REF!))</f>
        <v>#REF!</v>
      </c>
      <c r="BS2531" s="67"/>
    </row>
    <row r="2532" spans="1:71" ht="23.85" customHeight="1">
      <c r="A2532" s="69"/>
      <c r="B2532" s="549"/>
      <c r="C2532" s="560" t="str">
        <f>IF(ROSTER!D$8="","",ROSTER!D$8)</f>
        <v/>
      </c>
      <c r="D2532" s="561"/>
      <c r="E2532" s="547"/>
      <c r="F2532" s="502"/>
      <c r="G2532" s="507"/>
      <c r="H2532" s="544"/>
      <c r="I2532" s="545"/>
      <c r="J2532" s="540"/>
      <c r="K2532" s="541"/>
      <c r="L2532" s="553"/>
      <c r="M2532" s="559"/>
      <c r="N2532" s="556" t="s">
        <v>14</v>
      </c>
      <c r="O2532" s="557"/>
      <c r="P2532" s="540"/>
      <c r="Q2532" s="541"/>
      <c r="R2532" s="553"/>
      <c r="S2532" s="559"/>
      <c r="T2532" s="592"/>
      <c r="U2532" s="593"/>
      <c r="V2532" s="551"/>
      <c r="W2532" s="545"/>
      <c r="X2532" s="540"/>
      <c r="Y2532" s="545"/>
      <c r="Z2532" s="540"/>
      <c r="AA2532" s="545"/>
      <c r="AB2532" s="540"/>
      <c r="AC2532" s="541"/>
      <c r="AD2532" s="553"/>
      <c r="AE2532" s="559"/>
      <c r="AF2532" s="588"/>
      <c r="AG2532" s="589"/>
      <c r="AH2532" s="540"/>
      <c r="AI2532" s="541"/>
      <c r="AJ2532" s="553"/>
      <c r="AK2532" s="559"/>
      <c r="AL2532" s="592"/>
      <c r="AM2532" s="593"/>
      <c r="AN2532" s="540"/>
      <c r="AO2532" s="541"/>
      <c r="AP2532" s="553"/>
      <c r="AQ2532" s="559"/>
      <c r="AR2532" s="592"/>
      <c r="AS2532" s="593"/>
      <c r="AT2532" s="580"/>
      <c r="AU2532" s="581"/>
      <c r="AV2532" s="576"/>
      <c r="AW2532" s="577"/>
      <c r="AX2532" s="592"/>
      <c r="AY2532" s="593"/>
      <c r="AZ2532" s="540"/>
      <c r="BA2532" s="541"/>
      <c r="BB2532" s="553"/>
      <c r="BC2532" s="559"/>
      <c r="BD2532" s="592"/>
      <c r="BE2532" s="593"/>
      <c r="BF2532" s="580"/>
      <c r="BG2532" s="581"/>
      <c r="BH2532" s="576"/>
      <c r="BI2532" s="577"/>
      <c r="BJ2532" s="592"/>
      <c r="BK2532" s="593"/>
      <c r="BL2532" s="653"/>
      <c r="BM2532" s="654"/>
      <c r="BN2532" s="655"/>
      <c r="BO2532" s="600"/>
      <c r="BP2532" s="600"/>
      <c r="BQ2532" s="70" t="s">
        <v>73</v>
      </c>
      <c r="BR2532" s="71" t="e">
        <f>IF(#REF!="B",#REF!,IF(#REF!="C",#REF!,#REF!))</f>
        <v>#REF!</v>
      </c>
      <c r="BS2532" s="67"/>
    </row>
    <row r="2533" spans="1:71" ht="21.75" customHeight="1">
      <c r="A2533" s="54"/>
      <c r="B2533" s="548" t="str">
        <f>IF(ROSTER!B$10="","",ROSTER!B$10)</f>
        <v/>
      </c>
      <c r="C2533" s="536" t="str">
        <f>IF(ROSTER!C$10="","",ROSTER!C$10)</f>
        <v/>
      </c>
      <c r="D2533" s="537"/>
      <c r="E2533" s="546"/>
      <c r="F2533" s="501">
        <f>IF(E2533="y",1,IF(E2533="S",1,0))</f>
        <v>0</v>
      </c>
      <c r="G2533" s="506">
        <f>IF(E2533="S",1,0)</f>
        <v>0</v>
      </c>
      <c r="H2533" s="542"/>
      <c r="I2533" s="543"/>
      <c r="J2533" s="538"/>
      <c r="K2533" s="539"/>
      <c r="L2533" s="552"/>
      <c r="M2533" s="558"/>
      <c r="N2533" s="554">
        <f>L2533+J2533</f>
        <v>0</v>
      </c>
      <c r="O2533" s="555"/>
      <c r="P2533" s="538"/>
      <c r="Q2533" s="539"/>
      <c r="R2533" s="552"/>
      <c r="S2533" s="558"/>
      <c r="T2533" s="590">
        <f t="shared" ref="T2533:T2574" si="2280">R2533-P2533</f>
        <v>0</v>
      </c>
      <c r="U2533" s="591"/>
      <c r="V2533" s="550"/>
      <c r="W2533" s="543"/>
      <c r="X2533" s="538"/>
      <c r="Y2533" s="543"/>
      <c r="Z2533" s="538"/>
      <c r="AA2533" s="543"/>
      <c r="AB2533" s="538"/>
      <c r="AC2533" s="539"/>
      <c r="AD2533" s="552"/>
      <c r="AE2533" s="558"/>
      <c r="AF2533" s="586">
        <f>IF(AB2533=0,0,(AD2533/AB2533)*100)</f>
        <v>0</v>
      </c>
      <c r="AG2533" s="587"/>
      <c r="AH2533" s="538"/>
      <c r="AI2533" s="539"/>
      <c r="AJ2533" s="552"/>
      <c r="AK2533" s="558"/>
      <c r="AL2533" s="590">
        <f>IF(AH2533=0,0,(AJ2533/AH2533)*100)</f>
        <v>0</v>
      </c>
      <c r="AM2533" s="591"/>
      <c r="AN2533" s="538"/>
      <c r="AO2533" s="539"/>
      <c r="AP2533" s="552"/>
      <c r="AQ2533" s="558"/>
      <c r="AR2533" s="590">
        <f>IF(AN2533=0,0,(AP2533/AN2533)*100)</f>
        <v>0</v>
      </c>
      <c r="AS2533" s="591"/>
      <c r="AT2533" s="578">
        <f>AB2533+AH2533+AN2533</f>
        <v>0</v>
      </c>
      <c r="AU2533" s="579"/>
      <c r="AV2533" s="574">
        <f>AD2533+AJ2533+AP2533</f>
        <v>0</v>
      </c>
      <c r="AW2533" s="575"/>
      <c r="AX2533" s="590">
        <f>IF(AT2533=0,0,(AV2533/AT2533)*100)</f>
        <v>0</v>
      </c>
      <c r="AY2533" s="591"/>
      <c r="AZ2533" s="538"/>
      <c r="BA2533" s="539"/>
      <c r="BB2533" s="552"/>
      <c r="BC2533" s="558"/>
      <c r="BD2533" s="590">
        <f>IF(AZ2533=0,0,(BB2533/AZ2533)*100)</f>
        <v>0</v>
      </c>
      <c r="BE2533" s="591"/>
      <c r="BF2533" s="578">
        <f>AT2533+AZ2533</f>
        <v>0</v>
      </c>
      <c r="BG2533" s="579"/>
      <c r="BH2533" s="574">
        <f>AV2533+BB2533</f>
        <v>0</v>
      </c>
      <c r="BI2533" s="575"/>
      <c r="BJ2533" s="590">
        <f>IF(BF2533=0,0,(BH2533/BF2533)*100)</f>
        <v>0</v>
      </c>
      <c r="BK2533" s="591"/>
      <c r="BL2533" s="650">
        <f>(AD2533*2)+(AJ2533*2)+(AP2533*3)+BB2533</f>
        <v>0</v>
      </c>
      <c r="BM2533" s="651"/>
      <c r="BN2533" s="652"/>
      <c r="BO2533" s="599" t="e">
        <f>(BL2533*BR$2468)+(N2533*BR$2469)+(X2533*BR$2470)+(R2533*BR$2471)+(V2533*BR$2472)+(Z2533*BR$2473)</f>
        <v>#REF!</v>
      </c>
      <c r="BP2533" s="599" t="e">
        <f>((AZ2533-BB2533)*BR$2475)+((AT2533-AV2533)*BR$2474)+(H2533*BR$2476)+(P2533*BR$2477)</f>
        <v>#REF!</v>
      </c>
      <c r="BQ2533" s="70" t="s">
        <v>74</v>
      </c>
      <c r="BR2533" s="71" t="e">
        <f>IF(#REF!="B",#REF!,IF(#REF!="C",#REF!,#REF!))</f>
        <v>#REF!</v>
      </c>
      <c r="BS2533" s="67"/>
    </row>
    <row r="2534" spans="1:71" ht="21.75" customHeight="1">
      <c r="A2534" s="54"/>
      <c r="B2534" s="549"/>
      <c r="C2534" s="560" t="str">
        <f>IF(ROSTER!D$10="","",ROSTER!D$10)</f>
        <v/>
      </c>
      <c r="D2534" s="561"/>
      <c r="E2534" s="547"/>
      <c r="F2534" s="502"/>
      <c r="G2534" s="507"/>
      <c r="H2534" s="544"/>
      <c r="I2534" s="545"/>
      <c r="J2534" s="540"/>
      <c r="K2534" s="541"/>
      <c r="L2534" s="553"/>
      <c r="M2534" s="559"/>
      <c r="N2534" s="556" t="s">
        <v>14</v>
      </c>
      <c r="O2534" s="557"/>
      <c r="P2534" s="540"/>
      <c r="Q2534" s="541"/>
      <c r="R2534" s="553"/>
      <c r="S2534" s="559"/>
      <c r="T2534" s="592"/>
      <c r="U2534" s="593"/>
      <c r="V2534" s="551"/>
      <c r="W2534" s="545"/>
      <c r="X2534" s="540"/>
      <c r="Y2534" s="545"/>
      <c r="Z2534" s="540"/>
      <c r="AA2534" s="545"/>
      <c r="AB2534" s="540"/>
      <c r="AC2534" s="541"/>
      <c r="AD2534" s="553"/>
      <c r="AE2534" s="559"/>
      <c r="AF2534" s="588"/>
      <c r="AG2534" s="589"/>
      <c r="AH2534" s="540"/>
      <c r="AI2534" s="541"/>
      <c r="AJ2534" s="553"/>
      <c r="AK2534" s="559"/>
      <c r="AL2534" s="592"/>
      <c r="AM2534" s="593"/>
      <c r="AN2534" s="540"/>
      <c r="AO2534" s="541"/>
      <c r="AP2534" s="553"/>
      <c r="AQ2534" s="559"/>
      <c r="AR2534" s="592"/>
      <c r="AS2534" s="593"/>
      <c r="AT2534" s="580"/>
      <c r="AU2534" s="581"/>
      <c r="AV2534" s="576"/>
      <c r="AW2534" s="577"/>
      <c r="AX2534" s="592"/>
      <c r="AY2534" s="593"/>
      <c r="AZ2534" s="540"/>
      <c r="BA2534" s="541"/>
      <c r="BB2534" s="553"/>
      <c r="BC2534" s="559"/>
      <c r="BD2534" s="592"/>
      <c r="BE2534" s="593"/>
      <c r="BF2534" s="580"/>
      <c r="BG2534" s="581"/>
      <c r="BH2534" s="576"/>
      <c r="BI2534" s="577"/>
      <c r="BJ2534" s="592"/>
      <c r="BK2534" s="593"/>
      <c r="BL2534" s="653"/>
      <c r="BM2534" s="654"/>
      <c r="BN2534" s="655"/>
      <c r="BO2534" s="600"/>
      <c r="BP2534" s="600"/>
      <c r="BQ2534" s="70" t="s">
        <v>75</v>
      </c>
      <c r="BR2534" s="71" t="e">
        <f>IF(#REF!="B",#REF!,IF(#REF!="C",#REF!,#REF!))</f>
        <v>#REF!</v>
      </c>
      <c r="BS2534" s="67"/>
    </row>
    <row r="2535" spans="1:71" ht="21.75" customHeight="1">
      <c r="A2535" s="54"/>
      <c r="B2535" s="565" t="str">
        <f>IF(ROSTER!B$12="","",ROSTER!B$12)</f>
        <v/>
      </c>
      <c r="C2535" s="536" t="str">
        <f>IF(ROSTER!C$12="","",ROSTER!C$12)</f>
        <v/>
      </c>
      <c r="D2535" s="537"/>
      <c r="E2535" s="546"/>
      <c r="F2535" s="501">
        <f>IF(E2535="y",1,IF(E2535="S",1,0))</f>
        <v>0</v>
      </c>
      <c r="G2535" s="506">
        <f>IF(E2535="S",1,0)</f>
        <v>0</v>
      </c>
      <c r="H2535" s="542"/>
      <c r="I2535" s="543"/>
      <c r="J2535" s="538"/>
      <c r="K2535" s="539"/>
      <c r="L2535" s="552"/>
      <c r="M2535" s="558"/>
      <c r="N2535" s="554">
        <f>L2535+J2535</f>
        <v>0</v>
      </c>
      <c r="O2535" s="555"/>
      <c r="P2535" s="538"/>
      <c r="Q2535" s="539"/>
      <c r="R2535" s="552"/>
      <c r="S2535" s="558"/>
      <c r="T2535" s="590">
        <f t="shared" ref="T2535:T2574" si="2281">R2535-P2535</f>
        <v>0</v>
      </c>
      <c r="U2535" s="591"/>
      <c r="V2535" s="550"/>
      <c r="W2535" s="543"/>
      <c r="X2535" s="538"/>
      <c r="Y2535" s="543"/>
      <c r="Z2535" s="538"/>
      <c r="AA2535" s="543"/>
      <c r="AB2535" s="538"/>
      <c r="AC2535" s="539"/>
      <c r="AD2535" s="552"/>
      <c r="AE2535" s="558"/>
      <c r="AF2535" s="586">
        <f>IF(AB2535=0,0,(AD2535/AB2535)*100)</f>
        <v>0</v>
      </c>
      <c r="AG2535" s="587"/>
      <c r="AH2535" s="538"/>
      <c r="AI2535" s="539"/>
      <c r="AJ2535" s="552"/>
      <c r="AK2535" s="558"/>
      <c r="AL2535" s="590">
        <f>IF(AH2535=0,0,(AJ2535/AH2535)*100)</f>
        <v>0</v>
      </c>
      <c r="AM2535" s="591"/>
      <c r="AN2535" s="538"/>
      <c r="AO2535" s="539"/>
      <c r="AP2535" s="552"/>
      <c r="AQ2535" s="558"/>
      <c r="AR2535" s="590">
        <f>IF(AN2535=0,0,(AP2535/AN2535)*100)</f>
        <v>0</v>
      </c>
      <c r="AS2535" s="591"/>
      <c r="AT2535" s="578">
        <f>AB2535+AH2535+AN2535</f>
        <v>0</v>
      </c>
      <c r="AU2535" s="579"/>
      <c r="AV2535" s="574">
        <f>AD2535+AJ2535+AP2535</f>
        <v>0</v>
      </c>
      <c r="AW2535" s="575"/>
      <c r="AX2535" s="590">
        <f>IF(AT2535=0,0,(AV2535/AT2535)*100)</f>
        <v>0</v>
      </c>
      <c r="AY2535" s="591"/>
      <c r="AZ2535" s="538"/>
      <c r="BA2535" s="539"/>
      <c r="BB2535" s="552"/>
      <c r="BC2535" s="558"/>
      <c r="BD2535" s="590">
        <f>IF(AZ2535=0,0,(BB2535/AZ2535)*100)</f>
        <v>0</v>
      </c>
      <c r="BE2535" s="591"/>
      <c r="BF2535" s="578">
        <f>AT2535+AZ2535</f>
        <v>0</v>
      </c>
      <c r="BG2535" s="579"/>
      <c r="BH2535" s="574">
        <f>AV2535+BB2535</f>
        <v>0</v>
      </c>
      <c r="BI2535" s="575"/>
      <c r="BJ2535" s="590">
        <f>IF(BF2535=0,0,(BH2535/BF2535)*100)</f>
        <v>0</v>
      </c>
      <c r="BK2535" s="591"/>
      <c r="BL2535" s="650">
        <f>(AD2535*2)+(AJ2535*2)+(AP2535*3)+BB2535</f>
        <v>0</v>
      </c>
      <c r="BM2535" s="651"/>
      <c r="BN2535" s="652"/>
      <c r="BO2535" s="599" t="e">
        <f>(BL2535*BR$2468)+(N2535*BR$2469)+(X2535*BR$2470)+(R2535*BR$2471)+(V2535*BR$2472)+(Z2535*BR$2473)</f>
        <v>#REF!</v>
      </c>
      <c r="BP2535" s="599" t="e">
        <f>((AZ2535-BB2535)*BR$2475)+((AT2535-AV2535)*BR$2474)+(H2535*BR$2476)+(P2535*BR$2477)</f>
        <v>#REF!</v>
      </c>
      <c r="BQ2535" s="70" t="s">
        <v>76</v>
      </c>
      <c r="BR2535" s="71" t="e">
        <f>IF(#REF!="B",#REF!,IF(#REF!="C",#REF!,#REF!))</f>
        <v>#REF!</v>
      </c>
      <c r="BS2535" s="67"/>
    </row>
    <row r="2536" spans="1:71" ht="21.75" customHeight="1">
      <c r="A2536" s="54"/>
      <c r="B2536" s="566"/>
      <c r="C2536" s="560" t="str">
        <f>IF(ROSTER!D$12="","",ROSTER!D$12)</f>
        <v/>
      </c>
      <c r="D2536" s="561"/>
      <c r="E2536" s="547"/>
      <c r="F2536" s="502"/>
      <c r="G2536" s="507"/>
      <c r="H2536" s="544"/>
      <c r="I2536" s="545"/>
      <c r="J2536" s="540"/>
      <c r="K2536" s="541"/>
      <c r="L2536" s="553"/>
      <c r="M2536" s="559"/>
      <c r="N2536" s="556" t="s">
        <v>14</v>
      </c>
      <c r="O2536" s="557"/>
      <c r="P2536" s="540"/>
      <c r="Q2536" s="541"/>
      <c r="R2536" s="553"/>
      <c r="S2536" s="559"/>
      <c r="T2536" s="592"/>
      <c r="U2536" s="593"/>
      <c r="V2536" s="551"/>
      <c r="W2536" s="545"/>
      <c r="X2536" s="540"/>
      <c r="Y2536" s="545"/>
      <c r="Z2536" s="540"/>
      <c r="AA2536" s="545"/>
      <c r="AB2536" s="540"/>
      <c r="AC2536" s="541"/>
      <c r="AD2536" s="553"/>
      <c r="AE2536" s="559"/>
      <c r="AF2536" s="588"/>
      <c r="AG2536" s="589"/>
      <c r="AH2536" s="540"/>
      <c r="AI2536" s="541"/>
      <c r="AJ2536" s="553"/>
      <c r="AK2536" s="559"/>
      <c r="AL2536" s="592"/>
      <c r="AM2536" s="593"/>
      <c r="AN2536" s="540"/>
      <c r="AO2536" s="541"/>
      <c r="AP2536" s="553"/>
      <c r="AQ2536" s="559"/>
      <c r="AR2536" s="592"/>
      <c r="AS2536" s="593"/>
      <c r="AT2536" s="580"/>
      <c r="AU2536" s="581"/>
      <c r="AV2536" s="576"/>
      <c r="AW2536" s="577"/>
      <c r="AX2536" s="592"/>
      <c r="AY2536" s="593"/>
      <c r="AZ2536" s="540"/>
      <c r="BA2536" s="541"/>
      <c r="BB2536" s="553"/>
      <c r="BC2536" s="559"/>
      <c r="BD2536" s="592"/>
      <c r="BE2536" s="593"/>
      <c r="BF2536" s="580"/>
      <c r="BG2536" s="581"/>
      <c r="BH2536" s="576"/>
      <c r="BI2536" s="577"/>
      <c r="BJ2536" s="592"/>
      <c r="BK2536" s="593"/>
      <c r="BL2536" s="653"/>
      <c r="BM2536" s="654"/>
      <c r="BN2536" s="655"/>
      <c r="BO2536" s="600"/>
      <c r="BP2536" s="600"/>
      <c r="BQ2536" s="70" t="s">
        <v>77</v>
      </c>
      <c r="BR2536" s="71" t="e">
        <f>IF(#REF!="B",#REF!,IF(#REF!="C",#REF!,#REF!))</f>
        <v>#REF!</v>
      </c>
      <c r="BS2536" s="67"/>
    </row>
    <row r="2537" spans="1:71" ht="21.75" customHeight="1">
      <c r="A2537" s="54"/>
      <c r="B2537" s="565" t="str">
        <f>IF(ROSTER!B$14="","",ROSTER!B$14)</f>
        <v/>
      </c>
      <c r="C2537" s="536" t="str">
        <f>IF(ROSTER!C$14="","",ROSTER!C$14)</f>
        <v/>
      </c>
      <c r="D2537" s="537"/>
      <c r="E2537" s="546"/>
      <c r="F2537" s="501">
        <f>IF(E2537="y",1,IF(E2537="S",1,0))</f>
        <v>0</v>
      </c>
      <c r="G2537" s="506">
        <f>IF(E2537="S",1,0)</f>
        <v>0</v>
      </c>
      <c r="H2537" s="542"/>
      <c r="I2537" s="543"/>
      <c r="J2537" s="538"/>
      <c r="K2537" s="539"/>
      <c r="L2537" s="552"/>
      <c r="M2537" s="558"/>
      <c r="N2537" s="554">
        <f>L2537+J2537</f>
        <v>0</v>
      </c>
      <c r="O2537" s="555"/>
      <c r="P2537" s="538"/>
      <c r="Q2537" s="539"/>
      <c r="R2537" s="552"/>
      <c r="S2537" s="558"/>
      <c r="T2537" s="590">
        <f t="shared" ref="T2537:T2574" si="2282">R2537-P2537</f>
        <v>0</v>
      </c>
      <c r="U2537" s="591"/>
      <c r="V2537" s="550"/>
      <c r="W2537" s="543"/>
      <c r="X2537" s="538"/>
      <c r="Y2537" s="543"/>
      <c r="Z2537" s="538"/>
      <c r="AA2537" s="543"/>
      <c r="AB2537" s="538"/>
      <c r="AC2537" s="539"/>
      <c r="AD2537" s="552"/>
      <c r="AE2537" s="558"/>
      <c r="AF2537" s="586">
        <f>IF(AB2537=0,0,(AD2537/AB2537)*100)</f>
        <v>0</v>
      </c>
      <c r="AG2537" s="587"/>
      <c r="AH2537" s="538"/>
      <c r="AI2537" s="539"/>
      <c r="AJ2537" s="552"/>
      <c r="AK2537" s="558"/>
      <c r="AL2537" s="590">
        <f>IF(AH2537=0,0,(AJ2537/AH2537)*100)</f>
        <v>0</v>
      </c>
      <c r="AM2537" s="591"/>
      <c r="AN2537" s="538"/>
      <c r="AO2537" s="539"/>
      <c r="AP2537" s="552"/>
      <c r="AQ2537" s="558"/>
      <c r="AR2537" s="590">
        <f>IF(AN2537=0,0,(AP2537/AN2537)*100)</f>
        <v>0</v>
      </c>
      <c r="AS2537" s="591"/>
      <c r="AT2537" s="578">
        <f>AB2537+AH2537+AN2537</f>
        <v>0</v>
      </c>
      <c r="AU2537" s="579"/>
      <c r="AV2537" s="574">
        <f>AD2537+AJ2537+AP2537</f>
        <v>0</v>
      </c>
      <c r="AW2537" s="575"/>
      <c r="AX2537" s="590">
        <f>IF(AT2537=0,0,(AV2537/AT2537)*100)</f>
        <v>0</v>
      </c>
      <c r="AY2537" s="591"/>
      <c r="AZ2537" s="538"/>
      <c r="BA2537" s="539"/>
      <c r="BB2537" s="552"/>
      <c r="BC2537" s="558"/>
      <c r="BD2537" s="590">
        <f>IF(AZ2537=0,0,(BB2537/AZ2537)*100)</f>
        <v>0</v>
      </c>
      <c r="BE2537" s="591"/>
      <c r="BF2537" s="578">
        <f>AT2537+AZ2537</f>
        <v>0</v>
      </c>
      <c r="BG2537" s="579"/>
      <c r="BH2537" s="574">
        <f>AV2537+BB2537</f>
        <v>0</v>
      </c>
      <c r="BI2537" s="575"/>
      <c r="BJ2537" s="590">
        <f>IF(BF2537=0,0,(BH2537/BF2537)*100)</f>
        <v>0</v>
      </c>
      <c r="BK2537" s="591"/>
      <c r="BL2537" s="650">
        <f>(AD2537*2)+(AJ2537*2)+(AP2537*3)+BB2537</f>
        <v>0</v>
      </c>
      <c r="BM2537" s="651"/>
      <c r="BN2537" s="652"/>
      <c r="BO2537" s="599" t="e">
        <f>(BL2537*BR$2468)+(N2537*BR$2469)+(X2537*BR$2470)+(R2537*BR$2471)+(V2537*BR$2472)+(Z2537*BR$2473)</f>
        <v>#REF!</v>
      </c>
      <c r="BP2537" s="599" t="e">
        <f>((AZ2537-BB2537)*BR$2475)+((AT2537-AV2537)*BR$2474)+(H2537*BR$2476)+(P2537*BR$2477)</f>
        <v>#REF!</v>
      </c>
      <c r="BQ2537" s="70" t="s">
        <v>78</v>
      </c>
      <c r="BR2537" s="71" t="e">
        <f>IF(#REF!="B",#REF!,IF(#REF!="C",#REF!,#REF!))</f>
        <v>#REF!</v>
      </c>
      <c r="BS2537" s="67"/>
    </row>
    <row r="2538" spans="1:71" ht="21.75" customHeight="1">
      <c r="A2538" s="54"/>
      <c r="B2538" s="566"/>
      <c r="C2538" s="560" t="str">
        <f>IF(ROSTER!D$14="","",ROSTER!D$14)</f>
        <v/>
      </c>
      <c r="D2538" s="561"/>
      <c r="E2538" s="547"/>
      <c r="F2538" s="502"/>
      <c r="G2538" s="507"/>
      <c r="H2538" s="544"/>
      <c r="I2538" s="545"/>
      <c r="J2538" s="540"/>
      <c r="K2538" s="541"/>
      <c r="L2538" s="553"/>
      <c r="M2538" s="559"/>
      <c r="N2538" s="556" t="s">
        <v>14</v>
      </c>
      <c r="O2538" s="557"/>
      <c r="P2538" s="540"/>
      <c r="Q2538" s="541"/>
      <c r="R2538" s="553"/>
      <c r="S2538" s="559"/>
      <c r="T2538" s="592"/>
      <c r="U2538" s="593"/>
      <c r="V2538" s="551"/>
      <c r="W2538" s="545"/>
      <c r="X2538" s="540"/>
      <c r="Y2538" s="545"/>
      <c r="Z2538" s="540"/>
      <c r="AA2538" s="545"/>
      <c r="AB2538" s="540"/>
      <c r="AC2538" s="541"/>
      <c r="AD2538" s="553"/>
      <c r="AE2538" s="559"/>
      <c r="AF2538" s="588"/>
      <c r="AG2538" s="589"/>
      <c r="AH2538" s="540"/>
      <c r="AI2538" s="541"/>
      <c r="AJ2538" s="553"/>
      <c r="AK2538" s="559"/>
      <c r="AL2538" s="592"/>
      <c r="AM2538" s="593"/>
      <c r="AN2538" s="540"/>
      <c r="AO2538" s="541"/>
      <c r="AP2538" s="553"/>
      <c r="AQ2538" s="559"/>
      <c r="AR2538" s="592"/>
      <c r="AS2538" s="593"/>
      <c r="AT2538" s="580"/>
      <c r="AU2538" s="581"/>
      <c r="AV2538" s="576"/>
      <c r="AW2538" s="577"/>
      <c r="AX2538" s="592"/>
      <c r="AY2538" s="593"/>
      <c r="AZ2538" s="540"/>
      <c r="BA2538" s="541"/>
      <c r="BB2538" s="553"/>
      <c r="BC2538" s="559"/>
      <c r="BD2538" s="592"/>
      <c r="BE2538" s="593"/>
      <c r="BF2538" s="580"/>
      <c r="BG2538" s="581"/>
      <c r="BH2538" s="576"/>
      <c r="BI2538" s="577"/>
      <c r="BJ2538" s="592"/>
      <c r="BK2538" s="593"/>
      <c r="BL2538" s="653"/>
      <c r="BM2538" s="654"/>
      <c r="BN2538" s="655"/>
      <c r="BO2538" s="600"/>
      <c r="BP2538" s="600"/>
      <c r="BQ2538" s="70" t="s">
        <v>79</v>
      </c>
      <c r="BR2538" s="71" t="e">
        <f>IF(#REF!="B",#REF!,IF(#REF!="C",#REF!,#REF!))</f>
        <v>#REF!</v>
      </c>
      <c r="BS2538" s="67"/>
    </row>
    <row r="2539" spans="1:71" ht="21.75" customHeight="1">
      <c r="A2539" s="54"/>
      <c r="B2539" s="565" t="str">
        <f>IF(ROSTER!B$16="","",ROSTER!B$16)</f>
        <v/>
      </c>
      <c r="C2539" s="536" t="str">
        <f>IF(ROSTER!C$16="","",ROSTER!C$16)</f>
        <v/>
      </c>
      <c r="D2539" s="537"/>
      <c r="E2539" s="546"/>
      <c r="F2539" s="501">
        <f>IF(E2539="y",1,IF(E2539="S",1,0))</f>
        <v>0</v>
      </c>
      <c r="G2539" s="506">
        <f>IF(E2539="S",1,0)</f>
        <v>0</v>
      </c>
      <c r="H2539" s="542"/>
      <c r="I2539" s="543"/>
      <c r="J2539" s="538"/>
      <c r="K2539" s="539"/>
      <c r="L2539" s="552"/>
      <c r="M2539" s="558"/>
      <c r="N2539" s="554">
        <f>L2539+J2539</f>
        <v>0</v>
      </c>
      <c r="O2539" s="555"/>
      <c r="P2539" s="538"/>
      <c r="Q2539" s="539"/>
      <c r="R2539" s="552"/>
      <c r="S2539" s="558"/>
      <c r="T2539" s="590">
        <f t="shared" ref="T2539:T2574" si="2283">R2539-P2539</f>
        <v>0</v>
      </c>
      <c r="U2539" s="591"/>
      <c r="V2539" s="550"/>
      <c r="W2539" s="543"/>
      <c r="X2539" s="538"/>
      <c r="Y2539" s="543"/>
      <c r="Z2539" s="538"/>
      <c r="AA2539" s="543"/>
      <c r="AB2539" s="538"/>
      <c r="AC2539" s="539"/>
      <c r="AD2539" s="552"/>
      <c r="AE2539" s="558"/>
      <c r="AF2539" s="586">
        <f>IF(AB2539=0,0,(AD2539/AB2539)*100)</f>
        <v>0</v>
      </c>
      <c r="AG2539" s="587"/>
      <c r="AH2539" s="538"/>
      <c r="AI2539" s="539"/>
      <c r="AJ2539" s="552"/>
      <c r="AK2539" s="558"/>
      <c r="AL2539" s="590">
        <f>IF(AH2539=0,0,(AJ2539/AH2539)*100)</f>
        <v>0</v>
      </c>
      <c r="AM2539" s="591"/>
      <c r="AN2539" s="538"/>
      <c r="AO2539" s="539"/>
      <c r="AP2539" s="552"/>
      <c r="AQ2539" s="558"/>
      <c r="AR2539" s="590">
        <f>IF(AN2539=0,0,(AP2539/AN2539)*100)</f>
        <v>0</v>
      </c>
      <c r="AS2539" s="591"/>
      <c r="AT2539" s="578">
        <f>AB2539+AH2539+AN2539</f>
        <v>0</v>
      </c>
      <c r="AU2539" s="579"/>
      <c r="AV2539" s="574">
        <f>AD2539+AJ2539+AP2539</f>
        <v>0</v>
      </c>
      <c r="AW2539" s="575"/>
      <c r="AX2539" s="590">
        <f>IF(AT2539=0,0,(AV2539/AT2539)*100)</f>
        <v>0</v>
      </c>
      <c r="AY2539" s="591"/>
      <c r="AZ2539" s="538"/>
      <c r="BA2539" s="539"/>
      <c r="BB2539" s="552"/>
      <c r="BC2539" s="558"/>
      <c r="BD2539" s="590">
        <f>IF(AZ2539=0,0,(BB2539/AZ2539)*100)</f>
        <v>0</v>
      </c>
      <c r="BE2539" s="591"/>
      <c r="BF2539" s="578">
        <f>AT2539+AZ2539</f>
        <v>0</v>
      </c>
      <c r="BG2539" s="579"/>
      <c r="BH2539" s="574">
        <f>AV2539+BB2539</f>
        <v>0</v>
      </c>
      <c r="BI2539" s="575"/>
      <c r="BJ2539" s="590">
        <f>IF(BF2539=0,0,(BH2539/BF2539)*100)</f>
        <v>0</v>
      </c>
      <c r="BK2539" s="591"/>
      <c r="BL2539" s="650">
        <f>(AD2539*2)+(AJ2539*2)+(AP2539*3)+BB2539</f>
        <v>0</v>
      </c>
      <c r="BM2539" s="651"/>
      <c r="BN2539" s="652"/>
      <c r="BO2539" s="599" t="e">
        <f>(BL2539*BR$2468)+(N2539*BR$2469)+(X2539*BR$2470)+(R2539*BR$2471)+(V2539*BR$2472)+(Z2539*BR$2473)</f>
        <v>#REF!</v>
      </c>
      <c r="BP2539" s="599" t="e">
        <f>((AZ2539-BB2539)*BR$2475)+((AT2539-AV2539)*BR$2474)+(H2539*BR$2476)+(P2539*BR$2477)</f>
        <v>#REF!</v>
      </c>
      <c r="BQ2539" s="70" t="s">
        <v>80</v>
      </c>
      <c r="BR2539" s="71" t="e">
        <f>IF(#REF!="B",#REF!,IF(#REF!="C",#REF!,#REF!))</f>
        <v>#REF!</v>
      </c>
      <c r="BS2539" s="67"/>
    </row>
    <row r="2540" spans="1:71" ht="21.75" customHeight="1">
      <c r="A2540" s="54"/>
      <c r="B2540" s="566"/>
      <c r="C2540" s="560" t="str">
        <f>IF(ROSTER!D$16="","",ROSTER!D$16)</f>
        <v/>
      </c>
      <c r="D2540" s="561"/>
      <c r="E2540" s="547"/>
      <c r="F2540" s="502"/>
      <c r="G2540" s="507"/>
      <c r="H2540" s="544"/>
      <c r="I2540" s="545"/>
      <c r="J2540" s="540"/>
      <c r="K2540" s="541"/>
      <c r="L2540" s="553"/>
      <c r="M2540" s="559"/>
      <c r="N2540" s="556" t="s">
        <v>14</v>
      </c>
      <c r="O2540" s="557"/>
      <c r="P2540" s="540"/>
      <c r="Q2540" s="541"/>
      <c r="R2540" s="553"/>
      <c r="S2540" s="559"/>
      <c r="T2540" s="592"/>
      <c r="U2540" s="593"/>
      <c r="V2540" s="551"/>
      <c r="W2540" s="545"/>
      <c r="X2540" s="540"/>
      <c r="Y2540" s="545"/>
      <c r="Z2540" s="540"/>
      <c r="AA2540" s="545"/>
      <c r="AB2540" s="540"/>
      <c r="AC2540" s="541"/>
      <c r="AD2540" s="553"/>
      <c r="AE2540" s="559"/>
      <c r="AF2540" s="588"/>
      <c r="AG2540" s="589"/>
      <c r="AH2540" s="540"/>
      <c r="AI2540" s="541"/>
      <c r="AJ2540" s="553"/>
      <c r="AK2540" s="559"/>
      <c r="AL2540" s="592"/>
      <c r="AM2540" s="593"/>
      <c r="AN2540" s="540"/>
      <c r="AO2540" s="541"/>
      <c r="AP2540" s="553"/>
      <c r="AQ2540" s="559"/>
      <c r="AR2540" s="592"/>
      <c r="AS2540" s="593"/>
      <c r="AT2540" s="580"/>
      <c r="AU2540" s="581"/>
      <c r="AV2540" s="576"/>
      <c r="AW2540" s="577"/>
      <c r="AX2540" s="592"/>
      <c r="AY2540" s="593"/>
      <c r="AZ2540" s="540"/>
      <c r="BA2540" s="541"/>
      <c r="BB2540" s="553"/>
      <c r="BC2540" s="559"/>
      <c r="BD2540" s="592"/>
      <c r="BE2540" s="593"/>
      <c r="BF2540" s="580"/>
      <c r="BG2540" s="581"/>
      <c r="BH2540" s="576"/>
      <c r="BI2540" s="577"/>
      <c r="BJ2540" s="592"/>
      <c r="BK2540" s="593"/>
      <c r="BL2540" s="653"/>
      <c r="BM2540" s="654"/>
      <c r="BN2540" s="655"/>
      <c r="BO2540" s="600"/>
      <c r="BP2540" s="600"/>
      <c r="BQ2540" s="70" t="s">
        <v>81</v>
      </c>
      <c r="BR2540" s="71" t="e">
        <f>IF(#REF!="B",#REF!,IF(#REF!="C",#REF!,#REF!))</f>
        <v>#REF!</v>
      </c>
      <c r="BS2540" s="67"/>
    </row>
    <row r="2541" spans="1:71" ht="21.75" customHeight="1">
      <c r="A2541" s="54"/>
      <c r="B2541" s="565" t="str">
        <f>IF(ROSTER!B$18="","",ROSTER!B$18)</f>
        <v/>
      </c>
      <c r="C2541" s="536" t="str">
        <f>IF(ROSTER!C$18="","",ROSTER!C$18)</f>
        <v/>
      </c>
      <c r="D2541" s="537"/>
      <c r="E2541" s="546"/>
      <c r="F2541" s="501">
        <f>IF(E2541="y",1,IF(E2541="S",1,0))</f>
        <v>0</v>
      </c>
      <c r="G2541" s="506">
        <f>IF(E2541="S",1,0)</f>
        <v>0</v>
      </c>
      <c r="H2541" s="542"/>
      <c r="I2541" s="543"/>
      <c r="J2541" s="538"/>
      <c r="K2541" s="539"/>
      <c r="L2541" s="552"/>
      <c r="M2541" s="558"/>
      <c r="N2541" s="554">
        <f>L2541+J2541</f>
        <v>0</v>
      </c>
      <c r="O2541" s="555"/>
      <c r="P2541" s="538"/>
      <c r="Q2541" s="539"/>
      <c r="R2541" s="552"/>
      <c r="S2541" s="558"/>
      <c r="T2541" s="590">
        <f t="shared" ref="T2541:T2574" si="2284">R2541-P2541</f>
        <v>0</v>
      </c>
      <c r="U2541" s="591"/>
      <c r="V2541" s="550"/>
      <c r="W2541" s="543"/>
      <c r="X2541" s="538"/>
      <c r="Y2541" s="543"/>
      <c r="Z2541" s="538"/>
      <c r="AA2541" s="543"/>
      <c r="AB2541" s="538"/>
      <c r="AC2541" s="539"/>
      <c r="AD2541" s="552"/>
      <c r="AE2541" s="558"/>
      <c r="AF2541" s="586">
        <f>IF(AB2541=0,0,(AD2541/AB2541)*100)</f>
        <v>0</v>
      </c>
      <c r="AG2541" s="587"/>
      <c r="AH2541" s="538"/>
      <c r="AI2541" s="539"/>
      <c r="AJ2541" s="552"/>
      <c r="AK2541" s="558"/>
      <c r="AL2541" s="590">
        <f>IF(AH2541=0,0,(AJ2541/AH2541)*100)</f>
        <v>0</v>
      </c>
      <c r="AM2541" s="591"/>
      <c r="AN2541" s="538"/>
      <c r="AO2541" s="539"/>
      <c r="AP2541" s="552"/>
      <c r="AQ2541" s="558"/>
      <c r="AR2541" s="590">
        <f>IF(AN2541=0,0,(AP2541/AN2541)*100)</f>
        <v>0</v>
      </c>
      <c r="AS2541" s="591"/>
      <c r="AT2541" s="578">
        <f>AB2541+AH2541+AN2541</f>
        <v>0</v>
      </c>
      <c r="AU2541" s="579"/>
      <c r="AV2541" s="574">
        <f>AD2541+AJ2541+AP2541</f>
        <v>0</v>
      </c>
      <c r="AW2541" s="575"/>
      <c r="AX2541" s="590">
        <f>IF(AT2541=0,0,(AV2541/AT2541)*100)</f>
        <v>0</v>
      </c>
      <c r="AY2541" s="591"/>
      <c r="AZ2541" s="538"/>
      <c r="BA2541" s="539"/>
      <c r="BB2541" s="552"/>
      <c r="BC2541" s="558"/>
      <c r="BD2541" s="590">
        <f>IF(AZ2541=0,0,(BB2541/AZ2541)*100)</f>
        <v>0</v>
      </c>
      <c r="BE2541" s="591"/>
      <c r="BF2541" s="578">
        <f>AT2541+AZ2541</f>
        <v>0</v>
      </c>
      <c r="BG2541" s="579"/>
      <c r="BH2541" s="574">
        <f>AV2541+BB2541</f>
        <v>0</v>
      </c>
      <c r="BI2541" s="575"/>
      <c r="BJ2541" s="590">
        <f>IF(BF2541=0,0,(BH2541/BF2541)*100)</f>
        <v>0</v>
      </c>
      <c r="BK2541" s="591"/>
      <c r="BL2541" s="650">
        <f>(AD2541*2)+(AJ2541*2)+(AP2541*3)+BB2541</f>
        <v>0</v>
      </c>
      <c r="BM2541" s="651"/>
      <c r="BN2541" s="652"/>
      <c r="BO2541" s="599" t="e">
        <f>(BL2541*BR$2468)+(N2541*BR$2469)+(X2541*BR$2470)+(R2541*BR$2471)+(V2541*BR$2472)+(Z2541*BR$2473)</f>
        <v>#REF!</v>
      </c>
      <c r="BP2541" s="599" t="e">
        <f>((AZ2541-BB2541)*BR$2475)+((AT2541-AV2541)*BR$2474)+(H2541*BR$2476)+(P2541*BR$2477)</f>
        <v>#REF!</v>
      </c>
      <c r="BQ2541" s="54"/>
      <c r="BR2541" s="54"/>
      <c r="BS2541" s="67"/>
    </row>
    <row r="2542" spans="1:71" ht="21.75" customHeight="1">
      <c r="A2542" s="54"/>
      <c r="B2542" s="566"/>
      <c r="C2542" s="560" t="str">
        <f>IF(ROSTER!D$18="","",ROSTER!D$18)</f>
        <v/>
      </c>
      <c r="D2542" s="561"/>
      <c r="E2542" s="547"/>
      <c r="F2542" s="502"/>
      <c r="G2542" s="507"/>
      <c r="H2542" s="544"/>
      <c r="I2542" s="545"/>
      <c r="J2542" s="540"/>
      <c r="K2542" s="541"/>
      <c r="L2542" s="553"/>
      <c r="M2542" s="559"/>
      <c r="N2542" s="556"/>
      <c r="O2542" s="557"/>
      <c r="P2542" s="540"/>
      <c r="Q2542" s="541"/>
      <c r="R2542" s="553"/>
      <c r="S2542" s="559"/>
      <c r="T2542" s="592"/>
      <c r="U2542" s="593"/>
      <c r="V2542" s="551"/>
      <c r="W2542" s="545"/>
      <c r="X2542" s="540"/>
      <c r="Y2542" s="545"/>
      <c r="Z2542" s="540"/>
      <c r="AA2542" s="545"/>
      <c r="AB2542" s="540"/>
      <c r="AC2542" s="541"/>
      <c r="AD2542" s="553"/>
      <c r="AE2542" s="559"/>
      <c r="AF2542" s="588"/>
      <c r="AG2542" s="589"/>
      <c r="AH2542" s="540"/>
      <c r="AI2542" s="541"/>
      <c r="AJ2542" s="553"/>
      <c r="AK2542" s="559"/>
      <c r="AL2542" s="592"/>
      <c r="AM2542" s="593"/>
      <c r="AN2542" s="540"/>
      <c r="AO2542" s="541"/>
      <c r="AP2542" s="553"/>
      <c r="AQ2542" s="559"/>
      <c r="AR2542" s="592"/>
      <c r="AS2542" s="593"/>
      <c r="AT2542" s="580"/>
      <c r="AU2542" s="581"/>
      <c r="AV2542" s="576"/>
      <c r="AW2542" s="577"/>
      <c r="AX2542" s="592"/>
      <c r="AY2542" s="593"/>
      <c r="AZ2542" s="540"/>
      <c r="BA2542" s="541"/>
      <c r="BB2542" s="553"/>
      <c r="BC2542" s="559"/>
      <c r="BD2542" s="592"/>
      <c r="BE2542" s="593"/>
      <c r="BF2542" s="580"/>
      <c r="BG2542" s="581"/>
      <c r="BH2542" s="576"/>
      <c r="BI2542" s="577"/>
      <c r="BJ2542" s="592"/>
      <c r="BK2542" s="593"/>
      <c r="BL2542" s="653"/>
      <c r="BM2542" s="654"/>
      <c r="BN2542" s="655"/>
      <c r="BO2542" s="600"/>
      <c r="BP2542" s="600"/>
      <c r="BQ2542" s="54"/>
      <c r="BR2542" s="54"/>
      <c r="BS2542" s="54"/>
    </row>
    <row r="2543" spans="1:71" ht="21.75" customHeight="1">
      <c r="A2543" s="54"/>
      <c r="B2543" s="565" t="str">
        <f>IF(ROSTER!B$20="","",ROSTER!B$20)</f>
        <v/>
      </c>
      <c r="C2543" s="536" t="str">
        <f>IF(ROSTER!C$20="","",ROSTER!C$20)</f>
        <v/>
      </c>
      <c r="D2543" s="537"/>
      <c r="E2543" s="546"/>
      <c r="F2543" s="501">
        <f>IF(E2543="y",1,IF(E2543="S",1,0))</f>
        <v>0</v>
      </c>
      <c r="G2543" s="506">
        <f>IF(E2543="S",1,0)</f>
        <v>0</v>
      </c>
      <c r="H2543" s="542"/>
      <c r="I2543" s="543"/>
      <c r="J2543" s="538"/>
      <c r="K2543" s="539"/>
      <c r="L2543" s="552"/>
      <c r="M2543" s="558"/>
      <c r="N2543" s="554">
        <f>L2543+J2543</f>
        <v>0</v>
      </c>
      <c r="O2543" s="555"/>
      <c r="P2543" s="538"/>
      <c r="Q2543" s="539"/>
      <c r="R2543" s="552"/>
      <c r="S2543" s="558"/>
      <c r="T2543" s="590">
        <f t="shared" ref="T2543:T2574" si="2285">R2543-P2543</f>
        <v>0</v>
      </c>
      <c r="U2543" s="591"/>
      <c r="V2543" s="550"/>
      <c r="W2543" s="543"/>
      <c r="X2543" s="538"/>
      <c r="Y2543" s="543"/>
      <c r="Z2543" s="538"/>
      <c r="AA2543" s="543"/>
      <c r="AB2543" s="538"/>
      <c r="AC2543" s="539"/>
      <c r="AD2543" s="552"/>
      <c r="AE2543" s="558"/>
      <c r="AF2543" s="586">
        <f>IF(AB2543=0,0,(AD2543/AB2543)*100)</f>
        <v>0</v>
      </c>
      <c r="AG2543" s="587"/>
      <c r="AH2543" s="538"/>
      <c r="AI2543" s="539"/>
      <c r="AJ2543" s="552"/>
      <c r="AK2543" s="558"/>
      <c r="AL2543" s="590">
        <f>IF(AH2543=0,0,(AJ2543/AH2543)*100)</f>
        <v>0</v>
      </c>
      <c r="AM2543" s="591"/>
      <c r="AN2543" s="538"/>
      <c r="AO2543" s="539"/>
      <c r="AP2543" s="552"/>
      <c r="AQ2543" s="558"/>
      <c r="AR2543" s="590">
        <f>IF(AN2543=0,0,(AP2543/AN2543)*100)</f>
        <v>0</v>
      </c>
      <c r="AS2543" s="591"/>
      <c r="AT2543" s="578">
        <f>AB2543+AH2543+AN2543</f>
        <v>0</v>
      </c>
      <c r="AU2543" s="579"/>
      <c r="AV2543" s="574">
        <f>AD2543+AJ2543+AP2543</f>
        <v>0</v>
      </c>
      <c r="AW2543" s="575"/>
      <c r="AX2543" s="590">
        <f>IF(AT2543=0,0,(AV2543/AT2543)*100)</f>
        <v>0</v>
      </c>
      <c r="AY2543" s="591"/>
      <c r="AZ2543" s="538"/>
      <c r="BA2543" s="539"/>
      <c r="BB2543" s="552"/>
      <c r="BC2543" s="558"/>
      <c r="BD2543" s="590">
        <f>IF(AZ2543=0,0,(BB2543/AZ2543)*100)</f>
        <v>0</v>
      </c>
      <c r="BE2543" s="591"/>
      <c r="BF2543" s="578">
        <f>AT2543+AZ2543</f>
        <v>0</v>
      </c>
      <c r="BG2543" s="579"/>
      <c r="BH2543" s="574">
        <f>AV2543+BB2543</f>
        <v>0</v>
      </c>
      <c r="BI2543" s="575"/>
      <c r="BJ2543" s="590">
        <f>IF(BF2543=0,0,(BH2543/BF2543)*100)</f>
        <v>0</v>
      </c>
      <c r="BK2543" s="591"/>
      <c r="BL2543" s="650">
        <f>(AD2543*2)+(AJ2543*2)+(AP2543*3)+BB2543</f>
        <v>0</v>
      </c>
      <c r="BM2543" s="651"/>
      <c r="BN2543" s="652"/>
      <c r="BO2543" s="599" t="e">
        <f>(BL2543*BR$2468)+(N2543*BR$2469)+(X2543*BR$2470)+(R2543*BR$2471)+(V2543*BR$2472)+(Z2543*BR$2473)</f>
        <v>#REF!</v>
      </c>
      <c r="BP2543" s="599" t="e">
        <f>((AZ2543-BB2543)*BR$2475)+((AT2543-AV2543)*BR$2474)+(H2543*BR$2476)+(P2543*BR$2477)</f>
        <v>#REF!</v>
      </c>
      <c r="BQ2543" s="54"/>
      <c r="BR2543" s="54"/>
      <c r="BS2543" s="54"/>
    </row>
    <row r="2544" spans="1:71" ht="21.75" customHeight="1">
      <c r="A2544" s="54"/>
      <c r="B2544" s="566"/>
      <c r="C2544" s="560" t="str">
        <f>IF(ROSTER!D$20="","",ROSTER!D$20)</f>
        <v/>
      </c>
      <c r="D2544" s="561"/>
      <c r="E2544" s="547"/>
      <c r="F2544" s="502"/>
      <c r="G2544" s="507"/>
      <c r="H2544" s="544"/>
      <c r="I2544" s="545"/>
      <c r="J2544" s="540"/>
      <c r="K2544" s="541"/>
      <c r="L2544" s="553"/>
      <c r="M2544" s="559"/>
      <c r="N2544" s="556" t="s">
        <v>14</v>
      </c>
      <c r="O2544" s="557"/>
      <c r="P2544" s="540"/>
      <c r="Q2544" s="541"/>
      <c r="R2544" s="553"/>
      <c r="S2544" s="559"/>
      <c r="T2544" s="592"/>
      <c r="U2544" s="593"/>
      <c r="V2544" s="551"/>
      <c r="W2544" s="545"/>
      <c r="X2544" s="540"/>
      <c r="Y2544" s="545"/>
      <c r="Z2544" s="540"/>
      <c r="AA2544" s="545"/>
      <c r="AB2544" s="540"/>
      <c r="AC2544" s="541"/>
      <c r="AD2544" s="553"/>
      <c r="AE2544" s="559"/>
      <c r="AF2544" s="588"/>
      <c r="AG2544" s="589"/>
      <c r="AH2544" s="540"/>
      <c r="AI2544" s="541"/>
      <c r="AJ2544" s="553"/>
      <c r="AK2544" s="559"/>
      <c r="AL2544" s="592"/>
      <c r="AM2544" s="593"/>
      <c r="AN2544" s="540"/>
      <c r="AO2544" s="541"/>
      <c r="AP2544" s="553"/>
      <c r="AQ2544" s="559"/>
      <c r="AR2544" s="592"/>
      <c r="AS2544" s="593"/>
      <c r="AT2544" s="580"/>
      <c r="AU2544" s="581"/>
      <c r="AV2544" s="576"/>
      <c r="AW2544" s="577"/>
      <c r="AX2544" s="592"/>
      <c r="AY2544" s="593"/>
      <c r="AZ2544" s="540"/>
      <c r="BA2544" s="541"/>
      <c r="BB2544" s="553"/>
      <c r="BC2544" s="559"/>
      <c r="BD2544" s="592"/>
      <c r="BE2544" s="593"/>
      <c r="BF2544" s="580"/>
      <c r="BG2544" s="581"/>
      <c r="BH2544" s="576"/>
      <c r="BI2544" s="577"/>
      <c r="BJ2544" s="592"/>
      <c r="BK2544" s="593"/>
      <c r="BL2544" s="653"/>
      <c r="BM2544" s="654"/>
      <c r="BN2544" s="655"/>
      <c r="BO2544" s="600"/>
      <c r="BP2544" s="600"/>
      <c r="BQ2544" s="54"/>
      <c r="BR2544" s="54"/>
      <c r="BS2544" s="54"/>
    </row>
    <row r="2545" spans="1:71" ht="21.75" customHeight="1">
      <c r="A2545" s="54"/>
      <c r="B2545" s="565" t="str">
        <f>IF(ROSTER!B$22="","",ROSTER!B$22)</f>
        <v/>
      </c>
      <c r="C2545" s="536" t="str">
        <f>IF(ROSTER!C$22="","",ROSTER!C$22)</f>
        <v/>
      </c>
      <c r="D2545" s="537"/>
      <c r="E2545" s="546"/>
      <c r="F2545" s="501">
        <f>IF(E2545="y",1,IF(E2545="S",1,0))</f>
        <v>0</v>
      </c>
      <c r="G2545" s="506">
        <f>IF(E2545="S",1,0)</f>
        <v>0</v>
      </c>
      <c r="H2545" s="542"/>
      <c r="I2545" s="543"/>
      <c r="J2545" s="538"/>
      <c r="K2545" s="539"/>
      <c r="L2545" s="552"/>
      <c r="M2545" s="558"/>
      <c r="N2545" s="554">
        <f>L2545+J2545</f>
        <v>0</v>
      </c>
      <c r="O2545" s="555"/>
      <c r="P2545" s="538"/>
      <c r="Q2545" s="539"/>
      <c r="R2545" s="552"/>
      <c r="S2545" s="558"/>
      <c r="T2545" s="590">
        <f t="shared" ref="T2545:T2574" si="2286">R2545-P2545</f>
        <v>0</v>
      </c>
      <c r="U2545" s="591"/>
      <c r="V2545" s="550"/>
      <c r="W2545" s="543"/>
      <c r="X2545" s="538"/>
      <c r="Y2545" s="543"/>
      <c r="Z2545" s="538"/>
      <c r="AA2545" s="543"/>
      <c r="AB2545" s="538"/>
      <c r="AC2545" s="539"/>
      <c r="AD2545" s="552"/>
      <c r="AE2545" s="558"/>
      <c r="AF2545" s="586">
        <f>IF(AB2545=0,0,(AD2545/AB2545)*100)</f>
        <v>0</v>
      </c>
      <c r="AG2545" s="587"/>
      <c r="AH2545" s="538"/>
      <c r="AI2545" s="539"/>
      <c r="AJ2545" s="552"/>
      <c r="AK2545" s="558"/>
      <c r="AL2545" s="590">
        <f>IF(AH2545=0,0,(AJ2545/AH2545)*100)</f>
        <v>0</v>
      </c>
      <c r="AM2545" s="591"/>
      <c r="AN2545" s="538"/>
      <c r="AO2545" s="539"/>
      <c r="AP2545" s="552"/>
      <c r="AQ2545" s="558"/>
      <c r="AR2545" s="590">
        <f>IF(AN2545=0,0,(AP2545/AN2545)*100)</f>
        <v>0</v>
      </c>
      <c r="AS2545" s="591"/>
      <c r="AT2545" s="578">
        <f>AB2545+AH2545+AN2545</f>
        <v>0</v>
      </c>
      <c r="AU2545" s="579"/>
      <c r="AV2545" s="574">
        <f>AD2545+AJ2545+AP2545</f>
        <v>0</v>
      </c>
      <c r="AW2545" s="575"/>
      <c r="AX2545" s="590">
        <f>IF(AT2545=0,0,(AV2545/AT2545)*100)</f>
        <v>0</v>
      </c>
      <c r="AY2545" s="591"/>
      <c r="AZ2545" s="538"/>
      <c r="BA2545" s="539"/>
      <c r="BB2545" s="552"/>
      <c r="BC2545" s="558"/>
      <c r="BD2545" s="590">
        <f>IF(AZ2545=0,0,(BB2545/AZ2545)*100)</f>
        <v>0</v>
      </c>
      <c r="BE2545" s="591"/>
      <c r="BF2545" s="578">
        <f>AT2545+AZ2545</f>
        <v>0</v>
      </c>
      <c r="BG2545" s="579"/>
      <c r="BH2545" s="574">
        <f>AV2545+BB2545</f>
        <v>0</v>
      </c>
      <c r="BI2545" s="575"/>
      <c r="BJ2545" s="590">
        <f>IF(BF2545=0,0,(BH2545/BF2545)*100)</f>
        <v>0</v>
      </c>
      <c r="BK2545" s="591"/>
      <c r="BL2545" s="650">
        <f>(AD2545*2)+(AJ2545*2)+(AP2545*3)+BB2545</f>
        <v>0</v>
      </c>
      <c r="BM2545" s="651"/>
      <c r="BN2545" s="652"/>
      <c r="BO2545" s="599" t="e">
        <f>(BL2545*BR$2468)+(N2545*BR$2469)+(X2545*BR$2470)+(R2545*BR$2471)+(V2545*BR$2472)+(Z2545*BR$2473)</f>
        <v>#REF!</v>
      </c>
      <c r="BP2545" s="599" t="e">
        <f>((AZ2545-BB2545)*BR$2475)+((AT2545-AV2545)*BR$2474)+(H2545*BR$2476)+(P2545*BR$2477)</f>
        <v>#REF!</v>
      </c>
      <c r="BQ2545" s="54"/>
      <c r="BR2545" s="54"/>
      <c r="BS2545" s="54"/>
    </row>
    <row r="2546" spans="1:71" ht="21.75" customHeight="1">
      <c r="A2546" s="54"/>
      <c r="B2546" s="566"/>
      <c r="C2546" s="560" t="str">
        <f>IF(ROSTER!D$22="","",ROSTER!D$22)</f>
        <v/>
      </c>
      <c r="D2546" s="561"/>
      <c r="E2546" s="547"/>
      <c r="F2546" s="502"/>
      <c r="G2546" s="507"/>
      <c r="H2546" s="544"/>
      <c r="I2546" s="545"/>
      <c r="J2546" s="540"/>
      <c r="K2546" s="541"/>
      <c r="L2546" s="553"/>
      <c r="M2546" s="559"/>
      <c r="N2546" s="556" t="s">
        <v>14</v>
      </c>
      <c r="O2546" s="557"/>
      <c r="P2546" s="540"/>
      <c r="Q2546" s="541"/>
      <c r="R2546" s="553"/>
      <c r="S2546" s="559"/>
      <c r="T2546" s="592"/>
      <c r="U2546" s="593"/>
      <c r="V2546" s="551"/>
      <c r="W2546" s="545"/>
      <c r="X2546" s="540"/>
      <c r="Y2546" s="545"/>
      <c r="Z2546" s="540"/>
      <c r="AA2546" s="545"/>
      <c r="AB2546" s="540"/>
      <c r="AC2546" s="541"/>
      <c r="AD2546" s="553"/>
      <c r="AE2546" s="559"/>
      <c r="AF2546" s="588"/>
      <c r="AG2546" s="589"/>
      <c r="AH2546" s="540"/>
      <c r="AI2546" s="541"/>
      <c r="AJ2546" s="553"/>
      <c r="AK2546" s="559"/>
      <c r="AL2546" s="592"/>
      <c r="AM2546" s="593"/>
      <c r="AN2546" s="540"/>
      <c r="AO2546" s="541"/>
      <c r="AP2546" s="553"/>
      <c r="AQ2546" s="559"/>
      <c r="AR2546" s="592"/>
      <c r="AS2546" s="593"/>
      <c r="AT2546" s="580"/>
      <c r="AU2546" s="581"/>
      <c r="AV2546" s="576"/>
      <c r="AW2546" s="577"/>
      <c r="AX2546" s="592"/>
      <c r="AY2546" s="593"/>
      <c r="AZ2546" s="540"/>
      <c r="BA2546" s="541"/>
      <c r="BB2546" s="553"/>
      <c r="BC2546" s="559"/>
      <c r="BD2546" s="592"/>
      <c r="BE2546" s="593"/>
      <c r="BF2546" s="580"/>
      <c r="BG2546" s="581"/>
      <c r="BH2546" s="576"/>
      <c r="BI2546" s="577"/>
      <c r="BJ2546" s="592"/>
      <c r="BK2546" s="593"/>
      <c r="BL2546" s="653"/>
      <c r="BM2546" s="654"/>
      <c r="BN2546" s="655"/>
      <c r="BO2546" s="600"/>
      <c r="BP2546" s="600"/>
      <c r="BQ2546" s="54"/>
      <c r="BR2546" s="54"/>
      <c r="BS2546" s="54"/>
    </row>
    <row r="2547" spans="1:71" ht="21.75" customHeight="1">
      <c r="A2547" s="54"/>
      <c r="B2547" s="565" t="str">
        <f>IF(ROSTER!B$24="","",ROSTER!B$24)</f>
        <v/>
      </c>
      <c r="C2547" s="536" t="str">
        <f>IF(ROSTER!C$24="","",ROSTER!C$24)</f>
        <v/>
      </c>
      <c r="D2547" s="537"/>
      <c r="E2547" s="546"/>
      <c r="F2547" s="501">
        <f>IF(E2547="y",1,IF(E2547="S",1,0))</f>
        <v>0</v>
      </c>
      <c r="G2547" s="506">
        <f>IF(E2547="S",1,0)</f>
        <v>0</v>
      </c>
      <c r="H2547" s="542"/>
      <c r="I2547" s="543"/>
      <c r="J2547" s="538"/>
      <c r="K2547" s="539"/>
      <c r="L2547" s="552"/>
      <c r="M2547" s="558"/>
      <c r="N2547" s="554">
        <f>L2547+J2547</f>
        <v>0</v>
      </c>
      <c r="O2547" s="555"/>
      <c r="P2547" s="538"/>
      <c r="Q2547" s="539"/>
      <c r="R2547" s="552"/>
      <c r="S2547" s="558"/>
      <c r="T2547" s="590">
        <f t="shared" ref="T2547:T2574" si="2287">R2547-P2547</f>
        <v>0</v>
      </c>
      <c r="U2547" s="591"/>
      <c r="V2547" s="550"/>
      <c r="W2547" s="543"/>
      <c r="X2547" s="538"/>
      <c r="Y2547" s="543"/>
      <c r="Z2547" s="538"/>
      <c r="AA2547" s="543"/>
      <c r="AB2547" s="538"/>
      <c r="AC2547" s="539"/>
      <c r="AD2547" s="552"/>
      <c r="AE2547" s="558"/>
      <c r="AF2547" s="586">
        <f>IF(AB2547=0,0,(AD2547/AB2547)*100)</f>
        <v>0</v>
      </c>
      <c r="AG2547" s="587"/>
      <c r="AH2547" s="538"/>
      <c r="AI2547" s="539"/>
      <c r="AJ2547" s="552"/>
      <c r="AK2547" s="558"/>
      <c r="AL2547" s="590">
        <f>IF(AH2547=0,0,(AJ2547/AH2547)*100)</f>
        <v>0</v>
      </c>
      <c r="AM2547" s="591"/>
      <c r="AN2547" s="538"/>
      <c r="AO2547" s="539"/>
      <c r="AP2547" s="552"/>
      <c r="AQ2547" s="558"/>
      <c r="AR2547" s="590">
        <f>IF(AN2547=0,0,(AP2547/AN2547)*100)</f>
        <v>0</v>
      </c>
      <c r="AS2547" s="591"/>
      <c r="AT2547" s="578">
        <f>AB2547+AH2547+AN2547</f>
        <v>0</v>
      </c>
      <c r="AU2547" s="579"/>
      <c r="AV2547" s="574">
        <f>AD2547+AJ2547+AP2547</f>
        <v>0</v>
      </c>
      <c r="AW2547" s="575"/>
      <c r="AX2547" s="590">
        <f>IF(AT2547=0,0,(AV2547/AT2547)*100)</f>
        <v>0</v>
      </c>
      <c r="AY2547" s="591"/>
      <c r="AZ2547" s="538"/>
      <c r="BA2547" s="539"/>
      <c r="BB2547" s="552"/>
      <c r="BC2547" s="558"/>
      <c r="BD2547" s="590">
        <f>IF(AZ2547=0,0,(BB2547/AZ2547)*100)</f>
        <v>0</v>
      </c>
      <c r="BE2547" s="591"/>
      <c r="BF2547" s="578">
        <f>AT2547+AZ2547</f>
        <v>0</v>
      </c>
      <c r="BG2547" s="579"/>
      <c r="BH2547" s="574">
        <f>AV2547+BB2547</f>
        <v>0</v>
      </c>
      <c r="BI2547" s="575"/>
      <c r="BJ2547" s="590">
        <f>IF(BF2547=0,0,(BH2547/BF2547)*100)</f>
        <v>0</v>
      </c>
      <c r="BK2547" s="591"/>
      <c r="BL2547" s="650">
        <f>(AD2547*2)+(AJ2547*2)+(AP2547*3)+BB2547</f>
        <v>0</v>
      </c>
      <c r="BM2547" s="651"/>
      <c r="BN2547" s="652"/>
      <c r="BO2547" s="599" t="e">
        <f>(BL2547*BR$2468)+(N2547*BR$2469)+(X2547*BR$2470)+(R2547*BR$2471)+(V2547*BR$2472)+(Z2547*BR$2473)</f>
        <v>#REF!</v>
      </c>
      <c r="BP2547" s="599" t="e">
        <f>((AZ2547-BB2547)*BR$2475)+((AT2547-AV2547)*BR$2474)+(H2547*BR$2476)+(P2547*BR$2477)</f>
        <v>#REF!</v>
      </c>
      <c r="BQ2547" s="54"/>
      <c r="BR2547" s="54"/>
      <c r="BS2547" s="54"/>
    </row>
    <row r="2548" spans="1:71" ht="21.75" customHeight="1">
      <c r="A2548" s="54"/>
      <c r="B2548" s="566"/>
      <c r="C2548" s="560" t="str">
        <f>IF(ROSTER!D$24="","",ROSTER!D$24)</f>
        <v/>
      </c>
      <c r="D2548" s="561"/>
      <c r="E2548" s="547"/>
      <c r="F2548" s="502"/>
      <c r="G2548" s="507"/>
      <c r="H2548" s="544"/>
      <c r="I2548" s="545"/>
      <c r="J2548" s="540"/>
      <c r="K2548" s="541"/>
      <c r="L2548" s="553"/>
      <c r="M2548" s="559"/>
      <c r="N2548" s="556" t="s">
        <v>14</v>
      </c>
      <c r="O2548" s="557"/>
      <c r="P2548" s="540"/>
      <c r="Q2548" s="541"/>
      <c r="R2548" s="553"/>
      <c r="S2548" s="559"/>
      <c r="T2548" s="592"/>
      <c r="U2548" s="593"/>
      <c r="V2548" s="551"/>
      <c r="W2548" s="545"/>
      <c r="X2548" s="540"/>
      <c r="Y2548" s="545"/>
      <c r="Z2548" s="540"/>
      <c r="AA2548" s="545"/>
      <c r="AB2548" s="540"/>
      <c r="AC2548" s="541"/>
      <c r="AD2548" s="553"/>
      <c r="AE2548" s="559"/>
      <c r="AF2548" s="588"/>
      <c r="AG2548" s="589"/>
      <c r="AH2548" s="540"/>
      <c r="AI2548" s="541"/>
      <c r="AJ2548" s="553"/>
      <c r="AK2548" s="559"/>
      <c r="AL2548" s="592"/>
      <c r="AM2548" s="593"/>
      <c r="AN2548" s="540"/>
      <c r="AO2548" s="541"/>
      <c r="AP2548" s="553"/>
      <c r="AQ2548" s="559"/>
      <c r="AR2548" s="592"/>
      <c r="AS2548" s="593"/>
      <c r="AT2548" s="580"/>
      <c r="AU2548" s="581"/>
      <c r="AV2548" s="576"/>
      <c r="AW2548" s="577"/>
      <c r="AX2548" s="592"/>
      <c r="AY2548" s="593"/>
      <c r="AZ2548" s="540"/>
      <c r="BA2548" s="541"/>
      <c r="BB2548" s="553"/>
      <c r="BC2548" s="559"/>
      <c r="BD2548" s="592"/>
      <c r="BE2548" s="593"/>
      <c r="BF2548" s="580"/>
      <c r="BG2548" s="581"/>
      <c r="BH2548" s="576"/>
      <c r="BI2548" s="577"/>
      <c r="BJ2548" s="592"/>
      <c r="BK2548" s="593"/>
      <c r="BL2548" s="653"/>
      <c r="BM2548" s="654"/>
      <c r="BN2548" s="655"/>
      <c r="BO2548" s="600"/>
      <c r="BP2548" s="600"/>
      <c r="BQ2548" s="54"/>
      <c r="BR2548" s="54"/>
      <c r="BS2548" s="54"/>
    </row>
    <row r="2549" spans="1:71" ht="21.75" customHeight="1">
      <c r="A2549" s="54"/>
      <c r="B2549" s="565" t="str">
        <f>IF(ROSTER!B$26="","",ROSTER!B$26)</f>
        <v/>
      </c>
      <c r="C2549" s="536" t="str">
        <f>IF(ROSTER!C$26="","",ROSTER!C$26)</f>
        <v/>
      </c>
      <c r="D2549" s="537"/>
      <c r="E2549" s="546"/>
      <c r="F2549" s="501">
        <f>IF(E2549="y",1,IF(E2549="S",1,0))</f>
        <v>0</v>
      </c>
      <c r="G2549" s="506">
        <f>IF(E2549="S",1,0)</f>
        <v>0</v>
      </c>
      <c r="H2549" s="542"/>
      <c r="I2549" s="543"/>
      <c r="J2549" s="538"/>
      <c r="K2549" s="539"/>
      <c r="L2549" s="552"/>
      <c r="M2549" s="558"/>
      <c r="N2549" s="554">
        <f>L2549+J2549</f>
        <v>0</v>
      </c>
      <c r="O2549" s="555"/>
      <c r="P2549" s="538"/>
      <c r="Q2549" s="539"/>
      <c r="R2549" s="552"/>
      <c r="S2549" s="558"/>
      <c r="T2549" s="590">
        <f t="shared" ref="T2549:T2574" si="2288">R2549-P2549</f>
        <v>0</v>
      </c>
      <c r="U2549" s="591"/>
      <c r="V2549" s="550"/>
      <c r="W2549" s="543"/>
      <c r="X2549" s="538"/>
      <c r="Y2549" s="543"/>
      <c r="Z2549" s="538"/>
      <c r="AA2549" s="543"/>
      <c r="AB2549" s="538"/>
      <c r="AC2549" s="539"/>
      <c r="AD2549" s="552"/>
      <c r="AE2549" s="558"/>
      <c r="AF2549" s="586">
        <f>IF(AB2549=0,0,(AD2549/AB2549)*100)</f>
        <v>0</v>
      </c>
      <c r="AG2549" s="587"/>
      <c r="AH2549" s="538"/>
      <c r="AI2549" s="539"/>
      <c r="AJ2549" s="552"/>
      <c r="AK2549" s="558"/>
      <c r="AL2549" s="590">
        <f>IF(AH2549=0,0,(AJ2549/AH2549)*100)</f>
        <v>0</v>
      </c>
      <c r="AM2549" s="591"/>
      <c r="AN2549" s="538"/>
      <c r="AO2549" s="539"/>
      <c r="AP2549" s="552"/>
      <c r="AQ2549" s="558"/>
      <c r="AR2549" s="590">
        <f>IF(AN2549=0,0,(AP2549/AN2549)*100)</f>
        <v>0</v>
      </c>
      <c r="AS2549" s="591"/>
      <c r="AT2549" s="578">
        <f>AB2549+AH2549+AN2549</f>
        <v>0</v>
      </c>
      <c r="AU2549" s="579"/>
      <c r="AV2549" s="574">
        <f>AD2549+AJ2549+AP2549</f>
        <v>0</v>
      </c>
      <c r="AW2549" s="575"/>
      <c r="AX2549" s="590">
        <f>IF(AT2549=0,0,(AV2549/AT2549)*100)</f>
        <v>0</v>
      </c>
      <c r="AY2549" s="591"/>
      <c r="AZ2549" s="538"/>
      <c r="BA2549" s="539"/>
      <c r="BB2549" s="552"/>
      <c r="BC2549" s="558"/>
      <c r="BD2549" s="590">
        <f>IF(AZ2549=0,0,(BB2549/AZ2549)*100)</f>
        <v>0</v>
      </c>
      <c r="BE2549" s="591"/>
      <c r="BF2549" s="578">
        <f>AT2549+AZ2549</f>
        <v>0</v>
      </c>
      <c r="BG2549" s="579"/>
      <c r="BH2549" s="574">
        <f>AV2549+BB2549</f>
        <v>0</v>
      </c>
      <c r="BI2549" s="575"/>
      <c r="BJ2549" s="590">
        <f>IF(BF2549=0,0,(BH2549/BF2549)*100)</f>
        <v>0</v>
      </c>
      <c r="BK2549" s="591"/>
      <c r="BL2549" s="650">
        <f>(AD2549*2)+(AJ2549*2)+(AP2549*3)+BB2549</f>
        <v>0</v>
      </c>
      <c r="BM2549" s="651"/>
      <c r="BN2549" s="652"/>
      <c r="BO2549" s="599" t="e">
        <f>(BL2549*BR$2468)+(N2549*BR$2469)+(X2549*BR$2470)+(R2549*BR$2471)+(V2549*BR$2472)+(Z2549*BR$2473)</f>
        <v>#REF!</v>
      </c>
      <c r="BP2549" s="599" t="e">
        <f>((AZ2549-BB2549)*BR$2475)+((AT2549-AV2549)*BR$2474)+(H2549*BR$2476)+(P2549*BR$2477)</f>
        <v>#REF!</v>
      </c>
      <c r="BQ2549" s="54"/>
      <c r="BR2549" s="54"/>
      <c r="BS2549" s="54"/>
    </row>
    <row r="2550" spans="1:71" ht="21.75" customHeight="1">
      <c r="A2550" s="54"/>
      <c r="B2550" s="566"/>
      <c r="C2550" s="560" t="str">
        <f>IF(ROSTER!D$26="","",ROSTER!D$26)</f>
        <v/>
      </c>
      <c r="D2550" s="561"/>
      <c r="E2550" s="547"/>
      <c r="F2550" s="502"/>
      <c r="G2550" s="507"/>
      <c r="H2550" s="544"/>
      <c r="I2550" s="545"/>
      <c r="J2550" s="540"/>
      <c r="K2550" s="541"/>
      <c r="L2550" s="553"/>
      <c r="M2550" s="559"/>
      <c r="N2550" s="556" t="s">
        <v>14</v>
      </c>
      <c r="O2550" s="557"/>
      <c r="P2550" s="540"/>
      <c r="Q2550" s="541"/>
      <c r="R2550" s="553"/>
      <c r="S2550" s="559"/>
      <c r="T2550" s="592"/>
      <c r="U2550" s="593"/>
      <c r="V2550" s="551"/>
      <c r="W2550" s="545"/>
      <c r="X2550" s="540"/>
      <c r="Y2550" s="545"/>
      <c r="Z2550" s="540"/>
      <c r="AA2550" s="545"/>
      <c r="AB2550" s="540"/>
      <c r="AC2550" s="541"/>
      <c r="AD2550" s="553"/>
      <c r="AE2550" s="559"/>
      <c r="AF2550" s="588"/>
      <c r="AG2550" s="589"/>
      <c r="AH2550" s="540"/>
      <c r="AI2550" s="541"/>
      <c r="AJ2550" s="553"/>
      <c r="AK2550" s="559"/>
      <c r="AL2550" s="592"/>
      <c r="AM2550" s="593"/>
      <c r="AN2550" s="540"/>
      <c r="AO2550" s="541"/>
      <c r="AP2550" s="553"/>
      <c r="AQ2550" s="559"/>
      <c r="AR2550" s="592"/>
      <c r="AS2550" s="593"/>
      <c r="AT2550" s="580"/>
      <c r="AU2550" s="581"/>
      <c r="AV2550" s="576"/>
      <c r="AW2550" s="577"/>
      <c r="AX2550" s="592"/>
      <c r="AY2550" s="593"/>
      <c r="AZ2550" s="540"/>
      <c r="BA2550" s="541"/>
      <c r="BB2550" s="553"/>
      <c r="BC2550" s="559"/>
      <c r="BD2550" s="592"/>
      <c r="BE2550" s="593"/>
      <c r="BF2550" s="580"/>
      <c r="BG2550" s="581"/>
      <c r="BH2550" s="576"/>
      <c r="BI2550" s="577"/>
      <c r="BJ2550" s="592"/>
      <c r="BK2550" s="593"/>
      <c r="BL2550" s="653"/>
      <c r="BM2550" s="654"/>
      <c r="BN2550" s="655"/>
      <c r="BO2550" s="600"/>
      <c r="BP2550" s="600"/>
      <c r="BQ2550" s="54"/>
      <c r="BR2550" s="54"/>
      <c r="BS2550" s="54"/>
    </row>
    <row r="2551" spans="1:71" ht="21.75" customHeight="1">
      <c r="A2551" s="54"/>
      <c r="B2551" s="565" t="str">
        <f>IF(ROSTER!B$28="","",ROSTER!B$28)</f>
        <v/>
      </c>
      <c r="C2551" s="536" t="str">
        <f>IF(ROSTER!C$28="","",ROSTER!C$28)</f>
        <v/>
      </c>
      <c r="D2551" s="537"/>
      <c r="E2551" s="546"/>
      <c r="F2551" s="501">
        <f>IF(E2551="y",1,IF(E2551="S",1,0))</f>
        <v>0</v>
      </c>
      <c r="G2551" s="506">
        <f>IF(E2551="S",1,0)</f>
        <v>0</v>
      </c>
      <c r="H2551" s="542"/>
      <c r="I2551" s="543"/>
      <c r="J2551" s="538"/>
      <c r="K2551" s="539"/>
      <c r="L2551" s="552"/>
      <c r="M2551" s="558"/>
      <c r="N2551" s="554">
        <f>L2551+J2551</f>
        <v>0</v>
      </c>
      <c r="O2551" s="555"/>
      <c r="P2551" s="538"/>
      <c r="Q2551" s="539"/>
      <c r="R2551" s="552"/>
      <c r="S2551" s="558"/>
      <c r="T2551" s="590">
        <f t="shared" ref="T2551:T2574" si="2289">R2551-P2551</f>
        <v>0</v>
      </c>
      <c r="U2551" s="591"/>
      <c r="V2551" s="550"/>
      <c r="W2551" s="543"/>
      <c r="X2551" s="538"/>
      <c r="Y2551" s="543"/>
      <c r="Z2551" s="538"/>
      <c r="AA2551" s="543"/>
      <c r="AB2551" s="538"/>
      <c r="AC2551" s="539"/>
      <c r="AD2551" s="552"/>
      <c r="AE2551" s="558"/>
      <c r="AF2551" s="586">
        <f>IF(AB2551=0,0,(AD2551/AB2551)*100)</f>
        <v>0</v>
      </c>
      <c r="AG2551" s="587"/>
      <c r="AH2551" s="538"/>
      <c r="AI2551" s="539"/>
      <c r="AJ2551" s="552"/>
      <c r="AK2551" s="558"/>
      <c r="AL2551" s="590">
        <f>IF(AH2551=0,0,(AJ2551/AH2551)*100)</f>
        <v>0</v>
      </c>
      <c r="AM2551" s="591"/>
      <c r="AN2551" s="538"/>
      <c r="AO2551" s="539"/>
      <c r="AP2551" s="552"/>
      <c r="AQ2551" s="558"/>
      <c r="AR2551" s="590">
        <f>IF(AN2551=0,0,(AP2551/AN2551)*100)</f>
        <v>0</v>
      </c>
      <c r="AS2551" s="591"/>
      <c r="AT2551" s="578">
        <f>AB2551+AH2551+AN2551</f>
        <v>0</v>
      </c>
      <c r="AU2551" s="579"/>
      <c r="AV2551" s="574">
        <f>AD2551+AJ2551+AP2551</f>
        <v>0</v>
      </c>
      <c r="AW2551" s="575"/>
      <c r="AX2551" s="590">
        <f>IF(AT2551=0,0,(AV2551/AT2551)*100)</f>
        <v>0</v>
      </c>
      <c r="AY2551" s="591"/>
      <c r="AZ2551" s="538"/>
      <c r="BA2551" s="539"/>
      <c r="BB2551" s="552"/>
      <c r="BC2551" s="558"/>
      <c r="BD2551" s="590">
        <f>IF(AZ2551=0,0,(BB2551/AZ2551)*100)</f>
        <v>0</v>
      </c>
      <c r="BE2551" s="591"/>
      <c r="BF2551" s="578">
        <f>AT2551+AZ2551</f>
        <v>0</v>
      </c>
      <c r="BG2551" s="579"/>
      <c r="BH2551" s="574">
        <f>AV2551+BB2551</f>
        <v>0</v>
      </c>
      <c r="BI2551" s="575"/>
      <c r="BJ2551" s="590">
        <f>IF(BF2551=0,0,(BH2551/BF2551)*100)</f>
        <v>0</v>
      </c>
      <c r="BK2551" s="591"/>
      <c r="BL2551" s="650">
        <f>(AD2551*2)+(AJ2551*2)+(AP2551*3)+BB2551</f>
        <v>0</v>
      </c>
      <c r="BM2551" s="651"/>
      <c r="BN2551" s="652"/>
      <c r="BO2551" s="599" t="e">
        <f>(BL2551*BR$2468)+(N2551*BR$2469)+(X2551*BR$2470)+(R2551*BR$2471)+(V2551*BR$2472)+(Z2551*BR$2473)</f>
        <v>#REF!</v>
      </c>
      <c r="BP2551" s="599" t="e">
        <f>((AZ2551-BB2551)*BR$2475)+((AT2551-AV2551)*BR$2474)+(H2551*BR$2476)+(P2551*BR$2477)</f>
        <v>#REF!</v>
      </c>
      <c r="BQ2551" s="54"/>
      <c r="BR2551" s="54"/>
      <c r="BS2551" s="54"/>
    </row>
    <row r="2552" spans="1:71" ht="21.75" customHeight="1">
      <c r="A2552" s="54"/>
      <c r="B2552" s="566"/>
      <c r="C2552" s="560" t="str">
        <f>IF(ROSTER!D$28="","",ROSTER!D$28)</f>
        <v/>
      </c>
      <c r="D2552" s="561"/>
      <c r="E2552" s="547"/>
      <c r="F2552" s="502"/>
      <c r="G2552" s="507"/>
      <c r="H2552" s="544"/>
      <c r="I2552" s="545"/>
      <c r="J2552" s="540"/>
      <c r="K2552" s="541"/>
      <c r="L2552" s="553"/>
      <c r="M2552" s="559"/>
      <c r="N2552" s="556" t="s">
        <v>14</v>
      </c>
      <c r="O2552" s="557"/>
      <c r="P2552" s="540"/>
      <c r="Q2552" s="541"/>
      <c r="R2552" s="553"/>
      <c r="S2552" s="559"/>
      <c r="T2552" s="592"/>
      <c r="U2552" s="593"/>
      <c r="V2552" s="551"/>
      <c r="W2552" s="545"/>
      <c r="X2552" s="540"/>
      <c r="Y2552" s="545"/>
      <c r="Z2552" s="540"/>
      <c r="AA2552" s="545"/>
      <c r="AB2552" s="540"/>
      <c r="AC2552" s="541"/>
      <c r="AD2552" s="553"/>
      <c r="AE2552" s="559"/>
      <c r="AF2552" s="588"/>
      <c r="AG2552" s="589"/>
      <c r="AH2552" s="540"/>
      <c r="AI2552" s="541"/>
      <c r="AJ2552" s="553"/>
      <c r="AK2552" s="559"/>
      <c r="AL2552" s="592"/>
      <c r="AM2552" s="593"/>
      <c r="AN2552" s="540"/>
      <c r="AO2552" s="541"/>
      <c r="AP2552" s="553"/>
      <c r="AQ2552" s="559"/>
      <c r="AR2552" s="592"/>
      <c r="AS2552" s="593"/>
      <c r="AT2552" s="580"/>
      <c r="AU2552" s="581"/>
      <c r="AV2552" s="576"/>
      <c r="AW2552" s="577"/>
      <c r="AX2552" s="592"/>
      <c r="AY2552" s="593"/>
      <c r="AZ2552" s="540"/>
      <c r="BA2552" s="541"/>
      <c r="BB2552" s="553"/>
      <c r="BC2552" s="559"/>
      <c r="BD2552" s="592"/>
      <c r="BE2552" s="593"/>
      <c r="BF2552" s="580"/>
      <c r="BG2552" s="581"/>
      <c r="BH2552" s="576"/>
      <c r="BI2552" s="577"/>
      <c r="BJ2552" s="592"/>
      <c r="BK2552" s="593"/>
      <c r="BL2552" s="653"/>
      <c r="BM2552" s="654"/>
      <c r="BN2552" s="655"/>
      <c r="BO2552" s="600"/>
      <c r="BP2552" s="600"/>
      <c r="BQ2552" s="54"/>
      <c r="BR2552" s="54"/>
      <c r="BS2552" s="54"/>
    </row>
    <row r="2553" spans="1:71" ht="21.75" customHeight="1">
      <c r="A2553" s="54"/>
      <c r="B2553" s="565" t="str">
        <f>IF(ROSTER!B$30="","",ROSTER!B$30)</f>
        <v/>
      </c>
      <c r="C2553" s="536" t="str">
        <f>IF(ROSTER!C$30="","",ROSTER!C$30)</f>
        <v/>
      </c>
      <c r="D2553" s="537"/>
      <c r="E2553" s="546"/>
      <c r="F2553" s="501">
        <f>IF(E2553="y",1,IF(E2553="S",1,0))</f>
        <v>0</v>
      </c>
      <c r="G2553" s="506">
        <f>IF(E2553="S",1,0)</f>
        <v>0</v>
      </c>
      <c r="H2553" s="542"/>
      <c r="I2553" s="543"/>
      <c r="J2553" s="538"/>
      <c r="K2553" s="539"/>
      <c r="L2553" s="552"/>
      <c r="M2553" s="558"/>
      <c r="N2553" s="554">
        <f>L2553+J2553</f>
        <v>0</v>
      </c>
      <c r="O2553" s="555"/>
      <c r="P2553" s="538"/>
      <c r="Q2553" s="539"/>
      <c r="R2553" s="552"/>
      <c r="S2553" s="558"/>
      <c r="T2553" s="590">
        <f t="shared" ref="T2553:T2574" si="2290">R2553-P2553</f>
        <v>0</v>
      </c>
      <c r="U2553" s="591"/>
      <c r="V2553" s="550"/>
      <c r="W2553" s="543"/>
      <c r="X2553" s="538"/>
      <c r="Y2553" s="543"/>
      <c r="Z2553" s="538"/>
      <c r="AA2553" s="543"/>
      <c r="AB2553" s="538"/>
      <c r="AC2553" s="539"/>
      <c r="AD2553" s="552"/>
      <c r="AE2553" s="558"/>
      <c r="AF2553" s="586">
        <f>IF(AB2553=0,0,(AD2553/AB2553)*100)</f>
        <v>0</v>
      </c>
      <c r="AG2553" s="587"/>
      <c r="AH2553" s="538"/>
      <c r="AI2553" s="539"/>
      <c r="AJ2553" s="552"/>
      <c r="AK2553" s="558"/>
      <c r="AL2553" s="590">
        <f>IF(AH2553=0,0,(AJ2553/AH2553)*100)</f>
        <v>0</v>
      </c>
      <c r="AM2553" s="591"/>
      <c r="AN2553" s="538"/>
      <c r="AO2553" s="539"/>
      <c r="AP2553" s="552"/>
      <c r="AQ2553" s="558"/>
      <c r="AR2553" s="590">
        <f>IF(AN2553=0,0,(AP2553/AN2553)*100)</f>
        <v>0</v>
      </c>
      <c r="AS2553" s="591"/>
      <c r="AT2553" s="578">
        <f>AB2553+AH2553+AN2553</f>
        <v>0</v>
      </c>
      <c r="AU2553" s="579"/>
      <c r="AV2553" s="574">
        <f>AD2553+AJ2553+AP2553</f>
        <v>0</v>
      </c>
      <c r="AW2553" s="575"/>
      <c r="AX2553" s="590">
        <f>IF(AT2553=0,0,(AV2553/AT2553)*100)</f>
        <v>0</v>
      </c>
      <c r="AY2553" s="591"/>
      <c r="AZ2553" s="538"/>
      <c r="BA2553" s="539"/>
      <c r="BB2553" s="552"/>
      <c r="BC2553" s="558"/>
      <c r="BD2553" s="590">
        <f>IF(AZ2553=0,0,(BB2553/AZ2553)*100)</f>
        <v>0</v>
      </c>
      <c r="BE2553" s="591"/>
      <c r="BF2553" s="578">
        <f>AT2553+AZ2553</f>
        <v>0</v>
      </c>
      <c r="BG2553" s="579"/>
      <c r="BH2553" s="574">
        <f>AV2553+BB2553</f>
        <v>0</v>
      </c>
      <c r="BI2553" s="575"/>
      <c r="BJ2553" s="590">
        <f>IF(BF2553=0,0,(BH2553/BF2553)*100)</f>
        <v>0</v>
      </c>
      <c r="BK2553" s="591"/>
      <c r="BL2553" s="650">
        <f>(AD2553*2)+(AJ2553*2)+(AP2553*3)+BB2553</f>
        <v>0</v>
      </c>
      <c r="BM2553" s="651"/>
      <c r="BN2553" s="652"/>
      <c r="BO2553" s="599" t="e">
        <f>(BL2553*BR$2468)+(N2553*BR$2469)+(X2553*BR$2470)+(R2553*BR$2471)+(V2553*BR$2472)+(Z2553*BR$2473)</f>
        <v>#REF!</v>
      </c>
      <c r="BP2553" s="599" t="e">
        <f>((AZ2553-BB2553)*BR$2475)+((AT2553-AV2553)*BR$2474)+(H2553*BR$2476)+(P2553*BR$2477)</f>
        <v>#REF!</v>
      </c>
      <c r="BQ2553" s="54"/>
      <c r="BR2553" s="54"/>
      <c r="BS2553" s="54"/>
    </row>
    <row r="2554" spans="1:71" ht="21.75" customHeight="1">
      <c r="A2554" s="54"/>
      <c r="B2554" s="566"/>
      <c r="C2554" s="560" t="str">
        <f>IF(ROSTER!D$30="","",ROSTER!D$30)</f>
        <v/>
      </c>
      <c r="D2554" s="561"/>
      <c r="E2554" s="547"/>
      <c r="F2554" s="502"/>
      <c r="G2554" s="507"/>
      <c r="H2554" s="544"/>
      <c r="I2554" s="545"/>
      <c r="J2554" s="540"/>
      <c r="K2554" s="541"/>
      <c r="L2554" s="553"/>
      <c r="M2554" s="559"/>
      <c r="N2554" s="556" t="s">
        <v>14</v>
      </c>
      <c r="O2554" s="557"/>
      <c r="P2554" s="540"/>
      <c r="Q2554" s="541"/>
      <c r="R2554" s="553"/>
      <c r="S2554" s="559"/>
      <c r="T2554" s="592"/>
      <c r="U2554" s="593"/>
      <c r="V2554" s="551"/>
      <c r="W2554" s="545"/>
      <c r="X2554" s="540"/>
      <c r="Y2554" s="545"/>
      <c r="Z2554" s="540"/>
      <c r="AA2554" s="545"/>
      <c r="AB2554" s="540"/>
      <c r="AC2554" s="541"/>
      <c r="AD2554" s="553"/>
      <c r="AE2554" s="559"/>
      <c r="AF2554" s="588"/>
      <c r="AG2554" s="589"/>
      <c r="AH2554" s="540"/>
      <c r="AI2554" s="541"/>
      <c r="AJ2554" s="553"/>
      <c r="AK2554" s="559"/>
      <c r="AL2554" s="592"/>
      <c r="AM2554" s="593"/>
      <c r="AN2554" s="540"/>
      <c r="AO2554" s="541"/>
      <c r="AP2554" s="553"/>
      <c r="AQ2554" s="559"/>
      <c r="AR2554" s="592"/>
      <c r="AS2554" s="593"/>
      <c r="AT2554" s="580"/>
      <c r="AU2554" s="581"/>
      <c r="AV2554" s="576"/>
      <c r="AW2554" s="577"/>
      <c r="AX2554" s="592"/>
      <c r="AY2554" s="593"/>
      <c r="AZ2554" s="540"/>
      <c r="BA2554" s="541"/>
      <c r="BB2554" s="553"/>
      <c r="BC2554" s="559"/>
      <c r="BD2554" s="592"/>
      <c r="BE2554" s="593"/>
      <c r="BF2554" s="580"/>
      <c r="BG2554" s="581"/>
      <c r="BH2554" s="576"/>
      <c r="BI2554" s="577"/>
      <c r="BJ2554" s="592"/>
      <c r="BK2554" s="593"/>
      <c r="BL2554" s="653"/>
      <c r="BM2554" s="654"/>
      <c r="BN2554" s="655"/>
      <c r="BO2554" s="600"/>
      <c r="BP2554" s="600"/>
      <c r="BQ2554" s="54"/>
      <c r="BR2554" s="54"/>
      <c r="BS2554" s="54"/>
    </row>
    <row r="2555" spans="1:71" ht="21.75" customHeight="1">
      <c r="A2555" s="54"/>
      <c r="B2555" s="565" t="str">
        <f>IF(ROSTER!B$32="","",ROSTER!B$32)</f>
        <v/>
      </c>
      <c r="C2555" s="536" t="str">
        <f>IF(ROSTER!C$32="","",ROSTER!C$32)</f>
        <v/>
      </c>
      <c r="D2555" s="537"/>
      <c r="E2555" s="546"/>
      <c r="F2555" s="501">
        <f>IF(E2555="y",1,IF(E2555="S",1,0))</f>
        <v>0</v>
      </c>
      <c r="G2555" s="506">
        <f>IF(E2555="S",1,0)</f>
        <v>0</v>
      </c>
      <c r="H2555" s="542"/>
      <c r="I2555" s="543"/>
      <c r="J2555" s="538"/>
      <c r="K2555" s="539"/>
      <c r="L2555" s="552"/>
      <c r="M2555" s="558"/>
      <c r="N2555" s="554">
        <f>L2555+J2555</f>
        <v>0</v>
      </c>
      <c r="O2555" s="555"/>
      <c r="P2555" s="538"/>
      <c r="Q2555" s="539"/>
      <c r="R2555" s="552"/>
      <c r="S2555" s="558"/>
      <c r="T2555" s="590">
        <f t="shared" ref="T2555:T2574" si="2291">R2555-P2555</f>
        <v>0</v>
      </c>
      <c r="U2555" s="591"/>
      <c r="V2555" s="550"/>
      <c r="W2555" s="543"/>
      <c r="X2555" s="538"/>
      <c r="Y2555" s="543"/>
      <c r="Z2555" s="538"/>
      <c r="AA2555" s="543"/>
      <c r="AB2555" s="538"/>
      <c r="AC2555" s="539"/>
      <c r="AD2555" s="552"/>
      <c r="AE2555" s="558"/>
      <c r="AF2555" s="586">
        <f>IF(AB2555=0,0,(AD2555/AB2555)*100)</f>
        <v>0</v>
      </c>
      <c r="AG2555" s="587"/>
      <c r="AH2555" s="538"/>
      <c r="AI2555" s="539"/>
      <c r="AJ2555" s="552"/>
      <c r="AK2555" s="558"/>
      <c r="AL2555" s="590">
        <f>IF(AH2555=0,0,(AJ2555/AH2555)*100)</f>
        <v>0</v>
      </c>
      <c r="AM2555" s="591"/>
      <c r="AN2555" s="538"/>
      <c r="AO2555" s="539"/>
      <c r="AP2555" s="552"/>
      <c r="AQ2555" s="558"/>
      <c r="AR2555" s="590">
        <f>IF(AN2555=0,0,(AP2555/AN2555)*100)</f>
        <v>0</v>
      </c>
      <c r="AS2555" s="591"/>
      <c r="AT2555" s="578">
        <f>AB2555+AH2555+AN2555</f>
        <v>0</v>
      </c>
      <c r="AU2555" s="579"/>
      <c r="AV2555" s="574">
        <f>AD2555+AJ2555+AP2555</f>
        <v>0</v>
      </c>
      <c r="AW2555" s="575"/>
      <c r="AX2555" s="590">
        <f>IF(AT2555=0,0,(AV2555/AT2555)*100)</f>
        <v>0</v>
      </c>
      <c r="AY2555" s="591"/>
      <c r="AZ2555" s="538"/>
      <c r="BA2555" s="539"/>
      <c r="BB2555" s="552"/>
      <c r="BC2555" s="558"/>
      <c r="BD2555" s="590">
        <f>IF(AZ2555=0,0,(BB2555/AZ2555)*100)</f>
        <v>0</v>
      </c>
      <c r="BE2555" s="591"/>
      <c r="BF2555" s="578">
        <f>AT2555+AZ2555</f>
        <v>0</v>
      </c>
      <c r="BG2555" s="579"/>
      <c r="BH2555" s="574">
        <f>AV2555+BB2555</f>
        <v>0</v>
      </c>
      <c r="BI2555" s="575"/>
      <c r="BJ2555" s="590">
        <f>IF(BF2555=0,0,(BH2555/BF2555)*100)</f>
        <v>0</v>
      </c>
      <c r="BK2555" s="591"/>
      <c r="BL2555" s="650">
        <f>(AD2555*2)+(AJ2555*2)+(AP2555*3)+BB2555</f>
        <v>0</v>
      </c>
      <c r="BM2555" s="651"/>
      <c r="BN2555" s="652"/>
      <c r="BO2555" s="599" t="e">
        <f>(BL2555*BR$2468)+(N2555*BR$2469)+(X2555*BR$2470)+(R2555*BR$2471)+(V2555*BR$2472)+(Z2555*BR$2473)</f>
        <v>#REF!</v>
      </c>
      <c r="BP2555" s="599" t="e">
        <f>((AZ2555-BB2555)*BR$2475)+((AT2555-AV2555)*BR$2474)+(H2555*BR$2476)+(P2555*BR$2477)</f>
        <v>#REF!</v>
      </c>
      <c r="BQ2555" s="54"/>
      <c r="BR2555" s="54"/>
      <c r="BS2555" s="54"/>
    </row>
    <row r="2556" spans="1:71" ht="21.75" customHeight="1">
      <c r="A2556" s="54"/>
      <c r="B2556" s="566"/>
      <c r="C2556" s="560" t="str">
        <f>IF(ROSTER!D$32="","",ROSTER!D$32)</f>
        <v/>
      </c>
      <c r="D2556" s="561"/>
      <c r="E2556" s="547"/>
      <c r="F2556" s="502"/>
      <c r="G2556" s="507"/>
      <c r="H2556" s="544"/>
      <c r="I2556" s="545"/>
      <c r="J2556" s="540"/>
      <c r="K2556" s="541"/>
      <c r="L2556" s="553"/>
      <c r="M2556" s="559"/>
      <c r="N2556" s="556" t="s">
        <v>14</v>
      </c>
      <c r="O2556" s="557"/>
      <c r="P2556" s="540"/>
      <c r="Q2556" s="541"/>
      <c r="R2556" s="553"/>
      <c r="S2556" s="559"/>
      <c r="T2556" s="592"/>
      <c r="U2556" s="593"/>
      <c r="V2556" s="551"/>
      <c r="W2556" s="545"/>
      <c r="X2556" s="540"/>
      <c r="Y2556" s="545"/>
      <c r="Z2556" s="540"/>
      <c r="AA2556" s="545"/>
      <c r="AB2556" s="540"/>
      <c r="AC2556" s="541"/>
      <c r="AD2556" s="553"/>
      <c r="AE2556" s="559"/>
      <c r="AF2556" s="588"/>
      <c r="AG2556" s="589"/>
      <c r="AH2556" s="540"/>
      <c r="AI2556" s="541"/>
      <c r="AJ2556" s="553"/>
      <c r="AK2556" s="559"/>
      <c r="AL2556" s="592"/>
      <c r="AM2556" s="593"/>
      <c r="AN2556" s="540"/>
      <c r="AO2556" s="541"/>
      <c r="AP2556" s="553"/>
      <c r="AQ2556" s="559"/>
      <c r="AR2556" s="592"/>
      <c r="AS2556" s="593"/>
      <c r="AT2556" s="580"/>
      <c r="AU2556" s="581"/>
      <c r="AV2556" s="576"/>
      <c r="AW2556" s="577"/>
      <c r="AX2556" s="592"/>
      <c r="AY2556" s="593"/>
      <c r="AZ2556" s="540"/>
      <c r="BA2556" s="541"/>
      <c r="BB2556" s="553"/>
      <c r="BC2556" s="559"/>
      <c r="BD2556" s="592"/>
      <c r="BE2556" s="593"/>
      <c r="BF2556" s="580"/>
      <c r="BG2556" s="581"/>
      <c r="BH2556" s="576"/>
      <c r="BI2556" s="577"/>
      <c r="BJ2556" s="592"/>
      <c r="BK2556" s="593"/>
      <c r="BL2556" s="653"/>
      <c r="BM2556" s="654"/>
      <c r="BN2556" s="655"/>
      <c r="BO2556" s="600"/>
      <c r="BP2556" s="600"/>
      <c r="BQ2556" s="54"/>
      <c r="BR2556" s="54"/>
      <c r="BS2556" s="54"/>
    </row>
    <row r="2557" spans="1:71" ht="21.75" customHeight="1">
      <c r="A2557" s="54"/>
      <c r="B2557" s="565" t="str">
        <f>IF(ROSTER!B$34="","",ROSTER!B$34)</f>
        <v/>
      </c>
      <c r="C2557" s="536" t="str">
        <f>IF(ROSTER!C$34="","",ROSTER!C$34)</f>
        <v/>
      </c>
      <c r="D2557" s="537"/>
      <c r="E2557" s="546"/>
      <c r="F2557" s="501">
        <f>IF(E2557="y",1,IF(E2557="S",1,0))</f>
        <v>0</v>
      </c>
      <c r="G2557" s="506">
        <f>IF(E2557="S",1,0)</f>
        <v>0</v>
      </c>
      <c r="H2557" s="542"/>
      <c r="I2557" s="543"/>
      <c r="J2557" s="538"/>
      <c r="K2557" s="539"/>
      <c r="L2557" s="552"/>
      <c r="M2557" s="558"/>
      <c r="N2557" s="554">
        <f>L2557+J2557</f>
        <v>0</v>
      </c>
      <c r="O2557" s="555"/>
      <c r="P2557" s="538"/>
      <c r="Q2557" s="539"/>
      <c r="R2557" s="552"/>
      <c r="S2557" s="558"/>
      <c r="T2557" s="590">
        <f t="shared" ref="T2557:T2574" si="2292">R2557-P2557</f>
        <v>0</v>
      </c>
      <c r="U2557" s="591"/>
      <c r="V2557" s="550"/>
      <c r="W2557" s="543"/>
      <c r="X2557" s="538"/>
      <c r="Y2557" s="543"/>
      <c r="Z2557" s="538"/>
      <c r="AA2557" s="543"/>
      <c r="AB2557" s="538"/>
      <c r="AC2557" s="539"/>
      <c r="AD2557" s="552"/>
      <c r="AE2557" s="558"/>
      <c r="AF2557" s="586">
        <f>IF(AB2557=0,0,(AD2557/AB2557)*100)</f>
        <v>0</v>
      </c>
      <c r="AG2557" s="587"/>
      <c r="AH2557" s="538"/>
      <c r="AI2557" s="539"/>
      <c r="AJ2557" s="552"/>
      <c r="AK2557" s="558"/>
      <c r="AL2557" s="590">
        <f>IF(AH2557=0,0,(AJ2557/AH2557)*100)</f>
        <v>0</v>
      </c>
      <c r="AM2557" s="591"/>
      <c r="AN2557" s="538"/>
      <c r="AO2557" s="539"/>
      <c r="AP2557" s="552"/>
      <c r="AQ2557" s="558"/>
      <c r="AR2557" s="590">
        <f>IF(AN2557=0,0,(AP2557/AN2557)*100)</f>
        <v>0</v>
      </c>
      <c r="AS2557" s="591"/>
      <c r="AT2557" s="578">
        <f>AB2557+AH2557+AN2557</f>
        <v>0</v>
      </c>
      <c r="AU2557" s="579"/>
      <c r="AV2557" s="574">
        <f>AD2557+AJ2557+AP2557</f>
        <v>0</v>
      </c>
      <c r="AW2557" s="575"/>
      <c r="AX2557" s="590">
        <f>IF(AT2557=0,0,(AV2557/AT2557)*100)</f>
        <v>0</v>
      </c>
      <c r="AY2557" s="591"/>
      <c r="AZ2557" s="538"/>
      <c r="BA2557" s="539"/>
      <c r="BB2557" s="552"/>
      <c r="BC2557" s="558"/>
      <c r="BD2557" s="590">
        <f>IF(AZ2557=0,0,(BB2557/AZ2557)*100)</f>
        <v>0</v>
      </c>
      <c r="BE2557" s="591"/>
      <c r="BF2557" s="578">
        <f>AT2557+AZ2557</f>
        <v>0</v>
      </c>
      <c r="BG2557" s="579"/>
      <c r="BH2557" s="574">
        <f>AV2557+BB2557</f>
        <v>0</v>
      </c>
      <c r="BI2557" s="575"/>
      <c r="BJ2557" s="590">
        <f>IF(BF2557=0,0,(BH2557/BF2557)*100)</f>
        <v>0</v>
      </c>
      <c r="BK2557" s="591"/>
      <c r="BL2557" s="650">
        <f>(AD2557*2)+(AJ2557*2)+(AP2557*3)+BB2557</f>
        <v>0</v>
      </c>
      <c r="BM2557" s="651"/>
      <c r="BN2557" s="652"/>
      <c r="BO2557" s="599" t="e">
        <f>(BL2557*BR$2468)+(N2557*BR$2469)+(X2557*BR$2470)+(R2557*BR$2471)+(V2557*BR$2472)+(Z2557*BR$2473)</f>
        <v>#REF!</v>
      </c>
      <c r="BP2557" s="599" t="e">
        <f>((AZ2557-BB2557)*BR$2475)+((AT2557-AV2557)*BR$2474)+(H2557*BR$2476)+(P2557*BR$2477)</f>
        <v>#REF!</v>
      </c>
      <c r="BQ2557" s="54"/>
      <c r="BR2557" s="54"/>
      <c r="BS2557" s="54"/>
    </row>
    <row r="2558" spans="1:71" ht="21.75" customHeight="1">
      <c r="A2558" s="54"/>
      <c r="B2558" s="566"/>
      <c r="C2558" s="560" t="str">
        <f>IF(ROSTER!D$34="","",ROSTER!D$34)</f>
        <v/>
      </c>
      <c r="D2558" s="561"/>
      <c r="E2558" s="547"/>
      <c r="F2558" s="502"/>
      <c r="G2558" s="507"/>
      <c r="H2558" s="544"/>
      <c r="I2558" s="545"/>
      <c r="J2558" s="540"/>
      <c r="K2558" s="541"/>
      <c r="L2558" s="553"/>
      <c r="M2558" s="559"/>
      <c r="N2558" s="556" t="s">
        <v>14</v>
      </c>
      <c r="O2558" s="557"/>
      <c r="P2558" s="540"/>
      <c r="Q2558" s="541"/>
      <c r="R2558" s="553"/>
      <c r="S2558" s="559"/>
      <c r="T2558" s="592"/>
      <c r="U2558" s="593"/>
      <c r="V2558" s="551"/>
      <c r="W2558" s="545"/>
      <c r="X2558" s="540"/>
      <c r="Y2558" s="545"/>
      <c r="Z2558" s="540"/>
      <c r="AA2558" s="545"/>
      <c r="AB2558" s="540"/>
      <c r="AC2558" s="541"/>
      <c r="AD2558" s="553"/>
      <c r="AE2558" s="559"/>
      <c r="AF2558" s="588"/>
      <c r="AG2558" s="589"/>
      <c r="AH2558" s="540"/>
      <c r="AI2558" s="541"/>
      <c r="AJ2558" s="553"/>
      <c r="AK2558" s="559"/>
      <c r="AL2558" s="592"/>
      <c r="AM2558" s="593"/>
      <c r="AN2558" s="540"/>
      <c r="AO2558" s="541"/>
      <c r="AP2558" s="553"/>
      <c r="AQ2558" s="559"/>
      <c r="AR2558" s="592"/>
      <c r="AS2558" s="593"/>
      <c r="AT2558" s="580"/>
      <c r="AU2558" s="581"/>
      <c r="AV2558" s="576"/>
      <c r="AW2558" s="577"/>
      <c r="AX2558" s="592"/>
      <c r="AY2558" s="593"/>
      <c r="AZ2558" s="540"/>
      <c r="BA2558" s="541"/>
      <c r="BB2558" s="553"/>
      <c r="BC2558" s="559"/>
      <c r="BD2558" s="592"/>
      <c r="BE2558" s="593"/>
      <c r="BF2558" s="580"/>
      <c r="BG2558" s="581"/>
      <c r="BH2558" s="576"/>
      <c r="BI2558" s="577"/>
      <c r="BJ2558" s="592"/>
      <c r="BK2558" s="593"/>
      <c r="BL2558" s="653"/>
      <c r="BM2558" s="654"/>
      <c r="BN2558" s="655"/>
      <c r="BO2558" s="600"/>
      <c r="BP2558" s="600"/>
      <c r="BQ2558" s="54"/>
      <c r="BR2558" s="54"/>
      <c r="BS2558" s="54"/>
    </row>
    <row r="2559" spans="1:71" ht="21.75" customHeight="1">
      <c r="A2559" s="54"/>
      <c r="B2559" s="565" t="str">
        <f>IF(ROSTER!B$36="","",ROSTER!B$36)</f>
        <v/>
      </c>
      <c r="C2559" s="536" t="str">
        <f>IF(ROSTER!C$36="","",ROSTER!C$36)</f>
        <v/>
      </c>
      <c r="D2559" s="537"/>
      <c r="E2559" s="546"/>
      <c r="F2559" s="501">
        <f>IF(E2559="y",1,IF(E2559="S",1,0))</f>
        <v>0</v>
      </c>
      <c r="G2559" s="506">
        <f>IF(E2559="S",1,0)</f>
        <v>0</v>
      </c>
      <c r="H2559" s="542"/>
      <c r="I2559" s="543"/>
      <c r="J2559" s="538"/>
      <c r="K2559" s="539"/>
      <c r="L2559" s="552"/>
      <c r="M2559" s="558"/>
      <c r="N2559" s="554">
        <f>L2559+J2559</f>
        <v>0</v>
      </c>
      <c r="O2559" s="555"/>
      <c r="P2559" s="538"/>
      <c r="Q2559" s="539"/>
      <c r="R2559" s="552"/>
      <c r="S2559" s="558"/>
      <c r="T2559" s="590">
        <f t="shared" ref="T2559:T2574" si="2293">R2559-P2559</f>
        <v>0</v>
      </c>
      <c r="U2559" s="591"/>
      <c r="V2559" s="550"/>
      <c r="W2559" s="543"/>
      <c r="X2559" s="538"/>
      <c r="Y2559" s="543"/>
      <c r="Z2559" s="538"/>
      <c r="AA2559" s="543"/>
      <c r="AB2559" s="538"/>
      <c r="AC2559" s="539"/>
      <c r="AD2559" s="552"/>
      <c r="AE2559" s="558"/>
      <c r="AF2559" s="586">
        <f>IF(AB2559=0,0,(AD2559/AB2559)*100)</f>
        <v>0</v>
      </c>
      <c r="AG2559" s="587"/>
      <c r="AH2559" s="538"/>
      <c r="AI2559" s="539"/>
      <c r="AJ2559" s="552"/>
      <c r="AK2559" s="558"/>
      <c r="AL2559" s="590">
        <f>IF(AH2559=0,0,(AJ2559/AH2559)*100)</f>
        <v>0</v>
      </c>
      <c r="AM2559" s="591"/>
      <c r="AN2559" s="538"/>
      <c r="AO2559" s="539"/>
      <c r="AP2559" s="552"/>
      <c r="AQ2559" s="558"/>
      <c r="AR2559" s="590">
        <f>IF(AN2559=0,0,(AP2559/AN2559)*100)</f>
        <v>0</v>
      </c>
      <c r="AS2559" s="591"/>
      <c r="AT2559" s="578">
        <f>AB2559+AH2559+AN2559</f>
        <v>0</v>
      </c>
      <c r="AU2559" s="579"/>
      <c r="AV2559" s="574">
        <f>AD2559+AJ2559+AP2559</f>
        <v>0</v>
      </c>
      <c r="AW2559" s="575"/>
      <c r="AX2559" s="590">
        <f>IF(AT2559=0,0,(AV2559/AT2559)*100)</f>
        <v>0</v>
      </c>
      <c r="AY2559" s="591"/>
      <c r="AZ2559" s="538"/>
      <c r="BA2559" s="539"/>
      <c r="BB2559" s="552"/>
      <c r="BC2559" s="558"/>
      <c r="BD2559" s="590">
        <f>IF(AZ2559=0,0,(BB2559/AZ2559)*100)</f>
        <v>0</v>
      </c>
      <c r="BE2559" s="591"/>
      <c r="BF2559" s="578">
        <f>AT2559+AZ2559</f>
        <v>0</v>
      </c>
      <c r="BG2559" s="579"/>
      <c r="BH2559" s="574">
        <f>AV2559+BB2559</f>
        <v>0</v>
      </c>
      <c r="BI2559" s="575"/>
      <c r="BJ2559" s="590">
        <f>IF(BF2559=0,0,(BH2559/BF2559)*100)</f>
        <v>0</v>
      </c>
      <c r="BK2559" s="591"/>
      <c r="BL2559" s="650">
        <f>(AD2559*2)+(AJ2559*2)+(AP2559*3)+BB2559</f>
        <v>0</v>
      </c>
      <c r="BM2559" s="651"/>
      <c r="BN2559" s="652"/>
      <c r="BO2559" s="599" t="e">
        <f>(BL2559*BR$2468)+(N2559*BR$2469)+(X2559*BR$2470)+(R2559*BR$2471)+(V2559*BR$2472)+(Z2559*BR$2473)</f>
        <v>#REF!</v>
      </c>
      <c r="BP2559" s="599" t="e">
        <f>((AZ2559-BB2559)*BR$2475)+((AT2559-AV2559)*BR$2474)+(H2559*BR$2476)+(P2559*BR$2477)</f>
        <v>#REF!</v>
      </c>
      <c r="BQ2559" s="54"/>
      <c r="BR2559" s="54"/>
      <c r="BS2559" s="54"/>
    </row>
    <row r="2560" spans="1:71" ht="21.75" customHeight="1">
      <c r="A2560" s="54"/>
      <c r="B2560" s="566"/>
      <c r="C2560" s="560" t="str">
        <f>IF(ROSTER!D$36="","",ROSTER!D$36)</f>
        <v/>
      </c>
      <c r="D2560" s="561"/>
      <c r="E2560" s="547"/>
      <c r="F2560" s="502"/>
      <c r="G2560" s="507"/>
      <c r="H2560" s="544"/>
      <c r="I2560" s="545"/>
      <c r="J2560" s="540"/>
      <c r="K2560" s="541"/>
      <c r="L2560" s="553"/>
      <c r="M2560" s="559"/>
      <c r="N2560" s="556" t="s">
        <v>14</v>
      </c>
      <c r="O2560" s="557"/>
      <c r="P2560" s="540"/>
      <c r="Q2560" s="541"/>
      <c r="R2560" s="553"/>
      <c r="S2560" s="559"/>
      <c r="T2560" s="592"/>
      <c r="U2560" s="593"/>
      <c r="V2560" s="551"/>
      <c r="W2560" s="545"/>
      <c r="X2560" s="540"/>
      <c r="Y2560" s="545"/>
      <c r="Z2560" s="540"/>
      <c r="AA2560" s="545"/>
      <c r="AB2560" s="540"/>
      <c r="AC2560" s="541"/>
      <c r="AD2560" s="553"/>
      <c r="AE2560" s="559"/>
      <c r="AF2560" s="588"/>
      <c r="AG2560" s="589"/>
      <c r="AH2560" s="540"/>
      <c r="AI2560" s="541"/>
      <c r="AJ2560" s="553"/>
      <c r="AK2560" s="559"/>
      <c r="AL2560" s="592"/>
      <c r="AM2560" s="593"/>
      <c r="AN2560" s="540"/>
      <c r="AO2560" s="541"/>
      <c r="AP2560" s="553"/>
      <c r="AQ2560" s="559"/>
      <c r="AR2560" s="592"/>
      <c r="AS2560" s="593"/>
      <c r="AT2560" s="580"/>
      <c r="AU2560" s="581"/>
      <c r="AV2560" s="576"/>
      <c r="AW2560" s="577"/>
      <c r="AX2560" s="592"/>
      <c r="AY2560" s="593"/>
      <c r="AZ2560" s="540"/>
      <c r="BA2560" s="541"/>
      <c r="BB2560" s="553"/>
      <c r="BC2560" s="559"/>
      <c r="BD2560" s="592"/>
      <c r="BE2560" s="593"/>
      <c r="BF2560" s="580"/>
      <c r="BG2560" s="581"/>
      <c r="BH2560" s="576"/>
      <c r="BI2560" s="577"/>
      <c r="BJ2560" s="592"/>
      <c r="BK2560" s="593"/>
      <c r="BL2560" s="653"/>
      <c r="BM2560" s="654"/>
      <c r="BN2560" s="655"/>
      <c r="BO2560" s="600"/>
      <c r="BP2560" s="600"/>
      <c r="BQ2560" s="54"/>
      <c r="BR2560" s="54"/>
      <c r="BS2560" s="54"/>
    </row>
    <row r="2561" spans="1:71" ht="21.75" customHeight="1">
      <c r="A2561" s="54"/>
      <c r="B2561" s="565" t="str">
        <f>IF(ROSTER!B$38="","",ROSTER!B$38)</f>
        <v/>
      </c>
      <c r="C2561" s="536" t="str">
        <f>IF(ROSTER!C$38="","",ROSTER!C$38)</f>
        <v/>
      </c>
      <c r="D2561" s="537"/>
      <c r="E2561" s="546"/>
      <c r="F2561" s="501">
        <f>IF(E2561="y",1,IF(E2561="S",1,0))</f>
        <v>0</v>
      </c>
      <c r="G2561" s="506">
        <f>IF(E2561="S",1,0)</f>
        <v>0</v>
      </c>
      <c r="H2561" s="542"/>
      <c r="I2561" s="543"/>
      <c r="J2561" s="538"/>
      <c r="K2561" s="539"/>
      <c r="L2561" s="552"/>
      <c r="M2561" s="558"/>
      <c r="N2561" s="554">
        <f>L2561+J2561</f>
        <v>0</v>
      </c>
      <c r="O2561" s="555"/>
      <c r="P2561" s="538"/>
      <c r="Q2561" s="539"/>
      <c r="R2561" s="552"/>
      <c r="S2561" s="558"/>
      <c r="T2561" s="590">
        <f t="shared" ref="T2561:T2574" si="2294">R2561-P2561</f>
        <v>0</v>
      </c>
      <c r="U2561" s="591"/>
      <c r="V2561" s="550"/>
      <c r="W2561" s="543"/>
      <c r="X2561" s="538"/>
      <c r="Y2561" s="543"/>
      <c r="Z2561" s="538"/>
      <c r="AA2561" s="543"/>
      <c r="AB2561" s="538"/>
      <c r="AC2561" s="539"/>
      <c r="AD2561" s="552"/>
      <c r="AE2561" s="558"/>
      <c r="AF2561" s="586">
        <f>IF(AB2561=0,0,(AD2561/AB2561)*100)</f>
        <v>0</v>
      </c>
      <c r="AG2561" s="587"/>
      <c r="AH2561" s="538"/>
      <c r="AI2561" s="539"/>
      <c r="AJ2561" s="552"/>
      <c r="AK2561" s="558"/>
      <c r="AL2561" s="590">
        <f>IF(AH2561=0,0,(AJ2561/AH2561)*100)</f>
        <v>0</v>
      </c>
      <c r="AM2561" s="591"/>
      <c r="AN2561" s="538"/>
      <c r="AO2561" s="539"/>
      <c r="AP2561" s="552"/>
      <c r="AQ2561" s="558"/>
      <c r="AR2561" s="590">
        <f>IF(AN2561=0,0,(AP2561/AN2561)*100)</f>
        <v>0</v>
      </c>
      <c r="AS2561" s="591"/>
      <c r="AT2561" s="578">
        <f>AB2561+AH2561+AN2561</f>
        <v>0</v>
      </c>
      <c r="AU2561" s="579"/>
      <c r="AV2561" s="574">
        <f>AD2561+AJ2561+AP2561</f>
        <v>0</v>
      </c>
      <c r="AW2561" s="575"/>
      <c r="AX2561" s="590">
        <f>IF(AT2561=0,0,(AV2561/AT2561)*100)</f>
        <v>0</v>
      </c>
      <c r="AY2561" s="591"/>
      <c r="AZ2561" s="538"/>
      <c r="BA2561" s="539"/>
      <c r="BB2561" s="552"/>
      <c r="BC2561" s="558"/>
      <c r="BD2561" s="590">
        <f>IF(AZ2561=0,0,(BB2561/AZ2561)*100)</f>
        <v>0</v>
      </c>
      <c r="BE2561" s="591"/>
      <c r="BF2561" s="578">
        <f>AT2561+AZ2561</f>
        <v>0</v>
      </c>
      <c r="BG2561" s="579"/>
      <c r="BH2561" s="574">
        <f>AV2561+BB2561</f>
        <v>0</v>
      </c>
      <c r="BI2561" s="575"/>
      <c r="BJ2561" s="590">
        <f>IF(BF2561=0,0,(BH2561/BF2561)*100)</f>
        <v>0</v>
      </c>
      <c r="BK2561" s="591"/>
      <c r="BL2561" s="650">
        <f>(AD2561*2)+(AJ2561*2)+(AP2561*3)+BB2561</f>
        <v>0</v>
      </c>
      <c r="BM2561" s="651"/>
      <c r="BN2561" s="652"/>
      <c r="BO2561" s="599" t="e">
        <f>(BL2561*BR$2468)+(N2561*BR$2469)+(X2561*BR$2470)+(R2561*BR$2471)+(V2561*BR$2472)+(Z2561*BR$2473)</f>
        <v>#REF!</v>
      </c>
      <c r="BP2561" s="599" t="e">
        <f>((AZ2561-BB2561)*BR$2475)+((AT2561-AV2561)*BR$2474)+(H2561*BR$2476)+(P2561*BR$2477)</f>
        <v>#REF!</v>
      </c>
      <c r="BQ2561" s="54"/>
      <c r="BR2561" s="54"/>
      <c r="BS2561" s="54"/>
    </row>
    <row r="2562" spans="1:71" ht="21.75" customHeight="1">
      <c r="A2562" s="54"/>
      <c r="B2562" s="566"/>
      <c r="C2562" s="560" t="str">
        <f>IF(ROSTER!D$38="","",ROSTER!D$38)</f>
        <v/>
      </c>
      <c r="D2562" s="561"/>
      <c r="E2562" s="547"/>
      <c r="F2562" s="502"/>
      <c r="G2562" s="507"/>
      <c r="H2562" s="544"/>
      <c r="I2562" s="545"/>
      <c r="J2562" s="540"/>
      <c r="K2562" s="541"/>
      <c r="L2562" s="553"/>
      <c r="M2562" s="559"/>
      <c r="N2562" s="556" t="s">
        <v>14</v>
      </c>
      <c r="O2562" s="557"/>
      <c r="P2562" s="540"/>
      <c r="Q2562" s="541"/>
      <c r="R2562" s="553"/>
      <c r="S2562" s="559"/>
      <c r="T2562" s="592"/>
      <c r="U2562" s="593"/>
      <c r="V2562" s="551"/>
      <c r="W2562" s="545"/>
      <c r="X2562" s="540"/>
      <c r="Y2562" s="545"/>
      <c r="Z2562" s="540"/>
      <c r="AA2562" s="545"/>
      <c r="AB2562" s="540"/>
      <c r="AC2562" s="541"/>
      <c r="AD2562" s="553"/>
      <c r="AE2562" s="559"/>
      <c r="AF2562" s="588"/>
      <c r="AG2562" s="589"/>
      <c r="AH2562" s="540"/>
      <c r="AI2562" s="541"/>
      <c r="AJ2562" s="553"/>
      <c r="AK2562" s="559"/>
      <c r="AL2562" s="592"/>
      <c r="AM2562" s="593"/>
      <c r="AN2562" s="540"/>
      <c r="AO2562" s="541"/>
      <c r="AP2562" s="553"/>
      <c r="AQ2562" s="559"/>
      <c r="AR2562" s="592"/>
      <c r="AS2562" s="593"/>
      <c r="AT2562" s="580"/>
      <c r="AU2562" s="581"/>
      <c r="AV2562" s="576"/>
      <c r="AW2562" s="577"/>
      <c r="AX2562" s="592"/>
      <c r="AY2562" s="593"/>
      <c r="AZ2562" s="540"/>
      <c r="BA2562" s="541"/>
      <c r="BB2562" s="553"/>
      <c r="BC2562" s="559"/>
      <c r="BD2562" s="592"/>
      <c r="BE2562" s="593"/>
      <c r="BF2562" s="580"/>
      <c r="BG2562" s="581"/>
      <c r="BH2562" s="576"/>
      <c r="BI2562" s="577"/>
      <c r="BJ2562" s="592"/>
      <c r="BK2562" s="593"/>
      <c r="BL2562" s="653"/>
      <c r="BM2562" s="654"/>
      <c r="BN2562" s="655"/>
      <c r="BO2562" s="600"/>
      <c r="BP2562" s="600"/>
      <c r="BQ2562" s="54"/>
      <c r="BR2562" s="54"/>
      <c r="BS2562" s="54"/>
    </row>
    <row r="2563" spans="1:71" ht="21.75" customHeight="1">
      <c r="A2563" s="54"/>
      <c r="B2563" s="565" t="str">
        <f>IF(ROSTER!B$40="","",ROSTER!B$40)</f>
        <v/>
      </c>
      <c r="C2563" s="536" t="str">
        <f>IF(ROSTER!C$40="","",ROSTER!C$40)</f>
        <v/>
      </c>
      <c r="D2563" s="537"/>
      <c r="E2563" s="546"/>
      <c r="F2563" s="501">
        <f>IF(E2563="y",1,IF(E2563="S",1,0))</f>
        <v>0</v>
      </c>
      <c r="G2563" s="506">
        <f>IF(E2563="S",1,0)</f>
        <v>0</v>
      </c>
      <c r="H2563" s="542"/>
      <c r="I2563" s="543"/>
      <c r="J2563" s="538"/>
      <c r="K2563" s="539"/>
      <c r="L2563" s="552"/>
      <c r="M2563" s="558"/>
      <c r="N2563" s="554">
        <f>L2563+J2563</f>
        <v>0</v>
      </c>
      <c r="O2563" s="555"/>
      <c r="P2563" s="538"/>
      <c r="Q2563" s="539"/>
      <c r="R2563" s="552"/>
      <c r="S2563" s="558"/>
      <c r="T2563" s="590">
        <f t="shared" ref="T2563:T2574" si="2295">R2563-P2563</f>
        <v>0</v>
      </c>
      <c r="U2563" s="591"/>
      <c r="V2563" s="550"/>
      <c r="W2563" s="543"/>
      <c r="X2563" s="538"/>
      <c r="Y2563" s="543"/>
      <c r="Z2563" s="538"/>
      <c r="AA2563" s="543"/>
      <c r="AB2563" s="538"/>
      <c r="AC2563" s="539"/>
      <c r="AD2563" s="552"/>
      <c r="AE2563" s="558"/>
      <c r="AF2563" s="586">
        <f>IF(AB2563=0,0,(AD2563/AB2563)*100)</f>
        <v>0</v>
      </c>
      <c r="AG2563" s="587"/>
      <c r="AH2563" s="538"/>
      <c r="AI2563" s="539"/>
      <c r="AJ2563" s="552"/>
      <c r="AK2563" s="558"/>
      <c r="AL2563" s="590">
        <f>IF(AH2563=0,0,(AJ2563/AH2563)*100)</f>
        <v>0</v>
      </c>
      <c r="AM2563" s="591"/>
      <c r="AN2563" s="538"/>
      <c r="AO2563" s="539"/>
      <c r="AP2563" s="552"/>
      <c r="AQ2563" s="558"/>
      <c r="AR2563" s="590">
        <f>IF(AN2563=0,0,(AP2563/AN2563)*100)</f>
        <v>0</v>
      </c>
      <c r="AS2563" s="591"/>
      <c r="AT2563" s="578">
        <f>AB2563+AH2563+AN2563</f>
        <v>0</v>
      </c>
      <c r="AU2563" s="579"/>
      <c r="AV2563" s="574">
        <f>AD2563+AJ2563+AP2563</f>
        <v>0</v>
      </c>
      <c r="AW2563" s="575"/>
      <c r="AX2563" s="590">
        <f>IF(AT2563=0,0,(AV2563/AT2563)*100)</f>
        <v>0</v>
      </c>
      <c r="AY2563" s="591"/>
      <c r="AZ2563" s="538"/>
      <c r="BA2563" s="539"/>
      <c r="BB2563" s="552"/>
      <c r="BC2563" s="558"/>
      <c r="BD2563" s="590">
        <f>IF(AZ2563=0,0,(BB2563/AZ2563)*100)</f>
        <v>0</v>
      </c>
      <c r="BE2563" s="591"/>
      <c r="BF2563" s="578">
        <f>AT2563+AZ2563</f>
        <v>0</v>
      </c>
      <c r="BG2563" s="579"/>
      <c r="BH2563" s="574">
        <f>AV2563+BB2563</f>
        <v>0</v>
      </c>
      <c r="BI2563" s="575"/>
      <c r="BJ2563" s="590">
        <f>IF(BF2563=0,0,(BH2563/BF2563)*100)</f>
        <v>0</v>
      </c>
      <c r="BK2563" s="591"/>
      <c r="BL2563" s="650">
        <f>(AD2563*2)+(AJ2563*2)+(AP2563*3)+BB2563</f>
        <v>0</v>
      </c>
      <c r="BM2563" s="651"/>
      <c r="BN2563" s="652"/>
      <c r="BO2563" s="599" t="e">
        <f>(BL2563*BR$2468)+(N2563*BR$2469)+(X2563*BR$2470)+(R2563*BR$2471)+(V2563*BR$2472)+(Z2563*BR$2473)</f>
        <v>#REF!</v>
      </c>
      <c r="BP2563" s="599" t="e">
        <f>((AZ2563-BB2563)*BR$2475)+((AT2563-AV2563)*BR$2474)+(H2563*BR$2476)+(P2563*BR$2477)</f>
        <v>#REF!</v>
      </c>
      <c r="BQ2563" s="54"/>
      <c r="BR2563" s="54"/>
      <c r="BS2563" s="54"/>
    </row>
    <row r="2564" spans="1:71" ht="21.75" customHeight="1">
      <c r="A2564" s="54"/>
      <c r="B2564" s="566"/>
      <c r="C2564" s="560" t="str">
        <f>IF(ROSTER!D$40="","",ROSTER!D$40)</f>
        <v/>
      </c>
      <c r="D2564" s="561"/>
      <c r="E2564" s="547"/>
      <c r="F2564" s="502"/>
      <c r="G2564" s="507"/>
      <c r="H2564" s="544"/>
      <c r="I2564" s="545"/>
      <c r="J2564" s="540"/>
      <c r="K2564" s="541"/>
      <c r="L2564" s="553"/>
      <c r="M2564" s="559"/>
      <c r="N2564" s="556" t="s">
        <v>14</v>
      </c>
      <c r="O2564" s="557"/>
      <c r="P2564" s="540"/>
      <c r="Q2564" s="541"/>
      <c r="R2564" s="553"/>
      <c r="S2564" s="559"/>
      <c r="T2564" s="592"/>
      <c r="U2564" s="593"/>
      <c r="V2564" s="551"/>
      <c r="W2564" s="545"/>
      <c r="X2564" s="540"/>
      <c r="Y2564" s="545"/>
      <c r="Z2564" s="540"/>
      <c r="AA2564" s="545"/>
      <c r="AB2564" s="540"/>
      <c r="AC2564" s="541"/>
      <c r="AD2564" s="553"/>
      <c r="AE2564" s="559"/>
      <c r="AF2564" s="588"/>
      <c r="AG2564" s="589"/>
      <c r="AH2564" s="540"/>
      <c r="AI2564" s="541"/>
      <c r="AJ2564" s="553"/>
      <c r="AK2564" s="559"/>
      <c r="AL2564" s="592"/>
      <c r="AM2564" s="593"/>
      <c r="AN2564" s="540"/>
      <c r="AO2564" s="541"/>
      <c r="AP2564" s="553"/>
      <c r="AQ2564" s="559"/>
      <c r="AR2564" s="592"/>
      <c r="AS2564" s="593"/>
      <c r="AT2564" s="580"/>
      <c r="AU2564" s="581"/>
      <c r="AV2564" s="576"/>
      <c r="AW2564" s="577"/>
      <c r="AX2564" s="592"/>
      <c r="AY2564" s="593"/>
      <c r="AZ2564" s="540"/>
      <c r="BA2564" s="541"/>
      <c r="BB2564" s="553"/>
      <c r="BC2564" s="559"/>
      <c r="BD2564" s="592"/>
      <c r="BE2564" s="593"/>
      <c r="BF2564" s="580"/>
      <c r="BG2564" s="581"/>
      <c r="BH2564" s="576"/>
      <c r="BI2564" s="577"/>
      <c r="BJ2564" s="592"/>
      <c r="BK2564" s="593"/>
      <c r="BL2564" s="653"/>
      <c r="BM2564" s="654"/>
      <c r="BN2564" s="655"/>
      <c r="BO2564" s="600"/>
      <c r="BP2564" s="600"/>
      <c r="BQ2564" s="54"/>
      <c r="BR2564" s="54"/>
      <c r="BS2564" s="54"/>
    </row>
    <row r="2565" spans="1:71" ht="21.75" customHeight="1">
      <c r="A2565" s="54"/>
      <c r="B2565" s="565" t="str">
        <f>IF(ROSTER!B$42="","",ROSTER!B$42)</f>
        <v/>
      </c>
      <c r="C2565" s="536" t="str">
        <f>IF(ROSTER!C$42="","",ROSTER!C$42)</f>
        <v/>
      </c>
      <c r="D2565" s="537"/>
      <c r="E2565" s="546"/>
      <c r="F2565" s="501">
        <f>IF(E2565="y",1,IF(E2565="S",1,0))</f>
        <v>0</v>
      </c>
      <c r="G2565" s="506">
        <f>IF(E2565="S",1,0)</f>
        <v>0</v>
      </c>
      <c r="H2565" s="542"/>
      <c r="I2565" s="543"/>
      <c r="J2565" s="538"/>
      <c r="K2565" s="539"/>
      <c r="L2565" s="552"/>
      <c r="M2565" s="558"/>
      <c r="N2565" s="554">
        <f>L2565+J2565</f>
        <v>0</v>
      </c>
      <c r="O2565" s="555"/>
      <c r="P2565" s="538"/>
      <c r="Q2565" s="539"/>
      <c r="R2565" s="552"/>
      <c r="S2565" s="558"/>
      <c r="T2565" s="590">
        <f t="shared" ref="T2565:T2574" si="2296">R2565-P2565</f>
        <v>0</v>
      </c>
      <c r="U2565" s="591"/>
      <c r="V2565" s="550"/>
      <c r="W2565" s="543"/>
      <c r="X2565" s="538"/>
      <c r="Y2565" s="543"/>
      <c r="Z2565" s="538"/>
      <c r="AA2565" s="543"/>
      <c r="AB2565" s="538"/>
      <c r="AC2565" s="539"/>
      <c r="AD2565" s="552"/>
      <c r="AE2565" s="558"/>
      <c r="AF2565" s="586">
        <f>IF(AB2565=0,0,(AD2565/AB2565)*100)</f>
        <v>0</v>
      </c>
      <c r="AG2565" s="587"/>
      <c r="AH2565" s="538"/>
      <c r="AI2565" s="539"/>
      <c r="AJ2565" s="552"/>
      <c r="AK2565" s="558"/>
      <c r="AL2565" s="590">
        <f>IF(AH2565=0,0,(AJ2565/AH2565)*100)</f>
        <v>0</v>
      </c>
      <c r="AM2565" s="591"/>
      <c r="AN2565" s="538"/>
      <c r="AO2565" s="539"/>
      <c r="AP2565" s="552"/>
      <c r="AQ2565" s="558"/>
      <c r="AR2565" s="590">
        <f>IF(AN2565=0,0,(AP2565/AN2565)*100)</f>
        <v>0</v>
      </c>
      <c r="AS2565" s="591"/>
      <c r="AT2565" s="578">
        <f>AB2565+AH2565+AN2565</f>
        <v>0</v>
      </c>
      <c r="AU2565" s="579"/>
      <c r="AV2565" s="574">
        <f>AD2565+AJ2565+AP2565</f>
        <v>0</v>
      </c>
      <c r="AW2565" s="575"/>
      <c r="AX2565" s="590">
        <f>IF(AT2565=0,0,(AV2565/AT2565)*100)</f>
        <v>0</v>
      </c>
      <c r="AY2565" s="591"/>
      <c r="AZ2565" s="538"/>
      <c r="BA2565" s="539"/>
      <c r="BB2565" s="552"/>
      <c r="BC2565" s="558"/>
      <c r="BD2565" s="590">
        <f>IF(AZ2565=0,0,(BB2565/AZ2565)*100)</f>
        <v>0</v>
      </c>
      <c r="BE2565" s="591"/>
      <c r="BF2565" s="578">
        <f>AT2565+AZ2565</f>
        <v>0</v>
      </c>
      <c r="BG2565" s="579"/>
      <c r="BH2565" s="574">
        <f>AV2565+BB2565</f>
        <v>0</v>
      </c>
      <c r="BI2565" s="575"/>
      <c r="BJ2565" s="590">
        <f>IF(BF2565=0,0,(BH2565/BF2565)*100)</f>
        <v>0</v>
      </c>
      <c r="BK2565" s="591"/>
      <c r="BL2565" s="650">
        <f>(AD2565*2)+(AJ2565*2)+(AP2565*3)+BB2565</f>
        <v>0</v>
      </c>
      <c r="BM2565" s="651"/>
      <c r="BN2565" s="652"/>
      <c r="BO2565" s="599" t="e">
        <f>(BL2565*BR$2468)+(N2565*BR$2469)+(X2565*BR$2470)+(R2565*BR$2471)+(V2565*BR$2472)+(Z2565*BR$2473)</f>
        <v>#REF!</v>
      </c>
      <c r="BP2565" s="599" t="e">
        <f>((AZ2565-BB2565)*BR$2475)+((AT2565-AV2565)*BR$2474)+(H2565*BR$2476)+(P2565*BR$2477)</f>
        <v>#REF!</v>
      </c>
      <c r="BQ2565" s="54"/>
      <c r="BR2565" s="54"/>
      <c r="BS2565" s="54"/>
    </row>
    <row r="2566" spans="1:71" ht="21.75" customHeight="1">
      <c r="A2566" s="54"/>
      <c r="B2566" s="566"/>
      <c r="C2566" s="560" t="str">
        <f>IF(ROSTER!D$42="","",ROSTER!D$42)</f>
        <v/>
      </c>
      <c r="D2566" s="561"/>
      <c r="E2566" s="547"/>
      <c r="F2566" s="502"/>
      <c r="G2566" s="507"/>
      <c r="H2566" s="544"/>
      <c r="I2566" s="545"/>
      <c r="J2566" s="540"/>
      <c r="K2566" s="541"/>
      <c r="L2566" s="553"/>
      <c r="M2566" s="559"/>
      <c r="N2566" s="556" t="s">
        <v>14</v>
      </c>
      <c r="O2566" s="557"/>
      <c r="P2566" s="540"/>
      <c r="Q2566" s="541"/>
      <c r="R2566" s="553"/>
      <c r="S2566" s="559"/>
      <c r="T2566" s="592"/>
      <c r="U2566" s="593"/>
      <c r="V2566" s="551"/>
      <c r="W2566" s="545"/>
      <c r="X2566" s="540"/>
      <c r="Y2566" s="545"/>
      <c r="Z2566" s="540"/>
      <c r="AA2566" s="545"/>
      <c r="AB2566" s="540"/>
      <c r="AC2566" s="541"/>
      <c r="AD2566" s="553"/>
      <c r="AE2566" s="559"/>
      <c r="AF2566" s="588"/>
      <c r="AG2566" s="589"/>
      <c r="AH2566" s="540"/>
      <c r="AI2566" s="541"/>
      <c r="AJ2566" s="553"/>
      <c r="AK2566" s="559"/>
      <c r="AL2566" s="592"/>
      <c r="AM2566" s="593"/>
      <c r="AN2566" s="540"/>
      <c r="AO2566" s="541"/>
      <c r="AP2566" s="553"/>
      <c r="AQ2566" s="559"/>
      <c r="AR2566" s="592"/>
      <c r="AS2566" s="593"/>
      <c r="AT2566" s="580"/>
      <c r="AU2566" s="581"/>
      <c r="AV2566" s="576"/>
      <c r="AW2566" s="577"/>
      <c r="AX2566" s="592"/>
      <c r="AY2566" s="593"/>
      <c r="AZ2566" s="540"/>
      <c r="BA2566" s="541"/>
      <c r="BB2566" s="553"/>
      <c r="BC2566" s="559"/>
      <c r="BD2566" s="592"/>
      <c r="BE2566" s="593"/>
      <c r="BF2566" s="580"/>
      <c r="BG2566" s="581"/>
      <c r="BH2566" s="576"/>
      <c r="BI2566" s="577"/>
      <c r="BJ2566" s="592"/>
      <c r="BK2566" s="593"/>
      <c r="BL2566" s="653"/>
      <c r="BM2566" s="654"/>
      <c r="BN2566" s="655"/>
      <c r="BO2566" s="600"/>
      <c r="BP2566" s="600"/>
      <c r="BQ2566" s="54"/>
      <c r="BR2566" s="54"/>
      <c r="BS2566" s="54"/>
    </row>
    <row r="2567" spans="1:71" ht="21.75" customHeight="1">
      <c r="A2567" s="54"/>
      <c r="B2567" s="565" t="str">
        <f>IF(ROSTER!B$42="","",ROSTER!B$42)</f>
        <v/>
      </c>
      <c r="C2567" s="536" t="str">
        <f>IF(ROSTER!C$44="","",ROSTER!C$44)</f>
        <v/>
      </c>
      <c r="D2567" s="537"/>
      <c r="E2567" s="546"/>
      <c r="F2567" s="501">
        <f>IF(E2567="y",1,IF(E2567="S",1,0))</f>
        <v>0</v>
      </c>
      <c r="G2567" s="506">
        <f>IF(E2567="S",1,0)</f>
        <v>0</v>
      </c>
      <c r="H2567" s="542"/>
      <c r="I2567" s="543"/>
      <c r="J2567" s="538"/>
      <c r="K2567" s="539"/>
      <c r="L2567" s="552"/>
      <c r="M2567" s="558"/>
      <c r="N2567" s="554">
        <f>L2567+J2567</f>
        <v>0</v>
      </c>
      <c r="O2567" s="555"/>
      <c r="P2567" s="538"/>
      <c r="Q2567" s="539"/>
      <c r="R2567" s="552"/>
      <c r="S2567" s="558"/>
      <c r="T2567" s="590">
        <f t="shared" ref="T2567:T2574" si="2297">R2567-P2567</f>
        <v>0</v>
      </c>
      <c r="U2567" s="591"/>
      <c r="V2567" s="550"/>
      <c r="W2567" s="543"/>
      <c r="X2567" s="538"/>
      <c r="Y2567" s="543"/>
      <c r="Z2567" s="538"/>
      <c r="AA2567" s="543"/>
      <c r="AB2567" s="538"/>
      <c r="AC2567" s="539"/>
      <c r="AD2567" s="552"/>
      <c r="AE2567" s="558"/>
      <c r="AF2567" s="586">
        <f>IF(AB2567=0,0,(AD2567/AB2567)*100)</f>
        <v>0</v>
      </c>
      <c r="AG2567" s="587"/>
      <c r="AH2567" s="538"/>
      <c r="AI2567" s="539"/>
      <c r="AJ2567" s="552"/>
      <c r="AK2567" s="558"/>
      <c r="AL2567" s="590">
        <f>IF(AH2567=0,0,(AJ2567/AH2567)*100)</f>
        <v>0</v>
      </c>
      <c r="AM2567" s="591"/>
      <c r="AN2567" s="538"/>
      <c r="AO2567" s="539"/>
      <c r="AP2567" s="552"/>
      <c r="AQ2567" s="558"/>
      <c r="AR2567" s="590">
        <f>IF(AN2567=0,0,(AP2567/AN2567)*100)</f>
        <v>0</v>
      </c>
      <c r="AS2567" s="591"/>
      <c r="AT2567" s="578">
        <f>AB2567+AH2567+AN2567</f>
        <v>0</v>
      </c>
      <c r="AU2567" s="579"/>
      <c r="AV2567" s="574">
        <f>AD2567+AJ2567+AP2567</f>
        <v>0</v>
      </c>
      <c r="AW2567" s="575"/>
      <c r="AX2567" s="590">
        <f>IF(AT2567=0,0,(AV2567/AT2567)*100)</f>
        <v>0</v>
      </c>
      <c r="AY2567" s="591"/>
      <c r="AZ2567" s="538"/>
      <c r="BA2567" s="539"/>
      <c r="BB2567" s="552"/>
      <c r="BC2567" s="558"/>
      <c r="BD2567" s="590">
        <f>IF(AZ2567=0,0,(BB2567/AZ2567)*100)</f>
        <v>0</v>
      </c>
      <c r="BE2567" s="591"/>
      <c r="BF2567" s="578">
        <f>AT2567+AZ2567</f>
        <v>0</v>
      </c>
      <c r="BG2567" s="579"/>
      <c r="BH2567" s="574">
        <f>AV2567+BB2567</f>
        <v>0</v>
      </c>
      <c r="BI2567" s="575"/>
      <c r="BJ2567" s="590">
        <f>IF(BF2567=0,0,(BH2567/BF2567)*100)</f>
        <v>0</v>
      </c>
      <c r="BK2567" s="591"/>
      <c r="BL2567" s="650">
        <f>(AD2567*2)+(AJ2567*2)+(AP2567*3)+BB2567</f>
        <v>0</v>
      </c>
      <c r="BM2567" s="651"/>
      <c r="BN2567" s="652"/>
      <c r="BO2567" s="599" t="e">
        <f>(BL2567*BR$2468)+(N2567*BR$2469)+(X2567*BR$2470)+(R2567*BR$2471)+(V2567*BR$2472)+(Z2567*BR$2473)</f>
        <v>#REF!</v>
      </c>
      <c r="BP2567" s="599" t="e">
        <f>((AZ2567-BB2567)*BR$2475)+((AT2567-AV2567)*BR$2474)+(H2567*BR$2476)+(P2567*BR$2477)</f>
        <v>#REF!</v>
      </c>
      <c r="BQ2567" s="54"/>
      <c r="BR2567" s="54"/>
      <c r="BS2567" s="54"/>
    </row>
    <row r="2568" spans="1:71" ht="21.75" customHeight="1">
      <c r="A2568" s="54"/>
      <c r="B2568" s="566"/>
      <c r="C2568" s="560" t="str">
        <f>IF(ROSTER!D$44="","",ROSTER!D$44)</f>
        <v/>
      </c>
      <c r="D2568" s="561"/>
      <c r="E2568" s="547"/>
      <c r="F2568" s="502"/>
      <c r="G2568" s="507"/>
      <c r="H2568" s="544"/>
      <c r="I2568" s="545"/>
      <c r="J2568" s="540"/>
      <c r="K2568" s="541"/>
      <c r="L2568" s="553"/>
      <c r="M2568" s="559"/>
      <c r="N2568" s="556" t="s">
        <v>14</v>
      </c>
      <c r="O2568" s="557"/>
      <c r="P2568" s="540"/>
      <c r="Q2568" s="541"/>
      <c r="R2568" s="553"/>
      <c r="S2568" s="559"/>
      <c r="T2568" s="592"/>
      <c r="U2568" s="593"/>
      <c r="V2568" s="551"/>
      <c r="W2568" s="545"/>
      <c r="X2568" s="540"/>
      <c r="Y2568" s="545"/>
      <c r="Z2568" s="540"/>
      <c r="AA2568" s="545"/>
      <c r="AB2568" s="540"/>
      <c r="AC2568" s="541"/>
      <c r="AD2568" s="553"/>
      <c r="AE2568" s="559"/>
      <c r="AF2568" s="588"/>
      <c r="AG2568" s="589"/>
      <c r="AH2568" s="540"/>
      <c r="AI2568" s="541"/>
      <c r="AJ2568" s="553"/>
      <c r="AK2568" s="559"/>
      <c r="AL2568" s="592"/>
      <c r="AM2568" s="593"/>
      <c r="AN2568" s="540"/>
      <c r="AO2568" s="541"/>
      <c r="AP2568" s="553"/>
      <c r="AQ2568" s="559"/>
      <c r="AR2568" s="592"/>
      <c r="AS2568" s="593"/>
      <c r="AT2568" s="580"/>
      <c r="AU2568" s="581"/>
      <c r="AV2568" s="576"/>
      <c r="AW2568" s="577"/>
      <c r="AX2568" s="592"/>
      <c r="AY2568" s="593"/>
      <c r="AZ2568" s="540"/>
      <c r="BA2568" s="541"/>
      <c r="BB2568" s="553"/>
      <c r="BC2568" s="559"/>
      <c r="BD2568" s="592"/>
      <c r="BE2568" s="593"/>
      <c r="BF2568" s="580"/>
      <c r="BG2568" s="581"/>
      <c r="BH2568" s="576"/>
      <c r="BI2568" s="577"/>
      <c r="BJ2568" s="592"/>
      <c r="BK2568" s="593"/>
      <c r="BL2568" s="653"/>
      <c r="BM2568" s="654"/>
      <c r="BN2568" s="655"/>
      <c r="BO2568" s="600"/>
      <c r="BP2568" s="600"/>
      <c r="BQ2568" s="54"/>
      <c r="BR2568" s="54"/>
      <c r="BS2568" s="54"/>
    </row>
    <row r="2569" spans="1:71" ht="21.75" customHeight="1">
      <c r="A2569" s="54"/>
      <c r="B2569" s="565" t="str">
        <f>IF(ROSTER!B$46="","",ROSTER!B$46)</f>
        <v/>
      </c>
      <c r="C2569" s="536" t="str">
        <f>IF(ROSTER!C$46="","",ROSTER!C$46)</f>
        <v/>
      </c>
      <c r="D2569" s="537"/>
      <c r="E2569" s="546"/>
      <c r="F2569" s="501">
        <f>IF(E2569="y",1,IF(E2569="S",1,0))</f>
        <v>0</v>
      </c>
      <c r="G2569" s="506">
        <f>IF(E2569="S",1,0)</f>
        <v>0</v>
      </c>
      <c r="H2569" s="542"/>
      <c r="I2569" s="543"/>
      <c r="J2569" s="538"/>
      <c r="K2569" s="539"/>
      <c r="L2569" s="552"/>
      <c r="M2569" s="558"/>
      <c r="N2569" s="554">
        <f>L2569+J2569</f>
        <v>0</v>
      </c>
      <c r="O2569" s="555"/>
      <c r="P2569" s="538"/>
      <c r="Q2569" s="539"/>
      <c r="R2569" s="552"/>
      <c r="S2569" s="558"/>
      <c r="T2569" s="590">
        <f t="shared" ref="T2569:T2574" si="2298">R2569-P2569</f>
        <v>0</v>
      </c>
      <c r="U2569" s="591"/>
      <c r="V2569" s="550"/>
      <c r="W2569" s="543"/>
      <c r="X2569" s="538"/>
      <c r="Y2569" s="543"/>
      <c r="Z2569" s="538"/>
      <c r="AA2569" s="543"/>
      <c r="AB2569" s="538"/>
      <c r="AC2569" s="539"/>
      <c r="AD2569" s="552"/>
      <c r="AE2569" s="558"/>
      <c r="AF2569" s="586">
        <f>IF(AB2569=0,0,(AD2569/AB2569)*100)</f>
        <v>0</v>
      </c>
      <c r="AG2569" s="587"/>
      <c r="AH2569" s="538"/>
      <c r="AI2569" s="539"/>
      <c r="AJ2569" s="552"/>
      <c r="AK2569" s="558"/>
      <c r="AL2569" s="590">
        <f>IF(AH2569=0,0,(AJ2569/AH2569)*100)</f>
        <v>0</v>
      </c>
      <c r="AM2569" s="591"/>
      <c r="AN2569" s="538"/>
      <c r="AO2569" s="539"/>
      <c r="AP2569" s="552"/>
      <c r="AQ2569" s="558"/>
      <c r="AR2569" s="590">
        <f>IF(AN2569=0,0,(AP2569/AN2569)*100)</f>
        <v>0</v>
      </c>
      <c r="AS2569" s="591"/>
      <c r="AT2569" s="578">
        <f>AB2569+AH2569+AN2569</f>
        <v>0</v>
      </c>
      <c r="AU2569" s="579"/>
      <c r="AV2569" s="574">
        <f>AD2569+AJ2569+AP2569</f>
        <v>0</v>
      </c>
      <c r="AW2569" s="575"/>
      <c r="AX2569" s="590">
        <f>IF(AT2569=0,0,(AV2569/AT2569)*100)</f>
        <v>0</v>
      </c>
      <c r="AY2569" s="591"/>
      <c r="AZ2569" s="538"/>
      <c r="BA2569" s="539"/>
      <c r="BB2569" s="552"/>
      <c r="BC2569" s="558"/>
      <c r="BD2569" s="590">
        <f>IF(AZ2569=0,0,(BB2569/AZ2569)*100)</f>
        <v>0</v>
      </c>
      <c r="BE2569" s="591"/>
      <c r="BF2569" s="578">
        <f>AT2569+AZ2569</f>
        <v>0</v>
      </c>
      <c r="BG2569" s="579"/>
      <c r="BH2569" s="574">
        <f>AV2569+BB2569</f>
        <v>0</v>
      </c>
      <c r="BI2569" s="575"/>
      <c r="BJ2569" s="590">
        <f>IF(BF2569=0,0,(BH2569/BF2569)*100)</f>
        <v>0</v>
      </c>
      <c r="BK2569" s="591"/>
      <c r="BL2569" s="650">
        <f>(AD2569*2)+(AJ2569*2)+(AP2569*3)+BB2569</f>
        <v>0</v>
      </c>
      <c r="BM2569" s="651"/>
      <c r="BN2569" s="652"/>
      <c r="BO2569" s="601" t="e">
        <f>(BL2569*BR$74)+(N2569*BR$75)+(X2569*BR$76)+(R2569*BR$77)+(V2569*BR$78)+(Z2569*BR$79)</f>
        <v>#REF!</v>
      </c>
      <c r="BP2569" s="599" t="e">
        <f>((AZ2569-BB2569)*BR$81)+((AT2569-AV2569)*BR$80)+(H2569*BR$82)+(P2569*BR$83)</f>
        <v>#REF!</v>
      </c>
      <c r="BQ2569" s="54"/>
      <c r="BR2569" s="54"/>
      <c r="BS2569" s="54"/>
    </row>
    <row r="2570" spans="1:71" ht="22.5" customHeight="1">
      <c r="A2570" s="54"/>
      <c r="B2570" s="566"/>
      <c r="C2570" s="560" t="str">
        <f>IF(ROSTER!D$46="","",ROSTER!D$46)</f>
        <v/>
      </c>
      <c r="D2570" s="561"/>
      <c r="E2570" s="547"/>
      <c r="F2570" s="502"/>
      <c r="G2570" s="507"/>
      <c r="H2570" s="544"/>
      <c r="I2570" s="545"/>
      <c r="J2570" s="540"/>
      <c r="K2570" s="541"/>
      <c r="L2570" s="553"/>
      <c r="M2570" s="559"/>
      <c r="N2570" s="556" t="s">
        <v>14</v>
      </c>
      <c r="O2570" s="557"/>
      <c r="P2570" s="540"/>
      <c r="Q2570" s="541"/>
      <c r="R2570" s="553"/>
      <c r="S2570" s="559"/>
      <c r="T2570" s="592"/>
      <c r="U2570" s="593"/>
      <c r="V2570" s="551"/>
      <c r="W2570" s="545"/>
      <c r="X2570" s="540"/>
      <c r="Y2570" s="545"/>
      <c r="Z2570" s="540"/>
      <c r="AA2570" s="545"/>
      <c r="AB2570" s="540"/>
      <c r="AC2570" s="541"/>
      <c r="AD2570" s="553"/>
      <c r="AE2570" s="559"/>
      <c r="AF2570" s="588"/>
      <c r="AG2570" s="589"/>
      <c r="AH2570" s="540"/>
      <c r="AI2570" s="541"/>
      <c r="AJ2570" s="553"/>
      <c r="AK2570" s="559"/>
      <c r="AL2570" s="592"/>
      <c r="AM2570" s="593"/>
      <c r="AN2570" s="540"/>
      <c r="AO2570" s="541"/>
      <c r="AP2570" s="553"/>
      <c r="AQ2570" s="559"/>
      <c r="AR2570" s="592"/>
      <c r="AS2570" s="593"/>
      <c r="AT2570" s="580"/>
      <c r="AU2570" s="581"/>
      <c r="AV2570" s="576"/>
      <c r="AW2570" s="577"/>
      <c r="AX2570" s="592"/>
      <c r="AY2570" s="593"/>
      <c r="AZ2570" s="540"/>
      <c r="BA2570" s="541"/>
      <c r="BB2570" s="553"/>
      <c r="BC2570" s="559"/>
      <c r="BD2570" s="592"/>
      <c r="BE2570" s="593"/>
      <c r="BF2570" s="580"/>
      <c r="BG2570" s="581"/>
      <c r="BH2570" s="576"/>
      <c r="BI2570" s="577"/>
      <c r="BJ2570" s="592"/>
      <c r="BK2570" s="593"/>
      <c r="BL2570" s="653"/>
      <c r="BM2570" s="654"/>
      <c r="BN2570" s="655"/>
      <c r="BO2570" s="602"/>
      <c r="BP2570" s="600"/>
      <c r="BQ2570" s="54"/>
      <c r="BR2570" s="54"/>
      <c r="BS2570" s="54"/>
    </row>
    <row r="2571" spans="1:71" ht="21.75" customHeight="1">
      <c r="A2571" s="54"/>
      <c r="B2571" s="565" t="str">
        <f>IF(ROSTER!B$48="","",ROSTER!B$48)</f>
        <v/>
      </c>
      <c r="C2571" s="536" t="str">
        <f>IF(ROSTER!C$48="","",ROSTER!C$48)</f>
        <v/>
      </c>
      <c r="D2571" s="537"/>
      <c r="E2571" s="546"/>
      <c r="F2571" s="501">
        <f t="shared" ref="F2571" si="2299">IF(E2571="y",1,IF(E2571="S",1,0))</f>
        <v>0</v>
      </c>
      <c r="G2571" s="506">
        <f t="shared" ref="G2571" si="2300">IF(E2571="S",1,0)</f>
        <v>0</v>
      </c>
      <c r="H2571" s="542"/>
      <c r="I2571" s="543"/>
      <c r="J2571" s="538"/>
      <c r="K2571" s="539"/>
      <c r="L2571" s="552"/>
      <c r="M2571" s="558"/>
      <c r="N2571" s="554">
        <f t="shared" ref="N2571" si="2301">L2571+J2571</f>
        <v>0</v>
      </c>
      <c r="O2571" s="555"/>
      <c r="P2571" s="538"/>
      <c r="Q2571" s="539"/>
      <c r="R2571" s="552"/>
      <c r="S2571" s="558"/>
      <c r="T2571" s="590">
        <f t="shared" ref="T2571:T2574" si="2302">R2571-P2571</f>
        <v>0</v>
      </c>
      <c r="U2571" s="591"/>
      <c r="V2571" s="550"/>
      <c r="W2571" s="543"/>
      <c r="X2571" s="538"/>
      <c r="Y2571" s="543"/>
      <c r="Z2571" s="538"/>
      <c r="AA2571" s="543"/>
      <c r="AB2571" s="538"/>
      <c r="AC2571" s="539"/>
      <c r="AD2571" s="552"/>
      <c r="AE2571" s="558"/>
      <c r="AF2571" s="586"/>
      <c r="AG2571" s="587"/>
      <c r="AH2571" s="538"/>
      <c r="AI2571" s="539"/>
      <c r="AJ2571" s="552"/>
      <c r="AK2571" s="558"/>
      <c r="AL2571" s="590">
        <f t="shared" ref="AL2571" si="2303">IF(AH2571=0,0,(AJ2571/AH2571)*100)</f>
        <v>0</v>
      </c>
      <c r="AM2571" s="591"/>
      <c r="AN2571" s="538"/>
      <c r="AO2571" s="539"/>
      <c r="AP2571" s="552"/>
      <c r="AQ2571" s="558"/>
      <c r="AR2571" s="590">
        <f t="shared" ref="AR2571" si="2304">IF(AN2571=0,0,(AP2571/AN2571)*100)</f>
        <v>0</v>
      </c>
      <c r="AS2571" s="591"/>
      <c r="AT2571" s="578">
        <f t="shared" ref="AT2571" si="2305">AB2571+AH2571+AN2571</f>
        <v>0</v>
      </c>
      <c r="AU2571" s="579"/>
      <c r="AV2571" s="574">
        <f t="shared" ref="AV2571" si="2306">AD2571+AJ2571+AP2571</f>
        <v>0</v>
      </c>
      <c r="AW2571" s="575"/>
      <c r="AX2571" s="590">
        <f t="shared" ref="AX2571" si="2307">IF(AT2571=0,0,(AV2571/AT2571)*100)</f>
        <v>0</v>
      </c>
      <c r="AY2571" s="591"/>
      <c r="AZ2571" s="538"/>
      <c r="BA2571" s="539"/>
      <c r="BB2571" s="552"/>
      <c r="BC2571" s="558"/>
      <c r="BD2571" s="590">
        <f t="shared" ref="BD2571" si="2308">IF(AZ2571=0,0,(BB2571/AZ2571)*100)</f>
        <v>0</v>
      </c>
      <c r="BE2571" s="591"/>
      <c r="BF2571" s="578">
        <f t="shared" ref="BF2571" si="2309">AT2571+AZ2571</f>
        <v>0</v>
      </c>
      <c r="BG2571" s="579"/>
      <c r="BH2571" s="574">
        <f t="shared" ref="BH2571" si="2310">AV2571+BB2571</f>
        <v>0</v>
      </c>
      <c r="BI2571" s="575"/>
      <c r="BJ2571" s="590">
        <f t="shared" ref="BJ2571" si="2311">IF(BF2571=0,0,(BH2571/BF2571)*100)</f>
        <v>0</v>
      </c>
      <c r="BK2571" s="591"/>
      <c r="BL2571" s="650">
        <f t="shared" ref="BL2571" si="2312">(AD2571*2)+(AJ2571*2)+(AP2571*3)+BB2571</f>
        <v>0</v>
      </c>
      <c r="BM2571" s="651"/>
      <c r="BN2571" s="652"/>
      <c r="BO2571" s="601" t="e">
        <f>(BL2571*BR$74)+(N2571*BR$75)+(X2571*BR$76)+(R2571*BR$77)+(V2571*BR$78)+(Z2571*BR$79)</f>
        <v>#REF!</v>
      </c>
      <c r="BP2571" s="599" t="e">
        <f>((AZ2571-BB2571)*BR$81)+((AT2571-AV2571)*BR$80)+(H2571*BR$82)+(P2571*BR$83)</f>
        <v>#REF!</v>
      </c>
      <c r="BQ2571" s="54"/>
      <c r="BR2571" s="54"/>
      <c r="BS2571" s="54"/>
    </row>
    <row r="2572" spans="1:71" ht="22.5" customHeight="1">
      <c r="A2572" s="54"/>
      <c r="B2572" s="566"/>
      <c r="C2572" s="560" t="str">
        <f>IF(ROSTER!D$48="","",ROSTER!D$48)</f>
        <v/>
      </c>
      <c r="D2572" s="561"/>
      <c r="E2572" s="547"/>
      <c r="F2572" s="502"/>
      <c r="G2572" s="507"/>
      <c r="H2572" s="544"/>
      <c r="I2572" s="545"/>
      <c r="J2572" s="540"/>
      <c r="K2572" s="541"/>
      <c r="L2572" s="553"/>
      <c r="M2572" s="559"/>
      <c r="N2572" s="556" t="s">
        <v>14</v>
      </c>
      <c r="O2572" s="557"/>
      <c r="P2572" s="540"/>
      <c r="Q2572" s="541"/>
      <c r="R2572" s="553"/>
      <c r="S2572" s="559"/>
      <c r="T2572" s="592"/>
      <c r="U2572" s="593"/>
      <c r="V2572" s="551"/>
      <c r="W2572" s="545"/>
      <c r="X2572" s="540"/>
      <c r="Y2572" s="545"/>
      <c r="Z2572" s="540"/>
      <c r="AA2572" s="545"/>
      <c r="AB2572" s="540"/>
      <c r="AC2572" s="541"/>
      <c r="AD2572" s="553"/>
      <c r="AE2572" s="559"/>
      <c r="AF2572" s="588"/>
      <c r="AG2572" s="589"/>
      <c r="AH2572" s="540"/>
      <c r="AI2572" s="541"/>
      <c r="AJ2572" s="553"/>
      <c r="AK2572" s="559"/>
      <c r="AL2572" s="592"/>
      <c r="AM2572" s="593"/>
      <c r="AN2572" s="540"/>
      <c r="AO2572" s="541"/>
      <c r="AP2572" s="553"/>
      <c r="AQ2572" s="559"/>
      <c r="AR2572" s="592"/>
      <c r="AS2572" s="593"/>
      <c r="AT2572" s="580"/>
      <c r="AU2572" s="581"/>
      <c r="AV2572" s="576"/>
      <c r="AW2572" s="577"/>
      <c r="AX2572" s="592"/>
      <c r="AY2572" s="593"/>
      <c r="AZ2572" s="540"/>
      <c r="BA2572" s="541"/>
      <c r="BB2572" s="553"/>
      <c r="BC2572" s="559"/>
      <c r="BD2572" s="592"/>
      <c r="BE2572" s="593"/>
      <c r="BF2572" s="580"/>
      <c r="BG2572" s="581"/>
      <c r="BH2572" s="576"/>
      <c r="BI2572" s="577"/>
      <c r="BJ2572" s="592"/>
      <c r="BK2572" s="593"/>
      <c r="BL2572" s="653"/>
      <c r="BM2572" s="654"/>
      <c r="BN2572" s="655"/>
      <c r="BO2572" s="602"/>
      <c r="BP2572" s="600"/>
      <c r="BQ2572" s="54"/>
      <c r="BR2572" s="54"/>
      <c r="BS2572" s="54"/>
    </row>
    <row r="2573" spans="1:71" ht="21.75" customHeight="1">
      <c r="A2573" s="54"/>
      <c r="B2573" s="565" t="str">
        <f>IF(ROSTER!B$50="","",ROSTER!B$50)</f>
        <v/>
      </c>
      <c r="C2573" s="536" t="str">
        <f>IF(ROSTER!C$50="","",ROSTER!C$50)</f>
        <v/>
      </c>
      <c r="D2573" s="537"/>
      <c r="E2573" s="546"/>
      <c r="F2573" s="501">
        <f t="shared" ref="F2573" si="2313">IF(E2573="y",1,IF(E2573="S",1,0))</f>
        <v>0</v>
      </c>
      <c r="G2573" s="506">
        <f t="shared" ref="G2573" si="2314">IF(E2573="S",1,0)</f>
        <v>0</v>
      </c>
      <c r="H2573" s="542"/>
      <c r="I2573" s="543"/>
      <c r="J2573" s="538"/>
      <c r="K2573" s="539"/>
      <c r="L2573" s="552"/>
      <c r="M2573" s="558"/>
      <c r="N2573" s="554">
        <f t="shared" ref="N2573" si="2315">L2573+J2573</f>
        <v>0</v>
      </c>
      <c r="O2573" s="555"/>
      <c r="P2573" s="538"/>
      <c r="Q2573" s="539"/>
      <c r="R2573" s="552"/>
      <c r="S2573" s="558"/>
      <c r="T2573" s="590">
        <f t="shared" ref="T2573:T2574" si="2316">R2573-P2573</f>
        <v>0</v>
      </c>
      <c r="U2573" s="591"/>
      <c r="V2573" s="550"/>
      <c r="W2573" s="543"/>
      <c r="X2573" s="538"/>
      <c r="Y2573" s="543"/>
      <c r="Z2573" s="538"/>
      <c r="AA2573" s="543"/>
      <c r="AB2573" s="538"/>
      <c r="AC2573" s="539"/>
      <c r="AD2573" s="552"/>
      <c r="AE2573" s="558"/>
      <c r="AF2573" s="586"/>
      <c r="AG2573" s="587"/>
      <c r="AH2573" s="538"/>
      <c r="AI2573" s="539"/>
      <c r="AJ2573" s="552"/>
      <c r="AK2573" s="558"/>
      <c r="AL2573" s="590">
        <f t="shared" ref="AL2573" si="2317">IF(AH2573=0,0,(AJ2573/AH2573)*100)</f>
        <v>0</v>
      </c>
      <c r="AM2573" s="591"/>
      <c r="AN2573" s="538"/>
      <c r="AO2573" s="539"/>
      <c r="AP2573" s="552"/>
      <c r="AQ2573" s="558"/>
      <c r="AR2573" s="590">
        <f t="shared" ref="AR2573" si="2318">IF(AN2573=0,0,(AP2573/AN2573)*100)</f>
        <v>0</v>
      </c>
      <c r="AS2573" s="591"/>
      <c r="AT2573" s="578">
        <f t="shared" ref="AT2573" si="2319">AB2573+AH2573+AN2573</f>
        <v>0</v>
      </c>
      <c r="AU2573" s="579"/>
      <c r="AV2573" s="574">
        <f t="shared" ref="AV2573" si="2320">AD2573+AJ2573+AP2573</f>
        <v>0</v>
      </c>
      <c r="AW2573" s="575"/>
      <c r="AX2573" s="590">
        <f t="shared" ref="AX2573" si="2321">IF(AT2573=0,0,(AV2573/AT2573)*100)</f>
        <v>0</v>
      </c>
      <c r="AY2573" s="591"/>
      <c r="AZ2573" s="538"/>
      <c r="BA2573" s="539"/>
      <c r="BB2573" s="552"/>
      <c r="BC2573" s="558"/>
      <c r="BD2573" s="590">
        <f t="shared" ref="BD2573" si="2322">IF(AZ2573=0,0,(BB2573/AZ2573)*100)</f>
        <v>0</v>
      </c>
      <c r="BE2573" s="591"/>
      <c r="BF2573" s="578">
        <f t="shared" ref="BF2573" si="2323">AT2573+AZ2573</f>
        <v>0</v>
      </c>
      <c r="BG2573" s="579"/>
      <c r="BH2573" s="574">
        <f t="shared" ref="BH2573" si="2324">AV2573+BB2573</f>
        <v>0</v>
      </c>
      <c r="BI2573" s="575"/>
      <c r="BJ2573" s="590">
        <f t="shared" ref="BJ2573" si="2325">IF(BF2573=0,0,(BH2573/BF2573)*100)</f>
        <v>0</v>
      </c>
      <c r="BK2573" s="591"/>
      <c r="BL2573" s="650">
        <f t="shared" ref="BL2573" si="2326">(AD2573*2)+(AJ2573*2)+(AP2573*3)+BB2573</f>
        <v>0</v>
      </c>
      <c r="BM2573" s="651"/>
      <c r="BN2573" s="652"/>
      <c r="BO2573" s="601" t="e">
        <f>(BL2573*BR$74)+(N2573*BR$75)+(X2573*BR$76)+(R2573*BR$77)+(V2573*BR$78)+(Z2573*BR$79)</f>
        <v>#REF!</v>
      </c>
      <c r="BP2573" s="599" t="e">
        <f>((AZ2573-BB2573)*BR$81)+((AT2573-AV2573)*BR$80)+(H2573*BR$82)+(P2573*BR$83)</f>
        <v>#REF!</v>
      </c>
      <c r="BQ2573" s="54"/>
      <c r="BR2573" s="54"/>
      <c r="BS2573" s="54"/>
    </row>
    <row r="2574" spans="1:71" ht="22.5" customHeight="1" thickBot="1">
      <c r="A2574" s="54"/>
      <c r="B2574" s="566"/>
      <c r="C2574" s="560" t="str">
        <f>IF(ROSTER!D$50="","",ROSTER!D$50)</f>
        <v/>
      </c>
      <c r="D2574" s="561"/>
      <c r="E2574" s="547"/>
      <c r="F2574" s="502"/>
      <c r="G2574" s="507"/>
      <c r="H2574" s="544"/>
      <c r="I2574" s="545"/>
      <c r="J2574" s="540"/>
      <c r="K2574" s="541"/>
      <c r="L2574" s="553"/>
      <c r="M2574" s="559"/>
      <c r="N2574" s="556" t="s">
        <v>14</v>
      </c>
      <c r="O2574" s="557"/>
      <c r="P2574" s="540"/>
      <c r="Q2574" s="541"/>
      <c r="R2574" s="553"/>
      <c r="S2574" s="559"/>
      <c r="T2574" s="592"/>
      <c r="U2574" s="593"/>
      <c r="V2574" s="551"/>
      <c r="W2574" s="545"/>
      <c r="X2574" s="540"/>
      <c r="Y2574" s="545"/>
      <c r="Z2574" s="540"/>
      <c r="AA2574" s="545"/>
      <c r="AB2574" s="540"/>
      <c r="AC2574" s="541"/>
      <c r="AD2574" s="553"/>
      <c r="AE2574" s="559"/>
      <c r="AF2574" s="588"/>
      <c r="AG2574" s="589"/>
      <c r="AH2574" s="540"/>
      <c r="AI2574" s="541"/>
      <c r="AJ2574" s="553"/>
      <c r="AK2574" s="559"/>
      <c r="AL2574" s="592"/>
      <c r="AM2574" s="593"/>
      <c r="AN2574" s="540"/>
      <c r="AO2574" s="541"/>
      <c r="AP2574" s="553"/>
      <c r="AQ2574" s="559"/>
      <c r="AR2574" s="592"/>
      <c r="AS2574" s="593"/>
      <c r="AT2574" s="580"/>
      <c r="AU2574" s="581"/>
      <c r="AV2574" s="576"/>
      <c r="AW2574" s="577"/>
      <c r="AX2574" s="592"/>
      <c r="AY2574" s="593"/>
      <c r="AZ2574" s="540"/>
      <c r="BA2574" s="541"/>
      <c r="BB2574" s="553"/>
      <c r="BC2574" s="559"/>
      <c r="BD2574" s="592"/>
      <c r="BE2574" s="593"/>
      <c r="BF2574" s="580"/>
      <c r="BG2574" s="581"/>
      <c r="BH2574" s="576"/>
      <c r="BI2574" s="577"/>
      <c r="BJ2574" s="592"/>
      <c r="BK2574" s="593"/>
      <c r="BL2574" s="653"/>
      <c r="BM2574" s="654"/>
      <c r="BN2574" s="655"/>
      <c r="BO2574" s="602"/>
      <c r="BP2574" s="600"/>
      <c r="BQ2574" s="54"/>
      <c r="BR2574" s="54"/>
      <c r="BS2574" s="54"/>
    </row>
    <row r="2575" spans="1:71" s="335" customFormat="1" ht="33.4" customHeight="1">
      <c r="A2575" s="333"/>
      <c r="B2575" s="689"/>
      <c r="C2575" s="685"/>
      <c r="D2575" s="685" t="s">
        <v>10</v>
      </c>
      <c r="E2575" s="686"/>
      <c r="F2575" s="334"/>
      <c r="G2575" s="334"/>
      <c r="H2575" s="642">
        <f>SUM(H2531:I2574)</f>
        <v>0</v>
      </c>
      <c r="I2575" s="631"/>
      <c r="J2575" s="642">
        <f>SUM(J2531:K2574)</f>
        <v>0</v>
      </c>
      <c r="K2575" s="631"/>
      <c r="L2575" s="630">
        <f>SUM(L2531:M2574)</f>
        <v>0</v>
      </c>
      <c r="M2575" s="640"/>
      <c r="N2575" s="626">
        <f>L2575+J2575</f>
        <v>0</v>
      </c>
      <c r="O2575" s="627"/>
      <c r="P2575" s="630">
        <f>SUM(P2531:Q2574)</f>
        <v>0</v>
      </c>
      <c r="Q2575" s="631"/>
      <c r="R2575" s="630">
        <f t="shared" ref="R2575" si="2327">SUM(R2531:S2574)</f>
        <v>0</v>
      </c>
      <c r="S2575" s="640"/>
      <c r="T2575" s="630">
        <f t="shared" ref="T2575" si="2328">SUM(T2531:U2574)</f>
        <v>0</v>
      </c>
      <c r="U2575" s="627"/>
      <c r="V2575" s="640">
        <f t="shared" ref="V2575" si="2329">SUM(V2531:W2574)</f>
        <v>0</v>
      </c>
      <c r="W2575" s="640"/>
      <c r="X2575" s="642">
        <f t="shared" ref="X2575" si="2330">SUM(X2531:Y2574)</f>
        <v>0</v>
      </c>
      <c r="Y2575" s="627"/>
      <c r="Z2575" s="642">
        <f t="shared" ref="Z2575" si="2331">SUM(Z2531:AA2574)</f>
        <v>0</v>
      </c>
      <c r="AA2575" s="627"/>
      <c r="AB2575" s="640">
        <f t="shared" ref="AB2575" si="2332">SUM(AB2531:AC2574)</f>
        <v>0</v>
      </c>
      <c r="AC2575" s="631"/>
      <c r="AD2575" s="630">
        <f t="shared" ref="AD2575" si="2333">SUM(AD2531:AE2574)</f>
        <v>0</v>
      </c>
      <c r="AE2575" s="640"/>
      <c r="AF2575" s="626">
        <f t="shared" ref="AF2575" si="2334">SUM(AF2531:AG2574)</f>
        <v>0</v>
      </c>
      <c r="AG2575" s="627"/>
      <c r="AH2575" s="630">
        <f t="shared" ref="AH2575" si="2335">SUM(AH2531:AI2574)</f>
        <v>0</v>
      </c>
      <c r="AI2575" s="631"/>
      <c r="AJ2575" s="630">
        <f t="shared" ref="AJ2575" si="2336">SUM(AJ2531:AK2574)</f>
        <v>0</v>
      </c>
      <c r="AK2575" s="640"/>
      <c r="AL2575" s="626">
        <f>IF(AH2575=0,0,(AJ2575/AH2575)*100)</f>
        <v>0</v>
      </c>
      <c r="AM2575" s="627"/>
      <c r="AN2575" s="630">
        <f>SUM(AN2531:AO2574)</f>
        <v>0</v>
      </c>
      <c r="AO2575" s="631"/>
      <c r="AP2575" s="630">
        <f>SUM(AP2531:AQ2574)</f>
        <v>0</v>
      </c>
      <c r="AQ2575" s="640"/>
      <c r="AR2575" s="626">
        <f>IF(AN2575=0,0,(AP2575/AN2575)*100)</f>
        <v>0</v>
      </c>
      <c r="AS2575" s="627"/>
      <c r="AT2575" s="642">
        <f>AB2575+AH2575+AN2575</f>
        <v>0</v>
      </c>
      <c r="AU2575" s="631"/>
      <c r="AV2575" s="630">
        <f>AD2575+AJ2575+AP2575</f>
        <v>0</v>
      </c>
      <c r="AW2575" s="670"/>
      <c r="AX2575" s="626">
        <f>IF(AT2575=0,0,(AV2575/AT2575)*100)</f>
        <v>0</v>
      </c>
      <c r="AY2575" s="627"/>
      <c r="AZ2575" s="630">
        <f>SUM(AZ2531:BA2574)</f>
        <v>0</v>
      </c>
      <c r="BA2575" s="631"/>
      <c r="BB2575" s="630">
        <f>SUM(BB2531:BC2574)</f>
        <v>0</v>
      </c>
      <c r="BC2575" s="640"/>
      <c r="BD2575" s="626">
        <f>IF(AZ2575=0,0,(BB2575/AZ2575)*100)</f>
        <v>0</v>
      </c>
      <c r="BE2575" s="627"/>
      <c r="BF2575" s="642">
        <f>AT2575+AZ2575</f>
        <v>0</v>
      </c>
      <c r="BG2575" s="631"/>
      <c r="BH2575" s="630">
        <f>AV2575+BB2575</f>
        <v>0</v>
      </c>
      <c r="BI2575" s="670"/>
      <c r="BJ2575" s="626">
        <f>IF(BF2575=0,0,(BH2575/BF2575)*100)</f>
        <v>0</v>
      </c>
      <c r="BK2575" s="668"/>
      <c r="BL2575" s="644">
        <f>SUM(BL2531:BN2574)</f>
        <v>0</v>
      </c>
      <c r="BM2575" s="645"/>
      <c r="BN2575" s="646"/>
      <c r="BO2575" s="601" t="e">
        <f>(BL2575*BR$74)+(N2575*BR$75)+(X2575*BR$76)+(R2575*BR$77)+(V2575*BR$78)+(Z2575*BR$79)</f>
        <v>#REF!</v>
      </c>
      <c r="BP2575" s="599" t="e">
        <f>((AZ2575-BB2575)*BR$81)+((AT2575-AV2575)*BR$80)+(H2575*BR$82)+(P2575*BR$83)</f>
        <v>#REF!</v>
      </c>
      <c r="BQ2575" s="333"/>
      <c r="BR2575" s="333"/>
      <c r="BS2575" s="333"/>
    </row>
    <row r="2576" spans="1:71" s="335" customFormat="1" ht="33.950000000000003" customHeight="1" thickBot="1">
      <c r="A2576" s="333"/>
      <c r="B2576" s="690"/>
      <c r="C2576" s="687"/>
      <c r="D2576" s="687"/>
      <c r="E2576" s="688"/>
      <c r="F2576" s="336"/>
      <c r="G2576" s="336"/>
      <c r="H2576" s="643"/>
      <c r="I2576" s="633"/>
      <c r="J2576" s="643"/>
      <c r="K2576" s="633"/>
      <c r="L2576" s="632"/>
      <c r="M2576" s="641"/>
      <c r="N2576" s="628" t="s">
        <v>14</v>
      </c>
      <c r="O2576" s="629"/>
      <c r="P2576" s="632"/>
      <c r="Q2576" s="633"/>
      <c r="R2576" s="632"/>
      <c r="S2576" s="641"/>
      <c r="T2576" s="632"/>
      <c r="U2576" s="629"/>
      <c r="V2576" s="641"/>
      <c r="W2576" s="641"/>
      <c r="X2576" s="643"/>
      <c r="Y2576" s="629"/>
      <c r="Z2576" s="643"/>
      <c r="AA2576" s="629"/>
      <c r="AB2576" s="641"/>
      <c r="AC2576" s="633"/>
      <c r="AD2576" s="632"/>
      <c r="AE2576" s="641"/>
      <c r="AF2576" s="628"/>
      <c r="AG2576" s="629"/>
      <c r="AH2576" s="632"/>
      <c r="AI2576" s="633"/>
      <c r="AJ2576" s="632"/>
      <c r="AK2576" s="641"/>
      <c r="AL2576" s="628"/>
      <c r="AM2576" s="629"/>
      <c r="AN2576" s="632"/>
      <c r="AO2576" s="633"/>
      <c r="AP2576" s="632"/>
      <c r="AQ2576" s="641"/>
      <c r="AR2576" s="628"/>
      <c r="AS2576" s="629"/>
      <c r="AT2576" s="643"/>
      <c r="AU2576" s="633"/>
      <c r="AV2576" s="632"/>
      <c r="AW2576" s="671"/>
      <c r="AX2576" s="628"/>
      <c r="AY2576" s="629"/>
      <c r="AZ2576" s="632"/>
      <c r="BA2576" s="633"/>
      <c r="BB2576" s="632"/>
      <c r="BC2576" s="641"/>
      <c r="BD2576" s="628"/>
      <c r="BE2576" s="629"/>
      <c r="BF2576" s="643"/>
      <c r="BG2576" s="633"/>
      <c r="BH2576" s="632"/>
      <c r="BI2576" s="671"/>
      <c r="BJ2576" s="628"/>
      <c r="BK2576" s="669"/>
      <c r="BL2576" s="647"/>
      <c r="BM2576" s="648"/>
      <c r="BN2576" s="649"/>
      <c r="BO2576" s="602"/>
      <c r="BP2576" s="600"/>
      <c r="BQ2576" s="333"/>
      <c r="BR2576" s="333"/>
      <c r="BS2576" s="333"/>
    </row>
    <row r="2577" spans="1:71" s="341" customFormat="1" ht="48.2" customHeight="1" thickBot="1">
      <c r="A2577" s="337"/>
      <c r="B2577" s="667"/>
      <c r="C2577" s="665"/>
      <c r="D2577" s="665" t="s">
        <v>13</v>
      </c>
      <c r="E2577" s="666"/>
      <c r="F2577" s="338"/>
      <c r="G2577" s="334"/>
      <c r="H2577" s="676"/>
      <c r="I2577" s="677"/>
      <c r="J2577" s="673"/>
      <c r="K2577" s="672"/>
      <c r="L2577" s="605"/>
      <c r="M2577" s="606"/>
      <c r="N2577" s="674">
        <f>J2577+L2577</f>
        <v>0</v>
      </c>
      <c r="O2577" s="675"/>
      <c r="P2577" s="673"/>
      <c r="Q2577" s="672"/>
      <c r="R2577" s="605"/>
      <c r="S2577" s="672"/>
      <c r="T2577" s="626">
        <f>R2577-P2577</f>
        <v>0</v>
      </c>
      <c r="U2577" s="627"/>
      <c r="V2577" s="673"/>
      <c r="W2577" s="678"/>
      <c r="X2577" s="679"/>
      <c r="Y2577" s="680"/>
      <c r="Z2577" s="673"/>
      <c r="AA2577" s="678"/>
      <c r="AB2577" s="673"/>
      <c r="AC2577" s="672"/>
      <c r="AD2577" s="605"/>
      <c r="AE2577" s="606"/>
      <c r="AF2577" s="634">
        <f>IF(AB2577=0,0,(AD2577/AB2577)*100)</f>
        <v>0</v>
      </c>
      <c r="AG2577" s="635"/>
      <c r="AH2577" s="673"/>
      <c r="AI2577" s="672"/>
      <c r="AJ2577" s="605"/>
      <c r="AK2577" s="606"/>
      <c r="AL2577" s="626">
        <f>IF(AH2577=0,0,(AJ2577/AH2577)*100)</f>
        <v>0</v>
      </c>
      <c r="AM2577" s="627"/>
      <c r="AN2577" s="673"/>
      <c r="AO2577" s="672"/>
      <c r="AP2577" s="605"/>
      <c r="AQ2577" s="606"/>
      <c r="AR2577" s="626">
        <f>IF(AN2577=0,0,(AP2577/AN2577)*100)</f>
        <v>0</v>
      </c>
      <c r="AS2577" s="627"/>
      <c r="AT2577" s="681">
        <f>AB2577+AH2577+AN2577</f>
        <v>0</v>
      </c>
      <c r="AU2577" s="682"/>
      <c r="AV2577" s="683">
        <f>AD2577+AJ2577+AP2577</f>
        <v>0</v>
      </c>
      <c r="AW2577" s="684"/>
      <c r="AX2577" s="626">
        <f>IF(AT2577=0,0,(AV2577/AT2577)*100)</f>
        <v>0</v>
      </c>
      <c r="AY2577" s="627"/>
      <c r="AZ2577" s="673"/>
      <c r="BA2577" s="672"/>
      <c r="BB2577" s="605"/>
      <c r="BC2577" s="606"/>
      <c r="BD2577" s="626">
        <f>IF(AZ2577=0,0,(BB2577/AZ2577)*100)</f>
        <v>0</v>
      </c>
      <c r="BE2577" s="627"/>
      <c r="BF2577" s="681">
        <f>AT2577+AZ2577</f>
        <v>0</v>
      </c>
      <c r="BG2577" s="682"/>
      <c r="BH2577" s="683">
        <f>AV2577+BB2577</f>
        <v>0</v>
      </c>
      <c r="BI2577" s="684"/>
      <c r="BJ2577" s="626">
        <f>IF(BF2577=0,0,(BH2577/BF2577)*100)</f>
        <v>0</v>
      </c>
      <c r="BK2577" s="627"/>
      <c r="BL2577" s="594"/>
      <c r="BM2577" s="595"/>
      <c r="BN2577" s="596"/>
      <c r="BO2577" s="339"/>
      <c r="BP2577" s="340"/>
      <c r="BQ2577" s="337"/>
      <c r="BR2577" s="337"/>
      <c r="BS2577" s="337"/>
    </row>
    <row r="2578" spans="1:71" s="341" customFormat="1" ht="48.95" customHeight="1" thickBot="1">
      <c r="A2578" s="337"/>
      <c r="B2578" s="342"/>
      <c r="C2578" s="343"/>
      <c r="D2578" s="570" t="s">
        <v>95</v>
      </c>
      <c r="E2578" s="571"/>
      <c r="F2578" s="344"/>
      <c r="G2578" s="344"/>
      <c r="H2578" s="343"/>
      <c r="I2578" s="343"/>
      <c r="J2578" s="567">
        <f>IF((J2575+L2577)=0,0,J2575/(J2575+L2577)*100)</f>
        <v>0</v>
      </c>
      <c r="K2578" s="569"/>
      <c r="L2578" s="567">
        <f>IF((L2575+J2577)=0,0,L2575/(L2575+J2577)*100)</f>
        <v>0</v>
      </c>
      <c r="M2578" s="569"/>
      <c r="N2578" s="567">
        <f>IF((N2575+N2577)=0,0,N2575/(N2575+N2577)*100)</f>
        <v>0</v>
      </c>
      <c r="O2578" s="568"/>
      <c r="P2578" s="572"/>
      <c r="Q2578" s="509"/>
      <c r="R2578" s="509"/>
      <c r="S2578" s="509"/>
      <c r="T2578" s="535"/>
      <c r="U2578" s="535"/>
      <c r="V2578" s="509"/>
      <c r="W2578" s="509"/>
      <c r="X2578" s="509"/>
      <c r="Y2578" s="509"/>
      <c r="Z2578" s="509"/>
      <c r="AA2578" s="509"/>
      <c r="AB2578" s="509"/>
      <c r="AC2578" s="509"/>
      <c r="AD2578" s="509"/>
      <c r="AE2578" s="509"/>
      <c r="AF2578" s="509"/>
      <c r="AG2578" s="509"/>
      <c r="AH2578" s="509"/>
      <c r="AI2578" s="509"/>
      <c r="AJ2578" s="509"/>
      <c r="AK2578" s="509"/>
      <c r="AL2578" s="509"/>
      <c r="AM2578" s="509"/>
      <c r="AN2578" s="509"/>
      <c r="AO2578" s="509"/>
      <c r="AP2578" s="509"/>
      <c r="AQ2578" s="509"/>
      <c r="AR2578" s="509"/>
      <c r="AS2578" s="509"/>
      <c r="AT2578" s="509"/>
      <c r="AU2578" s="509"/>
      <c r="AV2578" s="509"/>
      <c r="AW2578" s="509"/>
      <c r="AX2578" s="509"/>
      <c r="AY2578" s="509"/>
      <c r="AZ2578" s="509"/>
      <c r="BA2578" s="509"/>
      <c r="BB2578" s="509"/>
      <c r="BC2578" s="509"/>
      <c r="BD2578" s="509"/>
      <c r="BE2578" s="509"/>
      <c r="BF2578" s="509"/>
      <c r="BG2578" s="509"/>
      <c r="BH2578" s="509"/>
      <c r="BI2578" s="509"/>
      <c r="BJ2578" s="509"/>
      <c r="BK2578" s="509"/>
      <c r="BL2578" s="509"/>
      <c r="BM2578" s="509"/>
      <c r="BN2578" s="573"/>
      <c r="BO2578" s="345"/>
      <c r="BP2578" s="345"/>
      <c r="BQ2578" s="337"/>
      <c r="BR2578" s="337"/>
      <c r="BS2578" s="337"/>
    </row>
    <row r="2579" spans="1:71" ht="15.75" customHeight="1" thickTop="1" thickBot="1">
      <c r="A2579" s="54"/>
      <c r="B2579" s="214"/>
      <c r="C2579" s="215"/>
      <c r="D2579" s="215"/>
      <c r="E2579" s="215"/>
      <c r="F2579" s="74"/>
      <c r="G2579" s="74"/>
      <c r="H2579" s="215"/>
      <c r="I2579" s="215"/>
      <c r="J2579" s="215"/>
      <c r="K2579" s="215"/>
      <c r="L2579" s="215"/>
      <c r="M2579" s="215"/>
      <c r="N2579" s="215"/>
      <c r="O2579" s="215"/>
      <c r="P2579" s="215"/>
      <c r="Q2579" s="215"/>
      <c r="R2579" s="215"/>
      <c r="S2579" s="215"/>
      <c r="T2579" s="215"/>
      <c r="U2579" s="215"/>
      <c r="V2579" s="215"/>
      <c r="W2579" s="215"/>
      <c r="X2579" s="215"/>
      <c r="Y2579" s="215"/>
      <c r="Z2579" s="215"/>
      <c r="AA2579" s="215"/>
      <c r="AB2579" s="215"/>
      <c r="AC2579" s="215"/>
      <c r="AD2579" s="215"/>
      <c r="AE2579" s="215"/>
      <c r="AF2579" s="220"/>
      <c r="AG2579" s="220"/>
      <c r="AH2579" s="215"/>
      <c r="AI2579" s="215"/>
      <c r="AJ2579" s="215"/>
      <c r="AK2579" s="215"/>
      <c r="AL2579" s="215"/>
      <c r="AM2579" s="215"/>
      <c r="AN2579" s="215"/>
      <c r="AO2579" s="215"/>
      <c r="AP2579" s="215"/>
      <c r="AQ2579" s="215"/>
      <c r="AR2579" s="215"/>
      <c r="AS2579" s="215"/>
      <c r="AT2579" s="215"/>
      <c r="AU2579" s="215"/>
      <c r="AV2579" s="215"/>
      <c r="AW2579" s="215"/>
      <c r="AX2579" s="215"/>
      <c r="AY2579" s="215"/>
      <c r="AZ2579" s="215"/>
      <c r="BA2579" s="215"/>
      <c r="BB2579" s="215"/>
      <c r="BC2579" s="215"/>
      <c r="BD2579" s="215"/>
      <c r="BE2579" s="215"/>
      <c r="BF2579" s="215"/>
      <c r="BG2579" s="215"/>
      <c r="BH2579" s="215"/>
      <c r="BI2579" s="215"/>
      <c r="BJ2579" s="215"/>
      <c r="BK2579" s="215"/>
      <c r="BL2579" s="215"/>
      <c r="BM2579" s="215"/>
      <c r="BN2579" s="221"/>
      <c r="BO2579" s="75"/>
      <c r="BP2579" s="75"/>
      <c r="BQ2579" s="54"/>
      <c r="BR2579" s="54"/>
      <c r="BS2579" s="54"/>
    </row>
    <row r="2580" spans="1:71" s="73" customFormat="1" ht="80.25" customHeight="1" thickTop="1" thickBot="1">
      <c r="A2580" s="72"/>
      <c r="B2580" s="656" t="s">
        <v>62</v>
      </c>
      <c r="C2580" s="657"/>
      <c r="D2580" s="616" t="s">
        <v>54</v>
      </c>
      <c r="E2580" s="616"/>
      <c r="F2580" s="76"/>
      <c r="G2580" s="76"/>
      <c r="H2580" s="607"/>
      <c r="I2580" s="608"/>
      <c r="J2580" s="609"/>
      <c r="K2580" s="346"/>
      <c r="L2580" s="607"/>
      <c r="M2580" s="608"/>
      <c r="N2580" s="609"/>
      <c r="O2580" s="510" t="s">
        <v>49</v>
      </c>
      <c r="P2580" s="511"/>
      <c r="Q2580" s="511"/>
      <c r="R2580" s="511"/>
      <c r="S2580" s="607"/>
      <c r="T2580" s="608"/>
      <c r="U2580" s="609"/>
      <c r="V2580" s="346"/>
      <c r="W2580" s="607"/>
      <c r="X2580" s="608"/>
      <c r="Y2580" s="609"/>
      <c r="Z2580" s="510" t="s">
        <v>115</v>
      </c>
      <c r="AA2580" s="511"/>
      <c r="AB2580" s="511"/>
      <c r="AC2580" s="511"/>
      <c r="AD2580" s="511"/>
      <c r="AE2580" s="511"/>
      <c r="AF2580" s="511"/>
      <c r="AG2580" s="511"/>
      <c r="AH2580" s="511"/>
      <c r="AI2580" s="512"/>
      <c r="AJ2580" s="607"/>
      <c r="AK2580" s="608"/>
      <c r="AL2580" s="609"/>
      <c r="AM2580" s="346"/>
      <c r="AN2580" s="607"/>
      <c r="AO2580" s="608"/>
      <c r="AP2580" s="609"/>
      <c r="AQ2580" s="510" t="s">
        <v>53</v>
      </c>
      <c r="AR2580" s="511"/>
      <c r="AS2580" s="511"/>
      <c r="AT2580" s="512"/>
      <c r="AU2580" s="607"/>
      <c r="AV2580" s="608"/>
      <c r="AW2580" s="609"/>
      <c r="AX2580" s="346"/>
      <c r="AY2580" s="607"/>
      <c r="AZ2580" s="608"/>
      <c r="BA2580" s="609"/>
      <c r="BB2580" s="614" t="s">
        <v>117</v>
      </c>
      <c r="BC2580" s="615"/>
      <c r="BD2580" s="615"/>
      <c r="BE2580" s="658"/>
      <c r="BF2580" s="520">
        <f>BL2575</f>
        <v>0</v>
      </c>
      <c r="BG2580" s="521"/>
      <c r="BH2580" s="522"/>
      <c r="BI2580" s="346"/>
      <c r="BJ2580" s="520">
        <f>BL2577</f>
        <v>0</v>
      </c>
      <c r="BK2580" s="521"/>
      <c r="BL2580" s="522"/>
      <c r="BM2580" s="227"/>
      <c r="BN2580" s="228"/>
      <c r="BO2580" s="77"/>
      <c r="BP2580" s="77"/>
      <c r="BQ2580" s="72"/>
      <c r="BR2580" s="72"/>
      <c r="BS2580" s="72"/>
    </row>
    <row r="2581" spans="1:71" ht="15.6" customHeight="1" thickTop="1" thickBot="1">
      <c r="A2581" s="54"/>
      <c r="B2581" s="216"/>
      <c r="C2581" s="210"/>
      <c r="D2581" s="217"/>
      <c r="E2581" s="217"/>
      <c r="F2581" s="78"/>
      <c r="G2581" s="78"/>
      <c r="H2581" s="224"/>
      <c r="I2581" s="224"/>
      <c r="J2581" s="224"/>
      <c r="K2581" s="224"/>
      <c r="L2581" s="224"/>
      <c r="M2581" s="224"/>
      <c r="N2581" s="224"/>
      <c r="O2581" s="222"/>
      <c r="P2581" s="222"/>
      <c r="Q2581" s="222"/>
      <c r="R2581" s="222"/>
      <c r="S2581" s="224"/>
      <c r="T2581" s="224"/>
      <c r="U2581" s="224"/>
      <c r="V2581" s="223"/>
      <c r="W2581" s="224"/>
      <c r="X2581" s="224"/>
      <c r="Y2581" s="224"/>
      <c r="Z2581" s="222"/>
      <c r="AA2581" s="222"/>
      <c r="AB2581" s="222"/>
      <c r="AC2581" s="222"/>
      <c r="AD2581" s="224"/>
      <c r="AE2581" s="224"/>
      <c r="AF2581" s="224"/>
      <c r="AG2581" s="224"/>
      <c r="AH2581" s="223"/>
      <c r="AI2581" s="223"/>
      <c r="AJ2581" s="224"/>
      <c r="AK2581" s="222"/>
      <c r="AL2581" s="222"/>
      <c r="AM2581" s="222"/>
      <c r="AN2581" s="222"/>
      <c r="AO2581" s="224"/>
      <c r="AP2581" s="224"/>
      <c r="AQ2581" s="222"/>
      <c r="AR2581" s="222"/>
      <c r="AS2581" s="222"/>
      <c r="AT2581" s="222"/>
      <c r="AU2581" s="224"/>
      <c r="AV2581" s="224"/>
      <c r="AW2581" s="224"/>
      <c r="AX2581" s="224"/>
      <c r="AY2581" s="224"/>
      <c r="AZ2581" s="226"/>
      <c r="BA2581" s="226"/>
      <c r="BB2581" s="222"/>
      <c r="BC2581" s="230"/>
      <c r="BD2581" s="231"/>
      <c r="BE2581" s="231"/>
      <c r="BF2581" s="232"/>
      <c r="BG2581" s="232"/>
      <c r="BH2581" s="226"/>
      <c r="BI2581" s="224"/>
      <c r="BJ2581" s="233"/>
      <c r="BK2581" s="233"/>
      <c r="BL2581" s="226"/>
      <c r="BM2581" s="229"/>
      <c r="BN2581" s="234"/>
      <c r="BO2581" s="79"/>
      <c r="BP2581" s="79"/>
      <c r="BQ2581" s="54"/>
      <c r="BR2581" s="54"/>
      <c r="BS2581" s="54"/>
    </row>
    <row r="2582" spans="1:71" s="73" customFormat="1" ht="80.25" customHeight="1" thickTop="1" thickBot="1">
      <c r="A2582" s="72"/>
      <c r="B2582" s="614" t="s">
        <v>47</v>
      </c>
      <c r="C2582" s="615"/>
      <c r="D2582" s="616" t="s">
        <v>55</v>
      </c>
      <c r="E2582" s="616"/>
      <c r="F2582" s="76"/>
      <c r="G2582" s="76"/>
      <c r="H2582" s="520">
        <f>H2580</f>
        <v>0</v>
      </c>
      <c r="I2582" s="521"/>
      <c r="J2582" s="522"/>
      <c r="K2582" s="346"/>
      <c r="L2582" s="520">
        <f>L2580</f>
        <v>0</v>
      </c>
      <c r="M2582" s="521"/>
      <c r="N2582" s="522"/>
      <c r="O2582" s="510" t="s">
        <v>51</v>
      </c>
      <c r="P2582" s="511"/>
      <c r="Q2582" s="511"/>
      <c r="R2582" s="511"/>
      <c r="S2582" s="520">
        <f>S2580-H2580</f>
        <v>0</v>
      </c>
      <c r="T2582" s="521"/>
      <c r="U2582" s="522"/>
      <c r="V2582" s="346"/>
      <c r="W2582" s="520">
        <f>W2580-L2580</f>
        <v>0</v>
      </c>
      <c r="X2582" s="521"/>
      <c r="Y2582" s="522"/>
      <c r="Z2582" s="510" t="s">
        <v>116</v>
      </c>
      <c r="AA2582" s="511"/>
      <c r="AB2582" s="511"/>
      <c r="AC2582" s="511"/>
      <c r="AD2582" s="511"/>
      <c r="AE2582" s="511"/>
      <c r="AF2582" s="511"/>
      <c r="AG2582" s="511"/>
      <c r="AH2582" s="511"/>
      <c r="AI2582" s="512"/>
      <c r="AJ2582" s="520">
        <f>AJ2580-S2580</f>
        <v>0</v>
      </c>
      <c r="AK2582" s="521"/>
      <c r="AL2582" s="522"/>
      <c r="AM2582" s="346"/>
      <c r="AN2582" s="520">
        <f>AN2580-W2580</f>
        <v>0</v>
      </c>
      <c r="AO2582" s="521"/>
      <c r="AP2582" s="522"/>
      <c r="AQ2582" s="510" t="s">
        <v>52</v>
      </c>
      <c r="AR2582" s="511"/>
      <c r="AS2582" s="511"/>
      <c r="AT2582" s="512"/>
      <c r="AU2582" s="520">
        <f>AU2580-AJ2580</f>
        <v>0</v>
      </c>
      <c r="AV2582" s="521"/>
      <c r="AW2582" s="522"/>
      <c r="AX2582" s="346"/>
      <c r="AY2582" s="520">
        <f>AY2580-AN2580</f>
        <v>0</v>
      </c>
      <c r="AZ2582" s="521"/>
      <c r="BA2582" s="522"/>
      <c r="BB2582" s="614" t="s">
        <v>118</v>
      </c>
      <c r="BC2582" s="615"/>
      <c r="BD2582" s="615"/>
      <c r="BE2582" s="658"/>
      <c r="BF2582" s="520">
        <f>BF2580-AU2580</f>
        <v>0</v>
      </c>
      <c r="BG2582" s="521"/>
      <c r="BH2582" s="522"/>
      <c r="BI2582" s="346"/>
      <c r="BJ2582" s="520">
        <f>BJ2580-AY2580</f>
        <v>0</v>
      </c>
      <c r="BK2582" s="521"/>
      <c r="BL2582" s="522"/>
      <c r="BM2582" s="227"/>
      <c r="BN2582" s="228"/>
      <c r="BO2582" s="77"/>
      <c r="BP2582" s="77"/>
      <c r="BQ2582" s="72"/>
      <c r="BR2582" s="72"/>
      <c r="BS2582" s="72"/>
    </row>
    <row r="2583" spans="1:71" ht="15.75" customHeight="1" thickTop="1" thickBot="1">
      <c r="A2583" s="54"/>
      <c r="B2583" s="218"/>
      <c r="C2583" s="219"/>
      <c r="D2583" s="219"/>
      <c r="E2583" s="219"/>
      <c r="F2583" s="80"/>
      <c r="G2583" s="80"/>
      <c r="H2583" s="219"/>
      <c r="I2583" s="219"/>
      <c r="J2583" s="219"/>
      <c r="K2583" s="219"/>
      <c r="L2583" s="219"/>
      <c r="M2583" s="219"/>
      <c r="N2583" s="219"/>
      <c r="O2583" s="219"/>
      <c r="P2583" s="219"/>
      <c r="Q2583" s="219"/>
      <c r="R2583" s="219"/>
      <c r="S2583" s="219"/>
      <c r="T2583" s="219"/>
      <c r="U2583" s="219"/>
      <c r="V2583" s="219"/>
      <c r="W2583" s="219"/>
      <c r="X2583" s="219"/>
      <c r="Y2583" s="219"/>
      <c r="Z2583" s="219"/>
      <c r="AA2583" s="219"/>
      <c r="AB2583" s="219"/>
      <c r="AC2583" s="219"/>
      <c r="AD2583" s="219"/>
      <c r="AE2583" s="219"/>
      <c r="AF2583" s="225"/>
      <c r="AG2583" s="225"/>
      <c r="AH2583" s="219"/>
      <c r="AI2583" s="219"/>
      <c r="AJ2583" s="219"/>
      <c r="AK2583" s="219"/>
      <c r="AL2583" s="219"/>
      <c r="AM2583" s="219"/>
      <c r="AN2583" s="219"/>
      <c r="AO2583" s="219"/>
      <c r="AP2583" s="219"/>
      <c r="AQ2583" s="219"/>
      <c r="AR2583" s="219"/>
      <c r="AS2583" s="219"/>
      <c r="AT2583" s="219"/>
      <c r="AU2583" s="219"/>
      <c r="AV2583" s="219"/>
      <c r="AW2583" s="219"/>
      <c r="AX2583" s="219"/>
      <c r="AY2583" s="219"/>
      <c r="AZ2583" s="219"/>
      <c r="BA2583" s="617" t="s">
        <v>135</v>
      </c>
      <c r="BB2583" s="617"/>
      <c r="BC2583" s="617"/>
      <c r="BD2583" s="617"/>
      <c r="BE2583" s="617"/>
      <c r="BF2583" s="617"/>
      <c r="BG2583" s="617"/>
      <c r="BH2583" s="617"/>
      <c r="BI2583" s="617"/>
      <c r="BJ2583" s="617"/>
      <c r="BK2583" s="617"/>
      <c r="BL2583" s="617"/>
      <c r="BM2583" s="617"/>
      <c r="BN2583" s="618"/>
      <c r="BO2583" s="81"/>
      <c r="BP2583" s="81"/>
      <c r="BQ2583" s="54"/>
      <c r="BR2583" s="54"/>
      <c r="BS2583" s="54"/>
    </row>
    <row r="2584" spans="1:71" ht="12" customHeight="1" thickTop="1">
      <c r="A2584" s="54"/>
      <c r="B2584" s="55"/>
      <c r="C2584" s="54"/>
      <c r="D2584" s="54"/>
      <c r="E2584" s="54"/>
      <c r="F2584" s="56"/>
      <c r="G2584" s="56"/>
      <c r="H2584" s="54"/>
      <c r="I2584" s="54"/>
      <c r="J2584" s="54"/>
      <c r="K2584" s="54"/>
      <c r="L2584" s="54"/>
      <c r="M2584" s="54"/>
      <c r="N2584" s="54"/>
      <c r="O2584" s="54"/>
      <c r="P2584" s="54"/>
      <c r="Q2584" s="54"/>
      <c r="R2584" s="54"/>
      <c r="S2584" s="54"/>
      <c r="T2584" s="54"/>
      <c r="U2584" s="54"/>
      <c r="V2584" s="54"/>
      <c r="W2584" s="54"/>
      <c r="X2584" s="54"/>
      <c r="Y2584" s="54"/>
      <c r="Z2584" s="54"/>
      <c r="AA2584" s="54"/>
      <c r="AB2584" s="54"/>
      <c r="AC2584" s="54"/>
      <c r="AD2584" s="54"/>
      <c r="AE2584" s="54"/>
      <c r="AF2584" s="57"/>
      <c r="AG2584" s="57"/>
      <c r="AH2584" s="54"/>
      <c r="AI2584" s="54"/>
      <c r="AJ2584" s="54"/>
      <c r="AK2584" s="54"/>
      <c r="AL2584" s="54"/>
      <c r="AM2584" s="54"/>
      <c r="AN2584" s="54"/>
      <c r="AO2584" s="54"/>
      <c r="AP2584" s="54"/>
      <c r="AQ2584" s="54"/>
      <c r="AR2584" s="54"/>
      <c r="AS2584" s="54"/>
      <c r="AT2584" s="54"/>
      <c r="AU2584" s="54"/>
      <c r="AV2584" s="54"/>
      <c r="AW2584" s="54"/>
      <c r="AX2584" s="54"/>
      <c r="AY2584" s="54"/>
      <c r="AZ2584" s="54"/>
      <c r="BA2584" s="54"/>
      <c r="BB2584" s="54"/>
      <c r="BC2584" s="54"/>
      <c r="BD2584" s="54"/>
      <c r="BE2584" s="54"/>
      <c r="BF2584" s="54"/>
      <c r="BG2584" s="54"/>
      <c r="BH2584" s="54"/>
      <c r="BI2584" s="54"/>
      <c r="BJ2584" s="54"/>
      <c r="BK2584" s="54"/>
      <c r="BL2584" s="54"/>
      <c r="BM2584" s="54"/>
      <c r="BN2584" s="54"/>
      <c r="BO2584" s="58"/>
      <c r="BP2584" s="58"/>
      <c r="BQ2584" s="54"/>
      <c r="BR2584" s="54"/>
      <c r="BS2584" s="54"/>
    </row>
    <row r="2585" spans="1:71" s="61" customFormat="1" ht="33.75">
      <c r="A2585" s="60"/>
      <c r="B2585" s="503" t="s">
        <v>9</v>
      </c>
      <c r="C2585" s="503"/>
      <c r="D2585" s="503"/>
      <c r="E2585" s="503"/>
      <c r="F2585" s="503"/>
      <c r="G2585" s="503"/>
      <c r="H2585" s="503"/>
      <c r="I2585" s="503"/>
      <c r="J2585" s="503"/>
      <c r="K2585" s="503"/>
      <c r="L2585" s="503"/>
      <c r="M2585" s="503"/>
      <c r="N2585" s="503"/>
      <c r="O2585" s="503"/>
      <c r="P2585" s="503"/>
      <c r="Q2585" s="503"/>
      <c r="R2585" s="503"/>
      <c r="S2585" s="503"/>
      <c r="T2585" s="503"/>
      <c r="U2585" s="503"/>
      <c r="V2585" s="503"/>
      <c r="W2585" s="503"/>
      <c r="X2585" s="503"/>
      <c r="Y2585" s="503"/>
      <c r="Z2585" s="503"/>
      <c r="AA2585" s="503"/>
      <c r="AB2585" s="503"/>
      <c r="AC2585" s="503"/>
      <c r="AD2585" s="503"/>
      <c r="AE2585" s="503"/>
      <c r="AF2585" s="503"/>
      <c r="AG2585" s="503"/>
      <c r="AH2585" s="503"/>
      <c r="AI2585" s="503"/>
      <c r="AJ2585" s="503"/>
      <c r="AK2585" s="503"/>
      <c r="AL2585" s="503"/>
      <c r="AM2585" s="503"/>
      <c r="AN2585" s="503"/>
      <c r="AO2585" s="503"/>
      <c r="AP2585" s="503"/>
      <c r="AQ2585" s="503"/>
      <c r="AR2585" s="503"/>
      <c r="AS2585" s="503"/>
      <c r="AT2585" s="503"/>
      <c r="AU2585" s="503"/>
      <c r="AV2585" s="503"/>
      <c r="AW2585" s="503"/>
      <c r="AX2585" s="503"/>
      <c r="AY2585" s="503"/>
      <c r="AZ2585" s="503"/>
      <c r="BA2585" s="503"/>
      <c r="BB2585" s="503"/>
      <c r="BC2585" s="503"/>
      <c r="BD2585" s="503"/>
      <c r="BE2585" s="503"/>
      <c r="BF2585" s="503"/>
      <c r="BG2585" s="503"/>
      <c r="BH2585" s="503"/>
      <c r="BI2585" s="503"/>
      <c r="BJ2585" s="503"/>
      <c r="BK2585" s="503"/>
      <c r="BL2585" s="503"/>
      <c r="BM2585" s="503"/>
      <c r="BN2585" s="503"/>
      <c r="BO2585" s="192"/>
      <c r="BP2585" s="192"/>
      <c r="BQ2585" s="60"/>
      <c r="BR2585" s="60"/>
      <c r="BS2585" s="60"/>
    </row>
    <row r="2586" spans="1:71" ht="10.9" customHeight="1">
      <c r="A2586" s="54"/>
      <c r="B2586" s="193"/>
      <c r="C2586" s="194"/>
      <c r="D2586" s="194"/>
      <c r="E2586" s="194"/>
      <c r="F2586" s="195"/>
      <c r="G2586" s="195"/>
      <c r="H2586" s="194"/>
      <c r="I2586" s="194"/>
      <c r="J2586" s="194"/>
      <c r="K2586" s="194"/>
      <c r="L2586" s="194"/>
      <c r="M2586" s="194"/>
      <c r="N2586" s="194"/>
      <c r="O2586" s="194"/>
      <c r="P2586" s="194"/>
      <c r="Q2586" s="194"/>
      <c r="R2586" s="194"/>
      <c r="S2586" s="194"/>
      <c r="T2586" s="194"/>
      <c r="U2586" s="194"/>
      <c r="V2586" s="194"/>
      <c r="W2586" s="194"/>
      <c r="X2586" s="194"/>
      <c r="Y2586" s="194"/>
      <c r="Z2586" s="194"/>
      <c r="AA2586" s="194"/>
      <c r="AB2586" s="194"/>
      <c r="AC2586" s="194"/>
      <c r="AD2586" s="194"/>
      <c r="AE2586" s="194"/>
      <c r="AF2586" s="196"/>
      <c r="AG2586" s="196"/>
      <c r="AH2586" s="194"/>
      <c r="AI2586" s="194"/>
      <c r="AJ2586" s="194"/>
      <c r="AK2586" s="194"/>
      <c r="AL2586" s="194"/>
      <c r="AM2586" s="194"/>
      <c r="AN2586" s="194"/>
      <c r="AO2586" s="194"/>
      <c r="AP2586" s="194"/>
      <c r="AQ2586" s="194"/>
      <c r="AR2586" s="194"/>
      <c r="AS2586" s="194"/>
      <c r="AT2586" s="194"/>
      <c r="AU2586" s="194"/>
      <c r="AV2586" s="194"/>
      <c r="AW2586" s="194"/>
      <c r="AX2586" s="194"/>
      <c r="AY2586" s="194"/>
      <c r="AZ2586" s="194"/>
      <c r="BA2586" s="194"/>
      <c r="BB2586" s="194"/>
      <c r="BC2586" s="194"/>
      <c r="BD2586" s="194"/>
      <c r="BE2586" s="194"/>
      <c r="BF2586" s="194"/>
      <c r="BG2586" s="194"/>
      <c r="BH2586" s="194"/>
      <c r="BI2586" s="194"/>
      <c r="BJ2586" s="194"/>
      <c r="BK2586" s="194"/>
      <c r="BL2586" s="194"/>
      <c r="BM2586" s="194"/>
      <c r="BN2586" s="508"/>
      <c r="BO2586" s="508"/>
      <c r="BP2586" s="508"/>
      <c r="BQ2586" s="54"/>
      <c r="BR2586" s="54"/>
      <c r="BS2586" s="54"/>
    </row>
    <row r="2587" spans="1:71" s="62" customFormat="1" ht="36.75" customHeight="1">
      <c r="A2587" s="55"/>
      <c r="B2587" s="193"/>
      <c r="C2587" s="193"/>
      <c r="D2587" s="197" t="s">
        <v>10</v>
      </c>
      <c r="E2587" s="514" t="str">
        <f>IF(ROSTER!D$3="","",ROSTER!D$3)</f>
        <v/>
      </c>
      <c r="F2587" s="514"/>
      <c r="G2587" s="514"/>
      <c r="H2587" s="514"/>
      <c r="I2587" s="514"/>
      <c r="J2587" s="514"/>
      <c r="K2587" s="514"/>
      <c r="L2587" s="514"/>
      <c r="M2587" s="514"/>
      <c r="N2587" s="514"/>
      <c r="O2587" s="514"/>
      <c r="P2587" s="514"/>
      <c r="Q2587" s="514"/>
      <c r="R2587" s="514"/>
      <c r="S2587" s="514"/>
      <c r="T2587" s="514"/>
      <c r="U2587" s="514"/>
      <c r="V2587" s="514"/>
      <c r="W2587" s="514"/>
      <c r="X2587" s="514"/>
      <c r="Y2587" s="514"/>
      <c r="Z2587" s="514"/>
      <c r="AA2587" s="514"/>
      <c r="AB2587" s="514"/>
      <c r="AC2587" s="514"/>
      <c r="AD2587" s="198"/>
      <c r="AE2587" s="505" t="s">
        <v>11</v>
      </c>
      <c r="AF2587" s="505"/>
      <c r="AG2587" s="505"/>
      <c r="AH2587" s="505"/>
      <c r="AI2587" s="505"/>
      <c r="AJ2587" s="505"/>
      <c r="AK2587" s="505"/>
      <c r="AL2587" s="505"/>
      <c r="AM2587" s="505"/>
      <c r="AN2587" s="513"/>
      <c r="AO2587" s="513"/>
      <c r="AP2587" s="513"/>
      <c r="AQ2587" s="513"/>
      <c r="AR2587" s="513"/>
      <c r="AS2587" s="513"/>
      <c r="AT2587" s="513"/>
      <c r="AU2587" s="513"/>
      <c r="AV2587" s="513"/>
      <c r="AW2587" s="513"/>
      <c r="AX2587" s="513"/>
      <c r="AY2587" s="513"/>
      <c r="AZ2587" s="513"/>
      <c r="BA2587" s="513"/>
      <c r="BB2587" s="513"/>
      <c r="BC2587" s="513"/>
      <c r="BD2587" s="513"/>
      <c r="BE2587" s="513"/>
      <c r="BF2587" s="513"/>
      <c r="BG2587" s="513"/>
      <c r="BH2587" s="513"/>
      <c r="BI2587" s="513"/>
      <c r="BJ2587" s="513"/>
      <c r="BK2587" s="513"/>
      <c r="BL2587" s="513"/>
      <c r="BM2587" s="513"/>
      <c r="BN2587" s="508"/>
      <c r="BO2587" s="508"/>
      <c r="BP2587" s="508"/>
      <c r="BQ2587" s="55"/>
      <c r="BR2587" s="55"/>
      <c r="BS2587" s="55"/>
    </row>
    <row r="2588" spans="1:71" ht="8.85" customHeight="1">
      <c r="A2588" s="63"/>
      <c r="B2588" s="193"/>
      <c r="C2588" s="196" t="s">
        <v>36</v>
      </c>
      <c r="D2588" s="196"/>
      <c r="E2588" s="196"/>
      <c r="F2588" s="199"/>
      <c r="G2588" s="199"/>
      <c r="H2588" s="196"/>
      <c r="I2588" s="196"/>
      <c r="J2588" s="200"/>
      <c r="K2588" s="200"/>
      <c r="L2588" s="200"/>
      <c r="M2588" s="200"/>
      <c r="N2588" s="200"/>
      <c r="O2588" s="200"/>
      <c r="P2588" s="200"/>
      <c r="Q2588" s="200"/>
      <c r="R2588" s="200"/>
      <c r="S2588" s="200"/>
      <c r="T2588" s="200"/>
      <c r="U2588" s="200"/>
      <c r="V2588" s="200"/>
      <c r="W2588" s="200"/>
      <c r="X2588" s="200"/>
      <c r="Y2588" s="200"/>
      <c r="Z2588" s="200"/>
      <c r="AA2588" s="200"/>
      <c r="AB2588" s="200"/>
      <c r="AC2588" s="200"/>
      <c r="AD2588" s="200"/>
      <c r="AE2588" s="200"/>
      <c r="AF2588" s="200"/>
      <c r="AG2588" s="196"/>
      <c r="AH2588" s="201"/>
      <c r="AI2588" s="202"/>
      <c r="AJ2588" s="202"/>
      <c r="AK2588" s="202"/>
      <c r="AL2588" s="202"/>
      <c r="AM2588" s="202"/>
      <c r="AN2588" s="202"/>
      <c r="AO2588" s="203"/>
      <c r="AP2588" s="204"/>
      <c r="AQ2588" s="204"/>
      <c r="AR2588" s="204"/>
      <c r="AS2588" s="204"/>
      <c r="AT2588" s="204"/>
      <c r="AU2588" s="204"/>
      <c r="AV2588" s="204"/>
      <c r="AW2588" s="204"/>
      <c r="AX2588" s="204"/>
      <c r="AY2588" s="204"/>
      <c r="AZ2588" s="204"/>
      <c r="BA2588" s="204"/>
      <c r="BB2588" s="204"/>
      <c r="BC2588" s="204"/>
      <c r="BD2588" s="204"/>
      <c r="BE2588" s="204"/>
      <c r="BF2588" s="204"/>
      <c r="BG2588" s="204"/>
      <c r="BH2588" s="204"/>
      <c r="BI2588" s="204"/>
      <c r="BJ2588" s="204"/>
      <c r="BK2588" s="204"/>
      <c r="BL2588" s="204"/>
      <c r="BM2588" s="204"/>
      <c r="BN2588" s="204"/>
      <c r="BO2588" s="205"/>
      <c r="BP2588" s="205"/>
      <c r="BQ2588" s="63"/>
      <c r="BR2588" s="63"/>
      <c r="BS2588" s="63"/>
    </row>
    <row r="2589" spans="1:71" s="62" customFormat="1" ht="42.75">
      <c r="A2589" s="55"/>
      <c r="B2589" s="193"/>
      <c r="C2589" s="519" t="s">
        <v>35</v>
      </c>
      <c r="D2589" s="519"/>
      <c r="E2589" s="513"/>
      <c r="F2589" s="513"/>
      <c r="G2589" s="513"/>
      <c r="H2589" s="513"/>
      <c r="I2589" s="513"/>
      <c r="J2589" s="513"/>
      <c r="K2589" s="513"/>
      <c r="L2589" s="513"/>
      <c r="M2589" s="513"/>
      <c r="N2589" s="513"/>
      <c r="O2589" s="513"/>
      <c r="P2589" s="513"/>
      <c r="Q2589" s="513"/>
      <c r="R2589" s="513"/>
      <c r="S2589" s="513"/>
      <c r="T2589" s="513"/>
      <c r="U2589" s="513"/>
      <c r="V2589" s="513"/>
      <c r="W2589" s="513"/>
      <c r="X2589" s="513"/>
      <c r="Y2589" s="513"/>
      <c r="Z2589" s="513"/>
      <c r="AA2589" s="513"/>
      <c r="AB2589" s="513"/>
      <c r="AC2589" s="513"/>
      <c r="AD2589" s="198"/>
      <c r="AE2589" s="239" t="s">
        <v>19</v>
      </c>
      <c r="AF2589" s="239"/>
      <c r="AG2589" s="239"/>
      <c r="AH2589" s="505" t="s">
        <v>19</v>
      </c>
      <c r="AI2589" s="505"/>
      <c r="AJ2589" s="505"/>
      <c r="AK2589" s="505"/>
      <c r="AL2589" s="505"/>
      <c r="AM2589" s="505"/>
      <c r="AN2589" s="513"/>
      <c r="AO2589" s="513"/>
      <c r="AP2589" s="513"/>
      <c r="AQ2589" s="513"/>
      <c r="AR2589" s="513"/>
      <c r="AS2589" s="513"/>
      <c r="AT2589" s="513"/>
      <c r="AU2589" s="513"/>
      <c r="AV2589" s="513"/>
      <c r="AW2589" s="513"/>
      <c r="AX2589" s="513"/>
      <c r="AY2589" s="513"/>
      <c r="AZ2589" s="513"/>
      <c r="BA2589" s="505" t="s">
        <v>12</v>
      </c>
      <c r="BB2589" s="505"/>
      <c r="BC2589" s="505"/>
      <c r="BD2589" s="504"/>
      <c r="BE2589" s="504"/>
      <c r="BF2589" s="504"/>
      <c r="BG2589" s="504"/>
      <c r="BH2589" s="504"/>
      <c r="BI2589" s="504"/>
      <c r="BJ2589" s="504"/>
      <c r="BK2589" s="504"/>
      <c r="BL2589" s="504"/>
      <c r="BM2589" s="504"/>
      <c r="BN2589" s="206"/>
      <c r="BO2589" s="207"/>
      <c r="BP2589" s="207"/>
      <c r="BQ2589" s="64">
        <f>IF(BD2589=0,0,1)</f>
        <v>0</v>
      </c>
      <c r="BR2589" s="65">
        <f>IF((BE2643+BI2643)&gt;(AO2643+AS2643),1,0)</f>
        <v>0</v>
      </c>
      <c r="BS2589" s="66"/>
    </row>
    <row r="2590" spans="1:71" ht="9.6" customHeight="1">
      <c r="A2590" s="54"/>
      <c r="B2590" s="193"/>
      <c r="C2590" s="194"/>
      <c r="D2590" s="194"/>
      <c r="E2590" s="194"/>
      <c r="F2590" s="195"/>
      <c r="G2590" s="195"/>
      <c r="H2590" s="194"/>
      <c r="I2590" s="194"/>
      <c r="J2590" s="194"/>
      <c r="K2590" s="194"/>
      <c r="L2590" s="194"/>
      <c r="M2590" s="194"/>
      <c r="N2590" s="194"/>
      <c r="O2590" s="194"/>
      <c r="P2590" s="194"/>
      <c r="Q2590" s="194"/>
      <c r="R2590" s="194"/>
      <c r="S2590" s="194"/>
      <c r="T2590" s="194"/>
      <c r="U2590" s="194"/>
      <c r="V2590" s="194"/>
      <c r="W2590" s="194"/>
      <c r="X2590" s="194"/>
      <c r="Y2590" s="194"/>
      <c r="Z2590" s="194"/>
      <c r="AA2590" s="194"/>
      <c r="AB2590" s="194"/>
      <c r="AC2590" s="194"/>
      <c r="AD2590" s="194"/>
      <c r="AE2590" s="194"/>
      <c r="AF2590" s="196"/>
      <c r="AG2590" s="196"/>
      <c r="AH2590" s="194"/>
      <c r="AI2590" s="194"/>
      <c r="AJ2590" s="194"/>
      <c r="AK2590" s="194"/>
      <c r="AL2590" s="194"/>
      <c r="AM2590" s="194"/>
      <c r="AN2590" s="194"/>
      <c r="AO2590" s="194"/>
      <c r="AP2590" s="194"/>
      <c r="AQ2590" s="194"/>
      <c r="AR2590" s="194"/>
      <c r="AS2590" s="194"/>
      <c r="AT2590" s="194"/>
      <c r="AU2590" s="194"/>
      <c r="AV2590" s="194"/>
      <c r="AW2590" s="194"/>
      <c r="AX2590" s="194"/>
      <c r="AY2590" s="194"/>
      <c r="AZ2590" s="194"/>
      <c r="BA2590" s="194"/>
      <c r="BB2590" s="194"/>
      <c r="BC2590" s="194"/>
      <c r="BD2590" s="194"/>
      <c r="BE2590" s="194"/>
      <c r="BF2590" s="194"/>
      <c r="BG2590" s="194"/>
      <c r="BH2590" s="194"/>
      <c r="BI2590" s="194"/>
      <c r="BJ2590" s="194"/>
      <c r="BK2590" s="194"/>
      <c r="BL2590" s="194"/>
      <c r="BM2590" s="194"/>
      <c r="BN2590" s="194"/>
      <c r="BO2590" s="208"/>
      <c r="BP2590" s="208"/>
      <c r="BQ2590" s="54"/>
      <c r="BR2590" s="54"/>
      <c r="BS2590" s="54"/>
    </row>
    <row r="2591" spans="1:71" ht="8.85" customHeight="1" thickBot="1">
      <c r="A2591" s="54"/>
      <c r="B2591" s="209"/>
      <c r="C2591" s="210"/>
      <c r="D2591" s="210"/>
      <c r="E2591" s="210"/>
      <c r="F2591" s="211"/>
      <c r="G2591" s="211"/>
      <c r="H2591" s="210"/>
      <c r="I2591" s="210"/>
      <c r="J2591" s="210"/>
      <c r="K2591" s="210"/>
      <c r="L2591" s="210"/>
      <c r="M2591" s="210"/>
      <c r="N2591" s="210"/>
      <c r="O2591" s="210"/>
      <c r="P2591" s="210"/>
      <c r="Q2591" s="210"/>
      <c r="R2591" s="210"/>
      <c r="S2591" s="210"/>
      <c r="T2591" s="210"/>
      <c r="U2591" s="210"/>
      <c r="V2591" s="210"/>
      <c r="W2591" s="210"/>
      <c r="X2591" s="210"/>
      <c r="Y2591" s="210"/>
      <c r="Z2591" s="210"/>
      <c r="AA2591" s="210"/>
      <c r="AB2591" s="210"/>
      <c r="AC2591" s="210"/>
      <c r="AD2591" s="210"/>
      <c r="AE2591" s="210"/>
      <c r="AF2591" s="212"/>
      <c r="AG2591" s="212"/>
      <c r="AH2591" s="210"/>
      <c r="AI2591" s="210"/>
      <c r="AJ2591" s="210"/>
      <c r="AK2591" s="210"/>
      <c r="AL2591" s="210"/>
      <c r="AM2591" s="210"/>
      <c r="AN2591" s="210"/>
      <c r="AO2591" s="210"/>
      <c r="AP2591" s="210"/>
      <c r="AQ2591" s="210"/>
      <c r="AR2591" s="210"/>
      <c r="AS2591" s="210"/>
      <c r="AT2591" s="210"/>
      <c r="AU2591" s="210"/>
      <c r="AV2591" s="210"/>
      <c r="AW2591" s="210"/>
      <c r="AX2591" s="210"/>
      <c r="AY2591" s="210"/>
      <c r="AZ2591" s="210"/>
      <c r="BA2591" s="210"/>
      <c r="BB2591" s="210"/>
      <c r="BC2591" s="210"/>
      <c r="BD2591" s="210"/>
      <c r="BE2591" s="210"/>
      <c r="BF2591" s="210"/>
      <c r="BG2591" s="210"/>
      <c r="BH2591" s="210"/>
      <c r="BI2591" s="210"/>
      <c r="BJ2591" s="210"/>
      <c r="BK2591" s="210"/>
      <c r="BL2591" s="210"/>
      <c r="BM2591" s="210"/>
      <c r="BN2591" s="210"/>
      <c r="BO2591" s="213"/>
      <c r="BP2591" s="213"/>
      <c r="BQ2591" s="54"/>
      <c r="BR2591" s="54"/>
      <c r="BS2591" s="54"/>
    </row>
    <row r="2592" spans="1:71" s="62" customFormat="1" ht="33.4" customHeight="1" thickTop="1">
      <c r="A2592" s="66"/>
      <c r="B2592" s="515" t="s">
        <v>0</v>
      </c>
      <c r="C2592" s="531" t="s">
        <v>1</v>
      </c>
      <c r="D2592" s="532"/>
      <c r="E2592" s="332" t="s">
        <v>26</v>
      </c>
      <c r="F2592" s="499" t="s">
        <v>104</v>
      </c>
      <c r="G2592" s="499" t="s">
        <v>105</v>
      </c>
      <c r="H2592" s="527" t="s">
        <v>38</v>
      </c>
      <c r="I2592" s="528"/>
      <c r="J2592" s="564" t="s">
        <v>7</v>
      </c>
      <c r="K2592" s="564"/>
      <c r="L2592" s="564"/>
      <c r="M2592" s="564"/>
      <c r="N2592" s="564"/>
      <c r="O2592" s="564"/>
      <c r="P2592" s="564" t="s">
        <v>2</v>
      </c>
      <c r="Q2592" s="564"/>
      <c r="R2592" s="564"/>
      <c r="S2592" s="564"/>
      <c r="T2592" s="564"/>
      <c r="U2592" s="564"/>
      <c r="V2592" s="610" t="s">
        <v>32</v>
      </c>
      <c r="W2592" s="611"/>
      <c r="X2592" s="610" t="s">
        <v>33</v>
      </c>
      <c r="Y2592" s="611"/>
      <c r="Z2592" s="619" t="s">
        <v>41</v>
      </c>
      <c r="AA2592" s="620"/>
      <c r="AB2592" s="623" t="s">
        <v>6</v>
      </c>
      <c r="AC2592" s="623"/>
      <c r="AD2592" s="623"/>
      <c r="AE2592" s="623"/>
      <c r="AF2592" s="623"/>
      <c r="AG2592" s="623"/>
      <c r="AH2592" s="564" t="s">
        <v>66</v>
      </c>
      <c r="AI2592" s="564"/>
      <c r="AJ2592" s="564"/>
      <c r="AK2592" s="564"/>
      <c r="AL2592" s="564"/>
      <c r="AM2592" s="564"/>
      <c r="AN2592" s="564" t="s">
        <v>67</v>
      </c>
      <c r="AO2592" s="564"/>
      <c r="AP2592" s="564"/>
      <c r="AQ2592" s="564"/>
      <c r="AR2592" s="564"/>
      <c r="AS2592" s="564"/>
      <c r="AT2592" s="564" t="s">
        <v>68</v>
      </c>
      <c r="AU2592" s="564"/>
      <c r="AV2592" s="564"/>
      <c r="AW2592" s="564"/>
      <c r="AX2592" s="564"/>
      <c r="AY2592" s="583"/>
      <c r="AZ2592" s="564" t="s">
        <v>4</v>
      </c>
      <c r="BA2592" s="564"/>
      <c r="BB2592" s="564"/>
      <c r="BC2592" s="564"/>
      <c r="BD2592" s="564"/>
      <c r="BE2592" s="564"/>
      <c r="BF2592" s="564" t="s">
        <v>69</v>
      </c>
      <c r="BG2592" s="564"/>
      <c r="BH2592" s="564"/>
      <c r="BI2592" s="564"/>
      <c r="BJ2592" s="564"/>
      <c r="BK2592" s="582"/>
      <c r="BL2592" s="659" t="s">
        <v>119</v>
      </c>
      <c r="BM2592" s="660"/>
      <c r="BN2592" s="661"/>
      <c r="BO2592" s="603" t="s">
        <v>83</v>
      </c>
      <c r="BP2592" s="603" t="s">
        <v>84</v>
      </c>
      <c r="BQ2592" s="66"/>
      <c r="BR2592" s="66"/>
      <c r="BS2592" s="66"/>
    </row>
    <row r="2593" spans="1:71" s="68" customFormat="1" ht="45" customHeight="1">
      <c r="A2593" s="67"/>
      <c r="B2593" s="516"/>
      <c r="C2593" s="533"/>
      <c r="D2593" s="534"/>
      <c r="E2593" s="331" t="s">
        <v>106</v>
      </c>
      <c r="F2593" s="500"/>
      <c r="G2593" s="500"/>
      <c r="H2593" s="529"/>
      <c r="I2593" s="530"/>
      <c r="J2593" s="562" t="s">
        <v>15</v>
      </c>
      <c r="K2593" s="563"/>
      <c r="L2593" s="525" t="s">
        <v>16</v>
      </c>
      <c r="M2593" s="526"/>
      <c r="N2593" s="517" t="s">
        <v>17</v>
      </c>
      <c r="O2593" s="518" t="s">
        <v>8</v>
      </c>
      <c r="P2593" s="562" t="s">
        <v>24</v>
      </c>
      <c r="Q2593" s="563"/>
      <c r="R2593" s="525" t="s">
        <v>22</v>
      </c>
      <c r="S2593" s="526"/>
      <c r="T2593" s="517" t="s">
        <v>17</v>
      </c>
      <c r="U2593" s="518"/>
      <c r="V2593" s="612"/>
      <c r="W2593" s="613"/>
      <c r="X2593" s="612"/>
      <c r="Y2593" s="613"/>
      <c r="Z2593" s="621"/>
      <c r="AA2593" s="622"/>
      <c r="AB2593" s="638" t="s">
        <v>50</v>
      </c>
      <c r="AC2593" s="639"/>
      <c r="AD2593" s="636" t="s">
        <v>21</v>
      </c>
      <c r="AE2593" s="637" t="s">
        <v>3</v>
      </c>
      <c r="AF2593" s="624" t="s">
        <v>5</v>
      </c>
      <c r="AG2593" s="625"/>
      <c r="AH2593" s="562" t="s">
        <v>50</v>
      </c>
      <c r="AI2593" s="563"/>
      <c r="AJ2593" s="525" t="s">
        <v>21</v>
      </c>
      <c r="AK2593" s="526" t="s">
        <v>3</v>
      </c>
      <c r="AL2593" s="523" t="s">
        <v>5</v>
      </c>
      <c r="AM2593" s="524"/>
      <c r="AN2593" s="562" t="s">
        <v>50</v>
      </c>
      <c r="AO2593" s="563"/>
      <c r="AP2593" s="525" t="s">
        <v>21</v>
      </c>
      <c r="AQ2593" s="526" t="s">
        <v>3</v>
      </c>
      <c r="AR2593" s="523" t="s">
        <v>5</v>
      </c>
      <c r="AS2593" s="524"/>
      <c r="AT2593" s="533" t="s">
        <v>50</v>
      </c>
      <c r="AU2593" s="584"/>
      <c r="AV2593" s="597" t="s">
        <v>21</v>
      </c>
      <c r="AW2593" s="598" t="s">
        <v>3</v>
      </c>
      <c r="AX2593" s="523" t="s">
        <v>5</v>
      </c>
      <c r="AY2593" s="585"/>
      <c r="AZ2593" s="562" t="s">
        <v>50</v>
      </c>
      <c r="BA2593" s="563"/>
      <c r="BB2593" s="525" t="s">
        <v>21</v>
      </c>
      <c r="BC2593" s="526" t="s">
        <v>3</v>
      </c>
      <c r="BD2593" s="523" t="s">
        <v>5</v>
      </c>
      <c r="BE2593" s="524"/>
      <c r="BF2593" s="533" t="s">
        <v>50</v>
      </c>
      <c r="BG2593" s="584"/>
      <c r="BH2593" s="597" t="s">
        <v>21</v>
      </c>
      <c r="BI2593" s="598" t="s">
        <v>3</v>
      </c>
      <c r="BJ2593" s="523" t="s">
        <v>5</v>
      </c>
      <c r="BK2593" s="524"/>
      <c r="BL2593" s="662"/>
      <c r="BM2593" s="663"/>
      <c r="BN2593" s="664"/>
      <c r="BO2593" s="604"/>
      <c r="BP2593" s="604"/>
      <c r="BQ2593" s="67"/>
      <c r="BR2593" s="67"/>
      <c r="BS2593" s="67"/>
    </row>
    <row r="2594" spans="1:71" ht="23.85" customHeight="1">
      <c r="A2594" s="69"/>
      <c r="B2594" s="548" t="str">
        <f>IF(ROSTER!B$8="","",ROSTER!B$8)</f>
        <v/>
      </c>
      <c r="C2594" s="536" t="str">
        <f>IF(ROSTER!C$8="","",ROSTER!C$8)</f>
        <v/>
      </c>
      <c r="D2594" s="537"/>
      <c r="E2594" s="546"/>
      <c r="F2594" s="501">
        <f>IF(E2594="y",1,IF(E2594="S",1,0))</f>
        <v>0</v>
      </c>
      <c r="G2594" s="506">
        <f>IF(E2594="S",1,0)</f>
        <v>0</v>
      </c>
      <c r="H2594" s="542"/>
      <c r="I2594" s="543"/>
      <c r="J2594" s="538"/>
      <c r="K2594" s="539"/>
      <c r="L2594" s="552"/>
      <c r="M2594" s="558"/>
      <c r="N2594" s="554">
        <f>L2594+J2594</f>
        <v>0</v>
      </c>
      <c r="O2594" s="555"/>
      <c r="P2594" s="538"/>
      <c r="Q2594" s="539"/>
      <c r="R2594" s="552"/>
      <c r="S2594" s="558"/>
      <c r="T2594" s="590">
        <f>R2594-P2594</f>
        <v>0</v>
      </c>
      <c r="U2594" s="591"/>
      <c r="V2594" s="550"/>
      <c r="W2594" s="543"/>
      <c r="X2594" s="538"/>
      <c r="Y2594" s="543"/>
      <c r="Z2594" s="538"/>
      <c r="AA2594" s="543"/>
      <c r="AB2594" s="538"/>
      <c r="AC2594" s="539"/>
      <c r="AD2594" s="552"/>
      <c r="AE2594" s="558"/>
      <c r="AF2594" s="586">
        <f>IF(AB2594=0,0,(AD2594/AB2594)*100)</f>
        <v>0</v>
      </c>
      <c r="AG2594" s="587"/>
      <c r="AH2594" s="538"/>
      <c r="AI2594" s="539"/>
      <c r="AJ2594" s="552"/>
      <c r="AK2594" s="558"/>
      <c r="AL2594" s="590">
        <f>IF(AH2594=0,0,(AJ2594/AH2594)*100)</f>
        <v>0</v>
      </c>
      <c r="AM2594" s="591"/>
      <c r="AN2594" s="538"/>
      <c r="AO2594" s="539"/>
      <c r="AP2594" s="552"/>
      <c r="AQ2594" s="558"/>
      <c r="AR2594" s="590">
        <f>IF(AN2594=0,0,(AP2594/AN2594)*100)</f>
        <v>0</v>
      </c>
      <c r="AS2594" s="591"/>
      <c r="AT2594" s="578">
        <f>AB2594+AH2594+AN2594</f>
        <v>0</v>
      </c>
      <c r="AU2594" s="579"/>
      <c r="AV2594" s="574">
        <f>AD2594+AJ2594+AP2594</f>
        <v>0</v>
      </c>
      <c r="AW2594" s="575"/>
      <c r="AX2594" s="590">
        <f>IF(AT2594=0,0,(AV2594/AT2594)*100)</f>
        <v>0</v>
      </c>
      <c r="AY2594" s="591"/>
      <c r="AZ2594" s="538"/>
      <c r="BA2594" s="539"/>
      <c r="BB2594" s="552"/>
      <c r="BC2594" s="558"/>
      <c r="BD2594" s="590">
        <f>IF(AZ2594=0,0,(BB2594/AZ2594)*100)</f>
        <v>0</v>
      </c>
      <c r="BE2594" s="591"/>
      <c r="BF2594" s="578">
        <f>AT2594+AZ2594</f>
        <v>0</v>
      </c>
      <c r="BG2594" s="579"/>
      <c r="BH2594" s="574">
        <f>AV2594+BB2594</f>
        <v>0</v>
      </c>
      <c r="BI2594" s="575"/>
      <c r="BJ2594" s="590">
        <f>IF(BF2594=0,0,(BH2594/BF2594)*100)</f>
        <v>0</v>
      </c>
      <c r="BK2594" s="591"/>
      <c r="BL2594" s="650">
        <f>(AD2594*2)+(AJ2594*2)+(AP2594*3)+BB2594</f>
        <v>0</v>
      </c>
      <c r="BM2594" s="651"/>
      <c r="BN2594" s="652"/>
      <c r="BO2594" s="599" t="e">
        <f>(BL2594*BR$2468)+(N2594*BR$2469)+(X2594*BR$2470)+(R2594*BR$2471)+(V2594*BR$2472)+(Z2594*BR$2473)</f>
        <v>#REF!</v>
      </c>
      <c r="BP2594" s="599" t="e">
        <f>((AZ2594-BB2594)*BR$2475)+((AT2594-AV2594)*BR$2474)+(H2594*BR$2476)+(P2594*BR$2477)</f>
        <v>#REF!</v>
      </c>
      <c r="BQ2594" s="70" t="s">
        <v>72</v>
      </c>
      <c r="BR2594" s="71" t="e">
        <f>IF(#REF!="B",#REF!,IF(#REF!="C",#REF!,#REF!))</f>
        <v>#REF!</v>
      </c>
      <c r="BS2594" s="67"/>
    </row>
    <row r="2595" spans="1:71" ht="23.85" customHeight="1">
      <c r="A2595" s="69"/>
      <c r="B2595" s="549"/>
      <c r="C2595" s="560" t="str">
        <f>IF(ROSTER!D$8="","",ROSTER!D$8)</f>
        <v/>
      </c>
      <c r="D2595" s="561"/>
      <c r="E2595" s="547"/>
      <c r="F2595" s="502"/>
      <c r="G2595" s="507"/>
      <c r="H2595" s="544"/>
      <c r="I2595" s="545"/>
      <c r="J2595" s="540"/>
      <c r="K2595" s="541"/>
      <c r="L2595" s="553"/>
      <c r="M2595" s="559"/>
      <c r="N2595" s="556" t="s">
        <v>14</v>
      </c>
      <c r="O2595" s="557"/>
      <c r="P2595" s="540"/>
      <c r="Q2595" s="541"/>
      <c r="R2595" s="553"/>
      <c r="S2595" s="559"/>
      <c r="T2595" s="592"/>
      <c r="U2595" s="593"/>
      <c r="V2595" s="551"/>
      <c r="W2595" s="545"/>
      <c r="X2595" s="540"/>
      <c r="Y2595" s="545"/>
      <c r="Z2595" s="540"/>
      <c r="AA2595" s="545"/>
      <c r="AB2595" s="540"/>
      <c r="AC2595" s="541"/>
      <c r="AD2595" s="553"/>
      <c r="AE2595" s="559"/>
      <c r="AF2595" s="588"/>
      <c r="AG2595" s="589"/>
      <c r="AH2595" s="540"/>
      <c r="AI2595" s="541"/>
      <c r="AJ2595" s="553"/>
      <c r="AK2595" s="559"/>
      <c r="AL2595" s="592"/>
      <c r="AM2595" s="593"/>
      <c r="AN2595" s="540"/>
      <c r="AO2595" s="541"/>
      <c r="AP2595" s="553"/>
      <c r="AQ2595" s="559"/>
      <c r="AR2595" s="592"/>
      <c r="AS2595" s="593"/>
      <c r="AT2595" s="580"/>
      <c r="AU2595" s="581"/>
      <c r="AV2595" s="576"/>
      <c r="AW2595" s="577"/>
      <c r="AX2595" s="592"/>
      <c r="AY2595" s="593"/>
      <c r="AZ2595" s="540"/>
      <c r="BA2595" s="541"/>
      <c r="BB2595" s="553"/>
      <c r="BC2595" s="559"/>
      <c r="BD2595" s="592"/>
      <c r="BE2595" s="593"/>
      <c r="BF2595" s="580"/>
      <c r="BG2595" s="581"/>
      <c r="BH2595" s="576"/>
      <c r="BI2595" s="577"/>
      <c r="BJ2595" s="592"/>
      <c r="BK2595" s="593"/>
      <c r="BL2595" s="653"/>
      <c r="BM2595" s="654"/>
      <c r="BN2595" s="655"/>
      <c r="BO2595" s="600"/>
      <c r="BP2595" s="600"/>
      <c r="BQ2595" s="70" t="s">
        <v>73</v>
      </c>
      <c r="BR2595" s="71" t="e">
        <f>IF(#REF!="B",#REF!,IF(#REF!="C",#REF!,#REF!))</f>
        <v>#REF!</v>
      </c>
      <c r="BS2595" s="67"/>
    </row>
    <row r="2596" spans="1:71" ht="21.75" customHeight="1">
      <c r="A2596" s="54"/>
      <c r="B2596" s="548" t="str">
        <f>IF(ROSTER!B$10="","",ROSTER!B$10)</f>
        <v/>
      </c>
      <c r="C2596" s="536" t="str">
        <f>IF(ROSTER!C$10="","",ROSTER!C$10)</f>
        <v/>
      </c>
      <c r="D2596" s="537"/>
      <c r="E2596" s="546"/>
      <c r="F2596" s="501">
        <f>IF(E2596="y",1,IF(E2596="S",1,0))</f>
        <v>0</v>
      </c>
      <c r="G2596" s="506">
        <f>IF(E2596="S",1,0)</f>
        <v>0</v>
      </c>
      <c r="H2596" s="542"/>
      <c r="I2596" s="543"/>
      <c r="J2596" s="538"/>
      <c r="K2596" s="539"/>
      <c r="L2596" s="552"/>
      <c r="M2596" s="558"/>
      <c r="N2596" s="554">
        <f>L2596+J2596</f>
        <v>0</v>
      </c>
      <c r="O2596" s="555"/>
      <c r="P2596" s="538"/>
      <c r="Q2596" s="539"/>
      <c r="R2596" s="552"/>
      <c r="S2596" s="558"/>
      <c r="T2596" s="590">
        <f t="shared" ref="T2596:T2637" si="2337">R2596-P2596</f>
        <v>0</v>
      </c>
      <c r="U2596" s="591"/>
      <c r="V2596" s="550"/>
      <c r="W2596" s="543"/>
      <c r="X2596" s="538"/>
      <c r="Y2596" s="543"/>
      <c r="Z2596" s="538"/>
      <c r="AA2596" s="543"/>
      <c r="AB2596" s="538"/>
      <c r="AC2596" s="539"/>
      <c r="AD2596" s="552"/>
      <c r="AE2596" s="558"/>
      <c r="AF2596" s="586">
        <f>IF(AB2596=0,0,(AD2596/AB2596)*100)</f>
        <v>0</v>
      </c>
      <c r="AG2596" s="587"/>
      <c r="AH2596" s="538"/>
      <c r="AI2596" s="539"/>
      <c r="AJ2596" s="552"/>
      <c r="AK2596" s="558"/>
      <c r="AL2596" s="590">
        <f>IF(AH2596=0,0,(AJ2596/AH2596)*100)</f>
        <v>0</v>
      </c>
      <c r="AM2596" s="591"/>
      <c r="AN2596" s="538"/>
      <c r="AO2596" s="539"/>
      <c r="AP2596" s="552"/>
      <c r="AQ2596" s="558"/>
      <c r="AR2596" s="590">
        <f>IF(AN2596=0,0,(AP2596/AN2596)*100)</f>
        <v>0</v>
      </c>
      <c r="AS2596" s="591"/>
      <c r="AT2596" s="578">
        <f>AB2596+AH2596+AN2596</f>
        <v>0</v>
      </c>
      <c r="AU2596" s="579"/>
      <c r="AV2596" s="574">
        <f>AD2596+AJ2596+AP2596</f>
        <v>0</v>
      </c>
      <c r="AW2596" s="575"/>
      <c r="AX2596" s="590">
        <f>IF(AT2596=0,0,(AV2596/AT2596)*100)</f>
        <v>0</v>
      </c>
      <c r="AY2596" s="591"/>
      <c r="AZ2596" s="538"/>
      <c r="BA2596" s="539"/>
      <c r="BB2596" s="552"/>
      <c r="BC2596" s="558"/>
      <c r="BD2596" s="590">
        <f>IF(AZ2596=0,0,(BB2596/AZ2596)*100)</f>
        <v>0</v>
      </c>
      <c r="BE2596" s="591"/>
      <c r="BF2596" s="578">
        <f>AT2596+AZ2596</f>
        <v>0</v>
      </c>
      <c r="BG2596" s="579"/>
      <c r="BH2596" s="574">
        <f>AV2596+BB2596</f>
        <v>0</v>
      </c>
      <c r="BI2596" s="575"/>
      <c r="BJ2596" s="590">
        <f>IF(BF2596=0,0,(BH2596/BF2596)*100)</f>
        <v>0</v>
      </c>
      <c r="BK2596" s="591"/>
      <c r="BL2596" s="650">
        <f>(AD2596*2)+(AJ2596*2)+(AP2596*3)+BB2596</f>
        <v>0</v>
      </c>
      <c r="BM2596" s="651"/>
      <c r="BN2596" s="652"/>
      <c r="BO2596" s="599" t="e">
        <f>(BL2596*BR$2468)+(N2596*BR$2469)+(X2596*BR$2470)+(R2596*BR$2471)+(V2596*BR$2472)+(Z2596*BR$2473)</f>
        <v>#REF!</v>
      </c>
      <c r="BP2596" s="599" t="e">
        <f>((AZ2596-BB2596)*BR$2475)+((AT2596-AV2596)*BR$2474)+(H2596*BR$2476)+(P2596*BR$2477)</f>
        <v>#REF!</v>
      </c>
      <c r="BQ2596" s="70" t="s">
        <v>74</v>
      </c>
      <c r="BR2596" s="71" t="e">
        <f>IF(#REF!="B",#REF!,IF(#REF!="C",#REF!,#REF!))</f>
        <v>#REF!</v>
      </c>
      <c r="BS2596" s="67"/>
    </row>
    <row r="2597" spans="1:71" ht="21.75" customHeight="1">
      <c r="A2597" s="54"/>
      <c r="B2597" s="549"/>
      <c r="C2597" s="560" t="str">
        <f>IF(ROSTER!D$10="","",ROSTER!D$10)</f>
        <v/>
      </c>
      <c r="D2597" s="561"/>
      <c r="E2597" s="547"/>
      <c r="F2597" s="502"/>
      <c r="G2597" s="507"/>
      <c r="H2597" s="544"/>
      <c r="I2597" s="545"/>
      <c r="J2597" s="540"/>
      <c r="K2597" s="541"/>
      <c r="L2597" s="553"/>
      <c r="M2597" s="559"/>
      <c r="N2597" s="556" t="s">
        <v>14</v>
      </c>
      <c r="O2597" s="557"/>
      <c r="P2597" s="540"/>
      <c r="Q2597" s="541"/>
      <c r="R2597" s="553"/>
      <c r="S2597" s="559"/>
      <c r="T2597" s="592"/>
      <c r="U2597" s="593"/>
      <c r="V2597" s="551"/>
      <c r="W2597" s="545"/>
      <c r="X2597" s="540"/>
      <c r="Y2597" s="545"/>
      <c r="Z2597" s="540"/>
      <c r="AA2597" s="545"/>
      <c r="AB2597" s="540"/>
      <c r="AC2597" s="541"/>
      <c r="AD2597" s="553"/>
      <c r="AE2597" s="559"/>
      <c r="AF2597" s="588"/>
      <c r="AG2597" s="589"/>
      <c r="AH2597" s="540"/>
      <c r="AI2597" s="541"/>
      <c r="AJ2597" s="553"/>
      <c r="AK2597" s="559"/>
      <c r="AL2597" s="592"/>
      <c r="AM2597" s="593"/>
      <c r="AN2597" s="540"/>
      <c r="AO2597" s="541"/>
      <c r="AP2597" s="553"/>
      <c r="AQ2597" s="559"/>
      <c r="AR2597" s="592"/>
      <c r="AS2597" s="593"/>
      <c r="AT2597" s="580"/>
      <c r="AU2597" s="581"/>
      <c r="AV2597" s="576"/>
      <c r="AW2597" s="577"/>
      <c r="AX2597" s="592"/>
      <c r="AY2597" s="593"/>
      <c r="AZ2597" s="540"/>
      <c r="BA2597" s="541"/>
      <c r="BB2597" s="553"/>
      <c r="BC2597" s="559"/>
      <c r="BD2597" s="592"/>
      <c r="BE2597" s="593"/>
      <c r="BF2597" s="580"/>
      <c r="BG2597" s="581"/>
      <c r="BH2597" s="576"/>
      <c r="BI2597" s="577"/>
      <c r="BJ2597" s="592"/>
      <c r="BK2597" s="593"/>
      <c r="BL2597" s="653"/>
      <c r="BM2597" s="654"/>
      <c r="BN2597" s="655"/>
      <c r="BO2597" s="600"/>
      <c r="BP2597" s="600"/>
      <c r="BQ2597" s="70" t="s">
        <v>75</v>
      </c>
      <c r="BR2597" s="71" t="e">
        <f>IF(#REF!="B",#REF!,IF(#REF!="C",#REF!,#REF!))</f>
        <v>#REF!</v>
      </c>
      <c r="BS2597" s="67"/>
    </row>
    <row r="2598" spans="1:71" ht="21.75" customHeight="1">
      <c r="A2598" s="54"/>
      <c r="B2598" s="565" t="str">
        <f>IF(ROSTER!B$12="","",ROSTER!B$12)</f>
        <v/>
      </c>
      <c r="C2598" s="536" t="str">
        <f>IF(ROSTER!C$12="","",ROSTER!C$12)</f>
        <v/>
      </c>
      <c r="D2598" s="537"/>
      <c r="E2598" s="546"/>
      <c r="F2598" s="501">
        <f>IF(E2598="y",1,IF(E2598="S",1,0))</f>
        <v>0</v>
      </c>
      <c r="G2598" s="506">
        <f>IF(E2598="S",1,0)</f>
        <v>0</v>
      </c>
      <c r="H2598" s="542"/>
      <c r="I2598" s="543"/>
      <c r="J2598" s="538"/>
      <c r="K2598" s="539"/>
      <c r="L2598" s="552"/>
      <c r="M2598" s="558"/>
      <c r="N2598" s="554">
        <f>L2598+J2598</f>
        <v>0</v>
      </c>
      <c r="O2598" s="555"/>
      <c r="P2598" s="538"/>
      <c r="Q2598" s="539"/>
      <c r="R2598" s="552"/>
      <c r="S2598" s="558"/>
      <c r="T2598" s="590">
        <f t="shared" ref="T2598:T2637" si="2338">R2598-P2598</f>
        <v>0</v>
      </c>
      <c r="U2598" s="591"/>
      <c r="V2598" s="550"/>
      <c r="W2598" s="543"/>
      <c r="X2598" s="538"/>
      <c r="Y2598" s="543"/>
      <c r="Z2598" s="538"/>
      <c r="AA2598" s="543"/>
      <c r="AB2598" s="538"/>
      <c r="AC2598" s="539"/>
      <c r="AD2598" s="552"/>
      <c r="AE2598" s="558"/>
      <c r="AF2598" s="586">
        <f>IF(AB2598=0,0,(AD2598/AB2598)*100)</f>
        <v>0</v>
      </c>
      <c r="AG2598" s="587"/>
      <c r="AH2598" s="538"/>
      <c r="AI2598" s="539"/>
      <c r="AJ2598" s="552"/>
      <c r="AK2598" s="558"/>
      <c r="AL2598" s="590">
        <f>IF(AH2598=0,0,(AJ2598/AH2598)*100)</f>
        <v>0</v>
      </c>
      <c r="AM2598" s="591"/>
      <c r="AN2598" s="538"/>
      <c r="AO2598" s="539"/>
      <c r="AP2598" s="552"/>
      <c r="AQ2598" s="558"/>
      <c r="AR2598" s="590">
        <f>IF(AN2598=0,0,(AP2598/AN2598)*100)</f>
        <v>0</v>
      </c>
      <c r="AS2598" s="591"/>
      <c r="AT2598" s="578">
        <f>AB2598+AH2598+AN2598</f>
        <v>0</v>
      </c>
      <c r="AU2598" s="579"/>
      <c r="AV2598" s="574">
        <f>AD2598+AJ2598+AP2598</f>
        <v>0</v>
      </c>
      <c r="AW2598" s="575"/>
      <c r="AX2598" s="590">
        <f>IF(AT2598=0,0,(AV2598/AT2598)*100)</f>
        <v>0</v>
      </c>
      <c r="AY2598" s="591"/>
      <c r="AZ2598" s="538"/>
      <c r="BA2598" s="539"/>
      <c r="BB2598" s="552"/>
      <c r="BC2598" s="558"/>
      <c r="BD2598" s="590">
        <f>IF(AZ2598=0,0,(BB2598/AZ2598)*100)</f>
        <v>0</v>
      </c>
      <c r="BE2598" s="591"/>
      <c r="BF2598" s="578">
        <f>AT2598+AZ2598</f>
        <v>0</v>
      </c>
      <c r="BG2598" s="579"/>
      <c r="BH2598" s="574">
        <f>AV2598+BB2598</f>
        <v>0</v>
      </c>
      <c r="BI2598" s="575"/>
      <c r="BJ2598" s="590">
        <f>IF(BF2598=0,0,(BH2598/BF2598)*100)</f>
        <v>0</v>
      </c>
      <c r="BK2598" s="591"/>
      <c r="BL2598" s="650">
        <f>(AD2598*2)+(AJ2598*2)+(AP2598*3)+BB2598</f>
        <v>0</v>
      </c>
      <c r="BM2598" s="651"/>
      <c r="BN2598" s="652"/>
      <c r="BO2598" s="599" t="e">
        <f>(BL2598*BR$2468)+(N2598*BR$2469)+(X2598*BR$2470)+(R2598*BR$2471)+(V2598*BR$2472)+(Z2598*BR$2473)</f>
        <v>#REF!</v>
      </c>
      <c r="BP2598" s="599" t="e">
        <f>((AZ2598-BB2598)*BR$2475)+((AT2598-AV2598)*BR$2474)+(H2598*BR$2476)+(P2598*BR$2477)</f>
        <v>#REF!</v>
      </c>
      <c r="BQ2598" s="70" t="s">
        <v>76</v>
      </c>
      <c r="BR2598" s="71" t="e">
        <f>IF(#REF!="B",#REF!,IF(#REF!="C",#REF!,#REF!))</f>
        <v>#REF!</v>
      </c>
      <c r="BS2598" s="67"/>
    </row>
    <row r="2599" spans="1:71" ht="21.75" customHeight="1">
      <c r="A2599" s="54"/>
      <c r="B2599" s="566"/>
      <c r="C2599" s="560" t="str">
        <f>IF(ROSTER!D$12="","",ROSTER!D$12)</f>
        <v/>
      </c>
      <c r="D2599" s="561"/>
      <c r="E2599" s="547"/>
      <c r="F2599" s="502"/>
      <c r="G2599" s="507"/>
      <c r="H2599" s="544"/>
      <c r="I2599" s="545"/>
      <c r="J2599" s="540"/>
      <c r="K2599" s="541"/>
      <c r="L2599" s="553"/>
      <c r="M2599" s="559"/>
      <c r="N2599" s="556" t="s">
        <v>14</v>
      </c>
      <c r="O2599" s="557"/>
      <c r="P2599" s="540"/>
      <c r="Q2599" s="541"/>
      <c r="R2599" s="553"/>
      <c r="S2599" s="559"/>
      <c r="T2599" s="592"/>
      <c r="U2599" s="593"/>
      <c r="V2599" s="551"/>
      <c r="W2599" s="545"/>
      <c r="X2599" s="540"/>
      <c r="Y2599" s="545"/>
      <c r="Z2599" s="540"/>
      <c r="AA2599" s="545"/>
      <c r="AB2599" s="540"/>
      <c r="AC2599" s="541"/>
      <c r="AD2599" s="553"/>
      <c r="AE2599" s="559"/>
      <c r="AF2599" s="588"/>
      <c r="AG2599" s="589"/>
      <c r="AH2599" s="540"/>
      <c r="AI2599" s="541"/>
      <c r="AJ2599" s="553"/>
      <c r="AK2599" s="559"/>
      <c r="AL2599" s="592"/>
      <c r="AM2599" s="593"/>
      <c r="AN2599" s="540"/>
      <c r="AO2599" s="541"/>
      <c r="AP2599" s="553"/>
      <c r="AQ2599" s="559"/>
      <c r="AR2599" s="592"/>
      <c r="AS2599" s="593"/>
      <c r="AT2599" s="580"/>
      <c r="AU2599" s="581"/>
      <c r="AV2599" s="576"/>
      <c r="AW2599" s="577"/>
      <c r="AX2599" s="592"/>
      <c r="AY2599" s="593"/>
      <c r="AZ2599" s="540"/>
      <c r="BA2599" s="541"/>
      <c r="BB2599" s="553"/>
      <c r="BC2599" s="559"/>
      <c r="BD2599" s="592"/>
      <c r="BE2599" s="593"/>
      <c r="BF2599" s="580"/>
      <c r="BG2599" s="581"/>
      <c r="BH2599" s="576"/>
      <c r="BI2599" s="577"/>
      <c r="BJ2599" s="592"/>
      <c r="BK2599" s="593"/>
      <c r="BL2599" s="653"/>
      <c r="BM2599" s="654"/>
      <c r="BN2599" s="655"/>
      <c r="BO2599" s="600"/>
      <c r="BP2599" s="600"/>
      <c r="BQ2599" s="70" t="s">
        <v>77</v>
      </c>
      <c r="BR2599" s="71" t="e">
        <f>IF(#REF!="B",#REF!,IF(#REF!="C",#REF!,#REF!))</f>
        <v>#REF!</v>
      </c>
      <c r="BS2599" s="67"/>
    </row>
    <row r="2600" spans="1:71" ht="21.75" customHeight="1">
      <c r="A2600" s="54"/>
      <c r="B2600" s="565" t="str">
        <f>IF(ROSTER!B$14="","",ROSTER!B$14)</f>
        <v/>
      </c>
      <c r="C2600" s="536" t="str">
        <f>IF(ROSTER!C$14="","",ROSTER!C$14)</f>
        <v/>
      </c>
      <c r="D2600" s="537"/>
      <c r="E2600" s="546"/>
      <c r="F2600" s="501">
        <f>IF(E2600="y",1,IF(E2600="S",1,0))</f>
        <v>0</v>
      </c>
      <c r="G2600" s="506">
        <f>IF(E2600="S",1,0)</f>
        <v>0</v>
      </c>
      <c r="H2600" s="542"/>
      <c r="I2600" s="543"/>
      <c r="J2600" s="538"/>
      <c r="K2600" s="539"/>
      <c r="L2600" s="552"/>
      <c r="M2600" s="558"/>
      <c r="N2600" s="554">
        <f>L2600+J2600</f>
        <v>0</v>
      </c>
      <c r="O2600" s="555"/>
      <c r="P2600" s="538"/>
      <c r="Q2600" s="539"/>
      <c r="R2600" s="552"/>
      <c r="S2600" s="558"/>
      <c r="T2600" s="590">
        <f t="shared" ref="T2600:T2637" si="2339">R2600-P2600</f>
        <v>0</v>
      </c>
      <c r="U2600" s="591"/>
      <c r="V2600" s="550"/>
      <c r="W2600" s="543"/>
      <c r="X2600" s="538"/>
      <c r="Y2600" s="543"/>
      <c r="Z2600" s="538"/>
      <c r="AA2600" s="543"/>
      <c r="AB2600" s="538"/>
      <c r="AC2600" s="539"/>
      <c r="AD2600" s="552"/>
      <c r="AE2600" s="558"/>
      <c r="AF2600" s="586">
        <f>IF(AB2600=0,0,(AD2600/AB2600)*100)</f>
        <v>0</v>
      </c>
      <c r="AG2600" s="587"/>
      <c r="AH2600" s="538"/>
      <c r="AI2600" s="539"/>
      <c r="AJ2600" s="552"/>
      <c r="AK2600" s="558"/>
      <c r="AL2600" s="590">
        <f>IF(AH2600=0,0,(AJ2600/AH2600)*100)</f>
        <v>0</v>
      </c>
      <c r="AM2600" s="591"/>
      <c r="AN2600" s="538"/>
      <c r="AO2600" s="539"/>
      <c r="AP2600" s="552"/>
      <c r="AQ2600" s="558"/>
      <c r="AR2600" s="590">
        <f>IF(AN2600=0,0,(AP2600/AN2600)*100)</f>
        <v>0</v>
      </c>
      <c r="AS2600" s="591"/>
      <c r="AT2600" s="578">
        <f>AB2600+AH2600+AN2600</f>
        <v>0</v>
      </c>
      <c r="AU2600" s="579"/>
      <c r="AV2600" s="574">
        <f>AD2600+AJ2600+AP2600</f>
        <v>0</v>
      </c>
      <c r="AW2600" s="575"/>
      <c r="AX2600" s="590">
        <f>IF(AT2600=0,0,(AV2600/AT2600)*100)</f>
        <v>0</v>
      </c>
      <c r="AY2600" s="591"/>
      <c r="AZ2600" s="538"/>
      <c r="BA2600" s="539"/>
      <c r="BB2600" s="552"/>
      <c r="BC2600" s="558"/>
      <c r="BD2600" s="590">
        <f>IF(AZ2600=0,0,(BB2600/AZ2600)*100)</f>
        <v>0</v>
      </c>
      <c r="BE2600" s="591"/>
      <c r="BF2600" s="578">
        <f>AT2600+AZ2600</f>
        <v>0</v>
      </c>
      <c r="BG2600" s="579"/>
      <c r="BH2600" s="574">
        <f>AV2600+BB2600</f>
        <v>0</v>
      </c>
      <c r="BI2600" s="575"/>
      <c r="BJ2600" s="590">
        <f>IF(BF2600=0,0,(BH2600/BF2600)*100)</f>
        <v>0</v>
      </c>
      <c r="BK2600" s="591"/>
      <c r="BL2600" s="650">
        <f>(AD2600*2)+(AJ2600*2)+(AP2600*3)+BB2600</f>
        <v>0</v>
      </c>
      <c r="BM2600" s="651"/>
      <c r="BN2600" s="652"/>
      <c r="BO2600" s="599" t="e">
        <f>(BL2600*BR$2468)+(N2600*BR$2469)+(X2600*BR$2470)+(R2600*BR$2471)+(V2600*BR$2472)+(Z2600*BR$2473)</f>
        <v>#REF!</v>
      </c>
      <c r="BP2600" s="599" t="e">
        <f>((AZ2600-BB2600)*BR$2475)+((AT2600-AV2600)*BR$2474)+(H2600*BR$2476)+(P2600*BR$2477)</f>
        <v>#REF!</v>
      </c>
      <c r="BQ2600" s="70" t="s">
        <v>78</v>
      </c>
      <c r="BR2600" s="71" t="e">
        <f>IF(#REF!="B",#REF!,IF(#REF!="C",#REF!,#REF!))</f>
        <v>#REF!</v>
      </c>
      <c r="BS2600" s="67"/>
    </row>
    <row r="2601" spans="1:71" ht="21.75" customHeight="1">
      <c r="A2601" s="54"/>
      <c r="B2601" s="566"/>
      <c r="C2601" s="560" t="str">
        <f>IF(ROSTER!D$14="","",ROSTER!D$14)</f>
        <v/>
      </c>
      <c r="D2601" s="561"/>
      <c r="E2601" s="547"/>
      <c r="F2601" s="502"/>
      <c r="G2601" s="507"/>
      <c r="H2601" s="544"/>
      <c r="I2601" s="545"/>
      <c r="J2601" s="540"/>
      <c r="K2601" s="541"/>
      <c r="L2601" s="553"/>
      <c r="M2601" s="559"/>
      <c r="N2601" s="556" t="s">
        <v>14</v>
      </c>
      <c r="O2601" s="557"/>
      <c r="P2601" s="540"/>
      <c r="Q2601" s="541"/>
      <c r="R2601" s="553"/>
      <c r="S2601" s="559"/>
      <c r="T2601" s="592"/>
      <c r="U2601" s="593"/>
      <c r="V2601" s="551"/>
      <c r="W2601" s="545"/>
      <c r="X2601" s="540"/>
      <c r="Y2601" s="545"/>
      <c r="Z2601" s="540"/>
      <c r="AA2601" s="545"/>
      <c r="AB2601" s="540"/>
      <c r="AC2601" s="541"/>
      <c r="AD2601" s="553"/>
      <c r="AE2601" s="559"/>
      <c r="AF2601" s="588"/>
      <c r="AG2601" s="589"/>
      <c r="AH2601" s="540"/>
      <c r="AI2601" s="541"/>
      <c r="AJ2601" s="553"/>
      <c r="AK2601" s="559"/>
      <c r="AL2601" s="592"/>
      <c r="AM2601" s="593"/>
      <c r="AN2601" s="540"/>
      <c r="AO2601" s="541"/>
      <c r="AP2601" s="553"/>
      <c r="AQ2601" s="559"/>
      <c r="AR2601" s="592"/>
      <c r="AS2601" s="593"/>
      <c r="AT2601" s="580"/>
      <c r="AU2601" s="581"/>
      <c r="AV2601" s="576"/>
      <c r="AW2601" s="577"/>
      <c r="AX2601" s="592"/>
      <c r="AY2601" s="593"/>
      <c r="AZ2601" s="540"/>
      <c r="BA2601" s="541"/>
      <c r="BB2601" s="553"/>
      <c r="BC2601" s="559"/>
      <c r="BD2601" s="592"/>
      <c r="BE2601" s="593"/>
      <c r="BF2601" s="580"/>
      <c r="BG2601" s="581"/>
      <c r="BH2601" s="576"/>
      <c r="BI2601" s="577"/>
      <c r="BJ2601" s="592"/>
      <c r="BK2601" s="593"/>
      <c r="BL2601" s="653"/>
      <c r="BM2601" s="654"/>
      <c r="BN2601" s="655"/>
      <c r="BO2601" s="600"/>
      <c r="BP2601" s="600"/>
      <c r="BQ2601" s="70" t="s">
        <v>79</v>
      </c>
      <c r="BR2601" s="71" t="e">
        <f>IF(#REF!="B",#REF!,IF(#REF!="C",#REF!,#REF!))</f>
        <v>#REF!</v>
      </c>
      <c r="BS2601" s="67"/>
    </row>
    <row r="2602" spans="1:71" ht="21.75" customHeight="1">
      <c r="A2602" s="54"/>
      <c r="B2602" s="565" t="str">
        <f>IF(ROSTER!B$16="","",ROSTER!B$16)</f>
        <v/>
      </c>
      <c r="C2602" s="536" t="str">
        <f>IF(ROSTER!C$16="","",ROSTER!C$16)</f>
        <v/>
      </c>
      <c r="D2602" s="537"/>
      <c r="E2602" s="546"/>
      <c r="F2602" s="501">
        <f>IF(E2602="y",1,IF(E2602="S",1,0))</f>
        <v>0</v>
      </c>
      <c r="G2602" s="506">
        <f>IF(E2602="S",1,0)</f>
        <v>0</v>
      </c>
      <c r="H2602" s="542"/>
      <c r="I2602" s="543"/>
      <c r="J2602" s="538"/>
      <c r="K2602" s="539"/>
      <c r="L2602" s="552"/>
      <c r="M2602" s="558"/>
      <c r="N2602" s="554">
        <f>L2602+J2602</f>
        <v>0</v>
      </c>
      <c r="O2602" s="555"/>
      <c r="P2602" s="538"/>
      <c r="Q2602" s="539"/>
      <c r="R2602" s="552"/>
      <c r="S2602" s="558"/>
      <c r="T2602" s="590">
        <f t="shared" ref="T2602:T2637" si="2340">R2602-P2602</f>
        <v>0</v>
      </c>
      <c r="U2602" s="591"/>
      <c r="V2602" s="550"/>
      <c r="W2602" s="543"/>
      <c r="X2602" s="538"/>
      <c r="Y2602" s="543"/>
      <c r="Z2602" s="538"/>
      <c r="AA2602" s="543"/>
      <c r="AB2602" s="538"/>
      <c r="AC2602" s="539"/>
      <c r="AD2602" s="552"/>
      <c r="AE2602" s="558"/>
      <c r="AF2602" s="586">
        <f>IF(AB2602=0,0,(AD2602/AB2602)*100)</f>
        <v>0</v>
      </c>
      <c r="AG2602" s="587"/>
      <c r="AH2602" s="538"/>
      <c r="AI2602" s="539"/>
      <c r="AJ2602" s="552"/>
      <c r="AK2602" s="558"/>
      <c r="AL2602" s="590">
        <f>IF(AH2602=0,0,(AJ2602/AH2602)*100)</f>
        <v>0</v>
      </c>
      <c r="AM2602" s="591"/>
      <c r="AN2602" s="538"/>
      <c r="AO2602" s="539"/>
      <c r="AP2602" s="552"/>
      <c r="AQ2602" s="558"/>
      <c r="AR2602" s="590">
        <f>IF(AN2602=0,0,(AP2602/AN2602)*100)</f>
        <v>0</v>
      </c>
      <c r="AS2602" s="591"/>
      <c r="AT2602" s="578">
        <f>AB2602+AH2602+AN2602</f>
        <v>0</v>
      </c>
      <c r="AU2602" s="579"/>
      <c r="AV2602" s="574">
        <f>AD2602+AJ2602+AP2602</f>
        <v>0</v>
      </c>
      <c r="AW2602" s="575"/>
      <c r="AX2602" s="590">
        <f>IF(AT2602=0,0,(AV2602/AT2602)*100)</f>
        <v>0</v>
      </c>
      <c r="AY2602" s="591"/>
      <c r="AZ2602" s="538"/>
      <c r="BA2602" s="539"/>
      <c r="BB2602" s="552"/>
      <c r="BC2602" s="558"/>
      <c r="BD2602" s="590">
        <f>IF(AZ2602=0,0,(BB2602/AZ2602)*100)</f>
        <v>0</v>
      </c>
      <c r="BE2602" s="591"/>
      <c r="BF2602" s="578">
        <f>AT2602+AZ2602</f>
        <v>0</v>
      </c>
      <c r="BG2602" s="579"/>
      <c r="BH2602" s="574">
        <f>AV2602+BB2602</f>
        <v>0</v>
      </c>
      <c r="BI2602" s="575"/>
      <c r="BJ2602" s="590">
        <f>IF(BF2602=0,0,(BH2602/BF2602)*100)</f>
        <v>0</v>
      </c>
      <c r="BK2602" s="591"/>
      <c r="BL2602" s="650">
        <f>(AD2602*2)+(AJ2602*2)+(AP2602*3)+BB2602</f>
        <v>0</v>
      </c>
      <c r="BM2602" s="651"/>
      <c r="BN2602" s="652"/>
      <c r="BO2602" s="599" t="e">
        <f>(BL2602*BR$2468)+(N2602*BR$2469)+(X2602*BR$2470)+(R2602*BR$2471)+(V2602*BR$2472)+(Z2602*BR$2473)</f>
        <v>#REF!</v>
      </c>
      <c r="BP2602" s="599" t="e">
        <f>((AZ2602-BB2602)*BR$2475)+((AT2602-AV2602)*BR$2474)+(H2602*BR$2476)+(P2602*BR$2477)</f>
        <v>#REF!</v>
      </c>
      <c r="BQ2602" s="70" t="s">
        <v>80</v>
      </c>
      <c r="BR2602" s="71" t="e">
        <f>IF(#REF!="B",#REF!,IF(#REF!="C",#REF!,#REF!))</f>
        <v>#REF!</v>
      </c>
      <c r="BS2602" s="67"/>
    </row>
    <row r="2603" spans="1:71" ht="21.75" customHeight="1">
      <c r="A2603" s="54"/>
      <c r="B2603" s="566"/>
      <c r="C2603" s="560" t="str">
        <f>IF(ROSTER!D$16="","",ROSTER!D$16)</f>
        <v/>
      </c>
      <c r="D2603" s="561"/>
      <c r="E2603" s="547"/>
      <c r="F2603" s="502"/>
      <c r="G2603" s="507"/>
      <c r="H2603" s="544"/>
      <c r="I2603" s="545"/>
      <c r="J2603" s="540"/>
      <c r="K2603" s="541"/>
      <c r="L2603" s="553"/>
      <c r="M2603" s="559"/>
      <c r="N2603" s="556" t="s">
        <v>14</v>
      </c>
      <c r="O2603" s="557"/>
      <c r="P2603" s="540"/>
      <c r="Q2603" s="541"/>
      <c r="R2603" s="553"/>
      <c r="S2603" s="559"/>
      <c r="T2603" s="592"/>
      <c r="U2603" s="593"/>
      <c r="V2603" s="551"/>
      <c r="W2603" s="545"/>
      <c r="X2603" s="540"/>
      <c r="Y2603" s="545"/>
      <c r="Z2603" s="540"/>
      <c r="AA2603" s="545"/>
      <c r="AB2603" s="540"/>
      <c r="AC2603" s="541"/>
      <c r="AD2603" s="553"/>
      <c r="AE2603" s="559"/>
      <c r="AF2603" s="588"/>
      <c r="AG2603" s="589"/>
      <c r="AH2603" s="540"/>
      <c r="AI2603" s="541"/>
      <c r="AJ2603" s="553"/>
      <c r="AK2603" s="559"/>
      <c r="AL2603" s="592"/>
      <c r="AM2603" s="593"/>
      <c r="AN2603" s="540"/>
      <c r="AO2603" s="541"/>
      <c r="AP2603" s="553"/>
      <c r="AQ2603" s="559"/>
      <c r="AR2603" s="592"/>
      <c r="AS2603" s="593"/>
      <c r="AT2603" s="580"/>
      <c r="AU2603" s="581"/>
      <c r="AV2603" s="576"/>
      <c r="AW2603" s="577"/>
      <c r="AX2603" s="592"/>
      <c r="AY2603" s="593"/>
      <c r="AZ2603" s="540"/>
      <c r="BA2603" s="541"/>
      <c r="BB2603" s="553"/>
      <c r="BC2603" s="559"/>
      <c r="BD2603" s="592"/>
      <c r="BE2603" s="593"/>
      <c r="BF2603" s="580"/>
      <c r="BG2603" s="581"/>
      <c r="BH2603" s="576"/>
      <c r="BI2603" s="577"/>
      <c r="BJ2603" s="592"/>
      <c r="BK2603" s="593"/>
      <c r="BL2603" s="653"/>
      <c r="BM2603" s="654"/>
      <c r="BN2603" s="655"/>
      <c r="BO2603" s="600"/>
      <c r="BP2603" s="600"/>
      <c r="BQ2603" s="70" t="s">
        <v>81</v>
      </c>
      <c r="BR2603" s="71" t="e">
        <f>IF(#REF!="B",#REF!,IF(#REF!="C",#REF!,#REF!))</f>
        <v>#REF!</v>
      </c>
      <c r="BS2603" s="67"/>
    </row>
    <row r="2604" spans="1:71" ht="21.75" customHeight="1">
      <c r="A2604" s="54"/>
      <c r="B2604" s="565" t="str">
        <f>IF(ROSTER!B$18="","",ROSTER!B$18)</f>
        <v/>
      </c>
      <c r="C2604" s="536" t="str">
        <f>IF(ROSTER!C$18="","",ROSTER!C$18)</f>
        <v/>
      </c>
      <c r="D2604" s="537"/>
      <c r="E2604" s="546"/>
      <c r="F2604" s="501">
        <f>IF(E2604="y",1,IF(E2604="S",1,0))</f>
        <v>0</v>
      </c>
      <c r="G2604" s="506">
        <f>IF(E2604="S",1,0)</f>
        <v>0</v>
      </c>
      <c r="H2604" s="542"/>
      <c r="I2604" s="543"/>
      <c r="J2604" s="538"/>
      <c r="K2604" s="539"/>
      <c r="L2604" s="552"/>
      <c r="M2604" s="558"/>
      <c r="N2604" s="554">
        <f>L2604+J2604</f>
        <v>0</v>
      </c>
      <c r="O2604" s="555"/>
      <c r="P2604" s="538"/>
      <c r="Q2604" s="539"/>
      <c r="R2604" s="552"/>
      <c r="S2604" s="558"/>
      <c r="T2604" s="590">
        <f t="shared" ref="T2604:T2637" si="2341">R2604-P2604</f>
        <v>0</v>
      </c>
      <c r="U2604" s="591"/>
      <c r="V2604" s="550"/>
      <c r="W2604" s="543"/>
      <c r="X2604" s="538"/>
      <c r="Y2604" s="543"/>
      <c r="Z2604" s="538"/>
      <c r="AA2604" s="543"/>
      <c r="AB2604" s="538"/>
      <c r="AC2604" s="539"/>
      <c r="AD2604" s="552"/>
      <c r="AE2604" s="558"/>
      <c r="AF2604" s="586">
        <f>IF(AB2604=0,0,(AD2604/AB2604)*100)</f>
        <v>0</v>
      </c>
      <c r="AG2604" s="587"/>
      <c r="AH2604" s="538"/>
      <c r="AI2604" s="539"/>
      <c r="AJ2604" s="552"/>
      <c r="AK2604" s="558"/>
      <c r="AL2604" s="590">
        <f>IF(AH2604=0,0,(AJ2604/AH2604)*100)</f>
        <v>0</v>
      </c>
      <c r="AM2604" s="591"/>
      <c r="AN2604" s="538"/>
      <c r="AO2604" s="539"/>
      <c r="AP2604" s="552"/>
      <c r="AQ2604" s="558"/>
      <c r="AR2604" s="590">
        <f>IF(AN2604=0,0,(AP2604/AN2604)*100)</f>
        <v>0</v>
      </c>
      <c r="AS2604" s="591"/>
      <c r="AT2604" s="578">
        <f>AB2604+AH2604+AN2604</f>
        <v>0</v>
      </c>
      <c r="AU2604" s="579"/>
      <c r="AV2604" s="574">
        <f>AD2604+AJ2604+AP2604</f>
        <v>0</v>
      </c>
      <c r="AW2604" s="575"/>
      <c r="AX2604" s="590">
        <f>IF(AT2604=0,0,(AV2604/AT2604)*100)</f>
        <v>0</v>
      </c>
      <c r="AY2604" s="591"/>
      <c r="AZ2604" s="538"/>
      <c r="BA2604" s="539"/>
      <c r="BB2604" s="552"/>
      <c r="BC2604" s="558"/>
      <c r="BD2604" s="590">
        <f>IF(AZ2604=0,0,(BB2604/AZ2604)*100)</f>
        <v>0</v>
      </c>
      <c r="BE2604" s="591"/>
      <c r="BF2604" s="578">
        <f>AT2604+AZ2604</f>
        <v>0</v>
      </c>
      <c r="BG2604" s="579"/>
      <c r="BH2604" s="574">
        <f>AV2604+BB2604</f>
        <v>0</v>
      </c>
      <c r="BI2604" s="575"/>
      <c r="BJ2604" s="590">
        <f>IF(BF2604=0,0,(BH2604/BF2604)*100)</f>
        <v>0</v>
      </c>
      <c r="BK2604" s="591"/>
      <c r="BL2604" s="650">
        <f>(AD2604*2)+(AJ2604*2)+(AP2604*3)+BB2604</f>
        <v>0</v>
      </c>
      <c r="BM2604" s="651"/>
      <c r="BN2604" s="652"/>
      <c r="BO2604" s="599" t="e">
        <f>(BL2604*BR$2468)+(N2604*BR$2469)+(X2604*BR$2470)+(R2604*BR$2471)+(V2604*BR$2472)+(Z2604*BR$2473)</f>
        <v>#REF!</v>
      </c>
      <c r="BP2604" s="599" t="e">
        <f>((AZ2604-BB2604)*BR$2475)+((AT2604-AV2604)*BR$2474)+(H2604*BR$2476)+(P2604*BR$2477)</f>
        <v>#REF!</v>
      </c>
      <c r="BQ2604" s="54"/>
      <c r="BR2604" s="54"/>
      <c r="BS2604" s="67"/>
    </row>
    <row r="2605" spans="1:71" ht="21.75" customHeight="1">
      <c r="A2605" s="54"/>
      <c r="B2605" s="566"/>
      <c r="C2605" s="560" t="str">
        <f>IF(ROSTER!D$18="","",ROSTER!D$18)</f>
        <v/>
      </c>
      <c r="D2605" s="561"/>
      <c r="E2605" s="547"/>
      <c r="F2605" s="502"/>
      <c r="G2605" s="507"/>
      <c r="H2605" s="544"/>
      <c r="I2605" s="545"/>
      <c r="J2605" s="540"/>
      <c r="K2605" s="541"/>
      <c r="L2605" s="553"/>
      <c r="M2605" s="559"/>
      <c r="N2605" s="556"/>
      <c r="O2605" s="557"/>
      <c r="P2605" s="540"/>
      <c r="Q2605" s="541"/>
      <c r="R2605" s="553"/>
      <c r="S2605" s="559"/>
      <c r="T2605" s="592"/>
      <c r="U2605" s="593"/>
      <c r="V2605" s="551"/>
      <c r="W2605" s="545"/>
      <c r="X2605" s="540"/>
      <c r="Y2605" s="545"/>
      <c r="Z2605" s="540"/>
      <c r="AA2605" s="545"/>
      <c r="AB2605" s="540"/>
      <c r="AC2605" s="541"/>
      <c r="AD2605" s="553"/>
      <c r="AE2605" s="559"/>
      <c r="AF2605" s="588"/>
      <c r="AG2605" s="589"/>
      <c r="AH2605" s="540"/>
      <c r="AI2605" s="541"/>
      <c r="AJ2605" s="553"/>
      <c r="AK2605" s="559"/>
      <c r="AL2605" s="592"/>
      <c r="AM2605" s="593"/>
      <c r="AN2605" s="540"/>
      <c r="AO2605" s="541"/>
      <c r="AP2605" s="553"/>
      <c r="AQ2605" s="559"/>
      <c r="AR2605" s="592"/>
      <c r="AS2605" s="593"/>
      <c r="AT2605" s="580"/>
      <c r="AU2605" s="581"/>
      <c r="AV2605" s="576"/>
      <c r="AW2605" s="577"/>
      <c r="AX2605" s="592"/>
      <c r="AY2605" s="593"/>
      <c r="AZ2605" s="540"/>
      <c r="BA2605" s="541"/>
      <c r="BB2605" s="553"/>
      <c r="BC2605" s="559"/>
      <c r="BD2605" s="592"/>
      <c r="BE2605" s="593"/>
      <c r="BF2605" s="580"/>
      <c r="BG2605" s="581"/>
      <c r="BH2605" s="576"/>
      <c r="BI2605" s="577"/>
      <c r="BJ2605" s="592"/>
      <c r="BK2605" s="593"/>
      <c r="BL2605" s="653"/>
      <c r="BM2605" s="654"/>
      <c r="BN2605" s="655"/>
      <c r="BO2605" s="600"/>
      <c r="BP2605" s="600"/>
      <c r="BQ2605" s="54"/>
      <c r="BR2605" s="54"/>
      <c r="BS2605" s="54"/>
    </row>
    <row r="2606" spans="1:71" ht="21.75" customHeight="1">
      <c r="A2606" s="54"/>
      <c r="B2606" s="565" t="str">
        <f>IF(ROSTER!B$20="","",ROSTER!B$20)</f>
        <v/>
      </c>
      <c r="C2606" s="536" t="str">
        <f>IF(ROSTER!C$20="","",ROSTER!C$20)</f>
        <v/>
      </c>
      <c r="D2606" s="537"/>
      <c r="E2606" s="546"/>
      <c r="F2606" s="501">
        <f>IF(E2606="y",1,IF(E2606="S",1,0))</f>
        <v>0</v>
      </c>
      <c r="G2606" s="506">
        <f>IF(E2606="S",1,0)</f>
        <v>0</v>
      </c>
      <c r="H2606" s="542"/>
      <c r="I2606" s="543"/>
      <c r="J2606" s="538"/>
      <c r="K2606" s="539"/>
      <c r="L2606" s="552"/>
      <c r="M2606" s="558"/>
      <c r="N2606" s="554">
        <f>L2606+J2606</f>
        <v>0</v>
      </c>
      <c r="O2606" s="555"/>
      <c r="P2606" s="538"/>
      <c r="Q2606" s="539"/>
      <c r="R2606" s="552"/>
      <c r="S2606" s="558"/>
      <c r="T2606" s="590">
        <f t="shared" ref="T2606:T2637" si="2342">R2606-P2606</f>
        <v>0</v>
      </c>
      <c r="U2606" s="591"/>
      <c r="V2606" s="550"/>
      <c r="W2606" s="543"/>
      <c r="X2606" s="538"/>
      <c r="Y2606" s="543"/>
      <c r="Z2606" s="538"/>
      <c r="AA2606" s="543"/>
      <c r="AB2606" s="538"/>
      <c r="AC2606" s="539"/>
      <c r="AD2606" s="552"/>
      <c r="AE2606" s="558"/>
      <c r="AF2606" s="586">
        <f>IF(AB2606=0,0,(AD2606/AB2606)*100)</f>
        <v>0</v>
      </c>
      <c r="AG2606" s="587"/>
      <c r="AH2606" s="538"/>
      <c r="AI2606" s="539"/>
      <c r="AJ2606" s="552"/>
      <c r="AK2606" s="558"/>
      <c r="AL2606" s="590">
        <f>IF(AH2606=0,0,(AJ2606/AH2606)*100)</f>
        <v>0</v>
      </c>
      <c r="AM2606" s="591"/>
      <c r="AN2606" s="538"/>
      <c r="AO2606" s="539"/>
      <c r="AP2606" s="552"/>
      <c r="AQ2606" s="558"/>
      <c r="AR2606" s="590">
        <f>IF(AN2606=0,0,(AP2606/AN2606)*100)</f>
        <v>0</v>
      </c>
      <c r="AS2606" s="591"/>
      <c r="AT2606" s="578">
        <f>AB2606+AH2606+AN2606</f>
        <v>0</v>
      </c>
      <c r="AU2606" s="579"/>
      <c r="AV2606" s="574">
        <f>AD2606+AJ2606+AP2606</f>
        <v>0</v>
      </c>
      <c r="AW2606" s="575"/>
      <c r="AX2606" s="590">
        <f>IF(AT2606=0,0,(AV2606/AT2606)*100)</f>
        <v>0</v>
      </c>
      <c r="AY2606" s="591"/>
      <c r="AZ2606" s="538"/>
      <c r="BA2606" s="539"/>
      <c r="BB2606" s="552"/>
      <c r="BC2606" s="558"/>
      <c r="BD2606" s="590">
        <f>IF(AZ2606=0,0,(BB2606/AZ2606)*100)</f>
        <v>0</v>
      </c>
      <c r="BE2606" s="591"/>
      <c r="BF2606" s="578">
        <f>AT2606+AZ2606</f>
        <v>0</v>
      </c>
      <c r="BG2606" s="579"/>
      <c r="BH2606" s="574">
        <f>AV2606+BB2606</f>
        <v>0</v>
      </c>
      <c r="BI2606" s="575"/>
      <c r="BJ2606" s="590">
        <f>IF(BF2606=0,0,(BH2606/BF2606)*100)</f>
        <v>0</v>
      </c>
      <c r="BK2606" s="591"/>
      <c r="BL2606" s="650">
        <f>(AD2606*2)+(AJ2606*2)+(AP2606*3)+BB2606</f>
        <v>0</v>
      </c>
      <c r="BM2606" s="651"/>
      <c r="BN2606" s="652"/>
      <c r="BO2606" s="599" t="e">
        <f>(BL2606*BR$2468)+(N2606*BR$2469)+(X2606*BR$2470)+(R2606*BR$2471)+(V2606*BR$2472)+(Z2606*BR$2473)</f>
        <v>#REF!</v>
      </c>
      <c r="BP2606" s="599" t="e">
        <f>((AZ2606-BB2606)*BR$2475)+((AT2606-AV2606)*BR$2474)+(H2606*BR$2476)+(P2606*BR$2477)</f>
        <v>#REF!</v>
      </c>
      <c r="BQ2606" s="54"/>
      <c r="BR2606" s="54"/>
      <c r="BS2606" s="54"/>
    </row>
    <row r="2607" spans="1:71" ht="21.75" customHeight="1">
      <c r="A2607" s="54"/>
      <c r="B2607" s="566"/>
      <c r="C2607" s="560" t="str">
        <f>IF(ROSTER!D$20="","",ROSTER!D$20)</f>
        <v/>
      </c>
      <c r="D2607" s="561"/>
      <c r="E2607" s="547"/>
      <c r="F2607" s="502"/>
      <c r="G2607" s="507"/>
      <c r="H2607" s="544"/>
      <c r="I2607" s="545"/>
      <c r="J2607" s="540"/>
      <c r="K2607" s="541"/>
      <c r="L2607" s="553"/>
      <c r="M2607" s="559"/>
      <c r="N2607" s="556" t="s">
        <v>14</v>
      </c>
      <c r="O2607" s="557"/>
      <c r="P2607" s="540"/>
      <c r="Q2607" s="541"/>
      <c r="R2607" s="553"/>
      <c r="S2607" s="559"/>
      <c r="T2607" s="592"/>
      <c r="U2607" s="593"/>
      <c r="V2607" s="551"/>
      <c r="W2607" s="545"/>
      <c r="X2607" s="540"/>
      <c r="Y2607" s="545"/>
      <c r="Z2607" s="540"/>
      <c r="AA2607" s="545"/>
      <c r="AB2607" s="540"/>
      <c r="AC2607" s="541"/>
      <c r="AD2607" s="553"/>
      <c r="AE2607" s="559"/>
      <c r="AF2607" s="588"/>
      <c r="AG2607" s="589"/>
      <c r="AH2607" s="540"/>
      <c r="AI2607" s="541"/>
      <c r="AJ2607" s="553"/>
      <c r="AK2607" s="559"/>
      <c r="AL2607" s="592"/>
      <c r="AM2607" s="593"/>
      <c r="AN2607" s="540"/>
      <c r="AO2607" s="541"/>
      <c r="AP2607" s="553"/>
      <c r="AQ2607" s="559"/>
      <c r="AR2607" s="592"/>
      <c r="AS2607" s="593"/>
      <c r="AT2607" s="580"/>
      <c r="AU2607" s="581"/>
      <c r="AV2607" s="576"/>
      <c r="AW2607" s="577"/>
      <c r="AX2607" s="592"/>
      <c r="AY2607" s="593"/>
      <c r="AZ2607" s="540"/>
      <c r="BA2607" s="541"/>
      <c r="BB2607" s="553"/>
      <c r="BC2607" s="559"/>
      <c r="BD2607" s="592"/>
      <c r="BE2607" s="593"/>
      <c r="BF2607" s="580"/>
      <c r="BG2607" s="581"/>
      <c r="BH2607" s="576"/>
      <c r="BI2607" s="577"/>
      <c r="BJ2607" s="592"/>
      <c r="BK2607" s="593"/>
      <c r="BL2607" s="653"/>
      <c r="BM2607" s="654"/>
      <c r="BN2607" s="655"/>
      <c r="BO2607" s="600"/>
      <c r="BP2607" s="600"/>
      <c r="BQ2607" s="54"/>
      <c r="BR2607" s="54"/>
      <c r="BS2607" s="54"/>
    </row>
    <row r="2608" spans="1:71" ht="21.75" customHeight="1">
      <c r="A2608" s="54"/>
      <c r="B2608" s="565" t="str">
        <f>IF(ROSTER!B$22="","",ROSTER!B$22)</f>
        <v/>
      </c>
      <c r="C2608" s="536" t="str">
        <f>IF(ROSTER!C$22="","",ROSTER!C$22)</f>
        <v/>
      </c>
      <c r="D2608" s="537"/>
      <c r="E2608" s="546"/>
      <c r="F2608" s="501">
        <f>IF(E2608="y",1,IF(E2608="S",1,0))</f>
        <v>0</v>
      </c>
      <c r="G2608" s="506">
        <f>IF(E2608="S",1,0)</f>
        <v>0</v>
      </c>
      <c r="H2608" s="542"/>
      <c r="I2608" s="543"/>
      <c r="J2608" s="538"/>
      <c r="K2608" s="539"/>
      <c r="L2608" s="552"/>
      <c r="M2608" s="558"/>
      <c r="N2608" s="554">
        <f>L2608+J2608</f>
        <v>0</v>
      </c>
      <c r="O2608" s="555"/>
      <c r="P2608" s="538"/>
      <c r="Q2608" s="539"/>
      <c r="R2608" s="552"/>
      <c r="S2608" s="558"/>
      <c r="T2608" s="590">
        <f t="shared" ref="T2608:T2637" si="2343">R2608-P2608</f>
        <v>0</v>
      </c>
      <c r="U2608" s="591"/>
      <c r="V2608" s="550"/>
      <c r="W2608" s="543"/>
      <c r="X2608" s="538"/>
      <c r="Y2608" s="543"/>
      <c r="Z2608" s="538"/>
      <c r="AA2608" s="543"/>
      <c r="AB2608" s="538"/>
      <c r="AC2608" s="539"/>
      <c r="AD2608" s="552"/>
      <c r="AE2608" s="558"/>
      <c r="AF2608" s="586">
        <f>IF(AB2608=0,0,(AD2608/AB2608)*100)</f>
        <v>0</v>
      </c>
      <c r="AG2608" s="587"/>
      <c r="AH2608" s="538"/>
      <c r="AI2608" s="539"/>
      <c r="AJ2608" s="552"/>
      <c r="AK2608" s="558"/>
      <c r="AL2608" s="590">
        <f>IF(AH2608=0,0,(AJ2608/AH2608)*100)</f>
        <v>0</v>
      </c>
      <c r="AM2608" s="591"/>
      <c r="AN2608" s="538"/>
      <c r="AO2608" s="539"/>
      <c r="AP2608" s="552"/>
      <c r="AQ2608" s="558"/>
      <c r="AR2608" s="590">
        <f>IF(AN2608=0,0,(AP2608/AN2608)*100)</f>
        <v>0</v>
      </c>
      <c r="AS2608" s="591"/>
      <c r="AT2608" s="578">
        <f>AB2608+AH2608+AN2608</f>
        <v>0</v>
      </c>
      <c r="AU2608" s="579"/>
      <c r="AV2608" s="574">
        <f>AD2608+AJ2608+AP2608</f>
        <v>0</v>
      </c>
      <c r="AW2608" s="575"/>
      <c r="AX2608" s="590">
        <f>IF(AT2608=0,0,(AV2608/AT2608)*100)</f>
        <v>0</v>
      </c>
      <c r="AY2608" s="591"/>
      <c r="AZ2608" s="538"/>
      <c r="BA2608" s="539"/>
      <c r="BB2608" s="552"/>
      <c r="BC2608" s="558"/>
      <c r="BD2608" s="590">
        <f>IF(AZ2608=0,0,(BB2608/AZ2608)*100)</f>
        <v>0</v>
      </c>
      <c r="BE2608" s="591"/>
      <c r="BF2608" s="578">
        <f>AT2608+AZ2608</f>
        <v>0</v>
      </c>
      <c r="BG2608" s="579"/>
      <c r="BH2608" s="574">
        <f>AV2608+BB2608</f>
        <v>0</v>
      </c>
      <c r="BI2608" s="575"/>
      <c r="BJ2608" s="590">
        <f>IF(BF2608=0,0,(BH2608/BF2608)*100)</f>
        <v>0</v>
      </c>
      <c r="BK2608" s="591"/>
      <c r="BL2608" s="650">
        <f>(AD2608*2)+(AJ2608*2)+(AP2608*3)+BB2608</f>
        <v>0</v>
      </c>
      <c r="BM2608" s="651"/>
      <c r="BN2608" s="652"/>
      <c r="BO2608" s="599" t="e">
        <f>(BL2608*BR$2468)+(N2608*BR$2469)+(X2608*BR$2470)+(R2608*BR$2471)+(V2608*BR$2472)+(Z2608*BR$2473)</f>
        <v>#REF!</v>
      </c>
      <c r="BP2608" s="599" t="e">
        <f>((AZ2608-BB2608)*BR$2475)+((AT2608-AV2608)*BR$2474)+(H2608*BR$2476)+(P2608*BR$2477)</f>
        <v>#REF!</v>
      </c>
      <c r="BQ2608" s="54"/>
      <c r="BR2608" s="54"/>
      <c r="BS2608" s="54"/>
    </row>
    <row r="2609" spans="1:71" ht="21.75" customHeight="1">
      <c r="A2609" s="54"/>
      <c r="B2609" s="566"/>
      <c r="C2609" s="560" t="str">
        <f>IF(ROSTER!D$22="","",ROSTER!D$22)</f>
        <v/>
      </c>
      <c r="D2609" s="561"/>
      <c r="E2609" s="547"/>
      <c r="F2609" s="502"/>
      <c r="G2609" s="507"/>
      <c r="H2609" s="544"/>
      <c r="I2609" s="545"/>
      <c r="J2609" s="540"/>
      <c r="K2609" s="541"/>
      <c r="L2609" s="553"/>
      <c r="M2609" s="559"/>
      <c r="N2609" s="556" t="s">
        <v>14</v>
      </c>
      <c r="O2609" s="557"/>
      <c r="P2609" s="540"/>
      <c r="Q2609" s="541"/>
      <c r="R2609" s="553"/>
      <c r="S2609" s="559"/>
      <c r="T2609" s="592"/>
      <c r="U2609" s="593"/>
      <c r="V2609" s="551"/>
      <c r="W2609" s="545"/>
      <c r="X2609" s="540"/>
      <c r="Y2609" s="545"/>
      <c r="Z2609" s="540"/>
      <c r="AA2609" s="545"/>
      <c r="AB2609" s="540"/>
      <c r="AC2609" s="541"/>
      <c r="AD2609" s="553"/>
      <c r="AE2609" s="559"/>
      <c r="AF2609" s="588"/>
      <c r="AG2609" s="589"/>
      <c r="AH2609" s="540"/>
      <c r="AI2609" s="541"/>
      <c r="AJ2609" s="553"/>
      <c r="AK2609" s="559"/>
      <c r="AL2609" s="592"/>
      <c r="AM2609" s="593"/>
      <c r="AN2609" s="540"/>
      <c r="AO2609" s="541"/>
      <c r="AP2609" s="553"/>
      <c r="AQ2609" s="559"/>
      <c r="AR2609" s="592"/>
      <c r="AS2609" s="593"/>
      <c r="AT2609" s="580"/>
      <c r="AU2609" s="581"/>
      <c r="AV2609" s="576"/>
      <c r="AW2609" s="577"/>
      <c r="AX2609" s="592"/>
      <c r="AY2609" s="593"/>
      <c r="AZ2609" s="540"/>
      <c r="BA2609" s="541"/>
      <c r="BB2609" s="553"/>
      <c r="BC2609" s="559"/>
      <c r="BD2609" s="592"/>
      <c r="BE2609" s="593"/>
      <c r="BF2609" s="580"/>
      <c r="BG2609" s="581"/>
      <c r="BH2609" s="576"/>
      <c r="BI2609" s="577"/>
      <c r="BJ2609" s="592"/>
      <c r="BK2609" s="593"/>
      <c r="BL2609" s="653"/>
      <c r="BM2609" s="654"/>
      <c r="BN2609" s="655"/>
      <c r="BO2609" s="600"/>
      <c r="BP2609" s="600"/>
      <c r="BQ2609" s="54"/>
      <c r="BR2609" s="54"/>
      <c r="BS2609" s="54"/>
    </row>
    <row r="2610" spans="1:71" ht="21.75" customHeight="1">
      <c r="A2610" s="54"/>
      <c r="B2610" s="565" t="str">
        <f>IF(ROSTER!B$24="","",ROSTER!B$24)</f>
        <v/>
      </c>
      <c r="C2610" s="536" t="str">
        <f>IF(ROSTER!C$24="","",ROSTER!C$24)</f>
        <v/>
      </c>
      <c r="D2610" s="537"/>
      <c r="E2610" s="546"/>
      <c r="F2610" s="501">
        <f>IF(E2610="y",1,IF(E2610="S",1,0))</f>
        <v>0</v>
      </c>
      <c r="G2610" s="506">
        <f>IF(E2610="S",1,0)</f>
        <v>0</v>
      </c>
      <c r="H2610" s="542"/>
      <c r="I2610" s="543"/>
      <c r="J2610" s="538"/>
      <c r="K2610" s="539"/>
      <c r="L2610" s="552"/>
      <c r="M2610" s="558"/>
      <c r="N2610" s="554">
        <f>L2610+J2610</f>
        <v>0</v>
      </c>
      <c r="O2610" s="555"/>
      <c r="P2610" s="538"/>
      <c r="Q2610" s="539"/>
      <c r="R2610" s="552"/>
      <c r="S2610" s="558"/>
      <c r="T2610" s="590">
        <f t="shared" ref="T2610:T2637" si="2344">R2610-P2610</f>
        <v>0</v>
      </c>
      <c r="U2610" s="591"/>
      <c r="V2610" s="550"/>
      <c r="W2610" s="543"/>
      <c r="X2610" s="538"/>
      <c r="Y2610" s="543"/>
      <c r="Z2610" s="538"/>
      <c r="AA2610" s="543"/>
      <c r="AB2610" s="538"/>
      <c r="AC2610" s="539"/>
      <c r="AD2610" s="552"/>
      <c r="AE2610" s="558"/>
      <c r="AF2610" s="586">
        <f>IF(AB2610=0,0,(AD2610/AB2610)*100)</f>
        <v>0</v>
      </c>
      <c r="AG2610" s="587"/>
      <c r="AH2610" s="538"/>
      <c r="AI2610" s="539"/>
      <c r="AJ2610" s="552"/>
      <c r="AK2610" s="558"/>
      <c r="AL2610" s="590">
        <f>IF(AH2610=0,0,(AJ2610/AH2610)*100)</f>
        <v>0</v>
      </c>
      <c r="AM2610" s="591"/>
      <c r="AN2610" s="538"/>
      <c r="AO2610" s="539"/>
      <c r="AP2610" s="552"/>
      <c r="AQ2610" s="558"/>
      <c r="AR2610" s="590">
        <f>IF(AN2610=0,0,(AP2610/AN2610)*100)</f>
        <v>0</v>
      </c>
      <c r="AS2610" s="591"/>
      <c r="AT2610" s="578">
        <f>AB2610+AH2610+AN2610</f>
        <v>0</v>
      </c>
      <c r="AU2610" s="579"/>
      <c r="AV2610" s="574">
        <f>AD2610+AJ2610+AP2610</f>
        <v>0</v>
      </c>
      <c r="AW2610" s="575"/>
      <c r="AX2610" s="590">
        <f>IF(AT2610=0,0,(AV2610/AT2610)*100)</f>
        <v>0</v>
      </c>
      <c r="AY2610" s="591"/>
      <c r="AZ2610" s="538"/>
      <c r="BA2610" s="539"/>
      <c r="BB2610" s="552"/>
      <c r="BC2610" s="558"/>
      <c r="BD2610" s="590">
        <f>IF(AZ2610=0,0,(BB2610/AZ2610)*100)</f>
        <v>0</v>
      </c>
      <c r="BE2610" s="591"/>
      <c r="BF2610" s="578">
        <f>AT2610+AZ2610</f>
        <v>0</v>
      </c>
      <c r="BG2610" s="579"/>
      <c r="BH2610" s="574">
        <f>AV2610+BB2610</f>
        <v>0</v>
      </c>
      <c r="BI2610" s="575"/>
      <c r="BJ2610" s="590">
        <f>IF(BF2610=0,0,(BH2610/BF2610)*100)</f>
        <v>0</v>
      </c>
      <c r="BK2610" s="591"/>
      <c r="BL2610" s="650">
        <f>(AD2610*2)+(AJ2610*2)+(AP2610*3)+BB2610</f>
        <v>0</v>
      </c>
      <c r="BM2610" s="651"/>
      <c r="BN2610" s="652"/>
      <c r="BO2610" s="599" t="e">
        <f>(BL2610*BR$2468)+(N2610*BR$2469)+(X2610*BR$2470)+(R2610*BR$2471)+(V2610*BR$2472)+(Z2610*BR$2473)</f>
        <v>#REF!</v>
      </c>
      <c r="BP2610" s="599" t="e">
        <f>((AZ2610-BB2610)*BR$2475)+((AT2610-AV2610)*BR$2474)+(H2610*BR$2476)+(P2610*BR$2477)</f>
        <v>#REF!</v>
      </c>
      <c r="BQ2610" s="54"/>
      <c r="BR2610" s="54"/>
      <c r="BS2610" s="54"/>
    </row>
    <row r="2611" spans="1:71" ht="21.75" customHeight="1">
      <c r="A2611" s="54"/>
      <c r="B2611" s="566"/>
      <c r="C2611" s="560" t="str">
        <f>IF(ROSTER!D$24="","",ROSTER!D$24)</f>
        <v/>
      </c>
      <c r="D2611" s="561"/>
      <c r="E2611" s="547"/>
      <c r="F2611" s="502"/>
      <c r="G2611" s="507"/>
      <c r="H2611" s="544"/>
      <c r="I2611" s="545"/>
      <c r="J2611" s="540"/>
      <c r="K2611" s="541"/>
      <c r="L2611" s="553"/>
      <c r="M2611" s="559"/>
      <c r="N2611" s="556" t="s">
        <v>14</v>
      </c>
      <c r="O2611" s="557"/>
      <c r="P2611" s="540"/>
      <c r="Q2611" s="541"/>
      <c r="R2611" s="553"/>
      <c r="S2611" s="559"/>
      <c r="T2611" s="592"/>
      <c r="U2611" s="593"/>
      <c r="V2611" s="551"/>
      <c r="W2611" s="545"/>
      <c r="X2611" s="540"/>
      <c r="Y2611" s="545"/>
      <c r="Z2611" s="540"/>
      <c r="AA2611" s="545"/>
      <c r="AB2611" s="540"/>
      <c r="AC2611" s="541"/>
      <c r="AD2611" s="553"/>
      <c r="AE2611" s="559"/>
      <c r="AF2611" s="588"/>
      <c r="AG2611" s="589"/>
      <c r="AH2611" s="540"/>
      <c r="AI2611" s="541"/>
      <c r="AJ2611" s="553"/>
      <c r="AK2611" s="559"/>
      <c r="AL2611" s="592"/>
      <c r="AM2611" s="593"/>
      <c r="AN2611" s="540"/>
      <c r="AO2611" s="541"/>
      <c r="AP2611" s="553"/>
      <c r="AQ2611" s="559"/>
      <c r="AR2611" s="592"/>
      <c r="AS2611" s="593"/>
      <c r="AT2611" s="580"/>
      <c r="AU2611" s="581"/>
      <c r="AV2611" s="576"/>
      <c r="AW2611" s="577"/>
      <c r="AX2611" s="592"/>
      <c r="AY2611" s="593"/>
      <c r="AZ2611" s="540"/>
      <c r="BA2611" s="541"/>
      <c r="BB2611" s="553"/>
      <c r="BC2611" s="559"/>
      <c r="BD2611" s="592"/>
      <c r="BE2611" s="593"/>
      <c r="BF2611" s="580"/>
      <c r="BG2611" s="581"/>
      <c r="BH2611" s="576"/>
      <c r="BI2611" s="577"/>
      <c r="BJ2611" s="592"/>
      <c r="BK2611" s="593"/>
      <c r="BL2611" s="653"/>
      <c r="BM2611" s="654"/>
      <c r="BN2611" s="655"/>
      <c r="BO2611" s="600"/>
      <c r="BP2611" s="600"/>
      <c r="BQ2611" s="54"/>
      <c r="BR2611" s="54"/>
      <c r="BS2611" s="54"/>
    </row>
    <row r="2612" spans="1:71" ht="21.75" customHeight="1">
      <c r="A2612" s="54"/>
      <c r="B2612" s="565" t="str">
        <f>IF(ROSTER!B$26="","",ROSTER!B$26)</f>
        <v/>
      </c>
      <c r="C2612" s="536" t="str">
        <f>IF(ROSTER!C$26="","",ROSTER!C$26)</f>
        <v/>
      </c>
      <c r="D2612" s="537"/>
      <c r="E2612" s="546"/>
      <c r="F2612" s="501">
        <f>IF(E2612="y",1,IF(E2612="S",1,0))</f>
        <v>0</v>
      </c>
      <c r="G2612" s="506">
        <f>IF(E2612="S",1,0)</f>
        <v>0</v>
      </c>
      <c r="H2612" s="542"/>
      <c r="I2612" s="543"/>
      <c r="J2612" s="538"/>
      <c r="K2612" s="539"/>
      <c r="L2612" s="552"/>
      <c r="M2612" s="558"/>
      <c r="N2612" s="554">
        <f>L2612+J2612</f>
        <v>0</v>
      </c>
      <c r="O2612" s="555"/>
      <c r="P2612" s="538"/>
      <c r="Q2612" s="539"/>
      <c r="R2612" s="552"/>
      <c r="S2612" s="558"/>
      <c r="T2612" s="590">
        <f t="shared" ref="T2612:T2637" si="2345">R2612-P2612</f>
        <v>0</v>
      </c>
      <c r="U2612" s="591"/>
      <c r="V2612" s="550"/>
      <c r="W2612" s="543"/>
      <c r="X2612" s="538"/>
      <c r="Y2612" s="543"/>
      <c r="Z2612" s="538"/>
      <c r="AA2612" s="543"/>
      <c r="AB2612" s="538"/>
      <c r="AC2612" s="539"/>
      <c r="AD2612" s="552"/>
      <c r="AE2612" s="558"/>
      <c r="AF2612" s="586">
        <f>IF(AB2612=0,0,(AD2612/AB2612)*100)</f>
        <v>0</v>
      </c>
      <c r="AG2612" s="587"/>
      <c r="AH2612" s="538"/>
      <c r="AI2612" s="539"/>
      <c r="AJ2612" s="552"/>
      <c r="AK2612" s="558"/>
      <c r="AL2612" s="590">
        <f>IF(AH2612=0,0,(AJ2612/AH2612)*100)</f>
        <v>0</v>
      </c>
      <c r="AM2612" s="591"/>
      <c r="AN2612" s="538"/>
      <c r="AO2612" s="539"/>
      <c r="AP2612" s="552"/>
      <c r="AQ2612" s="558"/>
      <c r="AR2612" s="590">
        <f>IF(AN2612=0,0,(AP2612/AN2612)*100)</f>
        <v>0</v>
      </c>
      <c r="AS2612" s="591"/>
      <c r="AT2612" s="578">
        <f>AB2612+AH2612+AN2612</f>
        <v>0</v>
      </c>
      <c r="AU2612" s="579"/>
      <c r="AV2612" s="574">
        <f>AD2612+AJ2612+AP2612</f>
        <v>0</v>
      </c>
      <c r="AW2612" s="575"/>
      <c r="AX2612" s="590">
        <f>IF(AT2612=0,0,(AV2612/AT2612)*100)</f>
        <v>0</v>
      </c>
      <c r="AY2612" s="591"/>
      <c r="AZ2612" s="538"/>
      <c r="BA2612" s="539"/>
      <c r="BB2612" s="552"/>
      <c r="BC2612" s="558"/>
      <c r="BD2612" s="590">
        <f>IF(AZ2612=0,0,(BB2612/AZ2612)*100)</f>
        <v>0</v>
      </c>
      <c r="BE2612" s="591"/>
      <c r="BF2612" s="578">
        <f>AT2612+AZ2612</f>
        <v>0</v>
      </c>
      <c r="BG2612" s="579"/>
      <c r="BH2612" s="574">
        <f>AV2612+BB2612</f>
        <v>0</v>
      </c>
      <c r="BI2612" s="575"/>
      <c r="BJ2612" s="590">
        <f>IF(BF2612=0,0,(BH2612/BF2612)*100)</f>
        <v>0</v>
      </c>
      <c r="BK2612" s="591"/>
      <c r="BL2612" s="650">
        <f>(AD2612*2)+(AJ2612*2)+(AP2612*3)+BB2612</f>
        <v>0</v>
      </c>
      <c r="BM2612" s="651"/>
      <c r="BN2612" s="652"/>
      <c r="BO2612" s="599" t="e">
        <f>(BL2612*BR$2468)+(N2612*BR$2469)+(X2612*BR$2470)+(R2612*BR$2471)+(V2612*BR$2472)+(Z2612*BR$2473)</f>
        <v>#REF!</v>
      </c>
      <c r="BP2612" s="599" t="e">
        <f>((AZ2612-BB2612)*BR$2475)+((AT2612-AV2612)*BR$2474)+(H2612*BR$2476)+(P2612*BR$2477)</f>
        <v>#REF!</v>
      </c>
      <c r="BQ2612" s="54"/>
      <c r="BR2612" s="54"/>
      <c r="BS2612" s="54"/>
    </row>
    <row r="2613" spans="1:71" ht="21.75" customHeight="1">
      <c r="A2613" s="54"/>
      <c r="B2613" s="566"/>
      <c r="C2613" s="560" t="str">
        <f>IF(ROSTER!D$26="","",ROSTER!D$26)</f>
        <v/>
      </c>
      <c r="D2613" s="561"/>
      <c r="E2613" s="547"/>
      <c r="F2613" s="502"/>
      <c r="G2613" s="507"/>
      <c r="H2613" s="544"/>
      <c r="I2613" s="545"/>
      <c r="J2613" s="540"/>
      <c r="K2613" s="541"/>
      <c r="L2613" s="553"/>
      <c r="M2613" s="559"/>
      <c r="N2613" s="556" t="s">
        <v>14</v>
      </c>
      <c r="O2613" s="557"/>
      <c r="P2613" s="540"/>
      <c r="Q2613" s="541"/>
      <c r="R2613" s="553"/>
      <c r="S2613" s="559"/>
      <c r="T2613" s="592"/>
      <c r="U2613" s="593"/>
      <c r="V2613" s="551"/>
      <c r="W2613" s="545"/>
      <c r="X2613" s="540"/>
      <c r="Y2613" s="545"/>
      <c r="Z2613" s="540"/>
      <c r="AA2613" s="545"/>
      <c r="AB2613" s="540"/>
      <c r="AC2613" s="541"/>
      <c r="AD2613" s="553"/>
      <c r="AE2613" s="559"/>
      <c r="AF2613" s="588"/>
      <c r="AG2613" s="589"/>
      <c r="AH2613" s="540"/>
      <c r="AI2613" s="541"/>
      <c r="AJ2613" s="553"/>
      <c r="AK2613" s="559"/>
      <c r="AL2613" s="592"/>
      <c r="AM2613" s="593"/>
      <c r="AN2613" s="540"/>
      <c r="AO2613" s="541"/>
      <c r="AP2613" s="553"/>
      <c r="AQ2613" s="559"/>
      <c r="AR2613" s="592"/>
      <c r="AS2613" s="593"/>
      <c r="AT2613" s="580"/>
      <c r="AU2613" s="581"/>
      <c r="AV2613" s="576"/>
      <c r="AW2613" s="577"/>
      <c r="AX2613" s="592"/>
      <c r="AY2613" s="593"/>
      <c r="AZ2613" s="540"/>
      <c r="BA2613" s="541"/>
      <c r="BB2613" s="553"/>
      <c r="BC2613" s="559"/>
      <c r="BD2613" s="592"/>
      <c r="BE2613" s="593"/>
      <c r="BF2613" s="580"/>
      <c r="BG2613" s="581"/>
      <c r="BH2613" s="576"/>
      <c r="BI2613" s="577"/>
      <c r="BJ2613" s="592"/>
      <c r="BK2613" s="593"/>
      <c r="BL2613" s="653"/>
      <c r="BM2613" s="654"/>
      <c r="BN2613" s="655"/>
      <c r="BO2613" s="600"/>
      <c r="BP2613" s="600"/>
      <c r="BQ2613" s="54"/>
      <c r="BR2613" s="54"/>
      <c r="BS2613" s="54"/>
    </row>
    <row r="2614" spans="1:71" ht="21.75" customHeight="1">
      <c r="A2614" s="54"/>
      <c r="B2614" s="565" t="str">
        <f>IF(ROSTER!B$28="","",ROSTER!B$28)</f>
        <v/>
      </c>
      <c r="C2614" s="536" t="str">
        <f>IF(ROSTER!C$28="","",ROSTER!C$28)</f>
        <v/>
      </c>
      <c r="D2614" s="537"/>
      <c r="E2614" s="546"/>
      <c r="F2614" s="501">
        <f>IF(E2614="y",1,IF(E2614="S",1,0))</f>
        <v>0</v>
      </c>
      <c r="G2614" s="506">
        <f>IF(E2614="S",1,0)</f>
        <v>0</v>
      </c>
      <c r="H2614" s="542"/>
      <c r="I2614" s="543"/>
      <c r="J2614" s="538"/>
      <c r="K2614" s="539"/>
      <c r="L2614" s="552"/>
      <c r="M2614" s="558"/>
      <c r="N2614" s="554">
        <f>L2614+J2614</f>
        <v>0</v>
      </c>
      <c r="O2614" s="555"/>
      <c r="P2614" s="538"/>
      <c r="Q2614" s="539"/>
      <c r="R2614" s="552"/>
      <c r="S2614" s="558"/>
      <c r="T2614" s="590">
        <f t="shared" ref="T2614:T2637" si="2346">R2614-P2614</f>
        <v>0</v>
      </c>
      <c r="U2614" s="591"/>
      <c r="V2614" s="550"/>
      <c r="W2614" s="543"/>
      <c r="X2614" s="538"/>
      <c r="Y2614" s="543"/>
      <c r="Z2614" s="538"/>
      <c r="AA2614" s="543"/>
      <c r="AB2614" s="538"/>
      <c r="AC2614" s="539"/>
      <c r="AD2614" s="552"/>
      <c r="AE2614" s="558"/>
      <c r="AF2614" s="586">
        <f>IF(AB2614=0,0,(AD2614/AB2614)*100)</f>
        <v>0</v>
      </c>
      <c r="AG2614" s="587"/>
      <c r="AH2614" s="538"/>
      <c r="AI2614" s="539"/>
      <c r="AJ2614" s="552"/>
      <c r="AK2614" s="558"/>
      <c r="AL2614" s="590">
        <f>IF(AH2614=0,0,(AJ2614/AH2614)*100)</f>
        <v>0</v>
      </c>
      <c r="AM2614" s="591"/>
      <c r="AN2614" s="538"/>
      <c r="AO2614" s="539"/>
      <c r="AP2614" s="552"/>
      <c r="AQ2614" s="558"/>
      <c r="AR2614" s="590">
        <f>IF(AN2614=0,0,(AP2614/AN2614)*100)</f>
        <v>0</v>
      </c>
      <c r="AS2614" s="591"/>
      <c r="AT2614" s="578">
        <f>AB2614+AH2614+AN2614</f>
        <v>0</v>
      </c>
      <c r="AU2614" s="579"/>
      <c r="AV2614" s="574">
        <f>AD2614+AJ2614+AP2614</f>
        <v>0</v>
      </c>
      <c r="AW2614" s="575"/>
      <c r="AX2614" s="590">
        <f>IF(AT2614=0,0,(AV2614/AT2614)*100)</f>
        <v>0</v>
      </c>
      <c r="AY2614" s="591"/>
      <c r="AZ2614" s="538"/>
      <c r="BA2614" s="539"/>
      <c r="BB2614" s="552"/>
      <c r="BC2614" s="558"/>
      <c r="BD2614" s="590">
        <f>IF(AZ2614=0,0,(BB2614/AZ2614)*100)</f>
        <v>0</v>
      </c>
      <c r="BE2614" s="591"/>
      <c r="BF2614" s="578">
        <f>AT2614+AZ2614</f>
        <v>0</v>
      </c>
      <c r="BG2614" s="579"/>
      <c r="BH2614" s="574">
        <f>AV2614+BB2614</f>
        <v>0</v>
      </c>
      <c r="BI2614" s="575"/>
      <c r="BJ2614" s="590">
        <f>IF(BF2614=0,0,(BH2614/BF2614)*100)</f>
        <v>0</v>
      </c>
      <c r="BK2614" s="591"/>
      <c r="BL2614" s="650">
        <f>(AD2614*2)+(AJ2614*2)+(AP2614*3)+BB2614</f>
        <v>0</v>
      </c>
      <c r="BM2614" s="651"/>
      <c r="BN2614" s="652"/>
      <c r="BO2614" s="599" t="e">
        <f>(BL2614*BR$2468)+(N2614*BR$2469)+(X2614*BR$2470)+(R2614*BR$2471)+(V2614*BR$2472)+(Z2614*BR$2473)</f>
        <v>#REF!</v>
      </c>
      <c r="BP2614" s="599" t="e">
        <f>((AZ2614-BB2614)*BR$2475)+((AT2614-AV2614)*BR$2474)+(H2614*BR$2476)+(P2614*BR$2477)</f>
        <v>#REF!</v>
      </c>
      <c r="BQ2614" s="54"/>
      <c r="BR2614" s="54"/>
      <c r="BS2614" s="54"/>
    </row>
    <row r="2615" spans="1:71" ht="21.75" customHeight="1">
      <c r="A2615" s="54"/>
      <c r="B2615" s="566"/>
      <c r="C2615" s="560" t="str">
        <f>IF(ROSTER!D$28="","",ROSTER!D$28)</f>
        <v/>
      </c>
      <c r="D2615" s="561"/>
      <c r="E2615" s="547"/>
      <c r="F2615" s="502"/>
      <c r="G2615" s="507"/>
      <c r="H2615" s="544"/>
      <c r="I2615" s="545"/>
      <c r="J2615" s="540"/>
      <c r="K2615" s="541"/>
      <c r="L2615" s="553"/>
      <c r="M2615" s="559"/>
      <c r="N2615" s="556" t="s">
        <v>14</v>
      </c>
      <c r="O2615" s="557"/>
      <c r="P2615" s="540"/>
      <c r="Q2615" s="541"/>
      <c r="R2615" s="553"/>
      <c r="S2615" s="559"/>
      <c r="T2615" s="592"/>
      <c r="U2615" s="593"/>
      <c r="V2615" s="551"/>
      <c r="W2615" s="545"/>
      <c r="X2615" s="540"/>
      <c r="Y2615" s="545"/>
      <c r="Z2615" s="540"/>
      <c r="AA2615" s="545"/>
      <c r="AB2615" s="540"/>
      <c r="AC2615" s="541"/>
      <c r="AD2615" s="553"/>
      <c r="AE2615" s="559"/>
      <c r="AF2615" s="588"/>
      <c r="AG2615" s="589"/>
      <c r="AH2615" s="540"/>
      <c r="AI2615" s="541"/>
      <c r="AJ2615" s="553"/>
      <c r="AK2615" s="559"/>
      <c r="AL2615" s="592"/>
      <c r="AM2615" s="593"/>
      <c r="AN2615" s="540"/>
      <c r="AO2615" s="541"/>
      <c r="AP2615" s="553"/>
      <c r="AQ2615" s="559"/>
      <c r="AR2615" s="592"/>
      <c r="AS2615" s="593"/>
      <c r="AT2615" s="580"/>
      <c r="AU2615" s="581"/>
      <c r="AV2615" s="576"/>
      <c r="AW2615" s="577"/>
      <c r="AX2615" s="592"/>
      <c r="AY2615" s="593"/>
      <c r="AZ2615" s="540"/>
      <c r="BA2615" s="541"/>
      <c r="BB2615" s="553"/>
      <c r="BC2615" s="559"/>
      <c r="BD2615" s="592"/>
      <c r="BE2615" s="593"/>
      <c r="BF2615" s="580"/>
      <c r="BG2615" s="581"/>
      <c r="BH2615" s="576"/>
      <c r="BI2615" s="577"/>
      <c r="BJ2615" s="592"/>
      <c r="BK2615" s="593"/>
      <c r="BL2615" s="653"/>
      <c r="BM2615" s="654"/>
      <c r="BN2615" s="655"/>
      <c r="BO2615" s="600"/>
      <c r="BP2615" s="600"/>
      <c r="BQ2615" s="54"/>
      <c r="BR2615" s="54"/>
      <c r="BS2615" s="54"/>
    </row>
    <row r="2616" spans="1:71" ht="21.75" customHeight="1">
      <c r="A2616" s="54"/>
      <c r="B2616" s="565" t="str">
        <f>IF(ROSTER!B$30="","",ROSTER!B$30)</f>
        <v/>
      </c>
      <c r="C2616" s="536" t="str">
        <f>IF(ROSTER!C$30="","",ROSTER!C$30)</f>
        <v/>
      </c>
      <c r="D2616" s="537"/>
      <c r="E2616" s="546"/>
      <c r="F2616" s="501">
        <f>IF(E2616="y",1,IF(E2616="S",1,0))</f>
        <v>0</v>
      </c>
      <c r="G2616" s="506">
        <f>IF(E2616="S",1,0)</f>
        <v>0</v>
      </c>
      <c r="H2616" s="542"/>
      <c r="I2616" s="543"/>
      <c r="J2616" s="538"/>
      <c r="K2616" s="539"/>
      <c r="L2616" s="552"/>
      <c r="M2616" s="558"/>
      <c r="N2616" s="554">
        <f>L2616+J2616</f>
        <v>0</v>
      </c>
      <c r="O2616" s="555"/>
      <c r="P2616" s="538"/>
      <c r="Q2616" s="539"/>
      <c r="R2616" s="552"/>
      <c r="S2616" s="558"/>
      <c r="T2616" s="590">
        <f t="shared" ref="T2616:T2637" si="2347">R2616-P2616</f>
        <v>0</v>
      </c>
      <c r="U2616" s="591"/>
      <c r="V2616" s="550"/>
      <c r="W2616" s="543"/>
      <c r="X2616" s="538"/>
      <c r="Y2616" s="543"/>
      <c r="Z2616" s="538"/>
      <c r="AA2616" s="543"/>
      <c r="AB2616" s="538"/>
      <c r="AC2616" s="539"/>
      <c r="AD2616" s="552"/>
      <c r="AE2616" s="558"/>
      <c r="AF2616" s="586">
        <f>IF(AB2616=0,0,(AD2616/AB2616)*100)</f>
        <v>0</v>
      </c>
      <c r="AG2616" s="587"/>
      <c r="AH2616" s="538"/>
      <c r="AI2616" s="539"/>
      <c r="AJ2616" s="552"/>
      <c r="AK2616" s="558"/>
      <c r="AL2616" s="590">
        <f>IF(AH2616=0,0,(AJ2616/AH2616)*100)</f>
        <v>0</v>
      </c>
      <c r="AM2616" s="591"/>
      <c r="AN2616" s="538"/>
      <c r="AO2616" s="539"/>
      <c r="AP2616" s="552"/>
      <c r="AQ2616" s="558"/>
      <c r="AR2616" s="590">
        <f>IF(AN2616=0,0,(AP2616/AN2616)*100)</f>
        <v>0</v>
      </c>
      <c r="AS2616" s="591"/>
      <c r="AT2616" s="578">
        <f>AB2616+AH2616+AN2616</f>
        <v>0</v>
      </c>
      <c r="AU2616" s="579"/>
      <c r="AV2616" s="574">
        <f>AD2616+AJ2616+AP2616</f>
        <v>0</v>
      </c>
      <c r="AW2616" s="575"/>
      <c r="AX2616" s="590">
        <f>IF(AT2616=0,0,(AV2616/AT2616)*100)</f>
        <v>0</v>
      </c>
      <c r="AY2616" s="591"/>
      <c r="AZ2616" s="538"/>
      <c r="BA2616" s="539"/>
      <c r="BB2616" s="552"/>
      <c r="BC2616" s="558"/>
      <c r="BD2616" s="590">
        <f>IF(AZ2616=0,0,(BB2616/AZ2616)*100)</f>
        <v>0</v>
      </c>
      <c r="BE2616" s="591"/>
      <c r="BF2616" s="578">
        <f>AT2616+AZ2616</f>
        <v>0</v>
      </c>
      <c r="BG2616" s="579"/>
      <c r="BH2616" s="574">
        <f>AV2616+BB2616</f>
        <v>0</v>
      </c>
      <c r="BI2616" s="575"/>
      <c r="BJ2616" s="590">
        <f>IF(BF2616=0,0,(BH2616/BF2616)*100)</f>
        <v>0</v>
      </c>
      <c r="BK2616" s="591"/>
      <c r="BL2616" s="650">
        <f>(AD2616*2)+(AJ2616*2)+(AP2616*3)+BB2616</f>
        <v>0</v>
      </c>
      <c r="BM2616" s="651"/>
      <c r="BN2616" s="652"/>
      <c r="BO2616" s="599" t="e">
        <f>(BL2616*BR$2468)+(N2616*BR$2469)+(X2616*BR$2470)+(R2616*BR$2471)+(V2616*BR$2472)+(Z2616*BR$2473)</f>
        <v>#REF!</v>
      </c>
      <c r="BP2616" s="599" t="e">
        <f>((AZ2616-BB2616)*BR$2475)+((AT2616-AV2616)*BR$2474)+(H2616*BR$2476)+(P2616*BR$2477)</f>
        <v>#REF!</v>
      </c>
      <c r="BQ2616" s="54"/>
      <c r="BR2616" s="54"/>
      <c r="BS2616" s="54"/>
    </row>
    <row r="2617" spans="1:71" ht="21.75" customHeight="1">
      <c r="A2617" s="54"/>
      <c r="B2617" s="566"/>
      <c r="C2617" s="560" t="str">
        <f>IF(ROSTER!D$30="","",ROSTER!D$30)</f>
        <v/>
      </c>
      <c r="D2617" s="561"/>
      <c r="E2617" s="547"/>
      <c r="F2617" s="502"/>
      <c r="G2617" s="507"/>
      <c r="H2617" s="544"/>
      <c r="I2617" s="545"/>
      <c r="J2617" s="540"/>
      <c r="K2617" s="541"/>
      <c r="L2617" s="553"/>
      <c r="M2617" s="559"/>
      <c r="N2617" s="556" t="s">
        <v>14</v>
      </c>
      <c r="O2617" s="557"/>
      <c r="P2617" s="540"/>
      <c r="Q2617" s="541"/>
      <c r="R2617" s="553"/>
      <c r="S2617" s="559"/>
      <c r="T2617" s="592"/>
      <c r="U2617" s="593"/>
      <c r="V2617" s="551"/>
      <c r="W2617" s="545"/>
      <c r="X2617" s="540"/>
      <c r="Y2617" s="545"/>
      <c r="Z2617" s="540"/>
      <c r="AA2617" s="545"/>
      <c r="AB2617" s="540"/>
      <c r="AC2617" s="541"/>
      <c r="AD2617" s="553"/>
      <c r="AE2617" s="559"/>
      <c r="AF2617" s="588"/>
      <c r="AG2617" s="589"/>
      <c r="AH2617" s="540"/>
      <c r="AI2617" s="541"/>
      <c r="AJ2617" s="553"/>
      <c r="AK2617" s="559"/>
      <c r="AL2617" s="592"/>
      <c r="AM2617" s="593"/>
      <c r="AN2617" s="540"/>
      <c r="AO2617" s="541"/>
      <c r="AP2617" s="553"/>
      <c r="AQ2617" s="559"/>
      <c r="AR2617" s="592"/>
      <c r="AS2617" s="593"/>
      <c r="AT2617" s="580"/>
      <c r="AU2617" s="581"/>
      <c r="AV2617" s="576"/>
      <c r="AW2617" s="577"/>
      <c r="AX2617" s="592"/>
      <c r="AY2617" s="593"/>
      <c r="AZ2617" s="540"/>
      <c r="BA2617" s="541"/>
      <c r="BB2617" s="553"/>
      <c r="BC2617" s="559"/>
      <c r="BD2617" s="592"/>
      <c r="BE2617" s="593"/>
      <c r="BF2617" s="580"/>
      <c r="BG2617" s="581"/>
      <c r="BH2617" s="576"/>
      <c r="BI2617" s="577"/>
      <c r="BJ2617" s="592"/>
      <c r="BK2617" s="593"/>
      <c r="BL2617" s="653"/>
      <c r="BM2617" s="654"/>
      <c r="BN2617" s="655"/>
      <c r="BO2617" s="600"/>
      <c r="BP2617" s="600"/>
      <c r="BQ2617" s="54"/>
      <c r="BR2617" s="54"/>
      <c r="BS2617" s="54"/>
    </row>
    <row r="2618" spans="1:71" ht="21.75" customHeight="1">
      <c r="A2618" s="54"/>
      <c r="B2618" s="565" t="str">
        <f>IF(ROSTER!B$32="","",ROSTER!B$32)</f>
        <v/>
      </c>
      <c r="C2618" s="536" t="str">
        <f>IF(ROSTER!C$32="","",ROSTER!C$32)</f>
        <v/>
      </c>
      <c r="D2618" s="537"/>
      <c r="E2618" s="546"/>
      <c r="F2618" s="501">
        <f>IF(E2618="y",1,IF(E2618="S",1,0))</f>
        <v>0</v>
      </c>
      <c r="G2618" s="506">
        <f>IF(E2618="S",1,0)</f>
        <v>0</v>
      </c>
      <c r="H2618" s="542"/>
      <c r="I2618" s="543"/>
      <c r="J2618" s="538"/>
      <c r="K2618" s="539"/>
      <c r="L2618" s="552"/>
      <c r="M2618" s="558"/>
      <c r="N2618" s="554">
        <f>L2618+J2618</f>
        <v>0</v>
      </c>
      <c r="O2618" s="555"/>
      <c r="P2618" s="538"/>
      <c r="Q2618" s="539"/>
      <c r="R2618" s="552"/>
      <c r="S2618" s="558"/>
      <c r="T2618" s="590">
        <f t="shared" ref="T2618:T2637" si="2348">R2618-P2618</f>
        <v>0</v>
      </c>
      <c r="U2618" s="591"/>
      <c r="V2618" s="550"/>
      <c r="W2618" s="543"/>
      <c r="X2618" s="538"/>
      <c r="Y2618" s="543"/>
      <c r="Z2618" s="538"/>
      <c r="AA2618" s="543"/>
      <c r="AB2618" s="538"/>
      <c r="AC2618" s="539"/>
      <c r="AD2618" s="552"/>
      <c r="AE2618" s="558"/>
      <c r="AF2618" s="586">
        <f>IF(AB2618=0,0,(AD2618/AB2618)*100)</f>
        <v>0</v>
      </c>
      <c r="AG2618" s="587"/>
      <c r="AH2618" s="538"/>
      <c r="AI2618" s="539"/>
      <c r="AJ2618" s="552"/>
      <c r="AK2618" s="558"/>
      <c r="AL2618" s="590">
        <f>IF(AH2618=0,0,(AJ2618/AH2618)*100)</f>
        <v>0</v>
      </c>
      <c r="AM2618" s="591"/>
      <c r="AN2618" s="538"/>
      <c r="AO2618" s="539"/>
      <c r="AP2618" s="552"/>
      <c r="AQ2618" s="558"/>
      <c r="AR2618" s="590">
        <f>IF(AN2618=0,0,(AP2618/AN2618)*100)</f>
        <v>0</v>
      </c>
      <c r="AS2618" s="591"/>
      <c r="AT2618" s="578">
        <f>AB2618+AH2618+AN2618</f>
        <v>0</v>
      </c>
      <c r="AU2618" s="579"/>
      <c r="AV2618" s="574">
        <f>AD2618+AJ2618+AP2618</f>
        <v>0</v>
      </c>
      <c r="AW2618" s="575"/>
      <c r="AX2618" s="590">
        <f>IF(AT2618=0,0,(AV2618/AT2618)*100)</f>
        <v>0</v>
      </c>
      <c r="AY2618" s="591"/>
      <c r="AZ2618" s="538"/>
      <c r="BA2618" s="539"/>
      <c r="BB2618" s="552"/>
      <c r="BC2618" s="558"/>
      <c r="BD2618" s="590">
        <f>IF(AZ2618=0,0,(BB2618/AZ2618)*100)</f>
        <v>0</v>
      </c>
      <c r="BE2618" s="591"/>
      <c r="BF2618" s="578">
        <f>AT2618+AZ2618</f>
        <v>0</v>
      </c>
      <c r="BG2618" s="579"/>
      <c r="BH2618" s="574">
        <f>AV2618+BB2618</f>
        <v>0</v>
      </c>
      <c r="BI2618" s="575"/>
      <c r="BJ2618" s="590">
        <f>IF(BF2618=0,0,(BH2618/BF2618)*100)</f>
        <v>0</v>
      </c>
      <c r="BK2618" s="591"/>
      <c r="BL2618" s="650">
        <f>(AD2618*2)+(AJ2618*2)+(AP2618*3)+BB2618</f>
        <v>0</v>
      </c>
      <c r="BM2618" s="651"/>
      <c r="BN2618" s="652"/>
      <c r="BO2618" s="599" t="e">
        <f>(BL2618*BR$2468)+(N2618*BR$2469)+(X2618*BR$2470)+(R2618*BR$2471)+(V2618*BR$2472)+(Z2618*BR$2473)</f>
        <v>#REF!</v>
      </c>
      <c r="BP2618" s="599" t="e">
        <f>((AZ2618-BB2618)*BR$2475)+((AT2618-AV2618)*BR$2474)+(H2618*BR$2476)+(P2618*BR$2477)</f>
        <v>#REF!</v>
      </c>
      <c r="BQ2618" s="54"/>
      <c r="BR2618" s="54"/>
      <c r="BS2618" s="54"/>
    </row>
    <row r="2619" spans="1:71" ht="21.75" customHeight="1">
      <c r="A2619" s="54"/>
      <c r="B2619" s="566"/>
      <c r="C2619" s="560" t="str">
        <f>IF(ROSTER!D$32="","",ROSTER!D$32)</f>
        <v/>
      </c>
      <c r="D2619" s="561"/>
      <c r="E2619" s="547"/>
      <c r="F2619" s="502"/>
      <c r="G2619" s="507"/>
      <c r="H2619" s="544"/>
      <c r="I2619" s="545"/>
      <c r="J2619" s="540"/>
      <c r="K2619" s="541"/>
      <c r="L2619" s="553"/>
      <c r="M2619" s="559"/>
      <c r="N2619" s="556" t="s">
        <v>14</v>
      </c>
      <c r="O2619" s="557"/>
      <c r="P2619" s="540"/>
      <c r="Q2619" s="541"/>
      <c r="R2619" s="553"/>
      <c r="S2619" s="559"/>
      <c r="T2619" s="592"/>
      <c r="U2619" s="593"/>
      <c r="V2619" s="551"/>
      <c r="W2619" s="545"/>
      <c r="X2619" s="540"/>
      <c r="Y2619" s="545"/>
      <c r="Z2619" s="540"/>
      <c r="AA2619" s="545"/>
      <c r="AB2619" s="540"/>
      <c r="AC2619" s="541"/>
      <c r="AD2619" s="553"/>
      <c r="AE2619" s="559"/>
      <c r="AF2619" s="588"/>
      <c r="AG2619" s="589"/>
      <c r="AH2619" s="540"/>
      <c r="AI2619" s="541"/>
      <c r="AJ2619" s="553"/>
      <c r="AK2619" s="559"/>
      <c r="AL2619" s="592"/>
      <c r="AM2619" s="593"/>
      <c r="AN2619" s="540"/>
      <c r="AO2619" s="541"/>
      <c r="AP2619" s="553"/>
      <c r="AQ2619" s="559"/>
      <c r="AR2619" s="592"/>
      <c r="AS2619" s="593"/>
      <c r="AT2619" s="580"/>
      <c r="AU2619" s="581"/>
      <c r="AV2619" s="576"/>
      <c r="AW2619" s="577"/>
      <c r="AX2619" s="592"/>
      <c r="AY2619" s="593"/>
      <c r="AZ2619" s="540"/>
      <c r="BA2619" s="541"/>
      <c r="BB2619" s="553"/>
      <c r="BC2619" s="559"/>
      <c r="BD2619" s="592"/>
      <c r="BE2619" s="593"/>
      <c r="BF2619" s="580"/>
      <c r="BG2619" s="581"/>
      <c r="BH2619" s="576"/>
      <c r="BI2619" s="577"/>
      <c r="BJ2619" s="592"/>
      <c r="BK2619" s="593"/>
      <c r="BL2619" s="653"/>
      <c r="BM2619" s="654"/>
      <c r="BN2619" s="655"/>
      <c r="BO2619" s="600"/>
      <c r="BP2619" s="600"/>
      <c r="BQ2619" s="54"/>
      <c r="BR2619" s="54"/>
      <c r="BS2619" s="54"/>
    </row>
    <row r="2620" spans="1:71" ht="21.75" customHeight="1">
      <c r="A2620" s="54"/>
      <c r="B2620" s="565" t="str">
        <f>IF(ROSTER!B$34="","",ROSTER!B$34)</f>
        <v/>
      </c>
      <c r="C2620" s="536" t="str">
        <f>IF(ROSTER!C$34="","",ROSTER!C$34)</f>
        <v/>
      </c>
      <c r="D2620" s="537"/>
      <c r="E2620" s="546"/>
      <c r="F2620" s="501">
        <f>IF(E2620="y",1,IF(E2620="S",1,0))</f>
        <v>0</v>
      </c>
      <c r="G2620" s="506">
        <f>IF(E2620="S",1,0)</f>
        <v>0</v>
      </c>
      <c r="H2620" s="542"/>
      <c r="I2620" s="543"/>
      <c r="J2620" s="538"/>
      <c r="K2620" s="539"/>
      <c r="L2620" s="552"/>
      <c r="M2620" s="558"/>
      <c r="N2620" s="554">
        <f>L2620+J2620</f>
        <v>0</v>
      </c>
      <c r="O2620" s="555"/>
      <c r="P2620" s="538"/>
      <c r="Q2620" s="539"/>
      <c r="R2620" s="552"/>
      <c r="S2620" s="558"/>
      <c r="T2620" s="590">
        <f t="shared" ref="T2620:T2637" si="2349">R2620-P2620</f>
        <v>0</v>
      </c>
      <c r="U2620" s="591"/>
      <c r="V2620" s="550"/>
      <c r="W2620" s="543"/>
      <c r="X2620" s="538"/>
      <c r="Y2620" s="543"/>
      <c r="Z2620" s="538"/>
      <c r="AA2620" s="543"/>
      <c r="AB2620" s="538"/>
      <c r="AC2620" s="539"/>
      <c r="AD2620" s="552"/>
      <c r="AE2620" s="558"/>
      <c r="AF2620" s="586">
        <f>IF(AB2620=0,0,(AD2620/AB2620)*100)</f>
        <v>0</v>
      </c>
      <c r="AG2620" s="587"/>
      <c r="AH2620" s="538"/>
      <c r="AI2620" s="539"/>
      <c r="AJ2620" s="552"/>
      <c r="AK2620" s="558"/>
      <c r="AL2620" s="590">
        <f>IF(AH2620=0,0,(AJ2620/AH2620)*100)</f>
        <v>0</v>
      </c>
      <c r="AM2620" s="591"/>
      <c r="AN2620" s="538"/>
      <c r="AO2620" s="539"/>
      <c r="AP2620" s="552"/>
      <c r="AQ2620" s="558"/>
      <c r="AR2620" s="590">
        <f>IF(AN2620=0,0,(AP2620/AN2620)*100)</f>
        <v>0</v>
      </c>
      <c r="AS2620" s="591"/>
      <c r="AT2620" s="578">
        <f>AB2620+AH2620+AN2620</f>
        <v>0</v>
      </c>
      <c r="AU2620" s="579"/>
      <c r="AV2620" s="574">
        <f>AD2620+AJ2620+AP2620</f>
        <v>0</v>
      </c>
      <c r="AW2620" s="575"/>
      <c r="AX2620" s="590">
        <f>IF(AT2620=0,0,(AV2620/AT2620)*100)</f>
        <v>0</v>
      </c>
      <c r="AY2620" s="591"/>
      <c r="AZ2620" s="538"/>
      <c r="BA2620" s="539"/>
      <c r="BB2620" s="552"/>
      <c r="BC2620" s="558"/>
      <c r="BD2620" s="590">
        <f>IF(AZ2620=0,0,(BB2620/AZ2620)*100)</f>
        <v>0</v>
      </c>
      <c r="BE2620" s="591"/>
      <c r="BF2620" s="578">
        <f>AT2620+AZ2620</f>
        <v>0</v>
      </c>
      <c r="BG2620" s="579"/>
      <c r="BH2620" s="574">
        <f>AV2620+BB2620</f>
        <v>0</v>
      </c>
      <c r="BI2620" s="575"/>
      <c r="BJ2620" s="590">
        <f>IF(BF2620=0,0,(BH2620/BF2620)*100)</f>
        <v>0</v>
      </c>
      <c r="BK2620" s="591"/>
      <c r="BL2620" s="650">
        <f>(AD2620*2)+(AJ2620*2)+(AP2620*3)+BB2620</f>
        <v>0</v>
      </c>
      <c r="BM2620" s="651"/>
      <c r="BN2620" s="652"/>
      <c r="BO2620" s="599" t="e">
        <f>(BL2620*BR$2468)+(N2620*BR$2469)+(X2620*BR$2470)+(R2620*BR$2471)+(V2620*BR$2472)+(Z2620*BR$2473)</f>
        <v>#REF!</v>
      </c>
      <c r="BP2620" s="599" t="e">
        <f>((AZ2620-BB2620)*BR$2475)+((AT2620-AV2620)*BR$2474)+(H2620*BR$2476)+(P2620*BR$2477)</f>
        <v>#REF!</v>
      </c>
      <c r="BQ2620" s="54"/>
      <c r="BR2620" s="54"/>
      <c r="BS2620" s="54"/>
    </row>
    <row r="2621" spans="1:71" ht="21.75" customHeight="1">
      <c r="A2621" s="54"/>
      <c r="B2621" s="566"/>
      <c r="C2621" s="560" t="str">
        <f>IF(ROSTER!D$34="","",ROSTER!D$34)</f>
        <v/>
      </c>
      <c r="D2621" s="561"/>
      <c r="E2621" s="547"/>
      <c r="F2621" s="502"/>
      <c r="G2621" s="507"/>
      <c r="H2621" s="544"/>
      <c r="I2621" s="545"/>
      <c r="J2621" s="540"/>
      <c r="K2621" s="541"/>
      <c r="L2621" s="553"/>
      <c r="M2621" s="559"/>
      <c r="N2621" s="556" t="s">
        <v>14</v>
      </c>
      <c r="O2621" s="557"/>
      <c r="P2621" s="540"/>
      <c r="Q2621" s="541"/>
      <c r="R2621" s="553"/>
      <c r="S2621" s="559"/>
      <c r="T2621" s="592"/>
      <c r="U2621" s="593"/>
      <c r="V2621" s="551"/>
      <c r="W2621" s="545"/>
      <c r="X2621" s="540"/>
      <c r="Y2621" s="545"/>
      <c r="Z2621" s="540"/>
      <c r="AA2621" s="545"/>
      <c r="AB2621" s="540"/>
      <c r="AC2621" s="541"/>
      <c r="AD2621" s="553"/>
      <c r="AE2621" s="559"/>
      <c r="AF2621" s="588"/>
      <c r="AG2621" s="589"/>
      <c r="AH2621" s="540"/>
      <c r="AI2621" s="541"/>
      <c r="AJ2621" s="553"/>
      <c r="AK2621" s="559"/>
      <c r="AL2621" s="592"/>
      <c r="AM2621" s="593"/>
      <c r="AN2621" s="540"/>
      <c r="AO2621" s="541"/>
      <c r="AP2621" s="553"/>
      <c r="AQ2621" s="559"/>
      <c r="AR2621" s="592"/>
      <c r="AS2621" s="593"/>
      <c r="AT2621" s="580"/>
      <c r="AU2621" s="581"/>
      <c r="AV2621" s="576"/>
      <c r="AW2621" s="577"/>
      <c r="AX2621" s="592"/>
      <c r="AY2621" s="593"/>
      <c r="AZ2621" s="540"/>
      <c r="BA2621" s="541"/>
      <c r="BB2621" s="553"/>
      <c r="BC2621" s="559"/>
      <c r="BD2621" s="592"/>
      <c r="BE2621" s="593"/>
      <c r="BF2621" s="580"/>
      <c r="BG2621" s="581"/>
      <c r="BH2621" s="576"/>
      <c r="BI2621" s="577"/>
      <c r="BJ2621" s="592"/>
      <c r="BK2621" s="593"/>
      <c r="BL2621" s="653"/>
      <c r="BM2621" s="654"/>
      <c r="BN2621" s="655"/>
      <c r="BO2621" s="600"/>
      <c r="BP2621" s="600"/>
      <c r="BQ2621" s="54"/>
      <c r="BR2621" s="54"/>
      <c r="BS2621" s="54"/>
    </row>
    <row r="2622" spans="1:71" ht="21.75" customHeight="1">
      <c r="A2622" s="54"/>
      <c r="B2622" s="565" t="str">
        <f>IF(ROSTER!B$36="","",ROSTER!B$36)</f>
        <v/>
      </c>
      <c r="C2622" s="536" t="str">
        <f>IF(ROSTER!C$36="","",ROSTER!C$36)</f>
        <v/>
      </c>
      <c r="D2622" s="537"/>
      <c r="E2622" s="546"/>
      <c r="F2622" s="501">
        <f>IF(E2622="y",1,IF(E2622="S",1,0))</f>
        <v>0</v>
      </c>
      <c r="G2622" s="506">
        <f>IF(E2622="S",1,0)</f>
        <v>0</v>
      </c>
      <c r="H2622" s="542"/>
      <c r="I2622" s="543"/>
      <c r="J2622" s="538"/>
      <c r="K2622" s="539"/>
      <c r="L2622" s="552"/>
      <c r="M2622" s="558"/>
      <c r="N2622" s="554">
        <f>L2622+J2622</f>
        <v>0</v>
      </c>
      <c r="O2622" s="555"/>
      <c r="P2622" s="538"/>
      <c r="Q2622" s="539"/>
      <c r="R2622" s="552"/>
      <c r="S2622" s="558"/>
      <c r="T2622" s="590">
        <f t="shared" ref="T2622:T2637" si="2350">R2622-P2622</f>
        <v>0</v>
      </c>
      <c r="U2622" s="591"/>
      <c r="V2622" s="550"/>
      <c r="W2622" s="543"/>
      <c r="X2622" s="538"/>
      <c r="Y2622" s="543"/>
      <c r="Z2622" s="538"/>
      <c r="AA2622" s="543"/>
      <c r="AB2622" s="538"/>
      <c r="AC2622" s="539"/>
      <c r="AD2622" s="552"/>
      <c r="AE2622" s="558"/>
      <c r="AF2622" s="586">
        <f>IF(AB2622=0,0,(AD2622/AB2622)*100)</f>
        <v>0</v>
      </c>
      <c r="AG2622" s="587"/>
      <c r="AH2622" s="538"/>
      <c r="AI2622" s="539"/>
      <c r="AJ2622" s="552"/>
      <c r="AK2622" s="558"/>
      <c r="AL2622" s="590">
        <f>IF(AH2622=0,0,(AJ2622/AH2622)*100)</f>
        <v>0</v>
      </c>
      <c r="AM2622" s="591"/>
      <c r="AN2622" s="538"/>
      <c r="AO2622" s="539"/>
      <c r="AP2622" s="552"/>
      <c r="AQ2622" s="558"/>
      <c r="AR2622" s="590">
        <f>IF(AN2622=0,0,(AP2622/AN2622)*100)</f>
        <v>0</v>
      </c>
      <c r="AS2622" s="591"/>
      <c r="AT2622" s="578">
        <f>AB2622+AH2622+AN2622</f>
        <v>0</v>
      </c>
      <c r="AU2622" s="579"/>
      <c r="AV2622" s="574">
        <f>AD2622+AJ2622+AP2622</f>
        <v>0</v>
      </c>
      <c r="AW2622" s="575"/>
      <c r="AX2622" s="590">
        <f>IF(AT2622=0,0,(AV2622/AT2622)*100)</f>
        <v>0</v>
      </c>
      <c r="AY2622" s="591"/>
      <c r="AZ2622" s="538"/>
      <c r="BA2622" s="539"/>
      <c r="BB2622" s="552"/>
      <c r="BC2622" s="558"/>
      <c r="BD2622" s="590">
        <f>IF(AZ2622=0,0,(BB2622/AZ2622)*100)</f>
        <v>0</v>
      </c>
      <c r="BE2622" s="591"/>
      <c r="BF2622" s="578">
        <f>AT2622+AZ2622</f>
        <v>0</v>
      </c>
      <c r="BG2622" s="579"/>
      <c r="BH2622" s="574">
        <f>AV2622+BB2622</f>
        <v>0</v>
      </c>
      <c r="BI2622" s="575"/>
      <c r="BJ2622" s="590">
        <f>IF(BF2622=0,0,(BH2622/BF2622)*100)</f>
        <v>0</v>
      </c>
      <c r="BK2622" s="591"/>
      <c r="BL2622" s="650">
        <f>(AD2622*2)+(AJ2622*2)+(AP2622*3)+BB2622</f>
        <v>0</v>
      </c>
      <c r="BM2622" s="651"/>
      <c r="BN2622" s="652"/>
      <c r="BO2622" s="599" t="e">
        <f>(BL2622*BR$2468)+(N2622*BR$2469)+(X2622*BR$2470)+(R2622*BR$2471)+(V2622*BR$2472)+(Z2622*BR$2473)</f>
        <v>#REF!</v>
      </c>
      <c r="BP2622" s="599" t="e">
        <f>((AZ2622-BB2622)*BR$2475)+((AT2622-AV2622)*BR$2474)+(H2622*BR$2476)+(P2622*BR$2477)</f>
        <v>#REF!</v>
      </c>
      <c r="BQ2622" s="54"/>
      <c r="BR2622" s="54"/>
      <c r="BS2622" s="54"/>
    </row>
    <row r="2623" spans="1:71" ht="21.75" customHeight="1">
      <c r="A2623" s="54"/>
      <c r="B2623" s="566"/>
      <c r="C2623" s="560" t="str">
        <f>IF(ROSTER!D$36="","",ROSTER!D$36)</f>
        <v/>
      </c>
      <c r="D2623" s="561"/>
      <c r="E2623" s="547"/>
      <c r="F2623" s="502"/>
      <c r="G2623" s="507"/>
      <c r="H2623" s="544"/>
      <c r="I2623" s="545"/>
      <c r="J2623" s="540"/>
      <c r="K2623" s="541"/>
      <c r="L2623" s="553"/>
      <c r="M2623" s="559"/>
      <c r="N2623" s="556" t="s">
        <v>14</v>
      </c>
      <c r="O2623" s="557"/>
      <c r="P2623" s="540"/>
      <c r="Q2623" s="541"/>
      <c r="R2623" s="553"/>
      <c r="S2623" s="559"/>
      <c r="T2623" s="592"/>
      <c r="U2623" s="593"/>
      <c r="V2623" s="551"/>
      <c r="W2623" s="545"/>
      <c r="X2623" s="540"/>
      <c r="Y2623" s="545"/>
      <c r="Z2623" s="540"/>
      <c r="AA2623" s="545"/>
      <c r="AB2623" s="540"/>
      <c r="AC2623" s="541"/>
      <c r="AD2623" s="553"/>
      <c r="AE2623" s="559"/>
      <c r="AF2623" s="588"/>
      <c r="AG2623" s="589"/>
      <c r="AH2623" s="540"/>
      <c r="AI2623" s="541"/>
      <c r="AJ2623" s="553"/>
      <c r="AK2623" s="559"/>
      <c r="AL2623" s="592"/>
      <c r="AM2623" s="593"/>
      <c r="AN2623" s="540"/>
      <c r="AO2623" s="541"/>
      <c r="AP2623" s="553"/>
      <c r="AQ2623" s="559"/>
      <c r="AR2623" s="592"/>
      <c r="AS2623" s="593"/>
      <c r="AT2623" s="580"/>
      <c r="AU2623" s="581"/>
      <c r="AV2623" s="576"/>
      <c r="AW2623" s="577"/>
      <c r="AX2623" s="592"/>
      <c r="AY2623" s="593"/>
      <c r="AZ2623" s="540"/>
      <c r="BA2623" s="541"/>
      <c r="BB2623" s="553"/>
      <c r="BC2623" s="559"/>
      <c r="BD2623" s="592"/>
      <c r="BE2623" s="593"/>
      <c r="BF2623" s="580"/>
      <c r="BG2623" s="581"/>
      <c r="BH2623" s="576"/>
      <c r="BI2623" s="577"/>
      <c r="BJ2623" s="592"/>
      <c r="BK2623" s="593"/>
      <c r="BL2623" s="653"/>
      <c r="BM2623" s="654"/>
      <c r="BN2623" s="655"/>
      <c r="BO2623" s="600"/>
      <c r="BP2623" s="600"/>
      <c r="BQ2623" s="54"/>
      <c r="BR2623" s="54"/>
      <c r="BS2623" s="54"/>
    </row>
    <row r="2624" spans="1:71" ht="21.75" customHeight="1">
      <c r="A2624" s="54"/>
      <c r="B2624" s="565" t="str">
        <f>IF(ROSTER!B$38="","",ROSTER!B$38)</f>
        <v/>
      </c>
      <c r="C2624" s="536" t="str">
        <f>IF(ROSTER!C$38="","",ROSTER!C$38)</f>
        <v/>
      </c>
      <c r="D2624" s="537"/>
      <c r="E2624" s="546"/>
      <c r="F2624" s="501">
        <f>IF(E2624="y",1,IF(E2624="S",1,0))</f>
        <v>0</v>
      </c>
      <c r="G2624" s="506">
        <f>IF(E2624="S",1,0)</f>
        <v>0</v>
      </c>
      <c r="H2624" s="542"/>
      <c r="I2624" s="543"/>
      <c r="J2624" s="538"/>
      <c r="K2624" s="539"/>
      <c r="L2624" s="552"/>
      <c r="M2624" s="558"/>
      <c r="N2624" s="554">
        <f>L2624+J2624</f>
        <v>0</v>
      </c>
      <c r="O2624" s="555"/>
      <c r="P2624" s="538"/>
      <c r="Q2624" s="539"/>
      <c r="R2624" s="552"/>
      <c r="S2624" s="558"/>
      <c r="T2624" s="590">
        <f t="shared" ref="T2624:T2637" si="2351">R2624-P2624</f>
        <v>0</v>
      </c>
      <c r="U2624" s="591"/>
      <c r="V2624" s="550"/>
      <c r="W2624" s="543"/>
      <c r="X2624" s="538"/>
      <c r="Y2624" s="543"/>
      <c r="Z2624" s="538"/>
      <c r="AA2624" s="543"/>
      <c r="AB2624" s="538"/>
      <c r="AC2624" s="539"/>
      <c r="AD2624" s="552"/>
      <c r="AE2624" s="558"/>
      <c r="AF2624" s="586">
        <f>IF(AB2624=0,0,(AD2624/AB2624)*100)</f>
        <v>0</v>
      </c>
      <c r="AG2624" s="587"/>
      <c r="AH2624" s="538"/>
      <c r="AI2624" s="539"/>
      <c r="AJ2624" s="552"/>
      <c r="AK2624" s="558"/>
      <c r="AL2624" s="590">
        <f>IF(AH2624=0,0,(AJ2624/AH2624)*100)</f>
        <v>0</v>
      </c>
      <c r="AM2624" s="591"/>
      <c r="AN2624" s="538"/>
      <c r="AO2624" s="539"/>
      <c r="AP2624" s="552"/>
      <c r="AQ2624" s="558"/>
      <c r="AR2624" s="590">
        <f>IF(AN2624=0,0,(AP2624/AN2624)*100)</f>
        <v>0</v>
      </c>
      <c r="AS2624" s="591"/>
      <c r="AT2624" s="578">
        <f>AB2624+AH2624+AN2624</f>
        <v>0</v>
      </c>
      <c r="AU2624" s="579"/>
      <c r="AV2624" s="574">
        <f>AD2624+AJ2624+AP2624</f>
        <v>0</v>
      </c>
      <c r="AW2624" s="575"/>
      <c r="AX2624" s="590">
        <f>IF(AT2624=0,0,(AV2624/AT2624)*100)</f>
        <v>0</v>
      </c>
      <c r="AY2624" s="591"/>
      <c r="AZ2624" s="538"/>
      <c r="BA2624" s="539"/>
      <c r="BB2624" s="552"/>
      <c r="BC2624" s="558"/>
      <c r="BD2624" s="590">
        <f>IF(AZ2624=0,0,(BB2624/AZ2624)*100)</f>
        <v>0</v>
      </c>
      <c r="BE2624" s="591"/>
      <c r="BF2624" s="578">
        <f>AT2624+AZ2624</f>
        <v>0</v>
      </c>
      <c r="BG2624" s="579"/>
      <c r="BH2624" s="574">
        <f>AV2624+BB2624</f>
        <v>0</v>
      </c>
      <c r="BI2624" s="575"/>
      <c r="BJ2624" s="590">
        <f>IF(BF2624=0,0,(BH2624/BF2624)*100)</f>
        <v>0</v>
      </c>
      <c r="BK2624" s="591"/>
      <c r="BL2624" s="650">
        <f>(AD2624*2)+(AJ2624*2)+(AP2624*3)+BB2624</f>
        <v>0</v>
      </c>
      <c r="BM2624" s="651"/>
      <c r="BN2624" s="652"/>
      <c r="BO2624" s="599" t="e">
        <f>(BL2624*BR$2468)+(N2624*BR$2469)+(X2624*BR$2470)+(R2624*BR$2471)+(V2624*BR$2472)+(Z2624*BR$2473)</f>
        <v>#REF!</v>
      </c>
      <c r="BP2624" s="599" t="e">
        <f>((AZ2624-BB2624)*BR$2475)+((AT2624-AV2624)*BR$2474)+(H2624*BR$2476)+(P2624*BR$2477)</f>
        <v>#REF!</v>
      </c>
      <c r="BQ2624" s="54"/>
      <c r="BR2624" s="54"/>
      <c r="BS2624" s="54"/>
    </row>
    <row r="2625" spans="1:71" ht="21.75" customHeight="1">
      <c r="A2625" s="54"/>
      <c r="B2625" s="566"/>
      <c r="C2625" s="560" t="str">
        <f>IF(ROSTER!D$38="","",ROSTER!D$38)</f>
        <v/>
      </c>
      <c r="D2625" s="561"/>
      <c r="E2625" s="547"/>
      <c r="F2625" s="502"/>
      <c r="G2625" s="507"/>
      <c r="H2625" s="544"/>
      <c r="I2625" s="545"/>
      <c r="J2625" s="540"/>
      <c r="K2625" s="541"/>
      <c r="L2625" s="553"/>
      <c r="M2625" s="559"/>
      <c r="N2625" s="556" t="s">
        <v>14</v>
      </c>
      <c r="O2625" s="557"/>
      <c r="P2625" s="540"/>
      <c r="Q2625" s="541"/>
      <c r="R2625" s="553"/>
      <c r="S2625" s="559"/>
      <c r="T2625" s="592"/>
      <c r="U2625" s="593"/>
      <c r="V2625" s="551"/>
      <c r="W2625" s="545"/>
      <c r="X2625" s="540"/>
      <c r="Y2625" s="545"/>
      <c r="Z2625" s="540"/>
      <c r="AA2625" s="545"/>
      <c r="AB2625" s="540"/>
      <c r="AC2625" s="541"/>
      <c r="AD2625" s="553"/>
      <c r="AE2625" s="559"/>
      <c r="AF2625" s="588"/>
      <c r="AG2625" s="589"/>
      <c r="AH2625" s="540"/>
      <c r="AI2625" s="541"/>
      <c r="AJ2625" s="553"/>
      <c r="AK2625" s="559"/>
      <c r="AL2625" s="592"/>
      <c r="AM2625" s="593"/>
      <c r="AN2625" s="540"/>
      <c r="AO2625" s="541"/>
      <c r="AP2625" s="553"/>
      <c r="AQ2625" s="559"/>
      <c r="AR2625" s="592"/>
      <c r="AS2625" s="593"/>
      <c r="AT2625" s="580"/>
      <c r="AU2625" s="581"/>
      <c r="AV2625" s="576"/>
      <c r="AW2625" s="577"/>
      <c r="AX2625" s="592"/>
      <c r="AY2625" s="593"/>
      <c r="AZ2625" s="540"/>
      <c r="BA2625" s="541"/>
      <c r="BB2625" s="553"/>
      <c r="BC2625" s="559"/>
      <c r="BD2625" s="592"/>
      <c r="BE2625" s="593"/>
      <c r="BF2625" s="580"/>
      <c r="BG2625" s="581"/>
      <c r="BH2625" s="576"/>
      <c r="BI2625" s="577"/>
      <c r="BJ2625" s="592"/>
      <c r="BK2625" s="593"/>
      <c r="BL2625" s="653"/>
      <c r="BM2625" s="654"/>
      <c r="BN2625" s="655"/>
      <c r="BO2625" s="600"/>
      <c r="BP2625" s="600"/>
      <c r="BQ2625" s="54"/>
      <c r="BR2625" s="54"/>
      <c r="BS2625" s="54"/>
    </row>
    <row r="2626" spans="1:71" ht="21.75" customHeight="1">
      <c r="A2626" s="54"/>
      <c r="B2626" s="565" t="str">
        <f>IF(ROSTER!B$40="","",ROSTER!B$40)</f>
        <v/>
      </c>
      <c r="C2626" s="536" t="str">
        <f>IF(ROSTER!C$40="","",ROSTER!C$40)</f>
        <v/>
      </c>
      <c r="D2626" s="537"/>
      <c r="E2626" s="546"/>
      <c r="F2626" s="501">
        <f>IF(E2626="y",1,IF(E2626="S",1,0))</f>
        <v>0</v>
      </c>
      <c r="G2626" s="506">
        <f>IF(E2626="S",1,0)</f>
        <v>0</v>
      </c>
      <c r="H2626" s="542"/>
      <c r="I2626" s="543"/>
      <c r="J2626" s="538"/>
      <c r="K2626" s="539"/>
      <c r="L2626" s="552"/>
      <c r="M2626" s="558"/>
      <c r="N2626" s="554">
        <f>L2626+J2626</f>
        <v>0</v>
      </c>
      <c r="O2626" s="555"/>
      <c r="P2626" s="538"/>
      <c r="Q2626" s="539"/>
      <c r="R2626" s="552"/>
      <c r="S2626" s="558"/>
      <c r="T2626" s="590">
        <f t="shared" ref="T2626:T2637" si="2352">R2626-P2626</f>
        <v>0</v>
      </c>
      <c r="U2626" s="591"/>
      <c r="V2626" s="550"/>
      <c r="W2626" s="543"/>
      <c r="X2626" s="538"/>
      <c r="Y2626" s="543"/>
      <c r="Z2626" s="538"/>
      <c r="AA2626" s="543"/>
      <c r="AB2626" s="538"/>
      <c r="AC2626" s="539"/>
      <c r="AD2626" s="552"/>
      <c r="AE2626" s="558"/>
      <c r="AF2626" s="586">
        <f>IF(AB2626=0,0,(AD2626/AB2626)*100)</f>
        <v>0</v>
      </c>
      <c r="AG2626" s="587"/>
      <c r="AH2626" s="538"/>
      <c r="AI2626" s="539"/>
      <c r="AJ2626" s="552"/>
      <c r="AK2626" s="558"/>
      <c r="AL2626" s="590">
        <f>IF(AH2626=0,0,(AJ2626/AH2626)*100)</f>
        <v>0</v>
      </c>
      <c r="AM2626" s="591"/>
      <c r="AN2626" s="538"/>
      <c r="AO2626" s="539"/>
      <c r="AP2626" s="552"/>
      <c r="AQ2626" s="558"/>
      <c r="AR2626" s="590">
        <f>IF(AN2626=0,0,(AP2626/AN2626)*100)</f>
        <v>0</v>
      </c>
      <c r="AS2626" s="591"/>
      <c r="AT2626" s="578">
        <f>AB2626+AH2626+AN2626</f>
        <v>0</v>
      </c>
      <c r="AU2626" s="579"/>
      <c r="AV2626" s="574">
        <f>AD2626+AJ2626+AP2626</f>
        <v>0</v>
      </c>
      <c r="AW2626" s="575"/>
      <c r="AX2626" s="590">
        <f>IF(AT2626=0,0,(AV2626/AT2626)*100)</f>
        <v>0</v>
      </c>
      <c r="AY2626" s="591"/>
      <c r="AZ2626" s="538"/>
      <c r="BA2626" s="539"/>
      <c r="BB2626" s="552"/>
      <c r="BC2626" s="558"/>
      <c r="BD2626" s="590">
        <f>IF(AZ2626=0,0,(BB2626/AZ2626)*100)</f>
        <v>0</v>
      </c>
      <c r="BE2626" s="591"/>
      <c r="BF2626" s="578">
        <f>AT2626+AZ2626</f>
        <v>0</v>
      </c>
      <c r="BG2626" s="579"/>
      <c r="BH2626" s="574">
        <f>AV2626+BB2626</f>
        <v>0</v>
      </c>
      <c r="BI2626" s="575"/>
      <c r="BJ2626" s="590">
        <f>IF(BF2626=0,0,(BH2626/BF2626)*100)</f>
        <v>0</v>
      </c>
      <c r="BK2626" s="591"/>
      <c r="BL2626" s="650">
        <f>(AD2626*2)+(AJ2626*2)+(AP2626*3)+BB2626</f>
        <v>0</v>
      </c>
      <c r="BM2626" s="651"/>
      <c r="BN2626" s="652"/>
      <c r="BO2626" s="599" t="e">
        <f>(BL2626*BR$2468)+(N2626*BR$2469)+(X2626*BR$2470)+(R2626*BR$2471)+(V2626*BR$2472)+(Z2626*BR$2473)</f>
        <v>#REF!</v>
      </c>
      <c r="BP2626" s="599" t="e">
        <f>((AZ2626-BB2626)*BR$2475)+((AT2626-AV2626)*BR$2474)+(H2626*BR$2476)+(P2626*BR$2477)</f>
        <v>#REF!</v>
      </c>
      <c r="BQ2626" s="54"/>
      <c r="BR2626" s="54"/>
      <c r="BS2626" s="54"/>
    </row>
    <row r="2627" spans="1:71" ht="21.75" customHeight="1">
      <c r="A2627" s="54"/>
      <c r="B2627" s="566"/>
      <c r="C2627" s="560" t="str">
        <f>IF(ROSTER!D$40="","",ROSTER!D$40)</f>
        <v/>
      </c>
      <c r="D2627" s="561"/>
      <c r="E2627" s="547"/>
      <c r="F2627" s="502"/>
      <c r="G2627" s="507"/>
      <c r="H2627" s="544"/>
      <c r="I2627" s="545"/>
      <c r="J2627" s="540"/>
      <c r="K2627" s="541"/>
      <c r="L2627" s="553"/>
      <c r="M2627" s="559"/>
      <c r="N2627" s="556" t="s">
        <v>14</v>
      </c>
      <c r="O2627" s="557"/>
      <c r="P2627" s="540"/>
      <c r="Q2627" s="541"/>
      <c r="R2627" s="553"/>
      <c r="S2627" s="559"/>
      <c r="T2627" s="592"/>
      <c r="U2627" s="593"/>
      <c r="V2627" s="551"/>
      <c r="W2627" s="545"/>
      <c r="X2627" s="540"/>
      <c r="Y2627" s="545"/>
      <c r="Z2627" s="540"/>
      <c r="AA2627" s="545"/>
      <c r="AB2627" s="540"/>
      <c r="AC2627" s="541"/>
      <c r="AD2627" s="553"/>
      <c r="AE2627" s="559"/>
      <c r="AF2627" s="588"/>
      <c r="AG2627" s="589"/>
      <c r="AH2627" s="540"/>
      <c r="AI2627" s="541"/>
      <c r="AJ2627" s="553"/>
      <c r="AK2627" s="559"/>
      <c r="AL2627" s="592"/>
      <c r="AM2627" s="593"/>
      <c r="AN2627" s="540"/>
      <c r="AO2627" s="541"/>
      <c r="AP2627" s="553"/>
      <c r="AQ2627" s="559"/>
      <c r="AR2627" s="592"/>
      <c r="AS2627" s="593"/>
      <c r="AT2627" s="580"/>
      <c r="AU2627" s="581"/>
      <c r="AV2627" s="576"/>
      <c r="AW2627" s="577"/>
      <c r="AX2627" s="592"/>
      <c r="AY2627" s="593"/>
      <c r="AZ2627" s="540"/>
      <c r="BA2627" s="541"/>
      <c r="BB2627" s="553"/>
      <c r="BC2627" s="559"/>
      <c r="BD2627" s="592"/>
      <c r="BE2627" s="593"/>
      <c r="BF2627" s="580"/>
      <c r="BG2627" s="581"/>
      <c r="BH2627" s="576"/>
      <c r="BI2627" s="577"/>
      <c r="BJ2627" s="592"/>
      <c r="BK2627" s="593"/>
      <c r="BL2627" s="653"/>
      <c r="BM2627" s="654"/>
      <c r="BN2627" s="655"/>
      <c r="BO2627" s="600"/>
      <c r="BP2627" s="600"/>
      <c r="BQ2627" s="54"/>
      <c r="BR2627" s="54"/>
      <c r="BS2627" s="54"/>
    </row>
    <row r="2628" spans="1:71" ht="21.75" customHeight="1">
      <c r="A2628" s="54"/>
      <c r="B2628" s="565" t="str">
        <f>IF(ROSTER!B$42="","",ROSTER!B$42)</f>
        <v/>
      </c>
      <c r="C2628" s="536" t="str">
        <f>IF(ROSTER!C$42="","",ROSTER!C$42)</f>
        <v/>
      </c>
      <c r="D2628" s="537"/>
      <c r="E2628" s="546"/>
      <c r="F2628" s="501">
        <f>IF(E2628="y",1,IF(E2628="S",1,0))</f>
        <v>0</v>
      </c>
      <c r="G2628" s="506">
        <f>IF(E2628="S",1,0)</f>
        <v>0</v>
      </c>
      <c r="H2628" s="542"/>
      <c r="I2628" s="543"/>
      <c r="J2628" s="538"/>
      <c r="K2628" s="539"/>
      <c r="L2628" s="552"/>
      <c r="M2628" s="558"/>
      <c r="N2628" s="554">
        <f>L2628+J2628</f>
        <v>0</v>
      </c>
      <c r="O2628" s="555"/>
      <c r="P2628" s="538"/>
      <c r="Q2628" s="539"/>
      <c r="R2628" s="552"/>
      <c r="S2628" s="558"/>
      <c r="T2628" s="590">
        <f t="shared" ref="T2628:T2637" si="2353">R2628-P2628</f>
        <v>0</v>
      </c>
      <c r="U2628" s="591"/>
      <c r="V2628" s="550"/>
      <c r="W2628" s="543"/>
      <c r="X2628" s="538"/>
      <c r="Y2628" s="543"/>
      <c r="Z2628" s="538"/>
      <c r="AA2628" s="543"/>
      <c r="AB2628" s="538"/>
      <c r="AC2628" s="539"/>
      <c r="AD2628" s="552"/>
      <c r="AE2628" s="558"/>
      <c r="AF2628" s="586">
        <f>IF(AB2628=0,0,(AD2628/AB2628)*100)</f>
        <v>0</v>
      </c>
      <c r="AG2628" s="587"/>
      <c r="AH2628" s="538"/>
      <c r="AI2628" s="539"/>
      <c r="AJ2628" s="552"/>
      <c r="AK2628" s="558"/>
      <c r="AL2628" s="590">
        <f>IF(AH2628=0,0,(AJ2628/AH2628)*100)</f>
        <v>0</v>
      </c>
      <c r="AM2628" s="591"/>
      <c r="AN2628" s="538"/>
      <c r="AO2628" s="539"/>
      <c r="AP2628" s="552"/>
      <c r="AQ2628" s="558"/>
      <c r="AR2628" s="590">
        <f>IF(AN2628=0,0,(AP2628/AN2628)*100)</f>
        <v>0</v>
      </c>
      <c r="AS2628" s="591"/>
      <c r="AT2628" s="578">
        <f>AB2628+AH2628+AN2628</f>
        <v>0</v>
      </c>
      <c r="AU2628" s="579"/>
      <c r="AV2628" s="574">
        <f>AD2628+AJ2628+AP2628</f>
        <v>0</v>
      </c>
      <c r="AW2628" s="575"/>
      <c r="AX2628" s="590">
        <f>IF(AT2628=0,0,(AV2628/AT2628)*100)</f>
        <v>0</v>
      </c>
      <c r="AY2628" s="591"/>
      <c r="AZ2628" s="538"/>
      <c r="BA2628" s="539"/>
      <c r="BB2628" s="552"/>
      <c r="BC2628" s="558"/>
      <c r="BD2628" s="590">
        <f>IF(AZ2628=0,0,(BB2628/AZ2628)*100)</f>
        <v>0</v>
      </c>
      <c r="BE2628" s="591"/>
      <c r="BF2628" s="578">
        <f>AT2628+AZ2628</f>
        <v>0</v>
      </c>
      <c r="BG2628" s="579"/>
      <c r="BH2628" s="574">
        <f>AV2628+BB2628</f>
        <v>0</v>
      </c>
      <c r="BI2628" s="575"/>
      <c r="BJ2628" s="590">
        <f>IF(BF2628=0,0,(BH2628/BF2628)*100)</f>
        <v>0</v>
      </c>
      <c r="BK2628" s="591"/>
      <c r="BL2628" s="650">
        <f>(AD2628*2)+(AJ2628*2)+(AP2628*3)+BB2628</f>
        <v>0</v>
      </c>
      <c r="BM2628" s="651"/>
      <c r="BN2628" s="652"/>
      <c r="BO2628" s="599" t="e">
        <f>(BL2628*BR$2468)+(N2628*BR$2469)+(X2628*BR$2470)+(R2628*BR$2471)+(V2628*BR$2472)+(Z2628*BR$2473)</f>
        <v>#REF!</v>
      </c>
      <c r="BP2628" s="599" t="e">
        <f>((AZ2628-BB2628)*BR$2475)+((AT2628-AV2628)*BR$2474)+(H2628*BR$2476)+(P2628*BR$2477)</f>
        <v>#REF!</v>
      </c>
      <c r="BQ2628" s="54"/>
      <c r="BR2628" s="54"/>
      <c r="BS2628" s="54"/>
    </row>
    <row r="2629" spans="1:71" ht="21.75" customHeight="1">
      <c r="A2629" s="54"/>
      <c r="B2629" s="566"/>
      <c r="C2629" s="560" t="str">
        <f>IF(ROSTER!D$42="","",ROSTER!D$42)</f>
        <v/>
      </c>
      <c r="D2629" s="561"/>
      <c r="E2629" s="547"/>
      <c r="F2629" s="502"/>
      <c r="G2629" s="507"/>
      <c r="H2629" s="544"/>
      <c r="I2629" s="545"/>
      <c r="J2629" s="540"/>
      <c r="K2629" s="541"/>
      <c r="L2629" s="553"/>
      <c r="M2629" s="559"/>
      <c r="N2629" s="556" t="s">
        <v>14</v>
      </c>
      <c r="O2629" s="557"/>
      <c r="P2629" s="540"/>
      <c r="Q2629" s="541"/>
      <c r="R2629" s="553"/>
      <c r="S2629" s="559"/>
      <c r="T2629" s="592"/>
      <c r="U2629" s="593"/>
      <c r="V2629" s="551"/>
      <c r="W2629" s="545"/>
      <c r="X2629" s="540"/>
      <c r="Y2629" s="545"/>
      <c r="Z2629" s="540"/>
      <c r="AA2629" s="545"/>
      <c r="AB2629" s="540"/>
      <c r="AC2629" s="541"/>
      <c r="AD2629" s="553"/>
      <c r="AE2629" s="559"/>
      <c r="AF2629" s="588"/>
      <c r="AG2629" s="589"/>
      <c r="AH2629" s="540"/>
      <c r="AI2629" s="541"/>
      <c r="AJ2629" s="553"/>
      <c r="AK2629" s="559"/>
      <c r="AL2629" s="592"/>
      <c r="AM2629" s="593"/>
      <c r="AN2629" s="540"/>
      <c r="AO2629" s="541"/>
      <c r="AP2629" s="553"/>
      <c r="AQ2629" s="559"/>
      <c r="AR2629" s="592"/>
      <c r="AS2629" s="593"/>
      <c r="AT2629" s="580"/>
      <c r="AU2629" s="581"/>
      <c r="AV2629" s="576"/>
      <c r="AW2629" s="577"/>
      <c r="AX2629" s="592"/>
      <c r="AY2629" s="593"/>
      <c r="AZ2629" s="540"/>
      <c r="BA2629" s="541"/>
      <c r="BB2629" s="553"/>
      <c r="BC2629" s="559"/>
      <c r="BD2629" s="592"/>
      <c r="BE2629" s="593"/>
      <c r="BF2629" s="580"/>
      <c r="BG2629" s="581"/>
      <c r="BH2629" s="576"/>
      <c r="BI2629" s="577"/>
      <c r="BJ2629" s="592"/>
      <c r="BK2629" s="593"/>
      <c r="BL2629" s="653"/>
      <c r="BM2629" s="654"/>
      <c r="BN2629" s="655"/>
      <c r="BO2629" s="600"/>
      <c r="BP2629" s="600"/>
      <c r="BQ2629" s="54"/>
      <c r="BR2629" s="54"/>
      <c r="BS2629" s="54"/>
    </row>
    <row r="2630" spans="1:71" ht="21.75" customHeight="1">
      <c r="A2630" s="54"/>
      <c r="B2630" s="565" t="str">
        <f>IF(ROSTER!B$44="","",ROSTER!B$44)</f>
        <v/>
      </c>
      <c r="C2630" s="536" t="str">
        <f>IF(ROSTER!C$44="","",ROSTER!C$44)</f>
        <v/>
      </c>
      <c r="D2630" s="537"/>
      <c r="E2630" s="546"/>
      <c r="F2630" s="501">
        <f>IF(E2630="y",1,IF(E2630="S",1,0))</f>
        <v>0</v>
      </c>
      <c r="G2630" s="506">
        <f>IF(E2630="S",1,0)</f>
        <v>0</v>
      </c>
      <c r="H2630" s="542"/>
      <c r="I2630" s="543"/>
      <c r="J2630" s="538"/>
      <c r="K2630" s="539"/>
      <c r="L2630" s="552"/>
      <c r="M2630" s="558"/>
      <c r="N2630" s="554">
        <f>L2630+J2630</f>
        <v>0</v>
      </c>
      <c r="O2630" s="555"/>
      <c r="P2630" s="538"/>
      <c r="Q2630" s="539"/>
      <c r="R2630" s="552"/>
      <c r="S2630" s="558"/>
      <c r="T2630" s="590">
        <f t="shared" ref="T2630:T2637" si="2354">R2630-P2630</f>
        <v>0</v>
      </c>
      <c r="U2630" s="591"/>
      <c r="V2630" s="550"/>
      <c r="W2630" s="543"/>
      <c r="X2630" s="538"/>
      <c r="Y2630" s="543"/>
      <c r="Z2630" s="538"/>
      <c r="AA2630" s="543"/>
      <c r="AB2630" s="538"/>
      <c r="AC2630" s="539"/>
      <c r="AD2630" s="552"/>
      <c r="AE2630" s="558"/>
      <c r="AF2630" s="586">
        <f>IF(AB2630=0,0,(AD2630/AB2630)*100)</f>
        <v>0</v>
      </c>
      <c r="AG2630" s="587"/>
      <c r="AH2630" s="538"/>
      <c r="AI2630" s="539"/>
      <c r="AJ2630" s="552"/>
      <c r="AK2630" s="558"/>
      <c r="AL2630" s="590">
        <f>IF(AH2630=0,0,(AJ2630/AH2630)*100)</f>
        <v>0</v>
      </c>
      <c r="AM2630" s="591"/>
      <c r="AN2630" s="538"/>
      <c r="AO2630" s="539"/>
      <c r="AP2630" s="552"/>
      <c r="AQ2630" s="558"/>
      <c r="AR2630" s="590">
        <f>IF(AN2630=0,0,(AP2630/AN2630)*100)</f>
        <v>0</v>
      </c>
      <c r="AS2630" s="591"/>
      <c r="AT2630" s="578">
        <f>AB2630+AH2630+AN2630</f>
        <v>0</v>
      </c>
      <c r="AU2630" s="579"/>
      <c r="AV2630" s="574">
        <f>AD2630+AJ2630+AP2630</f>
        <v>0</v>
      </c>
      <c r="AW2630" s="575"/>
      <c r="AX2630" s="590">
        <f>IF(AT2630=0,0,(AV2630/AT2630)*100)</f>
        <v>0</v>
      </c>
      <c r="AY2630" s="591"/>
      <c r="AZ2630" s="538"/>
      <c r="BA2630" s="539"/>
      <c r="BB2630" s="552"/>
      <c r="BC2630" s="558"/>
      <c r="BD2630" s="590">
        <f>IF(AZ2630=0,0,(BB2630/AZ2630)*100)</f>
        <v>0</v>
      </c>
      <c r="BE2630" s="591"/>
      <c r="BF2630" s="578">
        <f>AT2630+AZ2630</f>
        <v>0</v>
      </c>
      <c r="BG2630" s="579"/>
      <c r="BH2630" s="574">
        <f>AV2630+BB2630</f>
        <v>0</v>
      </c>
      <c r="BI2630" s="575"/>
      <c r="BJ2630" s="590">
        <f>IF(BF2630=0,0,(BH2630/BF2630)*100)</f>
        <v>0</v>
      </c>
      <c r="BK2630" s="591"/>
      <c r="BL2630" s="650">
        <f>(AD2630*2)+(AJ2630*2)+(AP2630*3)+BB2630</f>
        <v>0</v>
      </c>
      <c r="BM2630" s="651"/>
      <c r="BN2630" s="652"/>
      <c r="BO2630" s="599" t="e">
        <f>(BL2630*BR$2468)+(N2630*BR$2469)+(X2630*BR$2470)+(R2630*BR$2471)+(V2630*BR$2472)+(Z2630*BR$2473)</f>
        <v>#REF!</v>
      </c>
      <c r="BP2630" s="599" t="e">
        <f>((AZ2630-BB2630)*BR$2475)+((AT2630-AV2630)*BR$2474)+(H2630*BR$2476)+(P2630*BR$2477)</f>
        <v>#REF!</v>
      </c>
      <c r="BQ2630" s="54"/>
      <c r="BR2630" s="54"/>
      <c r="BS2630" s="54"/>
    </row>
    <row r="2631" spans="1:71" ht="21.75" customHeight="1">
      <c r="A2631" s="54"/>
      <c r="B2631" s="566"/>
      <c r="C2631" s="560" t="str">
        <f>IF(ROSTER!D$44="","",ROSTER!D$44)</f>
        <v/>
      </c>
      <c r="D2631" s="561"/>
      <c r="E2631" s="547"/>
      <c r="F2631" s="502"/>
      <c r="G2631" s="507"/>
      <c r="H2631" s="544"/>
      <c r="I2631" s="545"/>
      <c r="J2631" s="540"/>
      <c r="K2631" s="541"/>
      <c r="L2631" s="553"/>
      <c r="M2631" s="559"/>
      <c r="N2631" s="556" t="s">
        <v>14</v>
      </c>
      <c r="O2631" s="557"/>
      <c r="P2631" s="540"/>
      <c r="Q2631" s="541"/>
      <c r="R2631" s="553"/>
      <c r="S2631" s="559"/>
      <c r="T2631" s="592"/>
      <c r="U2631" s="593"/>
      <c r="V2631" s="551"/>
      <c r="W2631" s="545"/>
      <c r="X2631" s="540"/>
      <c r="Y2631" s="545"/>
      <c r="Z2631" s="540"/>
      <c r="AA2631" s="545"/>
      <c r="AB2631" s="540"/>
      <c r="AC2631" s="541"/>
      <c r="AD2631" s="553"/>
      <c r="AE2631" s="559"/>
      <c r="AF2631" s="588"/>
      <c r="AG2631" s="589"/>
      <c r="AH2631" s="540"/>
      <c r="AI2631" s="541"/>
      <c r="AJ2631" s="553"/>
      <c r="AK2631" s="559"/>
      <c r="AL2631" s="592"/>
      <c r="AM2631" s="593"/>
      <c r="AN2631" s="540"/>
      <c r="AO2631" s="541"/>
      <c r="AP2631" s="553"/>
      <c r="AQ2631" s="559"/>
      <c r="AR2631" s="592"/>
      <c r="AS2631" s="593"/>
      <c r="AT2631" s="580"/>
      <c r="AU2631" s="581"/>
      <c r="AV2631" s="576"/>
      <c r="AW2631" s="577"/>
      <c r="AX2631" s="592"/>
      <c r="AY2631" s="593"/>
      <c r="AZ2631" s="540"/>
      <c r="BA2631" s="541"/>
      <c r="BB2631" s="553"/>
      <c r="BC2631" s="559"/>
      <c r="BD2631" s="592"/>
      <c r="BE2631" s="593"/>
      <c r="BF2631" s="580"/>
      <c r="BG2631" s="581"/>
      <c r="BH2631" s="576"/>
      <c r="BI2631" s="577"/>
      <c r="BJ2631" s="592"/>
      <c r="BK2631" s="593"/>
      <c r="BL2631" s="653"/>
      <c r="BM2631" s="654"/>
      <c r="BN2631" s="655"/>
      <c r="BO2631" s="600"/>
      <c r="BP2631" s="600"/>
      <c r="BQ2631" s="54"/>
      <c r="BR2631" s="54"/>
      <c r="BS2631" s="54"/>
    </row>
    <row r="2632" spans="1:71" ht="21.75" customHeight="1">
      <c r="A2632" s="54"/>
      <c r="B2632" s="565" t="str">
        <f>IF(ROSTER!B$46="","",ROSTER!B$46)</f>
        <v/>
      </c>
      <c r="C2632" s="536" t="str">
        <f>IF(ROSTER!C$46="","",ROSTER!C$46)</f>
        <v/>
      </c>
      <c r="D2632" s="537"/>
      <c r="E2632" s="546"/>
      <c r="F2632" s="501">
        <f>IF(E2632="y",1,IF(E2632="S",1,0))</f>
        <v>0</v>
      </c>
      <c r="G2632" s="506">
        <f>IF(E2632="S",1,0)</f>
        <v>0</v>
      </c>
      <c r="H2632" s="542"/>
      <c r="I2632" s="543"/>
      <c r="J2632" s="538"/>
      <c r="K2632" s="539"/>
      <c r="L2632" s="552"/>
      <c r="M2632" s="558"/>
      <c r="N2632" s="554">
        <f>L2632+J2632</f>
        <v>0</v>
      </c>
      <c r="O2632" s="555"/>
      <c r="P2632" s="538"/>
      <c r="Q2632" s="539"/>
      <c r="R2632" s="552"/>
      <c r="S2632" s="558"/>
      <c r="T2632" s="590">
        <f t="shared" ref="T2632:T2637" si="2355">R2632-P2632</f>
        <v>0</v>
      </c>
      <c r="U2632" s="591"/>
      <c r="V2632" s="550"/>
      <c r="W2632" s="543"/>
      <c r="X2632" s="538"/>
      <c r="Y2632" s="543"/>
      <c r="Z2632" s="538"/>
      <c r="AA2632" s="543"/>
      <c r="AB2632" s="538"/>
      <c r="AC2632" s="539"/>
      <c r="AD2632" s="552"/>
      <c r="AE2632" s="558"/>
      <c r="AF2632" s="586">
        <f>IF(AB2632=0,0,(AD2632/AB2632)*100)</f>
        <v>0</v>
      </c>
      <c r="AG2632" s="587"/>
      <c r="AH2632" s="538"/>
      <c r="AI2632" s="539"/>
      <c r="AJ2632" s="552"/>
      <c r="AK2632" s="558"/>
      <c r="AL2632" s="590">
        <f>IF(AH2632=0,0,(AJ2632/AH2632)*100)</f>
        <v>0</v>
      </c>
      <c r="AM2632" s="591"/>
      <c r="AN2632" s="538"/>
      <c r="AO2632" s="539"/>
      <c r="AP2632" s="552"/>
      <c r="AQ2632" s="558"/>
      <c r="AR2632" s="590">
        <f>IF(AN2632=0,0,(AP2632/AN2632)*100)</f>
        <v>0</v>
      </c>
      <c r="AS2632" s="591"/>
      <c r="AT2632" s="578">
        <f>AB2632+AH2632+AN2632</f>
        <v>0</v>
      </c>
      <c r="AU2632" s="579"/>
      <c r="AV2632" s="574">
        <f>AD2632+AJ2632+AP2632</f>
        <v>0</v>
      </c>
      <c r="AW2632" s="575"/>
      <c r="AX2632" s="590">
        <f>IF(AT2632=0,0,(AV2632/AT2632)*100)</f>
        <v>0</v>
      </c>
      <c r="AY2632" s="591"/>
      <c r="AZ2632" s="538"/>
      <c r="BA2632" s="539"/>
      <c r="BB2632" s="552"/>
      <c r="BC2632" s="558"/>
      <c r="BD2632" s="590">
        <f>IF(AZ2632=0,0,(BB2632/AZ2632)*100)</f>
        <v>0</v>
      </c>
      <c r="BE2632" s="591"/>
      <c r="BF2632" s="578">
        <f>AT2632+AZ2632</f>
        <v>0</v>
      </c>
      <c r="BG2632" s="579"/>
      <c r="BH2632" s="574">
        <f>AV2632+BB2632</f>
        <v>0</v>
      </c>
      <c r="BI2632" s="575"/>
      <c r="BJ2632" s="590">
        <f>IF(BF2632=0,0,(BH2632/BF2632)*100)</f>
        <v>0</v>
      </c>
      <c r="BK2632" s="591"/>
      <c r="BL2632" s="650">
        <f>(AD2632*2)+(AJ2632*2)+(AP2632*3)+BB2632</f>
        <v>0</v>
      </c>
      <c r="BM2632" s="651"/>
      <c r="BN2632" s="652"/>
      <c r="BO2632" s="601" t="e">
        <f>(BL2632*BR$74)+(N2632*BR$75)+(X2632*BR$76)+(R2632*BR$77)+(V2632*BR$78)+(Z2632*BR$79)</f>
        <v>#REF!</v>
      </c>
      <c r="BP2632" s="599" t="e">
        <f>((AZ2632-BB2632)*BR$81)+((AT2632-AV2632)*BR$80)+(H2632*BR$82)+(P2632*BR$83)</f>
        <v>#REF!</v>
      </c>
      <c r="BQ2632" s="54"/>
      <c r="BR2632" s="54"/>
      <c r="BS2632" s="54"/>
    </row>
    <row r="2633" spans="1:71" ht="22.5" customHeight="1">
      <c r="A2633" s="54"/>
      <c r="B2633" s="566"/>
      <c r="C2633" s="560" t="str">
        <f>IF(ROSTER!D$46="","",ROSTER!D$46)</f>
        <v/>
      </c>
      <c r="D2633" s="561"/>
      <c r="E2633" s="547"/>
      <c r="F2633" s="502"/>
      <c r="G2633" s="507"/>
      <c r="H2633" s="544"/>
      <c r="I2633" s="545"/>
      <c r="J2633" s="540"/>
      <c r="K2633" s="541"/>
      <c r="L2633" s="553"/>
      <c r="M2633" s="559"/>
      <c r="N2633" s="556" t="s">
        <v>14</v>
      </c>
      <c r="O2633" s="557"/>
      <c r="P2633" s="540"/>
      <c r="Q2633" s="541"/>
      <c r="R2633" s="553"/>
      <c r="S2633" s="559"/>
      <c r="T2633" s="592"/>
      <c r="U2633" s="593"/>
      <c r="V2633" s="551"/>
      <c r="W2633" s="545"/>
      <c r="X2633" s="540"/>
      <c r="Y2633" s="545"/>
      <c r="Z2633" s="540"/>
      <c r="AA2633" s="545"/>
      <c r="AB2633" s="540"/>
      <c r="AC2633" s="541"/>
      <c r="AD2633" s="553"/>
      <c r="AE2633" s="559"/>
      <c r="AF2633" s="588"/>
      <c r="AG2633" s="589"/>
      <c r="AH2633" s="540"/>
      <c r="AI2633" s="541"/>
      <c r="AJ2633" s="553"/>
      <c r="AK2633" s="559"/>
      <c r="AL2633" s="592"/>
      <c r="AM2633" s="593"/>
      <c r="AN2633" s="540"/>
      <c r="AO2633" s="541"/>
      <c r="AP2633" s="553"/>
      <c r="AQ2633" s="559"/>
      <c r="AR2633" s="592"/>
      <c r="AS2633" s="593"/>
      <c r="AT2633" s="580"/>
      <c r="AU2633" s="581"/>
      <c r="AV2633" s="576"/>
      <c r="AW2633" s="577"/>
      <c r="AX2633" s="592"/>
      <c r="AY2633" s="593"/>
      <c r="AZ2633" s="540"/>
      <c r="BA2633" s="541"/>
      <c r="BB2633" s="553"/>
      <c r="BC2633" s="559"/>
      <c r="BD2633" s="592"/>
      <c r="BE2633" s="593"/>
      <c r="BF2633" s="580"/>
      <c r="BG2633" s="581"/>
      <c r="BH2633" s="576"/>
      <c r="BI2633" s="577"/>
      <c r="BJ2633" s="592"/>
      <c r="BK2633" s="593"/>
      <c r="BL2633" s="653"/>
      <c r="BM2633" s="654"/>
      <c r="BN2633" s="655"/>
      <c r="BO2633" s="602"/>
      <c r="BP2633" s="600"/>
      <c r="BQ2633" s="54"/>
      <c r="BR2633" s="54"/>
      <c r="BS2633" s="54"/>
    </row>
    <row r="2634" spans="1:71" ht="21.75" customHeight="1">
      <c r="A2634" s="54"/>
      <c r="B2634" s="565" t="str">
        <f>IF(ROSTER!B$48="","",ROSTER!B$48)</f>
        <v/>
      </c>
      <c r="C2634" s="536" t="str">
        <f>IF(ROSTER!C$48="","",ROSTER!C$48)</f>
        <v/>
      </c>
      <c r="D2634" s="537"/>
      <c r="E2634" s="546"/>
      <c r="F2634" s="501">
        <f t="shared" ref="F2634" si="2356">IF(E2634="y",1,IF(E2634="S",1,0))</f>
        <v>0</v>
      </c>
      <c r="G2634" s="506">
        <f t="shared" ref="G2634" si="2357">IF(E2634="S",1,0)</f>
        <v>0</v>
      </c>
      <c r="H2634" s="542"/>
      <c r="I2634" s="543"/>
      <c r="J2634" s="538"/>
      <c r="K2634" s="539"/>
      <c r="L2634" s="552"/>
      <c r="M2634" s="558"/>
      <c r="N2634" s="554">
        <f t="shared" ref="N2634" si="2358">L2634+J2634</f>
        <v>0</v>
      </c>
      <c r="O2634" s="555"/>
      <c r="P2634" s="538"/>
      <c r="Q2634" s="539"/>
      <c r="R2634" s="552"/>
      <c r="S2634" s="558"/>
      <c r="T2634" s="590">
        <f t="shared" ref="T2634:T2637" si="2359">R2634-P2634</f>
        <v>0</v>
      </c>
      <c r="U2634" s="591"/>
      <c r="V2634" s="550"/>
      <c r="W2634" s="543"/>
      <c r="X2634" s="538"/>
      <c r="Y2634" s="543"/>
      <c r="Z2634" s="538"/>
      <c r="AA2634" s="543"/>
      <c r="AB2634" s="538"/>
      <c r="AC2634" s="539"/>
      <c r="AD2634" s="552"/>
      <c r="AE2634" s="558"/>
      <c r="AF2634" s="586"/>
      <c r="AG2634" s="587"/>
      <c r="AH2634" s="538"/>
      <c r="AI2634" s="539"/>
      <c r="AJ2634" s="552"/>
      <c r="AK2634" s="558"/>
      <c r="AL2634" s="590">
        <f t="shared" ref="AL2634" si="2360">IF(AH2634=0,0,(AJ2634/AH2634)*100)</f>
        <v>0</v>
      </c>
      <c r="AM2634" s="591"/>
      <c r="AN2634" s="538"/>
      <c r="AO2634" s="539"/>
      <c r="AP2634" s="552"/>
      <c r="AQ2634" s="558"/>
      <c r="AR2634" s="590">
        <f t="shared" ref="AR2634" si="2361">IF(AN2634=0,0,(AP2634/AN2634)*100)</f>
        <v>0</v>
      </c>
      <c r="AS2634" s="591"/>
      <c r="AT2634" s="578">
        <f t="shared" ref="AT2634" si="2362">AB2634+AH2634+AN2634</f>
        <v>0</v>
      </c>
      <c r="AU2634" s="579"/>
      <c r="AV2634" s="574">
        <f t="shared" ref="AV2634" si="2363">AD2634+AJ2634+AP2634</f>
        <v>0</v>
      </c>
      <c r="AW2634" s="575"/>
      <c r="AX2634" s="590">
        <f t="shared" ref="AX2634" si="2364">IF(AT2634=0,0,(AV2634/AT2634)*100)</f>
        <v>0</v>
      </c>
      <c r="AY2634" s="591"/>
      <c r="AZ2634" s="538"/>
      <c r="BA2634" s="539"/>
      <c r="BB2634" s="552"/>
      <c r="BC2634" s="558"/>
      <c r="BD2634" s="590">
        <f t="shared" ref="BD2634" si="2365">IF(AZ2634=0,0,(BB2634/AZ2634)*100)</f>
        <v>0</v>
      </c>
      <c r="BE2634" s="591"/>
      <c r="BF2634" s="578">
        <f t="shared" ref="BF2634" si="2366">AT2634+AZ2634</f>
        <v>0</v>
      </c>
      <c r="BG2634" s="579"/>
      <c r="BH2634" s="574">
        <f t="shared" ref="BH2634" si="2367">AV2634+BB2634</f>
        <v>0</v>
      </c>
      <c r="BI2634" s="575"/>
      <c r="BJ2634" s="590">
        <f t="shared" ref="BJ2634" si="2368">IF(BF2634=0,0,(BH2634/BF2634)*100)</f>
        <v>0</v>
      </c>
      <c r="BK2634" s="591"/>
      <c r="BL2634" s="650">
        <f t="shared" ref="BL2634" si="2369">(AD2634*2)+(AJ2634*2)+(AP2634*3)+BB2634</f>
        <v>0</v>
      </c>
      <c r="BM2634" s="651"/>
      <c r="BN2634" s="652"/>
      <c r="BO2634" s="601" t="e">
        <f>(BL2634*BR$74)+(N2634*BR$75)+(X2634*BR$76)+(R2634*BR$77)+(V2634*BR$78)+(Z2634*BR$79)</f>
        <v>#REF!</v>
      </c>
      <c r="BP2634" s="599" t="e">
        <f>((AZ2634-BB2634)*BR$81)+((AT2634-AV2634)*BR$80)+(H2634*BR$82)+(P2634*BR$83)</f>
        <v>#REF!</v>
      </c>
      <c r="BQ2634" s="54"/>
      <c r="BR2634" s="54"/>
      <c r="BS2634" s="54"/>
    </row>
    <row r="2635" spans="1:71" ht="22.5" customHeight="1">
      <c r="A2635" s="54"/>
      <c r="B2635" s="566"/>
      <c r="C2635" s="560" t="str">
        <f>IF(ROSTER!D$48="","",ROSTER!D$48)</f>
        <v/>
      </c>
      <c r="D2635" s="561"/>
      <c r="E2635" s="547"/>
      <c r="F2635" s="502"/>
      <c r="G2635" s="507"/>
      <c r="H2635" s="544"/>
      <c r="I2635" s="545"/>
      <c r="J2635" s="540"/>
      <c r="K2635" s="541"/>
      <c r="L2635" s="553"/>
      <c r="M2635" s="559"/>
      <c r="N2635" s="556" t="s">
        <v>14</v>
      </c>
      <c r="O2635" s="557"/>
      <c r="P2635" s="540"/>
      <c r="Q2635" s="541"/>
      <c r="R2635" s="553"/>
      <c r="S2635" s="559"/>
      <c r="T2635" s="592"/>
      <c r="U2635" s="593"/>
      <c r="V2635" s="551"/>
      <c r="W2635" s="545"/>
      <c r="X2635" s="540"/>
      <c r="Y2635" s="545"/>
      <c r="Z2635" s="540"/>
      <c r="AA2635" s="545"/>
      <c r="AB2635" s="540"/>
      <c r="AC2635" s="541"/>
      <c r="AD2635" s="553"/>
      <c r="AE2635" s="559"/>
      <c r="AF2635" s="588"/>
      <c r="AG2635" s="589"/>
      <c r="AH2635" s="540"/>
      <c r="AI2635" s="541"/>
      <c r="AJ2635" s="553"/>
      <c r="AK2635" s="559"/>
      <c r="AL2635" s="592"/>
      <c r="AM2635" s="593"/>
      <c r="AN2635" s="540"/>
      <c r="AO2635" s="541"/>
      <c r="AP2635" s="553"/>
      <c r="AQ2635" s="559"/>
      <c r="AR2635" s="592"/>
      <c r="AS2635" s="593"/>
      <c r="AT2635" s="580"/>
      <c r="AU2635" s="581"/>
      <c r="AV2635" s="576"/>
      <c r="AW2635" s="577"/>
      <c r="AX2635" s="592"/>
      <c r="AY2635" s="593"/>
      <c r="AZ2635" s="540"/>
      <c r="BA2635" s="541"/>
      <c r="BB2635" s="553"/>
      <c r="BC2635" s="559"/>
      <c r="BD2635" s="592"/>
      <c r="BE2635" s="593"/>
      <c r="BF2635" s="580"/>
      <c r="BG2635" s="581"/>
      <c r="BH2635" s="576"/>
      <c r="BI2635" s="577"/>
      <c r="BJ2635" s="592"/>
      <c r="BK2635" s="593"/>
      <c r="BL2635" s="653"/>
      <c r="BM2635" s="654"/>
      <c r="BN2635" s="655"/>
      <c r="BO2635" s="602"/>
      <c r="BP2635" s="600"/>
      <c r="BQ2635" s="54"/>
      <c r="BR2635" s="54"/>
      <c r="BS2635" s="54"/>
    </row>
    <row r="2636" spans="1:71" ht="21.75" customHeight="1">
      <c r="A2636" s="54"/>
      <c r="B2636" s="565" t="str">
        <f>IF(ROSTER!B$50="","",ROSTER!B$50)</f>
        <v/>
      </c>
      <c r="C2636" s="536" t="str">
        <f>IF(ROSTER!C$50="","",ROSTER!C$50)</f>
        <v/>
      </c>
      <c r="D2636" s="537"/>
      <c r="E2636" s="546"/>
      <c r="F2636" s="501">
        <f t="shared" ref="F2636" si="2370">IF(E2636="y",1,IF(E2636="S",1,0))</f>
        <v>0</v>
      </c>
      <c r="G2636" s="506">
        <f t="shared" ref="G2636" si="2371">IF(E2636="S",1,0)</f>
        <v>0</v>
      </c>
      <c r="H2636" s="542"/>
      <c r="I2636" s="543"/>
      <c r="J2636" s="538"/>
      <c r="K2636" s="539"/>
      <c r="L2636" s="552"/>
      <c r="M2636" s="558"/>
      <c r="N2636" s="554">
        <f t="shared" ref="N2636" si="2372">L2636+J2636</f>
        <v>0</v>
      </c>
      <c r="O2636" s="555"/>
      <c r="P2636" s="538"/>
      <c r="Q2636" s="539"/>
      <c r="R2636" s="552"/>
      <c r="S2636" s="558"/>
      <c r="T2636" s="590">
        <f t="shared" ref="T2636:T2637" si="2373">R2636-P2636</f>
        <v>0</v>
      </c>
      <c r="U2636" s="591"/>
      <c r="V2636" s="550"/>
      <c r="W2636" s="543"/>
      <c r="X2636" s="538"/>
      <c r="Y2636" s="543"/>
      <c r="Z2636" s="538"/>
      <c r="AA2636" s="543"/>
      <c r="AB2636" s="538"/>
      <c r="AC2636" s="539"/>
      <c r="AD2636" s="552"/>
      <c r="AE2636" s="558"/>
      <c r="AF2636" s="586"/>
      <c r="AG2636" s="587"/>
      <c r="AH2636" s="538"/>
      <c r="AI2636" s="539"/>
      <c r="AJ2636" s="552"/>
      <c r="AK2636" s="558"/>
      <c r="AL2636" s="590">
        <f t="shared" ref="AL2636" si="2374">IF(AH2636=0,0,(AJ2636/AH2636)*100)</f>
        <v>0</v>
      </c>
      <c r="AM2636" s="591"/>
      <c r="AN2636" s="538"/>
      <c r="AO2636" s="539"/>
      <c r="AP2636" s="552"/>
      <c r="AQ2636" s="558"/>
      <c r="AR2636" s="590">
        <f t="shared" ref="AR2636" si="2375">IF(AN2636=0,0,(AP2636/AN2636)*100)</f>
        <v>0</v>
      </c>
      <c r="AS2636" s="591"/>
      <c r="AT2636" s="578">
        <f t="shared" ref="AT2636" si="2376">AB2636+AH2636+AN2636</f>
        <v>0</v>
      </c>
      <c r="AU2636" s="579"/>
      <c r="AV2636" s="574">
        <f t="shared" ref="AV2636" si="2377">AD2636+AJ2636+AP2636</f>
        <v>0</v>
      </c>
      <c r="AW2636" s="575"/>
      <c r="AX2636" s="590">
        <f t="shared" ref="AX2636" si="2378">IF(AT2636=0,0,(AV2636/AT2636)*100)</f>
        <v>0</v>
      </c>
      <c r="AY2636" s="591"/>
      <c r="AZ2636" s="538"/>
      <c r="BA2636" s="539"/>
      <c r="BB2636" s="552"/>
      <c r="BC2636" s="558"/>
      <c r="BD2636" s="590">
        <f t="shared" ref="BD2636" si="2379">IF(AZ2636=0,0,(BB2636/AZ2636)*100)</f>
        <v>0</v>
      </c>
      <c r="BE2636" s="591"/>
      <c r="BF2636" s="578">
        <f t="shared" ref="BF2636" si="2380">AT2636+AZ2636</f>
        <v>0</v>
      </c>
      <c r="BG2636" s="579"/>
      <c r="BH2636" s="574">
        <f t="shared" ref="BH2636" si="2381">AV2636+BB2636</f>
        <v>0</v>
      </c>
      <c r="BI2636" s="575"/>
      <c r="BJ2636" s="590">
        <f t="shared" ref="BJ2636" si="2382">IF(BF2636=0,0,(BH2636/BF2636)*100)</f>
        <v>0</v>
      </c>
      <c r="BK2636" s="591"/>
      <c r="BL2636" s="650">
        <f t="shared" ref="BL2636" si="2383">(AD2636*2)+(AJ2636*2)+(AP2636*3)+BB2636</f>
        <v>0</v>
      </c>
      <c r="BM2636" s="651"/>
      <c r="BN2636" s="652"/>
      <c r="BO2636" s="601" t="e">
        <f>(BL2636*BR$74)+(N2636*BR$75)+(X2636*BR$76)+(R2636*BR$77)+(V2636*BR$78)+(Z2636*BR$79)</f>
        <v>#REF!</v>
      </c>
      <c r="BP2636" s="599" t="e">
        <f>((AZ2636-BB2636)*BR$81)+((AT2636-AV2636)*BR$80)+(H2636*BR$82)+(P2636*BR$83)</f>
        <v>#REF!</v>
      </c>
      <c r="BQ2636" s="54"/>
      <c r="BR2636" s="54"/>
      <c r="BS2636" s="54"/>
    </row>
    <row r="2637" spans="1:71" ht="22.5" customHeight="1" thickBot="1">
      <c r="A2637" s="54"/>
      <c r="B2637" s="566"/>
      <c r="C2637" s="560" t="str">
        <f>IF(ROSTER!D$50="","",ROSTER!D$50)</f>
        <v/>
      </c>
      <c r="D2637" s="561"/>
      <c r="E2637" s="547"/>
      <c r="F2637" s="502"/>
      <c r="G2637" s="507"/>
      <c r="H2637" s="544"/>
      <c r="I2637" s="545"/>
      <c r="J2637" s="540"/>
      <c r="K2637" s="541"/>
      <c r="L2637" s="553"/>
      <c r="M2637" s="559"/>
      <c r="N2637" s="556" t="s">
        <v>14</v>
      </c>
      <c r="O2637" s="557"/>
      <c r="P2637" s="540"/>
      <c r="Q2637" s="541"/>
      <c r="R2637" s="553"/>
      <c r="S2637" s="559"/>
      <c r="T2637" s="592"/>
      <c r="U2637" s="593"/>
      <c r="V2637" s="551"/>
      <c r="W2637" s="545"/>
      <c r="X2637" s="540"/>
      <c r="Y2637" s="545"/>
      <c r="Z2637" s="540"/>
      <c r="AA2637" s="545"/>
      <c r="AB2637" s="540"/>
      <c r="AC2637" s="541"/>
      <c r="AD2637" s="553"/>
      <c r="AE2637" s="559"/>
      <c r="AF2637" s="588"/>
      <c r="AG2637" s="589"/>
      <c r="AH2637" s="540"/>
      <c r="AI2637" s="541"/>
      <c r="AJ2637" s="553"/>
      <c r="AK2637" s="559"/>
      <c r="AL2637" s="592"/>
      <c r="AM2637" s="593"/>
      <c r="AN2637" s="540"/>
      <c r="AO2637" s="541"/>
      <c r="AP2637" s="553"/>
      <c r="AQ2637" s="559"/>
      <c r="AR2637" s="592"/>
      <c r="AS2637" s="593"/>
      <c r="AT2637" s="580"/>
      <c r="AU2637" s="581"/>
      <c r="AV2637" s="576"/>
      <c r="AW2637" s="577"/>
      <c r="AX2637" s="592"/>
      <c r="AY2637" s="593"/>
      <c r="AZ2637" s="540"/>
      <c r="BA2637" s="541"/>
      <c r="BB2637" s="553"/>
      <c r="BC2637" s="559"/>
      <c r="BD2637" s="592"/>
      <c r="BE2637" s="593"/>
      <c r="BF2637" s="580"/>
      <c r="BG2637" s="581"/>
      <c r="BH2637" s="576"/>
      <c r="BI2637" s="577"/>
      <c r="BJ2637" s="592"/>
      <c r="BK2637" s="593"/>
      <c r="BL2637" s="653"/>
      <c r="BM2637" s="654"/>
      <c r="BN2637" s="655"/>
      <c r="BO2637" s="602"/>
      <c r="BP2637" s="600"/>
      <c r="BQ2637" s="54"/>
      <c r="BR2637" s="54"/>
      <c r="BS2637" s="54"/>
    </row>
    <row r="2638" spans="1:71" s="335" customFormat="1" ht="33.4" customHeight="1">
      <c r="A2638" s="333"/>
      <c r="B2638" s="689"/>
      <c r="C2638" s="685"/>
      <c r="D2638" s="685" t="s">
        <v>10</v>
      </c>
      <c r="E2638" s="686"/>
      <c r="F2638" s="334"/>
      <c r="G2638" s="334"/>
      <c r="H2638" s="642">
        <f>SUM(H2594:I2637)</f>
        <v>0</v>
      </c>
      <c r="I2638" s="631"/>
      <c r="J2638" s="642">
        <f>SUM(J2594:K2637)</f>
        <v>0</v>
      </c>
      <c r="K2638" s="631"/>
      <c r="L2638" s="630">
        <f>SUM(L2594:M2637)</f>
        <v>0</v>
      </c>
      <c r="M2638" s="640"/>
      <c r="N2638" s="626">
        <f>L2638+J2638</f>
        <v>0</v>
      </c>
      <c r="O2638" s="627"/>
      <c r="P2638" s="630">
        <f>SUM(P2594:Q2637)</f>
        <v>0</v>
      </c>
      <c r="Q2638" s="631"/>
      <c r="R2638" s="630">
        <f t="shared" ref="R2638" si="2384">SUM(R2594:S2637)</f>
        <v>0</v>
      </c>
      <c r="S2638" s="640"/>
      <c r="T2638" s="630">
        <f t="shared" ref="T2638" si="2385">SUM(T2594:U2637)</f>
        <v>0</v>
      </c>
      <c r="U2638" s="627"/>
      <c r="V2638" s="640">
        <f t="shared" ref="V2638" si="2386">SUM(V2594:W2637)</f>
        <v>0</v>
      </c>
      <c r="W2638" s="640"/>
      <c r="X2638" s="642">
        <f t="shared" ref="X2638" si="2387">SUM(X2594:Y2637)</f>
        <v>0</v>
      </c>
      <c r="Y2638" s="627"/>
      <c r="Z2638" s="642">
        <f t="shared" ref="Z2638" si="2388">SUM(Z2594:AA2637)</f>
        <v>0</v>
      </c>
      <c r="AA2638" s="627"/>
      <c r="AB2638" s="640">
        <f t="shared" ref="AB2638" si="2389">SUM(AB2594:AC2637)</f>
        <v>0</v>
      </c>
      <c r="AC2638" s="631"/>
      <c r="AD2638" s="630">
        <f t="shared" ref="AD2638" si="2390">SUM(AD2594:AE2637)</f>
        <v>0</v>
      </c>
      <c r="AE2638" s="640"/>
      <c r="AF2638" s="626">
        <f t="shared" ref="AF2638" si="2391">SUM(AF2594:AG2637)</f>
        <v>0</v>
      </c>
      <c r="AG2638" s="627"/>
      <c r="AH2638" s="630">
        <f t="shared" ref="AH2638" si="2392">SUM(AH2594:AI2637)</f>
        <v>0</v>
      </c>
      <c r="AI2638" s="631"/>
      <c r="AJ2638" s="630">
        <f t="shared" ref="AJ2638" si="2393">SUM(AJ2594:AK2637)</f>
        <v>0</v>
      </c>
      <c r="AK2638" s="640"/>
      <c r="AL2638" s="626">
        <f>IF(AH2638=0,0,(AJ2638/AH2638)*100)</f>
        <v>0</v>
      </c>
      <c r="AM2638" s="627"/>
      <c r="AN2638" s="630">
        <f>SUM(AN2594:AO2637)</f>
        <v>0</v>
      </c>
      <c r="AO2638" s="631"/>
      <c r="AP2638" s="630">
        <f>SUM(AP2594:AQ2637)</f>
        <v>0</v>
      </c>
      <c r="AQ2638" s="640"/>
      <c r="AR2638" s="626">
        <f>IF(AN2638=0,0,(AP2638/AN2638)*100)</f>
        <v>0</v>
      </c>
      <c r="AS2638" s="627"/>
      <c r="AT2638" s="642">
        <f>AB2638+AH2638+AN2638</f>
        <v>0</v>
      </c>
      <c r="AU2638" s="631"/>
      <c r="AV2638" s="630">
        <f>AD2638+AJ2638+AP2638</f>
        <v>0</v>
      </c>
      <c r="AW2638" s="670"/>
      <c r="AX2638" s="626">
        <f>IF(AT2638=0,0,(AV2638/AT2638)*100)</f>
        <v>0</v>
      </c>
      <c r="AY2638" s="627"/>
      <c r="AZ2638" s="630">
        <f>SUM(AZ2594:BA2637)</f>
        <v>0</v>
      </c>
      <c r="BA2638" s="631"/>
      <c r="BB2638" s="630">
        <f>SUM(BB2594:BC2637)</f>
        <v>0</v>
      </c>
      <c r="BC2638" s="640"/>
      <c r="BD2638" s="626">
        <f>IF(AZ2638=0,0,(BB2638/AZ2638)*100)</f>
        <v>0</v>
      </c>
      <c r="BE2638" s="627"/>
      <c r="BF2638" s="642">
        <f>AT2638+AZ2638</f>
        <v>0</v>
      </c>
      <c r="BG2638" s="631"/>
      <c r="BH2638" s="630">
        <f>AV2638+BB2638</f>
        <v>0</v>
      </c>
      <c r="BI2638" s="670"/>
      <c r="BJ2638" s="626">
        <f>IF(BF2638=0,0,(BH2638/BF2638)*100)</f>
        <v>0</v>
      </c>
      <c r="BK2638" s="668"/>
      <c r="BL2638" s="644">
        <f>SUM(BL2594:BN2637)</f>
        <v>0</v>
      </c>
      <c r="BM2638" s="645"/>
      <c r="BN2638" s="646"/>
      <c r="BO2638" s="601" t="e">
        <f>(BL2638*BR$74)+(N2638*BR$75)+(X2638*BR$76)+(R2638*BR$77)+(V2638*BR$78)+(Z2638*BR$79)</f>
        <v>#REF!</v>
      </c>
      <c r="BP2638" s="599" t="e">
        <f>((AZ2638-BB2638)*BR$81)+((AT2638-AV2638)*BR$80)+(H2638*BR$82)+(P2638*BR$83)</f>
        <v>#REF!</v>
      </c>
      <c r="BQ2638" s="333"/>
      <c r="BR2638" s="333"/>
      <c r="BS2638" s="333"/>
    </row>
    <row r="2639" spans="1:71" s="335" customFormat="1" ht="33.950000000000003" customHeight="1" thickBot="1">
      <c r="A2639" s="333"/>
      <c r="B2639" s="690"/>
      <c r="C2639" s="687"/>
      <c r="D2639" s="687"/>
      <c r="E2639" s="688"/>
      <c r="F2639" s="336"/>
      <c r="G2639" s="336"/>
      <c r="H2639" s="643"/>
      <c r="I2639" s="633"/>
      <c r="J2639" s="643"/>
      <c r="K2639" s="633"/>
      <c r="L2639" s="632"/>
      <c r="M2639" s="641"/>
      <c r="N2639" s="628" t="s">
        <v>14</v>
      </c>
      <c r="O2639" s="629"/>
      <c r="P2639" s="632"/>
      <c r="Q2639" s="633"/>
      <c r="R2639" s="632"/>
      <c r="S2639" s="641"/>
      <c r="T2639" s="632"/>
      <c r="U2639" s="629"/>
      <c r="V2639" s="641"/>
      <c r="W2639" s="641"/>
      <c r="X2639" s="643"/>
      <c r="Y2639" s="629"/>
      <c r="Z2639" s="643"/>
      <c r="AA2639" s="629"/>
      <c r="AB2639" s="641"/>
      <c r="AC2639" s="633"/>
      <c r="AD2639" s="632"/>
      <c r="AE2639" s="641"/>
      <c r="AF2639" s="628"/>
      <c r="AG2639" s="629"/>
      <c r="AH2639" s="632"/>
      <c r="AI2639" s="633"/>
      <c r="AJ2639" s="632"/>
      <c r="AK2639" s="641"/>
      <c r="AL2639" s="628"/>
      <c r="AM2639" s="629"/>
      <c r="AN2639" s="632"/>
      <c r="AO2639" s="633"/>
      <c r="AP2639" s="632"/>
      <c r="AQ2639" s="641"/>
      <c r="AR2639" s="628"/>
      <c r="AS2639" s="629"/>
      <c r="AT2639" s="643"/>
      <c r="AU2639" s="633"/>
      <c r="AV2639" s="632"/>
      <c r="AW2639" s="671"/>
      <c r="AX2639" s="628"/>
      <c r="AY2639" s="629"/>
      <c r="AZ2639" s="632"/>
      <c r="BA2639" s="633"/>
      <c r="BB2639" s="632"/>
      <c r="BC2639" s="641"/>
      <c r="BD2639" s="628"/>
      <c r="BE2639" s="629"/>
      <c r="BF2639" s="643"/>
      <c r="BG2639" s="633"/>
      <c r="BH2639" s="632"/>
      <c r="BI2639" s="671"/>
      <c r="BJ2639" s="628"/>
      <c r="BK2639" s="669"/>
      <c r="BL2639" s="647"/>
      <c r="BM2639" s="648"/>
      <c r="BN2639" s="649"/>
      <c r="BO2639" s="602"/>
      <c r="BP2639" s="600"/>
      <c r="BQ2639" s="333"/>
      <c r="BR2639" s="333"/>
      <c r="BS2639" s="333"/>
    </row>
    <row r="2640" spans="1:71" s="341" customFormat="1" ht="48.2" customHeight="1" thickBot="1">
      <c r="A2640" s="337"/>
      <c r="B2640" s="667"/>
      <c r="C2640" s="665"/>
      <c r="D2640" s="665" t="s">
        <v>13</v>
      </c>
      <c r="E2640" s="666"/>
      <c r="F2640" s="338"/>
      <c r="G2640" s="334"/>
      <c r="H2640" s="676"/>
      <c r="I2640" s="677"/>
      <c r="J2640" s="673"/>
      <c r="K2640" s="672"/>
      <c r="L2640" s="605"/>
      <c r="M2640" s="606"/>
      <c r="N2640" s="674">
        <f>J2640+L2640</f>
        <v>0</v>
      </c>
      <c r="O2640" s="675"/>
      <c r="P2640" s="673"/>
      <c r="Q2640" s="672"/>
      <c r="R2640" s="605"/>
      <c r="S2640" s="672"/>
      <c r="T2640" s="626">
        <f>R2640-P2640</f>
        <v>0</v>
      </c>
      <c r="U2640" s="627"/>
      <c r="V2640" s="673"/>
      <c r="W2640" s="678"/>
      <c r="X2640" s="679"/>
      <c r="Y2640" s="680"/>
      <c r="Z2640" s="673"/>
      <c r="AA2640" s="678"/>
      <c r="AB2640" s="673"/>
      <c r="AC2640" s="672"/>
      <c r="AD2640" s="605"/>
      <c r="AE2640" s="606"/>
      <c r="AF2640" s="634">
        <f>IF(AB2640=0,0,(AD2640/AB2640)*100)</f>
        <v>0</v>
      </c>
      <c r="AG2640" s="635"/>
      <c r="AH2640" s="673"/>
      <c r="AI2640" s="672"/>
      <c r="AJ2640" s="605"/>
      <c r="AK2640" s="606"/>
      <c r="AL2640" s="626">
        <f>IF(AH2640=0,0,(AJ2640/AH2640)*100)</f>
        <v>0</v>
      </c>
      <c r="AM2640" s="627"/>
      <c r="AN2640" s="673"/>
      <c r="AO2640" s="672"/>
      <c r="AP2640" s="605"/>
      <c r="AQ2640" s="606"/>
      <c r="AR2640" s="626">
        <f>IF(AN2640=0,0,(AP2640/AN2640)*100)</f>
        <v>0</v>
      </c>
      <c r="AS2640" s="627"/>
      <c r="AT2640" s="681">
        <f>AB2640+AH2640+AN2640</f>
        <v>0</v>
      </c>
      <c r="AU2640" s="682"/>
      <c r="AV2640" s="683">
        <f>AD2640+AJ2640+AP2640</f>
        <v>0</v>
      </c>
      <c r="AW2640" s="684"/>
      <c r="AX2640" s="626">
        <f>IF(AT2640=0,0,(AV2640/AT2640)*100)</f>
        <v>0</v>
      </c>
      <c r="AY2640" s="627"/>
      <c r="AZ2640" s="673"/>
      <c r="BA2640" s="672"/>
      <c r="BB2640" s="605"/>
      <c r="BC2640" s="606"/>
      <c r="BD2640" s="626">
        <f>IF(AZ2640=0,0,(BB2640/AZ2640)*100)</f>
        <v>0</v>
      </c>
      <c r="BE2640" s="627"/>
      <c r="BF2640" s="681">
        <f>AT2640+AZ2640</f>
        <v>0</v>
      </c>
      <c r="BG2640" s="682"/>
      <c r="BH2640" s="683">
        <f>AV2640+BB2640</f>
        <v>0</v>
      </c>
      <c r="BI2640" s="684"/>
      <c r="BJ2640" s="626">
        <f>IF(BF2640=0,0,(BH2640/BF2640)*100)</f>
        <v>0</v>
      </c>
      <c r="BK2640" s="627"/>
      <c r="BL2640" s="594"/>
      <c r="BM2640" s="595"/>
      <c r="BN2640" s="596"/>
      <c r="BO2640" s="339"/>
      <c r="BP2640" s="340"/>
      <c r="BQ2640" s="337"/>
      <c r="BR2640" s="337"/>
      <c r="BS2640" s="337"/>
    </row>
    <row r="2641" spans="1:71" s="341" customFormat="1" ht="48.95" customHeight="1" thickBot="1">
      <c r="A2641" s="337"/>
      <c r="B2641" s="342"/>
      <c r="C2641" s="343"/>
      <c r="D2641" s="570" t="s">
        <v>95</v>
      </c>
      <c r="E2641" s="571"/>
      <c r="F2641" s="344"/>
      <c r="G2641" s="344"/>
      <c r="H2641" s="343"/>
      <c r="I2641" s="343"/>
      <c r="J2641" s="567">
        <f>IF((J2638+L2640)=0,0,J2638/(J2638+L2640)*100)</f>
        <v>0</v>
      </c>
      <c r="K2641" s="569"/>
      <c r="L2641" s="567">
        <f>IF((L2638+J2640)=0,0,L2638/(L2638+J2640)*100)</f>
        <v>0</v>
      </c>
      <c r="M2641" s="569"/>
      <c r="N2641" s="567">
        <f>IF((N2638+N2640)=0,0,N2638/(N2638+N2640)*100)</f>
        <v>0</v>
      </c>
      <c r="O2641" s="568"/>
      <c r="P2641" s="572"/>
      <c r="Q2641" s="509"/>
      <c r="R2641" s="509"/>
      <c r="S2641" s="509"/>
      <c r="T2641" s="535"/>
      <c r="U2641" s="535"/>
      <c r="V2641" s="509"/>
      <c r="W2641" s="509"/>
      <c r="X2641" s="509"/>
      <c r="Y2641" s="509"/>
      <c r="Z2641" s="509"/>
      <c r="AA2641" s="509"/>
      <c r="AB2641" s="509"/>
      <c r="AC2641" s="509"/>
      <c r="AD2641" s="509"/>
      <c r="AE2641" s="509"/>
      <c r="AF2641" s="509"/>
      <c r="AG2641" s="509"/>
      <c r="AH2641" s="509"/>
      <c r="AI2641" s="509"/>
      <c r="AJ2641" s="509"/>
      <c r="AK2641" s="509"/>
      <c r="AL2641" s="509"/>
      <c r="AM2641" s="509"/>
      <c r="AN2641" s="509"/>
      <c r="AO2641" s="509"/>
      <c r="AP2641" s="509"/>
      <c r="AQ2641" s="509"/>
      <c r="AR2641" s="509"/>
      <c r="AS2641" s="509"/>
      <c r="AT2641" s="509"/>
      <c r="AU2641" s="509"/>
      <c r="AV2641" s="509"/>
      <c r="AW2641" s="509"/>
      <c r="AX2641" s="509"/>
      <c r="AY2641" s="509"/>
      <c r="AZ2641" s="509"/>
      <c r="BA2641" s="509"/>
      <c r="BB2641" s="509"/>
      <c r="BC2641" s="509"/>
      <c r="BD2641" s="509"/>
      <c r="BE2641" s="509"/>
      <c r="BF2641" s="509"/>
      <c r="BG2641" s="509"/>
      <c r="BH2641" s="509"/>
      <c r="BI2641" s="509"/>
      <c r="BJ2641" s="509"/>
      <c r="BK2641" s="509"/>
      <c r="BL2641" s="509"/>
      <c r="BM2641" s="509"/>
      <c r="BN2641" s="573"/>
      <c r="BO2641" s="345"/>
      <c r="BP2641" s="345"/>
      <c r="BQ2641" s="337"/>
      <c r="BR2641" s="337"/>
      <c r="BS2641" s="337"/>
    </row>
    <row r="2642" spans="1:71" ht="15.75" customHeight="1" thickTop="1" thickBot="1">
      <c r="A2642" s="54"/>
      <c r="B2642" s="214"/>
      <c r="C2642" s="215"/>
      <c r="D2642" s="215"/>
      <c r="E2642" s="215"/>
      <c r="F2642" s="74"/>
      <c r="G2642" s="74"/>
      <c r="H2642" s="215"/>
      <c r="I2642" s="215"/>
      <c r="J2642" s="215"/>
      <c r="K2642" s="215"/>
      <c r="L2642" s="215"/>
      <c r="M2642" s="215"/>
      <c r="N2642" s="215"/>
      <c r="O2642" s="215"/>
      <c r="P2642" s="215"/>
      <c r="Q2642" s="215"/>
      <c r="R2642" s="215"/>
      <c r="S2642" s="215"/>
      <c r="T2642" s="215"/>
      <c r="U2642" s="215"/>
      <c r="V2642" s="215"/>
      <c r="W2642" s="215"/>
      <c r="X2642" s="215"/>
      <c r="Y2642" s="215"/>
      <c r="Z2642" s="215"/>
      <c r="AA2642" s="215"/>
      <c r="AB2642" s="215"/>
      <c r="AC2642" s="215"/>
      <c r="AD2642" s="215"/>
      <c r="AE2642" s="215"/>
      <c r="AF2642" s="220"/>
      <c r="AG2642" s="220"/>
      <c r="AH2642" s="215"/>
      <c r="AI2642" s="215"/>
      <c r="AJ2642" s="215"/>
      <c r="AK2642" s="215"/>
      <c r="AL2642" s="215"/>
      <c r="AM2642" s="215"/>
      <c r="AN2642" s="215"/>
      <c r="AO2642" s="215"/>
      <c r="AP2642" s="215"/>
      <c r="AQ2642" s="215"/>
      <c r="AR2642" s="215"/>
      <c r="AS2642" s="215"/>
      <c r="AT2642" s="215"/>
      <c r="AU2642" s="215"/>
      <c r="AV2642" s="215"/>
      <c r="AW2642" s="215"/>
      <c r="AX2642" s="215"/>
      <c r="AY2642" s="215"/>
      <c r="AZ2642" s="215"/>
      <c r="BA2642" s="215"/>
      <c r="BB2642" s="215"/>
      <c r="BC2642" s="215"/>
      <c r="BD2642" s="215"/>
      <c r="BE2642" s="215"/>
      <c r="BF2642" s="215"/>
      <c r="BG2642" s="215"/>
      <c r="BH2642" s="215"/>
      <c r="BI2642" s="215"/>
      <c r="BJ2642" s="215"/>
      <c r="BK2642" s="215"/>
      <c r="BL2642" s="215"/>
      <c r="BM2642" s="215"/>
      <c r="BN2642" s="221"/>
      <c r="BO2642" s="75"/>
      <c r="BP2642" s="75"/>
      <c r="BQ2642" s="54"/>
      <c r="BR2642" s="54"/>
      <c r="BS2642" s="54"/>
    </row>
    <row r="2643" spans="1:71" s="73" customFormat="1" ht="80.25" customHeight="1" thickTop="1" thickBot="1">
      <c r="A2643" s="72"/>
      <c r="B2643" s="656" t="s">
        <v>62</v>
      </c>
      <c r="C2643" s="657"/>
      <c r="D2643" s="616" t="s">
        <v>54</v>
      </c>
      <c r="E2643" s="616"/>
      <c r="F2643" s="76"/>
      <c r="G2643" s="76"/>
      <c r="H2643" s="607"/>
      <c r="I2643" s="608"/>
      <c r="J2643" s="609"/>
      <c r="K2643" s="346"/>
      <c r="L2643" s="607"/>
      <c r="M2643" s="608"/>
      <c r="N2643" s="609"/>
      <c r="O2643" s="510" t="s">
        <v>49</v>
      </c>
      <c r="P2643" s="511"/>
      <c r="Q2643" s="511"/>
      <c r="R2643" s="511"/>
      <c r="S2643" s="607"/>
      <c r="T2643" s="608"/>
      <c r="U2643" s="609"/>
      <c r="V2643" s="346"/>
      <c r="W2643" s="607"/>
      <c r="X2643" s="608"/>
      <c r="Y2643" s="609"/>
      <c r="Z2643" s="510" t="s">
        <v>115</v>
      </c>
      <c r="AA2643" s="511"/>
      <c r="AB2643" s="511"/>
      <c r="AC2643" s="511"/>
      <c r="AD2643" s="511"/>
      <c r="AE2643" s="511"/>
      <c r="AF2643" s="511"/>
      <c r="AG2643" s="511"/>
      <c r="AH2643" s="511"/>
      <c r="AI2643" s="512"/>
      <c r="AJ2643" s="607"/>
      <c r="AK2643" s="608"/>
      <c r="AL2643" s="609"/>
      <c r="AM2643" s="346"/>
      <c r="AN2643" s="607"/>
      <c r="AO2643" s="608"/>
      <c r="AP2643" s="609"/>
      <c r="AQ2643" s="510" t="s">
        <v>53</v>
      </c>
      <c r="AR2643" s="511"/>
      <c r="AS2643" s="511"/>
      <c r="AT2643" s="512"/>
      <c r="AU2643" s="607"/>
      <c r="AV2643" s="608"/>
      <c r="AW2643" s="609"/>
      <c r="AX2643" s="346"/>
      <c r="AY2643" s="607"/>
      <c r="AZ2643" s="608"/>
      <c r="BA2643" s="609"/>
      <c r="BB2643" s="614" t="s">
        <v>117</v>
      </c>
      <c r="BC2643" s="615"/>
      <c r="BD2643" s="615"/>
      <c r="BE2643" s="658"/>
      <c r="BF2643" s="520">
        <f>BL2638</f>
        <v>0</v>
      </c>
      <c r="BG2643" s="521"/>
      <c r="BH2643" s="522"/>
      <c r="BI2643" s="346"/>
      <c r="BJ2643" s="520">
        <f>BL2640</f>
        <v>0</v>
      </c>
      <c r="BK2643" s="521"/>
      <c r="BL2643" s="522"/>
      <c r="BM2643" s="227"/>
      <c r="BN2643" s="228"/>
      <c r="BO2643" s="77"/>
      <c r="BP2643" s="77"/>
      <c r="BQ2643" s="72"/>
      <c r="BR2643" s="72"/>
      <c r="BS2643" s="72"/>
    </row>
    <row r="2644" spans="1:71" ht="15.6" customHeight="1" thickTop="1" thickBot="1">
      <c r="A2644" s="54"/>
      <c r="B2644" s="216"/>
      <c r="C2644" s="210"/>
      <c r="D2644" s="217"/>
      <c r="E2644" s="217"/>
      <c r="F2644" s="78"/>
      <c r="G2644" s="78"/>
      <c r="H2644" s="224"/>
      <c r="I2644" s="224"/>
      <c r="J2644" s="224"/>
      <c r="K2644" s="224"/>
      <c r="L2644" s="224"/>
      <c r="M2644" s="224"/>
      <c r="N2644" s="224"/>
      <c r="O2644" s="222"/>
      <c r="P2644" s="222"/>
      <c r="Q2644" s="222"/>
      <c r="R2644" s="222"/>
      <c r="S2644" s="224"/>
      <c r="T2644" s="224"/>
      <c r="U2644" s="224"/>
      <c r="V2644" s="223"/>
      <c r="W2644" s="224"/>
      <c r="X2644" s="224"/>
      <c r="Y2644" s="224"/>
      <c r="Z2644" s="222"/>
      <c r="AA2644" s="222"/>
      <c r="AB2644" s="222"/>
      <c r="AC2644" s="222"/>
      <c r="AD2644" s="224"/>
      <c r="AE2644" s="224"/>
      <c r="AF2644" s="224"/>
      <c r="AG2644" s="224"/>
      <c r="AH2644" s="223"/>
      <c r="AI2644" s="223"/>
      <c r="AJ2644" s="224"/>
      <c r="AK2644" s="222"/>
      <c r="AL2644" s="222"/>
      <c r="AM2644" s="222"/>
      <c r="AN2644" s="222"/>
      <c r="AO2644" s="224"/>
      <c r="AP2644" s="224"/>
      <c r="AQ2644" s="222"/>
      <c r="AR2644" s="222"/>
      <c r="AS2644" s="222"/>
      <c r="AT2644" s="222"/>
      <c r="AU2644" s="224"/>
      <c r="AV2644" s="224"/>
      <c r="AW2644" s="224"/>
      <c r="AX2644" s="224"/>
      <c r="AY2644" s="224"/>
      <c r="AZ2644" s="226"/>
      <c r="BA2644" s="226"/>
      <c r="BB2644" s="222"/>
      <c r="BC2644" s="230"/>
      <c r="BD2644" s="231"/>
      <c r="BE2644" s="231"/>
      <c r="BF2644" s="232"/>
      <c r="BG2644" s="232"/>
      <c r="BH2644" s="226"/>
      <c r="BI2644" s="224"/>
      <c r="BJ2644" s="233"/>
      <c r="BK2644" s="233"/>
      <c r="BL2644" s="226"/>
      <c r="BM2644" s="229"/>
      <c r="BN2644" s="234"/>
      <c r="BO2644" s="79"/>
      <c r="BP2644" s="79"/>
      <c r="BQ2644" s="54"/>
      <c r="BR2644" s="54"/>
      <c r="BS2644" s="54"/>
    </row>
    <row r="2645" spans="1:71" s="73" customFormat="1" ht="80.25" customHeight="1" thickTop="1" thickBot="1">
      <c r="A2645" s="72"/>
      <c r="B2645" s="614" t="s">
        <v>47</v>
      </c>
      <c r="C2645" s="615"/>
      <c r="D2645" s="616" t="s">
        <v>55</v>
      </c>
      <c r="E2645" s="616"/>
      <c r="F2645" s="76"/>
      <c r="G2645" s="76"/>
      <c r="H2645" s="520">
        <f>H2643</f>
        <v>0</v>
      </c>
      <c r="I2645" s="521"/>
      <c r="J2645" s="522"/>
      <c r="K2645" s="346"/>
      <c r="L2645" s="520">
        <f>L2643</f>
        <v>0</v>
      </c>
      <c r="M2645" s="521"/>
      <c r="N2645" s="522"/>
      <c r="O2645" s="510" t="s">
        <v>51</v>
      </c>
      <c r="P2645" s="511"/>
      <c r="Q2645" s="511"/>
      <c r="R2645" s="511"/>
      <c r="S2645" s="520">
        <f>S2643-H2643</f>
        <v>0</v>
      </c>
      <c r="T2645" s="521"/>
      <c r="U2645" s="522"/>
      <c r="V2645" s="346"/>
      <c r="W2645" s="520">
        <f>W2643-L2643</f>
        <v>0</v>
      </c>
      <c r="X2645" s="521"/>
      <c r="Y2645" s="522"/>
      <c r="Z2645" s="510" t="s">
        <v>116</v>
      </c>
      <c r="AA2645" s="511"/>
      <c r="AB2645" s="511"/>
      <c r="AC2645" s="511"/>
      <c r="AD2645" s="511"/>
      <c r="AE2645" s="511"/>
      <c r="AF2645" s="511"/>
      <c r="AG2645" s="511"/>
      <c r="AH2645" s="511"/>
      <c r="AI2645" s="512"/>
      <c r="AJ2645" s="520">
        <f>AJ2643-S2643</f>
        <v>0</v>
      </c>
      <c r="AK2645" s="521"/>
      <c r="AL2645" s="522"/>
      <c r="AM2645" s="346"/>
      <c r="AN2645" s="520">
        <f>AN2643-W2643</f>
        <v>0</v>
      </c>
      <c r="AO2645" s="521"/>
      <c r="AP2645" s="522"/>
      <c r="AQ2645" s="510" t="s">
        <v>52</v>
      </c>
      <c r="AR2645" s="511"/>
      <c r="AS2645" s="511"/>
      <c r="AT2645" s="512"/>
      <c r="AU2645" s="520">
        <f>AU2643-AJ2643</f>
        <v>0</v>
      </c>
      <c r="AV2645" s="521"/>
      <c r="AW2645" s="522"/>
      <c r="AX2645" s="346"/>
      <c r="AY2645" s="520">
        <f>AY2643-AN2643</f>
        <v>0</v>
      </c>
      <c r="AZ2645" s="521"/>
      <c r="BA2645" s="522"/>
      <c r="BB2645" s="614" t="s">
        <v>118</v>
      </c>
      <c r="BC2645" s="615"/>
      <c r="BD2645" s="615"/>
      <c r="BE2645" s="658"/>
      <c r="BF2645" s="520">
        <f>BF2643-AU2643</f>
        <v>0</v>
      </c>
      <c r="BG2645" s="521"/>
      <c r="BH2645" s="522"/>
      <c r="BI2645" s="346"/>
      <c r="BJ2645" s="520">
        <f>BJ2643-AY2643</f>
        <v>0</v>
      </c>
      <c r="BK2645" s="521"/>
      <c r="BL2645" s="522"/>
      <c r="BM2645" s="227"/>
      <c r="BN2645" s="228"/>
      <c r="BO2645" s="77"/>
      <c r="BP2645" s="77"/>
      <c r="BQ2645" s="72"/>
      <c r="BR2645" s="72"/>
      <c r="BS2645" s="72"/>
    </row>
    <row r="2646" spans="1:71" ht="15.75" customHeight="1" thickTop="1" thickBot="1">
      <c r="A2646" s="54"/>
      <c r="B2646" s="218"/>
      <c r="C2646" s="219"/>
      <c r="D2646" s="219"/>
      <c r="E2646" s="219"/>
      <c r="F2646" s="80"/>
      <c r="G2646" s="80"/>
      <c r="H2646" s="219"/>
      <c r="I2646" s="219"/>
      <c r="J2646" s="219"/>
      <c r="K2646" s="219"/>
      <c r="L2646" s="219"/>
      <c r="M2646" s="219"/>
      <c r="N2646" s="219"/>
      <c r="O2646" s="219"/>
      <c r="P2646" s="219"/>
      <c r="Q2646" s="219"/>
      <c r="R2646" s="219"/>
      <c r="S2646" s="219"/>
      <c r="T2646" s="219"/>
      <c r="U2646" s="219"/>
      <c r="V2646" s="219"/>
      <c r="W2646" s="219"/>
      <c r="X2646" s="219"/>
      <c r="Y2646" s="219"/>
      <c r="Z2646" s="219"/>
      <c r="AA2646" s="219"/>
      <c r="AB2646" s="219"/>
      <c r="AC2646" s="219"/>
      <c r="AD2646" s="219"/>
      <c r="AE2646" s="219"/>
      <c r="AF2646" s="225"/>
      <c r="AG2646" s="225"/>
      <c r="AH2646" s="219"/>
      <c r="AI2646" s="219"/>
      <c r="AJ2646" s="219"/>
      <c r="AK2646" s="219"/>
      <c r="AL2646" s="219"/>
      <c r="AM2646" s="219"/>
      <c r="AN2646" s="219"/>
      <c r="AO2646" s="219"/>
      <c r="AP2646" s="219"/>
      <c r="AQ2646" s="219"/>
      <c r="AR2646" s="219"/>
      <c r="AS2646" s="219"/>
      <c r="AT2646" s="219"/>
      <c r="AU2646" s="219"/>
      <c r="AV2646" s="219"/>
      <c r="AW2646" s="219"/>
      <c r="AX2646" s="219"/>
      <c r="AY2646" s="219"/>
      <c r="AZ2646" s="219"/>
      <c r="BA2646" s="617" t="s">
        <v>135</v>
      </c>
      <c r="BB2646" s="617"/>
      <c r="BC2646" s="617"/>
      <c r="BD2646" s="617"/>
      <c r="BE2646" s="617"/>
      <c r="BF2646" s="617"/>
      <c r="BG2646" s="617"/>
      <c r="BH2646" s="617"/>
      <c r="BI2646" s="617"/>
      <c r="BJ2646" s="617"/>
      <c r="BK2646" s="617"/>
      <c r="BL2646" s="617"/>
      <c r="BM2646" s="617"/>
      <c r="BN2646" s="618"/>
      <c r="BO2646" s="81"/>
      <c r="BP2646" s="81"/>
      <c r="BQ2646" s="54"/>
      <c r="BR2646" s="54"/>
      <c r="BS2646" s="54"/>
    </row>
    <row r="2647" spans="1:71" ht="12" customHeight="1" thickTop="1">
      <c r="A2647" s="54"/>
      <c r="B2647" s="55"/>
      <c r="C2647" s="54"/>
      <c r="D2647" s="54"/>
      <c r="E2647" s="54"/>
      <c r="F2647" s="56"/>
      <c r="G2647" s="56"/>
      <c r="H2647" s="54"/>
      <c r="I2647" s="54"/>
      <c r="J2647" s="54"/>
      <c r="K2647" s="54"/>
      <c r="L2647" s="54"/>
      <c r="M2647" s="54"/>
      <c r="N2647" s="54"/>
      <c r="O2647" s="54"/>
      <c r="P2647" s="54"/>
      <c r="Q2647" s="54"/>
      <c r="R2647" s="54"/>
      <c r="S2647" s="54"/>
      <c r="T2647" s="54"/>
      <c r="U2647" s="54"/>
      <c r="V2647" s="54"/>
      <c r="W2647" s="54"/>
      <c r="X2647" s="54"/>
      <c r="Y2647" s="54"/>
      <c r="Z2647" s="54"/>
      <c r="AA2647" s="54"/>
      <c r="AB2647" s="54"/>
      <c r="AC2647" s="54"/>
      <c r="AD2647" s="54"/>
      <c r="AE2647" s="54"/>
      <c r="AF2647" s="57"/>
      <c r="AG2647" s="57"/>
      <c r="AH2647" s="54"/>
      <c r="AI2647" s="54"/>
      <c r="AJ2647" s="54"/>
      <c r="AK2647" s="54"/>
      <c r="AL2647" s="54"/>
      <c r="AM2647" s="54"/>
      <c r="AN2647" s="54"/>
      <c r="AO2647" s="54"/>
      <c r="AP2647" s="54"/>
      <c r="AQ2647" s="54"/>
      <c r="AR2647" s="54"/>
      <c r="AS2647" s="54"/>
      <c r="AT2647" s="54"/>
      <c r="AU2647" s="54"/>
      <c r="AV2647" s="54"/>
      <c r="AW2647" s="54"/>
      <c r="AX2647" s="54"/>
      <c r="AY2647" s="54"/>
      <c r="AZ2647" s="54"/>
      <c r="BA2647" s="54"/>
      <c r="BB2647" s="54"/>
      <c r="BC2647" s="54"/>
      <c r="BD2647" s="54"/>
      <c r="BE2647" s="54"/>
      <c r="BF2647" s="54"/>
      <c r="BG2647" s="54"/>
      <c r="BH2647" s="54"/>
      <c r="BI2647" s="54"/>
      <c r="BJ2647" s="54"/>
      <c r="BK2647" s="54"/>
      <c r="BL2647" s="54"/>
      <c r="BM2647" s="54"/>
      <c r="BN2647" s="54"/>
      <c r="BO2647" s="58"/>
      <c r="BP2647" s="58"/>
      <c r="BQ2647" s="54"/>
      <c r="BR2647" s="54"/>
      <c r="BS2647" s="54"/>
    </row>
    <row r="2648" spans="1:71" s="61" customFormat="1" ht="33.75">
      <c r="A2648" s="60"/>
      <c r="B2648" s="503" t="s">
        <v>9</v>
      </c>
      <c r="C2648" s="503"/>
      <c r="D2648" s="503"/>
      <c r="E2648" s="503"/>
      <c r="F2648" s="503"/>
      <c r="G2648" s="503"/>
      <c r="H2648" s="503"/>
      <c r="I2648" s="503"/>
      <c r="J2648" s="503"/>
      <c r="K2648" s="503"/>
      <c r="L2648" s="503"/>
      <c r="M2648" s="503"/>
      <c r="N2648" s="503"/>
      <c r="O2648" s="503"/>
      <c r="P2648" s="503"/>
      <c r="Q2648" s="503"/>
      <c r="R2648" s="503"/>
      <c r="S2648" s="503"/>
      <c r="T2648" s="503"/>
      <c r="U2648" s="503"/>
      <c r="V2648" s="503"/>
      <c r="W2648" s="503"/>
      <c r="X2648" s="503"/>
      <c r="Y2648" s="503"/>
      <c r="Z2648" s="503"/>
      <c r="AA2648" s="503"/>
      <c r="AB2648" s="503"/>
      <c r="AC2648" s="503"/>
      <c r="AD2648" s="503"/>
      <c r="AE2648" s="503"/>
      <c r="AF2648" s="503"/>
      <c r="AG2648" s="503"/>
      <c r="AH2648" s="503"/>
      <c r="AI2648" s="503"/>
      <c r="AJ2648" s="503"/>
      <c r="AK2648" s="503"/>
      <c r="AL2648" s="503"/>
      <c r="AM2648" s="503"/>
      <c r="AN2648" s="503"/>
      <c r="AO2648" s="503"/>
      <c r="AP2648" s="503"/>
      <c r="AQ2648" s="503"/>
      <c r="AR2648" s="503"/>
      <c r="AS2648" s="503"/>
      <c r="AT2648" s="503"/>
      <c r="AU2648" s="503"/>
      <c r="AV2648" s="503"/>
      <c r="AW2648" s="503"/>
      <c r="AX2648" s="503"/>
      <c r="AY2648" s="503"/>
      <c r="AZ2648" s="503"/>
      <c r="BA2648" s="503"/>
      <c r="BB2648" s="503"/>
      <c r="BC2648" s="503"/>
      <c r="BD2648" s="503"/>
      <c r="BE2648" s="503"/>
      <c r="BF2648" s="503"/>
      <c r="BG2648" s="503"/>
      <c r="BH2648" s="503"/>
      <c r="BI2648" s="503"/>
      <c r="BJ2648" s="503"/>
      <c r="BK2648" s="503"/>
      <c r="BL2648" s="503"/>
      <c r="BM2648" s="503"/>
      <c r="BN2648" s="503"/>
      <c r="BO2648" s="192"/>
      <c r="BP2648" s="192"/>
      <c r="BQ2648" s="60"/>
      <c r="BR2648" s="60"/>
      <c r="BS2648" s="60"/>
    </row>
    <row r="2649" spans="1:71" ht="10.9" customHeight="1">
      <c r="A2649" s="54"/>
      <c r="B2649" s="193"/>
      <c r="C2649" s="194"/>
      <c r="D2649" s="194"/>
      <c r="E2649" s="194"/>
      <c r="F2649" s="195"/>
      <c r="G2649" s="195"/>
      <c r="H2649" s="194"/>
      <c r="I2649" s="194"/>
      <c r="J2649" s="194"/>
      <c r="K2649" s="194"/>
      <c r="L2649" s="194"/>
      <c r="M2649" s="194"/>
      <c r="N2649" s="194"/>
      <c r="O2649" s="194"/>
      <c r="P2649" s="194"/>
      <c r="Q2649" s="194"/>
      <c r="R2649" s="194"/>
      <c r="S2649" s="194"/>
      <c r="T2649" s="194"/>
      <c r="U2649" s="194"/>
      <c r="V2649" s="194"/>
      <c r="W2649" s="194"/>
      <c r="X2649" s="194"/>
      <c r="Y2649" s="194"/>
      <c r="Z2649" s="194"/>
      <c r="AA2649" s="194"/>
      <c r="AB2649" s="194"/>
      <c r="AC2649" s="194"/>
      <c r="AD2649" s="194"/>
      <c r="AE2649" s="194"/>
      <c r="AF2649" s="196"/>
      <c r="AG2649" s="196"/>
      <c r="AH2649" s="194"/>
      <c r="AI2649" s="194"/>
      <c r="AJ2649" s="194"/>
      <c r="AK2649" s="194"/>
      <c r="AL2649" s="194"/>
      <c r="AM2649" s="194"/>
      <c r="AN2649" s="194"/>
      <c r="AO2649" s="194"/>
      <c r="AP2649" s="194"/>
      <c r="AQ2649" s="194"/>
      <c r="AR2649" s="194"/>
      <c r="AS2649" s="194"/>
      <c r="AT2649" s="194"/>
      <c r="AU2649" s="194"/>
      <c r="AV2649" s="194"/>
      <c r="AW2649" s="194"/>
      <c r="AX2649" s="194"/>
      <c r="AY2649" s="194"/>
      <c r="AZ2649" s="194"/>
      <c r="BA2649" s="194"/>
      <c r="BB2649" s="194"/>
      <c r="BC2649" s="194"/>
      <c r="BD2649" s="194"/>
      <c r="BE2649" s="194"/>
      <c r="BF2649" s="194"/>
      <c r="BG2649" s="194"/>
      <c r="BH2649" s="194"/>
      <c r="BI2649" s="194"/>
      <c r="BJ2649" s="194"/>
      <c r="BK2649" s="194"/>
      <c r="BL2649" s="194"/>
      <c r="BM2649" s="194"/>
      <c r="BN2649" s="508"/>
      <c r="BO2649" s="508"/>
      <c r="BP2649" s="508"/>
      <c r="BQ2649" s="54"/>
      <c r="BR2649" s="54"/>
      <c r="BS2649" s="54"/>
    </row>
    <row r="2650" spans="1:71" s="62" customFormat="1" ht="36.75" customHeight="1">
      <c r="A2650" s="55"/>
      <c r="B2650" s="193"/>
      <c r="C2650" s="193"/>
      <c r="D2650" s="197" t="s">
        <v>10</v>
      </c>
      <c r="E2650" s="514" t="str">
        <f>IF(ROSTER!D$3="","",ROSTER!D$3)</f>
        <v/>
      </c>
      <c r="F2650" s="514"/>
      <c r="G2650" s="514"/>
      <c r="H2650" s="514"/>
      <c r="I2650" s="514"/>
      <c r="J2650" s="514"/>
      <c r="K2650" s="514"/>
      <c r="L2650" s="514"/>
      <c r="M2650" s="514"/>
      <c r="N2650" s="514"/>
      <c r="O2650" s="514"/>
      <c r="P2650" s="514"/>
      <c r="Q2650" s="514"/>
      <c r="R2650" s="514"/>
      <c r="S2650" s="514"/>
      <c r="T2650" s="514"/>
      <c r="U2650" s="514"/>
      <c r="V2650" s="514"/>
      <c r="W2650" s="514"/>
      <c r="X2650" s="514"/>
      <c r="Y2650" s="514"/>
      <c r="Z2650" s="514"/>
      <c r="AA2650" s="514"/>
      <c r="AB2650" s="514"/>
      <c r="AC2650" s="514"/>
      <c r="AD2650" s="198"/>
      <c r="AE2650" s="505" t="s">
        <v>11</v>
      </c>
      <c r="AF2650" s="505"/>
      <c r="AG2650" s="505"/>
      <c r="AH2650" s="505"/>
      <c r="AI2650" s="505"/>
      <c r="AJ2650" s="505"/>
      <c r="AK2650" s="505"/>
      <c r="AL2650" s="505"/>
      <c r="AM2650" s="505"/>
      <c r="AN2650" s="513"/>
      <c r="AO2650" s="513"/>
      <c r="AP2650" s="513"/>
      <c r="AQ2650" s="513"/>
      <c r="AR2650" s="513"/>
      <c r="AS2650" s="513"/>
      <c r="AT2650" s="513"/>
      <c r="AU2650" s="513"/>
      <c r="AV2650" s="513"/>
      <c r="AW2650" s="513"/>
      <c r="AX2650" s="513"/>
      <c r="AY2650" s="513"/>
      <c r="AZ2650" s="513"/>
      <c r="BA2650" s="513"/>
      <c r="BB2650" s="513"/>
      <c r="BC2650" s="513"/>
      <c r="BD2650" s="513"/>
      <c r="BE2650" s="513"/>
      <c r="BF2650" s="513"/>
      <c r="BG2650" s="513"/>
      <c r="BH2650" s="513"/>
      <c r="BI2650" s="513"/>
      <c r="BJ2650" s="513"/>
      <c r="BK2650" s="513"/>
      <c r="BL2650" s="513"/>
      <c r="BM2650" s="513"/>
      <c r="BN2650" s="508"/>
      <c r="BO2650" s="508"/>
      <c r="BP2650" s="508"/>
      <c r="BQ2650" s="55"/>
      <c r="BR2650" s="55"/>
      <c r="BS2650" s="55"/>
    </row>
    <row r="2651" spans="1:71" ht="8.85" customHeight="1">
      <c r="A2651" s="63"/>
      <c r="B2651" s="193"/>
      <c r="C2651" s="196" t="s">
        <v>36</v>
      </c>
      <c r="D2651" s="196"/>
      <c r="E2651" s="196"/>
      <c r="F2651" s="199"/>
      <c r="G2651" s="199"/>
      <c r="H2651" s="196"/>
      <c r="I2651" s="196"/>
      <c r="J2651" s="200"/>
      <c r="K2651" s="200"/>
      <c r="L2651" s="200"/>
      <c r="M2651" s="200"/>
      <c r="N2651" s="200"/>
      <c r="O2651" s="200"/>
      <c r="P2651" s="200"/>
      <c r="Q2651" s="200"/>
      <c r="R2651" s="200"/>
      <c r="S2651" s="200"/>
      <c r="T2651" s="200"/>
      <c r="U2651" s="200"/>
      <c r="V2651" s="200"/>
      <c r="W2651" s="200"/>
      <c r="X2651" s="200"/>
      <c r="Y2651" s="200"/>
      <c r="Z2651" s="200"/>
      <c r="AA2651" s="200"/>
      <c r="AB2651" s="200"/>
      <c r="AC2651" s="200"/>
      <c r="AD2651" s="200"/>
      <c r="AE2651" s="200"/>
      <c r="AF2651" s="200"/>
      <c r="AG2651" s="196"/>
      <c r="AH2651" s="201"/>
      <c r="AI2651" s="202"/>
      <c r="AJ2651" s="202"/>
      <c r="AK2651" s="202"/>
      <c r="AL2651" s="202"/>
      <c r="AM2651" s="202"/>
      <c r="AN2651" s="202"/>
      <c r="AO2651" s="203"/>
      <c r="AP2651" s="204"/>
      <c r="AQ2651" s="204"/>
      <c r="AR2651" s="204"/>
      <c r="AS2651" s="204"/>
      <c r="AT2651" s="204"/>
      <c r="AU2651" s="204"/>
      <c r="AV2651" s="204"/>
      <c r="AW2651" s="204"/>
      <c r="AX2651" s="204"/>
      <c r="AY2651" s="204"/>
      <c r="AZ2651" s="204"/>
      <c r="BA2651" s="204"/>
      <c r="BB2651" s="204"/>
      <c r="BC2651" s="204"/>
      <c r="BD2651" s="204"/>
      <c r="BE2651" s="204"/>
      <c r="BF2651" s="204"/>
      <c r="BG2651" s="204"/>
      <c r="BH2651" s="204"/>
      <c r="BI2651" s="204"/>
      <c r="BJ2651" s="204"/>
      <c r="BK2651" s="204"/>
      <c r="BL2651" s="204"/>
      <c r="BM2651" s="204"/>
      <c r="BN2651" s="204"/>
      <c r="BO2651" s="205"/>
      <c r="BP2651" s="205"/>
      <c r="BQ2651" s="63"/>
      <c r="BR2651" s="63"/>
      <c r="BS2651" s="63"/>
    </row>
    <row r="2652" spans="1:71" s="62" customFormat="1" ht="42.75">
      <c r="A2652" s="55"/>
      <c r="B2652" s="193"/>
      <c r="C2652" s="519" t="s">
        <v>35</v>
      </c>
      <c r="D2652" s="519"/>
      <c r="E2652" s="513"/>
      <c r="F2652" s="513"/>
      <c r="G2652" s="513"/>
      <c r="H2652" s="513"/>
      <c r="I2652" s="513"/>
      <c r="J2652" s="513"/>
      <c r="K2652" s="513"/>
      <c r="L2652" s="513"/>
      <c r="M2652" s="513"/>
      <c r="N2652" s="513"/>
      <c r="O2652" s="513"/>
      <c r="P2652" s="513"/>
      <c r="Q2652" s="513"/>
      <c r="R2652" s="513"/>
      <c r="S2652" s="513"/>
      <c r="T2652" s="513"/>
      <c r="U2652" s="513"/>
      <c r="V2652" s="513"/>
      <c r="W2652" s="513"/>
      <c r="X2652" s="513"/>
      <c r="Y2652" s="513"/>
      <c r="Z2652" s="513"/>
      <c r="AA2652" s="513"/>
      <c r="AB2652" s="513"/>
      <c r="AC2652" s="513"/>
      <c r="AD2652" s="198"/>
      <c r="AE2652" s="239" t="s">
        <v>19</v>
      </c>
      <c r="AF2652" s="239"/>
      <c r="AG2652" s="239"/>
      <c r="AH2652" s="505" t="s">
        <v>19</v>
      </c>
      <c r="AI2652" s="505"/>
      <c r="AJ2652" s="505"/>
      <c r="AK2652" s="505"/>
      <c r="AL2652" s="505"/>
      <c r="AM2652" s="505"/>
      <c r="AN2652" s="513"/>
      <c r="AO2652" s="513"/>
      <c r="AP2652" s="513"/>
      <c r="AQ2652" s="513"/>
      <c r="AR2652" s="513"/>
      <c r="AS2652" s="513"/>
      <c r="AT2652" s="513"/>
      <c r="AU2652" s="513"/>
      <c r="AV2652" s="513"/>
      <c r="AW2652" s="513"/>
      <c r="AX2652" s="513"/>
      <c r="AY2652" s="513"/>
      <c r="AZ2652" s="513"/>
      <c r="BA2652" s="505" t="s">
        <v>12</v>
      </c>
      <c r="BB2652" s="505"/>
      <c r="BC2652" s="505"/>
      <c r="BD2652" s="504"/>
      <c r="BE2652" s="504"/>
      <c r="BF2652" s="504"/>
      <c r="BG2652" s="504"/>
      <c r="BH2652" s="504"/>
      <c r="BI2652" s="504"/>
      <c r="BJ2652" s="504"/>
      <c r="BK2652" s="504"/>
      <c r="BL2652" s="504"/>
      <c r="BM2652" s="504"/>
      <c r="BN2652" s="206"/>
      <c r="BO2652" s="207"/>
      <c r="BP2652" s="207"/>
      <c r="BQ2652" s="64">
        <f>IF(BD2652=0,0,1)</f>
        <v>0</v>
      </c>
      <c r="BR2652" s="65">
        <f>IF((BE2706+BI2706)&gt;(AO2706+AS2706),1,0)</f>
        <v>0</v>
      </c>
      <c r="BS2652" s="66"/>
    </row>
    <row r="2653" spans="1:71" ht="9.6" customHeight="1">
      <c r="A2653" s="54"/>
      <c r="B2653" s="193"/>
      <c r="C2653" s="194"/>
      <c r="D2653" s="194"/>
      <c r="E2653" s="194"/>
      <c r="F2653" s="195"/>
      <c r="G2653" s="195"/>
      <c r="H2653" s="194"/>
      <c r="I2653" s="194"/>
      <c r="J2653" s="194"/>
      <c r="K2653" s="194"/>
      <c r="L2653" s="194"/>
      <c r="M2653" s="194"/>
      <c r="N2653" s="194"/>
      <c r="O2653" s="194"/>
      <c r="P2653" s="194"/>
      <c r="Q2653" s="194"/>
      <c r="R2653" s="194"/>
      <c r="S2653" s="194"/>
      <c r="T2653" s="194"/>
      <c r="U2653" s="194"/>
      <c r="V2653" s="194"/>
      <c r="W2653" s="194"/>
      <c r="X2653" s="194"/>
      <c r="Y2653" s="194"/>
      <c r="Z2653" s="194"/>
      <c r="AA2653" s="194"/>
      <c r="AB2653" s="194"/>
      <c r="AC2653" s="194"/>
      <c r="AD2653" s="194"/>
      <c r="AE2653" s="194"/>
      <c r="AF2653" s="196"/>
      <c r="AG2653" s="196"/>
      <c r="AH2653" s="194"/>
      <c r="AI2653" s="194"/>
      <c r="AJ2653" s="194"/>
      <c r="AK2653" s="194"/>
      <c r="AL2653" s="194"/>
      <c r="AM2653" s="194"/>
      <c r="AN2653" s="194"/>
      <c r="AO2653" s="194"/>
      <c r="AP2653" s="194"/>
      <c r="AQ2653" s="194"/>
      <c r="AR2653" s="194"/>
      <c r="AS2653" s="194"/>
      <c r="AT2653" s="194"/>
      <c r="AU2653" s="194"/>
      <c r="AV2653" s="194"/>
      <c r="AW2653" s="194"/>
      <c r="AX2653" s="194"/>
      <c r="AY2653" s="194"/>
      <c r="AZ2653" s="194"/>
      <c r="BA2653" s="194"/>
      <c r="BB2653" s="194"/>
      <c r="BC2653" s="194"/>
      <c r="BD2653" s="194"/>
      <c r="BE2653" s="194"/>
      <c r="BF2653" s="194"/>
      <c r="BG2653" s="194"/>
      <c r="BH2653" s="194"/>
      <c r="BI2653" s="194"/>
      <c r="BJ2653" s="194"/>
      <c r="BK2653" s="194"/>
      <c r="BL2653" s="194"/>
      <c r="BM2653" s="194"/>
      <c r="BN2653" s="194"/>
      <c r="BO2653" s="208"/>
      <c r="BP2653" s="208"/>
      <c r="BQ2653" s="54"/>
      <c r="BR2653" s="54"/>
      <c r="BS2653" s="54"/>
    </row>
    <row r="2654" spans="1:71" ht="8.85" customHeight="1" thickBot="1">
      <c r="A2654" s="54"/>
      <c r="B2654" s="209"/>
      <c r="C2654" s="210"/>
      <c r="D2654" s="210"/>
      <c r="E2654" s="210"/>
      <c r="F2654" s="211"/>
      <c r="G2654" s="211"/>
      <c r="H2654" s="210"/>
      <c r="I2654" s="210"/>
      <c r="J2654" s="210"/>
      <c r="K2654" s="210"/>
      <c r="L2654" s="210"/>
      <c r="M2654" s="210"/>
      <c r="N2654" s="210"/>
      <c r="O2654" s="210"/>
      <c r="P2654" s="210"/>
      <c r="Q2654" s="210"/>
      <c r="R2654" s="210"/>
      <c r="S2654" s="210"/>
      <c r="T2654" s="210"/>
      <c r="U2654" s="210"/>
      <c r="V2654" s="210"/>
      <c r="W2654" s="210"/>
      <c r="X2654" s="210"/>
      <c r="Y2654" s="210"/>
      <c r="Z2654" s="210"/>
      <c r="AA2654" s="210"/>
      <c r="AB2654" s="210"/>
      <c r="AC2654" s="210"/>
      <c r="AD2654" s="210"/>
      <c r="AE2654" s="210"/>
      <c r="AF2654" s="212"/>
      <c r="AG2654" s="212"/>
      <c r="AH2654" s="210"/>
      <c r="AI2654" s="210"/>
      <c r="AJ2654" s="210"/>
      <c r="AK2654" s="210"/>
      <c r="AL2654" s="210"/>
      <c r="AM2654" s="210"/>
      <c r="AN2654" s="210"/>
      <c r="AO2654" s="210"/>
      <c r="AP2654" s="210"/>
      <c r="AQ2654" s="210"/>
      <c r="AR2654" s="210"/>
      <c r="AS2654" s="210"/>
      <c r="AT2654" s="210"/>
      <c r="AU2654" s="210"/>
      <c r="AV2654" s="210"/>
      <c r="AW2654" s="210"/>
      <c r="AX2654" s="210"/>
      <c r="AY2654" s="210"/>
      <c r="AZ2654" s="210"/>
      <c r="BA2654" s="210"/>
      <c r="BB2654" s="210"/>
      <c r="BC2654" s="210"/>
      <c r="BD2654" s="210"/>
      <c r="BE2654" s="210"/>
      <c r="BF2654" s="210"/>
      <c r="BG2654" s="210"/>
      <c r="BH2654" s="210"/>
      <c r="BI2654" s="210"/>
      <c r="BJ2654" s="210"/>
      <c r="BK2654" s="210"/>
      <c r="BL2654" s="210"/>
      <c r="BM2654" s="210"/>
      <c r="BN2654" s="210"/>
      <c r="BO2654" s="213"/>
      <c r="BP2654" s="213"/>
      <c r="BQ2654" s="54"/>
      <c r="BR2654" s="54"/>
      <c r="BS2654" s="54"/>
    </row>
    <row r="2655" spans="1:71" s="62" customFormat="1" ht="33.4" customHeight="1" thickTop="1">
      <c r="A2655" s="66"/>
      <c r="B2655" s="515" t="s">
        <v>0</v>
      </c>
      <c r="C2655" s="531" t="s">
        <v>1</v>
      </c>
      <c r="D2655" s="532"/>
      <c r="E2655" s="332" t="s">
        <v>26</v>
      </c>
      <c r="F2655" s="499" t="s">
        <v>104</v>
      </c>
      <c r="G2655" s="499" t="s">
        <v>105</v>
      </c>
      <c r="H2655" s="527" t="s">
        <v>38</v>
      </c>
      <c r="I2655" s="528"/>
      <c r="J2655" s="564" t="s">
        <v>7</v>
      </c>
      <c r="K2655" s="564"/>
      <c r="L2655" s="564"/>
      <c r="M2655" s="564"/>
      <c r="N2655" s="564"/>
      <c r="O2655" s="564"/>
      <c r="P2655" s="564" t="s">
        <v>2</v>
      </c>
      <c r="Q2655" s="564"/>
      <c r="R2655" s="564"/>
      <c r="S2655" s="564"/>
      <c r="T2655" s="564"/>
      <c r="U2655" s="564"/>
      <c r="V2655" s="610" t="s">
        <v>32</v>
      </c>
      <c r="W2655" s="611"/>
      <c r="X2655" s="610" t="s">
        <v>33</v>
      </c>
      <c r="Y2655" s="611"/>
      <c r="Z2655" s="619" t="s">
        <v>41</v>
      </c>
      <c r="AA2655" s="620"/>
      <c r="AB2655" s="623" t="s">
        <v>6</v>
      </c>
      <c r="AC2655" s="623"/>
      <c r="AD2655" s="623"/>
      <c r="AE2655" s="623"/>
      <c r="AF2655" s="623"/>
      <c r="AG2655" s="623"/>
      <c r="AH2655" s="564" t="s">
        <v>66</v>
      </c>
      <c r="AI2655" s="564"/>
      <c r="AJ2655" s="564"/>
      <c r="AK2655" s="564"/>
      <c r="AL2655" s="564"/>
      <c r="AM2655" s="564"/>
      <c r="AN2655" s="564" t="s">
        <v>67</v>
      </c>
      <c r="AO2655" s="564"/>
      <c r="AP2655" s="564"/>
      <c r="AQ2655" s="564"/>
      <c r="AR2655" s="564"/>
      <c r="AS2655" s="564"/>
      <c r="AT2655" s="564" t="s">
        <v>68</v>
      </c>
      <c r="AU2655" s="564"/>
      <c r="AV2655" s="564"/>
      <c r="AW2655" s="564"/>
      <c r="AX2655" s="564"/>
      <c r="AY2655" s="583"/>
      <c r="AZ2655" s="564" t="s">
        <v>4</v>
      </c>
      <c r="BA2655" s="564"/>
      <c r="BB2655" s="564"/>
      <c r="BC2655" s="564"/>
      <c r="BD2655" s="564"/>
      <c r="BE2655" s="564"/>
      <c r="BF2655" s="564" t="s">
        <v>69</v>
      </c>
      <c r="BG2655" s="564"/>
      <c r="BH2655" s="564"/>
      <c r="BI2655" s="564"/>
      <c r="BJ2655" s="564"/>
      <c r="BK2655" s="582"/>
      <c r="BL2655" s="659" t="s">
        <v>119</v>
      </c>
      <c r="BM2655" s="660"/>
      <c r="BN2655" s="661"/>
      <c r="BO2655" s="603" t="s">
        <v>83</v>
      </c>
      <c r="BP2655" s="603" t="s">
        <v>84</v>
      </c>
      <c r="BQ2655" s="66"/>
      <c r="BR2655" s="66"/>
      <c r="BS2655" s="66"/>
    </row>
    <row r="2656" spans="1:71" s="68" customFormat="1" ht="45" customHeight="1">
      <c r="A2656" s="67"/>
      <c r="B2656" s="516"/>
      <c r="C2656" s="533"/>
      <c r="D2656" s="534"/>
      <c r="E2656" s="331" t="s">
        <v>106</v>
      </c>
      <c r="F2656" s="500"/>
      <c r="G2656" s="500"/>
      <c r="H2656" s="529"/>
      <c r="I2656" s="530"/>
      <c r="J2656" s="562" t="s">
        <v>15</v>
      </c>
      <c r="K2656" s="563"/>
      <c r="L2656" s="525" t="s">
        <v>16</v>
      </c>
      <c r="M2656" s="526"/>
      <c r="N2656" s="517" t="s">
        <v>17</v>
      </c>
      <c r="O2656" s="518" t="s">
        <v>8</v>
      </c>
      <c r="P2656" s="562" t="s">
        <v>24</v>
      </c>
      <c r="Q2656" s="563"/>
      <c r="R2656" s="525" t="s">
        <v>22</v>
      </c>
      <c r="S2656" s="526"/>
      <c r="T2656" s="517" t="s">
        <v>17</v>
      </c>
      <c r="U2656" s="518"/>
      <c r="V2656" s="612"/>
      <c r="W2656" s="613"/>
      <c r="X2656" s="612"/>
      <c r="Y2656" s="613"/>
      <c r="Z2656" s="621"/>
      <c r="AA2656" s="622"/>
      <c r="AB2656" s="638" t="s">
        <v>50</v>
      </c>
      <c r="AC2656" s="639"/>
      <c r="AD2656" s="636" t="s">
        <v>21</v>
      </c>
      <c r="AE2656" s="637" t="s">
        <v>3</v>
      </c>
      <c r="AF2656" s="624" t="s">
        <v>5</v>
      </c>
      <c r="AG2656" s="625"/>
      <c r="AH2656" s="562" t="s">
        <v>50</v>
      </c>
      <c r="AI2656" s="563"/>
      <c r="AJ2656" s="525" t="s">
        <v>21</v>
      </c>
      <c r="AK2656" s="526" t="s">
        <v>3</v>
      </c>
      <c r="AL2656" s="523" t="s">
        <v>5</v>
      </c>
      <c r="AM2656" s="524"/>
      <c r="AN2656" s="562" t="s">
        <v>50</v>
      </c>
      <c r="AO2656" s="563"/>
      <c r="AP2656" s="525" t="s">
        <v>21</v>
      </c>
      <c r="AQ2656" s="526" t="s">
        <v>3</v>
      </c>
      <c r="AR2656" s="523" t="s">
        <v>5</v>
      </c>
      <c r="AS2656" s="524"/>
      <c r="AT2656" s="533" t="s">
        <v>50</v>
      </c>
      <c r="AU2656" s="584"/>
      <c r="AV2656" s="597" t="s">
        <v>21</v>
      </c>
      <c r="AW2656" s="598" t="s">
        <v>3</v>
      </c>
      <c r="AX2656" s="523" t="s">
        <v>5</v>
      </c>
      <c r="AY2656" s="585"/>
      <c r="AZ2656" s="562" t="s">
        <v>50</v>
      </c>
      <c r="BA2656" s="563"/>
      <c r="BB2656" s="525" t="s">
        <v>21</v>
      </c>
      <c r="BC2656" s="526" t="s">
        <v>3</v>
      </c>
      <c r="BD2656" s="523" t="s">
        <v>5</v>
      </c>
      <c r="BE2656" s="524"/>
      <c r="BF2656" s="533" t="s">
        <v>50</v>
      </c>
      <c r="BG2656" s="584"/>
      <c r="BH2656" s="597" t="s">
        <v>21</v>
      </c>
      <c r="BI2656" s="598" t="s">
        <v>3</v>
      </c>
      <c r="BJ2656" s="523" t="s">
        <v>5</v>
      </c>
      <c r="BK2656" s="524"/>
      <c r="BL2656" s="662"/>
      <c r="BM2656" s="663"/>
      <c r="BN2656" s="664"/>
      <c r="BO2656" s="604"/>
      <c r="BP2656" s="604"/>
      <c r="BQ2656" s="67"/>
      <c r="BR2656" s="67"/>
      <c r="BS2656" s="67"/>
    </row>
    <row r="2657" spans="1:71" ht="23.85" customHeight="1">
      <c r="A2657" s="69"/>
      <c r="B2657" s="548" t="str">
        <f>IF(ROSTER!B$8="","",ROSTER!B$8)</f>
        <v/>
      </c>
      <c r="C2657" s="536" t="str">
        <f>IF(ROSTER!C$8="","",ROSTER!C$8)</f>
        <v/>
      </c>
      <c r="D2657" s="537"/>
      <c r="E2657" s="546"/>
      <c r="F2657" s="501">
        <f>IF(E2657="y",1,IF(E2657="S",1,0))</f>
        <v>0</v>
      </c>
      <c r="G2657" s="506">
        <f>IF(E2657="S",1,0)</f>
        <v>0</v>
      </c>
      <c r="H2657" s="542"/>
      <c r="I2657" s="543"/>
      <c r="J2657" s="538"/>
      <c r="K2657" s="539"/>
      <c r="L2657" s="552"/>
      <c r="M2657" s="558"/>
      <c r="N2657" s="554">
        <f>L2657+J2657</f>
        <v>0</v>
      </c>
      <c r="O2657" s="555"/>
      <c r="P2657" s="538"/>
      <c r="Q2657" s="539"/>
      <c r="R2657" s="552"/>
      <c r="S2657" s="558"/>
      <c r="T2657" s="590">
        <f>R2657-P2657</f>
        <v>0</v>
      </c>
      <c r="U2657" s="591"/>
      <c r="V2657" s="550"/>
      <c r="W2657" s="543"/>
      <c r="X2657" s="538"/>
      <c r="Y2657" s="543"/>
      <c r="Z2657" s="538"/>
      <c r="AA2657" s="543"/>
      <c r="AB2657" s="538"/>
      <c r="AC2657" s="539"/>
      <c r="AD2657" s="552"/>
      <c r="AE2657" s="558"/>
      <c r="AF2657" s="586">
        <f>IF(AB2657=0,0,(AD2657/AB2657)*100)</f>
        <v>0</v>
      </c>
      <c r="AG2657" s="587"/>
      <c r="AH2657" s="538"/>
      <c r="AI2657" s="539"/>
      <c r="AJ2657" s="552"/>
      <c r="AK2657" s="558"/>
      <c r="AL2657" s="590">
        <f>IF(AH2657=0,0,(AJ2657/AH2657)*100)</f>
        <v>0</v>
      </c>
      <c r="AM2657" s="591"/>
      <c r="AN2657" s="538"/>
      <c r="AO2657" s="539"/>
      <c r="AP2657" s="552"/>
      <c r="AQ2657" s="558"/>
      <c r="AR2657" s="590">
        <f>IF(AN2657=0,0,(AP2657/AN2657)*100)</f>
        <v>0</v>
      </c>
      <c r="AS2657" s="591"/>
      <c r="AT2657" s="578">
        <f>AB2657+AH2657+AN2657</f>
        <v>0</v>
      </c>
      <c r="AU2657" s="579"/>
      <c r="AV2657" s="574">
        <f>AD2657+AJ2657+AP2657</f>
        <v>0</v>
      </c>
      <c r="AW2657" s="575"/>
      <c r="AX2657" s="590">
        <f>IF(AT2657=0,0,(AV2657/AT2657)*100)</f>
        <v>0</v>
      </c>
      <c r="AY2657" s="591"/>
      <c r="AZ2657" s="538"/>
      <c r="BA2657" s="539"/>
      <c r="BB2657" s="552"/>
      <c r="BC2657" s="558"/>
      <c r="BD2657" s="590">
        <f>IF(AZ2657=0,0,(BB2657/AZ2657)*100)</f>
        <v>0</v>
      </c>
      <c r="BE2657" s="591"/>
      <c r="BF2657" s="578">
        <f>AT2657+AZ2657</f>
        <v>0</v>
      </c>
      <c r="BG2657" s="579"/>
      <c r="BH2657" s="574">
        <f>AV2657+BB2657</f>
        <v>0</v>
      </c>
      <c r="BI2657" s="575"/>
      <c r="BJ2657" s="590">
        <f>IF(BF2657=0,0,(BH2657/BF2657)*100)</f>
        <v>0</v>
      </c>
      <c r="BK2657" s="591"/>
      <c r="BL2657" s="650">
        <f>(AD2657*2)+(AJ2657*2)+(AP2657*3)+BB2657</f>
        <v>0</v>
      </c>
      <c r="BM2657" s="651"/>
      <c r="BN2657" s="652"/>
      <c r="BO2657" s="599" t="e">
        <f>(BL2657*BR$2468)+(N2657*BR$2469)+(X2657*BR$2470)+(R2657*BR$2471)+(V2657*BR$2472)+(Z2657*BR$2473)</f>
        <v>#REF!</v>
      </c>
      <c r="BP2657" s="599" t="e">
        <f>((AZ2657-BB2657)*BR$2475)+((AT2657-AV2657)*BR$2474)+(H2657*BR$2476)+(P2657*BR$2477)</f>
        <v>#REF!</v>
      </c>
      <c r="BQ2657" s="70" t="s">
        <v>72</v>
      </c>
      <c r="BR2657" s="71" t="e">
        <f>IF(#REF!="B",#REF!,IF(#REF!="C",#REF!,#REF!))</f>
        <v>#REF!</v>
      </c>
      <c r="BS2657" s="67"/>
    </row>
    <row r="2658" spans="1:71" ht="23.85" customHeight="1">
      <c r="A2658" s="69"/>
      <c r="B2658" s="549"/>
      <c r="C2658" s="560" t="str">
        <f>IF(ROSTER!D$8="","",ROSTER!D$8)</f>
        <v/>
      </c>
      <c r="D2658" s="561"/>
      <c r="E2658" s="547"/>
      <c r="F2658" s="502"/>
      <c r="G2658" s="507"/>
      <c r="H2658" s="544"/>
      <c r="I2658" s="545"/>
      <c r="J2658" s="540"/>
      <c r="K2658" s="541"/>
      <c r="L2658" s="553"/>
      <c r="M2658" s="559"/>
      <c r="N2658" s="556" t="s">
        <v>14</v>
      </c>
      <c r="O2658" s="557"/>
      <c r="P2658" s="540"/>
      <c r="Q2658" s="541"/>
      <c r="R2658" s="553"/>
      <c r="S2658" s="559"/>
      <c r="T2658" s="592"/>
      <c r="U2658" s="593"/>
      <c r="V2658" s="551"/>
      <c r="W2658" s="545"/>
      <c r="X2658" s="540"/>
      <c r="Y2658" s="545"/>
      <c r="Z2658" s="540"/>
      <c r="AA2658" s="545"/>
      <c r="AB2658" s="540"/>
      <c r="AC2658" s="541"/>
      <c r="AD2658" s="553"/>
      <c r="AE2658" s="559"/>
      <c r="AF2658" s="588"/>
      <c r="AG2658" s="589"/>
      <c r="AH2658" s="540"/>
      <c r="AI2658" s="541"/>
      <c r="AJ2658" s="553"/>
      <c r="AK2658" s="559"/>
      <c r="AL2658" s="592"/>
      <c r="AM2658" s="593"/>
      <c r="AN2658" s="540"/>
      <c r="AO2658" s="541"/>
      <c r="AP2658" s="553"/>
      <c r="AQ2658" s="559"/>
      <c r="AR2658" s="592"/>
      <c r="AS2658" s="593"/>
      <c r="AT2658" s="580"/>
      <c r="AU2658" s="581"/>
      <c r="AV2658" s="576"/>
      <c r="AW2658" s="577"/>
      <c r="AX2658" s="592"/>
      <c r="AY2658" s="593"/>
      <c r="AZ2658" s="540"/>
      <c r="BA2658" s="541"/>
      <c r="BB2658" s="553"/>
      <c r="BC2658" s="559"/>
      <c r="BD2658" s="592"/>
      <c r="BE2658" s="593"/>
      <c r="BF2658" s="580"/>
      <c r="BG2658" s="581"/>
      <c r="BH2658" s="576"/>
      <c r="BI2658" s="577"/>
      <c r="BJ2658" s="592"/>
      <c r="BK2658" s="593"/>
      <c r="BL2658" s="653"/>
      <c r="BM2658" s="654"/>
      <c r="BN2658" s="655"/>
      <c r="BO2658" s="600"/>
      <c r="BP2658" s="600"/>
      <c r="BQ2658" s="70" t="s">
        <v>73</v>
      </c>
      <c r="BR2658" s="71" t="e">
        <f>IF(#REF!="B",#REF!,IF(#REF!="C",#REF!,#REF!))</f>
        <v>#REF!</v>
      </c>
      <c r="BS2658" s="67"/>
    </row>
    <row r="2659" spans="1:71" ht="21.75" customHeight="1">
      <c r="A2659" s="54"/>
      <c r="B2659" s="548" t="str">
        <f>IF(ROSTER!B$10="","",ROSTER!B$10)</f>
        <v/>
      </c>
      <c r="C2659" s="536" t="str">
        <f>IF(ROSTER!C$10="","",ROSTER!C$10)</f>
        <v/>
      </c>
      <c r="D2659" s="537"/>
      <c r="E2659" s="546"/>
      <c r="F2659" s="501">
        <f>IF(E2659="y",1,IF(E2659="S",1,0))</f>
        <v>0</v>
      </c>
      <c r="G2659" s="506">
        <f>IF(E2659="S",1,0)</f>
        <v>0</v>
      </c>
      <c r="H2659" s="542"/>
      <c r="I2659" s="543"/>
      <c r="J2659" s="538"/>
      <c r="K2659" s="539"/>
      <c r="L2659" s="552"/>
      <c r="M2659" s="558"/>
      <c r="N2659" s="554">
        <f>L2659+J2659</f>
        <v>0</v>
      </c>
      <c r="O2659" s="555"/>
      <c r="P2659" s="538"/>
      <c r="Q2659" s="539"/>
      <c r="R2659" s="552"/>
      <c r="S2659" s="558"/>
      <c r="T2659" s="590">
        <f t="shared" ref="T2659:T2700" si="2394">R2659-P2659</f>
        <v>0</v>
      </c>
      <c r="U2659" s="591"/>
      <c r="V2659" s="550"/>
      <c r="W2659" s="543"/>
      <c r="X2659" s="538"/>
      <c r="Y2659" s="543"/>
      <c r="Z2659" s="538"/>
      <c r="AA2659" s="543"/>
      <c r="AB2659" s="538"/>
      <c r="AC2659" s="539"/>
      <c r="AD2659" s="552"/>
      <c r="AE2659" s="558"/>
      <c r="AF2659" s="586">
        <f>IF(AB2659=0,0,(AD2659/AB2659)*100)</f>
        <v>0</v>
      </c>
      <c r="AG2659" s="587"/>
      <c r="AH2659" s="538"/>
      <c r="AI2659" s="539"/>
      <c r="AJ2659" s="552"/>
      <c r="AK2659" s="558"/>
      <c r="AL2659" s="590">
        <f>IF(AH2659=0,0,(AJ2659/AH2659)*100)</f>
        <v>0</v>
      </c>
      <c r="AM2659" s="591"/>
      <c r="AN2659" s="538"/>
      <c r="AO2659" s="539"/>
      <c r="AP2659" s="552"/>
      <c r="AQ2659" s="558"/>
      <c r="AR2659" s="590">
        <f>IF(AN2659=0,0,(AP2659/AN2659)*100)</f>
        <v>0</v>
      </c>
      <c r="AS2659" s="591"/>
      <c r="AT2659" s="578">
        <f>AB2659+AH2659+AN2659</f>
        <v>0</v>
      </c>
      <c r="AU2659" s="579"/>
      <c r="AV2659" s="574">
        <f>AD2659+AJ2659+AP2659</f>
        <v>0</v>
      </c>
      <c r="AW2659" s="575"/>
      <c r="AX2659" s="590">
        <f>IF(AT2659=0,0,(AV2659/AT2659)*100)</f>
        <v>0</v>
      </c>
      <c r="AY2659" s="591"/>
      <c r="AZ2659" s="538"/>
      <c r="BA2659" s="539"/>
      <c r="BB2659" s="552"/>
      <c r="BC2659" s="558"/>
      <c r="BD2659" s="590">
        <f>IF(AZ2659=0,0,(BB2659/AZ2659)*100)</f>
        <v>0</v>
      </c>
      <c r="BE2659" s="591"/>
      <c r="BF2659" s="578">
        <f>AT2659+AZ2659</f>
        <v>0</v>
      </c>
      <c r="BG2659" s="579"/>
      <c r="BH2659" s="574">
        <f>AV2659+BB2659</f>
        <v>0</v>
      </c>
      <c r="BI2659" s="575"/>
      <c r="BJ2659" s="590">
        <f>IF(BF2659=0,0,(BH2659/BF2659)*100)</f>
        <v>0</v>
      </c>
      <c r="BK2659" s="591"/>
      <c r="BL2659" s="650">
        <f>(AD2659*2)+(AJ2659*2)+(AP2659*3)+BB2659</f>
        <v>0</v>
      </c>
      <c r="BM2659" s="651"/>
      <c r="BN2659" s="652"/>
      <c r="BO2659" s="599" t="e">
        <f>(BL2659*BR$2468)+(N2659*BR$2469)+(X2659*BR$2470)+(R2659*BR$2471)+(V2659*BR$2472)+(Z2659*BR$2473)</f>
        <v>#REF!</v>
      </c>
      <c r="BP2659" s="599" t="e">
        <f>((AZ2659-BB2659)*BR$2475)+((AT2659-AV2659)*BR$2474)+(H2659*BR$2476)+(P2659*BR$2477)</f>
        <v>#REF!</v>
      </c>
      <c r="BQ2659" s="70" t="s">
        <v>74</v>
      </c>
      <c r="BR2659" s="71" t="e">
        <f>IF(#REF!="B",#REF!,IF(#REF!="C",#REF!,#REF!))</f>
        <v>#REF!</v>
      </c>
      <c r="BS2659" s="67"/>
    </row>
    <row r="2660" spans="1:71" ht="21.75" customHeight="1">
      <c r="A2660" s="54"/>
      <c r="B2660" s="549"/>
      <c r="C2660" s="560" t="str">
        <f>IF(ROSTER!D$10="","",ROSTER!D$10)</f>
        <v/>
      </c>
      <c r="D2660" s="561"/>
      <c r="E2660" s="547"/>
      <c r="F2660" s="502"/>
      <c r="G2660" s="507"/>
      <c r="H2660" s="544"/>
      <c r="I2660" s="545"/>
      <c r="J2660" s="540"/>
      <c r="K2660" s="541"/>
      <c r="L2660" s="553"/>
      <c r="M2660" s="559"/>
      <c r="N2660" s="556" t="s">
        <v>14</v>
      </c>
      <c r="O2660" s="557"/>
      <c r="P2660" s="540"/>
      <c r="Q2660" s="541"/>
      <c r="R2660" s="553"/>
      <c r="S2660" s="559"/>
      <c r="T2660" s="592"/>
      <c r="U2660" s="593"/>
      <c r="V2660" s="551"/>
      <c r="W2660" s="545"/>
      <c r="X2660" s="540"/>
      <c r="Y2660" s="545"/>
      <c r="Z2660" s="540"/>
      <c r="AA2660" s="545"/>
      <c r="AB2660" s="540"/>
      <c r="AC2660" s="541"/>
      <c r="AD2660" s="553"/>
      <c r="AE2660" s="559"/>
      <c r="AF2660" s="588"/>
      <c r="AG2660" s="589"/>
      <c r="AH2660" s="540"/>
      <c r="AI2660" s="541"/>
      <c r="AJ2660" s="553"/>
      <c r="AK2660" s="559"/>
      <c r="AL2660" s="592"/>
      <c r="AM2660" s="593"/>
      <c r="AN2660" s="540"/>
      <c r="AO2660" s="541"/>
      <c r="AP2660" s="553"/>
      <c r="AQ2660" s="559"/>
      <c r="AR2660" s="592"/>
      <c r="AS2660" s="593"/>
      <c r="AT2660" s="580"/>
      <c r="AU2660" s="581"/>
      <c r="AV2660" s="576"/>
      <c r="AW2660" s="577"/>
      <c r="AX2660" s="592"/>
      <c r="AY2660" s="593"/>
      <c r="AZ2660" s="540"/>
      <c r="BA2660" s="541"/>
      <c r="BB2660" s="553"/>
      <c r="BC2660" s="559"/>
      <c r="BD2660" s="592"/>
      <c r="BE2660" s="593"/>
      <c r="BF2660" s="580"/>
      <c r="BG2660" s="581"/>
      <c r="BH2660" s="576"/>
      <c r="BI2660" s="577"/>
      <c r="BJ2660" s="592"/>
      <c r="BK2660" s="593"/>
      <c r="BL2660" s="653"/>
      <c r="BM2660" s="654"/>
      <c r="BN2660" s="655"/>
      <c r="BO2660" s="600"/>
      <c r="BP2660" s="600"/>
      <c r="BQ2660" s="70" t="s">
        <v>75</v>
      </c>
      <c r="BR2660" s="71" t="e">
        <f>IF(#REF!="B",#REF!,IF(#REF!="C",#REF!,#REF!))</f>
        <v>#REF!</v>
      </c>
      <c r="BS2660" s="67"/>
    </row>
    <row r="2661" spans="1:71" ht="21.75" customHeight="1">
      <c r="A2661" s="54"/>
      <c r="B2661" s="565" t="str">
        <f>IF(ROSTER!B$12="","",ROSTER!B$12)</f>
        <v/>
      </c>
      <c r="C2661" s="536" t="str">
        <f>IF(ROSTER!C$12="","",ROSTER!C$12)</f>
        <v/>
      </c>
      <c r="D2661" s="537"/>
      <c r="E2661" s="546"/>
      <c r="F2661" s="501">
        <f>IF(E2661="y",1,IF(E2661="S",1,0))</f>
        <v>0</v>
      </c>
      <c r="G2661" s="506">
        <f>IF(E2661="S",1,0)</f>
        <v>0</v>
      </c>
      <c r="H2661" s="542"/>
      <c r="I2661" s="543"/>
      <c r="J2661" s="538"/>
      <c r="K2661" s="539"/>
      <c r="L2661" s="552"/>
      <c r="M2661" s="558"/>
      <c r="N2661" s="554">
        <f>L2661+J2661</f>
        <v>0</v>
      </c>
      <c r="O2661" s="555"/>
      <c r="P2661" s="538"/>
      <c r="Q2661" s="539"/>
      <c r="R2661" s="552"/>
      <c r="S2661" s="558"/>
      <c r="T2661" s="590">
        <f t="shared" ref="T2661:T2700" si="2395">R2661-P2661</f>
        <v>0</v>
      </c>
      <c r="U2661" s="591"/>
      <c r="V2661" s="550"/>
      <c r="W2661" s="543"/>
      <c r="X2661" s="538"/>
      <c r="Y2661" s="543"/>
      <c r="Z2661" s="538"/>
      <c r="AA2661" s="543"/>
      <c r="AB2661" s="538"/>
      <c r="AC2661" s="539"/>
      <c r="AD2661" s="552"/>
      <c r="AE2661" s="558"/>
      <c r="AF2661" s="586">
        <f>IF(AB2661=0,0,(AD2661/AB2661)*100)</f>
        <v>0</v>
      </c>
      <c r="AG2661" s="587"/>
      <c r="AH2661" s="538"/>
      <c r="AI2661" s="539"/>
      <c r="AJ2661" s="552"/>
      <c r="AK2661" s="558"/>
      <c r="AL2661" s="590">
        <f>IF(AH2661=0,0,(AJ2661/AH2661)*100)</f>
        <v>0</v>
      </c>
      <c r="AM2661" s="591"/>
      <c r="AN2661" s="538"/>
      <c r="AO2661" s="539"/>
      <c r="AP2661" s="552"/>
      <c r="AQ2661" s="558"/>
      <c r="AR2661" s="590">
        <f>IF(AN2661=0,0,(AP2661/AN2661)*100)</f>
        <v>0</v>
      </c>
      <c r="AS2661" s="591"/>
      <c r="AT2661" s="578">
        <f>AB2661+AH2661+AN2661</f>
        <v>0</v>
      </c>
      <c r="AU2661" s="579"/>
      <c r="AV2661" s="574">
        <f>AD2661+AJ2661+AP2661</f>
        <v>0</v>
      </c>
      <c r="AW2661" s="575"/>
      <c r="AX2661" s="590">
        <f>IF(AT2661=0,0,(AV2661/AT2661)*100)</f>
        <v>0</v>
      </c>
      <c r="AY2661" s="591"/>
      <c r="AZ2661" s="538"/>
      <c r="BA2661" s="539"/>
      <c r="BB2661" s="552"/>
      <c r="BC2661" s="558"/>
      <c r="BD2661" s="590">
        <f>IF(AZ2661=0,0,(BB2661/AZ2661)*100)</f>
        <v>0</v>
      </c>
      <c r="BE2661" s="591"/>
      <c r="BF2661" s="578">
        <f>AT2661+AZ2661</f>
        <v>0</v>
      </c>
      <c r="BG2661" s="579"/>
      <c r="BH2661" s="574">
        <f>AV2661+BB2661</f>
        <v>0</v>
      </c>
      <c r="BI2661" s="575"/>
      <c r="BJ2661" s="590">
        <f>IF(BF2661=0,0,(BH2661/BF2661)*100)</f>
        <v>0</v>
      </c>
      <c r="BK2661" s="591"/>
      <c r="BL2661" s="650">
        <f>(AD2661*2)+(AJ2661*2)+(AP2661*3)+BB2661</f>
        <v>0</v>
      </c>
      <c r="BM2661" s="651"/>
      <c r="BN2661" s="652"/>
      <c r="BO2661" s="599" t="e">
        <f>(BL2661*BR$2468)+(N2661*BR$2469)+(X2661*BR$2470)+(R2661*BR$2471)+(V2661*BR$2472)+(Z2661*BR$2473)</f>
        <v>#REF!</v>
      </c>
      <c r="BP2661" s="599" t="e">
        <f>((AZ2661-BB2661)*BR$2475)+((AT2661-AV2661)*BR$2474)+(H2661*BR$2476)+(P2661*BR$2477)</f>
        <v>#REF!</v>
      </c>
      <c r="BQ2661" s="70" t="s">
        <v>76</v>
      </c>
      <c r="BR2661" s="71" t="e">
        <f>IF(#REF!="B",#REF!,IF(#REF!="C",#REF!,#REF!))</f>
        <v>#REF!</v>
      </c>
      <c r="BS2661" s="67"/>
    </row>
    <row r="2662" spans="1:71" ht="21.75" customHeight="1">
      <c r="A2662" s="54"/>
      <c r="B2662" s="566"/>
      <c r="C2662" s="560" t="str">
        <f>IF(ROSTER!D$12="","",ROSTER!D$12)</f>
        <v/>
      </c>
      <c r="D2662" s="561"/>
      <c r="E2662" s="547"/>
      <c r="F2662" s="502"/>
      <c r="G2662" s="507"/>
      <c r="H2662" s="544"/>
      <c r="I2662" s="545"/>
      <c r="J2662" s="540"/>
      <c r="K2662" s="541"/>
      <c r="L2662" s="553"/>
      <c r="M2662" s="559"/>
      <c r="N2662" s="556" t="s">
        <v>14</v>
      </c>
      <c r="O2662" s="557"/>
      <c r="P2662" s="540"/>
      <c r="Q2662" s="541"/>
      <c r="R2662" s="553"/>
      <c r="S2662" s="559"/>
      <c r="T2662" s="592"/>
      <c r="U2662" s="593"/>
      <c r="V2662" s="551"/>
      <c r="W2662" s="545"/>
      <c r="X2662" s="540"/>
      <c r="Y2662" s="545"/>
      <c r="Z2662" s="540"/>
      <c r="AA2662" s="545"/>
      <c r="AB2662" s="540"/>
      <c r="AC2662" s="541"/>
      <c r="AD2662" s="553"/>
      <c r="AE2662" s="559"/>
      <c r="AF2662" s="588"/>
      <c r="AG2662" s="589"/>
      <c r="AH2662" s="540"/>
      <c r="AI2662" s="541"/>
      <c r="AJ2662" s="553"/>
      <c r="AK2662" s="559"/>
      <c r="AL2662" s="592"/>
      <c r="AM2662" s="593"/>
      <c r="AN2662" s="540"/>
      <c r="AO2662" s="541"/>
      <c r="AP2662" s="553"/>
      <c r="AQ2662" s="559"/>
      <c r="AR2662" s="592"/>
      <c r="AS2662" s="593"/>
      <c r="AT2662" s="580"/>
      <c r="AU2662" s="581"/>
      <c r="AV2662" s="576"/>
      <c r="AW2662" s="577"/>
      <c r="AX2662" s="592"/>
      <c r="AY2662" s="593"/>
      <c r="AZ2662" s="540"/>
      <c r="BA2662" s="541"/>
      <c r="BB2662" s="553"/>
      <c r="BC2662" s="559"/>
      <c r="BD2662" s="592"/>
      <c r="BE2662" s="593"/>
      <c r="BF2662" s="580"/>
      <c r="BG2662" s="581"/>
      <c r="BH2662" s="576"/>
      <c r="BI2662" s="577"/>
      <c r="BJ2662" s="592"/>
      <c r="BK2662" s="593"/>
      <c r="BL2662" s="653"/>
      <c r="BM2662" s="654"/>
      <c r="BN2662" s="655"/>
      <c r="BO2662" s="600"/>
      <c r="BP2662" s="600"/>
      <c r="BQ2662" s="70" t="s">
        <v>77</v>
      </c>
      <c r="BR2662" s="71" t="e">
        <f>IF(#REF!="B",#REF!,IF(#REF!="C",#REF!,#REF!))</f>
        <v>#REF!</v>
      </c>
      <c r="BS2662" s="67"/>
    </row>
    <row r="2663" spans="1:71" ht="21.75" customHeight="1">
      <c r="A2663" s="54"/>
      <c r="B2663" s="565" t="str">
        <f>IF(ROSTER!B$14="","",ROSTER!B$14)</f>
        <v/>
      </c>
      <c r="C2663" s="536" t="str">
        <f>IF(ROSTER!C$14="","",ROSTER!C$14)</f>
        <v/>
      </c>
      <c r="D2663" s="537"/>
      <c r="E2663" s="546"/>
      <c r="F2663" s="501">
        <f>IF(E2663="y",1,IF(E2663="S",1,0))</f>
        <v>0</v>
      </c>
      <c r="G2663" s="506">
        <f>IF(E2663="S",1,0)</f>
        <v>0</v>
      </c>
      <c r="H2663" s="542"/>
      <c r="I2663" s="543"/>
      <c r="J2663" s="538"/>
      <c r="K2663" s="539"/>
      <c r="L2663" s="552"/>
      <c r="M2663" s="558"/>
      <c r="N2663" s="554">
        <f>L2663+J2663</f>
        <v>0</v>
      </c>
      <c r="O2663" s="555"/>
      <c r="P2663" s="538"/>
      <c r="Q2663" s="539"/>
      <c r="R2663" s="552"/>
      <c r="S2663" s="558"/>
      <c r="T2663" s="590">
        <f t="shared" ref="T2663:T2700" si="2396">R2663-P2663</f>
        <v>0</v>
      </c>
      <c r="U2663" s="591"/>
      <c r="V2663" s="550"/>
      <c r="W2663" s="543"/>
      <c r="X2663" s="538"/>
      <c r="Y2663" s="543"/>
      <c r="Z2663" s="538"/>
      <c r="AA2663" s="543"/>
      <c r="AB2663" s="538"/>
      <c r="AC2663" s="539"/>
      <c r="AD2663" s="552"/>
      <c r="AE2663" s="558"/>
      <c r="AF2663" s="586">
        <f>IF(AB2663=0,0,(AD2663/AB2663)*100)</f>
        <v>0</v>
      </c>
      <c r="AG2663" s="587"/>
      <c r="AH2663" s="538"/>
      <c r="AI2663" s="539"/>
      <c r="AJ2663" s="552"/>
      <c r="AK2663" s="558"/>
      <c r="AL2663" s="590">
        <f>IF(AH2663=0,0,(AJ2663/AH2663)*100)</f>
        <v>0</v>
      </c>
      <c r="AM2663" s="591"/>
      <c r="AN2663" s="538"/>
      <c r="AO2663" s="539"/>
      <c r="AP2663" s="552"/>
      <c r="AQ2663" s="558"/>
      <c r="AR2663" s="590">
        <f>IF(AN2663=0,0,(AP2663/AN2663)*100)</f>
        <v>0</v>
      </c>
      <c r="AS2663" s="591"/>
      <c r="AT2663" s="578">
        <f>AB2663+AH2663+AN2663</f>
        <v>0</v>
      </c>
      <c r="AU2663" s="579"/>
      <c r="AV2663" s="574">
        <f>AD2663+AJ2663+AP2663</f>
        <v>0</v>
      </c>
      <c r="AW2663" s="575"/>
      <c r="AX2663" s="590">
        <f>IF(AT2663=0,0,(AV2663/AT2663)*100)</f>
        <v>0</v>
      </c>
      <c r="AY2663" s="591"/>
      <c r="AZ2663" s="538"/>
      <c r="BA2663" s="539"/>
      <c r="BB2663" s="552"/>
      <c r="BC2663" s="558"/>
      <c r="BD2663" s="590">
        <f>IF(AZ2663=0,0,(BB2663/AZ2663)*100)</f>
        <v>0</v>
      </c>
      <c r="BE2663" s="591"/>
      <c r="BF2663" s="578">
        <f>AT2663+AZ2663</f>
        <v>0</v>
      </c>
      <c r="BG2663" s="579"/>
      <c r="BH2663" s="574">
        <f>AV2663+BB2663</f>
        <v>0</v>
      </c>
      <c r="BI2663" s="575"/>
      <c r="BJ2663" s="590">
        <f>IF(BF2663=0,0,(BH2663/BF2663)*100)</f>
        <v>0</v>
      </c>
      <c r="BK2663" s="591"/>
      <c r="BL2663" s="650">
        <f>(AD2663*2)+(AJ2663*2)+(AP2663*3)+BB2663</f>
        <v>0</v>
      </c>
      <c r="BM2663" s="651"/>
      <c r="BN2663" s="652"/>
      <c r="BO2663" s="599" t="e">
        <f>(BL2663*BR$2468)+(N2663*BR$2469)+(X2663*BR$2470)+(R2663*BR$2471)+(V2663*BR$2472)+(Z2663*BR$2473)</f>
        <v>#REF!</v>
      </c>
      <c r="BP2663" s="599" t="e">
        <f>((AZ2663-BB2663)*BR$2475)+((AT2663-AV2663)*BR$2474)+(H2663*BR$2476)+(P2663*BR$2477)</f>
        <v>#REF!</v>
      </c>
      <c r="BQ2663" s="70" t="s">
        <v>78</v>
      </c>
      <c r="BR2663" s="71" t="e">
        <f>IF(#REF!="B",#REF!,IF(#REF!="C",#REF!,#REF!))</f>
        <v>#REF!</v>
      </c>
      <c r="BS2663" s="67"/>
    </row>
    <row r="2664" spans="1:71" ht="21.75" customHeight="1">
      <c r="A2664" s="54"/>
      <c r="B2664" s="566"/>
      <c r="C2664" s="560" t="str">
        <f>IF(ROSTER!D$14="","",ROSTER!D$14)</f>
        <v/>
      </c>
      <c r="D2664" s="561"/>
      <c r="E2664" s="547"/>
      <c r="F2664" s="502"/>
      <c r="G2664" s="507"/>
      <c r="H2664" s="544"/>
      <c r="I2664" s="545"/>
      <c r="J2664" s="540"/>
      <c r="K2664" s="541"/>
      <c r="L2664" s="553"/>
      <c r="M2664" s="559"/>
      <c r="N2664" s="556" t="s">
        <v>14</v>
      </c>
      <c r="O2664" s="557"/>
      <c r="P2664" s="540"/>
      <c r="Q2664" s="541"/>
      <c r="R2664" s="553"/>
      <c r="S2664" s="559"/>
      <c r="T2664" s="592"/>
      <c r="U2664" s="593"/>
      <c r="V2664" s="551"/>
      <c r="W2664" s="545"/>
      <c r="X2664" s="540"/>
      <c r="Y2664" s="545"/>
      <c r="Z2664" s="540"/>
      <c r="AA2664" s="545"/>
      <c r="AB2664" s="540"/>
      <c r="AC2664" s="541"/>
      <c r="AD2664" s="553"/>
      <c r="AE2664" s="559"/>
      <c r="AF2664" s="588"/>
      <c r="AG2664" s="589"/>
      <c r="AH2664" s="540"/>
      <c r="AI2664" s="541"/>
      <c r="AJ2664" s="553"/>
      <c r="AK2664" s="559"/>
      <c r="AL2664" s="592"/>
      <c r="AM2664" s="593"/>
      <c r="AN2664" s="540"/>
      <c r="AO2664" s="541"/>
      <c r="AP2664" s="553"/>
      <c r="AQ2664" s="559"/>
      <c r="AR2664" s="592"/>
      <c r="AS2664" s="593"/>
      <c r="AT2664" s="580"/>
      <c r="AU2664" s="581"/>
      <c r="AV2664" s="576"/>
      <c r="AW2664" s="577"/>
      <c r="AX2664" s="592"/>
      <c r="AY2664" s="593"/>
      <c r="AZ2664" s="540"/>
      <c r="BA2664" s="541"/>
      <c r="BB2664" s="553"/>
      <c r="BC2664" s="559"/>
      <c r="BD2664" s="592"/>
      <c r="BE2664" s="593"/>
      <c r="BF2664" s="580"/>
      <c r="BG2664" s="581"/>
      <c r="BH2664" s="576"/>
      <c r="BI2664" s="577"/>
      <c r="BJ2664" s="592"/>
      <c r="BK2664" s="593"/>
      <c r="BL2664" s="653"/>
      <c r="BM2664" s="654"/>
      <c r="BN2664" s="655"/>
      <c r="BO2664" s="600"/>
      <c r="BP2664" s="600"/>
      <c r="BQ2664" s="70" t="s">
        <v>79</v>
      </c>
      <c r="BR2664" s="71" t="e">
        <f>IF(#REF!="B",#REF!,IF(#REF!="C",#REF!,#REF!))</f>
        <v>#REF!</v>
      </c>
      <c r="BS2664" s="67"/>
    </row>
    <row r="2665" spans="1:71" ht="21.75" customHeight="1">
      <c r="A2665" s="54"/>
      <c r="B2665" s="565" t="str">
        <f>IF(ROSTER!B$16="","",ROSTER!B$16)</f>
        <v/>
      </c>
      <c r="C2665" s="536" t="str">
        <f>IF(ROSTER!C$16="","",ROSTER!C$16)</f>
        <v/>
      </c>
      <c r="D2665" s="537"/>
      <c r="E2665" s="546"/>
      <c r="F2665" s="501">
        <f>IF(E2665="y",1,IF(E2665="S",1,0))</f>
        <v>0</v>
      </c>
      <c r="G2665" s="506">
        <f>IF(E2665="S",1,0)</f>
        <v>0</v>
      </c>
      <c r="H2665" s="542"/>
      <c r="I2665" s="543"/>
      <c r="J2665" s="538"/>
      <c r="K2665" s="539"/>
      <c r="L2665" s="552"/>
      <c r="M2665" s="558"/>
      <c r="N2665" s="554">
        <f>L2665+J2665</f>
        <v>0</v>
      </c>
      <c r="O2665" s="555"/>
      <c r="P2665" s="538"/>
      <c r="Q2665" s="539"/>
      <c r="R2665" s="552"/>
      <c r="S2665" s="558"/>
      <c r="T2665" s="590">
        <f t="shared" ref="T2665:T2700" si="2397">R2665-P2665</f>
        <v>0</v>
      </c>
      <c r="U2665" s="591"/>
      <c r="V2665" s="550"/>
      <c r="W2665" s="543"/>
      <c r="X2665" s="538"/>
      <c r="Y2665" s="543"/>
      <c r="Z2665" s="538"/>
      <c r="AA2665" s="543"/>
      <c r="AB2665" s="538"/>
      <c r="AC2665" s="539"/>
      <c r="AD2665" s="552"/>
      <c r="AE2665" s="558"/>
      <c r="AF2665" s="586">
        <f>IF(AB2665=0,0,(AD2665/AB2665)*100)</f>
        <v>0</v>
      </c>
      <c r="AG2665" s="587"/>
      <c r="AH2665" s="538"/>
      <c r="AI2665" s="539"/>
      <c r="AJ2665" s="552"/>
      <c r="AK2665" s="558"/>
      <c r="AL2665" s="590">
        <f>IF(AH2665=0,0,(AJ2665/AH2665)*100)</f>
        <v>0</v>
      </c>
      <c r="AM2665" s="591"/>
      <c r="AN2665" s="538"/>
      <c r="AO2665" s="539"/>
      <c r="AP2665" s="552"/>
      <c r="AQ2665" s="558"/>
      <c r="AR2665" s="590">
        <f>IF(AN2665=0,0,(AP2665/AN2665)*100)</f>
        <v>0</v>
      </c>
      <c r="AS2665" s="591"/>
      <c r="AT2665" s="578">
        <f>AB2665+AH2665+AN2665</f>
        <v>0</v>
      </c>
      <c r="AU2665" s="579"/>
      <c r="AV2665" s="574">
        <f>AD2665+AJ2665+AP2665</f>
        <v>0</v>
      </c>
      <c r="AW2665" s="575"/>
      <c r="AX2665" s="590">
        <f>IF(AT2665=0,0,(AV2665/AT2665)*100)</f>
        <v>0</v>
      </c>
      <c r="AY2665" s="591"/>
      <c r="AZ2665" s="538"/>
      <c r="BA2665" s="539"/>
      <c r="BB2665" s="552"/>
      <c r="BC2665" s="558"/>
      <c r="BD2665" s="590">
        <f>IF(AZ2665=0,0,(BB2665/AZ2665)*100)</f>
        <v>0</v>
      </c>
      <c r="BE2665" s="591"/>
      <c r="BF2665" s="578">
        <f>AT2665+AZ2665</f>
        <v>0</v>
      </c>
      <c r="BG2665" s="579"/>
      <c r="BH2665" s="574">
        <f>AV2665+BB2665</f>
        <v>0</v>
      </c>
      <c r="BI2665" s="575"/>
      <c r="BJ2665" s="590">
        <f>IF(BF2665=0,0,(BH2665/BF2665)*100)</f>
        <v>0</v>
      </c>
      <c r="BK2665" s="591"/>
      <c r="BL2665" s="650">
        <f>(AD2665*2)+(AJ2665*2)+(AP2665*3)+BB2665</f>
        <v>0</v>
      </c>
      <c r="BM2665" s="651"/>
      <c r="BN2665" s="652"/>
      <c r="BO2665" s="599" t="e">
        <f>(BL2665*BR$2468)+(N2665*BR$2469)+(X2665*BR$2470)+(R2665*BR$2471)+(V2665*BR$2472)+(Z2665*BR$2473)</f>
        <v>#REF!</v>
      </c>
      <c r="BP2665" s="599" t="e">
        <f>((AZ2665-BB2665)*BR$2475)+((AT2665-AV2665)*BR$2474)+(H2665*BR$2476)+(P2665*BR$2477)</f>
        <v>#REF!</v>
      </c>
      <c r="BQ2665" s="70" t="s">
        <v>80</v>
      </c>
      <c r="BR2665" s="71" t="e">
        <f>IF(#REF!="B",#REF!,IF(#REF!="C",#REF!,#REF!))</f>
        <v>#REF!</v>
      </c>
      <c r="BS2665" s="67"/>
    </row>
    <row r="2666" spans="1:71" ht="21.75" customHeight="1">
      <c r="A2666" s="54"/>
      <c r="B2666" s="566"/>
      <c r="C2666" s="560" t="str">
        <f>IF(ROSTER!D$16="","",ROSTER!D$16)</f>
        <v/>
      </c>
      <c r="D2666" s="561"/>
      <c r="E2666" s="547"/>
      <c r="F2666" s="502"/>
      <c r="G2666" s="507"/>
      <c r="H2666" s="544"/>
      <c r="I2666" s="545"/>
      <c r="J2666" s="540"/>
      <c r="K2666" s="541"/>
      <c r="L2666" s="553"/>
      <c r="M2666" s="559"/>
      <c r="N2666" s="556" t="s">
        <v>14</v>
      </c>
      <c r="O2666" s="557"/>
      <c r="P2666" s="540"/>
      <c r="Q2666" s="541"/>
      <c r="R2666" s="553"/>
      <c r="S2666" s="559"/>
      <c r="T2666" s="592"/>
      <c r="U2666" s="593"/>
      <c r="V2666" s="551"/>
      <c r="W2666" s="545"/>
      <c r="X2666" s="540"/>
      <c r="Y2666" s="545"/>
      <c r="Z2666" s="540"/>
      <c r="AA2666" s="545"/>
      <c r="AB2666" s="540"/>
      <c r="AC2666" s="541"/>
      <c r="AD2666" s="553"/>
      <c r="AE2666" s="559"/>
      <c r="AF2666" s="588"/>
      <c r="AG2666" s="589"/>
      <c r="AH2666" s="540"/>
      <c r="AI2666" s="541"/>
      <c r="AJ2666" s="553"/>
      <c r="AK2666" s="559"/>
      <c r="AL2666" s="592"/>
      <c r="AM2666" s="593"/>
      <c r="AN2666" s="540"/>
      <c r="AO2666" s="541"/>
      <c r="AP2666" s="553"/>
      <c r="AQ2666" s="559"/>
      <c r="AR2666" s="592"/>
      <c r="AS2666" s="593"/>
      <c r="AT2666" s="580"/>
      <c r="AU2666" s="581"/>
      <c r="AV2666" s="576"/>
      <c r="AW2666" s="577"/>
      <c r="AX2666" s="592"/>
      <c r="AY2666" s="593"/>
      <c r="AZ2666" s="540"/>
      <c r="BA2666" s="541"/>
      <c r="BB2666" s="553"/>
      <c r="BC2666" s="559"/>
      <c r="BD2666" s="592"/>
      <c r="BE2666" s="593"/>
      <c r="BF2666" s="580"/>
      <c r="BG2666" s="581"/>
      <c r="BH2666" s="576"/>
      <c r="BI2666" s="577"/>
      <c r="BJ2666" s="592"/>
      <c r="BK2666" s="593"/>
      <c r="BL2666" s="653"/>
      <c r="BM2666" s="654"/>
      <c r="BN2666" s="655"/>
      <c r="BO2666" s="600"/>
      <c r="BP2666" s="600"/>
      <c r="BQ2666" s="70" t="s">
        <v>81</v>
      </c>
      <c r="BR2666" s="71" t="e">
        <f>IF(#REF!="B",#REF!,IF(#REF!="C",#REF!,#REF!))</f>
        <v>#REF!</v>
      </c>
      <c r="BS2666" s="67"/>
    </row>
    <row r="2667" spans="1:71" ht="21.75" customHeight="1">
      <c r="A2667" s="54"/>
      <c r="B2667" s="565" t="str">
        <f>IF(ROSTER!B$18="","",ROSTER!B$18)</f>
        <v/>
      </c>
      <c r="C2667" s="536" t="str">
        <f>IF(ROSTER!C$18="","",ROSTER!C$18)</f>
        <v/>
      </c>
      <c r="D2667" s="537"/>
      <c r="E2667" s="546"/>
      <c r="F2667" s="501">
        <f>IF(E2667="y",1,IF(E2667="S",1,0))</f>
        <v>0</v>
      </c>
      <c r="G2667" s="506">
        <f>IF(E2667="S",1,0)</f>
        <v>0</v>
      </c>
      <c r="H2667" s="542"/>
      <c r="I2667" s="543"/>
      <c r="J2667" s="538"/>
      <c r="K2667" s="539"/>
      <c r="L2667" s="552"/>
      <c r="M2667" s="558"/>
      <c r="N2667" s="554">
        <f>L2667+J2667</f>
        <v>0</v>
      </c>
      <c r="O2667" s="555"/>
      <c r="P2667" s="538"/>
      <c r="Q2667" s="539"/>
      <c r="R2667" s="552"/>
      <c r="S2667" s="558"/>
      <c r="T2667" s="590">
        <f t="shared" ref="T2667:T2700" si="2398">R2667-P2667</f>
        <v>0</v>
      </c>
      <c r="U2667" s="591"/>
      <c r="V2667" s="550"/>
      <c r="W2667" s="543"/>
      <c r="X2667" s="538"/>
      <c r="Y2667" s="543"/>
      <c r="Z2667" s="538"/>
      <c r="AA2667" s="543"/>
      <c r="AB2667" s="538"/>
      <c r="AC2667" s="539"/>
      <c r="AD2667" s="552"/>
      <c r="AE2667" s="558"/>
      <c r="AF2667" s="586">
        <f>IF(AB2667=0,0,(AD2667/AB2667)*100)</f>
        <v>0</v>
      </c>
      <c r="AG2667" s="587"/>
      <c r="AH2667" s="538"/>
      <c r="AI2667" s="539"/>
      <c r="AJ2667" s="552"/>
      <c r="AK2667" s="558"/>
      <c r="AL2667" s="590">
        <f>IF(AH2667=0,0,(AJ2667/AH2667)*100)</f>
        <v>0</v>
      </c>
      <c r="AM2667" s="591"/>
      <c r="AN2667" s="538"/>
      <c r="AO2667" s="539"/>
      <c r="AP2667" s="552"/>
      <c r="AQ2667" s="558"/>
      <c r="AR2667" s="590">
        <f>IF(AN2667=0,0,(AP2667/AN2667)*100)</f>
        <v>0</v>
      </c>
      <c r="AS2667" s="591"/>
      <c r="AT2667" s="578">
        <f>AB2667+AH2667+AN2667</f>
        <v>0</v>
      </c>
      <c r="AU2667" s="579"/>
      <c r="AV2667" s="574">
        <f>AD2667+AJ2667+AP2667</f>
        <v>0</v>
      </c>
      <c r="AW2667" s="575"/>
      <c r="AX2667" s="590">
        <f>IF(AT2667=0,0,(AV2667/AT2667)*100)</f>
        <v>0</v>
      </c>
      <c r="AY2667" s="591"/>
      <c r="AZ2667" s="538"/>
      <c r="BA2667" s="539"/>
      <c r="BB2667" s="552"/>
      <c r="BC2667" s="558"/>
      <c r="BD2667" s="590">
        <f>IF(AZ2667=0,0,(BB2667/AZ2667)*100)</f>
        <v>0</v>
      </c>
      <c r="BE2667" s="591"/>
      <c r="BF2667" s="578">
        <f>AT2667+AZ2667</f>
        <v>0</v>
      </c>
      <c r="BG2667" s="579"/>
      <c r="BH2667" s="574">
        <f>AV2667+BB2667</f>
        <v>0</v>
      </c>
      <c r="BI2667" s="575"/>
      <c r="BJ2667" s="590">
        <f>IF(BF2667=0,0,(BH2667/BF2667)*100)</f>
        <v>0</v>
      </c>
      <c r="BK2667" s="591"/>
      <c r="BL2667" s="650">
        <f>(AD2667*2)+(AJ2667*2)+(AP2667*3)+BB2667</f>
        <v>0</v>
      </c>
      <c r="BM2667" s="651"/>
      <c r="BN2667" s="652"/>
      <c r="BO2667" s="599" t="e">
        <f>(BL2667*BR$2468)+(N2667*BR$2469)+(X2667*BR$2470)+(R2667*BR$2471)+(V2667*BR$2472)+(Z2667*BR$2473)</f>
        <v>#REF!</v>
      </c>
      <c r="BP2667" s="599" t="e">
        <f>((AZ2667-BB2667)*BR$2475)+((AT2667-AV2667)*BR$2474)+(H2667*BR$2476)+(P2667*BR$2477)</f>
        <v>#REF!</v>
      </c>
      <c r="BQ2667" s="54"/>
      <c r="BR2667" s="54"/>
      <c r="BS2667" s="67"/>
    </row>
    <row r="2668" spans="1:71" ht="21.75" customHeight="1">
      <c r="A2668" s="54"/>
      <c r="B2668" s="566"/>
      <c r="C2668" s="560" t="str">
        <f>IF(ROSTER!D$18="","",ROSTER!D$18)</f>
        <v/>
      </c>
      <c r="D2668" s="561"/>
      <c r="E2668" s="547"/>
      <c r="F2668" s="502"/>
      <c r="G2668" s="507"/>
      <c r="H2668" s="544"/>
      <c r="I2668" s="545"/>
      <c r="J2668" s="540"/>
      <c r="K2668" s="541"/>
      <c r="L2668" s="553"/>
      <c r="M2668" s="559"/>
      <c r="N2668" s="556"/>
      <c r="O2668" s="557"/>
      <c r="P2668" s="540"/>
      <c r="Q2668" s="541"/>
      <c r="R2668" s="553"/>
      <c r="S2668" s="559"/>
      <c r="T2668" s="592"/>
      <c r="U2668" s="593"/>
      <c r="V2668" s="551"/>
      <c r="W2668" s="545"/>
      <c r="X2668" s="540"/>
      <c r="Y2668" s="545"/>
      <c r="Z2668" s="540"/>
      <c r="AA2668" s="545"/>
      <c r="AB2668" s="540"/>
      <c r="AC2668" s="541"/>
      <c r="AD2668" s="553"/>
      <c r="AE2668" s="559"/>
      <c r="AF2668" s="588"/>
      <c r="AG2668" s="589"/>
      <c r="AH2668" s="540"/>
      <c r="AI2668" s="541"/>
      <c r="AJ2668" s="553"/>
      <c r="AK2668" s="559"/>
      <c r="AL2668" s="592"/>
      <c r="AM2668" s="593"/>
      <c r="AN2668" s="540"/>
      <c r="AO2668" s="541"/>
      <c r="AP2668" s="553"/>
      <c r="AQ2668" s="559"/>
      <c r="AR2668" s="592"/>
      <c r="AS2668" s="593"/>
      <c r="AT2668" s="580"/>
      <c r="AU2668" s="581"/>
      <c r="AV2668" s="576"/>
      <c r="AW2668" s="577"/>
      <c r="AX2668" s="592"/>
      <c r="AY2668" s="593"/>
      <c r="AZ2668" s="540"/>
      <c r="BA2668" s="541"/>
      <c r="BB2668" s="553"/>
      <c r="BC2668" s="559"/>
      <c r="BD2668" s="592"/>
      <c r="BE2668" s="593"/>
      <c r="BF2668" s="580"/>
      <c r="BG2668" s="581"/>
      <c r="BH2668" s="576"/>
      <c r="BI2668" s="577"/>
      <c r="BJ2668" s="592"/>
      <c r="BK2668" s="593"/>
      <c r="BL2668" s="653"/>
      <c r="BM2668" s="654"/>
      <c r="BN2668" s="655"/>
      <c r="BO2668" s="600"/>
      <c r="BP2668" s="600"/>
      <c r="BQ2668" s="54"/>
      <c r="BR2668" s="54"/>
      <c r="BS2668" s="54"/>
    </row>
    <row r="2669" spans="1:71" ht="21.75" customHeight="1">
      <c r="A2669" s="54"/>
      <c r="B2669" s="565" t="str">
        <f>IF(ROSTER!B$20="","",ROSTER!B$20)</f>
        <v/>
      </c>
      <c r="C2669" s="536" t="str">
        <f>IF(ROSTER!C$20="","",ROSTER!C$20)</f>
        <v/>
      </c>
      <c r="D2669" s="537"/>
      <c r="E2669" s="546"/>
      <c r="F2669" s="501">
        <f>IF(E2669="y",1,IF(E2669="S",1,0))</f>
        <v>0</v>
      </c>
      <c r="G2669" s="506">
        <f>IF(E2669="S",1,0)</f>
        <v>0</v>
      </c>
      <c r="H2669" s="542"/>
      <c r="I2669" s="543"/>
      <c r="J2669" s="538"/>
      <c r="K2669" s="539"/>
      <c r="L2669" s="552"/>
      <c r="M2669" s="558"/>
      <c r="N2669" s="554">
        <f>L2669+J2669</f>
        <v>0</v>
      </c>
      <c r="O2669" s="555"/>
      <c r="P2669" s="538"/>
      <c r="Q2669" s="539"/>
      <c r="R2669" s="552"/>
      <c r="S2669" s="558"/>
      <c r="T2669" s="590">
        <f t="shared" ref="T2669:T2700" si="2399">R2669-P2669</f>
        <v>0</v>
      </c>
      <c r="U2669" s="591"/>
      <c r="V2669" s="550"/>
      <c r="W2669" s="543"/>
      <c r="X2669" s="538"/>
      <c r="Y2669" s="543"/>
      <c r="Z2669" s="538"/>
      <c r="AA2669" s="543"/>
      <c r="AB2669" s="538"/>
      <c r="AC2669" s="539"/>
      <c r="AD2669" s="552"/>
      <c r="AE2669" s="558"/>
      <c r="AF2669" s="586">
        <f>IF(AB2669=0,0,(AD2669/AB2669)*100)</f>
        <v>0</v>
      </c>
      <c r="AG2669" s="587"/>
      <c r="AH2669" s="538"/>
      <c r="AI2669" s="539"/>
      <c r="AJ2669" s="552"/>
      <c r="AK2669" s="558"/>
      <c r="AL2669" s="590">
        <f>IF(AH2669=0,0,(AJ2669/AH2669)*100)</f>
        <v>0</v>
      </c>
      <c r="AM2669" s="591"/>
      <c r="AN2669" s="538"/>
      <c r="AO2669" s="539"/>
      <c r="AP2669" s="552"/>
      <c r="AQ2669" s="558"/>
      <c r="AR2669" s="590">
        <f>IF(AN2669=0,0,(AP2669/AN2669)*100)</f>
        <v>0</v>
      </c>
      <c r="AS2669" s="591"/>
      <c r="AT2669" s="578">
        <f>AB2669+AH2669+AN2669</f>
        <v>0</v>
      </c>
      <c r="AU2669" s="579"/>
      <c r="AV2669" s="574">
        <f>AD2669+AJ2669+AP2669</f>
        <v>0</v>
      </c>
      <c r="AW2669" s="575"/>
      <c r="AX2669" s="590">
        <f>IF(AT2669=0,0,(AV2669/AT2669)*100)</f>
        <v>0</v>
      </c>
      <c r="AY2669" s="591"/>
      <c r="AZ2669" s="538"/>
      <c r="BA2669" s="539"/>
      <c r="BB2669" s="552"/>
      <c r="BC2669" s="558"/>
      <c r="BD2669" s="590">
        <f>IF(AZ2669=0,0,(BB2669/AZ2669)*100)</f>
        <v>0</v>
      </c>
      <c r="BE2669" s="591"/>
      <c r="BF2669" s="578">
        <f>AT2669+AZ2669</f>
        <v>0</v>
      </c>
      <c r="BG2669" s="579"/>
      <c r="BH2669" s="574">
        <f>AV2669+BB2669</f>
        <v>0</v>
      </c>
      <c r="BI2669" s="575"/>
      <c r="BJ2669" s="590">
        <f>IF(BF2669=0,0,(BH2669/BF2669)*100)</f>
        <v>0</v>
      </c>
      <c r="BK2669" s="591"/>
      <c r="BL2669" s="650">
        <f>(AD2669*2)+(AJ2669*2)+(AP2669*3)+BB2669</f>
        <v>0</v>
      </c>
      <c r="BM2669" s="651"/>
      <c r="BN2669" s="652"/>
      <c r="BO2669" s="599" t="e">
        <f>(BL2669*BR$2468)+(N2669*BR$2469)+(X2669*BR$2470)+(R2669*BR$2471)+(V2669*BR$2472)+(Z2669*BR$2473)</f>
        <v>#REF!</v>
      </c>
      <c r="BP2669" s="599" t="e">
        <f>((AZ2669-BB2669)*BR$2475)+((AT2669-AV2669)*BR$2474)+(H2669*BR$2476)+(P2669*BR$2477)</f>
        <v>#REF!</v>
      </c>
      <c r="BQ2669" s="54"/>
      <c r="BR2669" s="54"/>
      <c r="BS2669" s="54"/>
    </row>
    <row r="2670" spans="1:71" ht="21.75" customHeight="1">
      <c r="A2670" s="54"/>
      <c r="B2670" s="566"/>
      <c r="C2670" s="560" t="str">
        <f>IF(ROSTER!D$20="","",ROSTER!D$20)</f>
        <v/>
      </c>
      <c r="D2670" s="561"/>
      <c r="E2670" s="547"/>
      <c r="F2670" s="502"/>
      <c r="G2670" s="507"/>
      <c r="H2670" s="544"/>
      <c r="I2670" s="545"/>
      <c r="J2670" s="540"/>
      <c r="K2670" s="541"/>
      <c r="L2670" s="553"/>
      <c r="M2670" s="559"/>
      <c r="N2670" s="556" t="s">
        <v>14</v>
      </c>
      <c r="O2670" s="557"/>
      <c r="P2670" s="540"/>
      <c r="Q2670" s="541"/>
      <c r="R2670" s="553"/>
      <c r="S2670" s="559"/>
      <c r="T2670" s="592"/>
      <c r="U2670" s="593"/>
      <c r="V2670" s="551"/>
      <c r="W2670" s="545"/>
      <c r="X2670" s="540"/>
      <c r="Y2670" s="545"/>
      <c r="Z2670" s="540"/>
      <c r="AA2670" s="545"/>
      <c r="AB2670" s="540"/>
      <c r="AC2670" s="541"/>
      <c r="AD2670" s="553"/>
      <c r="AE2670" s="559"/>
      <c r="AF2670" s="588"/>
      <c r="AG2670" s="589"/>
      <c r="AH2670" s="540"/>
      <c r="AI2670" s="541"/>
      <c r="AJ2670" s="553"/>
      <c r="AK2670" s="559"/>
      <c r="AL2670" s="592"/>
      <c r="AM2670" s="593"/>
      <c r="AN2670" s="540"/>
      <c r="AO2670" s="541"/>
      <c r="AP2670" s="553"/>
      <c r="AQ2670" s="559"/>
      <c r="AR2670" s="592"/>
      <c r="AS2670" s="593"/>
      <c r="AT2670" s="580"/>
      <c r="AU2670" s="581"/>
      <c r="AV2670" s="576"/>
      <c r="AW2670" s="577"/>
      <c r="AX2670" s="592"/>
      <c r="AY2670" s="593"/>
      <c r="AZ2670" s="540"/>
      <c r="BA2670" s="541"/>
      <c r="BB2670" s="553"/>
      <c r="BC2670" s="559"/>
      <c r="BD2670" s="592"/>
      <c r="BE2670" s="593"/>
      <c r="BF2670" s="580"/>
      <c r="BG2670" s="581"/>
      <c r="BH2670" s="576"/>
      <c r="BI2670" s="577"/>
      <c r="BJ2670" s="592"/>
      <c r="BK2670" s="593"/>
      <c r="BL2670" s="653"/>
      <c r="BM2670" s="654"/>
      <c r="BN2670" s="655"/>
      <c r="BO2670" s="600"/>
      <c r="BP2670" s="600"/>
      <c r="BQ2670" s="54"/>
      <c r="BR2670" s="54"/>
      <c r="BS2670" s="54"/>
    </row>
    <row r="2671" spans="1:71" ht="21.75" customHeight="1">
      <c r="A2671" s="54"/>
      <c r="B2671" s="565" t="str">
        <f>IF(ROSTER!B$22="","",ROSTER!B$22)</f>
        <v/>
      </c>
      <c r="C2671" s="536" t="str">
        <f>IF(ROSTER!C$22="","",ROSTER!C$22)</f>
        <v/>
      </c>
      <c r="D2671" s="537"/>
      <c r="E2671" s="546"/>
      <c r="F2671" s="501">
        <f>IF(E2671="y",1,IF(E2671="S",1,0))</f>
        <v>0</v>
      </c>
      <c r="G2671" s="506">
        <f>IF(E2671="S",1,0)</f>
        <v>0</v>
      </c>
      <c r="H2671" s="542"/>
      <c r="I2671" s="543"/>
      <c r="J2671" s="538"/>
      <c r="K2671" s="539"/>
      <c r="L2671" s="552"/>
      <c r="M2671" s="558"/>
      <c r="N2671" s="554">
        <f>L2671+J2671</f>
        <v>0</v>
      </c>
      <c r="O2671" s="555"/>
      <c r="P2671" s="538"/>
      <c r="Q2671" s="539"/>
      <c r="R2671" s="552"/>
      <c r="S2671" s="558"/>
      <c r="T2671" s="590">
        <f t="shared" ref="T2671:T2700" si="2400">R2671-P2671</f>
        <v>0</v>
      </c>
      <c r="U2671" s="591"/>
      <c r="V2671" s="550"/>
      <c r="W2671" s="543"/>
      <c r="X2671" s="538"/>
      <c r="Y2671" s="543"/>
      <c r="Z2671" s="538"/>
      <c r="AA2671" s="543"/>
      <c r="AB2671" s="538"/>
      <c r="AC2671" s="539"/>
      <c r="AD2671" s="552"/>
      <c r="AE2671" s="558"/>
      <c r="AF2671" s="586">
        <f>IF(AB2671=0,0,(AD2671/AB2671)*100)</f>
        <v>0</v>
      </c>
      <c r="AG2671" s="587"/>
      <c r="AH2671" s="538"/>
      <c r="AI2671" s="539"/>
      <c r="AJ2671" s="552"/>
      <c r="AK2671" s="558"/>
      <c r="AL2671" s="590">
        <f>IF(AH2671=0,0,(AJ2671/AH2671)*100)</f>
        <v>0</v>
      </c>
      <c r="AM2671" s="591"/>
      <c r="AN2671" s="538"/>
      <c r="AO2671" s="539"/>
      <c r="AP2671" s="552"/>
      <c r="AQ2671" s="558"/>
      <c r="AR2671" s="590">
        <f>IF(AN2671=0,0,(AP2671/AN2671)*100)</f>
        <v>0</v>
      </c>
      <c r="AS2671" s="591"/>
      <c r="AT2671" s="578">
        <f>AB2671+AH2671+AN2671</f>
        <v>0</v>
      </c>
      <c r="AU2671" s="579"/>
      <c r="AV2671" s="574">
        <f>AD2671+AJ2671+AP2671</f>
        <v>0</v>
      </c>
      <c r="AW2671" s="575"/>
      <c r="AX2671" s="590">
        <f>IF(AT2671=0,0,(AV2671/AT2671)*100)</f>
        <v>0</v>
      </c>
      <c r="AY2671" s="591"/>
      <c r="AZ2671" s="538"/>
      <c r="BA2671" s="539"/>
      <c r="BB2671" s="552"/>
      <c r="BC2671" s="558"/>
      <c r="BD2671" s="590">
        <f>IF(AZ2671=0,0,(BB2671/AZ2671)*100)</f>
        <v>0</v>
      </c>
      <c r="BE2671" s="591"/>
      <c r="BF2671" s="578">
        <f>AT2671+AZ2671</f>
        <v>0</v>
      </c>
      <c r="BG2671" s="579"/>
      <c r="BH2671" s="574">
        <f>AV2671+BB2671</f>
        <v>0</v>
      </c>
      <c r="BI2671" s="575"/>
      <c r="BJ2671" s="590">
        <f>IF(BF2671=0,0,(BH2671/BF2671)*100)</f>
        <v>0</v>
      </c>
      <c r="BK2671" s="591"/>
      <c r="BL2671" s="650">
        <f>(AD2671*2)+(AJ2671*2)+(AP2671*3)+BB2671</f>
        <v>0</v>
      </c>
      <c r="BM2671" s="651"/>
      <c r="BN2671" s="652"/>
      <c r="BO2671" s="599" t="e">
        <f>(BL2671*BR$2468)+(N2671*BR$2469)+(X2671*BR$2470)+(R2671*BR$2471)+(V2671*BR$2472)+(Z2671*BR$2473)</f>
        <v>#REF!</v>
      </c>
      <c r="BP2671" s="599" t="e">
        <f>((AZ2671-BB2671)*BR$2475)+((AT2671-AV2671)*BR$2474)+(H2671*BR$2476)+(P2671*BR$2477)</f>
        <v>#REF!</v>
      </c>
      <c r="BQ2671" s="54"/>
      <c r="BR2671" s="54"/>
      <c r="BS2671" s="54"/>
    </row>
    <row r="2672" spans="1:71" ht="21.75" customHeight="1">
      <c r="A2672" s="54"/>
      <c r="B2672" s="566"/>
      <c r="C2672" s="560" t="str">
        <f>IF(ROSTER!D$22="","",ROSTER!D$22)</f>
        <v/>
      </c>
      <c r="D2672" s="561"/>
      <c r="E2672" s="547"/>
      <c r="F2672" s="502"/>
      <c r="G2672" s="507"/>
      <c r="H2672" s="544"/>
      <c r="I2672" s="545"/>
      <c r="J2672" s="540"/>
      <c r="K2672" s="541"/>
      <c r="L2672" s="553"/>
      <c r="M2672" s="559"/>
      <c r="N2672" s="556" t="s">
        <v>14</v>
      </c>
      <c r="O2672" s="557"/>
      <c r="P2672" s="540"/>
      <c r="Q2672" s="541"/>
      <c r="R2672" s="553"/>
      <c r="S2672" s="559"/>
      <c r="T2672" s="592"/>
      <c r="U2672" s="593"/>
      <c r="V2672" s="551"/>
      <c r="W2672" s="545"/>
      <c r="X2672" s="540"/>
      <c r="Y2672" s="545"/>
      <c r="Z2672" s="540"/>
      <c r="AA2672" s="545"/>
      <c r="AB2672" s="540"/>
      <c r="AC2672" s="541"/>
      <c r="AD2672" s="553"/>
      <c r="AE2672" s="559"/>
      <c r="AF2672" s="588"/>
      <c r="AG2672" s="589"/>
      <c r="AH2672" s="540"/>
      <c r="AI2672" s="541"/>
      <c r="AJ2672" s="553"/>
      <c r="AK2672" s="559"/>
      <c r="AL2672" s="592"/>
      <c r="AM2672" s="593"/>
      <c r="AN2672" s="540"/>
      <c r="AO2672" s="541"/>
      <c r="AP2672" s="553"/>
      <c r="AQ2672" s="559"/>
      <c r="AR2672" s="592"/>
      <c r="AS2672" s="593"/>
      <c r="AT2672" s="580"/>
      <c r="AU2672" s="581"/>
      <c r="AV2672" s="576"/>
      <c r="AW2672" s="577"/>
      <c r="AX2672" s="592"/>
      <c r="AY2672" s="593"/>
      <c r="AZ2672" s="540"/>
      <c r="BA2672" s="541"/>
      <c r="BB2672" s="553"/>
      <c r="BC2672" s="559"/>
      <c r="BD2672" s="592"/>
      <c r="BE2672" s="593"/>
      <c r="BF2672" s="580"/>
      <c r="BG2672" s="581"/>
      <c r="BH2672" s="576"/>
      <c r="BI2672" s="577"/>
      <c r="BJ2672" s="592"/>
      <c r="BK2672" s="593"/>
      <c r="BL2672" s="653"/>
      <c r="BM2672" s="654"/>
      <c r="BN2672" s="655"/>
      <c r="BO2672" s="600"/>
      <c r="BP2672" s="600"/>
      <c r="BQ2672" s="54"/>
      <c r="BR2672" s="54"/>
      <c r="BS2672" s="54"/>
    </row>
    <row r="2673" spans="1:71" ht="21.75" customHeight="1">
      <c r="A2673" s="54"/>
      <c r="B2673" s="565" t="str">
        <f>IF(ROSTER!B$24="","",ROSTER!B$24)</f>
        <v/>
      </c>
      <c r="C2673" s="536" t="str">
        <f>IF(ROSTER!C$24="","",ROSTER!C$24)</f>
        <v/>
      </c>
      <c r="D2673" s="537"/>
      <c r="E2673" s="546"/>
      <c r="F2673" s="501">
        <f>IF(E2673="y",1,IF(E2673="S",1,0))</f>
        <v>0</v>
      </c>
      <c r="G2673" s="506">
        <f>IF(E2673="S",1,0)</f>
        <v>0</v>
      </c>
      <c r="H2673" s="542"/>
      <c r="I2673" s="543"/>
      <c r="J2673" s="538"/>
      <c r="K2673" s="539"/>
      <c r="L2673" s="552"/>
      <c r="M2673" s="558"/>
      <c r="N2673" s="554">
        <f>L2673+J2673</f>
        <v>0</v>
      </c>
      <c r="O2673" s="555"/>
      <c r="P2673" s="538"/>
      <c r="Q2673" s="539"/>
      <c r="R2673" s="552"/>
      <c r="S2673" s="558"/>
      <c r="T2673" s="590">
        <f t="shared" ref="T2673:T2700" si="2401">R2673-P2673</f>
        <v>0</v>
      </c>
      <c r="U2673" s="591"/>
      <c r="V2673" s="550"/>
      <c r="W2673" s="543"/>
      <c r="X2673" s="538"/>
      <c r="Y2673" s="543"/>
      <c r="Z2673" s="538"/>
      <c r="AA2673" s="543"/>
      <c r="AB2673" s="538"/>
      <c r="AC2673" s="539"/>
      <c r="AD2673" s="552"/>
      <c r="AE2673" s="558"/>
      <c r="AF2673" s="586">
        <f>IF(AB2673=0,0,(AD2673/AB2673)*100)</f>
        <v>0</v>
      </c>
      <c r="AG2673" s="587"/>
      <c r="AH2673" s="538"/>
      <c r="AI2673" s="539"/>
      <c r="AJ2673" s="552"/>
      <c r="AK2673" s="558"/>
      <c r="AL2673" s="590">
        <f>IF(AH2673=0,0,(AJ2673/AH2673)*100)</f>
        <v>0</v>
      </c>
      <c r="AM2673" s="591"/>
      <c r="AN2673" s="538"/>
      <c r="AO2673" s="539"/>
      <c r="AP2673" s="552"/>
      <c r="AQ2673" s="558"/>
      <c r="AR2673" s="590">
        <f>IF(AN2673=0,0,(AP2673/AN2673)*100)</f>
        <v>0</v>
      </c>
      <c r="AS2673" s="591"/>
      <c r="AT2673" s="578">
        <f>AB2673+AH2673+AN2673</f>
        <v>0</v>
      </c>
      <c r="AU2673" s="579"/>
      <c r="AV2673" s="574">
        <f>AD2673+AJ2673+AP2673</f>
        <v>0</v>
      </c>
      <c r="AW2673" s="575"/>
      <c r="AX2673" s="590">
        <f>IF(AT2673=0,0,(AV2673/AT2673)*100)</f>
        <v>0</v>
      </c>
      <c r="AY2673" s="591"/>
      <c r="AZ2673" s="538"/>
      <c r="BA2673" s="539"/>
      <c r="BB2673" s="552"/>
      <c r="BC2673" s="558"/>
      <c r="BD2673" s="590">
        <f>IF(AZ2673=0,0,(BB2673/AZ2673)*100)</f>
        <v>0</v>
      </c>
      <c r="BE2673" s="591"/>
      <c r="BF2673" s="578">
        <f>AT2673+AZ2673</f>
        <v>0</v>
      </c>
      <c r="BG2673" s="579"/>
      <c r="BH2673" s="574">
        <f>AV2673+BB2673</f>
        <v>0</v>
      </c>
      <c r="BI2673" s="575"/>
      <c r="BJ2673" s="590">
        <f>IF(BF2673=0,0,(BH2673/BF2673)*100)</f>
        <v>0</v>
      </c>
      <c r="BK2673" s="591"/>
      <c r="BL2673" s="650">
        <f>(AD2673*2)+(AJ2673*2)+(AP2673*3)+BB2673</f>
        <v>0</v>
      </c>
      <c r="BM2673" s="651"/>
      <c r="BN2673" s="652"/>
      <c r="BO2673" s="599" t="e">
        <f>(BL2673*BR$2468)+(N2673*BR$2469)+(X2673*BR$2470)+(R2673*BR$2471)+(V2673*BR$2472)+(Z2673*BR$2473)</f>
        <v>#REF!</v>
      </c>
      <c r="BP2673" s="599" t="e">
        <f>((AZ2673-BB2673)*BR$2475)+((AT2673-AV2673)*BR$2474)+(H2673*BR$2476)+(P2673*BR$2477)</f>
        <v>#REF!</v>
      </c>
      <c r="BQ2673" s="54"/>
      <c r="BR2673" s="54"/>
      <c r="BS2673" s="54"/>
    </row>
    <row r="2674" spans="1:71" ht="21.75" customHeight="1">
      <c r="A2674" s="54"/>
      <c r="B2674" s="566"/>
      <c r="C2674" s="560" t="str">
        <f>IF(ROSTER!D$24="","",ROSTER!D$24)</f>
        <v/>
      </c>
      <c r="D2674" s="561"/>
      <c r="E2674" s="547"/>
      <c r="F2674" s="502"/>
      <c r="G2674" s="507"/>
      <c r="H2674" s="544"/>
      <c r="I2674" s="545"/>
      <c r="J2674" s="540"/>
      <c r="K2674" s="541"/>
      <c r="L2674" s="553"/>
      <c r="M2674" s="559"/>
      <c r="N2674" s="556" t="s">
        <v>14</v>
      </c>
      <c r="O2674" s="557"/>
      <c r="P2674" s="540"/>
      <c r="Q2674" s="541"/>
      <c r="R2674" s="553"/>
      <c r="S2674" s="559"/>
      <c r="T2674" s="592"/>
      <c r="U2674" s="593"/>
      <c r="V2674" s="551"/>
      <c r="W2674" s="545"/>
      <c r="X2674" s="540"/>
      <c r="Y2674" s="545"/>
      <c r="Z2674" s="540"/>
      <c r="AA2674" s="545"/>
      <c r="AB2674" s="540"/>
      <c r="AC2674" s="541"/>
      <c r="AD2674" s="553"/>
      <c r="AE2674" s="559"/>
      <c r="AF2674" s="588"/>
      <c r="AG2674" s="589"/>
      <c r="AH2674" s="540"/>
      <c r="AI2674" s="541"/>
      <c r="AJ2674" s="553"/>
      <c r="AK2674" s="559"/>
      <c r="AL2674" s="592"/>
      <c r="AM2674" s="593"/>
      <c r="AN2674" s="540"/>
      <c r="AO2674" s="541"/>
      <c r="AP2674" s="553"/>
      <c r="AQ2674" s="559"/>
      <c r="AR2674" s="592"/>
      <c r="AS2674" s="593"/>
      <c r="AT2674" s="580"/>
      <c r="AU2674" s="581"/>
      <c r="AV2674" s="576"/>
      <c r="AW2674" s="577"/>
      <c r="AX2674" s="592"/>
      <c r="AY2674" s="593"/>
      <c r="AZ2674" s="540"/>
      <c r="BA2674" s="541"/>
      <c r="BB2674" s="553"/>
      <c r="BC2674" s="559"/>
      <c r="BD2674" s="592"/>
      <c r="BE2674" s="593"/>
      <c r="BF2674" s="580"/>
      <c r="BG2674" s="581"/>
      <c r="BH2674" s="576"/>
      <c r="BI2674" s="577"/>
      <c r="BJ2674" s="592"/>
      <c r="BK2674" s="593"/>
      <c r="BL2674" s="653"/>
      <c r="BM2674" s="654"/>
      <c r="BN2674" s="655"/>
      <c r="BO2674" s="600"/>
      <c r="BP2674" s="600"/>
      <c r="BQ2674" s="54"/>
      <c r="BR2674" s="54"/>
      <c r="BS2674" s="54"/>
    </row>
    <row r="2675" spans="1:71" ht="21.75" customHeight="1">
      <c r="A2675" s="54"/>
      <c r="B2675" s="565" t="str">
        <f>IF(ROSTER!B$26="","",ROSTER!B$26)</f>
        <v/>
      </c>
      <c r="C2675" s="536" t="str">
        <f>IF(ROSTER!C$26="","",ROSTER!C$26)</f>
        <v/>
      </c>
      <c r="D2675" s="537"/>
      <c r="E2675" s="546"/>
      <c r="F2675" s="501">
        <f>IF(E2675="y",1,IF(E2675="S",1,0))</f>
        <v>0</v>
      </c>
      <c r="G2675" s="506">
        <f>IF(E2675="S",1,0)</f>
        <v>0</v>
      </c>
      <c r="H2675" s="542"/>
      <c r="I2675" s="543"/>
      <c r="J2675" s="538"/>
      <c r="K2675" s="539"/>
      <c r="L2675" s="552"/>
      <c r="M2675" s="558"/>
      <c r="N2675" s="554">
        <f>L2675+J2675</f>
        <v>0</v>
      </c>
      <c r="O2675" s="555"/>
      <c r="P2675" s="538"/>
      <c r="Q2675" s="539"/>
      <c r="R2675" s="552"/>
      <c r="S2675" s="558"/>
      <c r="T2675" s="590">
        <f t="shared" ref="T2675:T2700" si="2402">R2675-P2675</f>
        <v>0</v>
      </c>
      <c r="U2675" s="591"/>
      <c r="V2675" s="550"/>
      <c r="W2675" s="543"/>
      <c r="X2675" s="538"/>
      <c r="Y2675" s="543"/>
      <c r="Z2675" s="538"/>
      <c r="AA2675" s="543"/>
      <c r="AB2675" s="538"/>
      <c r="AC2675" s="539"/>
      <c r="AD2675" s="552"/>
      <c r="AE2675" s="558"/>
      <c r="AF2675" s="586">
        <f>IF(AB2675=0,0,(AD2675/AB2675)*100)</f>
        <v>0</v>
      </c>
      <c r="AG2675" s="587"/>
      <c r="AH2675" s="538"/>
      <c r="AI2675" s="539"/>
      <c r="AJ2675" s="552"/>
      <c r="AK2675" s="558"/>
      <c r="AL2675" s="590">
        <f>IF(AH2675=0,0,(AJ2675/AH2675)*100)</f>
        <v>0</v>
      </c>
      <c r="AM2675" s="591"/>
      <c r="AN2675" s="538"/>
      <c r="AO2675" s="539"/>
      <c r="AP2675" s="552"/>
      <c r="AQ2675" s="558"/>
      <c r="AR2675" s="590">
        <f>IF(AN2675=0,0,(AP2675/AN2675)*100)</f>
        <v>0</v>
      </c>
      <c r="AS2675" s="591"/>
      <c r="AT2675" s="578">
        <f>AB2675+AH2675+AN2675</f>
        <v>0</v>
      </c>
      <c r="AU2675" s="579"/>
      <c r="AV2675" s="574">
        <f>AD2675+AJ2675+AP2675</f>
        <v>0</v>
      </c>
      <c r="AW2675" s="575"/>
      <c r="AX2675" s="590">
        <f>IF(AT2675=0,0,(AV2675/AT2675)*100)</f>
        <v>0</v>
      </c>
      <c r="AY2675" s="591"/>
      <c r="AZ2675" s="538"/>
      <c r="BA2675" s="539"/>
      <c r="BB2675" s="552"/>
      <c r="BC2675" s="558"/>
      <c r="BD2675" s="590">
        <f>IF(AZ2675=0,0,(BB2675/AZ2675)*100)</f>
        <v>0</v>
      </c>
      <c r="BE2675" s="591"/>
      <c r="BF2675" s="578">
        <f>AT2675+AZ2675</f>
        <v>0</v>
      </c>
      <c r="BG2675" s="579"/>
      <c r="BH2675" s="574">
        <f>AV2675+BB2675</f>
        <v>0</v>
      </c>
      <c r="BI2675" s="575"/>
      <c r="BJ2675" s="590">
        <f>IF(BF2675=0,0,(BH2675/BF2675)*100)</f>
        <v>0</v>
      </c>
      <c r="BK2675" s="591"/>
      <c r="BL2675" s="650">
        <f>(AD2675*2)+(AJ2675*2)+(AP2675*3)+BB2675</f>
        <v>0</v>
      </c>
      <c r="BM2675" s="651"/>
      <c r="BN2675" s="652"/>
      <c r="BO2675" s="599" t="e">
        <f>(BL2675*BR$2468)+(N2675*BR$2469)+(X2675*BR$2470)+(R2675*BR$2471)+(V2675*BR$2472)+(Z2675*BR$2473)</f>
        <v>#REF!</v>
      </c>
      <c r="BP2675" s="599" t="e">
        <f>((AZ2675-BB2675)*BR$2475)+((AT2675-AV2675)*BR$2474)+(H2675*BR$2476)+(P2675*BR$2477)</f>
        <v>#REF!</v>
      </c>
      <c r="BQ2675" s="54"/>
      <c r="BR2675" s="54"/>
      <c r="BS2675" s="54"/>
    </row>
    <row r="2676" spans="1:71" ht="21.75" customHeight="1">
      <c r="A2676" s="54"/>
      <c r="B2676" s="566"/>
      <c r="C2676" s="560" t="str">
        <f>IF(ROSTER!D$26="","",ROSTER!D$26)</f>
        <v/>
      </c>
      <c r="D2676" s="561"/>
      <c r="E2676" s="547"/>
      <c r="F2676" s="502"/>
      <c r="G2676" s="507"/>
      <c r="H2676" s="544"/>
      <c r="I2676" s="545"/>
      <c r="J2676" s="540"/>
      <c r="K2676" s="541"/>
      <c r="L2676" s="553"/>
      <c r="M2676" s="559"/>
      <c r="N2676" s="556" t="s">
        <v>14</v>
      </c>
      <c r="O2676" s="557"/>
      <c r="P2676" s="540"/>
      <c r="Q2676" s="541"/>
      <c r="R2676" s="553"/>
      <c r="S2676" s="559"/>
      <c r="T2676" s="592"/>
      <c r="U2676" s="593"/>
      <c r="V2676" s="551"/>
      <c r="W2676" s="545"/>
      <c r="X2676" s="540"/>
      <c r="Y2676" s="545"/>
      <c r="Z2676" s="540"/>
      <c r="AA2676" s="545"/>
      <c r="AB2676" s="540"/>
      <c r="AC2676" s="541"/>
      <c r="AD2676" s="553"/>
      <c r="AE2676" s="559"/>
      <c r="AF2676" s="588"/>
      <c r="AG2676" s="589"/>
      <c r="AH2676" s="540"/>
      <c r="AI2676" s="541"/>
      <c r="AJ2676" s="553"/>
      <c r="AK2676" s="559"/>
      <c r="AL2676" s="592"/>
      <c r="AM2676" s="593"/>
      <c r="AN2676" s="540"/>
      <c r="AO2676" s="541"/>
      <c r="AP2676" s="553"/>
      <c r="AQ2676" s="559"/>
      <c r="AR2676" s="592"/>
      <c r="AS2676" s="593"/>
      <c r="AT2676" s="580"/>
      <c r="AU2676" s="581"/>
      <c r="AV2676" s="576"/>
      <c r="AW2676" s="577"/>
      <c r="AX2676" s="592"/>
      <c r="AY2676" s="593"/>
      <c r="AZ2676" s="540"/>
      <c r="BA2676" s="541"/>
      <c r="BB2676" s="553"/>
      <c r="BC2676" s="559"/>
      <c r="BD2676" s="592"/>
      <c r="BE2676" s="593"/>
      <c r="BF2676" s="580"/>
      <c r="BG2676" s="581"/>
      <c r="BH2676" s="576"/>
      <c r="BI2676" s="577"/>
      <c r="BJ2676" s="592"/>
      <c r="BK2676" s="593"/>
      <c r="BL2676" s="653"/>
      <c r="BM2676" s="654"/>
      <c r="BN2676" s="655"/>
      <c r="BO2676" s="600"/>
      <c r="BP2676" s="600"/>
      <c r="BQ2676" s="54"/>
      <c r="BR2676" s="54"/>
      <c r="BS2676" s="54"/>
    </row>
    <row r="2677" spans="1:71" ht="21.75" customHeight="1">
      <c r="A2677" s="54"/>
      <c r="B2677" s="565" t="str">
        <f>IF(ROSTER!B$28="","",ROSTER!B$28)</f>
        <v/>
      </c>
      <c r="C2677" s="536" t="str">
        <f>IF(ROSTER!C$28="","",ROSTER!C$28)</f>
        <v/>
      </c>
      <c r="D2677" s="537"/>
      <c r="E2677" s="546"/>
      <c r="F2677" s="501">
        <f>IF(E2677="y",1,IF(E2677="S",1,0))</f>
        <v>0</v>
      </c>
      <c r="G2677" s="506">
        <f>IF(E2677="S",1,0)</f>
        <v>0</v>
      </c>
      <c r="H2677" s="542"/>
      <c r="I2677" s="543"/>
      <c r="J2677" s="538"/>
      <c r="K2677" s="539"/>
      <c r="L2677" s="552"/>
      <c r="M2677" s="558"/>
      <c r="N2677" s="554">
        <f>L2677+J2677</f>
        <v>0</v>
      </c>
      <c r="O2677" s="555"/>
      <c r="P2677" s="538"/>
      <c r="Q2677" s="539"/>
      <c r="R2677" s="552"/>
      <c r="S2677" s="558"/>
      <c r="T2677" s="590">
        <f t="shared" ref="T2677:T2700" si="2403">R2677-P2677</f>
        <v>0</v>
      </c>
      <c r="U2677" s="591"/>
      <c r="V2677" s="550"/>
      <c r="W2677" s="543"/>
      <c r="X2677" s="538"/>
      <c r="Y2677" s="543"/>
      <c r="Z2677" s="538"/>
      <c r="AA2677" s="543"/>
      <c r="AB2677" s="538"/>
      <c r="AC2677" s="539"/>
      <c r="AD2677" s="552"/>
      <c r="AE2677" s="558"/>
      <c r="AF2677" s="586">
        <f>IF(AB2677=0,0,(AD2677/AB2677)*100)</f>
        <v>0</v>
      </c>
      <c r="AG2677" s="587"/>
      <c r="AH2677" s="538"/>
      <c r="AI2677" s="539"/>
      <c r="AJ2677" s="552"/>
      <c r="AK2677" s="558"/>
      <c r="AL2677" s="590">
        <f>IF(AH2677=0,0,(AJ2677/AH2677)*100)</f>
        <v>0</v>
      </c>
      <c r="AM2677" s="591"/>
      <c r="AN2677" s="538"/>
      <c r="AO2677" s="539"/>
      <c r="AP2677" s="552"/>
      <c r="AQ2677" s="558"/>
      <c r="AR2677" s="590">
        <f>IF(AN2677=0,0,(AP2677/AN2677)*100)</f>
        <v>0</v>
      </c>
      <c r="AS2677" s="591"/>
      <c r="AT2677" s="578">
        <f>AB2677+AH2677+AN2677</f>
        <v>0</v>
      </c>
      <c r="AU2677" s="579"/>
      <c r="AV2677" s="574">
        <f>AD2677+AJ2677+AP2677</f>
        <v>0</v>
      </c>
      <c r="AW2677" s="575"/>
      <c r="AX2677" s="590">
        <f>IF(AT2677=0,0,(AV2677/AT2677)*100)</f>
        <v>0</v>
      </c>
      <c r="AY2677" s="591"/>
      <c r="AZ2677" s="538"/>
      <c r="BA2677" s="539"/>
      <c r="BB2677" s="552"/>
      <c r="BC2677" s="558"/>
      <c r="BD2677" s="590">
        <f>IF(AZ2677=0,0,(BB2677/AZ2677)*100)</f>
        <v>0</v>
      </c>
      <c r="BE2677" s="591"/>
      <c r="BF2677" s="578">
        <f>AT2677+AZ2677</f>
        <v>0</v>
      </c>
      <c r="BG2677" s="579"/>
      <c r="BH2677" s="574">
        <f>AV2677+BB2677</f>
        <v>0</v>
      </c>
      <c r="BI2677" s="575"/>
      <c r="BJ2677" s="590">
        <f>IF(BF2677=0,0,(BH2677/BF2677)*100)</f>
        <v>0</v>
      </c>
      <c r="BK2677" s="591"/>
      <c r="BL2677" s="650">
        <f>(AD2677*2)+(AJ2677*2)+(AP2677*3)+BB2677</f>
        <v>0</v>
      </c>
      <c r="BM2677" s="651"/>
      <c r="BN2677" s="652"/>
      <c r="BO2677" s="599" t="e">
        <f>(BL2677*BR$2468)+(N2677*BR$2469)+(X2677*BR$2470)+(R2677*BR$2471)+(V2677*BR$2472)+(Z2677*BR$2473)</f>
        <v>#REF!</v>
      </c>
      <c r="BP2677" s="599" t="e">
        <f>((AZ2677-BB2677)*BR$2475)+((AT2677-AV2677)*BR$2474)+(H2677*BR$2476)+(P2677*BR$2477)</f>
        <v>#REF!</v>
      </c>
      <c r="BQ2677" s="54"/>
      <c r="BR2677" s="54"/>
      <c r="BS2677" s="54"/>
    </row>
    <row r="2678" spans="1:71" ht="21.75" customHeight="1">
      <c r="A2678" s="54"/>
      <c r="B2678" s="566"/>
      <c r="C2678" s="560" t="str">
        <f>IF(ROSTER!D$28="","",ROSTER!D$28)</f>
        <v/>
      </c>
      <c r="D2678" s="561"/>
      <c r="E2678" s="547"/>
      <c r="F2678" s="502"/>
      <c r="G2678" s="507"/>
      <c r="H2678" s="544"/>
      <c r="I2678" s="545"/>
      <c r="J2678" s="540"/>
      <c r="K2678" s="541"/>
      <c r="L2678" s="553"/>
      <c r="M2678" s="559"/>
      <c r="N2678" s="556" t="s">
        <v>14</v>
      </c>
      <c r="O2678" s="557"/>
      <c r="P2678" s="540"/>
      <c r="Q2678" s="541"/>
      <c r="R2678" s="553"/>
      <c r="S2678" s="559"/>
      <c r="T2678" s="592"/>
      <c r="U2678" s="593"/>
      <c r="V2678" s="551"/>
      <c r="W2678" s="545"/>
      <c r="X2678" s="540"/>
      <c r="Y2678" s="545"/>
      <c r="Z2678" s="540"/>
      <c r="AA2678" s="545"/>
      <c r="AB2678" s="540"/>
      <c r="AC2678" s="541"/>
      <c r="AD2678" s="553"/>
      <c r="AE2678" s="559"/>
      <c r="AF2678" s="588"/>
      <c r="AG2678" s="589"/>
      <c r="AH2678" s="540"/>
      <c r="AI2678" s="541"/>
      <c r="AJ2678" s="553"/>
      <c r="AK2678" s="559"/>
      <c r="AL2678" s="592"/>
      <c r="AM2678" s="593"/>
      <c r="AN2678" s="540"/>
      <c r="AO2678" s="541"/>
      <c r="AP2678" s="553"/>
      <c r="AQ2678" s="559"/>
      <c r="AR2678" s="592"/>
      <c r="AS2678" s="593"/>
      <c r="AT2678" s="580"/>
      <c r="AU2678" s="581"/>
      <c r="AV2678" s="576"/>
      <c r="AW2678" s="577"/>
      <c r="AX2678" s="592"/>
      <c r="AY2678" s="593"/>
      <c r="AZ2678" s="540"/>
      <c r="BA2678" s="541"/>
      <c r="BB2678" s="553"/>
      <c r="BC2678" s="559"/>
      <c r="BD2678" s="592"/>
      <c r="BE2678" s="593"/>
      <c r="BF2678" s="580"/>
      <c r="BG2678" s="581"/>
      <c r="BH2678" s="576"/>
      <c r="BI2678" s="577"/>
      <c r="BJ2678" s="592"/>
      <c r="BK2678" s="593"/>
      <c r="BL2678" s="653"/>
      <c r="BM2678" s="654"/>
      <c r="BN2678" s="655"/>
      <c r="BO2678" s="600"/>
      <c r="BP2678" s="600"/>
      <c r="BQ2678" s="54"/>
      <c r="BR2678" s="54"/>
      <c r="BS2678" s="54"/>
    </row>
    <row r="2679" spans="1:71" ht="21.75" customHeight="1">
      <c r="A2679" s="54"/>
      <c r="B2679" s="565" t="str">
        <f>IF(ROSTER!B$30="","",ROSTER!B$30)</f>
        <v/>
      </c>
      <c r="C2679" s="536" t="str">
        <f>IF(ROSTER!C$30="","",ROSTER!C$30)</f>
        <v/>
      </c>
      <c r="D2679" s="537"/>
      <c r="E2679" s="546"/>
      <c r="F2679" s="501">
        <f>IF(E2679="y",1,IF(E2679="S",1,0))</f>
        <v>0</v>
      </c>
      <c r="G2679" s="506">
        <f>IF(E2679="S",1,0)</f>
        <v>0</v>
      </c>
      <c r="H2679" s="542"/>
      <c r="I2679" s="543"/>
      <c r="J2679" s="538"/>
      <c r="K2679" s="539"/>
      <c r="L2679" s="552"/>
      <c r="M2679" s="558"/>
      <c r="N2679" s="554">
        <f>L2679+J2679</f>
        <v>0</v>
      </c>
      <c r="O2679" s="555"/>
      <c r="P2679" s="538"/>
      <c r="Q2679" s="539"/>
      <c r="R2679" s="552"/>
      <c r="S2679" s="558"/>
      <c r="T2679" s="590">
        <f t="shared" ref="T2679:T2700" si="2404">R2679-P2679</f>
        <v>0</v>
      </c>
      <c r="U2679" s="591"/>
      <c r="V2679" s="550"/>
      <c r="W2679" s="543"/>
      <c r="X2679" s="538"/>
      <c r="Y2679" s="543"/>
      <c r="Z2679" s="538"/>
      <c r="AA2679" s="543"/>
      <c r="AB2679" s="538"/>
      <c r="AC2679" s="539"/>
      <c r="AD2679" s="552"/>
      <c r="AE2679" s="558"/>
      <c r="AF2679" s="586">
        <f>IF(AB2679=0,0,(AD2679/AB2679)*100)</f>
        <v>0</v>
      </c>
      <c r="AG2679" s="587"/>
      <c r="AH2679" s="538"/>
      <c r="AI2679" s="539"/>
      <c r="AJ2679" s="552"/>
      <c r="AK2679" s="558"/>
      <c r="AL2679" s="590">
        <f>IF(AH2679=0,0,(AJ2679/AH2679)*100)</f>
        <v>0</v>
      </c>
      <c r="AM2679" s="591"/>
      <c r="AN2679" s="538"/>
      <c r="AO2679" s="539"/>
      <c r="AP2679" s="552"/>
      <c r="AQ2679" s="558"/>
      <c r="AR2679" s="590">
        <f>IF(AN2679=0,0,(AP2679/AN2679)*100)</f>
        <v>0</v>
      </c>
      <c r="AS2679" s="591"/>
      <c r="AT2679" s="578">
        <f>AB2679+AH2679+AN2679</f>
        <v>0</v>
      </c>
      <c r="AU2679" s="579"/>
      <c r="AV2679" s="574">
        <f>AD2679+AJ2679+AP2679</f>
        <v>0</v>
      </c>
      <c r="AW2679" s="575"/>
      <c r="AX2679" s="590">
        <f>IF(AT2679=0,0,(AV2679/AT2679)*100)</f>
        <v>0</v>
      </c>
      <c r="AY2679" s="591"/>
      <c r="AZ2679" s="538"/>
      <c r="BA2679" s="539"/>
      <c r="BB2679" s="552"/>
      <c r="BC2679" s="558"/>
      <c r="BD2679" s="590">
        <f>IF(AZ2679=0,0,(BB2679/AZ2679)*100)</f>
        <v>0</v>
      </c>
      <c r="BE2679" s="591"/>
      <c r="BF2679" s="578">
        <f>AT2679+AZ2679</f>
        <v>0</v>
      </c>
      <c r="BG2679" s="579"/>
      <c r="BH2679" s="574">
        <f>AV2679+BB2679</f>
        <v>0</v>
      </c>
      <c r="BI2679" s="575"/>
      <c r="BJ2679" s="590">
        <f>IF(BF2679=0,0,(BH2679/BF2679)*100)</f>
        <v>0</v>
      </c>
      <c r="BK2679" s="591"/>
      <c r="BL2679" s="650">
        <f>(AD2679*2)+(AJ2679*2)+(AP2679*3)+BB2679</f>
        <v>0</v>
      </c>
      <c r="BM2679" s="651"/>
      <c r="BN2679" s="652"/>
      <c r="BO2679" s="599" t="e">
        <f>(BL2679*BR$2468)+(N2679*BR$2469)+(X2679*BR$2470)+(R2679*BR$2471)+(V2679*BR$2472)+(Z2679*BR$2473)</f>
        <v>#REF!</v>
      </c>
      <c r="BP2679" s="599" t="e">
        <f>((AZ2679-BB2679)*BR$2475)+((AT2679-AV2679)*BR$2474)+(H2679*BR$2476)+(P2679*BR$2477)</f>
        <v>#REF!</v>
      </c>
      <c r="BQ2679" s="54"/>
      <c r="BR2679" s="54"/>
      <c r="BS2679" s="54"/>
    </row>
    <row r="2680" spans="1:71" ht="21.75" customHeight="1">
      <c r="A2680" s="54"/>
      <c r="B2680" s="566"/>
      <c r="C2680" s="560" t="str">
        <f>IF(ROSTER!D$30="","",ROSTER!D$30)</f>
        <v/>
      </c>
      <c r="D2680" s="561"/>
      <c r="E2680" s="547"/>
      <c r="F2680" s="502"/>
      <c r="G2680" s="507"/>
      <c r="H2680" s="544"/>
      <c r="I2680" s="545"/>
      <c r="J2680" s="540"/>
      <c r="K2680" s="541"/>
      <c r="L2680" s="553"/>
      <c r="M2680" s="559"/>
      <c r="N2680" s="556" t="s">
        <v>14</v>
      </c>
      <c r="O2680" s="557"/>
      <c r="P2680" s="540"/>
      <c r="Q2680" s="541"/>
      <c r="R2680" s="553"/>
      <c r="S2680" s="559"/>
      <c r="T2680" s="592"/>
      <c r="U2680" s="593"/>
      <c r="V2680" s="551"/>
      <c r="W2680" s="545"/>
      <c r="X2680" s="540"/>
      <c r="Y2680" s="545"/>
      <c r="Z2680" s="540"/>
      <c r="AA2680" s="545"/>
      <c r="AB2680" s="540"/>
      <c r="AC2680" s="541"/>
      <c r="AD2680" s="553"/>
      <c r="AE2680" s="559"/>
      <c r="AF2680" s="588"/>
      <c r="AG2680" s="589"/>
      <c r="AH2680" s="540"/>
      <c r="AI2680" s="541"/>
      <c r="AJ2680" s="553"/>
      <c r="AK2680" s="559"/>
      <c r="AL2680" s="592"/>
      <c r="AM2680" s="593"/>
      <c r="AN2680" s="540"/>
      <c r="AO2680" s="541"/>
      <c r="AP2680" s="553"/>
      <c r="AQ2680" s="559"/>
      <c r="AR2680" s="592"/>
      <c r="AS2680" s="593"/>
      <c r="AT2680" s="580"/>
      <c r="AU2680" s="581"/>
      <c r="AV2680" s="576"/>
      <c r="AW2680" s="577"/>
      <c r="AX2680" s="592"/>
      <c r="AY2680" s="593"/>
      <c r="AZ2680" s="540"/>
      <c r="BA2680" s="541"/>
      <c r="BB2680" s="553"/>
      <c r="BC2680" s="559"/>
      <c r="BD2680" s="592"/>
      <c r="BE2680" s="593"/>
      <c r="BF2680" s="580"/>
      <c r="BG2680" s="581"/>
      <c r="BH2680" s="576"/>
      <c r="BI2680" s="577"/>
      <c r="BJ2680" s="592"/>
      <c r="BK2680" s="593"/>
      <c r="BL2680" s="653"/>
      <c r="BM2680" s="654"/>
      <c r="BN2680" s="655"/>
      <c r="BO2680" s="600"/>
      <c r="BP2680" s="600"/>
      <c r="BQ2680" s="54"/>
      <c r="BR2680" s="54"/>
      <c r="BS2680" s="54"/>
    </row>
    <row r="2681" spans="1:71" ht="21.75" customHeight="1">
      <c r="A2681" s="54"/>
      <c r="B2681" s="565" t="str">
        <f>IF(ROSTER!B$32="","",ROSTER!B$32)</f>
        <v/>
      </c>
      <c r="C2681" s="536" t="str">
        <f>IF(ROSTER!C$32="","",ROSTER!C$32)</f>
        <v/>
      </c>
      <c r="D2681" s="537"/>
      <c r="E2681" s="546"/>
      <c r="F2681" s="501">
        <f>IF(E2681="y",1,IF(E2681="S",1,0))</f>
        <v>0</v>
      </c>
      <c r="G2681" s="506">
        <f>IF(E2681="S",1,0)</f>
        <v>0</v>
      </c>
      <c r="H2681" s="542"/>
      <c r="I2681" s="543"/>
      <c r="J2681" s="538"/>
      <c r="K2681" s="539"/>
      <c r="L2681" s="552"/>
      <c r="M2681" s="558"/>
      <c r="N2681" s="554">
        <f>L2681+J2681</f>
        <v>0</v>
      </c>
      <c r="O2681" s="555"/>
      <c r="P2681" s="538"/>
      <c r="Q2681" s="539"/>
      <c r="R2681" s="552"/>
      <c r="S2681" s="558"/>
      <c r="T2681" s="590">
        <f t="shared" ref="T2681:T2700" si="2405">R2681-P2681</f>
        <v>0</v>
      </c>
      <c r="U2681" s="591"/>
      <c r="V2681" s="550"/>
      <c r="W2681" s="543"/>
      <c r="X2681" s="538"/>
      <c r="Y2681" s="543"/>
      <c r="Z2681" s="538"/>
      <c r="AA2681" s="543"/>
      <c r="AB2681" s="538"/>
      <c r="AC2681" s="539"/>
      <c r="AD2681" s="552"/>
      <c r="AE2681" s="558"/>
      <c r="AF2681" s="586">
        <f>IF(AB2681=0,0,(AD2681/AB2681)*100)</f>
        <v>0</v>
      </c>
      <c r="AG2681" s="587"/>
      <c r="AH2681" s="538"/>
      <c r="AI2681" s="539"/>
      <c r="AJ2681" s="552"/>
      <c r="AK2681" s="558"/>
      <c r="AL2681" s="590">
        <f>IF(AH2681=0,0,(AJ2681/AH2681)*100)</f>
        <v>0</v>
      </c>
      <c r="AM2681" s="591"/>
      <c r="AN2681" s="538"/>
      <c r="AO2681" s="539"/>
      <c r="AP2681" s="552"/>
      <c r="AQ2681" s="558"/>
      <c r="AR2681" s="590">
        <f>IF(AN2681=0,0,(AP2681/AN2681)*100)</f>
        <v>0</v>
      </c>
      <c r="AS2681" s="591"/>
      <c r="AT2681" s="578">
        <f>AB2681+AH2681+AN2681</f>
        <v>0</v>
      </c>
      <c r="AU2681" s="579"/>
      <c r="AV2681" s="574">
        <f>AD2681+AJ2681+AP2681</f>
        <v>0</v>
      </c>
      <c r="AW2681" s="575"/>
      <c r="AX2681" s="590">
        <f>IF(AT2681=0,0,(AV2681/AT2681)*100)</f>
        <v>0</v>
      </c>
      <c r="AY2681" s="591"/>
      <c r="AZ2681" s="538"/>
      <c r="BA2681" s="539"/>
      <c r="BB2681" s="552"/>
      <c r="BC2681" s="558"/>
      <c r="BD2681" s="590">
        <f>IF(AZ2681=0,0,(BB2681/AZ2681)*100)</f>
        <v>0</v>
      </c>
      <c r="BE2681" s="591"/>
      <c r="BF2681" s="578">
        <f>AT2681+AZ2681</f>
        <v>0</v>
      </c>
      <c r="BG2681" s="579"/>
      <c r="BH2681" s="574">
        <f>AV2681+BB2681</f>
        <v>0</v>
      </c>
      <c r="BI2681" s="575"/>
      <c r="BJ2681" s="590">
        <f>IF(BF2681=0,0,(BH2681/BF2681)*100)</f>
        <v>0</v>
      </c>
      <c r="BK2681" s="591"/>
      <c r="BL2681" s="650">
        <f>(AD2681*2)+(AJ2681*2)+(AP2681*3)+BB2681</f>
        <v>0</v>
      </c>
      <c r="BM2681" s="651"/>
      <c r="BN2681" s="652"/>
      <c r="BO2681" s="599" t="e">
        <f>(BL2681*BR$2468)+(N2681*BR$2469)+(X2681*BR$2470)+(R2681*BR$2471)+(V2681*BR$2472)+(Z2681*BR$2473)</f>
        <v>#REF!</v>
      </c>
      <c r="BP2681" s="599" t="e">
        <f>((AZ2681-BB2681)*BR$2475)+((AT2681-AV2681)*BR$2474)+(H2681*BR$2476)+(P2681*BR$2477)</f>
        <v>#REF!</v>
      </c>
      <c r="BQ2681" s="54"/>
      <c r="BR2681" s="54"/>
      <c r="BS2681" s="54"/>
    </row>
    <row r="2682" spans="1:71" ht="21.75" customHeight="1">
      <c r="A2682" s="54"/>
      <c r="B2682" s="566"/>
      <c r="C2682" s="560" t="str">
        <f>IF(ROSTER!D$32="","",ROSTER!D$32)</f>
        <v/>
      </c>
      <c r="D2682" s="561"/>
      <c r="E2682" s="547"/>
      <c r="F2682" s="502"/>
      <c r="G2682" s="507"/>
      <c r="H2682" s="544"/>
      <c r="I2682" s="545"/>
      <c r="J2682" s="540"/>
      <c r="K2682" s="541"/>
      <c r="L2682" s="553"/>
      <c r="M2682" s="559"/>
      <c r="N2682" s="556" t="s">
        <v>14</v>
      </c>
      <c r="O2682" s="557"/>
      <c r="P2682" s="540"/>
      <c r="Q2682" s="541"/>
      <c r="R2682" s="553"/>
      <c r="S2682" s="559"/>
      <c r="T2682" s="592"/>
      <c r="U2682" s="593"/>
      <c r="V2682" s="551"/>
      <c r="W2682" s="545"/>
      <c r="X2682" s="540"/>
      <c r="Y2682" s="545"/>
      <c r="Z2682" s="540"/>
      <c r="AA2682" s="545"/>
      <c r="AB2682" s="540"/>
      <c r="AC2682" s="541"/>
      <c r="AD2682" s="553"/>
      <c r="AE2682" s="559"/>
      <c r="AF2682" s="588"/>
      <c r="AG2682" s="589"/>
      <c r="AH2682" s="540"/>
      <c r="AI2682" s="541"/>
      <c r="AJ2682" s="553"/>
      <c r="AK2682" s="559"/>
      <c r="AL2682" s="592"/>
      <c r="AM2682" s="593"/>
      <c r="AN2682" s="540"/>
      <c r="AO2682" s="541"/>
      <c r="AP2682" s="553"/>
      <c r="AQ2682" s="559"/>
      <c r="AR2682" s="592"/>
      <c r="AS2682" s="593"/>
      <c r="AT2682" s="580"/>
      <c r="AU2682" s="581"/>
      <c r="AV2682" s="576"/>
      <c r="AW2682" s="577"/>
      <c r="AX2682" s="592"/>
      <c r="AY2682" s="593"/>
      <c r="AZ2682" s="540"/>
      <c r="BA2682" s="541"/>
      <c r="BB2682" s="553"/>
      <c r="BC2682" s="559"/>
      <c r="BD2682" s="592"/>
      <c r="BE2682" s="593"/>
      <c r="BF2682" s="580"/>
      <c r="BG2682" s="581"/>
      <c r="BH2682" s="576"/>
      <c r="BI2682" s="577"/>
      <c r="BJ2682" s="592"/>
      <c r="BK2682" s="593"/>
      <c r="BL2682" s="653"/>
      <c r="BM2682" s="654"/>
      <c r="BN2682" s="655"/>
      <c r="BO2682" s="600"/>
      <c r="BP2682" s="600"/>
      <c r="BQ2682" s="54"/>
      <c r="BR2682" s="54"/>
      <c r="BS2682" s="54"/>
    </row>
    <row r="2683" spans="1:71" ht="21.75" customHeight="1">
      <c r="A2683" s="54"/>
      <c r="B2683" s="565" t="str">
        <f>IF(ROSTER!B$34="","",ROSTER!B$34)</f>
        <v/>
      </c>
      <c r="C2683" s="536" t="str">
        <f>IF(ROSTER!C$34="","",ROSTER!C$34)</f>
        <v/>
      </c>
      <c r="D2683" s="537"/>
      <c r="E2683" s="546"/>
      <c r="F2683" s="501">
        <f>IF(E2683="y",1,IF(E2683="S",1,0))</f>
        <v>0</v>
      </c>
      <c r="G2683" s="506">
        <f>IF(E2683="S",1,0)</f>
        <v>0</v>
      </c>
      <c r="H2683" s="542"/>
      <c r="I2683" s="543"/>
      <c r="J2683" s="538"/>
      <c r="K2683" s="539"/>
      <c r="L2683" s="552"/>
      <c r="M2683" s="558"/>
      <c r="N2683" s="554">
        <f>L2683+J2683</f>
        <v>0</v>
      </c>
      <c r="O2683" s="555"/>
      <c r="P2683" s="538"/>
      <c r="Q2683" s="539"/>
      <c r="R2683" s="552"/>
      <c r="S2683" s="558"/>
      <c r="T2683" s="590">
        <f t="shared" ref="T2683:T2700" si="2406">R2683-P2683</f>
        <v>0</v>
      </c>
      <c r="U2683" s="591"/>
      <c r="V2683" s="550"/>
      <c r="W2683" s="543"/>
      <c r="X2683" s="538"/>
      <c r="Y2683" s="543"/>
      <c r="Z2683" s="538"/>
      <c r="AA2683" s="543"/>
      <c r="AB2683" s="538"/>
      <c r="AC2683" s="539"/>
      <c r="AD2683" s="552"/>
      <c r="AE2683" s="558"/>
      <c r="AF2683" s="586">
        <f>IF(AB2683=0,0,(AD2683/AB2683)*100)</f>
        <v>0</v>
      </c>
      <c r="AG2683" s="587"/>
      <c r="AH2683" s="538"/>
      <c r="AI2683" s="539"/>
      <c r="AJ2683" s="552"/>
      <c r="AK2683" s="558"/>
      <c r="AL2683" s="590">
        <f>IF(AH2683=0,0,(AJ2683/AH2683)*100)</f>
        <v>0</v>
      </c>
      <c r="AM2683" s="591"/>
      <c r="AN2683" s="538"/>
      <c r="AO2683" s="539"/>
      <c r="AP2683" s="552"/>
      <c r="AQ2683" s="558"/>
      <c r="AR2683" s="590">
        <f>IF(AN2683=0,0,(AP2683/AN2683)*100)</f>
        <v>0</v>
      </c>
      <c r="AS2683" s="591"/>
      <c r="AT2683" s="578">
        <f>AB2683+AH2683+AN2683</f>
        <v>0</v>
      </c>
      <c r="AU2683" s="579"/>
      <c r="AV2683" s="574">
        <f>AD2683+AJ2683+AP2683</f>
        <v>0</v>
      </c>
      <c r="AW2683" s="575"/>
      <c r="AX2683" s="590">
        <f>IF(AT2683=0,0,(AV2683/AT2683)*100)</f>
        <v>0</v>
      </c>
      <c r="AY2683" s="591"/>
      <c r="AZ2683" s="538"/>
      <c r="BA2683" s="539"/>
      <c r="BB2683" s="552"/>
      <c r="BC2683" s="558"/>
      <c r="BD2683" s="590">
        <f>IF(AZ2683=0,0,(BB2683/AZ2683)*100)</f>
        <v>0</v>
      </c>
      <c r="BE2683" s="591"/>
      <c r="BF2683" s="578">
        <f>AT2683+AZ2683</f>
        <v>0</v>
      </c>
      <c r="BG2683" s="579"/>
      <c r="BH2683" s="574">
        <f>AV2683+BB2683</f>
        <v>0</v>
      </c>
      <c r="BI2683" s="575"/>
      <c r="BJ2683" s="590">
        <f>IF(BF2683=0,0,(BH2683/BF2683)*100)</f>
        <v>0</v>
      </c>
      <c r="BK2683" s="591"/>
      <c r="BL2683" s="650">
        <f>(AD2683*2)+(AJ2683*2)+(AP2683*3)+BB2683</f>
        <v>0</v>
      </c>
      <c r="BM2683" s="651"/>
      <c r="BN2683" s="652"/>
      <c r="BO2683" s="599" t="e">
        <f>(BL2683*BR$2468)+(N2683*BR$2469)+(X2683*BR$2470)+(R2683*BR$2471)+(V2683*BR$2472)+(Z2683*BR$2473)</f>
        <v>#REF!</v>
      </c>
      <c r="BP2683" s="599" t="e">
        <f>((AZ2683-BB2683)*BR$2475)+((AT2683-AV2683)*BR$2474)+(H2683*BR$2476)+(P2683*BR$2477)</f>
        <v>#REF!</v>
      </c>
      <c r="BQ2683" s="54"/>
      <c r="BR2683" s="54"/>
      <c r="BS2683" s="54"/>
    </row>
    <row r="2684" spans="1:71" ht="21.75" customHeight="1">
      <c r="A2684" s="54"/>
      <c r="B2684" s="566"/>
      <c r="C2684" s="560" t="str">
        <f>IF(ROSTER!D$34="","",ROSTER!D$34)</f>
        <v/>
      </c>
      <c r="D2684" s="561"/>
      <c r="E2684" s="547"/>
      <c r="F2684" s="502"/>
      <c r="G2684" s="507"/>
      <c r="H2684" s="544"/>
      <c r="I2684" s="545"/>
      <c r="J2684" s="540"/>
      <c r="K2684" s="541"/>
      <c r="L2684" s="553"/>
      <c r="M2684" s="559"/>
      <c r="N2684" s="556" t="s">
        <v>14</v>
      </c>
      <c r="O2684" s="557"/>
      <c r="P2684" s="540"/>
      <c r="Q2684" s="541"/>
      <c r="R2684" s="553"/>
      <c r="S2684" s="559"/>
      <c r="T2684" s="592"/>
      <c r="U2684" s="593"/>
      <c r="V2684" s="551"/>
      <c r="W2684" s="545"/>
      <c r="X2684" s="540"/>
      <c r="Y2684" s="545"/>
      <c r="Z2684" s="540"/>
      <c r="AA2684" s="545"/>
      <c r="AB2684" s="540"/>
      <c r="AC2684" s="541"/>
      <c r="AD2684" s="553"/>
      <c r="AE2684" s="559"/>
      <c r="AF2684" s="588"/>
      <c r="AG2684" s="589"/>
      <c r="AH2684" s="540"/>
      <c r="AI2684" s="541"/>
      <c r="AJ2684" s="553"/>
      <c r="AK2684" s="559"/>
      <c r="AL2684" s="592"/>
      <c r="AM2684" s="593"/>
      <c r="AN2684" s="540"/>
      <c r="AO2684" s="541"/>
      <c r="AP2684" s="553"/>
      <c r="AQ2684" s="559"/>
      <c r="AR2684" s="592"/>
      <c r="AS2684" s="593"/>
      <c r="AT2684" s="580"/>
      <c r="AU2684" s="581"/>
      <c r="AV2684" s="576"/>
      <c r="AW2684" s="577"/>
      <c r="AX2684" s="592"/>
      <c r="AY2684" s="593"/>
      <c r="AZ2684" s="540"/>
      <c r="BA2684" s="541"/>
      <c r="BB2684" s="553"/>
      <c r="BC2684" s="559"/>
      <c r="BD2684" s="592"/>
      <c r="BE2684" s="593"/>
      <c r="BF2684" s="580"/>
      <c r="BG2684" s="581"/>
      <c r="BH2684" s="576"/>
      <c r="BI2684" s="577"/>
      <c r="BJ2684" s="592"/>
      <c r="BK2684" s="593"/>
      <c r="BL2684" s="653"/>
      <c r="BM2684" s="654"/>
      <c r="BN2684" s="655"/>
      <c r="BO2684" s="600"/>
      <c r="BP2684" s="600"/>
      <c r="BQ2684" s="54"/>
      <c r="BR2684" s="54"/>
      <c r="BS2684" s="54"/>
    </row>
    <row r="2685" spans="1:71" ht="21.75" customHeight="1">
      <c r="A2685" s="54"/>
      <c r="B2685" s="565" t="str">
        <f>IF(ROSTER!B$36="","",ROSTER!B$36)</f>
        <v/>
      </c>
      <c r="C2685" s="536" t="str">
        <f>IF(ROSTER!C$36="","",ROSTER!C$36)</f>
        <v/>
      </c>
      <c r="D2685" s="537"/>
      <c r="E2685" s="546"/>
      <c r="F2685" s="501">
        <f>IF(E2685="y",1,IF(E2685="S",1,0))</f>
        <v>0</v>
      </c>
      <c r="G2685" s="506">
        <f>IF(E2685="S",1,0)</f>
        <v>0</v>
      </c>
      <c r="H2685" s="542"/>
      <c r="I2685" s="543"/>
      <c r="J2685" s="538"/>
      <c r="K2685" s="539"/>
      <c r="L2685" s="552"/>
      <c r="M2685" s="558"/>
      <c r="N2685" s="554">
        <f>L2685+J2685</f>
        <v>0</v>
      </c>
      <c r="O2685" s="555"/>
      <c r="P2685" s="538"/>
      <c r="Q2685" s="539"/>
      <c r="R2685" s="552"/>
      <c r="S2685" s="558"/>
      <c r="T2685" s="590">
        <f t="shared" ref="T2685:T2700" si="2407">R2685-P2685</f>
        <v>0</v>
      </c>
      <c r="U2685" s="591"/>
      <c r="V2685" s="550"/>
      <c r="W2685" s="543"/>
      <c r="X2685" s="538"/>
      <c r="Y2685" s="543"/>
      <c r="Z2685" s="538"/>
      <c r="AA2685" s="543"/>
      <c r="AB2685" s="538"/>
      <c r="AC2685" s="539"/>
      <c r="AD2685" s="552"/>
      <c r="AE2685" s="558"/>
      <c r="AF2685" s="586">
        <f>IF(AB2685=0,0,(AD2685/AB2685)*100)</f>
        <v>0</v>
      </c>
      <c r="AG2685" s="587"/>
      <c r="AH2685" s="538"/>
      <c r="AI2685" s="539"/>
      <c r="AJ2685" s="552"/>
      <c r="AK2685" s="558"/>
      <c r="AL2685" s="590">
        <f>IF(AH2685=0,0,(AJ2685/AH2685)*100)</f>
        <v>0</v>
      </c>
      <c r="AM2685" s="591"/>
      <c r="AN2685" s="538"/>
      <c r="AO2685" s="539"/>
      <c r="AP2685" s="552"/>
      <c r="AQ2685" s="558"/>
      <c r="AR2685" s="590">
        <f>IF(AN2685=0,0,(AP2685/AN2685)*100)</f>
        <v>0</v>
      </c>
      <c r="AS2685" s="591"/>
      <c r="AT2685" s="578">
        <f>AB2685+AH2685+AN2685</f>
        <v>0</v>
      </c>
      <c r="AU2685" s="579"/>
      <c r="AV2685" s="574">
        <f>AD2685+AJ2685+AP2685</f>
        <v>0</v>
      </c>
      <c r="AW2685" s="575"/>
      <c r="AX2685" s="590">
        <f>IF(AT2685=0,0,(AV2685/AT2685)*100)</f>
        <v>0</v>
      </c>
      <c r="AY2685" s="591"/>
      <c r="AZ2685" s="538"/>
      <c r="BA2685" s="539"/>
      <c r="BB2685" s="552"/>
      <c r="BC2685" s="558"/>
      <c r="BD2685" s="590">
        <f>IF(AZ2685=0,0,(BB2685/AZ2685)*100)</f>
        <v>0</v>
      </c>
      <c r="BE2685" s="591"/>
      <c r="BF2685" s="578">
        <f>AT2685+AZ2685</f>
        <v>0</v>
      </c>
      <c r="BG2685" s="579"/>
      <c r="BH2685" s="574">
        <f>AV2685+BB2685</f>
        <v>0</v>
      </c>
      <c r="BI2685" s="575"/>
      <c r="BJ2685" s="590">
        <f>IF(BF2685=0,0,(BH2685/BF2685)*100)</f>
        <v>0</v>
      </c>
      <c r="BK2685" s="591"/>
      <c r="BL2685" s="650">
        <f>(AD2685*2)+(AJ2685*2)+(AP2685*3)+BB2685</f>
        <v>0</v>
      </c>
      <c r="BM2685" s="651"/>
      <c r="BN2685" s="652"/>
      <c r="BO2685" s="599" t="e">
        <f>(BL2685*BR$2468)+(N2685*BR$2469)+(X2685*BR$2470)+(R2685*BR$2471)+(V2685*BR$2472)+(Z2685*BR$2473)</f>
        <v>#REF!</v>
      </c>
      <c r="BP2685" s="599" t="e">
        <f>((AZ2685-BB2685)*BR$2475)+((AT2685-AV2685)*BR$2474)+(H2685*BR$2476)+(P2685*BR$2477)</f>
        <v>#REF!</v>
      </c>
      <c r="BQ2685" s="54"/>
      <c r="BR2685" s="54"/>
      <c r="BS2685" s="54"/>
    </row>
    <row r="2686" spans="1:71" ht="21.75" customHeight="1">
      <c r="A2686" s="54"/>
      <c r="B2686" s="566"/>
      <c r="C2686" s="560" t="str">
        <f>IF(ROSTER!D$36="","",ROSTER!D$36)</f>
        <v/>
      </c>
      <c r="D2686" s="561"/>
      <c r="E2686" s="547"/>
      <c r="F2686" s="502"/>
      <c r="G2686" s="507"/>
      <c r="H2686" s="544"/>
      <c r="I2686" s="545"/>
      <c r="J2686" s="540"/>
      <c r="K2686" s="541"/>
      <c r="L2686" s="553"/>
      <c r="M2686" s="559"/>
      <c r="N2686" s="556" t="s">
        <v>14</v>
      </c>
      <c r="O2686" s="557"/>
      <c r="P2686" s="540"/>
      <c r="Q2686" s="541"/>
      <c r="R2686" s="553"/>
      <c r="S2686" s="559"/>
      <c r="T2686" s="592"/>
      <c r="U2686" s="593"/>
      <c r="V2686" s="551"/>
      <c r="W2686" s="545"/>
      <c r="X2686" s="540"/>
      <c r="Y2686" s="545"/>
      <c r="Z2686" s="540"/>
      <c r="AA2686" s="545"/>
      <c r="AB2686" s="540"/>
      <c r="AC2686" s="541"/>
      <c r="AD2686" s="553"/>
      <c r="AE2686" s="559"/>
      <c r="AF2686" s="588"/>
      <c r="AG2686" s="589"/>
      <c r="AH2686" s="540"/>
      <c r="AI2686" s="541"/>
      <c r="AJ2686" s="553"/>
      <c r="AK2686" s="559"/>
      <c r="AL2686" s="592"/>
      <c r="AM2686" s="593"/>
      <c r="AN2686" s="540"/>
      <c r="AO2686" s="541"/>
      <c r="AP2686" s="553"/>
      <c r="AQ2686" s="559"/>
      <c r="AR2686" s="592"/>
      <c r="AS2686" s="593"/>
      <c r="AT2686" s="580"/>
      <c r="AU2686" s="581"/>
      <c r="AV2686" s="576"/>
      <c r="AW2686" s="577"/>
      <c r="AX2686" s="592"/>
      <c r="AY2686" s="593"/>
      <c r="AZ2686" s="540"/>
      <c r="BA2686" s="541"/>
      <c r="BB2686" s="553"/>
      <c r="BC2686" s="559"/>
      <c r="BD2686" s="592"/>
      <c r="BE2686" s="593"/>
      <c r="BF2686" s="580"/>
      <c r="BG2686" s="581"/>
      <c r="BH2686" s="576"/>
      <c r="BI2686" s="577"/>
      <c r="BJ2686" s="592"/>
      <c r="BK2686" s="593"/>
      <c r="BL2686" s="653"/>
      <c r="BM2686" s="654"/>
      <c r="BN2686" s="655"/>
      <c r="BO2686" s="600"/>
      <c r="BP2686" s="600"/>
      <c r="BQ2686" s="54"/>
      <c r="BR2686" s="54"/>
      <c r="BS2686" s="54"/>
    </row>
    <row r="2687" spans="1:71" ht="21.75" customHeight="1">
      <c r="A2687" s="54"/>
      <c r="B2687" s="565" t="str">
        <f>IF(ROSTER!B$38="","",ROSTER!B$38)</f>
        <v/>
      </c>
      <c r="C2687" s="536" t="str">
        <f>IF(ROSTER!C$38="","",ROSTER!C$38)</f>
        <v/>
      </c>
      <c r="D2687" s="537"/>
      <c r="E2687" s="546"/>
      <c r="F2687" s="501">
        <f>IF(E2687="y",1,IF(E2687="S",1,0))</f>
        <v>0</v>
      </c>
      <c r="G2687" s="506">
        <f>IF(E2687="S",1,0)</f>
        <v>0</v>
      </c>
      <c r="H2687" s="542"/>
      <c r="I2687" s="543"/>
      <c r="J2687" s="538"/>
      <c r="K2687" s="539"/>
      <c r="L2687" s="552"/>
      <c r="M2687" s="558"/>
      <c r="N2687" s="554">
        <f>L2687+J2687</f>
        <v>0</v>
      </c>
      <c r="O2687" s="555"/>
      <c r="P2687" s="538"/>
      <c r="Q2687" s="539"/>
      <c r="R2687" s="552"/>
      <c r="S2687" s="558"/>
      <c r="T2687" s="590">
        <f t="shared" ref="T2687:T2700" si="2408">R2687-P2687</f>
        <v>0</v>
      </c>
      <c r="U2687" s="591"/>
      <c r="V2687" s="550"/>
      <c r="W2687" s="543"/>
      <c r="X2687" s="538"/>
      <c r="Y2687" s="543"/>
      <c r="Z2687" s="538"/>
      <c r="AA2687" s="543"/>
      <c r="AB2687" s="538"/>
      <c r="AC2687" s="539"/>
      <c r="AD2687" s="552"/>
      <c r="AE2687" s="558"/>
      <c r="AF2687" s="586">
        <f>IF(AB2687=0,0,(AD2687/AB2687)*100)</f>
        <v>0</v>
      </c>
      <c r="AG2687" s="587"/>
      <c r="AH2687" s="538"/>
      <c r="AI2687" s="539"/>
      <c r="AJ2687" s="552"/>
      <c r="AK2687" s="558"/>
      <c r="AL2687" s="590">
        <f>IF(AH2687=0,0,(AJ2687/AH2687)*100)</f>
        <v>0</v>
      </c>
      <c r="AM2687" s="591"/>
      <c r="AN2687" s="538"/>
      <c r="AO2687" s="539"/>
      <c r="AP2687" s="552"/>
      <c r="AQ2687" s="558"/>
      <c r="AR2687" s="590">
        <f>IF(AN2687=0,0,(AP2687/AN2687)*100)</f>
        <v>0</v>
      </c>
      <c r="AS2687" s="591"/>
      <c r="AT2687" s="578">
        <f>AB2687+AH2687+AN2687</f>
        <v>0</v>
      </c>
      <c r="AU2687" s="579"/>
      <c r="AV2687" s="574">
        <f>AD2687+AJ2687+AP2687</f>
        <v>0</v>
      </c>
      <c r="AW2687" s="575"/>
      <c r="AX2687" s="590">
        <f>IF(AT2687=0,0,(AV2687/AT2687)*100)</f>
        <v>0</v>
      </c>
      <c r="AY2687" s="591"/>
      <c r="AZ2687" s="538"/>
      <c r="BA2687" s="539"/>
      <c r="BB2687" s="552"/>
      <c r="BC2687" s="558"/>
      <c r="BD2687" s="590">
        <f>IF(AZ2687=0,0,(BB2687/AZ2687)*100)</f>
        <v>0</v>
      </c>
      <c r="BE2687" s="591"/>
      <c r="BF2687" s="578">
        <f>AT2687+AZ2687</f>
        <v>0</v>
      </c>
      <c r="BG2687" s="579"/>
      <c r="BH2687" s="574">
        <f>AV2687+BB2687</f>
        <v>0</v>
      </c>
      <c r="BI2687" s="575"/>
      <c r="BJ2687" s="590">
        <f>IF(BF2687=0,0,(BH2687/BF2687)*100)</f>
        <v>0</v>
      </c>
      <c r="BK2687" s="591"/>
      <c r="BL2687" s="650">
        <f>(AD2687*2)+(AJ2687*2)+(AP2687*3)+BB2687</f>
        <v>0</v>
      </c>
      <c r="BM2687" s="651"/>
      <c r="BN2687" s="652"/>
      <c r="BO2687" s="599" t="e">
        <f>(BL2687*BR$2468)+(N2687*BR$2469)+(X2687*BR$2470)+(R2687*BR$2471)+(V2687*BR$2472)+(Z2687*BR$2473)</f>
        <v>#REF!</v>
      </c>
      <c r="BP2687" s="599" t="e">
        <f>((AZ2687-BB2687)*BR$2475)+((AT2687-AV2687)*BR$2474)+(H2687*BR$2476)+(P2687*BR$2477)</f>
        <v>#REF!</v>
      </c>
      <c r="BQ2687" s="54"/>
      <c r="BR2687" s="54"/>
      <c r="BS2687" s="54"/>
    </row>
    <row r="2688" spans="1:71" ht="21.75" customHeight="1">
      <c r="A2688" s="54"/>
      <c r="B2688" s="566"/>
      <c r="C2688" s="560" t="str">
        <f>IF(ROSTER!D$38="","",ROSTER!D$38)</f>
        <v/>
      </c>
      <c r="D2688" s="561"/>
      <c r="E2688" s="547"/>
      <c r="F2688" s="502"/>
      <c r="G2688" s="507"/>
      <c r="H2688" s="544"/>
      <c r="I2688" s="545"/>
      <c r="J2688" s="540"/>
      <c r="K2688" s="541"/>
      <c r="L2688" s="553"/>
      <c r="M2688" s="559"/>
      <c r="N2688" s="556" t="s">
        <v>14</v>
      </c>
      <c r="O2688" s="557"/>
      <c r="P2688" s="540"/>
      <c r="Q2688" s="541"/>
      <c r="R2688" s="553"/>
      <c r="S2688" s="559"/>
      <c r="T2688" s="592"/>
      <c r="U2688" s="593"/>
      <c r="V2688" s="551"/>
      <c r="W2688" s="545"/>
      <c r="X2688" s="540"/>
      <c r="Y2688" s="545"/>
      <c r="Z2688" s="540"/>
      <c r="AA2688" s="545"/>
      <c r="AB2688" s="540"/>
      <c r="AC2688" s="541"/>
      <c r="AD2688" s="553"/>
      <c r="AE2688" s="559"/>
      <c r="AF2688" s="588"/>
      <c r="AG2688" s="589"/>
      <c r="AH2688" s="540"/>
      <c r="AI2688" s="541"/>
      <c r="AJ2688" s="553"/>
      <c r="AK2688" s="559"/>
      <c r="AL2688" s="592"/>
      <c r="AM2688" s="593"/>
      <c r="AN2688" s="540"/>
      <c r="AO2688" s="541"/>
      <c r="AP2688" s="553"/>
      <c r="AQ2688" s="559"/>
      <c r="AR2688" s="592"/>
      <c r="AS2688" s="593"/>
      <c r="AT2688" s="580"/>
      <c r="AU2688" s="581"/>
      <c r="AV2688" s="576"/>
      <c r="AW2688" s="577"/>
      <c r="AX2688" s="592"/>
      <c r="AY2688" s="593"/>
      <c r="AZ2688" s="540"/>
      <c r="BA2688" s="541"/>
      <c r="BB2688" s="553"/>
      <c r="BC2688" s="559"/>
      <c r="BD2688" s="592"/>
      <c r="BE2688" s="593"/>
      <c r="BF2688" s="580"/>
      <c r="BG2688" s="581"/>
      <c r="BH2688" s="576"/>
      <c r="BI2688" s="577"/>
      <c r="BJ2688" s="592"/>
      <c r="BK2688" s="593"/>
      <c r="BL2688" s="653"/>
      <c r="BM2688" s="654"/>
      <c r="BN2688" s="655"/>
      <c r="BO2688" s="600"/>
      <c r="BP2688" s="600"/>
      <c r="BQ2688" s="54"/>
      <c r="BR2688" s="54"/>
      <c r="BS2688" s="54"/>
    </row>
    <row r="2689" spans="1:71" ht="21.75" customHeight="1">
      <c r="A2689" s="54"/>
      <c r="B2689" s="565" t="str">
        <f>IF(ROSTER!B$40="","",ROSTER!B$40)</f>
        <v/>
      </c>
      <c r="C2689" s="536" t="str">
        <f>IF(ROSTER!C$40="","",ROSTER!C$40)</f>
        <v/>
      </c>
      <c r="D2689" s="537"/>
      <c r="E2689" s="546"/>
      <c r="F2689" s="501">
        <f>IF(E2689="y",1,IF(E2689="S",1,0))</f>
        <v>0</v>
      </c>
      <c r="G2689" s="506">
        <f>IF(E2689="S",1,0)</f>
        <v>0</v>
      </c>
      <c r="H2689" s="542"/>
      <c r="I2689" s="543"/>
      <c r="J2689" s="538"/>
      <c r="K2689" s="539"/>
      <c r="L2689" s="552"/>
      <c r="M2689" s="558"/>
      <c r="N2689" s="554">
        <f>L2689+J2689</f>
        <v>0</v>
      </c>
      <c r="O2689" s="555"/>
      <c r="P2689" s="538"/>
      <c r="Q2689" s="539"/>
      <c r="R2689" s="552"/>
      <c r="S2689" s="558"/>
      <c r="T2689" s="590">
        <f t="shared" ref="T2689:T2700" si="2409">R2689-P2689</f>
        <v>0</v>
      </c>
      <c r="U2689" s="591"/>
      <c r="V2689" s="550"/>
      <c r="W2689" s="543"/>
      <c r="X2689" s="538"/>
      <c r="Y2689" s="543"/>
      <c r="Z2689" s="538"/>
      <c r="AA2689" s="543"/>
      <c r="AB2689" s="538"/>
      <c r="AC2689" s="539"/>
      <c r="AD2689" s="552"/>
      <c r="AE2689" s="558"/>
      <c r="AF2689" s="586">
        <f>IF(AB2689=0,0,(AD2689/AB2689)*100)</f>
        <v>0</v>
      </c>
      <c r="AG2689" s="587"/>
      <c r="AH2689" s="538"/>
      <c r="AI2689" s="539"/>
      <c r="AJ2689" s="552"/>
      <c r="AK2689" s="558"/>
      <c r="AL2689" s="590">
        <f>IF(AH2689=0,0,(AJ2689/AH2689)*100)</f>
        <v>0</v>
      </c>
      <c r="AM2689" s="591"/>
      <c r="AN2689" s="538"/>
      <c r="AO2689" s="539"/>
      <c r="AP2689" s="552"/>
      <c r="AQ2689" s="558"/>
      <c r="AR2689" s="590">
        <f>IF(AN2689=0,0,(AP2689/AN2689)*100)</f>
        <v>0</v>
      </c>
      <c r="AS2689" s="591"/>
      <c r="AT2689" s="578">
        <f>AB2689+AH2689+AN2689</f>
        <v>0</v>
      </c>
      <c r="AU2689" s="579"/>
      <c r="AV2689" s="574">
        <f>AD2689+AJ2689+AP2689</f>
        <v>0</v>
      </c>
      <c r="AW2689" s="575"/>
      <c r="AX2689" s="590">
        <f>IF(AT2689=0,0,(AV2689/AT2689)*100)</f>
        <v>0</v>
      </c>
      <c r="AY2689" s="591"/>
      <c r="AZ2689" s="538"/>
      <c r="BA2689" s="539"/>
      <c r="BB2689" s="552"/>
      <c r="BC2689" s="558"/>
      <c r="BD2689" s="590">
        <f>IF(AZ2689=0,0,(BB2689/AZ2689)*100)</f>
        <v>0</v>
      </c>
      <c r="BE2689" s="591"/>
      <c r="BF2689" s="578">
        <f>AT2689+AZ2689</f>
        <v>0</v>
      </c>
      <c r="BG2689" s="579"/>
      <c r="BH2689" s="574">
        <f>AV2689+BB2689</f>
        <v>0</v>
      </c>
      <c r="BI2689" s="575"/>
      <c r="BJ2689" s="590">
        <f>IF(BF2689=0,0,(BH2689/BF2689)*100)</f>
        <v>0</v>
      </c>
      <c r="BK2689" s="591"/>
      <c r="BL2689" s="650">
        <f>(AD2689*2)+(AJ2689*2)+(AP2689*3)+BB2689</f>
        <v>0</v>
      </c>
      <c r="BM2689" s="651"/>
      <c r="BN2689" s="652"/>
      <c r="BO2689" s="599" t="e">
        <f>(BL2689*BR$2468)+(N2689*BR$2469)+(X2689*BR$2470)+(R2689*BR$2471)+(V2689*BR$2472)+(Z2689*BR$2473)</f>
        <v>#REF!</v>
      </c>
      <c r="BP2689" s="599" t="e">
        <f>((AZ2689-BB2689)*BR$2475)+((AT2689-AV2689)*BR$2474)+(H2689*BR$2476)+(P2689*BR$2477)</f>
        <v>#REF!</v>
      </c>
      <c r="BQ2689" s="54"/>
      <c r="BR2689" s="54"/>
      <c r="BS2689" s="54"/>
    </row>
    <row r="2690" spans="1:71" ht="21.75" customHeight="1">
      <c r="A2690" s="54"/>
      <c r="B2690" s="566"/>
      <c r="C2690" s="560" t="str">
        <f>IF(ROSTER!D$40="","",ROSTER!D$40)</f>
        <v/>
      </c>
      <c r="D2690" s="561"/>
      <c r="E2690" s="547"/>
      <c r="F2690" s="502"/>
      <c r="G2690" s="507"/>
      <c r="H2690" s="544"/>
      <c r="I2690" s="545"/>
      <c r="J2690" s="540"/>
      <c r="K2690" s="541"/>
      <c r="L2690" s="553"/>
      <c r="M2690" s="559"/>
      <c r="N2690" s="556" t="s">
        <v>14</v>
      </c>
      <c r="O2690" s="557"/>
      <c r="P2690" s="540"/>
      <c r="Q2690" s="541"/>
      <c r="R2690" s="553"/>
      <c r="S2690" s="559"/>
      <c r="T2690" s="592"/>
      <c r="U2690" s="593"/>
      <c r="V2690" s="551"/>
      <c r="W2690" s="545"/>
      <c r="X2690" s="540"/>
      <c r="Y2690" s="545"/>
      <c r="Z2690" s="540"/>
      <c r="AA2690" s="545"/>
      <c r="AB2690" s="540"/>
      <c r="AC2690" s="541"/>
      <c r="AD2690" s="553"/>
      <c r="AE2690" s="559"/>
      <c r="AF2690" s="588"/>
      <c r="AG2690" s="589"/>
      <c r="AH2690" s="540"/>
      <c r="AI2690" s="541"/>
      <c r="AJ2690" s="553"/>
      <c r="AK2690" s="559"/>
      <c r="AL2690" s="592"/>
      <c r="AM2690" s="593"/>
      <c r="AN2690" s="540"/>
      <c r="AO2690" s="541"/>
      <c r="AP2690" s="553"/>
      <c r="AQ2690" s="559"/>
      <c r="AR2690" s="592"/>
      <c r="AS2690" s="593"/>
      <c r="AT2690" s="580"/>
      <c r="AU2690" s="581"/>
      <c r="AV2690" s="576"/>
      <c r="AW2690" s="577"/>
      <c r="AX2690" s="592"/>
      <c r="AY2690" s="593"/>
      <c r="AZ2690" s="540"/>
      <c r="BA2690" s="541"/>
      <c r="BB2690" s="553"/>
      <c r="BC2690" s="559"/>
      <c r="BD2690" s="592"/>
      <c r="BE2690" s="593"/>
      <c r="BF2690" s="580"/>
      <c r="BG2690" s="581"/>
      <c r="BH2690" s="576"/>
      <c r="BI2690" s="577"/>
      <c r="BJ2690" s="592"/>
      <c r="BK2690" s="593"/>
      <c r="BL2690" s="653"/>
      <c r="BM2690" s="654"/>
      <c r="BN2690" s="655"/>
      <c r="BO2690" s="600"/>
      <c r="BP2690" s="600"/>
      <c r="BQ2690" s="54"/>
      <c r="BR2690" s="54"/>
      <c r="BS2690" s="54"/>
    </row>
    <row r="2691" spans="1:71" ht="21.75" customHeight="1">
      <c r="A2691" s="54"/>
      <c r="B2691" s="565" t="str">
        <f>IF(ROSTER!B$42="","",ROSTER!B$42)</f>
        <v/>
      </c>
      <c r="C2691" s="536" t="str">
        <f>IF(ROSTER!C$42="","",ROSTER!C$42)</f>
        <v/>
      </c>
      <c r="D2691" s="537"/>
      <c r="E2691" s="546"/>
      <c r="F2691" s="501">
        <f>IF(E2691="y",1,IF(E2691="S",1,0))</f>
        <v>0</v>
      </c>
      <c r="G2691" s="506">
        <f>IF(E2691="S",1,0)</f>
        <v>0</v>
      </c>
      <c r="H2691" s="542"/>
      <c r="I2691" s="543"/>
      <c r="J2691" s="538"/>
      <c r="K2691" s="539"/>
      <c r="L2691" s="552"/>
      <c r="M2691" s="558"/>
      <c r="N2691" s="554">
        <f>L2691+J2691</f>
        <v>0</v>
      </c>
      <c r="O2691" s="555"/>
      <c r="P2691" s="538"/>
      <c r="Q2691" s="539"/>
      <c r="R2691" s="552"/>
      <c r="S2691" s="558"/>
      <c r="T2691" s="590">
        <f t="shared" ref="T2691:T2700" si="2410">R2691-P2691</f>
        <v>0</v>
      </c>
      <c r="U2691" s="591"/>
      <c r="V2691" s="550"/>
      <c r="W2691" s="543"/>
      <c r="X2691" s="538"/>
      <c r="Y2691" s="543"/>
      <c r="Z2691" s="538"/>
      <c r="AA2691" s="543"/>
      <c r="AB2691" s="538"/>
      <c r="AC2691" s="539"/>
      <c r="AD2691" s="552"/>
      <c r="AE2691" s="558"/>
      <c r="AF2691" s="586">
        <f>IF(AB2691=0,0,(AD2691/AB2691)*100)</f>
        <v>0</v>
      </c>
      <c r="AG2691" s="587"/>
      <c r="AH2691" s="538"/>
      <c r="AI2691" s="539"/>
      <c r="AJ2691" s="552"/>
      <c r="AK2691" s="558"/>
      <c r="AL2691" s="590">
        <f>IF(AH2691=0,0,(AJ2691/AH2691)*100)</f>
        <v>0</v>
      </c>
      <c r="AM2691" s="591"/>
      <c r="AN2691" s="538"/>
      <c r="AO2691" s="539"/>
      <c r="AP2691" s="552"/>
      <c r="AQ2691" s="558"/>
      <c r="AR2691" s="590">
        <f>IF(AN2691=0,0,(AP2691/AN2691)*100)</f>
        <v>0</v>
      </c>
      <c r="AS2691" s="591"/>
      <c r="AT2691" s="578">
        <f>AB2691+AH2691+AN2691</f>
        <v>0</v>
      </c>
      <c r="AU2691" s="579"/>
      <c r="AV2691" s="574">
        <f>AD2691+AJ2691+AP2691</f>
        <v>0</v>
      </c>
      <c r="AW2691" s="575"/>
      <c r="AX2691" s="590">
        <f>IF(AT2691=0,0,(AV2691/AT2691)*100)</f>
        <v>0</v>
      </c>
      <c r="AY2691" s="591"/>
      <c r="AZ2691" s="538"/>
      <c r="BA2691" s="539"/>
      <c r="BB2691" s="552"/>
      <c r="BC2691" s="558"/>
      <c r="BD2691" s="590">
        <f>IF(AZ2691=0,0,(BB2691/AZ2691)*100)</f>
        <v>0</v>
      </c>
      <c r="BE2691" s="591"/>
      <c r="BF2691" s="578">
        <f>AT2691+AZ2691</f>
        <v>0</v>
      </c>
      <c r="BG2691" s="579"/>
      <c r="BH2691" s="574">
        <f>AV2691+BB2691</f>
        <v>0</v>
      </c>
      <c r="BI2691" s="575"/>
      <c r="BJ2691" s="590">
        <f>IF(BF2691=0,0,(BH2691/BF2691)*100)</f>
        <v>0</v>
      </c>
      <c r="BK2691" s="591"/>
      <c r="BL2691" s="650">
        <f>(AD2691*2)+(AJ2691*2)+(AP2691*3)+BB2691</f>
        <v>0</v>
      </c>
      <c r="BM2691" s="651"/>
      <c r="BN2691" s="652"/>
      <c r="BO2691" s="599" t="e">
        <f>(BL2691*BR$2468)+(N2691*BR$2469)+(X2691*BR$2470)+(R2691*BR$2471)+(V2691*BR$2472)+(Z2691*BR$2473)</f>
        <v>#REF!</v>
      </c>
      <c r="BP2691" s="599" t="e">
        <f>((AZ2691-BB2691)*BR$2475)+((AT2691-AV2691)*BR$2474)+(H2691*BR$2476)+(P2691*BR$2477)</f>
        <v>#REF!</v>
      </c>
      <c r="BQ2691" s="54"/>
      <c r="BR2691" s="54"/>
      <c r="BS2691" s="54"/>
    </row>
    <row r="2692" spans="1:71" ht="21.75" customHeight="1">
      <c r="A2692" s="54"/>
      <c r="B2692" s="566"/>
      <c r="C2692" s="560" t="str">
        <f>IF(ROSTER!D$42="","",ROSTER!D$42)</f>
        <v/>
      </c>
      <c r="D2692" s="561"/>
      <c r="E2692" s="547"/>
      <c r="F2692" s="502"/>
      <c r="G2692" s="507"/>
      <c r="H2692" s="544"/>
      <c r="I2692" s="545"/>
      <c r="J2692" s="540"/>
      <c r="K2692" s="541"/>
      <c r="L2692" s="553"/>
      <c r="M2692" s="559"/>
      <c r="N2692" s="556" t="s">
        <v>14</v>
      </c>
      <c r="O2692" s="557"/>
      <c r="P2692" s="540"/>
      <c r="Q2692" s="541"/>
      <c r="R2692" s="553"/>
      <c r="S2692" s="559"/>
      <c r="T2692" s="592"/>
      <c r="U2692" s="593"/>
      <c r="V2692" s="551"/>
      <c r="W2692" s="545"/>
      <c r="X2692" s="540"/>
      <c r="Y2692" s="545"/>
      <c r="Z2692" s="540"/>
      <c r="AA2692" s="545"/>
      <c r="AB2692" s="540"/>
      <c r="AC2692" s="541"/>
      <c r="AD2692" s="553"/>
      <c r="AE2692" s="559"/>
      <c r="AF2692" s="588"/>
      <c r="AG2692" s="589"/>
      <c r="AH2692" s="540"/>
      <c r="AI2692" s="541"/>
      <c r="AJ2692" s="553"/>
      <c r="AK2692" s="559"/>
      <c r="AL2692" s="592"/>
      <c r="AM2692" s="593"/>
      <c r="AN2692" s="540"/>
      <c r="AO2692" s="541"/>
      <c r="AP2692" s="553"/>
      <c r="AQ2692" s="559"/>
      <c r="AR2692" s="592"/>
      <c r="AS2692" s="593"/>
      <c r="AT2692" s="580"/>
      <c r="AU2692" s="581"/>
      <c r="AV2692" s="576"/>
      <c r="AW2692" s="577"/>
      <c r="AX2692" s="592"/>
      <c r="AY2692" s="593"/>
      <c r="AZ2692" s="540"/>
      <c r="BA2692" s="541"/>
      <c r="BB2692" s="553"/>
      <c r="BC2692" s="559"/>
      <c r="BD2692" s="592"/>
      <c r="BE2692" s="593"/>
      <c r="BF2692" s="580"/>
      <c r="BG2692" s="581"/>
      <c r="BH2692" s="576"/>
      <c r="BI2692" s="577"/>
      <c r="BJ2692" s="592"/>
      <c r="BK2692" s="593"/>
      <c r="BL2692" s="653"/>
      <c r="BM2692" s="654"/>
      <c r="BN2692" s="655"/>
      <c r="BO2692" s="600"/>
      <c r="BP2692" s="600"/>
      <c r="BQ2692" s="54"/>
      <c r="BR2692" s="54"/>
      <c r="BS2692" s="54"/>
    </row>
    <row r="2693" spans="1:71" ht="21.75" customHeight="1">
      <c r="A2693" s="54"/>
      <c r="B2693" s="565" t="str">
        <f>IF(ROSTER!B$44="","",ROSTER!B$44)</f>
        <v/>
      </c>
      <c r="C2693" s="536" t="str">
        <f>IF(ROSTER!C$44="","",ROSTER!C$44)</f>
        <v/>
      </c>
      <c r="D2693" s="537"/>
      <c r="E2693" s="546"/>
      <c r="F2693" s="501">
        <f>IF(E2693="y",1,IF(E2693="S",1,0))</f>
        <v>0</v>
      </c>
      <c r="G2693" s="506">
        <f>IF(E2693="S",1,0)</f>
        <v>0</v>
      </c>
      <c r="H2693" s="542"/>
      <c r="I2693" s="543"/>
      <c r="J2693" s="538"/>
      <c r="K2693" s="539"/>
      <c r="L2693" s="552"/>
      <c r="M2693" s="558"/>
      <c r="N2693" s="554">
        <f>L2693+J2693</f>
        <v>0</v>
      </c>
      <c r="O2693" s="555"/>
      <c r="P2693" s="538"/>
      <c r="Q2693" s="539"/>
      <c r="R2693" s="552"/>
      <c r="S2693" s="558"/>
      <c r="T2693" s="590">
        <f t="shared" ref="T2693:T2700" si="2411">R2693-P2693</f>
        <v>0</v>
      </c>
      <c r="U2693" s="591"/>
      <c r="V2693" s="550"/>
      <c r="W2693" s="543"/>
      <c r="X2693" s="538"/>
      <c r="Y2693" s="543"/>
      <c r="Z2693" s="538"/>
      <c r="AA2693" s="543"/>
      <c r="AB2693" s="538"/>
      <c r="AC2693" s="539"/>
      <c r="AD2693" s="552"/>
      <c r="AE2693" s="558"/>
      <c r="AF2693" s="586">
        <f>IF(AB2693=0,0,(AD2693/AB2693)*100)</f>
        <v>0</v>
      </c>
      <c r="AG2693" s="587"/>
      <c r="AH2693" s="538"/>
      <c r="AI2693" s="539"/>
      <c r="AJ2693" s="552"/>
      <c r="AK2693" s="558"/>
      <c r="AL2693" s="590">
        <f>IF(AH2693=0,0,(AJ2693/AH2693)*100)</f>
        <v>0</v>
      </c>
      <c r="AM2693" s="591"/>
      <c r="AN2693" s="538"/>
      <c r="AO2693" s="539"/>
      <c r="AP2693" s="552"/>
      <c r="AQ2693" s="558"/>
      <c r="AR2693" s="590">
        <f>IF(AN2693=0,0,(AP2693/AN2693)*100)</f>
        <v>0</v>
      </c>
      <c r="AS2693" s="591"/>
      <c r="AT2693" s="578">
        <f>AB2693+AH2693+AN2693</f>
        <v>0</v>
      </c>
      <c r="AU2693" s="579"/>
      <c r="AV2693" s="574">
        <f>AD2693+AJ2693+AP2693</f>
        <v>0</v>
      </c>
      <c r="AW2693" s="575"/>
      <c r="AX2693" s="590">
        <f>IF(AT2693=0,0,(AV2693/AT2693)*100)</f>
        <v>0</v>
      </c>
      <c r="AY2693" s="591"/>
      <c r="AZ2693" s="538"/>
      <c r="BA2693" s="539"/>
      <c r="BB2693" s="552"/>
      <c r="BC2693" s="558"/>
      <c r="BD2693" s="590">
        <f>IF(AZ2693=0,0,(BB2693/AZ2693)*100)</f>
        <v>0</v>
      </c>
      <c r="BE2693" s="591"/>
      <c r="BF2693" s="578">
        <f>AT2693+AZ2693</f>
        <v>0</v>
      </c>
      <c r="BG2693" s="579"/>
      <c r="BH2693" s="574">
        <f>AV2693+BB2693</f>
        <v>0</v>
      </c>
      <c r="BI2693" s="575"/>
      <c r="BJ2693" s="590">
        <f>IF(BF2693=0,0,(BH2693/BF2693)*100)</f>
        <v>0</v>
      </c>
      <c r="BK2693" s="591"/>
      <c r="BL2693" s="650">
        <f>(AD2693*2)+(AJ2693*2)+(AP2693*3)+BB2693</f>
        <v>0</v>
      </c>
      <c r="BM2693" s="651"/>
      <c r="BN2693" s="652"/>
      <c r="BO2693" s="599" t="e">
        <f>(BL2693*BR$2468)+(N2693*BR$2469)+(X2693*BR$2470)+(R2693*BR$2471)+(V2693*BR$2472)+(Z2693*BR$2473)</f>
        <v>#REF!</v>
      </c>
      <c r="BP2693" s="599" t="e">
        <f>((AZ2693-BB2693)*BR$2475)+((AT2693-AV2693)*BR$2474)+(H2693*BR$2476)+(P2693*BR$2477)</f>
        <v>#REF!</v>
      </c>
      <c r="BQ2693" s="54"/>
      <c r="BR2693" s="54"/>
      <c r="BS2693" s="54"/>
    </row>
    <row r="2694" spans="1:71" ht="21.75" customHeight="1">
      <c r="A2694" s="54"/>
      <c r="B2694" s="566"/>
      <c r="C2694" s="560" t="str">
        <f>IF(ROSTER!D$44="","",ROSTER!D$44)</f>
        <v/>
      </c>
      <c r="D2694" s="561"/>
      <c r="E2694" s="547"/>
      <c r="F2694" s="502"/>
      <c r="G2694" s="507"/>
      <c r="H2694" s="544"/>
      <c r="I2694" s="545"/>
      <c r="J2694" s="540"/>
      <c r="K2694" s="541"/>
      <c r="L2694" s="553"/>
      <c r="M2694" s="559"/>
      <c r="N2694" s="556" t="s">
        <v>14</v>
      </c>
      <c r="O2694" s="557"/>
      <c r="P2694" s="540"/>
      <c r="Q2694" s="541"/>
      <c r="R2694" s="553"/>
      <c r="S2694" s="559"/>
      <c r="T2694" s="592"/>
      <c r="U2694" s="593"/>
      <c r="V2694" s="551"/>
      <c r="W2694" s="545"/>
      <c r="X2694" s="540"/>
      <c r="Y2694" s="545"/>
      <c r="Z2694" s="540"/>
      <c r="AA2694" s="545"/>
      <c r="AB2694" s="540"/>
      <c r="AC2694" s="541"/>
      <c r="AD2694" s="553"/>
      <c r="AE2694" s="559"/>
      <c r="AF2694" s="588"/>
      <c r="AG2694" s="589"/>
      <c r="AH2694" s="540"/>
      <c r="AI2694" s="541"/>
      <c r="AJ2694" s="553"/>
      <c r="AK2694" s="559"/>
      <c r="AL2694" s="592"/>
      <c r="AM2694" s="593"/>
      <c r="AN2694" s="540"/>
      <c r="AO2694" s="541"/>
      <c r="AP2694" s="553"/>
      <c r="AQ2694" s="559"/>
      <c r="AR2694" s="592"/>
      <c r="AS2694" s="593"/>
      <c r="AT2694" s="580"/>
      <c r="AU2694" s="581"/>
      <c r="AV2694" s="576"/>
      <c r="AW2694" s="577"/>
      <c r="AX2694" s="592"/>
      <c r="AY2694" s="593"/>
      <c r="AZ2694" s="540"/>
      <c r="BA2694" s="541"/>
      <c r="BB2694" s="553"/>
      <c r="BC2694" s="559"/>
      <c r="BD2694" s="592"/>
      <c r="BE2694" s="593"/>
      <c r="BF2694" s="580"/>
      <c r="BG2694" s="581"/>
      <c r="BH2694" s="576"/>
      <c r="BI2694" s="577"/>
      <c r="BJ2694" s="592"/>
      <c r="BK2694" s="593"/>
      <c r="BL2694" s="653"/>
      <c r="BM2694" s="654"/>
      <c r="BN2694" s="655"/>
      <c r="BO2694" s="600"/>
      <c r="BP2694" s="600"/>
      <c r="BQ2694" s="54"/>
      <c r="BR2694" s="54"/>
      <c r="BS2694" s="54"/>
    </row>
    <row r="2695" spans="1:71" ht="21.75" customHeight="1">
      <c r="A2695" s="54"/>
      <c r="B2695" s="565" t="str">
        <f>IF(ROSTER!B$46="","",ROSTER!B$46)</f>
        <v/>
      </c>
      <c r="C2695" s="536" t="str">
        <f>IF(ROSTER!C$46="","",ROSTER!C$46)</f>
        <v/>
      </c>
      <c r="D2695" s="537"/>
      <c r="E2695" s="546"/>
      <c r="F2695" s="501">
        <f>IF(E2695="y",1,IF(E2695="S",1,0))</f>
        <v>0</v>
      </c>
      <c r="G2695" s="506">
        <f>IF(E2695="S",1,0)</f>
        <v>0</v>
      </c>
      <c r="H2695" s="542"/>
      <c r="I2695" s="543"/>
      <c r="J2695" s="538"/>
      <c r="K2695" s="539"/>
      <c r="L2695" s="552"/>
      <c r="M2695" s="558"/>
      <c r="N2695" s="554">
        <f>L2695+J2695</f>
        <v>0</v>
      </c>
      <c r="O2695" s="555"/>
      <c r="P2695" s="538"/>
      <c r="Q2695" s="539"/>
      <c r="R2695" s="552"/>
      <c r="S2695" s="558"/>
      <c r="T2695" s="590">
        <f t="shared" ref="T2695:T2700" si="2412">R2695-P2695</f>
        <v>0</v>
      </c>
      <c r="U2695" s="591"/>
      <c r="V2695" s="550"/>
      <c r="W2695" s="543"/>
      <c r="X2695" s="538"/>
      <c r="Y2695" s="543"/>
      <c r="Z2695" s="538"/>
      <c r="AA2695" s="543"/>
      <c r="AB2695" s="538"/>
      <c r="AC2695" s="539"/>
      <c r="AD2695" s="552"/>
      <c r="AE2695" s="558"/>
      <c r="AF2695" s="586">
        <f>IF(AB2695=0,0,(AD2695/AB2695)*100)</f>
        <v>0</v>
      </c>
      <c r="AG2695" s="587"/>
      <c r="AH2695" s="538"/>
      <c r="AI2695" s="539"/>
      <c r="AJ2695" s="552"/>
      <c r="AK2695" s="558"/>
      <c r="AL2695" s="590">
        <f>IF(AH2695=0,0,(AJ2695/AH2695)*100)</f>
        <v>0</v>
      </c>
      <c r="AM2695" s="591"/>
      <c r="AN2695" s="538"/>
      <c r="AO2695" s="539"/>
      <c r="AP2695" s="552"/>
      <c r="AQ2695" s="558"/>
      <c r="AR2695" s="590">
        <f>IF(AN2695=0,0,(AP2695/AN2695)*100)</f>
        <v>0</v>
      </c>
      <c r="AS2695" s="591"/>
      <c r="AT2695" s="578">
        <f>AB2695+AH2695+AN2695</f>
        <v>0</v>
      </c>
      <c r="AU2695" s="579"/>
      <c r="AV2695" s="574">
        <f>AD2695+AJ2695+AP2695</f>
        <v>0</v>
      </c>
      <c r="AW2695" s="575"/>
      <c r="AX2695" s="590">
        <f>IF(AT2695=0,0,(AV2695/AT2695)*100)</f>
        <v>0</v>
      </c>
      <c r="AY2695" s="591"/>
      <c r="AZ2695" s="538"/>
      <c r="BA2695" s="539"/>
      <c r="BB2695" s="552"/>
      <c r="BC2695" s="558"/>
      <c r="BD2695" s="590">
        <f>IF(AZ2695=0,0,(BB2695/AZ2695)*100)</f>
        <v>0</v>
      </c>
      <c r="BE2695" s="591"/>
      <c r="BF2695" s="578">
        <f>AT2695+AZ2695</f>
        <v>0</v>
      </c>
      <c r="BG2695" s="579"/>
      <c r="BH2695" s="574">
        <f>AV2695+BB2695</f>
        <v>0</v>
      </c>
      <c r="BI2695" s="575"/>
      <c r="BJ2695" s="590">
        <f>IF(BF2695=0,0,(BH2695/BF2695)*100)</f>
        <v>0</v>
      </c>
      <c r="BK2695" s="591"/>
      <c r="BL2695" s="650">
        <f>(AD2695*2)+(AJ2695*2)+(AP2695*3)+BB2695</f>
        <v>0</v>
      </c>
      <c r="BM2695" s="651"/>
      <c r="BN2695" s="652"/>
      <c r="BO2695" s="601" t="e">
        <f>(BL2695*BR$74)+(N2695*BR$75)+(X2695*BR$76)+(R2695*BR$77)+(V2695*BR$78)+(Z2695*BR$79)</f>
        <v>#REF!</v>
      </c>
      <c r="BP2695" s="599" t="e">
        <f>((AZ2695-BB2695)*BR$81)+((AT2695-AV2695)*BR$80)+(H2695*BR$82)+(P2695*BR$83)</f>
        <v>#REF!</v>
      </c>
      <c r="BQ2695" s="54"/>
      <c r="BR2695" s="54"/>
      <c r="BS2695" s="54"/>
    </row>
    <row r="2696" spans="1:71" ht="22.5" customHeight="1">
      <c r="A2696" s="54"/>
      <c r="B2696" s="566"/>
      <c r="C2696" s="560" t="str">
        <f>IF(ROSTER!D$46="","",ROSTER!D$46)</f>
        <v/>
      </c>
      <c r="D2696" s="561"/>
      <c r="E2696" s="547"/>
      <c r="F2696" s="502"/>
      <c r="G2696" s="507"/>
      <c r="H2696" s="544"/>
      <c r="I2696" s="545"/>
      <c r="J2696" s="540"/>
      <c r="K2696" s="541"/>
      <c r="L2696" s="553"/>
      <c r="M2696" s="559"/>
      <c r="N2696" s="556" t="s">
        <v>14</v>
      </c>
      <c r="O2696" s="557"/>
      <c r="P2696" s="540"/>
      <c r="Q2696" s="541"/>
      <c r="R2696" s="553"/>
      <c r="S2696" s="559"/>
      <c r="T2696" s="592"/>
      <c r="U2696" s="593"/>
      <c r="V2696" s="551"/>
      <c r="W2696" s="545"/>
      <c r="X2696" s="540"/>
      <c r="Y2696" s="545"/>
      <c r="Z2696" s="540"/>
      <c r="AA2696" s="545"/>
      <c r="AB2696" s="540"/>
      <c r="AC2696" s="541"/>
      <c r="AD2696" s="553"/>
      <c r="AE2696" s="559"/>
      <c r="AF2696" s="588"/>
      <c r="AG2696" s="589"/>
      <c r="AH2696" s="540"/>
      <c r="AI2696" s="541"/>
      <c r="AJ2696" s="553"/>
      <c r="AK2696" s="559"/>
      <c r="AL2696" s="592"/>
      <c r="AM2696" s="593"/>
      <c r="AN2696" s="540"/>
      <c r="AO2696" s="541"/>
      <c r="AP2696" s="553"/>
      <c r="AQ2696" s="559"/>
      <c r="AR2696" s="592"/>
      <c r="AS2696" s="593"/>
      <c r="AT2696" s="580"/>
      <c r="AU2696" s="581"/>
      <c r="AV2696" s="576"/>
      <c r="AW2696" s="577"/>
      <c r="AX2696" s="592"/>
      <c r="AY2696" s="593"/>
      <c r="AZ2696" s="540"/>
      <c r="BA2696" s="541"/>
      <c r="BB2696" s="553"/>
      <c r="BC2696" s="559"/>
      <c r="BD2696" s="592"/>
      <c r="BE2696" s="593"/>
      <c r="BF2696" s="580"/>
      <c r="BG2696" s="581"/>
      <c r="BH2696" s="576"/>
      <c r="BI2696" s="577"/>
      <c r="BJ2696" s="592"/>
      <c r="BK2696" s="593"/>
      <c r="BL2696" s="653"/>
      <c r="BM2696" s="654"/>
      <c r="BN2696" s="655"/>
      <c r="BO2696" s="602"/>
      <c r="BP2696" s="600"/>
      <c r="BQ2696" s="54"/>
      <c r="BR2696" s="54"/>
      <c r="BS2696" s="54"/>
    </row>
    <row r="2697" spans="1:71" ht="21.75" customHeight="1">
      <c r="A2697" s="54"/>
      <c r="B2697" s="565" t="str">
        <f>IF(ROSTER!B$48="","",ROSTER!B$48)</f>
        <v/>
      </c>
      <c r="C2697" s="536" t="str">
        <f>IF(ROSTER!C$48="","",ROSTER!C$48)</f>
        <v/>
      </c>
      <c r="D2697" s="537"/>
      <c r="E2697" s="546"/>
      <c r="F2697" s="501">
        <f t="shared" ref="F2697" si="2413">IF(E2697="y",1,IF(E2697="S",1,0))</f>
        <v>0</v>
      </c>
      <c r="G2697" s="506">
        <f t="shared" ref="G2697" si="2414">IF(E2697="S",1,0)</f>
        <v>0</v>
      </c>
      <c r="H2697" s="542"/>
      <c r="I2697" s="543"/>
      <c r="J2697" s="538"/>
      <c r="K2697" s="539"/>
      <c r="L2697" s="552"/>
      <c r="M2697" s="558"/>
      <c r="N2697" s="554">
        <f t="shared" ref="N2697" si="2415">L2697+J2697</f>
        <v>0</v>
      </c>
      <c r="O2697" s="555"/>
      <c r="P2697" s="538"/>
      <c r="Q2697" s="539"/>
      <c r="R2697" s="552"/>
      <c r="S2697" s="558"/>
      <c r="T2697" s="590">
        <f t="shared" ref="T2697:T2700" si="2416">R2697-P2697</f>
        <v>0</v>
      </c>
      <c r="U2697" s="591"/>
      <c r="V2697" s="550"/>
      <c r="W2697" s="543"/>
      <c r="X2697" s="538"/>
      <c r="Y2697" s="543"/>
      <c r="Z2697" s="538"/>
      <c r="AA2697" s="543"/>
      <c r="AB2697" s="538"/>
      <c r="AC2697" s="539"/>
      <c r="AD2697" s="552"/>
      <c r="AE2697" s="558"/>
      <c r="AF2697" s="586"/>
      <c r="AG2697" s="587"/>
      <c r="AH2697" s="538"/>
      <c r="AI2697" s="539"/>
      <c r="AJ2697" s="552"/>
      <c r="AK2697" s="558"/>
      <c r="AL2697" s="590">
        <f t="shared" ref="AL2697" si="2417">IF(AH2697=0,0,(AJ2697/AH2697)*100)</f>
        <v>0</v>
      </c>
      <c r="AM2697" s="591"/>
      <c r="AN2697" s="538"/>
      <c r="AO2697" s="539"/>
      <c r="AP2697" s="552"/>
      <c r="AQ2697" s="558"/>
      <c r="AR2697" s="590">
        <f t="shared" ref="AR2697" si="2418">IF(AN2697=0,0,(AP2697/AN2697)*100)</f>
        <v>0</v>
      </c>
      <c r="AS2697" s="591"/>
      <c r="AT2697" s="578">
        <f t="shared" ref="AT2697" si="2419">AB2697+AH2697+AN2697</f>
        <v>0</v>
      </c>
      <c r="AU2697" s="579"/>
      <c r="AV2697" s="574">
        <f t="shared" ref="AV2697" si="2420">AD2697+AJ2697+AP2697</f>
        <v>0</v>
      </c>
      <c r="AW2697" s="575"/>
      <c r="AX2697" s="590">
        <f t="shared" ref="AX2697" si="2421">IF(AT2697=0,0,(AV2697/AT2697)*100)</f>
        <v>0</v>
      </c>
      <c r="AY2697" s="591"/>
      <c r="AZ2697" s="538"/>
      <c r="BA2697" s="539"/>
      <c r="BB2697" s="552"/>
      <c r="BC2697" s="558"/>
      <c r="BD2697" s="590">
        <f t="shared" ref="BD2697" si="2422">IF(AZ2697=0,0,(BB2697/AZ2697)*100)</f>
        <v>0</v>
      </c>
      <c r="BE2697" s="591"/>
      <c r="BF2697" s="578">
        <f t="shared" ref="BF2697" si="2423">AT2697+AZ2697</f>
        <v>0</v>
      </c>
      <c r="BG2697" s="579"/>
      <c r="BH2697" s="574">
        <f t="shared" ref="BH2697" si="2424">AV2697+BB2697</f>
        <v>0</v>
      </c>
      <c r="BI2697" s="575"/>
      <c r="BJ2697" s="590">
        <f t="shared" ref="BJ2697" si="2425">IF(BF2697=0,0,(BH2697/BF2697)*100)</f>
        <v>0</v>
      </c>
      <c r="BK2697" s="591"/>
      <c r="BL2697" s="650">
        <f t="shared" ref="BL2697" si="2426">(AD2697*2)+(AJ2697*2)+(AP2697*3)+BB2697</f>
        <v>0</v>
      </c>
      <c r="BM2697" s="651"/>
      <c r="BN2697" s="652"/>
      <c r="BO2697" s="601" t="e">
        <f>(BL2697*BR$74)+(N2697*BR$75)+(X2697*BR$76)+(R2697*BR$77)+(V2697*BR$78)+(Z2697*BR$79)</f>
        <v>#REF!</v>
      </c>
      <c r="BP2697" s="599" t="e">
        <f>((AZ2697-BB2697)*BR$81)+((AT2697-AV2697)*BR$80)+(H2697*BR$82)+(P2697*BR$83)</f>
        <v>#REF!</v>
      </c>
      <c r="BQ2697" s="54"/>
      <c r="BR2697" s="54"/>
      <c r="BS2697" s="54"/>
    </row>
    <row r="2698" spans="1:71" ht="22.5" customHeight="1">
      <c r="A2698" s="54"/>
      <c r="B2698" s="566"/>
      <c r="C2698" s="560" t="str">
        <f>IF(ROSTER!D$48="","",ROSTER!D$48)</f>
        <v/>
      </c>
      <c r="D2698" s="561"/>
      <c r="E2698" s="547"/>
      <c r="F2698" s="502"/>
      <c r="G2698" s="507"/>
      <c r="H2698" s="544"/>
      <c r="I2698" s="545"/>
      <c r="J2698" s="540"/>
      <c r="K2698" s="541"/>
      <c r="L2698" s="553"/>
      <c r="M2698" s="559"/>
      <c r="N2698" s="556" t="s">
        <v>14</v>
      </c>
      <c r="O2698" s="557"/>
      <c r="P2698" s="540"/>
      <c r="Q2698" s="541"/>
      <c r="R2698" s="553"/>
      <c r="S2698" s="559"/>
      <c r="T2698" s="592"/>
      <c r="U2698" s="593"/>
      <c r="V2698" s="551"/>
      <c r="W2698" s="545"/>
      <c r="X2698" s="540"/>
      <c r="Y2698" s="545"/>
      <c r="Z2698" s="540"/>
      <c r="AA2698" s="545"/>
      <c r="AB2698" s="540"/>
      <c r="AC2698" s="541"/>
      <c r="AD2698" s="553"/>
      <c r="AE2698" s="559"/>
      <c r="AF2698" s="588"/>
      <c r="AG2698" s="589"/>
      <c r="AH2698" s="540"/>
      <c r="AI2698" s="541"/>
      <c r="AJ2698" s="553"/>
      <c r="AK2698" s="559"/>
      <c r="AL2698" s="592"/>
      <c r="AM2698" s="593"/>
      <c r="AN2698" s="540"/>
      <c r="AO2698" s="541"/>
      <c r="AP2698" s="553"/>
      <c r="AQ2698" s="559"/>
      <c r="AR2698" s="592"/>
      <c r="AS2698" s="593"/>
      <c r="AT2698" s="580"/>
      <c r="AU2698" s="581"/>
      <c r="AV2698" s="576"/>
      <c r="AW2698" s="577"/>
      <c r="AX2698" s="592"/>
      <c r="AY2698" s="593"/>
      <c r="AZ2698" s="540"/>
      <c r="BA2698" s="541"/>
      <c r="BB2698" s="553"/>
      <c r="BC2698" s="559"/>
      <c r="BD2698" s="592"/>
      <c r="BE2698" s="593"/>
      <c r="BF2698" s="580"/>
      <c r="BG2698" s="581"/>
      <c r="BH2698" s="576"/>
      <c r="BI2698" s="577"/>
      <c r="BJ2698" s="592"/>
      <c r="BK2698" s="593"/>
      <c r="BL2698" s="653"/>
      <c r="BM2698" s="654"/>
      <c r="BN2698" s="655"/>
      <c r="BO2698" s="602"/>
      <c r="BP2698" s="600"/>
      <c r="BQ2698" s="54"/>
      <c r="BR2698" s="54"/>
      <c r="BS2698" s="54"/>
    </row>
    <row r="2699" spans="1:71" ht="21.75" customHeight="1">
      <c r="A2699" s="54"/>
      <c r="B2699" s="565" t="str">
        <f>IF(ROSTER!B$50="","",ROSTER!B$50)</f>
        <v/>
      </c>
      <c r="C2699" s="536" t="str">
        <f>IF(ROSTER!C$50="","",ROSTER!C$50)</f>
        <v/>
      </c>
      <c r="D2699" s="537"/>
      <c r="E2699" s="546"/>
      <c r="F2699" s="501">
        <f t="shared" ref="F2699" si="2427">IF(E2699="y",1,IF(E2699="S",1,0))</f>
        <v>0</v>
      </c>
      <c r="G2699" s="506">
        <f t="shared" ref="G2699" si="2428">IF(E2699="S",1,0)</f>
        <v>0</v>
      </c>
      <c r="H2699" s="542"/>
      <c r="I2699" s="543"/>
      <c r="J2699" s="538"/>
      <c r="K2699" s="539"/>
      <c r="L2699" s="552"/>
      <c r="M2699" s="558"/>
      <c r="N2699" s="554">
        <f t="shared" ref="N2699" si="2429">L2699+J2699</f>
        <v>0</v>
      </c>
      <c r="O2699" s="555"/>
      <c r="P2699" s="538"/>
      <c r="Q2699" s="539"/>
      <c r="R2699" s="552"/>
      <c r="S2699" s="558"/>
      <c r="T2699" s="590">
        <f t="shared" ref="T2699:T2700" si="2430">R2699-P2699</f>
        <v>0</v>
      </c>
      <c r="U2699" s="591"/>
      <c r="V2699" s="550"/>
      <c r="W2699" s="543"/>
      <c r="X2699" s="538"/>
      <c r="Y2699" s="543"/>
      <c r="Z2699" s="538"/>
      <c r="AA2699" s="543"/>
      <c r="AB2699" s="538"/>
      <c r="AC2699" s="539"/>
      <c r="AD2699" s="552"/>
      <c r="AE2699" s="558"/>
      <c r="AF2699" s="586"/>
      <c r="AG2699" s="587"/>
      <c r="AH2699" s="538"/>
      <c r="AI2699" s="539"/>
      <c r="AJ2699" s="552"/>
      <c r="AK2699" s="558"/>
      <c r="AL2699" s="590">
        <f t="shared" ref="AL2699" si="2431">IF(AH2699=0,0,(AJ2699/AH2699)*100)</f>
        <v>0</v>
      </c>
      <c r="AM2699" s="591"/>
      <c r="AN2699" s="538"/>
      <c r="AO2699" s="539"/>
      <c r="AP2699" s="552"/>
      <c r="AQ2699" s="558"/>
      <c r="AR2699" s="590">
        <f t="shared" ref="AR2699" si="2432">IF(AN2699=0,0,(AP2699/AN2699)*100)</f>
        <v>0</v>
      </c>
      <c r="AS2699" s="591"/>
      <c r="AT2699" s="578">
        <f t="shared" ref="AT2699" si="2433">AB2699+AH2699+AN2699</f>
        <v>0</v>
      </c>
      <c r="AU2699" s="579"/>
      <c r="AV2699" s="574">
        <f t="shared" ref="AV2699" si="2434">AD2699+AJ2699+AP2699</f>
        <v>0</v>
      </c>
      <c r="AW2699" s="575"/>
      <c r="AX2699" s="590">
        <f t="shared" ref="AX2699" si="2435">IF(AT2699=0,0,(AV2699/AT2699)*100)</f>
        <v>0</v>
      </c>
      <c r="AY2699" s="591"/>
      <c r="AZ2699" s="538"/>
      <c r="BA2699" s="539"/>
      <c r="BB2699" s="552"/>
      <c r="BC2699" s="558"/>
      <c r="BD2699" s="590">
        <f t="shared" ref="BD2699" si="2436">IF(AZ2699=0,0,(BB2699/AZ2699)*100)</f>
        <v>0</v>
      </c>
      <c r="BE2699" s="591"/>
      <c r="BF2699" s="578">
        <f t="shared" ref="BF2699" si="2437">AT2699+AZ2699</f>
        <v>0</v>
      </c>
      <c r="BG2699" s="579"/>
      <c r="BH2699" s="574">
        <f t="shared" ref="BH2699" si="2438">AV2699+BB2699</f>
        <v>0</v>
      </c>
      <c r="BI2699" s="575"/>
      <c r="BJ2699" s="590">
        <f t="shared" ref="BJ2699" si="2439">IF(BF2699=0,0,(BH2699/BF2699)*100)</f>
        <v>0</v>
      </c>
      <c r="BK2699" s="591"/>
      <c r="BL2699" s="650">
        <f t="shared" ref="BL2699" si="2440">(AD2699*2)+(AJ2699*2)+(AP2699*3)+BB2699</f>
        <v>0</v>
      </c>
      <c r="BM2699" s="651"/>
      <c r="BN2699" s="652"/>
      <c r="BO2699" s="601" t="e">
        <f>(BL2699*BR$74)+(N2699*BR$75)+(X2699*BR$76)+(R2699*BR$77)+(V2699*BR$78)+(Z2699*BR$79)</f>
        <v>#REF!</v>
      </c>
      <c r="BP2699" s="599" t="e">
        <f>((AZ2699-BB2699)*BR$81)+((AT2699-AV2699)*BR$80)+(H2699*BR$82)+(P2699*BR$83)</f>
        <v>#REF!</v>
      </c>
      <c r="BQ2699" s="54"/>
      <c r="BR2699" s="54"/>
      <c r="BS2699" s="54"/>
    </row>
    <row r="2700" spans="1:71" ht="22.5" customHeight="1" thickBot="1">
      <c r="A2700" s="54"/>
      <c r="B2700" s="566"/>
      <c r="C2700" s="560" t="str">
        <f>IF(ROSTER!D$50="","",ROSTER!D$50)</f>
        <v/>
      </c>
      <c r="D2700" s="561"/>
      <c r="E2700" s="547"/>
      <c r="F2700" s="502"/>
      <c r="G2700" s="507"/>
      <c r="H2700" s="544"/>
      <c r="I2700" s="545"/>
      <c r="J2700" s="540"/>
      <c r="K2700" s="541"/>
      <c r="L2700" s="553"/>
      <c r="M2700" s="559"/>
      <c r="N2700" s="556" t="s">
        <v>14</v>
      </c>
      <c r="O2700" s="557"/>
      <c r="P2700" s="540"/>
      <c r="Q2700" s="541"/>
      <c r="R2700" s="553"/>
      <c r="S2700" s="559"/>
      <c r="T2700" s="592"/>
      <c r="U2700" s="593"/>
      <c r="V2700" s="551"/>
      <c r="W2700" s="545"/>
      <c r="X2700" s="540"/>
      <c r="Y2700" s="545"/>
      <c r="Z2700" s="540"/>
      <c r="AA2700" s="545"/>
      <c r="AB2700" s="540"/>
      <c r="AC2700" s="541"/>
      <c r="AD2700" s="553"/>
      <c r="AE2700" s="559"/>
      <c r="AF2700" s="588"/>
      <c r="AG2700" s="589"/>
      <c r="AH2700" s="540"/>
      <c r="AI2700" s="541"/>
      <c r="AJ2700" s="553"/>
      <c r="AK2700" s="559"/>
      <c r="AL2700" s="592"/>
      <c r="AM2700" s="593"/>
      <c r="AN2700" s="540"/>
      <c r="AO2700" s="541"/>
      <c r="AP2700" s="553"/>
      <c r="AQ2700" s="559"/>
      <c r="AR2700" s="592"/>
      <c r="AS2700" s="593"/>
      <c r="AT2700" s="580"/>
      <c r="AU2700" s="581"/>
      <c r="AV2700" s="576"/>
      <c r="AW2700" s="577"/>
      <c r="AX2700" s="592"/>
      <c r="AY2700" s="593"/>
      <c r="AZ2700" s="540"/>
      <c r="BA2700" s="541"/>
      <c r="BB2700" s="553"/>
      <c r="BC2700" s="559"/>
      <c r="BD2700" s="592"/>
      <c r="BE2700" s="593"/>
      <c r="BF2700" s="580"/>
      <c r="BG2700" s="581"/>
      <c r="BH2700" s="576"/>
      <c r="BI2700" s="577"/>
      <c r="BJ2700" s="592"/>
      <c r="BK2700" s="593"/>
      <c r="BL2700" s="653"/>
      <c r="BM2700" s="654"/>
      <c r="BN2700" s="655"/>
      <c r="BO2700" s="602"/>
      <c r="BP2700" s="600"/>
      <c r="BQ2700" s="54"/>
      <c r="BR2700" s="54"/>
      <c r="BS2700" s="54"/>
    </row>
    <row r="2701" spans="1:71" s="335" customFormat="1" ht="33.4" customHeight="1">
      <c r="A2701" s="333"/>
      <c r="B2701" s="689"/>
      <c r="C2701" s="685"/>
      <c r="D2701" s="685" t="s">
        <v>10</v>
      </c>
      <c r="E2701" s="686"/>
      <c r="F2701" s="334"/>
      <c r="G2701" s="334"/>
      <c r="H2701" s="642">
        <f>SUM(H2657:I2700)</f>
        <v>0</v>
      </c>
      <c r="I2701" s="631"/>
      <c r="J2701" s="642">
        <f>SUM(J2657:K2700)</f>
        <v>0</v>
      </c>
      <c r="K2701" s="631"/>
      <c r="L2701" s="630">
        <f>SUM(L2657:M2700)</f>
        <v>0</v>
      </c>
      <c r="M2701" s="640"/>
      <c r="N2701" s="626">
        <f>L2701+J2701</f>
        <v>0</v>
      </c>
      <c r="O2701" s="627"/>
      <c r="P2701" s="630">
        <f>SUM(P2657:Q2700)</f>
        <v>0</v>
      </c>
      <c r="Q2701" s="631"/>
      <c r="R2701" s="630">
        <f t="shared" ref="R2701" si="2441">SUM(R2657:S2700)</f>
        <v>0</v>
      </c>
      <c r="S2701" s="640"/>
      <c r="T2701" s="630">
        <f t="shared" ref="T2701" si="2442">SUM(T2657:U2700)</f>
        <v>0</v>
      </c>
      <c r="U2701" s="627"/>
      <c r="V2701" s="640">
        <f t="shared" ref="V2701" si="2443">SUM(V2657:W2700)</f>
        <v>0</v>
      </c>
      <c r="W2701" s="640"/>
      <c r="X2701" s="642">
        <f t="shared" ref="X2701" si="2444">SUM(X2657:Y2700)</f>
        <v>0</v>
      </c>
      <c r="Y2701" s="627"/>
      <c r="Z2701" s="642">
        <f t="shared" ref="Z2701" si="2445">SUM(Z2657:AA2700)</f>
        <v>0</v>
      </c>
      <c r="AA2701" s="627"/>
      <c r="AB2701" s="640">
        <f t="shared" ref="AB2701" si="2446">SUM(AB2657:AC2700)</f>
        <v>0</v>
      </c>
      <c r="AC2701" s="631"/>
      <c r="AD2701" s="630">
        <f t="shared" ref="AD2701" si="2447">SUM(AD2657:AE2700)</f>
        <v>0</v>
      </c>
      <c r="AE2701" s="640"/>
      <c r="AF2701" s="626">
        <f t="shared" ref="AF2701" si="2448">SUM(AF2657:AG2700)</f>
        <v>0</v>
      </c>
      <c r="AG2701" s="627"/>
      <c r="AH2701" s="630">
        <f t="shared" ref="AH2701" si="2449">SUM(AH2657:AI2700)</f>
        <v>0</v>
      </c>
      <c r="AI2701" s="631"/>
      <c r="AJ2701" s="630">
        <f t="shared" ref="AJ2701" si="2450">SUM(AJ2657:AK2700)</f>
        <v>0</v>
      </c>
      <c r="AK2701" s="640"/>
      <c r="AL2701" s="626">
        <f>IF(AH2701=0,0,(AJ2701/AH2701)*100)</f>
        <v>0</v>
      </c>
      <c r="AM2701" s="627"/>
      <c r="AN2701" s="630">
        <f>SUM(AN2657:AO2700)</f>
        <v>0</v>
      </c>
      <c r="AO2701" s="631"/>
      <c r="AP2701" s="630">
        <f>SUM(AP2657:AQ2700)</f>
        <v>0</v>
      </c>
      <c r="AQ2701" s="640"/>
      <c r="AR2701" s="626">
        <f>IF(AN2701=0,0,(AP2701/AN2701)*100)</f>
        <v>0</v>
      </c>
      <c r="AS2701" s="627"/>
      <c r="AT2701" s="642">
        <f>AB2701+AH2701+AN2701</f>
        <v>0</v>
      </c>
      <c r="AU2701" s="631"/>
      <c r="AV2701" s="630">
        <f>AD2701+AJ2701+AP2701</f>
        <v>0</v>
      </c>
      <c r="AW2701" s="670"/>
      <c r="AX2701" s="626">
        <f>IF(AT2701=0,0,(AV2701/AT2701)*100)</f>
        <v>0</v>
      </c>
      <c r="AY2701" s="627"/>
      <c r="AZ2701" s="630">
        <f>SUM(AZ2657:BA2700)</f>
        <v>0</v>
      </c>
      <c r="BA2701" s="631"/>
      <c r="BB2701" s="630">
        <f>SUM(BB2657:BC2700)</f>
        <v>0</v>
      </c>
      <c r="BC2701" s="640"/>
      <c r="BD2701" s="626">
        <f>IF(AZ2701=0,0,(BB2701/AZ2701)*100)</f>
        <v>0</v>
      </c>
      <c r="BE2701" s="627"/>
      <c r="BF2701" s="642">
        <f>AT2701+AZ2701</f>
        <v>0</v>
      </c>
      <c r="BG2701" s="631"/>
      <c r="BH2701" s="630">
        <f>AV2701+BB2701</f>
        <v>0</v>
      </c>
      <c r="BI2701" s="670"/>
      <c r="BJ2701" s="626">
        <f>IF(BF2701=0,0,(BH2701/BF2701)*100)</f>
        <v>0</v>
      </c>
      <c r="BK2701" s="668"/>
      <c r="BL2701" s="644">
        <f>SUM(BL2657:BN2700)</f>
        <v>0</v>
      </c>
      <c r="BM2701" s="645"/>
      <c r="BN2701" s="646"/>
      <c r="BO2701" s="601" t="e">
        <f>(BL2701*BR$74)+(N2701*BR$75)+(X2701*BR$76)+(R2701*BR$77)+(V2701*BR$78)+(Z2701*BR$79)</f>
        <v>#REF!</v>
      </c>
      <c r="BP2701" s="599" t="e">
        <f>((AZ2701-BB2701)*BR$81)+((AT2701-AV2701)*BR$80)+(H2701*BR$82)+(P2701*BR$83)</f>
        <v>#REF!</v>
      </c>
      <c r="BQ2701" s="333"/>
      <c r="BR2701" s="333"/>
      <c r="BS2701" s="333"/>
    </row>
    <row r="2702" spans="1:71" s="335" customFormat="1" ht="33.950000000000003" customHeight="1" thickBot="1">
      <c r="A2702" s="333"/>
      <c r="B2702" s="690"/>
      <c r="C2702" s="687"/>
      <c r="D2702" s="687"/>
      <c r="E2702" s="688"/>
      <c r="F2702" s="336"/>
      <c r="G2702" s="336"/>
      <c r="H2702" s="643"/>
      <c r="I2702" s="633"/>
      <c r="J2702" s="643"/>
      <c r="K2702" s="633"/>
      <c r="L2702" s="632"/>
      <c r="M2702" s="641"/>
      <c r="N2702" s="628" t="s">
        <v>14</v>
      </c>
      <c r="O2702" s="629"/>
      <c r="P2702" s="632"/>
      <c r="Q2702" s="633"/>
      <c r="R2702" s="632"/>
      <c r="S2702" s="641"/>
      <c r="T2702" s="632"/>
      <c r="U2702" s="629"/>
      <c r="V2702" s="641"/>
      <c r="W2702" s="641"/>
      <c r="X2702" s="643"/>
      <c r="Y2702" s="629"/>
      <c r="Z2702" s="643"/>
      <c r="AA2702" s="629"/>
      <c r="AB2702" s="641"/>
      <c r="AC2702" s="633"/>
      <c r="AD2702" s="632"/>
      <c r="AE2702" s="641"/>
      <c r="AF2702" s="628"/>
      <c r="AG2702" s="629"/>
      <c r="AH2702" s="632"/>
      <c r="AI2702" s="633"/>
      <c r="AJ2702" s="632"/>
      <c r="AK2702" s="641"/>
      <c r="AL2702" s="628"/>
      <c r="AM2702" s="629"/>
      <c r="AN2702" s="632"/>
      <c r="AO2702" s="633"/>
      <c r="AP2702" s="632"/>
      <c r="AQ2702" s="641"/>
      <c r="AR2702" s="628"/>
      <c r="AS2702" s="629"/>
      <c r="AT2702" s="643"/>
      <c r="AU2702" s="633"/>
      <c r="AV2702" s="632"/>
      <c r="AW2702" s="671"/>
      <c r="AX2702" s="628"/>
      <c r="AY2702" s="629"/>
      <c r="AZ2702" s="632"/>
      <c r="BA2702" s="633"/>
      <c r="BB2702" s="632"/>
      <c r="BC2702" s="641"/>
      <c r="BD2702" s="628"/>
      <c r="BE2702" s="629"/>
      <c r="BF2702" s="643"/>
      <c r="BG2702" s="633"/>
      <c r="BH2702" s="632"/>
      <c r="BI2702" s="671"/>
      <c r="BJ2702" s="628"/>
      <c r="BK2702" s="669"/>
      <c r="BL2702" s="647"/>
      <c r="BM2702" s="648"/>
      <c r="BN2702" s="649"/>
      <c r="BO2702" s="602"/>
      <c r="BP2702" s="600"/>
      <c r="BQ2702" s="333"/>
      <c r="BR2702" s="333"/>
      <c r="BS2702" s="333"/>
    </row>
    <row r="2703" spans="1:71" s="341" customFormat="1" ht="48.2" customHeight="1" thickBot="1">
      <c r="A2703" s="337"/>
      <c r="B2703" s="667"/>
      <c r="C2703" s="665"/>
      <c r="D2703" s="665" t="s">
        <v>13</v>
      </c>
      <c r="E2703" s="666"/>
      <c r="F2703" s="338"/>
      <c r="G2703" s="334"/>
      <c r="H2703" s="676"/>
      <c r="I2703" s="677"/>
      <c r="J2703" s="673"/>
      <c r="K2703" s="672"/>
      <c r="L2703" s="605"/>
      <c r="M2703" s="606"/>
      <c r="N2703" s="674">
        <f>J2703+L2703</f>
        <v>0</v>
      </c>
      <c r="O2703" s="675"/>
      <c r="P2703" s="673"/>
      <c r="Q2703" s="672"/>
      <c r="R2703" s="605"/>
      <c r="S2703" s="672"/>
      <c r="T2703" s="626">
        <f>R2703-P2703</f>
        <v>0</v>
      </c>
      <c r="U2703" s="627"/>
      <c r="V2703" s="673"/>
      <c r="W2703" s="678"/>
      <c r="X2703" s="679"/>
      <c r="Y2703" s="680"/>
      <c r="Z2703" s="673"/>
      <c r="AA2703" s="678"/>
      <c r="AB2703" s="673"/>
      <c r="AC2703" s="672"/>
      <c r="AD2703" s="605"/>
      <c r="AE2703" s="606"/>
      <c r="AF2703" s="634">
        <f>IF(AB2703=0,0,(AD2703/AB2703)*100)</f>
        <v>0</v>
      </c>
      <c r="AG2703" s="635"/>
      <c r="AH2703" s="673"/>
      <c r="AI2703" s="672"/>
      <c r="AJ2703" s="605"/>
      <c r="AK2703" s="606"/>
      <c r="AL2703" s="626">
        <f>IF(AH2703=0,0,(AJ2703/AH2703)*100)</f>
        <v>0</v>
      </c>
      <c r="AM2703" s="627"/>
      <c r="AN2703" s="673"/>
      <c r="AO2703" s="672"/>
      <c r="AP2703" s="605"/>
      <c r="AQ2703" s="606"/>
      <c r="AR2703" s="626">
        <f>IF(AN2703=0,0,(AP2703/AN2703)*100)</f>
        <v>0</v>
      </c>
      <c r="AS2703" s="627"/>
      <c r="AT2703" s="681">
        <f>AB2703+AH2703+AN2703</f>
        <v>0</v>
      </c>
      <c r="AU2703" s="682"/>
      <c r="AV2703" s="683">
        <f>AD2703+AJ2703+AP2703</f>
        <v>0</v>
      </c>
      <c r="AW2703" s="684"/>
      <c r="AX2703" s="626">
        <f>IF(AT2703=0,0,(AV2703/AT2703)*100)</f>
        <v>0</v>
      </c>
      <c r="AY2703" s="627"/>
      <c r="AZ2703" s="673"/>
      <c r="BA2703" s="672"/>
      <c r="BB2703" s="605"/>
      <c r="BC2703" s="606"/>
      <c r="BD2703" s="626">
        <f>IF(AZ2703=0,0,(BB2703/AZ2703)*100)</f>
        <v>0</v>
      </c>
      <c r="BE2703" s="627"/>
      <c r="BF2703" s="681">
        <f>AT2703+AZ2703</f>
        <v>0</v>
      </c>
      <c r="BG2703" s="682"/>
      <c r="BH2703" s="683">
        <f>AV2703+BB2703</f>
        <v>0</v>
      </c>
      <c r="BI2703" s="684"/>
      <c r="BJ2703" s="626">
        <f>IF(BF2703=0,0,(BH2703/BF2703)*100)</f>
        <v>0</v>
      </c>
      <c r="BK2703" s="627"/>
      <c r="BL2703" s="594"/>
      <c r="BM2703" s="595"/>
      <c r="BN2703" s="596"/>
      <c r="BO2703" s="339"/>
      <c r="BP2703" s="340"/>
      <c r="BQ2703" s="337"/>
      <c r="BR2703" s="337"/>
      <c r="BS2703" s="337"/>
    </row>
    <row r="2704" spans="1:71" s="341" customFormat="1" ht="48.95" customHeight="1" thickBot="1">
      <c r="A2704" s="337"/>
      <c r="B2704" s="342"/>
      <c r="C2704" s="343"/>
      <c r="D2704" s="570" t="s">
        <v>95</v>
      </c>
      <c r="E2704" s="571"/>
      <c r="F2704" s="344"/>
      <c r="G2704" s="344"/>
      <c r="H2704" s="343"/>
      <c r="I2704" s="343"/>
      <c r="J2704" s="567">
        <f>IF((J2701+L2703)=0,0,J2701/(J2701+L2703)*100)</f>
        <v>0</v>
      </c>
      <c r="K2704" s="569"/>
      <c r="L2704" s="567">
        <f>IF((L2701+J2703)=0,0,L2701/(L2701+J2703)*100)</f>
        <v>0</v>
      </c>
      <c r="M2704" s="569"/>
      <c r="N2704" s="567">
        <f>IF((N2701+N2703)=0,0,N2701/(N2701+N2703)*100)</f>
        <v>0</v>
      </c>
      <c r="O2704" s="568"/>
      <c r="P2704" s="572"/>
      <c r="Q2704" s="509"/>
      <c r="R2704" s="509"/>
      <c r="S2704" s="509"/>
      <c r="T2704" s="535"/>
      <c r="U2704" s="535"/>
      <c r="V2704" s="509"/>
      <c r="W2704" s="509"/>
      <c r="X2704" s="509"/>
      <c r="Y2704" s="509"/>
      <c r="Z2704" s="509"/>
      <c r="AA2704" s="509"/>
      <c r="AB2704" s="509"/>
      <c r="AC2704" s="509"/>
      <c r="AD2704" s="509"/>
      <c r="AE2704" s="509"/>
      <c r="AF2704" s="509"/>
      <c r="AG2704" s="509"/>
      <c r="AH2704" s="509"/>
      <c r="AI2704" s="509"/>
      <c r="AJ2704" s="509"/>
      <c r="AK2704" s="509"/>
      <c r="AL2704" s="509"/>
      <c r="AM2704" s="509"/>
      <c r="AN2704" s="509"/>
      <c r="AO2704" s="509"/>
      <c r="AP2704" s="509"/>
      <c r="AQ2704" s="509"/>
      <c r="AR2704" s="509"/>
      <c r="AS2704" s="509"/>
      <c r="AT2704" s="509"/>
      <c r="AU2704" s="509"/>
      <c r="AV2704" s="509"/>
      <c r="AW2704" s="509"/>
      <c r="AX2704" s="509"/>
      <c r="AY2704" s="509"/>
      <c r="AZ2704" s="509"/>
      <c r="BA2704" s="509"/>
      <c r="BB2704" s="509"/>
      <c r="BC2704" s="509"/>
      <c r="BD2704" s="509"/>
      <c r="BE2704" s="509"/>
      <c r="BF2704" s="509"/>
      <c r="BG2704" s="509"/>
      <c r="BH2704" s="509"/>
      <c r="BI2704" s="509"/>
      <c r="BJ2704" s="509"/>
      <c r="BK2704" s="509"/>
      <c r="BL2704" s="509"/>
      <c r="BM2704" s="509"/>
      <c r="BN2704" s="573"/>
      <c r="BO2704" s="345"/>
      <c r="BP2704" s="345"/>
      <c r="BQ2704" s="337"/>
      <c r="BR2704" s="337"/>
      <c r="BS2704" s="337"/>
    </row>
    <row r="2705" spans="1:71" ht="15.75" customHeight="1" thickTop="1" thickBot="1">
      <c r="A2705" s="54"/>
      <c r="B2705" s="214"/>
      <c r="C2705" s="215"/>
      <c r="D2705" s="215"/>
      <c r="E2705" s="215"/>
      <c r="F2705" s="74"/>
      <c r="G2705" s="74"/>
      <c r="H2705" s="215"/>
      <c r="I2705" s="215"/>
      <c r="J2705" s="215"/>
      <c r="K2705" s="215"/>
      <c r="L2705" s="215"/>
      <c r="M2705" s="215"/>
      <c r="N2705" s="215"/>
      <c r="O2705" s="215"/>
      <c r="P2705" s="215"/>
      <c r="Q2705" s="215"/>
      <c r="R2705" s="215"/>
      <c r="S2705" s="215"/>
      <c r="T2705" s="215"/>
      <c r="U2705" s="215"/>
      <c r="V2705" s="215"/>
      <c r="W2705" s="215"/>
      <c r="X2705" s="215"/>
      <c r="Y2705" s="215"/>
      <c r="Z2705" s="215"/>
      <c r="AA2705" s="215"/>
      <c r="AB2705" s="215"/>
      <c r="AC2705" s="215"/>
      <c r="AD2705" s="215"/>
      <c r="AE2705" s="215"/>
      <c r="AF2705" s="220"/>
      <c r="AG2705" s="220"/>
      <c r="AH2705" s="215"/>
      <c r="AI2705" s="215"/>
      <c r="AJ2705" s="215"/>
      <c r="AK2705" s="215"/>
      <c r="AL2705" s="215"/>
      <c r="AM2705" s="215"/>
      <c r="AN2705" s="215"/>
      <c r="AO2705" s="215"/>
      <c r="AP2705" s="215"/>
      <c r="AQ2705" s="215"/>
      <c r="AR2705" s="215"/>
      <c r="AS2705" s="215"/>
      <c r="AT2705" s="215"/>
      <c r="AU2705" s="215"/>
      <c r="AV2705" s="215"/>
      <c r="AW2705" s="215"/>
      <c r="AX2705" s="215"/>
      <c r="AY2705" s="215"/>
      <c r="AZ2705" s="215"/>
      <c r="BA2705" s="215"/>
      <c r="BB2705" s="215"/>
      <c r="BC2705" s="215"/>
      <c r="BD2705" s="215"/>
      <c r="BE2705" s="215"/>
      <c r="BF2705" s="215"/>
      <c r="BG2705" s="215"/>
      <c r="BH2705" s="215"/>
      <c r="BI2705" s="215"/>
      <c r="BJ2705" s="215"/>
      <c r="BK2705" s="215"/>
      <c r="BL2705" s="215"/>
      <c r="BM2705" s="215"/>
      <c r="BN2705" s="221"/>
      <c r="BO2705" s="75"/>
      <c r="BP2705" s="75"/>
      <c r="BQ2705" s="54"/>
      <c r="BR2705" s="54"/>
      <c r="BS2705" s="54"/>
    </row>
    <row r="2706" spans="1:71" s="73" customFormat="1" ht="80.25" customHeight="1" thickTop="1" thickBot="1">
      <c r="A2706" s="72"/>
      <c r="B2706" s="656" t="s">
        <v>62</v>
      </c>
      <c r="C2706" s="657"/>
      <c r="D2706" s="616" t="s">
        <v>54</v>
      </c>
      <c r="E2706" s="616"/>
      <c r="F2706" s="76"/>
      <c r="G2706" s="76"/>
      <c r="H2706" s="607"/>
      <c r="I2706" s="608"/>
      <c r="J2706" s="609"/>
      <c r="K2706" s="346"/>
      <c r="L2706" s="607"/>
      <c r="M2706" s="608"/>
      <c r="N2706" s="609"/>
      <c r="O2706" s="510" t="s">
        <v>49</v>
      </c>
      <c r="P2706" s="511"/>
      <c r="Q2706" s="511"/>
      <c r="R2706" s="511"/>
      <c r="S2706" s="607"/>
      <c r="T2706" s="608"/>
      <c r="U2706" s="609"/>
      <c r="V2706" s="346"/>
      <c r="W2706" s="607"/>
      <c r="X2706" s="608"/>
      <c r="Y2706" s="609"/>
      <c r="Z2706" s="510" t="s">
        <v>115</v>
      </c>
      <c r="AA2706" s="511"/>
      <c r="AB2706" s="511"/>
      <c r="AC2706" s="511"/>
      <c r="AD2706" s="511"/>
      <c r="AE2706" s="511"/>
      <c r="AF2706" s="511"/>
      <c r="AG2706" s="511"/>
      <c r="AH2706" s="511"/>
      <c r="AI2706" s="512"/>
      <c r="AJ2706" s="607"/>
      <c r="AK2706" s="608"/>
      <c r="AL2706" s="609"/>
      <c r="AM2706" s="346"/>
      <c r="AN2706" s="607"/>
      <c r="AO2706" s="608"/>
      <c r="AP2706" s="609"/>
      <c r="AQ2706" s="510" t="s">
        <v>53</v>
      </c>
      <c r="AR2706" s="511"/>
      <c r="AS2706" s="511"/>
      <c r="AT2706" s="512"/>
      <c r="AU2706" s="607"/>
      <c r="AV2706" s="608"/>
      <c r="AW2706" s="609"/>
      <c r="AX2706" s="346"/>
      <c r="AY2706" s="607"/>
      <c r="AZ2706" s="608"/>
      <c r="BA2706" s="609"/>
      <c r="BB2706" s="614" t="s">
        <v>117</v>
      </c>
      <c r="BC2706" s="615"/>
      <c r="BD2706" s="615"/>
      <c r="BE2706" s="658"/>
      <c r="BF2706" s="520">
        <f>BL2701</f>
        <v>0</v>
      </c>
      <c r="BG2706" s="521"/>
      <c r="BH2706" s="522"/>
      <c r="BI2706" s="346"/>
      <c r="BJ2706" s="520">
        <f>BL2703</f>
        <v>0</v>
      </c>
      <c r="BK2706" s="521"/>
      <c r="BL2706" s="522"/>
      <c r="BM2706" s="227"/>
      <c r="BN2706" s="228"/>
      <c r="BO2706" s="77"/>
      <c r="BP2706" s="77"/>
      <c r="BQ2706" s="72"/>
      <c r="BR2706" s="72"/>
      <c r="BS2706" s="72"/>
    </row>
    <row r="2707" spans="1:71" ht="15.6" customHeight="1" thickTop="1" thickBot="1">
      <c r="A2707" s="54"/>
      <c r="B2707" s="216"/>
      <c r="C2707" s="210"/>
      <c r="D2707" s="217"/>
      <c r="E2707" s="217"/>
      <c r="F2707" s="78"/>
      <c r="G2707" s="78"/>
      <c r="H2707" s="224"/>
      <c r="I2707" s="224"/>
      <c r="J2707" s="224"/>
      <c r="K2707" s="224"/>
      <c r="L2707" s="224"/>
      <c r="M2707" s="224"/>
      <c r="N2707" s="224"/>
      <c r="O2707" s="222"/>
      <c r="P2707" s="222"/>
      <c r="Q2707" s="222"/>
      <c r="R2707" s="222"/>
      <c r="S2707" s="224"/>
      <c r="T2707" s="224"/>
      <c r="U2707" s="224"/>
      <c r="V2707" s="223"/>
      <c r="W2707" s="224"/>
      <c r="X2707" s="224"/>
      <c r="Y2707" s="224"/>
      <c r="Z2707" s="222"/>
      <c r="AA2707" s="222"/>
      <c r="AB2707" s="222"/>
      <c r="AC2707" s="222"/>
      <c r="AD2707" s="224"/>
      <c r="AE2707" s="224"/>
      <c r="AF2707" s="224"/>
      <c r="AG2707" s="224"/>
      <c r="AH2707" s="223"/>
      <c r="AI2707" s="223"/>
      <c r="AJ2707" s="224"/>
      <c r="AK2707" s="222"/>
      <c r="AL2707" s="222"/>
      <c r="AM2707" s="222"/>
      <c r="AN2707" s="222"/>
      <c r="AO2707" s="224"/>
      <c r="AP2707" s="224"/>
      <c r="AQ2707" s="222"/>
      <c r="AR2707" s="222"/>
      <c r="AS2707" s="222"/>
      <c r="AT2707" s="222"/>
      <c r="AU2707" s="224"/>
      <c r="AV2707" s="224"/>
      <c r="AW2707" s="224"/>
      <c r="AX2707" s="224"/>
      <c r="AY2707" s="224"/>
      <c r="AZ2707" s="226"/>
      <c r="BA2707" s="226"/>
      <c r="BB2707" s="222"/>
      <c r="BC2707" s="230"/>
      <c r="BD2707" s="231"/>
      <c r="BE2707" s="231"/>
      <c r="BF2707" s="232"/>
      <c r="BG2707" s="232"/>
      <c r="BH2707" s="226"/>
      <c r="BI2707" s="224"/>
      <c r="BJ2707" s="233"/>
      <c r="BK2707" s="233"/>
      <c r="BL2707" s="226"/>
      <c r="BM2707" s="229"/>
      <c r="BN2707" s="234"/>
      <c r="BO2707" s="79"/>
      <c r="BP2707" s="79"/>
      <c r="BQ2707" s="54"/>
      <c r="BR2707" s="54"/>
      <c r="BS2707" s="54"/>
    </row>
    <row r="2708" spans="1:71" s="73" customFormat="1" ht="80.25" customHeight="1" thickTop="1" thickBot="1">
      <c r="A2708" s="72"/>
      <c r="B2708" s="614" t="s">
        <v>47</v>
      </c>
      <c r="C2708" s="615"/>
      <c r="D2708" s="616" t="s">
        <v>55</v>
      </c>
      <c r="E2708" s="616"/>
      <c r="F2708" s="76"/>
      <c r="G2708" s="76"/>
      <c r="H2708" s="520">
        <f>H2706</f>
        <v>0</v>
      </c>
      <c r="I2708" s="521"/>
      <c r="J2708" s="522"/>
      <c r="K2708" s="346"/>
      <c r="L2708" s="520">
        <f>L2706</f>
        <v>0</v>
      </c>
      <c r="M2708" s="521"/>
      <c r="N2708" s="522"/>
      <c r="O2708" s="510" t="s">
        <v>51</v>
      </c>
      <c r="P2708" s="511"/>
      <c r="Q2708" s="511"/>
      <c r="R2708" s="511"/>
      <c r="S2708" s="520">
        <f>S2706-H2706</f>
        <v>0</v>
      </c>
      <c r="T2708" s="521"/>
      <c r="U2708" s="522"/>
      <c r="V2708" s="346"/>
      <c r="W2708" s="520">
        <f>W2706-L2706</f>
        <v>0</v>
      </c>
      <c r="X2708" s="521"/>
      <c r="Y2708" s="522"/>
      <c r="Z2708" s="510" t="s">
        <v>116</v>
      </c>
      <c r="AA2708" s="511"/>
      <c r="AB2708" s="511"/>
      <c r="AC2708" s="511"/>
      <c r="AD2708" s="511"/>
      <c r="AE2708" s="511"/>
      <c r="AF2708" s="511"/>
      <c r="AG2708" s="511"/>
      <c r="AH2708" s="511"/>
      <c r="AI2708" s="512"/>
      <c r="AJ2708" s="520">
        <f>AJ2706-S2706</f>
        <v>0</v>
      </c>
      <c r="AK2708" s="521"/>
      <c r="AL2708" s="522"/>
      <c r="AM2708" s="346"/>
      <c r="AN2708" s="520">
        <f>AN2706-W2706</f>
        <v>0</v>
      </c>
      <c r="AO2708" s="521"/>
      <c r="AP2708" s="522"/>
      <c r="AQ2708" s="510" t="s">
        <v>52</v>
      </c>
      <c r="AR2708" s="511"/>
      <c r="AS2708" s="511"/>
      <c r="AT2708" s="512"/>
      <c r="AU2708" s="520">
        <f>AU2706-AJ2706</f>
        <v>0</v>
      </c>
      <c r="AV2708" s="521"/>
      <c r="AW2708" s="522"/>
      <c r="AX2708" s="346"/>
      <c r="AY2708" s="520">
        <f>AY2706-AN2706</f>
        <v>0</v>
      </c>
      <c r="AZ2708" s="521"/>
      <c r="BA2708" s="522"/>
      <c r="BB2708" s="614" t="s">
        <v>118</v>
      </c>
      <c r="BC2708" s="615"/>
      <c r="BD2708" s="615"/>
      <c r="BE2708" s="658"/>
      <c r="BF2708" s="520">
        <f>BF2706-AU2706</f>
        <v>0</v>
      </c>
      <c r="BG2708" s="521"/>
      <c r="BH2708" s="522"/>
      <c r="BI2708" s="346"/>
      <c r="BJ2708" s="520">
        <f>BJ2706-AY2706</f>
        <v>0</v>
      </c>
      <c r="BK2708" s="521"/>
      <c r="BL2708" s="522"/>
      <c r="BM2708" s="227"/>
      <c r="BN2708" s="228"/>
      <c r="BO2708" s="77"/>
      <c r="BP2708" s="77"/>
      <c r="BQ2708" s="72"/>
      <c r="BR2708" s="72"/>
      <c r="BS2708" s="72"/>
    </row>
    <row r="2709" spans="1:71" ht="15.75" customHeight="1" thickTop="1" thickBot="1">
      <c r="A2709" s="54"/>
      <c r="B2709" s="218"/>
      <c r="C2709" s="219"/>
      <c r="D2709" s="219"/>
      <c r="E2709" s="219"/>
      <c r="F2709" s="80"/>
      <c r="G2709" s="80"/>
      <c r="H2709" s="219"/>
      <c r="I2709" s="219"/>
      <c r="J2709" s="219"/>
      <c r="K2709" s="219"/>
      <c r="L2709" s="219"/>
      <c r="M2709" s="219"/>
      <c r="N2709" s="219"/>
      <c r="O2709" s="219"/>
      <c r="P2709" s="219"/>
      <c r="Q2709" s="219"/>
      <c r="R2709" s="219"/>
      <c r="S2709" s="219"/>
      <c r="T2709" s="219"/>
      <c r="U2709" s="219"/>
      <c r="V2709" s="219"/>
      <c r="W2709" s="219"/>
      <c r="X2709" s="219"/>
      <c r="Y2709" s="219"/>
      <c r="Z2709" s="219"/>
      <c r="AA2709" s="219"/>
      <c r="AB2709" s="219"/>
      <c r="AC2709" s="219"/>
      <c r="AD2709" s="219"/>
      <c r="AE2709" s="219"/>
      <c r="AF2709" s="225"/>
      <c r="AG2709" s="225"/>
      <c r="AH2709" s="219"/>
      <c r="AI2709" s="219"/>
      <c r="AJ2709" s="219"/>
      <c r="AK2709" s="219"/>
      <c r="AL2709" s="219"/>
      <c r="AM2709" s="219"/>
      <c r="AN2709" s="219"/>
      <c r="AO2709" s="219"/>
      <c r="AP2709" s="219"/>
      <c r="AQ2709" s="219"/>
      <c r="AR2709" s="219"/>
      <c r="AS2709" s="219"/>
      <c r="AT2709" s="219"/>
      <c r="AU2709" s="219"/>
      <c r="AV2709" s="219"/>
      <c r="AW2709" s="219"/>
      <c r="AX2709" s="219"/>
      <c r="AY2709" s="219"/>
      <c r="AZ2709" s="219"/>
      <c r="BA2709" s="617" t="s">
        <v>135</v>
      </c>
      <c r="BB2709" s="617"/>
      <c r="BC2709" s="617"/>
      <c r="BD2709" s="617"/>
      <c r="BE2709" s="617"/>
      <c r="BF2709" s="617"/>
      <c r="BG2709" s="617"/>
      <c r="BH2709" s="617"/>
      <c r="BI2709" s="617"/>
      <c r="BJ2709" s="617"/>
      <c r="BK2709" s="617"/>
      <c r="BL2709" s="617"/>
      <c r="BM2709" s="617"/>
      <c r="BN2709" s="618"/>
      <c r="BO2709" s="81"/>
      <c r="BP2709" s="81"/>
      <c r="BQ2709" s="54"/>
      <c r="BR2709" s="54"/>
      <c r="BS2709" s="54"/>
    </row>
    <row r="2710" spans="1:71" ht="12" customHeight="1" thickTop="1">
      <c r="A2710" s="54"/>
      <c r="B2710" s="55"/>
      <c r="C2710" s="54"/>
      <c r="D2710" s="54"/>
      <c r="E2710" s="54"/>
      <c r="F2710" s="56"/>
      <c r="G2710" s="56"/>
      <c r="H2710" s="54"/>
      <c r="I2710" s="54"/>
      <c r="J2710" s="54"/>
      <c r="K2710" s="54"/>
      <c r="L2710" s="54"/>
      <c r="M2710" s="54"/>
      <c r="N2710" s="54"/>
      <c r="O2710" s="54"/>
      <c r="P2710" s="54"/>
      <c r="Q2710" s="54"/>
      <c r="R2710" s="54"/>
      <c r="S2710" s="54"/>
      <c r="T2710" s="54"/>
      <c r="U2710" s="54"/>
      <c r="V2710" s="54"/>
      <c r="W2710" s="54"/>
      <c r="X2710" s="54"/>
      <c r="Y2710" s="54"/>
      <c r="Z2710" s="54"/>
      <c r="AA2710" s="54"/>
      <c r="AB2710" s="54"/>
      <c r="AC2710" s="54"/>
      <c r="AD2710" s="54"/>
      <c r="AE2710" s="54"/>
      <c r="AF2710" s="57"/>
      <c r="AG2710" s="57"/>
      <c r="AH2710" s="54"/>
      <c r="AI2710" s="54"/>
      <c r="AJ2710" s="54"/>
      <c r="AK2710" s="54"/>
      <c r="AL2710" s="54"/>
      <c r="AM2710" s="54"/>
      <c r="AN2710" s="54"/>
      <c r="AO2710" s="54"/>
      <c r="AP2710" s="54"/>
      <c r="AQ2710" s="54"/>
      <c r="AR2710" s="54"/>
      <c r="AS2710" s="54"/>
      <c r="AT2710" s="54"/>
      <c r="AU2710" s="54"/>
      <c r="AV2710" s="54"/>
      <c r="AW2710" s="54"/>
      <c r="AX2710" s="54"/>
      <c r="AY2710" s="54"/>
      <c r="AZ2710" s="54"/>
      <c r="BA2710" s="54"/>
      <c r="BB2710" s="54"/>
      <c r="BC2710" s="54"/>
      <c r="BD2710" s="54"/>
      <c r="BE2710" s="54"/>
      <c r="BF2710" s="54"/>
      <c r="BG2710" s="54"/>
      <c r="BH2710" s="54"/>
      <c r="BI2710" s="54"/>
      <c r="BJ2710" s="54"/>
      <c r="BK2710" s="54"/>
      <c r="BL2710" s="54"/>
      <c r="BM2710" s="54"/>
      <c r="BN2710" s="54"/>
      <c r="BO2710" s="58"/>
      <c r="BP2710" s="58"/>
      <c r="BQ2710" s="54"/>
      <c r="BR2710" s="54"/>
      <c r="BS2710" s="54"/>
    </row>
    <row r="2711" spans="1:71" s="61" customFormat="1" ht="33.75">
      <c r="A2711" s="60"/>
      <c r="B2711" s="503" t="s">
        <v>9</v>
      </c>
      <c r="C2711" s="503"/>
      <c r="D2711" s="503"/>
      <c r="E2711" s="503"/>
      <c r="F2711" s="503"/>
      <c r="G2711" s="503"/>
      <c r="H2711" s="503"/>
      <c r="I2711" s="503"/>
      <c r="J2711" s="503"/>
      <c r="K2711" s="503"/>
      <c r="L2711" s="503"/>
      <c r="M2711" s="503"/>
      <c r="N2711" s="503"/>
      <c r="O2711" s="503"/>
      <c r="P2711" s="503"/>
      <c r="Q2711" s="503"/>
      <c r="R2711" s="503"/>
      <c r="S2711" s="503"/>
      <c r="T2711" s="503"/>
      <c r="U2711" s="503"/>
      <c r="V2711" s="503"/>
      <c r="W2711" s="503"/>
      <c r="X2711" s="503"/>
      <c r="Y2711" s="503"/>
      <c r="Z2711" s="503"/>
      <c r="AA2711" s="503"/>
      <c r="AB2711" s="503"/>
      <c r="AC2711" s="503"/>
      <c r="AD2711" s="503"/>
      <c r="AE2711" s="503"/>
      <c r="AF2711" s="503"/>
      <c r="AG2711" s="503"/>
      <c r="AH2711" s="503"/>
      <c r="AI2711" s="503"/>
      <c r="AJ2711" s="503"/>
      <c r="AK2711" s="503"/>
      <c r="AL2711" s="503"/>
      <c r="AM2711" s="503"/>
      <c r="AN2711" s="503"/>
      <c r="AO2711" s="503"/>
      <c r="AP2711" s="503"/>
      <c r="AQ2711" s="503"/>
      <c r="AR2711" s="503"/>
      <c r="AS2711" s="503"/>
      <c r="AT2711" s="503"/>
      <c r="AU2711" s="503"/>
      <c r="AV2711" s="503"/>
      <c r="AW2711" s="503"/>
      <c r="AX2711" s="503"/>
      <c r="AY2711" s="503"/>
      <c r="AZ2711" s="503"/>
      <c r="BA2711" s="503"/>
      <c r="BB2711" s="503"/>
      <c r="BC2711" s="503"/>
      <c r="BD2711" s="503"/>
      <c r="BE2711" s="503"/>
      <c r="BF2711" s="503"/>
      <c r="BG2711" s="503"/>
      <c r="BH2711" s="503"/>
      <c r="BI2711" s="503"/>
      <c r="BJ2711" s="503"/>
      <c r="BK2711" s="503"/>
      <c r="BL2711" s="503"/>
      <c r="BM2711" s="503"/>
      <c r="BN2711" s="503"/>
      <c r="BO2711" s="192"/>
      <c r="BP2711" s="192"/>
      <c r="BQ2711" s="60"/>
      <c r="BR2711" s="60"/>
      <c r="BS2711" s="60"/>
    </row>
    <row r="2712" spans="1:71" ht="10.9" customHeight="1">
      <c r="A2712" s="54"/>
      <c r="B2712" s="193"/>
      <c r="C2712" s="194"/>
      <c r="D2712" s="194"/>
      <c r="E2712" s="194"/>
      <c r="F2712" s="195"/>
      <c r="G2712" s="195"/>
      <c r="H2712" s="194"/>
      <c r="I2712" s="194"/>
      <c r="J2712" s="194"/>
      <c r="K2712" s="194"/>
      <c r="L2712" s="194"/>
      <c r="M2712" s="194"/>
      <c r="N2712" s="194"/>
      <c r="O2712" s="194"/>
      <c r="P2712" s="194"/>
      <c r="Q2712" s="194"/>
      <c r="R2712" s="194"/>
      <c r="S2712" s="194"/>
      <c r="T2712" s="194"/>
      <c r="U2712" s="194"/>
      <c r="V2712" s="194"/>
      <c r="W2712" s="194"/>
      <c r="X2712" s="194"/>
      <c r="Y2712" s="194"/>
      <c r="Z2712" s="194"/>
      <c r="AA2712" s="194"/>
      <c r="AB2712" s="194"/>
      <c r="AC2712" s="194"/>
      <c r="AD2712" s="194"/>
      <c r="AE2712" s="194"/>
      <c r="AF2712" s="196"/>
      <c r="AG2712" s="196"/>
      <c r="AH2712" s="194"/>
      <c r="AI2712" s="194"/>
      <c r="AJ2712" s="194"/>
      <c r="AK2712" s="194"/>
      <c r="AL2712" s="194"/>
      <c r="AM2712" s="194"/>
      <c r="AN2712" s="194"/>
      <c r="AO2712" s="194"/>
      <c r="AP2712" s="194"/>
      <c r="AQ2712" s="194"/>
      <c r="AR2712" s="194"/>
      <c r="AS2712" s="194"/>
      <c r="AT2712" s="194"/>
      <c r="AU2712" s="194"/>
      <c r="AV2712" s="194"/>
      <c r="AW2712" s="194"/>
      <c r="AX2712" s="194"/>
      <c r="AY2712" s="194"/>
      <c r="AZ2712" s="194"/>
      <c r="BA2712" s="194"/>
      <c r="BB2712" s="194"/>
      <c r="BC2712" s="194"/>
      <c r="BD2712" s="194"/>
      <c r="BE2712" s="194"/>
      <c r="BF2712" s="194"/>
      <c r="BG2712" s="194"/>
      <c r="BH2712" s="194"/>
      <c r="BI2712" s="194"/>
      <c r="BJ2712" s="194"/>
      <c r="BK2712" s="194"/>
      <c r="BL2712" s="194"/>
      <c r="BM2712" s="194"/>
      <c r="BN2712" s="508"/>
      <c r="BO2712" s="508"/>
      <c r="BP2712" s="508"/>
      <c r="BQ2712" s="54"/>
      <c r="BR2712" s="54"/>
      <c r="BS2712" s="54"/>
    </row>
    <row r="2713" spans="1:71" s="62" customFormat="1" ht="36.75" customHeight="1">
      <c r="A2713" s="55"/>
      <c r="B2713" s="193"/>
      <c r="C2713" s="193"/>
      <c r="D2713" s="197" t="s">
        <v>10</v>
      </c>
      <c r="E2713" s="514" t="str">
        <f>IF(ROSTER!D$3="","",ROSTER!D$3)</f>
        <v/>
      </c>
      <c r="F2713" s="514"/>
      <c r="G2713" s="514"/>
      <c r="H2713" s="514"/>
      <c r="I2713" s="514"/>
      <c r="J2713" s="514"/>
      <c r="K2713" s="514"/>
      <c r="L2713" s="514"/>
      <c r="M2713" s="514"/>
      <c r="N2713" s="514"/>
      <c r="O2713" s="514"/>
      <c r="P2713" s="514"/>
      <c r="Q2713" s="514"/>
      <c r="R2713" s="514"/>
      <c r="S2713" s="514"/>
      <c r="T2713" s="514"/>
      <c r="U2713" s="514"/>
      <c r="V2713" s="514"/>
      <c r="W2713" s="514"/>
      <c r="X2713" s="514"/>
      <c r="Y2713" s="514"/>
      <c r="Z2713" s="514"/>
      <c r="AA2713" s="514"/>
      <c r="AB2713" s="514"/>
      <c r="AC2713" s="514"/>
      <c r="AD2713" s="198"/>
      <c r="AE2713" s="505" t="s">
        <v>11</v>
      </c>
      <c r="AF2713" s="505"/>
      <c r="AG2713" s="505"/>
      <c r="AH2713" s="505"/>
      <c r="AI2713" s="505"/>
      <c r="AJ2713" s="505"/>
      <c r="AK2713" s="505"/>
      <c r="AL2713" s="505"/>
      <c r="AM2713" s="505"/>
      <c r="AN2713" s="513"/>
      <c r="AO2713" s="513"/>
      <c r="AP2713" s="513"/>
      <c r="AQ2713" s="513"/>
      <c r="AR2713" s="513"/>
      <c r="AS2713" s="513"/>
      <c r="AT2713" s="513"/>
      <c r="AU2713" s="513"/>
      <c r="AV2713" s="513"/>
      <c r="AW2713" s="513"/>
      <c r="AX2713" s="513"/>
      <c r="AY2713" s="513"/>
      <c r="AZ2713" s="513"/>
      <c r="BA2713" s="513"/>
      <c r="BB2713" s="513"/>
      <c r="BC2713" s="513"/>
      <c r="BD2713" s="513"/>
      <c r="BE2713" s="513"/>
      <c r="BF2713" s="513"/>
      <c r="BG2713" s="513"/>
      <c r="BH2713" s="513"/>
      <c r="BI2713" s="513"/>
      <c r="BJ2713" s="513"/>
      <c r="BK2713" s="513"/>
      <c r="BL2713" s="513"/>
      <c r="BM2713" s="513"/>
      <c r="BN2713" s="508"/>
      <c r="BO2713" s="508"/>
      <c r="BP2713" s="508"/>
      <c r="BQ2713" s="55"/>
      <c r="BR2713" s="55"/>
      <c r="BS2713" s="55"/>
    </row>
    <row r="2714" spans="1:71" ht="8.85" customHeight="1">
      <c r="A2714" s="63"/>
      <c r="B2714" s="193"/>
      <c r="C2714" s="196" t="s">
        <v>36</v>
      </c>
      <c r="D2714" s="196"/>
      <c r="E2714" s="196"/>
      <c r="F2714" s="199"/>
      <c r="G2714" s="199"/>
      <c r="H2714" s="196"/>
      <c r="I2714" s="196"/>
      <c r="J2714" s="200"/>
      <c r="K2714" s="200"/>
      <c r="L2714" s="200"/>
      <c r="M2714" s="200"/>
      <c r="N2714" s="200"/>
      <c r="O2714" s="200"/>
      <c r="P2714" s="200"/>
      <c r="Q2714" s="200"/>
      <c r="R2714" s="200"/>
      <c r="S2714" s="200"/>
      <c r="T2714" s="200"/>
      <c r="U2714" s="200"/>
      <c r="V2714" s="200"/>
      <c r="W2714" s="200"/>
      <c r="X2714" s="200"/>
      <c r="Y2714" s="200"/>
      <c r="Z2714" s="200"/>
      <c r="AA2714" s="200"/>
      <c r="AB2714" s="200"/>
      <c r="AC2714" s="200"/>
      <c r="AD2714" s="200"/>
      <c r="AE2714" s="200"/>
      <c r="AF2714" s="200"/>
      <c r="AG2714" s="196"/>
      <c r="AH2714" s="201"/>
      <c r="AI2714" s="202"/>
      <c r="AJ2714" s="202"/>
      <c r="AK2714" s="202"/>
      <c r="AL2714" s="202"/>
      <c r="AM2714" s="202"/>
      <c r="AN2714" s="202"/>
      <c r="AO2714" s="203"/>
      <c r="AP2714" s="204"/>
      <c r="AQ2714" s="204"/>
      <c r="AR2714" s="204"/>
      <c r="AS2714" s="204"/>
      <c r="AT2714" s="204"/>
      <c r="AU2714" s="204"/>
      <c r="AV2714" s="204"/>
      <c r="AW2714" s="204"/>
      <c r="AX2714" s="204"/>
      <c r="AY2714" s="204"/>
      <c r="AZ2714" s="204"/>
      <c r="BA2714" s="204"/>
      <c r="BB2714" s="204"/>
      <c r="BC2714" s="204"/>
      <c r="BD2714" s="204"/>
      <c r="BE2714" s="204"/>
      <c r="BF2714" s="204"/>
      <c r="BG2714" s="204"/>
      <c r="BH2714" s="204"/>
      <c r="BI2714" s="204"/>
      <c r="BJ2714" s="204"/>
      <c r="BK2714" s="204"/>
      <c r="BL2714" s="204"/>
      <c r="BM2714" s="204"/>
      <c r="BN2714" s="204"/>
      <c r="BO2714" s="205"/>
      <c r="BP2714" s="205"/>
      <c r="BQ2714" s="63"/>
      <c r="BR2714" s="63"/>
      <c r="BS2714" s="63"/>
    </row>
    <row r="2715" spans="1:71" s="62" customFormat="1" ht="42.75">
      <c r="A2715" s="55"/>
      <c r="B2715" s="193"/>
      <c r="C2715" s="519" t="s">
        <v>35</v>
      </c>
      <c r="D2715" s="519"/>
      <c r="E2715" s="513"/>
      <c r="F2715" s="513"/>
      <c r="G2715" s="513"/>
      <c r="H2715" s="513"/>
      <c r="I2715" s="513"/>
      <c r="J2715" s="513"/>
      <c r="K2715" s="513"/>
      <c r="L2715" s="513"/>
      <c r="M2715" s="513"/>
      <c r="N2715" s="513"/>
      <c r="O2715" s="513"/>
      <c r="P2715" s="513"/>
      <c r="Q2715" s="513"/>
      <c r="R2715" s="513"/>
      <c r="S2715" s="513"/>
      <c r="T2715" s="513"/>
      <c r="U2715" s="513"/>
      <c r="V2715" s="513"/>
      <c r="W2715" s="513"/>
      <c r="X2715" s="513"/>
      <c r="Y2715" s="513"/>
      <c r="Z2715" s="513"/>
      <c r="AA2715" s="513"/>
      <c r="AB2715" s="513"/>
      <c r="AC2715" s="513"/>
      <c r="AD2715" s="198"/>
      <c r="AE2715" s="239" t="s">
        <v>19</v>
      </c>
      <c r="AF2715" s="239"/>
      <c r="AG2715" s="239"/>
      <c r="AH2715" s="505" t="s">
        <v>19</v>
      </c>
      <c r="AI2715" s="505"/>
      <c r="AJ2715" s="505"/>
      <c r="AK2715" s="505"/>
      <c r="AL2715" s="505"/>
      <c r="AM2715" s="505"/>
      <c r="AN2715" s="513"/>
      <c r="AO2715" s="513"/>
      <c r="AP2715" s="513"/>
      <c r="AQ2715" s="513"/>
      <c r="AR2715" s="513"/>
      <c r="AS2715" s="513"/>
      <c r="AT2715" s="513"/>
      <c r="AU2715" s="513"/>
      <c r="AV2715" s="513"/>
      <c r="AW2715" s="513"/>
      <c r="AX2715" s="513"/>
      <c r="AY2715" s="513"/>
      <c r="AZ2715" s="513"/>
      <c r="BA2715" s="505" t="s">
        <v>12</v>
      </c>
      <c r="BB2715" s="505"/>
      <c r="BC2715" s="505"/>
      <c r="BD2715" s="504"/>
      <c r="BE2715" s="504"/>
      <c r="BF2715" s="504"/>
      <c r="BG2715" s="504"/>
      <c r="BH2715" s="504"/>
      <c r="BI2715" s="504"/>
      <c r="BJ2715" s="504"/>
      <c r="BK2715" s="504"/>
      <c r="BL2715" s="504"/>
      <c r="BM2715" s="504"/>
      <c r="BN2715" s="206"/>
      <c r="BO2715" s="207"/>
      <c r="BP2715" s="207"/>
      <c r="BQ2715" s="64">
        <f>IF(BD2715=0,0,1)</f>
        <v>0</v>
      </c>
      <c r="BR2715" s="65">
        <f>IF((BE2769+BI2769)&gt;(AO2769+AS2769),1,0)</f>
        <v>0</v>
      </c>
      <c r="BS2715" s="66"/>
    </row>
    <row r="2716" spans="1:71" ht="9.6" customHeight="1">
      <c r="A2716" s="54"/>
      <c r="B2716" s="193"/>
      <c r="C2716" s="194"/>
      <c r="D2716" s="194"/>
      <c r="E2716" s="194"/>
      <c r="F2716" s="195"/>
      <c r="G2716" s="195"/>
      <c r="H2716" s="194"/>
      <c r="I2716" s="194"/>
      <c r="J2716" s="194"/>
      <c r="K2716" s="194"/>
      <c r="L2716" s="194"/>
      <c r="M2716" s="194"/>
      <c r="N2716" s="194"/>
      <c r="O2716" s="194"/>
      <c r="P2716" s="194"/>
      <c r="Q2716" s="194"/>
      <c r="R2716" s="194"/>
      <c r="S2716" s="194"/>
      <c r="T2716" s="194"/>
      <c r="U2716" s="194"/>
      <c r="V2716" s="194"/>
      <c r="W2716" s="194"/>
      <c r="X2716" s="194"/>
      <c r="Y2716" s="194"/>
      <c r="Z2716" s="194"/>
      <c r="AA2716" s="194"/>
      <c r="AB2716" s="194"/>
      <c r="AC2716" s="194"/>
      <c r="AD2716" s="194"/>
      <c r="AE2716" s="194"/>
      <c r="AF2716" s="196"/>
      <c r="AG2716" s="196"/>
      <c r="AH2716" s="194"/>
      <c r="AI2716" s="194"/>
      <c r="AJ2716" s="194"/>
      <c r="AK2716" s="194"/>
      <c r="AL2716" s="194"/>
      <c r="AM2716" s="194"/>
      <c r="AN2716" s="194"/>
      <c r="AO2716" s="194"/>
      <c r="AP2716" s="194"/>
      <c r="AQ2716" s="194"/>
      <c r="AR2716" s="194"/>
      <c r="AS2716" s="194"/>
      <c r="AT2716" s="194"/>
      <c r="AU2716" s="194"/>
      <c r="AV2716" s="194"/>
      <c r="AW2716" s="194"/>
      <c r="AX2716" s="194"/>
      <c r="AY2716" s="194"/>
      <c r="AZ2716" s="194"/>
      <c r="BA2716" s="194"/>
      <c r="BB2716" s="194"/>
      <c r="BC2716" s="194"/>
      <c r="BD2716" s="194"/>
      <c r="BE2716" s="194"/>
      <c r="BF2716" s="194"/>
      <c r="BG2716" s="194"/>
      <c r="BH2716" s="194"/>
      <c r="BI2716" s="194"/>
      <c r="BJ2716" s="194"/>
      <c r="BK2716" s="194"/>
      <c r="BL2716" s="194"/>
      <c r="BM2716" s="194"/>
      <c r="BN2716" s="194"/>
      <c r="BO2716" s="208"/>
      <c r="BP2716" s="208"/>
      <c r="BQ2716" s="54"/>
      <c r="BR2716" s="54"/>
      <c r="BS2716" s="54"/>
    </row>
    <row r="2717" spans="1:71" ht="8.85" customHeight="1" thickBot="1">
      <c r="A2717" s="54"/>
      <c r="B2717" s="209"/>
      <c r="C2717" s="210"/>
      <c r="D2717" s="210"/>
      <c r="E2717" s="210"/>
      <c r="F2717" s="211"/>
      <c r="G2717" s="211"/>
      <c r="H2717" s="210"/>
      <c r="I2717" s="210"/>
      <c r="J2717" s="210"/>
      <c r="K2717" s="210"/>
      <c r="L2717" s="210"/>
      <c r="M2717" s="210"/>
      <c r="N2717" s="210"/>
      <c r="O2717" s="210"/>
      <c r="P2717" s="210"/>
      <c r="Q2717" s="210"/>
      <c r="R2717" s="210"/>
      <c r="S2717" s="210"/>
      <c r="T2717" s="210"/>
      <c r="U2717" s="210"/>
      <c r="V2717" s="210"/>
      <c r="W2717" s="210"/>
      <c r="X2717" s="210"/>
      <c r="Y2717" s="210"/>
      <c r="Z2717" s="210"/>
      <c r="AA2717" s="210"/>
      <c r="AB2717" s="210"/>
      <c r="AC2717" s="210"/>
      <c r="AD2717" s="210"/>
      <c r="AE2717" s="210"/>
      <c r="AF2717" s="212"/>
      <c r="AG2717" s="212"/>
      <c r="AH2717" s="210"/>
      <c r="AI2717" s="210"/>
      <c r="AJ2717" s="210"/>
      <c r="AK2717" s="210"/>
      <c r="AL2717" s="210"/>
      <c r="AM2717" s="210"/>
      <c r="AN2717" s="210"/>
      <c r="AO2717" s="210"/>
      <c r="AP2717" s="210"/>
      <c r="AQ2717" s="210"/>
      <c r="AR2717" s="210"/>
      <c r="AS2717" s="210"/>
      <c r="AT2717" s="210"/>
      <c r="AU2717" s="210"/>
      <c r="AV2717" s="210"/>
      <c r="AW2717" s="210"/>
      <c r="AX2717" s="210"/>
      <c r="AY2717" s="210"/>
      <c r="AZ2717" s="210"/>
      <c r="BA2717" s="210"/>
      <c r="BB2717" s="210"/>
      <c r="BC2717" s="210"/>
      <c r="BD2717" s="210"/>
      <c r="BE2717" s="210"/>
      <c r="BF2717" s="210"/>
      <c r="BG2717" s="210"/>
      <c r="BH2717" s="210"/>
      <c r="BI2717" s="210"/>
      <c r="BJ2717" s="210"/>
      <c r="BK2717" s="210"/>
      <c r="BL2717" s="210"/>
      <c r="BM2717" s="210"/>
      <c r="BN2717" s="210"/>
      <c r="BO2717" s="213"/>
      <c r="BP2717" s="213"/>
      <c r="BQ2717" s="54"/>
      <c r="BR2717" s="54"/>
      <c r="BS2717" s="54"/>
    </row>
    <row r="2718" spans="1:71" s="62" customFormat="1" ht="33.4" customHeight="1" thickTop="1">
      <c r="A2718" s="66"/>
      <c r="B2718" s="515" t="s">
        <v>0</v>
      </c>
      <c r="C2718" s="531" t="s">
        <v>1</v>
      </c>
      <c r="D2718" s="532"/>
      <c r="E2718" s="332" t="s">
        <v>26</v>
      </c>
      <c r="F2718" s="499" t="s">
        <v>104</v>
      </c>
      <c r="G2718" s="499" t="s">
        <v>105</v>
      </c>
      <c r="H2718" s="527" t="s">
        <v>38</v>
      </c>
      <c r="I2718" s="528"/>
      <c r="J2718" s="564" t="s">
        <v>7</v>
      </c>
      <c r="K2718" s="564"/>
      <c r="L2718" s="564"/>
      <c r="M2718" s="564"/>
      <c r="N2718" s="564"/>
      <c r="O2718" s="564"/>
      <c r="P2718" s="564" t="s">
        <v>2</v>
      </c>
      <c r="Q2718" s="564"/>
      <c r="R2718" s="564"/>
      <c r="S2718" s="564"/>
      <c r="T2718" s="564"/>
      <c r="U2718" s="564"/>
      <c r="V2718" s="610" t="s">
        <v>32</v>
      </c>
      <c r="W2718" s="611"/>
      <c r="X2718" s="610" t="s">
        <v>33</v>
      </c>
      <c r="Y2718" s="611"/>
      <c r="Z2718" s="619" t="s">
        <v>41</v>
      </c>
      <c r="AA2718" s="620"/>
      <c r="AB2718" s="623" t="s">
        <v>6</v>
      </c>
      <c r="AC2718" s="623"/>
      <c r="AD2718" s="623"/>
      <c r="AE2718" s="623"/>
      <c r="AF2718" s="623"/>
      <c r="AG2718" s="623"/>
      <c r="AH2718" s="564" t="s">
        <v>66</v>
      </c>
      <c r="AI2718" s="564"/>
      <c r="AJ2718" s="564"/>
      <c r="AK2718" s="564"/>
      <c r="AL2718" s="564"/>
      <c r="AM2718" s="564"/>
      <c r="AN2718" s="564" t="s">
        <v>67</v>
      </c>
      <c r="AO2718" s="564"/>
      <c r="AP2718" s="564"/>
      <c r="AQ2718" s="564"/>
      <c r="AR2718" s="564"/>
      <c r="AS2718" s="564"/>
      <c r="AT2718" s="564" t="s">
        <v>68</v>
      </c>
      <c r="AU2718" s="564"/>
      <c r="AV2718" s="564"/>
      <c r="AW2718" s="564"/>
      <c r="AX2718" s="564"/>
      <c r="AY2718" s="583"/>
      <c r="AZ2718" s="564" t="s">
        <v>4</v>
      </c>
      <c r="BA2718" s="564"/>
      <c r="BB2718" s="564"/>
      <c r="BC2718" s="564"/>
      <c r="BD2718" s="564"/>
      <c r="BE2718" s="564"/>
      <c r="BF2718" s="564" t="s">
        <v>69</v>
      </c>
      <c r="BG2718" s="564"/>
      <c r="BH2718" s="564"/>
      <c r="BI2718" s="564"/>
      <c r="BJ2718" s="564"/>
      <c r="BK2718" s="582"/>
      <c r="BL2718" s="659" t="s">
        <v>119</v>
      </c>
      <c r="BM2718" s="660"/>
      <c r="BN2718" s="661"/>
      <c r="BO2718" s="603" t="s">
        <v>83</v>
      </c>
      <c r="BP2718" s="603" t="s">
        <v>84</v>
      </c>
      <c r="BQ2718" s="66"/>
      <c r="BR2718" s="66"/>
      <c r="BS2718" s="66"/>
    </row>
    <row r="2719" spans="1:71" s="68" customFormat="1" ht="45" customHeight="1">
      <c r="A2719" s="67"/>
      <c r="B2719" s="516"/>
      <c r="C2719" s="533"/>
      <c r="D2719" s="534"/>
      <c r="E2719" s="331" t="s">
        <v>106</v>
      </c>
      <c r="F2719" s="500"/>
      <c r="G2719" s="500"/>
      <c r="H2719" s="529"/>
      <c r="I2719" s="530"/>
      <c r="J2719" s="562" t="s">
        <v>15</v>
      </c>
      <c r="K2719" s="563"/>
      <c r="L2719" s="525" t="s">
        <v>16</v>
      </c>
      <c r="M2719" s="526"/>
      <c r="N2719" s="517" t="s">
        <v>17</v>
      </c>
      <c r="O2719" s="518" t="s">
        <v>8</v>
      </c>
      <c r="P2719" s="562" t="s">
        <v>24</v>
      </c>
      <c r="Q2719" s="563"/>
      <c r="R2719" s="525" t="s">
        <v>22</v>
      </c>
      <c r="S2719" s="526"/>
      <c r="T2719" s="517" t="s">
        <v>17</v>
      </c>
      <c r="U2719" s="518"/>
      <c r="V2719" s="612"/>
      <c r="W2719" s="613"/>
      <c r="X2719" s="612"/>
      <c r="Y2719" s="613"/>
      <c r="Z2719" s="621"/>
      <c r="AA2719" s="622"/>
      <c r="AB2719" s="638" t="s">
        <v>50</v>
      </c>
      <c r="AC2719" s="639"/>
      <c r="AD2719" s="636" t="s">
        <v>21</v>
      </c>
      <c r="AE2719" s="637" t="s">
        <v>3</v>
      </c>
      <c r="AF2719" s="624" t="s">
        <v>5</v>
      </c>
      <c r="AG2719" s="625"/>
      <c r="AH2719" s="562" t="s">
        <v>50</v>
      </c>
      <c r="AI2719" s="563"/>
      <c r="AJ2719" s="525" t="s">
        <v>21</v>
      </c>
      <c r="AK2719" s="526" t="s">
        <v>3</v>
      </c>
      <c r="AL2719" s="523" t="s">
        <v>5</v>
      </c>
      <c r="AM2719" s="524"/>
      <c r="AN2719" s="562" t="s">
        <v>50</v>
      </c>
      <c r="AO2719" s="563"/>
      <c r="AP2719" s="525" t="s">
        <v>21</v>
      </c>
      <c r="AQ2719" s="526" t="s">
        <v>3</v>
      </c>
      <c r="AR2719" s="523" t="s">
        <v>5</v>
      </c>
      <c r="AS2719" s="524"/>
      <c r="AT2719" s="533" t="s">
        <v>50</v>
      </c>
      <c r="AU2719" s="584"/>
      <c r="AV2719" s="597" t="s">
        <v>21</v>
      </c>
      <c r="AW2719" s="598" t="s">
        <v>3</v>
      </c>
      <c r="AX2719" s="523" t="s">
        <v>5</v>
      </c>
      <c r="AY2719" s="585"/>
      <c r="AZ2719" s="562" t="s">
        <v>50</v>
      </c>
      <c r="BA2719" s="563"/>
      <c r="BB2719" s="525" t="s">
        <v>21</v>
      </c>
      <c r="BC2719" s="526" t="s">
        <v>3</v>
      </c>
      <c r="BD2719" s="523" t="s">
        <v>5</v>
      </c>
      <c r="BE2719" s="524"/>
      <c r="BF2719" s="533" t="s">
        <v>50</v>
      </c>
      <c r="BG2719" s="584"/>
      <c r="BH2719" s="597" t="s">
        <v>21</v>
      </c>
      <c r="BI2719" s="598" t="s">
        <v>3</v>
      </c>
      <c r="BJ2719" s="523" t="s">
        <v>5</v>
      </c>
      <c r="BK2719" s="524"/>
      <c r="BL2719" s="662"/>
      <c r="BM2719" s="663"/>
      <c r="BN2719" s="664"/>
      <c r="BO2719" s="604"/>
      <c r="BP2719" s="604"/>
      <c r="BQ2719" s="67"/>
      <c r="BR2719" s="67"/>
      <c r="BS2719" s="67"/>
    </row>
    <row r="2720" spans="1:71" ht="23.85" customHeight="1">
      <c r="A2720" s="69"/>
      <c r="B2720" s="548" t="str">
        <f>IF(ROSTER!B$8="","",ROSTER!B$8)</f>
        <v/>
      </c>
      <c r="C2720" s="536" t="str">
        <f>IF(ROSTER!C$8="","",ROSTER!C$8)</f>
        <v/>
      </c>
      <c r="D2720" s="537"/>
      <c r="E2720" s="546"/>
      <c r="F2720" s="501">
        <f>IF(E2720="y",1,IF(E2720="S",1,0))</f>
        <v>0</v>
      </c>
      <c r="G2720" s="506">
        <f>IF(E2720="S",1,0)</f>
        <v>0</v>
      </c>
      <c r="H2720" s="542"/>
      <c r="I2720" s="543"/>
      <c r="J2720" s="538"/>
      <c r="K2720" s="539"/>
      <c r="L2720" s="552"/>
      <c r="M2720" s="558"/>
      <c r="N2720" s="554">
        <f>L2720+J2720</f>
        <v>0</v>
      </c>
      <c r="O2720" s="555"/>
      <c r="P2720" s="538"/>
      <c r="Q2720" s="539"/>
      <c r="R2720" s="552"/>
      <c r="S2720" s="558"/>
      <c r="T2720" s="590">
        <f>R2720-P2720</f>
        <v>0</v>
      </c>
      <c r="U2720" s="591"/>
      <c r="V2720" s="550"/>
      <c r="W2720" s="543"/>
      <c r="X2720" s="538"/>
      <c r="Y2720" s="543"/>
      <c r="Z2720" s="538"/>
      <c r="AA2720" s="543"/>
      <c r="AB2720" s="538"/>
      <c r="AC2720" s="539"/>
      <c r="AD2720" s="552"/>
      <c r="AE2720" s="558"/>
      <c r="AF2720" s="586">
        <f>IF(AB2720=0,0,(AD2720/AB2720)*100)</f>
        <v>0</v>
      </c>
      <c r="AG2720" s="587"/>
      <c r="AH2720" s="538"/>
      <c r="AI2720" s="539"/>
      <c r="AJ2720" s="552"/>
      <c r="AK2720" s="558"/>
      <c r="AL2720" s="590">
        <f>IF(AH2720=0,0,(AJ2720/AH2720)*100)</f>
        <v>0</v>
      </c>
      <c r="AM2720" s="591"/>
      <c r="AN2720" s="538"/>
      <c r="AO2720" s="539"/>
      <c r="AP2720" s="552"/>
      <c r="AQ2720" s="558"/>
      <c r="AR2720" s="590">
        <f>IF(AN2720=0,0,(AP2720/AN2720)*100)</f>
        <v>0</v>
      </c>
      <c r="AS2720" s="591"/>
      <c r="AT2720" s="578">
        <f>AB2720+AH2720+AN2720</f>
        <v>0</v>
      </c>
      <c r="AU2720" s="579"/>
      <c r="AV2720" s="574">
        <f>AD2720+AJ2720+AP2720</f>
        <v>0</v>
      </c>
      <c r="AW2720" s="575"/>
      <c r="AX2720" s="590">
        <f>IF(AT2720=0,0,(AV2720/AT2720)*100)</f>
        <v>0</v>
      </c>
      <c r="AY2720" s="591"/>
      <c r="AZ2720" s="538"/>
      <c r="BA2720" s="539"/>
      <c r="BB2720" s="552"/>
      <c r="BC2720" s="558"/>
      <c r="BD2720" s="590">
        <f>IF(AZ2720=0,0,(BB2720/AZ2720)*100)</f>
        <v>0</v>
      </c>
      <c r="BE2720" s="591"/>
      <c r="BF2720" s="578">
        <f>AT2720+AZ2720</f>
        <v>0</v>
      </c>
      <c r="BG2720" s="579"/>
      <c r="BH2720" s="574">
        <f>AV2720+BB2720</f>
        <v>0</v>
      </c>
      <c r="BI2720" s="575"/>
      <c r="BJ2720" s="590">
        <f>IF(BF2720=0,0,(BH2720/BF2720)*100)</f>
        <v>0</v>
      </c>
      <c r="BK2720" s="591"/>
      <c r="BL2720" s="650">
        <f>(AD2720*2)+(AJ2720*2)+(AP2720*3)+BB2720</f>
        <v>0</v>
      </c>
      <c r="BM2720" s="651"/>
      <c r="BN2720" s="652"/>
      <c r="BO2720" s="599" t="e">
        <f>(BL2720*BR$2468)+(N2720*BR$2469)+(X2720*BR$2470)+(R2720*BR$2471)+(V2720*BR$2472)+(Z2720*BR$2473)</f>
        <v>#REF!</v>
      </c>
      <c r="BP2720" s="599" t="e">
        <f>((AZ2720-BB2720)*BR$2475)+((AT2720-AV2720)*BR$2474)+(H2720*BR$2476)+(P2720*BR$2477)</f>
        <v>#REF!</v>
      </c>
      <c r="BQ2720" s="70" t="s">
        <v>72</v>
      </c>
      <c r="BR2720" s="71" t="e">
        <f>IF(#REF!="B",#REF!,IF(#REF!="C",#REF!,#REF!))</f>
        <v>#REF!</v>
      </c>
      <c r="BS2720" s="67"/>
    </row>
    <row r="2721" spans="1:71" ht="23.85" customHeight="1">
      <c r="A2721" s="69"/>
      <c r="B2721" s="549"/>
      <c r="C2721" s="560" t="str">
        <f>IF(ROSTER!D$8="","",ROSTER!D$8)</f>
        <v/>
      </c>
      <c r="D2721" s="561"/>
      <c r="E2721" s="547"/>
      <c r="F2721" s="502"/>
      <c r="G2721" s="507"/>
      <c r="H2721" s="544"/>
      <c r="I2721" s="545"/>
      <c r="J2721" s="540"/>
      <c r="K2721" s="541"/>
      <c r="L2721" s="553"/>
      <c r="M2721" s="559"/>
      <c r="N2721" s="556" t="s">
        <v>14</v>
      </c>
      <c r="O2721" s="557"/>
      <c r="P2721" s="540"/>
      <c r="Q2721" s="541"/>
      <c r="R2721" s="553"/>
      <c r="S2721" s="559"/>
      <c r="T2721" s="592"/>
      <c r="U2721" s="593"/>
      <c r="V2721" s="551"/>
      <c r="W2721" s="545"/>
      <c r="X2721" s="540"/>
      <c r="Y2721" s="545"/>
      <c r="Z2721" s="540"/>
      <c r="AA2721" s="545"/>
      <c r="AB2721" s="540"/>
      <c r="AC2721" s="541"/>
      <c r="AD2721" s="553"/>
      <c r="AE2721" s="559"/>
      <c r="AF2721" s="588"/>
      <c r="AG2721" s="589"/>
      <c r="AH2721" s="540"/>
      <c r="AI2721" s="541"/>
      <c r="AJ2721" s="553"/>
      <c r="AK2721" s="559"/>
      <c r="AL2721" s="592"/>
      <c r="AM2721" s="593"/>
      <c r="AN2721" s="540"/>
      <c r="AO2721" s="541"/>
      <c r="AP2721" s="553"/>
      <c r="AQ2721" s="559"/>
      <c r="AR2721" s="592"/>
      <c r="AS2721" s="593"/>
      <c r="AT2721" s="580"/>
      <c r="AU2721" s="581"/>
      <c r="AV2721" s="576"/>
      <c r="AW2721" s="577"/>
      <c r="AX2721" s="592"/>
      <c r="AY2721" s="593"/>
      <c r="AZ2721" s="540"/>
      <c r="BA2721" s="541"/>
      <c r="BB2721" s="553"/>
      <c r="BC2721" s="559"/>
      <c r="BD2721" s="592"/>
      <c r="BE2721" s="593"/>
      <c r="BF2721" s="580"/>
      <c r="BG2721" s="581"/>
      <c r="BH2721" s="576"/>
      <c r="BI2721" s="577"/>
      <c r="BJ2721" s="592"/>
      <c r="BK2721" s="593"/>
      <c r="BL2721" s="653"/>
      <c r="BM2721" s="654"/>
      <c r="BN2721" s="655"/>
      <c r="BO2721" s="600"/>
      <c r="BP2721" s="600"/>
      <c r="BQ2721" s="70" t="s">
        <v>73</v>
      </c>
      <c r="BR2721" s="71" t="e">
        <f>IF(#REF!="B",#REF!,IF(#REF!="C",#REF!,#REF!))</f>
        <v>#REF!</v>
      </c>
      <c r="BS2721" s="67"/>
    </row>
    <row r="2722" spans="1:71" ht="21.75" customHeight="1">
      <c r="A2722" s="54"/>
      <c r="B2722" s="548" t="str">
        <f>IF(ROSTER!B$10="","",ROSTER!B$10)</f>
        <v/>
      </c>
      <c r="C2722" s="536" t="str">
        <f>IF(ROSTER!C$10="","",ROSTER!C$10)</f>
        <v/>
      </c>
      <c r="D2722" s="537"/>
      <c r="E2722" s="546"/>
      <c r="F2722" s="501">
        <f>IF(E2722="y",1,IF(E2722="S",1,0))</f>
        <v>0</v>
      </c>
      <c r="G2722" s="506">
        <f>IF(E2722="S",1,0)</f>
        <v>0</v>
      </c>
      <c r="H2722" s="542"/>
      <c r="I2722" s="543"/>
      <c r="J2722" s="538"/>
      <c r="K2722" s="539"/>
      <c r="L2722" s="552"/>
      <c r="M2722" s="558"/>
      <c r="N2722" s="554">
        <f>L2722+J2722</f>
        <v>0</v>
      </c>
      <c r="O2722" s="555"/>
      <c r="P2722" s="538"/>
      <c r="Q2722" s="539"/>
      <c r="R2722" s="552"/>
      <c r="S2722" s="558"/>
      <c r="T2722" s="590">
        <f t="shared" ref="T2722:T2763" si="2451">R2722-P2722</f>
        <v>0</v>
      </c>
      <c r="U2722" s="591"/>
      <c r="V2722" s="550"/>
      <c r="W2722" s="543"/>
      <c r="X2722" s="538"/>
      <c r="Y2722" s="543"/>
      <c r="Z2722" s="538"/>
      <c r="AA2722" s="543"/>
      <c r="AB2722" s="538"/>
      <c r="AC2722" s="539"/>
      <c r="AD2722" s="552"/>
      <c r="AE2722" s="558"/>
      <c r="AF2722" s="586">
        <f>IF(AB2722=0,0,(AD2722/AB2722)*100)</f>
        <v>0</v>
      </c>
      <c r="AG2722" s="587"/>
      <c r="AH2722" s="538"/>
      <c r="AI2722" s="539"/>
      <c r="AJ2722" s="552"/>
      <c r="AK2722" s="558"/>
      <c r="AL2722" s="590">
        <f>IF(AH2722=0,0,(AJ2722/AH2722)*100)</f>
        <v>0</v>
      </c>
      <c r="AM2722" s="591"/>
      <c r="AN2722" s="538"/>
      <c r="AO2722" s="539"/>
      <c r="AP2722" s="552"/>
      <c r="AQ2722" s="558"/>
      <c r="AR2722" s="590">
        <f>IF(AN2722=0,0,(AP2722/AN2722)*100)</f>
        <v>0</v>
      </c>
      <c r="AS2722" s="591"/>
      <c r="AT2722" s="578">
        <f>AB2722+AH2722+AN2722</f>
        <v>0</v>
      </c>
      <c r="AU2722" s="579"/>
      <c r="AV2722" s="574">
        <f>AD2722+AJ2722+AP2722</f>
        <v>0</v>
      </c>
      <c r="AW2722" s="575"/>
      <c r="AX2722" s="590">
        <f>IF(AT2722=0,0,(AV2722/AT2722)*100)</f>
        <v>0</v>
      </c>
      <c r="AY2722" s="591"/>
      <c r="AZ2722" s="538"/>
      <c r="BA2722" s="539"/>
      <c r="BB2722" s="552"/>
      <c r="BC2722" s="558"/>
      <c r="BD2722" s="590">
        <f>IF(AZ2722=0,0,(BB2722/AZ2722)*100)</f>
        <v>0</v>
      </c>
      <c r="BE2722" s="591"/>
      <c r="BF2722" s="578">
        <f>AT2722+AZ2722</f>
        <v>0</v>
      </c>
      <c r="BG2722" s="579"/>
      <c r="BH2722" s="574">
        <f>AV2722+BB2722</f>
        <v>0</v>
      </c>
      <c r="BI2722" s="575"/>
      <c r="BJ2722" s="590">
        <f>IF(BF2722=0,0,(BH2722/BF2722)*100)</f>
        <v>0</v>
      </c>
      <c r="BK2722" s="591"/>
      <c r="BL2722" s="650">
        <f>(AD2722*2)+(AJ2722*2)+(AP2722*3)+BB2722</f>
        <v>0</v>
      </c>
      <c r="BM2722" s="651"/>
      <c r="BN2722" s="652"/>
      <c r="BO2722" s="599" t="e">
        <f>(BL2722*BR$2468)+(N2722*BR$2469)+(X2722*BR$2470)+(R2722*BR$2471)+(V2722*BR$2472)+(Z2722*BR$2473)</f>
        <v>#REF!</v>
      </c>
      <c r="BP2722" s="599" t="e">
        <f>((AZ2722-BB2722)*BR$2475)+((AT2722-AV2722)*BR$2474)+(H2722*BR$2476)+(P2722*BR$2477)</f>
        <v>#REF!</v>
      </c>
      <c r="BQ2722" s="70" t="s">
        <v>74</v>
      </c>
      <c r="BR2722" s="71" t="e">
        <f>IF(#REF!="B",#REF!,IF(#REF!="C",#REF!,#REF!))</f>
        <v>#REF!</v>
      </c>
      <c r="BS2722" s="67"/>
    </row>
    <row r="2723" spans="1:71" ht="21.75" customHeight="1">
      <c r="A2723" s="54"/>
      <c r="B2723" s="549"/>
      <c r="C2723" s="560" t="str">
        <f>IF(ROSTER!D$10="","",ROSTER!D$10)</f>
        <v/>
      </c>
      <c r="D2723" s="561"/>
      <c r="E2723" s="547"/>
      <c r="F2723" s="502"/>
      <c r="G2723" s="507"/>
      <c r="H2723" s="544"/>
      <c r="I2723" s="545"/>
      <c r="J2723" s="540"/>
      <c r="K2723" s="541"/>
      <c r="L2723" s="553"/>
      <c r="M2723" s="559"/>
      <c r="N2723" s="556" t="s">
        <v>14</v>
      </c>
      <c r="O2723" s="557"/>
      <c r="P2723" s="540"/>
      <c r="Q2723" s="541"/>
      <c r="R2723" s="553"/>
      <c r="S2723" s="559"/>
      <c r="T2723" s="592"/>
      <c r="U2723" s="593"/>
      <c r="V2723" s="551"/>
      <c r="W2723" s="545"/>
      <c r="X2723" s="540"/>
      <c r="Y2723" s="545"/>
      <c r="Z2723" s="540"/>
      <c r="AA2723" s="545"/>
      <c r="AB2723" s="540"/>
      <c r="AC2723" s="541"/>
      <c r="AD2723" s="553"/>
      <c r="AE2723" s="559"/>
      <c r="AF2723" s="588"/>
      <c r="AG2723" s="589"/>
      <c r="AH2723" s="540"/>
      <c r="AI2723" s="541"/>
      <c r="AJ2723" s="553"/>
      <c r="AK2723" s="559"/>
      <c r="AL2723" s="592"/>
      <c r="AM2723" s="593"/>
      <c r="AN2723" s="540"/>
      <c r="AO2723" s="541"/>
      <c r="AP2723" s="553"/>
      <c r="AQ2723" s="559"/>
      <c r="AR2723" s="592"/>
      <c r="AS2723" s="593"/>
      <c r="AT2723" s="580"/>
      <c r="AU2723" s="581"/>
      <c r="AV2723" s="576"/>
      <c r="AW2723" s="577"/>
      <c r="AX2723" s="592"/>
      <c r="AY2723" s="593"/>
      <c r="AZ2723" s="540"/>
      <c r="BA2723" s="541"/>
      <c r="BB2723" s="553"/>
      <c r="BC2723" s="559"/>
      <c r="BD2723" s="592"/>
      <c r="BE2723" s="593"/>
      <c r="BF2723" s="580"/>
      <c r="BG2723" s="581"/>
      <c r="BH2723" s="576"/>
      <c r="BI2723" s="577"/>
      <c r="BJ2723" s="592"/>
      <c r="BK2723" s="593"/>
      <c r="BL2723" s="653"/>
      <c r="BM2723" s="654"/>
      <c r="BN2723" s="655"/>
      <c r="BO2723" s="600"/>
      <c r="BP2723" s="600"/>
      <c r="BQ2723" s="70" t="s">
        <v>75</v>
      </c>
      <c r="BR2723" s="71" t="e">
        <f>IF(#REF!="B",#REF!,IF(#REF!="C",#REF!,#REF!))</f>
        <v>#REF!</v>
      </c>
      <c r="BS2723" s="67"/>
    </row>
    <row r="2724" spans="1:71" ht="21.75" customHeight="1">
      <c r="A2724" s="54"/>
      <c r="B2724" s="565" t="str">
        <f>IF(ROSTER!B$12="","",ROSTER!B$12)</f>
        <v/>
      </c>
      <c r="C2724" s="536" t="str">
        <f>IF(ROSTER!C$12="","",ROSTER!C$12)</f>
        <v/>
      </c>
      <c r="D2724" s="537"/>
      <c r="E2724" s="546"/>
      <c r="F2724" s="501">
        <f>IF(E2724="y",1,IF(E2724="S",1,0))</f>
        <v>0</v>
      </c>
      <c r="G2724" s="506">
        <f>IF(E2724="S",1,0)</f>
        <v>0</v>
      </c>
      <c r="H2724" s="542"/>
      <c r="I2724" s="543"/>
      <c r="J2724" s="538"/>
      <c r="K2724" s="539"/>
      <c r="L2724" s="552"/>
      <c r="M2724" s="558"/>
      <c r="N2724" s="554">
        <f>L2724+J2724</f>
        <v>0</v>
      </c>
      <c r="O2724" s="555"/>
      <c r="P2724" s="538"/>
      <c r="Q2724" s="539"/>
      <c r="R2724" s="552"/>
      <c r="S2724" s="558"/>
      <c r="T2724" s="590">
        <f t="shared" ref="T2724:T2763" si="2452">R2724-P2724</f>
        <v>0</v>
      </c>
      <c r="U2724" s="591"/>
      <c r="V2724" s="550"/>
      <c r="W2724" s="543"/>
      <c r="X2724" s="538"/>
      <c r="Y2724" s="543"/>
      <c r="Z2724" s="538"/>
      <c r="AA2724" s="543"/>
      <c r="AB2724" s="538"/>
      <c r="AC2724" s="539"/>
      <c r="AD2724" s="552"/>
      <c r="AE2724" s="558"/>
      <c r="AF2724" s="586">
        <f>IF(AB2724=0,0,(AD2724/AB2724)*100)</f>
        <v>0</v>
      </c>
      <c r="AG2724" s="587"/>
      <c r="AH2724" s="538"/>
      <c r="AI2724" s="539"/>
      <c r="AJ2724" s="552"/>
      <c r="AK2724" s="558"/>
      <c r="AL2724" s="590">
        <f>IF(AH2724=0,0,(AJ2724/AH2724)*100)</f>
        <v>0</v>
      </c>
      <c r="AM2724" s="591"/>
      <c r="AN2724" s="538"/>
      <c r="AO2724" s="539"/>
      <c r="AP2724" s="552"/>
      <c r="AQ2724" s="558"/>
      <c r="AR2724" s="590">
        <f>IF(AN2724=0,0,(AP2724/AN2724)*100)</f>
        <v>0</v>
      </c>
      <c r="AS2724" s="591"/>
      <c r="AT2724" s="578">
        <f>AB2724+AH2724+AN2724</f>
        <v>0</v>
      </c>
      <c r="AU2724" s="579"/>
      <c r="AV2724" s="574">
        <f>AD2724+AJ2724+AP2724</f>
        <v>0</v>
      </c>
      <c r="AW2724" s="575"/>
      <c r="AX2724" s="590">
        <f>IF(AT2724=0,0,(AV2724/AT2724)*100)</f>
        <v>0</v>
      </c>
      <c r="AY2724" s="591"/>
      <c r="AZ2724" s="538"/>
      <c r="BA2724" s="539"/>
      <c r="BB2724" s="552"/>
      <c r="BC2724" s="558"/>
      <c r="BD2724" s="590">
        <f>IF(AZ2724=0,0,(BB2724/AZ2724)*100)</f>
        <v>0</v>
      </c>
      <c r="BE2724" s="591"/>
      <c r="BF2724" s="578">
        <f>AT2724+AZ2724</f>
        <v>0</v>
      </c>
      <c r="BG2724" s="579"/>
      <c r="BH2724" s="574">
        <f>AV2724+BB2724</f>
        <v>0</v>
      </c>
      <c r="BI2724" s="575"/>
      <c r="BJ2724" s="590">
        <f>IF(BF2724=0,0,(BH2724/BF2724)*100)</f>
        <v>0</v>
      </c>
      <c r="BK2724" s="591"/>
      <c r="BL2724" s="650">
        <f>(AD2724*2)+(AJ2724*2)+(AP2724*3)+BB2724</f>
        <v>0</v>
      </c>
      <c r="BM2724" s="651"/>
      <c r="BN2724" s="652"/>
      <c r="BO2724" s="599" t="e">
        <f>(BL2724*BR$2468)+(N2724*BR$2469)+(X2724*BR$2470)+(R2724*BR$2471)+(V2724*BR$2472)+(Z2724*BR$2473)</f>
        <v>#REF!</v>
      </c>
      <c r="BP2724" s="599" t="e">
        <f>((AZ2724-BB2724)*BR$2475)+((AT2724-AV2724)*BR$2474)+(H2724*BR$2476)+(P2724*BR$2477)</f>
        <v>#REF!</v>
      </c>
      <c r="BQ2724" s="70" t="s">
        <v>76</v>
      </c>
      <c r="BR2724" s="71" t="e">
        <f>IF(#REF!="B",#REF!,IF(#REF!="C",#REF!,#REF!))</f>
        <v>#REF!</v>
      </c>
      <c r="BS2724" s="67"/>
    </row>
    <row r="2725" spans="1:71" ht="21.75" customHeight="1">
      <c r="A2725" s="54"/>
      <c r="B2725" s="566"/>
      <c r="C2725" s="560" t="str">
        <f>IF(ROSTER!D$12="","",ROSTER!D$12)</f>
        <v/>
      </c>
      <c r="D2725" s="561"/>
      <c r="E2725" s="547"/>
      <c r="F2725" s="502"/>
      <c r="G2725" s="507"/>
      <c r="H2725" s="544"/>
      <c r="I2725" s="545"/>
      <c r="J2725" s="540"/>
      <c r="K2725" s="541"/>
      <c r="L2725" s="553"/>
      <c r="M2725" s="559"/>
      <c r="N2725" s="556" t="s">
        <v>14</v>
      </c>
      <c r="O2725" s="557"/>
      <c r="P2725" s="540"/>
      <c r="Q2725" s="541"/>
      <c r="R2725" s="553"/>
      <c r="S2725" s="559"/>
      <c r="T2725" s="592"/>
      <c r="U2725" s="593"/>
      <c r="V2725" s="551"/>
      <c r="W2725" s="545"/>
      <c r="X2725" s="540"/>
      <c r="Y2725" s="545"/>
      <c r="Z2725" s="540"/>
      <c r="AA2725" s="545"/>
      <c r="AB2725" s="540"/>
      <c r="AC2725" s="541"/>
      <c r="AD2725" s="553"/>
      <c r="AE2725" s="559"/>
      <c r="AF2725" s="588"/>
      <c r="AG2725" s="589"/>
      <c r="AH2725" s="540"/>
      <c r="AI2725" s="541"/>
      <c r="AJ2725" s="553"/>
      <c r="AK2725" s="559"/>
      <c r="AL2725" s="592"/>
      <c r="AM2725" s="593"/>
      <c r="AN2725" s="540"/>
      <c r="AO2725" s="541"/>
      <c r="AP2725" s="553"/>
      <c r="AQ2725" s="559"/>
      <c r="AR2725" s="592"/>
      <c r="AS2725" s="593"/>
      <c r="AT2725" s="580"/>
      <c r="AU2725" s="581"/>
      <c r="AV2725" s="576"/>
      <c r="AW2725" s="577"/>
      <c r="AX2725" s="592"/>
      <c r="AY2725" s="593"/>
      <c r="AZ2725" s="540"/>
      <c r="BA2725" s="541"/>
      <c r="BB2725" s="553"/>
      <c r="BC2725" s="559"/>
      <c r="BD2725" s="592"/>
      <c r="BE2725" s="593"/>
      <c r="BF2725" s="580"/>
      <c r="BG2725" s="581"/>
      <c r="BH2725" s="576"/>
      <c r="BI2725" s="577"/>
      <c r="BJ2725" s="592"/>
      <c r="BK2725" s="593"/>
      <c r="BL2725" s="653"/>
      <c r="BM2725" s="654"/>
      <c r="BN2725" s="655"/>
      <c r="BO2725" s="600"/>
      <c r="BP2725" s="600"/>
      <c r="BQ2725" s="70" t="s">
        <v>77</v>
      </c>
      <c r="BR2725" s="71" t="e">
        <f>IF(#REF!="B",#REF!,IF(#REF!="C",#REF!,#REF!))</f>
        <v>#REF!</v>
      </c>
      <c r="BS2725" s="67"/>
    </row>
    <row r="2726" spans="1:71" ht="21.75" customHeight="1">
      <c r="A2726" s="54"/>
      <c r="B2726" s="565" t="str">
        <f>IF(ROSTER!B$14="","",ROSTER!B$14)</f>
        <v/>
      </c>
      <c r="C2726" s="536" t="str">
        <f>IF(ROSTER!C$14="","",ROSTER!C$14)</f>
        <v/>
      </c>
      <c r="D2726" s="537"/>
      <c r="E2726" s="546"/>
      <c r="F2726" s="501">
        <f>IF(E2726="y",1,IF(E2726="S",1,0))</f>
        <v>0</v>
      </c>
      <c r="G2726" s="506">
        <f>IF(E2726="S",1,0)</f>
        <v>0</v>
      </c>
      <c r="H2726" s="542"/>
      <c r="I2726" s="543"/>
      <c r="J2726" s="538"/>
      <c r="K2726" s="539"/>
      <c r="L2726" s="552"/>
      <c r="M2726" s="558"/>
      <c r="N2726" s="554">
        <f>L2726+J2726</f>
        <v>0</v>
      </c>
      <c r="O2726" s="555"/>
      <c r="P2726" s="538"/>
      <c r="Q2726" s="539"/>
      <c r="R2726" s="552"/>
      <c r="S2726" s="558"/>
      <c r="T2726" s="590">
        <f t="shared" ref="T2726:T2763" si="2453">R2726-P2726</f>
        <v>0</v>
      </c>
      <c r="U2726" s="591"/>
      <c r="V2726" s="550"/>
      <c r="W2726" s="543"/>
      <c r="X2726" s="538"/>
      <c r="Y2726" s="543"/>
      <c r="Z2726" s="538"/>
      <c r="AA2726" s="543"/>
      <c r="AB2726" s="538"/>
      <c r="AC2726" s="539"/>
      <c r="AD2726" s="552"/>
      <c r="AE2726" s="558"/>
      <c r="AF2726" s="586">
        <f>IF(AB2726=0,0,(AD2726/AB2726)*100)</f>
        <v>0</v>
      </c>
      <c r="AG2726" s="587"/>
      <c r="AH2726" s="538"/>
      <c r="AI2726" s="539"/>
      <c r="AJ2726" s="552"/>
      <c r="AK2726" s="558"/>
      <c r="AL2726" s="590">
        <f>IF(AH2726=0,0,(AJ2726/AH2726)*100)</f>
        <v>0</v>
      </c>
      <c r="AM2726" s="591"/>
      <c r="AN2726" s="538"/>
      <c r="AO2726" s="539"/>
      <c r="AP2726" s="552"/>
      <c r="AQ2726" s="558"/>
      <c r="AR2726" s="590">
        <f>IF(AN2726=0,0,(AP2726/AN2726)*100)</f>
        <v>0</v>
      </c>
      <c r="AS2726" s="591"/>
      <c r="AT2726" s="578">
        <f>AB2726+AH2726+AN2726</f>
        <v>0</v>
      </c>
      <c r="AU2726" s="579"/>
      <c r="AV2726" s="574">
        <f>AD2726+AJ2726+AP2726</f>
        <v>0</v>
      </c>
      <c r="AW2726" s="575"/>
      <c r="AX2726" s="590">
        <f>IF(AT2726=0,0,(AV2726/AT2726)*100)</f>
        <v>0</v>
      </c>
      <c r="AY2726" s="591"/>
      <c r="AZ2726" s="538"/>
      <c r="BA2726" s="539"/>
      <c r="BB2726" s="552"/>
      <c r="BC2726" s="558"/>
      <c r="BD2726" s="590">
        <f>IF(AZ2726=0,0,(BB2726/AZ2726)*100)</f>
        <v>0</v>
      </c>
      <c r="BE2726" s="591"/>
      <c r="BF2726" s="578">
        <f>AT2726+AZ2726</f>
        <v>0</v>
      </c>
      <c r="BG2726" s="579"/>
      <c r="BH2726" s="574">
        <f>AV2726+BB2726</f>
        <v>0</v>
      </c>
      <c r="BI2726" s="575"/>
      <c r="BJ2726" s="590">
        <f>IF(BF2726=0,0,(BH2726/BF2726)*100)</f>
        <v>0</v>
      </c>
      <c r="BK2726" s="591"/>
      <c r="BL2726" s="650">
        <f>(AD2726*2)+(AJ2726*2)+(AP2726*3)+BB2726</f>
        <v>0</v>
      </c>
      <c r="BM2726" s="651"/>
      <c r="BN2726" s="652"/>
      <c r="BO2726" s="599" t="e">
        <f>(BL2726*BR$2468)+(N2726*BR$2469)+(X2726*BR$2470)+(R2726*BR$2471)+(V2726*BR$2472)+(Z2726*BR$2473)</f>
        <v>#REF!</v>
      </c>
      <c r="BP2726" s="599" t="e">
        <f>((AZ2726-BB2726)*BR$2475)+((AT2726-AV2726)*BR$2474)+(H2726*BR$2476)+(P2726*BR$2477)</f>
        <v>#REF!</v>
      </c>
      <c r="BQ2726" s="70" t="s">
        <v>78</v>
      </c>
      <c r="BR2726" s="71" t="e">
        <f>IF(#REF!="B",#REF!,IF(#REF!="C",#REF!,#REF!))</f>
        <v>#REF!</v>
      </c>
      <c r="BS2726" s="67"/>
    </row>
    <row r="2727" spans="1:71" ht="21.75" customHeight="1">
      <c r="A2727" s="54"/>
      <c r="B2727" s="566"/>
      <c r="C2727" s="560" t="str">
        <f>IF(ROSTER!D$14="","",ROSTER!D$14)</f>
        <v/>
      </c>
      <c r="D2727" s="561"/>
      <c r="E2727" s="547"/>
      <c r="F2727" s="502"/>
      <c r="G2727" s="507"/>
      <c r="H2727" s="544"/>
      <c r="I2727" s="545"/>
      <c r="J2727" s="540"/>
      <c r="K2727" s="541"/>
      <c r="L2727" s="553"/>
      <c r="M2727" s="559"/>
      <c r="N2727" s="556" t="s">
        <v>14</v>
      </c>
      <c r="O2727" s="557"/>
      <c r="P2727" s="540"/>
      <c r="Q2727" s="541"/>
      <c r="R2727" s="553"/>
      <c r="S2727" s="559"/>
      <c r="T2727" s="592"/>
      <c r="U2727" s="593"/>
      <c r="V2727" s="551"/>
      <c r="W2727" s="545"/>
      <c r="X2727" s="540"/>
      <c r="Y2727" s="545"/>
      <c r="Z2727" s="540"/>
      <c r="AA2727" s="545"/>
      <c r="AB2727" s="540"/>
      <c r="AC2727" s="541"/>
      <c r="AD2727" s="553"/>
      <c r="AE2727" s="559"/>
      <c r="AF2727" s="588"/>
      <c r="AG2727" s="589"/>
      <c r="AH2727" s="540"/>
      <c r="AI2727" s="541"/>
      <c r="AJ2727" s="553"/>
      <c r="AK2727" s="559"/>
      <c r="AL2727" s="592"/>
      <c r="AM2727" s="593"/>
      <c r="AN2727" s="540"/>
      <c r="AO2727" s="541"/>
      <c r="AP2727" s="553"/>
      <c r="AQ2727" s="559"/>
      <c r="AR2727" s="592"/>
      <c r="AS2727" s="593"/>
      <c r="AT2727" s="580"/>
      <c r="AU2727" s="581"/>
      <c r="AV2727" s="576"/>
      <c r="AW2727" s="577"/>
      <c r="AX2727" s="592"/>
      <c r="AY2727" s="593"/>
      <c r="AZ2727" s="540"/>
      <c r="BA2727" s="541"/>
      <c r="BB2727" s="553"/>
      <c r="BC2727" s="559"/>
      <c r="BD2727" s="592"/>
      <c r="BE2727" s="593"/>
      <c r="BF2727" s="580"/>
      <c r="BG2727" s="581"/>
      <c r="BH2727" s="576"/>
      <c r="BI2727" s="577"/>
      <c r="BJ2727" s="592"/>
      <c r="BK2727" s="593"/>
      <c r="BL2727" s="653"/>
      <c r="BM2727" s="654"/>
      <c r="BN2727" s="655"/>
      <c r="BO2727" s="600"/>
      <c r="BP2727" s="600"/>
      <c r="BQ2727" s="70" t="s">
        <v>79</v>
      </c>
      <c r="BR2727" s="71" t="e">
        <f>IF(#REF!="B",#REF!,IF(#REF!="C",#REF!,#REF!))</f>
        <v>#REF!</v>
      </c>
      <c r="BS2727" s="67"/>
    </row>
    <row r="2728" spans="1:71" ht="21.75" customHeight="1">
      <c r="A2728" s="54"/>
      <c r="B2728" s="565" t="str">
        <f>IF(ROSTER!B$16="","",ROSTER!B$16)</f>
        <v/>
      </c>
      <c r="C2728" s="536" t="str">
        <f>IF(ROSTER!C$16="","",ROSTER!C$16)</f>
        <v/>
      </c>
      <c r="D2728" s="537"/>
      <c r="E2728" s="546"/>
      <c r="F2728" s="501">
        <f>IF(E2728="y",1,IF(E2728="S",1,0))</f>
        <v>0</v>
      </c>
      <c r="G2728" s="506">
        <f>IF(E2728="S",1,0)</f>
        <v>0</v>
      </c>
      <c r="H2728" s="542"/>
      <c r="I2728" s="543"/>
      <c r="J2728" s="538"/>
      <c r="K2728" s="539"/>
      <c r="L2728" s="552"/>
      <c r="M2728" s="558"/>
      <c r="N2728" s="554">
        <f>L2728+J2728</f>
        <v>0</v>
      </c>
      <c r="O2728" s="555"/>
      <c r="P2728" s="538"/>
      <c r="Q2728" s="539"/>
      <c r="R2728" s="552"/>
      <c r="S2728" s="558"/>
      <c r="T2728" s="590">
        <f t="shared" ref="T2728:T2763" si="2454">R2728-P2728</f>
        <v>0</v>
      </c>
      <c r="U2728" s="591"/>
      <c r="V2728" s="550"/>
      <c r="W2728" s="543"/>
      <c r="X2728" s="538"/>
      <c r="Y2728" s="543"/>
      <c r="Z2728" s="538"/>
      <c r="AA2728" s="543"/>
      <c r="AB2728" s="538"/>
      <c r="AC2728" s="539"/>
      <c r="AD2728" s="552"/>
      <c r="AE2728" s="558"/>
      <c r="AF2728" s="586">
        <f>IF(AB2728=0,0,(AD2728/AB2728)*100)</f>
        <v>0</v>
      </c>
      <c r="AG2728" s="587"/>
      <c r="AH2728" s="538"/>
      <c r="AI2728" s="539"/>
      <c r="AJ2728" s="552"/>
      <c r="AK2728" s="558"/>
      <c r="AL2728" s="590">
        <f>IF(AH2728=0,0,(AJ2728/AH2728)*100)</f>
        <v>0</v>
      </c>
      <c r="AM2728" s="591"/>
      <c r="AN2728" s="538"/>
      <c r="AO2728" s="539"/>
      <c r="AP2728" s="552"/>
      <c r="AQ2728" s="558"/>
      <c r="AR2728" s="590">
        <f>IF(AN2728=0,0,(AP2728/AN2728)*100)</f>
        <v>0</v>
      </c>
      <c r="AS2728" s="591"/>
      <c r="AT2728" s="578">
        <f>AB2728+AH2728+AN2728</f>
        <v>0</v>
      </c>
      <c r="AU2728" s="579"/>
      <c r="AV2728" s="574">
        <f>AD2728+AJ2728+AP2728</f>
        <v>0</v>
      </c>
      <c r="AW2728" s="575"/>
      <c r="AX2728" s="590">
        <f>IF(AT2728=0,0,(AV2728/AT2728)*100)</f>
        <v>0</v>
      </c>
      <c r="AY2728" s="591"/>
      <c r="AZ2728" s="538"/>
      <c r="BA2728" s="539"/>
      <c r="BB2728" s="552"/>
      <c r="BC2728" s="558"/>
      <c r="BD2728" s="590">
        <f>IF(AZ2728=0,0,(BB2728/AZ2728)*100)</f>
        <v>0</v>
      </c>
      <c r="BE2728" s="591"/>
      <c r="BF2728" s="578">
        <f>AT2728+AZ2728</f>
        <v>0</v>
      </c>
      <c r="BG2728" s="579"/>
      <c r="BH2728" s="574">
        <f>AV2728+BB2728</f>
        <v>0</v>
      </c>
      <c r="BI2728" s="575"/>
      <c r="BJ2728" s="590">
        <f>IF(BF2728=0,0,(BH2728/BF2728)*100)</f>
        <v>0</v>
      </c>
      <c r="BK2728" s="591"/>
      <c r="BL2728" s="650">
        <f>(AD2728*2)+(AJ2728*2)+(AP2728*3)+BB2728</f>
        <v>0</v>
      </c>
      <c r="BM2728" s="651"/>
      <c r="BN2728" s="652"/>
      <c r="BO2728" s="599" t="e">
        <f>(BL2728*BR$2468)+(N2728*BR$2469)+(X2728*BR$2470)+(R2728*BR$2471)+(V2728*BR$2472)+(Z2728*BR$2473)</f>
        <v>#REF!</v>
      </c>
      <c r="BP2728" s="599" t="e">
        <f>((AZ2728-BB2728)*BR$2475)+((AT2728-AV2728)*BR$2474)+(H2728*BR$2476)+(P2728*BR$2477)</f>
        <v>#REF!</v>
      </c>
      <c r="BQ2728" s="70" t="s">
        <v>80</v>
      </c>
      <c r="BR2728" s="71" t="e">
        <f>IF(#REF!="B",#REF!,IF(#REF!="C",#REF!,#REF!))</f>
        <v>#REF!</v>
      </c>
      <c r="BS2728" s="67"/>
    </row>
    <row r="2729" spans="1:71" ht="21.75" customHeight="1">
      <c r="A2729" s="54"/>
      <c r="B2729" s="566"/>
      <c r="C2729" s="560" t="str">
        <f>IF(ROSTER!D$16="","",ROSTER!D$16)</f>
        <v/>
      </c>
      <c r="D2729" s="561"/>
      <c r="E2729" s="547"/>
      <c r="F2729" s="502"/>
      <c r="G2729" s="507"/>
      <c r="H2729" s="544"/>
      <c r="I2729" s="545"/>
      <c r="J2729" s="540"/>
      <c r="K2729" s="541"/>
      <c r="L2729" s="553"/>
      <c r="M2729" s="559"/>
      <c r="N2729" s="556" t="s">
        <v>14</v>
      </c>
      <c r="O2729" s="557"/>
      <c r="P2729" s="540"/>
      <c r="Q2729" s="541"/>
      <c r="R2729" s="553"/>
      <c r="S2729" s="559"/>
      <c r="T2729" s="592"/>
      <c r="U2729" s="593"/>
      <c r="V2729" s="551"/>
      <c r="W2729" s="545"/>
      <c r="X2729" s="540"/>
      <c r="Y2729" s="545"/>
      <c r="Z2729" s="540"/>
      <c r="AA2729" s="545"/>
      <c r="AB2729" s="540"/>
      <c r="AC2729" s="541"/>
      <c r="AD2729" s="553"/>
      <c r="AE2729" s="559"/>
      <c r="AF2729" s="588"/>
      <c r="AG2729" s="589"/>
      <c r="AH2729" s="540"/>
      <c r="AI2729" s="541"/>
      <c r="AJ2729" s="553"/>
      <c r="AK2729" s="559"/>
      <c r="AL2729" s="592"/>
      <c r="AM2729" s="593"/>
      <c r="AN2729" s="540"/>
      <c r="AO2729" s="541"/>
      <c r="AP2729" s="553"/>
      <c r="AQ2729" s="559"/>
      <c r="AR2729" s="592"/>
      <c r="AS2729" s="593"/>
      <c r="AT2729" s="580"/>
      <c r="AU2729" s="581"/>
      <c r="AV2729" s="576"/>
      <c r="AW2729" s="577"/>
      <c r="AX2729" s="592"/>
      <c r="AY2729" s="593"/>
      <c r="AZ2729" s="540"/>
      <c r="BA2729" s="541"/>
      <c r="BB2729" s="553"/>
      <c r="BC2729" s="559"/>
      <c r="BD2729" s="592"/>
      <c r="BE2729" s="593"/>
      <c r="BF2729" s="580"/>
      <c r="BG2729" s="581"/>
      <c r="BH2729" s="576"/>
      <c r="BI2729" s="577"/>
      <c r="BJ2729" s="592"/>
      <c r="BK2729" s="593"/>
      <c r="BL2729" s="653"/>
      <c r="BM2729" s="654"/>
      <c r="BN2729" s="655"/>
      <c r="BO2729" s="600"/>
      <c r="BP2729" s="600"/>
      <c r="BQ2729" s="70" t="s">
        <v>81</v>
      </c>
      <c r="BR2729" s="71" t="e">
        <f>IF(#REF!="B",#REF!,IF(#REF!="C",#REF!,#REF!))</f>
        <v>#REF!</v>
      </c>
      <c r="BS2729" s="67"/>
    </row>
    <row r="2730" spans="1:71" ht="21.75" customHeight="1">
      <c r="A2730" s="54"/>
      <c r="B2730" s="565" t="str">
        <f>IF(ROSTER!B$18="","",ROSTER!B$18)</f>
        <v/>
      </c>
      <c r="C2730" s="536" t="str">
        <f>IF(ROSTER!C$18="","",ROSTER!C$18)</f>
        <v/>
      </c>
      <c r="D2730" s="537"/>
      <c r="E2730" s="546"/>
      <c r="F2730" s="501">
        <f>IF(E2730="y",1,IF(E2730="S",1,0))</f>
        <v>0</v>
      </c>
      <c r="G2730" s="506">
        <f>IF(E2730="S",1,0)</f>
        <v>0</v>
      </c>
      <c r="H2730" s="542"/>
      <c r="I2730" s="543"/>
      <c r="J2730" s="538"/>
      <c r="K2730" s="539"/>
      <c r="L2730" s="552"/>
      <c r="M2730" s="558"/>
      <c r="N2730" s="554">
        <f>L2730+J2730</f>
        <v>0</v>
      </c>
      <c r="O2730" s="555"/>
      <c r="P2730" s="538"/>
      <c r="Q2730" s="539"/>
      <c r="R2730" s="552"/>
      <c r="S2730" s="558"/>
      <c r="T2730" s="590">
        <f t="shared" ref="T2730:T2763" si="2455">R2730-P2730</f>
        <v>0</v>
      </c>
      <c r="U2730" s="591"/>
      <c r="V2730" s="550"/>
      <c r="W2730" s="543"/>
      <c r="X2730" s="538"/>
      <c r="Y2730" s="543"/>
      <c r="Z2730" s="538"/>
      <c r="AA2730" s="543"/>
      <c r="AB2730" s="538"/>
      <c r="AC2730" s="539"/>
      <c r="AD2730" s="552"/>
      <c r="AE2730" s="558"/>
      <c r="AF2730" s="586">
        <f>IF(AB2730=0,0,(AD2730/AB2730)*100)</f>
        <v>0</v>
      </c>
      <c r="AG2730" s="587"/>
      <c r="AH2730" s="538"/>
      <c r="AI2730" s="539"/>
      <c r="AJ2730" s="552"/>
      <c r="AK2730" s="558"/>
      <c r="AL2730" s="590">
        <f>IF(AH2730=0,0,(AJ2730/AH2730)*100)</f>
        <v>0</v>
      </c>
      <c r="AM2730" s="591"/>
      <c r="AN2730" s="538"/>
      <c r="AO2730" s="539"/>
      <c r="AP2730" s="552"/>
      <c r="AQ2730" s="558"/>
      <c r="AR2730" s="590">
        <f>IF(AN2730=0,0,(AP2730/AN2730)*100)</f>
        <v>0</v>
      </c>
      <c r="AS2730" s="591"/>
      <c r="AT2730" s="578">
        <f>AB2730+AH2730+AN2730</f>
        <v>0</v>
      </c>
      <c r="AU2730" s="579"/>
      <c r="AV2730" s="574">
        <f>AD2730+AJ2730+AP2730</f>
        <v>0</v>
      </c>
      <c r="AW2730" s="575"/>
      <c r="AX2730" s="590">
        <f>IF(AT2730=0,0,(AV2730/AT2730)*100)</f>
        <v>0</v>
      </c>
      <c r="AY2730" s="591"/>
      <c r="AZ2730" s="538"/>
      <c r="BA2730" s="539"/>
      <c r="BB2730" s="552"/>
      <c r="BC2730" s="558"/>
      <c r="BD2730" s="590">
        <f>IF(AZ2730=0,0,(BB2730/AZ2730)*100)</f>
        <v>0</v>
      </c>
      <c r="BE2730" s="591"/>
      <c r="BF2730" s="578">
        <f>AT2730+AZ2730</f>
        <v>0</v>
      </c>
      <c r="BG2730" s="579"/>
      <c r="BH2730" s="574">
        <f>AV2730+BB2730</f>
        <v>0</v>
      </c>
      <c r="BI2730" s="575"/>
      <c r="BJ2730" s="590">
        <f>IF(BF2730=0,0,(BH2730/BF2730)*100)</f>
        <v>0</v>
      </c>
      <c r="BK2730" s="591"/>
      <c r="BL2730" s="650">
        <f>(AD2730*2)+(AJ2730*2)+(AP2730*3)+BB2730</f>
        <v>0</v>
      </c>
      <c r="BM2730" s="651"/>
      <c r="BN2730" s="652"/>
      <c r="BO2730" s="599" t="e">
        <f>(BL2730*BR$2468)+(N2730*BR$2469)+(X2730*BR$2470)+(R2730*BR$2471)+(V2730*BR$2472)+(Z2730*BR$2473)</f>
        <v>#REF!</v>
      </c>
      <c r="BP2730" s="599" t="e">
        <f>((AZ2730-BB2730)*BR$2475)+((AT2730-AV2730)*BR$2474)+(H2730*BR$2476)+(P2730*BR$2477)</f>
        <v>#REF!</v>
      </c>
      <c r="BQ2730" s="54"/>
      <c r="BR2730" s="54"/>
      <c r="BS2730" s="67"/>
    </row>
    <row r="2731" spans="1:71" ht="21.75" customHeight="1">
      <c r="A2731" s="54"/>
      <c r="B2731" s="566"/>
      <c r="C2731" s="560" t="str">
        <f>IF(ROSTER!D$18="","",ROSTER!D$18)</f>
        <v/>
      </c>
      <c r="D2731" s="561"/>
      <c r="E2731" s="547"/>
      <c r="F2731" s="502"/>
      <c r="G2731" s="507"/>
      <c r="H2731" s="544"/>
      <c r="I2731" s="545"/>
      <c r="J2731" s="540"/>
      <c r="K2731" s="541"/>
      <c r="L2731" s="553"/>
      <c r="M2731" s="559"/>
      <c r="N2731" s="556"/>
      <c r="O2731" s="557"/>
      <c r="P2731" s="540"/>
      <c r="Q2731" s="541"/>
      <c r="R2731" s="553"/>
      <c r="S2731" s="559"/>
      <c r="T2731" s="592"/>
      <c r="U2731" s="593"/>
      <c r="V2731" s="551"/>
      <c r="W2731" s="545"/>
      <c r="X2731" s="540"/>
      <c r="Y2731" s="545"/>
      <c r="Z2731" s="540"/>
      <c r="AA2731" s="545"/>
      <c r="AB2731" s="540"/>
      <c r="AC2731" s="541"/>
      <c r="AD2731" s="553"/>
      <c r="AE2731" s="559"/>
      <c r="AF2731" s="588"/>
      <c r="AG2731" s="589"/>
      <c r="AH2731" s="540"/>
      <c r="AI2731" s="541"/>
      <c r="AJ2731" s="553"/>
      <c r="AK2731" s="559"/>
      <c r="AL2731" s="592"/>
      <c r="AM2731" s="593"/>
      <c r="AN2731" s="540"/>
      <c r="AO2731" s="541"/>
      <c r="AP2731" s="553"/>
      <c r="AQ2731" s="559"/>
      <c r="AR2731" s="592"/>
      <c r="AS2731" s="593"/>
      <c r="AT2731" s="580"/>
      <c r="AU2731" s="581"/>
      <c r="AV2731" s="576"/>
      <c r="AW2731" s="577"/>
      <c r="AX2731" s="592"/>
      <c r="AY2731" s="593"/>
      <c r="AZ2731" s="540"/>
      <c r="BA2731" s="541"/>
      <c r="BB2731" s="553"/>
      <c r="BC2731" s="559"/>
      <c r="BD2731" s="592"/>
      <c r="BE2731" s="593"/>
      <c r="BF2731" s="580"/>
      <c r="BG2731" s="581"/>
      <c r="BH2731" s="576"/>
      <c r="BI2731" s="577"/>
      <c r="BJ2731" s="592"/>
      <c r="BK2731" s="593"/>
      <c r="BL2731" s="653"/>
      <c r="BM2731" s="654"/>
      <c r="BN2731" s="655"/>
      <c r="BO2731" s="600"/>
      <c r="BP2731" s="600"/>
      <c r="BQ2731" s="54"/>
      <c r="BR2731" s="54"/>
      <c r="BS2731" s="54"/>
    </row>
    <row r="2732" spans="1:71" ht="21.75" customHeight="1">
      <c r="A2732" s="54"/>
      <c r="B2732" s="565" t="str">
        <f>IF(ROSTER!B$20="","",ROSTER!B$20)</f>
        <v/>
      </c>
      <c r="C2732" s="536" t="str">
        <f>IF(ROSTER!C$20="","",ROSTER!C$20)</f>
        <v/>
      </c>
      <c r="D2732" s="537"/>
      <c r="E2732" s="546"/>
      <c r="F2732" s="501">
        <f>IF(E2732="y",1,IF(E2732="S",1,0))</f>
        <v>0</v>
      </c>
      <c r="G2732" s="506">
        <f>IF(E2732="S",1,0)</f>
        <v>0</v>
      </c>
      <c r="H2732" s="542"/>
      <c r="I2732" s="543"/>
      <c r="J2732" s="538"/>
      <c r="K2732" s="539"/>
      <c r="L2732" s="552"/>
      <c r="M2732" s="558"/>
      <c r="N2732" s="554">
        <f>L2732+J2732</f>
        <v>0</v>
      </c>
      <c r="O2732" s="555"/>
      <c r="P2732" s="538"/>
      <c r="Q2732" s="539"/>
      <c r="R2732" s="552"/>
      <c r="S2732" s="558"/>
      <c r="T2732" s="590">
        <f t="shared" ref="T2732:T2763" si="2456">R2732-P2732</f>
        <v>0</v>
      </c>
      <c r="U2732" s="591"/>
      <c r="V2732" s="550"/>
      <c r="W2732" s="543"/>
      <c r="X2732" s="538"/>
      <c r="Y2732" s="543"/>
      <c r="Z2732" s="538"/>
      <c r="AA2732" s="543"/>
      <c r="AB2732" s="538"/>
      <c r="AC2732" s="539"/>
      <c r="AD2732" s="552"/>
      <c r="AE2732" s="558"/>
      <c r="AF2732" s="586">
        <f>IF(AB2732=0,0,(AD2732/AB2732)*100)</f>
        <v>0</v>
      </c>
      <c r="AG2732" s="587"/>
      <c r="AH2732" s="538"/>
      <c r="AI2732" s="539"/>
      <c r="AJ2732" s="552"/>
      <c r="AK2732" s="558"/>
      <c r="AL2732" s="590">
        <f>IF(AH2732=0,0,(AJ2732/AH2732)*100)</f>
        <v>0</v>
      </c>
      <c r="AM2732" s="591"/>
      <c r="AN2732" s="538"/>
      <c r="AO2732" s="539"/>
      <c r="AP2732" s="552"/>
      <c r="AQ2732" s="558"/>
      <c r="AR2732" s="590">
        <f>IF(AN2732=0,0,(AP2732/AN2732)*100)</f>
        <v>0</v>
      </c>
      <c r="AS2732" s="591"/>
      <c r="AT2732" s="578">
        <f>AB2732+AH2732+AN2732</f>
        <v>0</v>
      </c>
      <c r="AU2732" s="579"/>
      <c r="AV2732" s="574">
        <f>AD2732+AJ2732+AP2732</f>
        <v>0</v>
      </c>
      <c r="AW2732" s="575"/>
      <c r="AX2732" s="590">
        <f>IF(AT2732=0,0,(AV2732/AT2732)*100)</f>
        <v>0</v>
      </c>
      <c r="AY2732" s="591"/>
      <c r="AZ2732" s="538"/>
      <c r="BA2732" s="539"/>
      <c r="BB2732" s="552"/>
      <c r="BC2732" s="558"/>
      <c r="BD2732" s="590">
        <f>IF(AZ2732=0,0,(BB2732/AZ2732)*100)</f>
        <v>0</v>
      </c>
      <c r="BE2732" s="591"/>
      <c r="BF2732" s="578">
        <f>AT2732+AZ2732</f>
        <v>0</v>
      </c>
      <c r="BG2732" s="579"/>
      <c r="BH2732" s="574">
        <f>AV2732+BB2732</f>
        <v>0</v>
      </c>
      <c r="BI2732" s="575"/>
      <c r="BJ2732" s="590">
        <f>IF(BF2732=0,0,(BH2732/BF2732)*100)</f>
        <v>0</v>
      </c>
      <c r="BK2732" s="591"/>
      <c r="BL2732" s="650">
        <f>(AD2732*2)+(AJ2732*2)+(AP2732*3)+BB2732</f>
        <v>0</v>
      </c>
      <c r="BM2732" s="651"/>
      <c r="BN2732" s="652"/>
      <c r="BO2732" s="599" t="e">
        <f>(BL2732*BR$2468)+(N2732*BR$2469)+(X2732*BR$2470)+(R2732*BR$2471)+(V2732*BR$2472)+(Z2732*BR$2473)</f>
        <v>#REF!</v>
      </c>
      <c r="BP2732" s="599" t="e">
        <f>((AZ2732-BB2732)*BR$2475)+((AT2732-AV2732)*BR$2474)+(H2732*BR$2476)+(P2732*BR$2477)</f>
        <v>#REF!</v>
      </c>
      <c r="BQ2732" s="54"/>
      <c r="BR2732" s="54"/>
      <c r="BS2732" s="54"/>
    </row>
    <row r="2733" spans="1:71" ht="21.75" customHeight="1">
      <c r="A2733" s="54"/>
      <c r="B2733" s="566"/>
      <c r="C2733" s="560" t="str">
        <f>IF(ROSTER!D$20="","",ROSTER!D$20)</f>
        <v/>
      </c>
      <c r="D2733" s="561"/>
      <c r="E2733" s="547"/>
      <c r="F2733" s="502"/>
      <c r="G2733" s="507"/>
      <c r="H2733" s="544"/>
      <c r="I2733" s="545"/>
      <c r="J2733" s="540"/>
      <c r="K2733" s="541"/>
      <c r="L2733" s="553"/>
      <c r="M2733" s="559"/>
      <c r="N2733" s="556" t="s">
        <v>14</v>
      </c>
      <c r="O2733" s="557"/>
      <c r="P2733" s="540"/>
      <c r="Q2733" s="541"/>
      <c r="R2733" s="553"/>
      <c r="S2733" s="559"/>
      <c r="T2733" s="592"/>
      <c r="U2733" s="593"/>
      <c r="V2733" s="551"/>
      <c r="W2733" s="545"/>
      <c r="X2733" s="540"/>
      <c r="Y2733" s="545"/>
      <c r="Z2733" s="540"/>
      <c r="AA2733" s="545"/>
      <c r="AB2733" s="540"/>
      <c r="AC2733" s="541"/>
      <c r="AD2733" s="553"/>
      <c r="AE2733" s="559"/>
      <c r="AF2733" s="588"/>
      <c r="AG2733" s="589"/>
      <c r="AH2733" s="540"/>
      <c r="AI2733" s="541"/>
      <c r="AJ2733" s="553"/>
      <c r="AK2733" s="559"/>
      <c r="AL2733" s="592"/>
      <c r="AM2733" s="593"/>
      <c r="AN2733" s="540"/>
      <c r="AO2733" s="541"/>
      <c r="AP2733" s="553"/>
      <c r="AQ2733" s="559"/>
      <c r="AR2733" s="592"/>
      <c r="AS2733" s="593"/>
      <c r="AT2733" s="580"/>
      <c r="AU2733" s="581"/>
      <c r="AV2733" s="576"/>
      <c r="AW2733" s="577"/>
      <c r="AX2733" s="592"/>
      <c r="AY2733" s="593"/>
      <c r="AZ2733" s="540"/>
      <c r="BA2733" s="541"/>
      <c r="BB2733" s="553"/>
      <c r="BC2733" s="559"/>
      <c r="BD2733" s="592"/>
      <c r="BE2733" s="593"/>
      <c r="BF2733" s="580"/>
      <c r="BG2733" s="581"/>
      <c r="BH2733" s="576"/>
      <c r="BI2733" s="577"/>
      <c r="BJ2733" s="592"/>
      <c r="BK2733" s="593"/>
      <c r="BL2733" s="653"/>
      <c r="BM2733" s="654"/>
      <c r="BN2733" s="655"/>
      <c r="BO2733" s="600"/>
      <c r="BP2733" s="600"/>
      <c r="BQ2733" s="54"/>
      <c r="BR2733" s="54"/>
      <c r="BS2733" s="54"/>
    </row>
    <row r="2734" spans="1:71" ht="21.75" customHeight="1">
      <c r="A2734" s="54"/>
      <c r="B2734" s="565" t="str">
        <f>IF(ROSTER!B$22="","",ROSTER!B$22)</f>
        <v/>
      </c>
      <c r="C2734" s="536" t="str">
        <f>IF(ROSTER!C$22="","",ROSTER!C$22)</f>
        <v/>
      </c>
      <c r="D2734" s="537"/>
      <c r="E2734" s="546"/>
      <c r="F2734" s="501">
        <f>IF(E2734="y",1,IF(E2734="S",1,0))</f>
        <v>0</v>
      </c>
      <c r="G2734" s="506">
        <f>IF(E2734="S",1,0)</f>
        <v>0</v>
      </c>
      <c r="H2734" s="542"/>
      <c r="I2734" s="543"/>
      <c r="J2734" s="538"/>
      <c r="K2734" s="539"/>
      <c r="L2734" s="552"/>
      <c r="M2734" s="558"/>
      <c r="N2734" s="554">
        <f>L2734+J2734</f>
        <v>0</v>
      </c>
      <c r="O2734" s="555"/>
      <c r="P2734" s="538"/>
      <c r="Q2734" s="539"/>
      <c r="R2734" s="552"/>
      <c r="S2734" s="558"/>
      <c r="T2734" s="590">
        <f t="shared" ref="T2734:T2763" si="2457">R2734-P2734</f>
        <v>0</v>
      </c>
      <c r="U2734" s="591"/>
      <c r="V2734" s="550"/>
      <c r="W2734" s="543"/>
      <c r="X2734" s="538"/>
      <c r="Y2734" s="543"/>
      <c r="Z2734" s="538"/>
      <c r="AA2734" s="543"/>
      <c r="AB2734" s="538"/>
      <c r="AC2734" s="539"/>
      <c r="AD2734" s="552"/>
      <c r="AE2734" s="558"/>
      <c r="AF2734" s="586">
        <f>IF(AB2734=0,0,(AD2734/AB2734)*100)</f>
        <v>0</v>
      </c>
      <c r="AG2734" s="587"/>
      <c r="AH2734" s="538"/>
      <c r="AI2734" s="539"/>
      <c r="AJ2734" s="552"/>
      <c r="AK2734" s="558"/>
      <c r="AL2734" s="590">
        <f>IF(AH2734=0,0,(AJ2734/AH2734)*100)</f>
        <v>0</v>
      </c>
      <c r="AM2734" s="591"/>
      <c r="AN2734" s="538"/>
      <c r="AO2734" s="539"/>
      <c r="AP2734" s="552"/>
      <c r="AQ2734" s="558"/>
      <c r="AR2734" s="590">
        <f>IF(AN2734=0,0,(AP2734/AN2734)*100)</f>
        <v>0</v>
      </c>
      <c r="AS2734" s="591"/>
      <c r="AT2734" s="578">
        <f>AB2734+AH2734+AN2734</f>
        <v>0</v>
      </c>
      <c r="AU2734" s="579"/>
      <c r="AV2734" s="574">
        <f>AD2734+AJ2734+AP2734</f>
        <v>0</v>
      </c>
      <c r="AW2734" s="575"/>
      <c r="AX2734" s="590">
        <f>IF(AT2734=0,0,(AV2734/AT2734)*100)</f>
        <v>0</v>
      </c>
      <c r="AY2734" s="591"/>
      <c r="AZ2734" s="538"/>
      <c r="BA2734" s="539"/>
      <c r="BB2734" s="552"/>
      <c r="BC2734" s="558"/>
      <c r="BD2734" s="590">
        <f>IF(AZ2734=0,0,(BB2734/AZ2734)*100)</f>
        <v>0</v>
      </c>
      <c r="BE2734" s="591"/>
      <c r="BF2734" s="578">
        <f>AT2734+AZ2734</f>
        <v>0</v>
      </c>
      <c r="BG2734" s="579"/>
      <c r="BH2734" s="574">
        <f>AV2734+BB2734</f>
        <v>0</v>
      </c>
      <c r="BI2734" s="575"/>
      <c r="BJ2734" s="590">
        <f>IF(BF2734=0,0,(BH2734/BF2734)*100)</f>
        <v>0</v>
      </c>
      <c r="BK2734" s="591"/>
      <c r="BL2734" s="650">
        <f>(AD2734*2)+(AJ2734*2)+(AP2734*3)+BB2734</f>
        <v>0</v>
      </c>
      <c r="BM2734" s="651"/>
      <c r="BN2734" s="652"/>
      <c r="BO2734" s="599" t="e">
        <f>(BL2734*BR$2468)+(N2734*BR$2469)+(X2734*BR$2470)+(R2734*BR$2471)+(V2734*BR$2472)+(Z2734*BR$2473)</f>
        <v>#REF!</v>
      </c>
      <c r="BP2734" s="599" t="e">
        <f>((AZ2734-BB2734)*BR$2475)+((AT2734-AV2734)*BR$2474)+(H2734*BR$2476)+(P2734*BR$2477)</f>
        <v>#REF!</v>
      </c>
      <c r="BQ2734" s="54"/>
      <c r="BR2734" s="54"/>
      <c r="BS2734" s="54"/>
    </row>
    <row r="2735" spans="1:71" ht="21.75" customHeight="1">
      <c r="A2735" s="54"/>
      <c r="B2735" s="566"/>
      <c r="C2735" s="560" t="str">
        <f>IF(ROSTER!D$22="","",ROSTER!D$22)</f>
        <v/>
      </c>
      <c r="D2735" s="561"/>
      <c r="E2735" s="547"/>
      <c r="F2735" s="502"/>
      <c r="G2735" s="507"/>
      <c r="H2735" s="544"/>
      <c r="I2735" s="545"/>
      <c r="J2735" s="540"/>
      <c r="K2735" s="541"/>
      <c r="L2735" s="553"/>
      <c r="M2735" s="559"/>
      <c r="N2735" s="556" t="s">
        <v>14</v>
      </c>
      <c r="O2735" s="557"/>
      <c r="P2735" s="540"/>
      <c r="Q2735" s="541"/>
      <c r="R2735" s="553"/>
      <c r="S2735" s="559"/>
      <c r="T2735" s="592"/>
      <c r="U2735" s="593"/>
      <c r="V2735" s="551"/>
      <c r="W2735" s="545"/>
      <c r="X2735" s="540"/>
      <c r="Y2735" s="545"/>
      <c r="Z2735" s="540"/>
      <c r="AA2735" s="545"/>
      <c r="AB2735" s="540"/>
      <c r="AC2735" s="541"/>
      <c r="AD2735" s="553"/>
      <c r="AE2735" s="559"/>
      <c r="AF2735" s="588"/>
      <c r="AG2735" s="589"/>
      <c r="AH2735" s="540"/>
      <c r="AI2735" s="541"/>
      <c r="AJ2735" s="553"/>
      <c r="AK2735" s="559"/>
      <c r="AL2735" s="592"/>
      <c r="AM2735" s="593"/>
      <c r="AN2735" s="540"/>
      <c r="AO2735" s="541"/>
      <c r="AP2735" s="553"/>
      <c r="AQ2735" s="559"/>
      <c r="AR2735" s="592"/>
      <c r="AS2735" s="593"/>
      <c r="AT2735" s="580"/>
      <c r="AU2735" s="581"/>
      <c r="AV2735" s="576"/>
      <c r="AW2735" s="577"/>
      <c r="AX2735" s="592"/>
      <c r="AY2735" s="593"/>
      <c r="AZ2735" s="540"/>
      <c r="BA2735" s="541"/>
      <c r="BB2735" s="553"/>
      <c r="BC2735" s="559"/>
      <c r="BD2735" s="592"/>
      <c r="BE2735" s="593"/>
      <c r="BF2735" s="580"/>
      <c r="BG2735" s="581"/>
      <c r="BH2735" s="576"/>
      <c r="BI2735" s="577"/>
      <c r="BJ2735" s="592"/>
      <c r="BK2735" s="593"/>
      <c r="BL2735" s="653"/>
      <c r="BM2735" s="654"/>
      <c r="BN2735" s="655"/>
      <c r="BO2735" s="600"/>
      <c r="BP2735" s="600"/>
      <c r="BQ2735" s="54"/>
      <c r="BR2735" s="54"/>
      <c r="BS2735" s="54"/>
    </row>
    <row r="2736" spans="1:71" ht="21.75" customHeight="1">
      <c r="A2736" s="54"/>
      <c r="B2736" s="565" t="str">
        <f>IF(ROSTER!B$24="","",ROSTER!B$24)</f>
        <v/>
      </c>
      <c r="C2736" s="536" t="str">
        <f>IF(ROSTER!C$24="","",ROSTER!C$24)</f>
        <v/>
      </c>
      <c r="D2736" s="537"/>
      <c r="E2736" s="546"/>
      <c r="F2736" s="501">
        <f>IF(E2736="y",1,IF(E2736="S",1,0))</f>
        <v>0</v>
      </c>
      <c r="G2736" s="506">
        <f>IF(E2736="S",1,0)</f>
        <v>0</v>
      </c>
      <c r="H2736" s="542"/>
      <c r="I2736" s="543"/>
      <c r="J2736" s="538"/>
      <c r="K2736" s="539"/>
      <c r="L2736" s="552"/>
      <c r="M2736" s="558"/>
      <c r="N2736" s="554">
        <f>L2736+J2736</f>
        <v>0</v>
      </c>
      <c r="O2736" s="555"/>
      <c r="P2736" s="538"/>
      <c r="Q2736" s="539"/>
      <c r="R2736" s="552"/>
      <c r="S2736" s="558"/>
      <c r="T2736" s="590">
        <f t="shared" ref="T2736:T2763" si="2458">R2736-P2736</f>
        <v>0</v>
      </c>
      <c r="U2736" s="591"/>
      <c r="V2736" s="550"/>
      <c r="W2736" s="543"/>
      <c r="X2736" s="538"/>
      <c r="Y2736" s="543"/>
      <c r="Z2736" s="538"/>
      <c r="AA2736" s="543"/>
      <c r="AB2736" s="538"/>
      <c r="AC2736" s="539"/>
      <c r="AD2736" s="552"/>
      <c r="AE2736" s="558"/>
      <c r="AF2736" s="586">
        <f>IF(AB2736=0,0,(AD2736/AB2736)*100)</f>
        <v>0</v>
      </c>
      <c r="AG2736" s="587"/>
      <c r="AH2736" s="538"/>
      <c r="AI2736" s="539"/>
      <c r="AJ2736" s="552"/>
      <c r="AK2736" s="558"/>
      <c r="AL2736" s="590">
        <f>IF(AH2736=0,0,(AJ2736/AH2736)*100)</f>
        <v>0</v>
      </c>
      <c r="AM2736" s="591"/>
      <c r="AN2736" s="538"/>
      <c r="AO2736" s="539"/>
      <c r="AP2736" s="552"/>
      <c r="AQ2736" s="558"/>
      <c r="AR2736" s="590">
        <f>IF(AN2736=0,0,(AP2736/AN2736)*100)</f>
        <v>0</v>
      </c>
      <c r="AS2736" s="591"/>
      <c r="AT2736" s="578">
        <f>AB2736+AH2736+AN2736</f>
        <v>0</v>
      </c>
      <c r="AU2736" s="579"/>
      <c r="AV2736" s="574">
        <f>AD2736+AJ2736+AP2736</f>
        <v>0</v>
      </c>
      <c r="AW2736" s="575"/>
      <c r="AX2736" s="590">
        <f>IF(AT2736=0,0,(AV2736/AT2736)*100)</f>
        <v>0</v>
      </c>
      <c r="AY2736" s="591"/>
      <c r="AZ2736" s="538"/>
      <c r="BA2736" s="539"/>
      <c r="BB2736" s="552"/>
      <c r="BC2736" s="558"/>
      <c r="BD2736" s="590">
        <f>IF(AZ2736=0,0,(BB2736/AZ2736)*100)</f>
        <v>0</v>
      </c>
      <c r="BE2736" s="591"/>
      <c r="BF2736" s="578">
        <f>AT2736+AZ2736</f>
        <v>0</v>
      </c>
      <c r="BG2736" s="579"/>
      <c r="BH2736" s="574">
        <f>AV2736+BB2736</f>
        <v>0</v>
      </c>
      <c r="BI2736" s="575"/>
      <c r="BJ2736" s="590">
        <f>IF(BF2736=0,0,(BH2736/BF2736)*100)</f>
        <v>0</v>
      </c>
      <c r="BK2736" s="591"/>
      <c r="BL2736" s="650">
        <f>(AD2736*2)+(AJ2736*2)+(AP2736*3)+BB2736</f>
        <v>0</v>
      </c>
      <c r="BM2736" s="651"/>
      <c r="BN2736" s="652"/>
      <c r="BO2736" s="599" t="e">
        <f>(BL2736*BR$2468)+(N2736*BR$2469)+(X2736*BR$2470)+(R2736*BR$2471)+(V2736*BR$2472)+(Z2736*BR$2473)</f>
        <v>#REF!</v>
      </c>
      <c r="BP2736" s="599" t="e">
        <f>((AZ2736-BB2736)*BR$2475)+((AT2736-AV2736)*BR$2474)+(H2736*BR$2476)+(P2736*BR$2477)</f>
        <v>#REF!</v>
      </c>
      <c r="BQ2736" s="54"/>
      <c r="BR2736" s="54"/>
      <c r="BS2736" s="54"/>
    </row>
    <row r="2737" spans="1:71" ht="21.75" customHeight="1">
      <c r="A2737" s="54"/>
      <c r="B2737" s="566"/>
      <c r="C2737" s="560" t="str">
        <f>IF(ROSTER!D$24="","",ROSTER!D$24)</f>
        <v/>
      </c>
      <c r="D2737" s="561"/>
      <c r="E2737" s="547"/>
      <c r="F2737" s="502"/>
      <c r="G2737" s="507"/>
      <c r="H2737" s="544"/>
      <c r="I2737" s="545"/>
      <c r="J2737" s="540"/>
      <c r="K2737" s="541"/>
      <c r="L2737" s="553"/>
      <c r="M2737" s="559"/>
      <c r="N2737" s="556" t="s">
        <v>14</v>
      </c>
      <c r="O2737" s="557"/>
      <c r="P2737" s="540"/>
      <c r="Q2737" s="541"/>
      <c r="R2737" s="553"/>
      <c r="S2737" s="559"/>
      <c r="T2737" s="592"/>
      <c r="U2737" s="593"/>
      <c r="V2737" s="551"/>
      <c r="W2737" s="545"/>
      <c r="X2737" s="540"/>
      <c r="Y2737" s="545"/>
      <c r="Z2737" s="540"/>
      <c r="AA2737" s="545"/>
      <c r="AB2737" s="540"/>
      <c r="AC2737" s="541"/>
      <c r="AD2737" s="553"/>
      <c r="AE2737" s="559"/>
      <c r="AF2737" s="588"/>
      <c r="AG2737" s="589"/>
      <c r="AH2737" s="540"/>
      <c r="AI2737" s="541"/>
      <c r="AJ2737" s="553"/>
      <c r="AK2737" s="559"/>
      <c r="AL2737" s="592"/>
      <c r="AM2737" s="593"/>
      <c r="AN2737" s="540"/>
      <c r="AO2737" s="541"/>
      <c r="AP2737" s="553"/>
      <c r="AQ2737" s="559"/>
      <c r="AR2737" s="592"/>
      <c r="AS2737" s="593"/>
      <c r="AT2737" s="580"/>
      <c r="AU2737" s="581"/>
      <c r="AV2737" s="576"/>
      <c r="AW2737" s="577"/>
      <c r="AX2737" s="592"/>
      <c r="AY2737" s="593"/>
      <c r="AZ2737" s="540"/>
      <c r="BA2737" s="541"/>
      <c r="BB2737" s="553"/>
      <c r="BC2737" s="559"/>
      <c r="BD2737" s="592"/>
      <c r="BE2737" s="593"/>
      <c r="BF2737" s="580"/>
      <c r="BG2737" s="581"/>
      <c r="BH2737" s="576"/>
      <c r="BI2737" s="577"/>
      <c r="BJ2737" s="592"/>
      <c r="BK2737" s="593"/>
      <c r="BL2737" s="653"/>
      <c r="BM2737" s="654"/>
      <c r="BN2737" s="655"/>
      <c r="BO2737" s="600"/>
      <c r="BP2737" s="600"/>
      <c r="BQ2737" s="54"/>
      <c r="BR2737" s="54"/>
      <c r="BS2737" s="54"/>
    </row>
    <row r="2738" spans="1:71" ht="21.75" customHeight="1">
      <c r="A2738" s="54"/>
      <c r="B2738" s="565" t="str">
        <f>IF(ROSTER!B$26="","",ROSTER!B$26)</f>
        <v/>
      </c>
      <c r="C2738" s="536" t="str">
        <f>IF(ROSTER!C$26="","",ROSTER!C$26)</f>
        <v/>
      </c>
      <c r="D2738" s="537"/>
      <c r="E2738" s="546"/>
      <c r="F2738" s="501">
        <f>IF(E2738="y",1,IF(E2738="S",1,0))</f>
        <v>0</v>
      </c>
      <c r="G2738" s="506">
        <f>IF(E2738="S",1,0)</f>
        <v>0</v>
      </c>
      <c r="H2738" s="542"/>
      <c r="I2738" s="543"/>
      <c r="J2738" s="538"/>
      <c r="K2738" s="539"/>
      <c r="L2738" s="552"/>
      <c r="M2738" s="558"/>
      <c r="N2738" s="554">
        <f>L2738+J2738</f>
        <v>0</v>
      </c>
      <c r="O2738" s="555"/>
      <c r="P2738" s="538"/>
      <c r="Q2738" s="539"/>
      <c r="R2738" s="552"/>
      <c r="S2738" s="558"/>
      <c r="T2738" s="590">
        <f t="shared" ref="T2738:T2763" si="2459">R2738-P2738</f>
        <v>0</v>
      </c>
      <c r="U2738" s="591"/>
      <c r="V2738" s="550"/>
      <c r="W2738" s="543"/>
      <c r="X2738" s="538"/>
      <c r="Y2738" s="543"/>
      <c r="Z2738" s="538"/>
      <c r="AA2738" s="543"/>
      <c r="AB2738" s="538"/>
      <c r="AC2738" s="539"/>
      <c r="AD2738" s="552"/>
      <c r="AE2738" s="558"/>
      <c r="AF2738" s="586">
        <f>IF(AB2738=0,0,(AD2738/AB2738)*100)</f>
        <v>0</v>
      </c>
      <c r="AG2738" s="587"/>
      <c r="AH2738" s="538"/>
      <c r="AI2738" s="539"/>
      <c r="AJ2738" s="552"/>
      <c r="AK2738" s="558"/>
      <c r="AL2738" s="590">
        <f>IF(AH2738=0,0,(AJ2738/AH2738)*100)</f>
        <v>0</v>
      </c>
      <c r="AM2738" s="591"/>
      <c r="AN2738" s="538"/>
      <c r="AO2738" s="539"/>
      <c r="AP2738" s="552"/>
      <c r="AQ2738" s="558"/>
      <c r="AR2738" s="590">
        <f>IF(AN2738=0,0,(AP2738/AN2738)*100)</f>
        <v>0</v>
      </c>
      <c r="AS2738" s="591"/>
      <c r="AT2738" s="578">
        <f>AB2738+AH2738+AN2738</f>
        <v>0</v>
      </c>
      <c r="AU2738" s="579"/>
      <c r="AV2738" s="574">
        <f>AD2738+AJ2738+AP2738</f>
        <v>0</v>
      </c>
      <c r="AW2738" s="575"/>
      <c r="AX2738" s="590">
        <f>IF(AT2738=0,0,(AV2738/AT2738)*100)</f>
        <v>0</v>
      </c>
      <c r="AY2738" s="591"/>
      <c r="AZ2738" s="538"/>
      <c r="BA2738" s="539"/>
      <c r="BB2738" s="552"/>
      <c r="BC2738" s="558"/>
      <c r="BD2738" s="590">
        <f>IF(AZ2738=0,0,(BB2738/AZ2738)*100)</f>
        <v>0</v>
      </c>
      <c r="BE2738" s="591"/>
      <c r="BF2738" s="578">
        <f>AT2738+AZ2738</f>
        <v>0</v>
      </c>
      <c r="BG2738" s="579"/>
      <c r="BH2738" s="574">
        <f>AV2738+BB2738</f>
        <v>0</v>
      </c>
      <c r="BI2738" s="575"/>
      <c r="BJ2738" s="590">
        <f>IF(BF2738=0,0,(BH2738/BF2738)*100)</f>
        <v>0</v>
      </c>
      <c r="BK2738" s="591"/>
      <c r="BL2738" s="650">
        <f>(AD2738*2)+(AJ2738*2)+(AP2738*3)+BB2738</f>
        <v>0</v>
      </c>
      <c r="BM2738" s="651"/>
      <c r="BN2738" s="652"/>
      <c r="BO2738" s="599" t="e">
        <f>(BL2738*BR$2468)+(N2738*BR$2469)+(X2738*BR$2470)+(R2738*BR$2471)+(V2738*BR$2472)+(Z2738*BR$2473)</f>
        <v>#REF!</v>
      </c>
      <c r="BP2738" s="599" t="e">
        <f>((AZ2738-BB2738)*BR$2475)+((AT2738-AV2738)*BR$2474)+(H2738*BR$2476)+(P2738*BR$2477)</f>
        <v>#REF!</v>
      </c>
      <c r="BQ2738" s="54"/>
      <c r="BR2738" s="54"/>
      <c r="BS2738" s="54"/>
    </row>
    <row r="2739" spans="1:71" ht="21.75" customHeight="1">
      <c r="A2739" s="54"/>
      <c r="B2739" s="566"/>
      <c r="C2739" s="560" t="str">
        <f>IF(ROSTER!D$26="","",ROSTER!D$26)</f>
        <v/>
      </c>
      <c r="D2739" s="561"/>
      <c r="E2739" s="547"/>
      <c r="F2739" s="502"/>
      <c r="G2739" s="507"/>
      <c r="H2739" s="544"/>
      <c r="I2739" s="545"/>
      <c r="J2739" s="540"/>
      <c r="K2739" s="541"/>
      <c r="L2739" s="553"/>
      <c r="M2739" s="559"/>
      <c r="N2739" s="556" t="s">
        <v>14</v>
      </c>
      <c r="O2739" s="557"/>
      <c r="P2739" s="540"/>
      <c r="Q2739" s="541"/>
      <c r="R2739" s="553"/>
      <c r="S2739" s="559"/>
      <c r="T2739" s="592"/>
      <c r="U2739" s="593"/>
      <c r="V2739" s="551"/>
      <c r="W2739" s="545"/>
      <c r="X2739" s="540"/>
      <c r="Y2739" s="545"/>
      <c r="Z2739" s="540"/>
      <c r="AA2739" s="545"/>
      <c r="AB2739" s="540"/>
      <c r="AC2739" s="541"/>
      <c r="AD2739" s="553"/>
      <c r="AE2739" s="559"/>
      <c r="AF2739" s="588"/>
      <c r="AG2739" s="589"/>
      <c r="AH2739" s="540"/>
      <c r="AI2739" s="541"/>
      <c r="AJ2739" s="553"/>
      <c r="AK2739" s="559"/>
      <c r="AL2739" s="592"/>
      <c r="AM2739" s="593"/>
      <c r="AN2739" s="540"/>
      <c r="AO2739" s="541"/>
      <c r="AP2739" s="553"/>
      <c r="AQ2739" s="559"/>
      <c r="AR2739" s="592"/>
      <c r="AS2739" s="593"/>
      <c r="AT2739" s="580"/>
      <c r="AU2739" s="581"/>
      <c r="AV2739" s="576"/>
      <c r="AW2739" s="577"/>
      <c r="AX2739" s="592"/>
      <c r="AY2739" s="593"/>
      <c r="AZ2739" s="540"/>
      <c r="BA2739" s="541"/>
      <c r="BB2739" s="553"/>
      <c r="BC2739" s="559"/>
      <c r="BD2739" s="592"/>
      <c r="BE2739" s="593"/>
      <c r="BF2739" s="580"/>
      <c r="BG2739" s="581"/>
      <c r="BH2739" s="576"/>
      <c r="BI2739" s="577"/>
      <c r="BJ2739" s="592"/>
      <c r="BK2739" s="593"/>
      <c r="BL2739" s="653"/>
      <c r="BM2739" s="654"/>
      <c r="BN2739" s="655"/>
      <c r="BO2739" s="600"/>
      <c r="BP2739" s="600"/>
      <c r="BQ2739" s="54"/>
      <c r="BR2739" s="54"/>
      <c r="BS2739" s="54"/>
    </row>
    <row r="2740" spans="1:71" ht="21.75" customHeight="1">
      <c r="A2740" s="54"/>
      <c r="B2740" s="565" t="str">
        <f>IF(ROSTER!B$28="","",ROSTER!B$28)</f>
        <v/>
      </c>
      <c r="C2740" s="536" t="str">
        <f>IF(ROSTER!C$28="","",ROSTER!C$28)</f>
        <v/>
      </c>
      <c r="D2740" s="537"/>
      <c r="E2740" s="546"/>
      <c r="F2740" s="501">
        <f>IF(E2740="y",1,IF(E2740="S",1,0))</f>
        <v>0</v>
      </c>
      <c r="G2740" s="506">
        <f>IF(E2740="S",1,0)</f>
        <v>0</v>
      </c>
      <c r="H2740" s="542"/>
      <c r="I2740" s="543"/>
      <c r="J2740" s="538"/>
      <c r="K2740" s="539"/>
      <c r="L2740" s="552"/>
      <c r="M2740" s="558"/>
      <c r="N2740" s="554">
        <f>L2740+J2740</f>
        <v>0</v>
      </c>
      <c r="O2740" s="555"/>
      <c r="P2740" s="538"/>
      <c r="Q2740" s="539"/>
      <c r="R2740" s="552"/>
      <c r="S2740" s="558"/>
      <c r="T2740" s="590">
        <f t="shared" ref="T2740:T2763" si="2460">R2740-P2740</f>
        <v>0</v>
      </c>
      <c r="U2740" s="591"/>
      <c r="V2740" s="550"/>
      <c r="W2740" s="543"/>
      <c r="X2740" s="538"/>
      <c r="Y2740" s="543"/>
      <c r="Z2740" s="538"/>
      <c r="AA2740" s="543"/>
      <c r="AB2740" s="538"/>
      <c r="AC2740" s="539"/>
      <c r="AD2740" s="552"/>
      <c r="AE2740" s="558"/>
      <c r="AF2740" s="586">
        <f>IF(AB2740=0,0,(AD2740/AB2740)*100)</f>
        <v>0</v>
      </c>
      <c r="AG2740" s="587"/>
      <c r="AH2740" s="538"/>
      <c r="AI2740" s="539"/>
      <c r="AJ2740" s="552"/>
      <c r="AK2740" s="558"/>
      <c r="AL2740" s="590">
        <f>IF(AH2740=0,0,(AJ2740/AH2740)*100)</f>
        <v>0</v>
      </c>
      <c r="AM2740" s="591"/>
      <c r="AN2740" s="538"/>
      <c r="AO2740" s="539"/>
      <c r="AP2740" s="552"/>
      <c r="AQ2740" s="558"/>
      <c r="AR2740" s="590">
        <f>IF(AN2740=0,0,(AP2740/AN2740)*100)</f>
        <v>0</v>
      </c>
      <c r="AS2740" s="591"/>
      <c r="AT2740" s="578">
        <f>AB2740+AH2740+AN2740</f>
        <v>0</v>
      </c>
      <c r="AU2740" s="579"/>
      <c r="AV2740" s="574">
        <f>AD2740+AJ2740+AP2740</f>
        <v>0</v>
      </c>
      <c r="AW2740" s="575"/>
      <c r="AX2740" s="590">
        <f>IF(AT2740=0,0,(AV2740/AT2740)*100)</f>
        <v>0</v>
      </c>
      <c r="AY2740" s="591"/>
      <c r="AZ2740" s="538"/>
      <c r="BA2740" s="539"/>
      <c r="BB2740" s="552"/>
      <c r="BC2740" s="558"/>
      <c r="BD2740" s="590">
        <f>IF(AZ2740=0,0,(BB2740/AZ2740)*100)</f>
        <v>0</v>
      </c>
      <c r="BE2740" s="591"/>
      <c r="BF2740" s="578">
        <f>AT2740+AZ2740</f>
        <v>0</v>
      </c>
      <c r="BG2740" s="579"/>
      <c r="BH2740" s="574">
        <f>AV2740+BB2740</f>
        <v>0</v>
      </c>
      <c r="BI2740" s="575"/>
      <c r="BJ2740" s="590">
        <f>IF(BF2740=0,0,(BH2740/BF2740)*100)</f>
        <v>0</v>
      </c>
      <c r="BK2740" s="591"/>
      <c r="BL2740" s="650">
        <f>(AD2740*2)+(AJ2740*2)+(AP2740*3)+BB2740</f>
        <v>0</v>
      </c>
      <c r="BM2740" s="651"/>
      <c r="BN2740" s="652"/>
      <c r="BO2740" s="599" t="e">
        <f>(BL2740*BR$2468)+(N2740*BR$2469)+(X2740*BR$2470)+(R2740*BR$2471)+(V2740*BR$2472)+(Z2740*BR$2473)</f>
        <v>#REF!</v>
      </c>
      <c r="BP2740" s="599" t="e">
        <f>((AZ2740-BB2740)*BR$2475)+((AT2740-AV2740)*BR$2474)+(H2740*BR$2476)+(P2740*BR$2477)</f>
        <v>#REF!</v>
      </c>
      <c r="BQ2740" s="54"/>
      <c r="BR2740" s="54"/>
      <c r="BS2740" s="54"/>
    </row>
    <row r="2741" spans="1:71" ht="21.75" customHeight="1">
      <c r="A2741" s="54"/>
      <c r="B2741" s="566"/>
      <c r="C2741" s="560" t="str">
        <f>IF(ROSTER!D$28="","",ROSTER!D$28)</f>
        <v/>
      </c>
      <c r="D2741" s="561"/>
      <c r="E2741" s="547"/>
      <c r="F2741" s="502"/>
      <c r="G2741" s="507"/>
      <c r="H2741" s="544"/>
      <c r="I2741" s="545"/>
      <c r="J2741" s="540"/>
      <c r="K2741" s="541"/>
      <c r="L2741" s="553"/>
      <c r="M2741" s="559"/>
      <c r="N2741" s="556" t="s">
        <v>14</v>
      </c>
      <c r="O2741" s="557"/>
      <c r="P2741" s="540"/>
      <c r="Q2741" s="541"/>
      <c r="R2741" s="553"/>
      <c r="S2741" s="559"/>
      <c r="T2741" s="592"/>
      <c r="U2741" s="593"/>
      <c r="V2741" s="551"/>
      <c r="W2741" s="545"/>
      <c r="X2741" s="540"/>
      <c r="Y2741" s="545"/>
      <c r="Z2741" s="540"/>
      <c r="AA2741" s="545"/>
      <c r="AB2741" s="540"/>
      <c r="AC2741" s="541"/>
      <c r="AD2741" s="553"/>
      <c r="AE2741" s="559"/>
      <c r="AF2741" s="588"/>
      <c r="AG2741" s="589"/>
      <c r="AH2741" s="540"/>
      <c r="AI2741" s="541"/>
      <c r="AJ2741" s="553"/>
      <c r="AK2741" s="559"/>
      <c r="AL2741" s="592"/>
      <c r="AM2741" s="593"/>
      <c r="AN2741" s="540"/>
      <c r="AO2741" s="541"/>
      <c r="AP2741" s="553"/>
      <c r="AQ2741" s="559"/>
      <c r="AR2741" s="592"/>
      <c r="AS2741" s="593"/>
      <c r="AT2741" s="580"/>
      <c r="AU2741" s="581"/>
      <c r="AV2741" s="576"/>
      <c r="AW2741" s="577"/>
      <c r="AX2741" s="592"/>
      <c r="AY2741" s="593"/>
      <c r="AZ2741" s="540"/>
      <c r="BA2741" s="541"/>
      <c r="BB2741" s="553"/>
      <c r="BC2741" s="559"/>
      <c r="BD2741" s="592"/>
      <c r="BE2741" s="593"/>
      <c r="BF2741" s="580"/>
      <c r="BG2741" s="581"/>
      <c r="BH2741" s="576"/>
      <c r="BI2741" s="577"/>
      <c r="BJ2741" s="592"/>
      <c r="BK2741" s="593"/>
      <c r="BL2741" s="653"/>
      <c r="BM2741" s="654"/>
      <c r="BN2741" s="655"/>
      <c r="BO2741" s="600"/>
      <c r="BP2741" s="600"/>
      <c r="BQ2741" s="54"/>
      <c r="BR2741" s="54"/>
      <c r="BS2741" s="54"/>
    </row>
    <row r="2742" spans="1:71" ht="21.75" customHeight="1">
      <c r="A2742" s="54"/>
      <c r="B2742" s="565" t="str">
        <f>IF(ROSTER!B$30="","",ROSTER!B$30)</f>
        <v/>
      </c>
      <c r="C2742" s="536" t="str">
        <f>IF(ROSTER!C$30="","",ROSTER!C$30)</f>
        <v/>
      </c>
      <c r="D2742" s="537"/>
      <c r="E2742" s="546"/>
      <c r="F2742" s="501">
        <f>IF(E2742="y",1,IF(E2742="S",1,0))</f>
        <v>0</v>
      </c>
      <c r="G2742" s="506">
        <f>IF(E2742="S",1,0)</f>
        <v>0</v>
      </c>
      <c r="H2742" s="542"/>
      <c r="I2742" s="543"/>
      <c r="J2742" s="538"/>
      <c r="K2742" s="539"/>
      <c r="L2742" s="552"/>
      <c r="M2742" s="558"/>
      <c r="N2742" s="554">
        <f>L2742+J2742</f>
        <v>0</v>
      </c>
      <c r="O2742" s="555"/>
      <c r="P2742" s="538"/>
      <c r="Q2742" s="539"/>
      <c r="R2742" s="552"/>
      <c r="S2742" s="558"/>
      <c r="T2742" s="590">
        <f t="shared" ref="T2742:T2763" si="2461">R2742-P2742</f>
        <v>0</v>
      </c>
      <c r="U2742" s="591"/>
      <c r="V2742" s="550"/>
      <c r="W2742" s="543"/>
      <c r="X2742" s="538"/>
      <c r="Y2742" s="543"/>
      <c r="Z2742" s="538"/>
      <c r="AA2742" s="543"/>
      <c r="AB2742" s="538"/>
      <c r="AC2742" s="539"/>
      <c r="AD2742" s="552"/>
      <c r="AE2742" s="558"/>
      <c r="AF2742" s="586">
        <f>IF(AB2742=0,0,(AD2742/AB2742)*100)</f>
        <v>0</v>
      </c>
      <c r="AG2742" s="587"/>
      <c r="AH2742" s="538"/>
      <c r="AI2742" s="539"/>
      <c r="AJ2742" s="552"/>
      <c r="AK2742" s="558"/>
      <c r="AL2742" s="590">
        <f>IF(AH2742=0,0,(AJ2742/AH2742)*100)</f>
        <v>0</v>
      </c>
      <c r="AM2742" s="591"/>
      <c r="AN2742" s="538"/>
      <c r="AO2742" s="539"/>
      <c r="AP2742" s="552"/>
      <c r="AQ2742" s="558"/>
      <c r="AR2742" s="590">
        <f>IF(AN2742=0,0,(AP2742/AN2742)*100)</f>
        <v>0</v>
      </c>
      <c r="AS2742" s="591"/>
      <c r="AT2742" s="578">
        <f>AB2742+AH2742+AN2742</f>
        <v>0</v>
      </c>
      <c r="AU2742" s="579"/>
      <c r="AV2742" s="574">
        <f>AD2742+AJ2742+AP2742</f>
        <v>0</v>
      </c>
      <c r="AW2742" s="575"/>
      <c r="AX2742" s="590">
        <f>IF(AT2742=0,0,(AV2742/AT2742)*100)</f>
        <v>0</v>
      </c>
      <c r="AY2742" s="591"/>
      <c r="AZ2742" s="538"/>
      <c r="BA2742" s="539"/>
      <c r="BB2742" s="552"/>
      <c r="BC2742" s="558"/>
      <c r="BD2742" s="590">
        <f>IF(AZ2742=0,0,(BB2742/AZ2742)*100)</f>
        <v>0</v>
      </c>
      <c r="BE2742" s="591"/>
      <c r="BF2742" s="578">
        <f>AT2742+AZ2742</f>
        <v>0</v>
      </c>
      <c r="BG2742" s="579"/>
      <c r="BH2742" s="574">
        <f>AV2742+BB2742</f>
        <v>0</v>
      </c>
      <c r="BI2742" s="575"/>
      <c r="BJ2742" s="590">
        <f>IF(BF2742=0,0,(BH2742/BF2742)*100)</f>
        <v>0</v>
      </c>
      <c r="BK2742" s="591"/>
      <c r="BL2742" s="650">
        <f>(AD2742*2)+(AJ2742*2)+(AP2742*3)+BB2742</f>
        <v>0</v>
      </c>
      <c r="BM2742" s="651"/>
      <c r="BN2742" s="652"/>
      <c r="BO2742" s="599" t="e">
        <f>(BL2742*BR$2468)+(N2742*BR$2469)+(X2742*BR$2470)+(R2742*BR$2471)+(V2742*BR$2472)+(Z2742*BR$2473)</f>
        <v>#REF!</v>
      </c>
      <c r="BP2742" s="599" t="e">
        <f>((AZ2742-BB2742)*BR$2475)+((AT2742-AV2742)*BR$2474)+(H2742*BR$2476)+(P2742*BR$2477)</f>
        <v>#REF!</v>
      </c>
      <c r="BQ2742" s="54"/>
      <c r="BR2742" s="54"/>
      <c r="BS2742" s="54"/>
    </row>
    <row r="2743" spans="1:71" ht="21.75" customHeight="1">
      <c r="A2743" s="54"/>
      <c r="B2743" s="566"/>
      <c r="C2743" s="560" t="str">
        <f>IF(ROSTER!D$30="","",ROSTER!D$30)</f>
        <v/>
      </c>
      <c r="D2743" s="561"/>
      <c r="E2743" s="547"/>
      <c r="F2743" s="502"/>
      <c r="G2743" s="507"/>
      <c r="H2743" s="544"/>
      <c r="I2743" s="545"/>
      <c r="J2743" s="540"/>
      <c r="K2743" s="541"/>
      <c r="L2743" s="553"/>
      <c r="M2743" s="559"/>
      <c r="N2743" s="556" t="s">
        <v>14</v>
      </c>
      <c r="O2743" s="557"/>
      <c r="P2743" s="540"/>
      <c r="Q2743" s="541"/>
      <c r="R2743" s="553"/>
      <c r="S2743" s="559"/>
      <c r="T2743" s="592"/>
      <c r="U2743" s="593"/>
      <c r="V2743" s="551"/>
      <c r="W2743" s="545"/>
      <c r="X2743" s="540"/>
      <c r="Y2743" s="545"/>
      <c r="Z2743" s="540"/>
      <c r="AA2743" s="545"/>
      <c r="AB2743" s="540"/>
      <c r="AC2743" s="541"/>
      <c r="AD2743" s="553"/>
      <c r="AE2743" s="559"/>
      <c r="AF2743" s="588"/>
      <c r="AG2743" s="589"/>
      <c r="AH2743" s="540"/>
      <c r="AI2743" s="541"/>
      <c r="AJ2743" s="553"/>
      <c r="AK2743" s="559"/>
      <c r="AL2743" s="592"/>
      <c r="AM2743" s="593"/>
      <c r="AN2743" s="540"/>
      <c r="AO2743" s="541"/>
      <c r="AP2743" s="553"/>
      <c r="AQ2743" s="559"/>
      <c r="AR2743" s="592"/>
      <c r="AS2743" s="593"/>
      <c r="AT2743" s="580"/>
      <c r="AU2743" s="581"/>
      <c r="AV2743" s="576"/>
      <c r="AW2743" s="577"/>
      <c r="AX2743" s="592"/>
      <c r="AY2743" s="593"/>
      <c r="AZ2743" s="540"/>
      <c r="BA2743" s="541"/>
      <c r="BB2743" s="553"/>
      <c r="BC2743" s="559"/>
      <c r="BD2743" s="592"/>
      <c r="BE2743" s="593"/>
      <c r="BF2743" s="580"/>
      <c r="BG2743" s="581"/>
      <c r="BH2743" s="576"/>
      <c r="BI2743" s="577"/>
      <c r="BJ2743" s="592"/>
      <c r="BK2743" s="593"/>
      <c r="BL2743" s="653"/>
      <c r="BM2743" s="654"/>
      <c r="BN2743" s="655"/>
      <c r="BO2743" s="600"/>
      <c r="BP2743" s="600"/>
      <c r="BQ2743" s="54"/>
      <c r="BR2743" s="54"/>
      <c r="BS2743" s="54"/>
    </row>
    <row r="2744" spans="1:71" ht="21.75" customHeight="1">
      <c r="A2744" s="54"/>
      <c r="B2744" s="565" t="str">
        <f>IF(ROSTER!B$32="","",ROSTER!B$32)</f>
        <v/>
      </c>
      <c r="C2744" s="536" t="str">
        <f>IF(ROSTER!C$32="","",ROSTER!C$32)</f>
        <v/>
      </c>
      <c r="D2744" s="537"/>
      <c r="E2744" s="546"/>
      <c r="F2744" s="501">
        <f>IF(E2744="y",1,IF(E2744="S",1,0))</f>
        <v>0</v>
      </c>
      <c r="G2744" s="506">
        <f>IF(E2744="S",1,0)</f>
        <v>0</v>
      </c>
      <c r="H2744" s="542"/>
      <c r="I2744" s="543"/>
      <c r="J2744" s="538"/>
      <c r="K2744" s="539"/>
      <c r="L2744" s="552"/>
      <c r="M2744" s="558"/>
      <c r="N2744" s="554">
        <f>L2744+J2744</f>
        <v>0</v>
      </c>
      <c r="O2744" s="555"/>
      <c r="P2744" s="538"/>
      <c r="Q2744" s="539"/>
      <c r="R2744" s="552"/>
      <c r="S2744" s="558"/>
      <c r="T2744" s="590">
        <f t="shared" ref="T2744:T2763" si="2462">R2744-P2744</f>
        <v>0</v>
      </c>
      <c r="U2744" s="591"/>
      <c r="V2744" s="550"/>
      <c r="W2744" s="543"/>
      <c r="X2744" s="538"/>
      <c r="Y2744" s="543"/>
      <c r="Z2744" s="538"/>
      <c r="AA2744" s="543"/>
      <c r="AB2744" s="538"/>
      <c r="AC2744" s="539"/>
      <c r="AD2744" s="552"/>
      <c r="AE2744" s="558"/>
      <c r="AF2744" s="586">
        <f>IF(AB2744=0,0,(AD2744/AB2744)*100)</f>
        <v>0</v>
      </c>
      <c r="AG2744" s="587"/>
      <c r="AH2744" s="538"/>
      <c r="AI2744" s="539"/>
      <c r="AJ2744" s="552"/>
      <c r="AK2744" s="558"/>
      <c r="AL2744" s="590">
        <f>IF(AH2744=0,0,(AJ2744/AH2744)*100)</f>
        <v>0</v>
      </c>
      <c r="AM2744" s="591"/>
      <c r="AN2744" s="538"/>
      <c r="AO2744" s="539"/>
      <c r="AP2744" s="552"/>
      <c r="AQ2744" s="558"/>
      <c r="AR2744" s="590">
        <f>IF(AN2744=0,0,(AP2744/AN2744)*100)</f>
        <v>0</v>
      </c>
      <c r="AS2744" s="591"/>
      <c r="AT2744" s="578">
        <f>AB2744+AH2744+AN2744</f>
        <v>0</v>
      </c>
      <c r="AU2744" s="579"/>
      <c r="AV2744" s="574">
        <f>AD2744+AJ2744+AP2744</f>
        <v>0</v>
      </c>
      <c r="AW2744" s="575"/>
      <c r="AX2744" s="590">
        <f>IF(AT2744=0,0,(AV2744/AT2744)*100)</f>
        <v>0</v>
      </c>
      <c r="AY2744" s="591"/>
      <c r="AZ2744" s="538"/>
      <c r="BA2744" s="539"/>
      <c r="BB2744" s="552"/>
      <c r="BC2744" s="558"/>
      <c r="BD2744" s="590">
        <f>IF(AZ2744=0,0,(BB2744/AZ2744)*100)</f>
        <v>0</v>
      </c>
      <c r="BE2744" s="591"/>
      <c r="BF2744" s="578">
        <f>AT2744+AZ2744</f>
        <v>0</v>
      </c>
      <c r="BG2744" s="579"/>
      <c r="BH2744" s="574">
        <f>AV2744+BB2744</f>
        <v>0</v>
      </c>
      <c r="BI2744" s="575"/>
      <c r="BJ2744" s="590">
        <f>IF(BF2744=0,0,(BH2744/BF2744)*100)</f>
        <v>0</v>
      </c>
      <c r="BK2744" s="591"/>
      <c r="BL2744" s="650">
        <f>(AD2744*2)+(AJ2744*2)+(AP2744*3)+BB2744</f>
        <v>0</v>
      </c>
      <c r="BM2744" s="651"/>
      <c r="BN2744" s="652"/>
      <c r="BO2744" s="599" t="e">
        <f>(BL2744*BR$2468)+(N2744*BR$2469)+(X2744*BR$2470)+(R2744*BR$2471)+(V2744*BR$2472)+(Z2744*BR$2473)</f>
        <v>#REF!</v>
      </c>
      <c r="BP2744" s="599" t="e">
        <f>((AZ2744-BB2744)*BR$2475)+((AT2744-AV2744)*BR$2474)+(H2744*BR$2476)+(P2744*BR$2477)</f>
        <v>#REF!</v>
      </c>
      <c r="BQ2744" s="54"/>
      <c r="BR2744" s="54"/>
      <c r="BS2744" s="54"/>
    </row>
    <row r="2745" spans="1:71" ht="21.75" customHeight="1">
      <c r="A2745" s="54"/>
      <c r="B2745" s="566"/>
      <c r="C2745" s="560" t="str">
        <f>IF(ROSTER!D$32="","",ROSTER!D$32)</f>
        <v/>
      </c>
      <c r="D2745" s="561"/>
      <c r="E2745" s="547"/>
      <c r="F2745" s="502"/>
      <c r="G2745" s="507"/>
      <c r="H2745" s="544"/>
      <c r="I2745" s="545"/>
      <c r="J2745" s="540"/>
      <c r="K2745" s="541"/>
      <c r="L2745" s="553"/>
      <c r="M2745" s="559"/>
      <c r="N2745" s="556" t="s">
        <v>14</v>
      </c>
      <c r="O2745" s="557"/>
      <c r="P2745" s="540"/>
      <c r="Q2745" s="541"/>
      <c r="R2745" s="553"/>
      <c r="S2745" s="559"/>
      <c r="T2745" s="592"/>
      <c r="U2745" s="593"/>
      <c r="V2745" s="551"/>
      <c r="W2745" s="545"/>
      <c r="X2745" s="540"/>
      <c r="Y2745" s="545"/>
      <c r="Z2745" s="540"/>
      <c r="AA2745" s="545"/>
      <c r="AB2745" s="540"/>
      <c r="AC2745" s="541"/>
      <c r="AD2745" s="553"/>
      <c r="AE2745" s="559"/>
      <c r="AF2745" s="588"/>
      <c r="AG2745" s="589"/>
      <c r="AH2745" s="540"/>
      <c r="AI2745" s="541"/>
      <c r="AJ2745" s="553"/>
      <c r="AK2745" s="559"/>
      <c r="AL2745" s="592"/>
      <c r="AM2745" s="593"/>
      <c r="AN2745" s="540"/>
      <c r="AO2745" s="541"/>
      <c r="AP2745" s="553"/>
      <c r="AQ2745" s="559"/>
      <c r="AR2745" s="592"/>
      <c r="AS2745" s="593"/>
      <c r="AT2745" s="580"/>
      <c r="AU2745" s="581"/>
      <c r="AV2745" s="576"/>
      <c r="AW2745" s="577"/>
      <c r="AX2745" s="592"/>
      <c r="AY2745" s="593"/>
      <c r="AZ2745" s="540"/>
      <c r="BA2745" s="541"/>
      <c r="BB2745" s="553"/>
      <c r="BC2745" s="559"/>
      <c r="BD2745" s="592"/>
      <c r="BE2745" s="593"/>
      <c r="BF2745" s="580"/>
      <c r="BG2745" s="581"/>
      <c r="BH2745" s="576"/>
      <c r="BI2745" s="577"/>
      <c r="BJ2745" s="592"/>
      <c r="BK2745" s="593"/>
      <c r="BL2745" s="653"/>
      <c r="BM2745" s="654"/>
      <c r="BN2745" s="655"/>
      <c r="BO2745" s="600"/>
      <c r="BP2745" s="600"/>
      <c r="BQ2745" s="54"/>
      <c r="BR2745" s="54"/>
      <c r="BS2745" s="54"/>
    </row>
    <row r="2746" spans="1:71" ht="21.75" customHeight="1">
      <c r="A2746" s="54"/>
      <c r="B2746" s="565" t="str">
        <f>IF(ROSTER!B$34="","",ROSTER!B$34)</f>
        <v/>
      </c>
      <c r="C2746" s="536" t="str">
        <f>IF(ROSTER!C$34="","",ROSTER!C$34)</f>
        <v/>
      </c>
      <c r="D2746" s="537"/>
      <c r="E2746" s="546"/>
      <c r="F2746" s="501">
        <f>IF(E2746="y",1,IF(E2746="S",1,0))</f>
        <v>0</v>
      </c>
      <c r="G2746" s="506">
        <f>IF(E2746="S",1,0)</f>
        <v>0</v>
      </c>
      <c r="H2746" s="542"/>
      <c r="I2746" s="543"/>
      <c r="J2746" s="538"/>
      <c r="K2746" s="539"/>
      <c r="L2746" s="552"/>
      <c r="M2746" s="558"/>
      <c r="N2746" s="554">
        <f>L2746+J2746</f>
        <v>0</v>
      </c>
      <c r="O2746" s="555"/>
      <c r="P2746" s="538"/>
      <c r="Q2746" s="539"/>
      <c r="R2746" s="552"/>
      <c r="S2746" s="558"/>
      <c r="T2746" s="590">
        <f t="shared" ref="T2746:T2763" si="2463">R2746-P2746</f>
        <v>0</v>
      </c>
      <c r="U2746" s="591"/>
      <c r="V2746" s="550"/>
      <c r="W2746" s="543"/>
      <c r="X2746" s="538"/>
      <c r="Y2746" s="543"/>
      <c r="Z2746" s="538"/>
      <c r="AA2746" s="543"/>
      <c r="AB2746" s="538"/>
      <c r="AC2746" s="539"/>
      <c r="AD2746" s="552"/>
      <c r="AE2746" s="558"/>
      <c r="AF2746" s="586">
        <f>IF(AB2746=0,0,(AD2746/AB2746)*100)</f>
        <v>0</v>
      </c>
      <c r="AG2746" s="587"/>
      <c r="AH2746" s="538"/>
      <c r="AI2746" s="539"/>
      <c r="AJ2746" s="552"/>
      <c r="AK2746" s="558"/>
      <c r="AL2746" s="590">
        <f>IF(AH2746=0,0,(AJ2746/AH2746)*100)</f>
        <v>0</v>
      </c>
      <c r="AM2746" s="591"/>
      <c r="AN2746" s="538"/>
      <c r="AO2746" s="539"/>
      <c r="AP2746" s="552"/>
      <c r="AQ2746" s="558"/>
      <c r="AR2746" s="590">
        <f>IF(AN2746=0,0,(AP2746/AN2746)*100)</f>
        <v>0</v>
      </c>
      <c r="AS2746" s="591"/>
      <c r="AT2746" s="578">
        <f>AB2746+AH2746+AN2746</f>
        <v>0</v>
      </c>
      <c r="AU2746" s="579"/>
      <c r="AV2746" s="574">
        <f>AD2746+AJ2746+AP2746</f>
        <v>0</v>
      </c>
      <c r="AW2746" s="575"/>
      <c r="AX2746" s="590">
        <f>IF(AT2746=0,0,(AV2746/AT2746)*100)</f>
        <v>0</v>
      </c>
      <c r="AY2746" s="591"/>
      <c r="AZ2746" s="538"/>
      <c r="BA2746" s="539"/>
      <c r="BB2746" s="552"/>
      <c r="BC2746" s="558"/>
      <c r="BD2746" s="590">
        <f>IF(AZ2746=0,0,(BB2746/AZ2746)*100)</f>
        <v>0</v>
      </c>
      <c r="BE2746" s="591"/>
      <c r="BF2746" s="578">
        <f>AT2746+AZ2746</f>
        <v>0</v>
      </c>
      <c r="BG2746" s="579"/>
      <c r="BH2746" s="574">
        <f>AV2746+BB2746</f>
        <v>0</v>
      </c>
      <c r="BI2746" s="575"/>
      <c r="BJ2746" s="590">
        <f>IF(BF2746=0,0,(BH2746/BF2746)*100)</f>
        <v>0</v>
      </c>
      <c r="BK2746" s="591"/>
      <c r="BL2746" s="650">
        <f>(AD2746*2)+(AJ2746*2)+(AP2746*3)+BB2746</f>
        <v>0</v>
      </c>
      <c r="BM2746" s="651"/>
      <c r="BN2746" s="652"/>
      <c r="BO2746" s="599" t="e">
        <f>(BL2746*BR$2468)+(N2746*BR$2469)+(X2746*BR$2470)+(R2746*BR$2471)+(V2746*BR$2472)+(Z2746*BR$2473)</f>
        <v>#REF!</v>
      </c>
      <c r="BP2746" s="599" t="e">
        <f>((AZ2746-BB2746)*BR$2475)+((AT2746-AV2746)*BR$2474)+(H2746*BR$2476)+(P2746*BR$2477)</f>
        <v>#REF!</v>
      </c>
      <c r="BQ2746" s="54"/>
      <c r="BR2746" s="54"/>
      <c r="BS2746" s="54"/>
    </row>
    <row r="2747" spans="1:71" ht="21.75" customHeight="1">
      <c r="A2747" s="54"/>
      <c r="B2747" s="566"/>
      <c r="C2747" s="560" t="str">
        <f>IF(ROSTER!D$34="","",ROSTER!D$34)</f>
        <v/>
      </c>
      <c r="D2747" s="561"/>
      <c r="E2747" s="547"/>
      <c r="F2747" s="502"/>
      <c r="G2747" s="507"/>
      <c r="H2747" s="544"/>
      <c r="I2747" s="545"/>
      <c r="J2747" s="540"/>
      <c r="K2747" s="541"/>
      <c r="L2747" s="553"/>
      <c r="M2747" s="559"/>
      <c r="N2747" s="556" t="s">
        <v>14</v>
      </c>
      <c r="O2747" s="557"/>
      <c r="P2747" s="540"/>
      <c r="Q2747" s="541"/>
      <c r="R2747" s="553"/>
      <c r="S2747" s="559"/>
      <c r="T2747" s="592"/>
      <c r="U2747" s="593"/>
      <c r="V2747" s="551"/>
      <c r="W2747" s="545"/>
      <c r="X2747" s="540"/>
      <c r="Y2747" s="545"/>
      <c r="Z2747" s="540"/>
      <c r="AA2747" s="545"/>
      <c r="AB2747" s="540"/>
      <c r="AC2747" s="541"/>
      <c r="AD2747" s="553"/>
      <c r="AE2747" s="559"/>
      <c r="AF2747" s="588"/>
      <c r="AG2747" s="589"/>
      <c r="AH2747" s="540"/>
      <c r="AI2747" s="541"/>
      <c r="AJ2747" s="553"/>
      <c r="AK2747" s="559"/>
      <c r="AL2747" s="592"/>
      <c r="AM2747" s="593"/>
      <c r="AN2747" s="540"/>
      <c r="AO2747" s="541"/>
      <c r="AP2747" s="553"/>
      <c r="AQ2747" s="559"/>
      <c r="AR2747" s="592"/>
      <c r="AS2747" s="593"/>
      <c r="AT2747" s="580"/>
      <c r="AU2747" s="581"/>
      <c r="AV2747" s="576"/>
      <c r="AW2747" s="577"/>
      <c r="AX2747" s="592"/>
      <c r="AY2747" s="593"/>
      <c r="AZ2747" s="540"/>
      <c r="BA2747" s="541"/>
      <c r="BB2747" s="553"/>
      <c r="BC2747" s="559"/>
      <c r="BD2747" s="592"/>
      <c r="BE2747" s="593"/>
      <c r="BF2747" s="580"/>
      <c r="BG2747" s="581"/>
      <c r="BH2747" s="576"/>
      <c r="BI2747" s="577"/>
      <c r="BJ2747" s="592"/>
      <c r="BK2747" s="593"/>
      <c r="BL2747" s="653"/>
      <c r="BM2747" s="654"/>
      <c r="BN2747" s="655"/>
      <c r="BO2747" s="600"/>
      <c r="BP2747" s="600"/>
      <c r="BQ2747" s="54"/>
      <c r="BR2747" s="54"/>
      <c r="BS2747" s="54"/>
    </row>
    <row r="2748" spans="1:71" ht="21.75" customHeight="1">
      <c r="A2748" s="54"/>
      <c r="B2748" s="565" t="str">
        <f>IF(ROSTER!B$36="","",ROSTER!B$36)</f>
        <v/>
      </c>
      <c r="C2748" s="536" t="str">
        <f>IF(ROSTER!C$36="","",ROSTER!C$36)</f>
        <v/>
      </c>
      <c r="D2748" s="537"/>
      <c r="E2748" s="546"/>
      <c r="F2748" s="501">
        <f>IF(E2748="y",1,IF(E2748="S",1,0))</f>
        <v>0</v>
      </c>
      <c r="G2748" s="506">
        <f>IF(E2748="S",1,0)</f>
        <v>0</v>
      </c>
      <c r="H2748" s="542"/>
      <c r="I2748" s="543"/>
      <c r="J2748" s="538"/>
      <c r="K2748" s="539"/>
      <c r="L2748" s="552"/>
      <c r="M2748" s="558"/>
      <c r="N2748" s="554">
        <f>L2748+J2748</f>
        <v>0</v>
      </c>
      <c r="O2748" s="555"/>
      <c r="P2748" s="538"/>
      <c r="Q2748" s="539"/>
      <c r="R2748" s="552"/>
      <c r="S2748" s="558"/>
      <c r="T2748" s="590">
        <f t="shared" ref="T2748:T2763" si="2464">R2748-P2748</f>
        <v>0</v>
      </c>
      <c r="U2748" s="591"/>
      <c r="V2748" s="550"/>
      <c r="W2748" s="543"/>
      <c r="X2748" s="538"/>
      <c r="Y2748" s="543"/>
      <c r="Z2748" s="538"/>
      <c r="AA2748" s="543"/>
      <c r="AB2748" s="538"/>
      <c r="AC2748" s="539"/>
      <c r="AD2748" s="552"/>
      <c r="AE2748" s="558"/>
      <c r="AF2748" s="586">
        <f>IF(AB2748=0,0,(AD2748/AB2748)*100)</f>
        <v>0</v>
      </c>
      <c r="AG2748" s="587"/>
      <c r="AH2748" s="538"/>
      <c r="AI2748" s="539"/>
      <c r="AJ2748" s="552"/>
      <c r="AK2748" s="558"/>
      <c r="AL2748" s="590">
        <f>IF(AH2748=0,0,(AJ2748/AH2748)*100)</f>
        <v>0</v>
      </c>
      <c r="AM2748" s="591"/>
      <c r="AN2748" s="538"/>
      <c r="AO2748" s="539"/>
      <c r="AP2748" s="552"/>
      <c r="AQ2748" s="558"/>
      <c r="AR2748" s="590">
        <f>IF(AN2748=0,0,(AP2748/AN2748)*100)</f>
        <v>0</v>
      </c>
      <c r="AS2748" s="591"/>
      <c r="AT2748" s="578">
        <f>AB2748+AH2748+AN2748</f>
        <v>0</v>
      </c>
      <c r="AU2748" s="579"/>
      <c r="AV2748" s="574">
        <f>AD2748+AJ2748+AP2748</f>
        <v>0</v>
      </c>
      <c r="AW2748" s="575"/>
      <c r="AX2748" s="590">
        <f>IF(AT2748=0,0,(AV2748/AT2748)*100)</f>
        <v>0</v>
      </c>
      <c r="AY2748" s="591"/>
      <c r="AZ2748" s="538"/>
      <c r="BA2748" s="539"/>
      <c r="BB2748" s="552"/>
      <c r="BC2748" s="558"/>
      <c r="BD2748" s="590">
        <f>IF(AZ2748=0,0,(BB2748/AZ2748)*100)</f>
        <v>0</v>
      </c>
      <c r="BE2748" s="591"/>
      <c r="BF2748" s="578">
        <f>AT2748+AZ2748</f>
        <v>0</v>
      </c>
      <c r="BG2748" s="579"/>
      <c r="BH2748" s="574">
        <f>AV2748+BB2748</f>
        <v>0</v>
      </c>
      <c r="BI2748" s="575"/>
      <c r="BJ2748" s="590">
        <f>IF(BF2748=0,0,(BH2748/BF2748)*100)</f>
        <v>0</v>
      </c>
      <c r="BK2748" s="591"/>
      <c r="BL2748" s="650">
        <f>(AD2748*2)+(AJ2748*2)+(AP2748*3)+BB2748</f>
        <v>0</v>
      </c>
      <c r="BM2748" s="651"/>
      <c r="BN2748" s="652"/>
      <c r="BO2748" s="599" t="e">
        <f>(BL2748*BR$2468)+(N2748*BR$2469)+(X2748*BR$2470)+(R2748*BR$2471)+(V2748*BR$2472)+(Z2748*BR$2473)</f>
        <v>#REF!</v>
      </c>
      <c r="BP2748" s="599" t="e">
        <f>((AZ2748-BB2748)*BR$2475)+((AT2748-AV2748)*BR$2474)+(H2748*BR$2476)+(P2748*BR$2477)</f>
        <v>#REF!</v>
      </c>
      <c r="BQ2748" s="54"/>
      <c r="BR2748" s="54"/>
      <c r="BS2748" s="54"/>
    </row>
    <row r="2749" spans="1:71" ht="21.75" customHeight="1">
      <c r="A2749" s="54"/>
      <c r="B2749" s="566"/>
      <c r="C2749" s="560" t="str">
        <f>IF(ROSTER!D$36="","",ROSTER!D$36)</f>
        <v/>
      </c>
      <c r="D2749" s="561"/>
      <c r="E2749" s="547"/>
      <c r="F2749" s="502"/>
      <c r="G2749" s="507"/>
      <c r="H2749" s="544"/>
      <c r="I2749" s="545"/>
      <c r="J2749" s="540"/>
      <c r="K2749" s="541"/>
      <c r="L2749" s="553"/>
      <c r="M2749" s="559"/>
      <c r="N2749" s="556" t="s">
        <v>14</v>
      </c>
      <c r="O2749" s="557"/>
      <c r="P2749" s="540"/>
      <c r="Q2749" s="541"/>
      <c r="R2749" s="553"/>
      <c r="S2749" s="559"/>
      <c r="T2749" s="592"/>
      <c r="U2749" s="593"/>
      <c r="V2749" s="551"/>
      <c r="W2749" s="545"/>
      <c r="X2749" s="540"/>
      <c r="Y2749" s="545"/>
      <c r="Z2749" s="540"/>
      <c r="AA2749" s="545"/>
      <c r="AB2749" s="540"/>
      <c r="AC2749" s="541"/>
      <c r="AD2749" s="553"/>
      <c r="AE2749" s="559"/>
      <c r="AF2749" s="588"/>
      <c r="AG2749" s="589"/>
      <c r="AH2749" s="540"/>
      <c r="AI2749" s="541"/>
      <c r="AJ2749" s="553"/>
      <c r="AK2749" s="559"/>
      <c r="AL2749" s="592"/>
      <c r="AM2749" s="593"/>
      <c r="AN2749" s="540"/>
      <c r="AO2749" s="541"/>
      <c r="AP2749" s="553"/>
      <c r="AQ2749" s="559"/>
      <c r="AR2749" s="592"/>
      <c r="AS2749" s="593"/>
      <c r="AT2749" s="580"/>
      <c r="AU2749" s="581"/>
      <c r="AV2749" s="576"/>
      <c r="AW2749" s="577"/>
      <c r="AX2749" s="592"/>
      <c r="AY2749" s="593"/>
      <c r="AZ2749" s="540"/>
      <c r="BA2749" s="541"/>
      <c r="BB2749" s="553"/>
      <c r="BC2749" s="559"/>
      <c r="BD2749" s="592"/>
      <c r="BE2749" s="593"/>
      <c r="BF2749" s="580"/>
      <c r="BG2749" s="581"/>
      <c r="BH2749" s="576"/>
      <c r="BI2749" s="577"/>
      <c r="BJ2749" s="592"/>
      <c r="BK2749" s="593"/>
      <c r="BL2749" s="653"/>
      <c r="BM2749" s="654"/>
      <c r="BN2749" s="655"/>
      <c r="BO2749" s="600"/>
      <c r="BP2749" s="600"/>
      <c r="BQ2749" s="54"/>
      <c r="BR2749" s="54"/>
      <c r="BS2749" s="54"/>
    </row>
    <row r="2750" spans="1:71" ht="21.75" customHeight="1">
      <c r="A2750" s="54"/>
      <c r="B2750" s="565" t="str">
        <f>IF(ROSTER!B$38="","",ROSTER!B$38)</f>
        <v/>
      </c>
      <c r="C2750" s="536" t="str">
        <f>IF(ROSTER!C$38="","",ROSTER!C$38)</f>
        <v/>
      </c>
      <c r="D2750" s="537"/>
      <c r="E2750" s="546"/>
      <c r="F2750" s="501">
        <f>IF(E2750="y",1,IF(E2750="S",1,0))</f>
        <v>0</v>
      </c>
      <c r="G2750" s="506">
        <f>IF(E2750="S",1,0)</f>
        <v>0</v>
      </c>
      <c r="H2750" s="542"/>
      <c r="I2750" s="543"/>
      <c r="J2750" s="538"/>
      <c r="K2750" s="539"/>
      <c r="L2750" s="552"/>
      <c r="M2750" s="558"/>
      <c r="N2750" s="554">
        <f>L2750+J2750</f>
        <v>0</v>
      </c>
      <c r="O2750" s="555"/>
      <c r="P2750" s="538"/>
      <c r="Q2750" s="539"/>
      <c r="R2750" s="552"/>
      <c r="S2750" s="558"/>
      <c r="T2750" s="590">
        <f t="shared" ref="T2750:T2763" si="2465">R2750-P2750</f>
        <v>0</v>
      </c>
      <c r="U2750" s="591"/>
      <c r="V2750" s="550"/>
      <c r="W2750" s="543"/>
      <c r="X2750" s="538"/>
      <c r="Y2750" s="543"/>
      <c r="Z2750" s="538"/>
      <c r="AA2750" s="543"/>
      <c r="AB2750" s="538"/>
      <c r="AC2750" s="539"/>
      <c r="AD2750" s="552"/>
      <c r="AE2750" s="558"/>
      <c r="AF2750" s="586">
        <f>IF(AB2750=0,0,(AD2750/AB2750)*100)</f>
        <v>0</v>
      </c>
      <c r="AG2750" s="587"/>
      <c r="AH2750" s="538"/>
      <c r="AI2750" s="539"/>
      <c r="AJ2750" s="552"/>
      <c r="AK2750" s="558"/>
      <c r="AL2750" s="590">
        <f>IF(AH2750=0,0,(AJ2750/AH2750)*100)</f>
        <v>0</v>
      </c>
      <c r="AM2750" s="591"/>
      <c r="AN2750" s="538"/>
      <c r="AO2750" s="539"/>
      <c r="AP2750" s="552"/>
      <c r="AQ2750" s="558"/>
      <c r="AR2750" s="590">
        <f>IF(AN2750=0,0,(AP2750/AN2750)*100)</f>
        <v>0</v>
      </c>
      <c r="AS2750" s="591"/>
      <c r="AT2750" s="578">
        <f>AB2750+AH2750+AN2750</f>
        <v>0</v>
      </c>
      <c r="AU2750" s="579"/>
      <c r="AV2750" s="574">
        <f>AD2750+AJ2750+AP2750</f>
        <v>0</v>
      </c>
      <c r="AW2750" s="575"/>
      <c r="AX2750" s="590">
        <f>IF(AT2750=0,0,(AV2750/AT2750)*100)</f>
        <v>0</v>
      </c>
      <c r="AY2750" s="591"/>
      <c r="AZ2750" s="538"/>
      <c r="BA2750" s="539"/>
      <c r="BB2750" s="552"/>
      <c r="BC2750" s="558"/>
      <c r="BD2750" s="590">
        <f>IF(AZ2750=0,0,(BB2750/AZ2750)*100)</f>
        <v>0</v>
      </c>
      <c r="BE2750" s="591"/>
      <c r="BF2750" s="578">
        <f>AT2750+AZ2750</f>
        <v>0</v>
      </c>
      <c r="BG2750" s="579"/>
      <c r="BH2750" s="574">
        <f>AV2750+BB2750</f>
        <v>0</v>
      </c>
      <c r="BI2750" s="575"/>
      <c r="BJ2750" s="590">
        <f>IF(BF2750=0,0,(BH2750/BF2750)*100)</f>
        <v>0</v>
      </c>
      <c r="BK2750" s="591"/>
      <c r="BL2750" s="650">
        <f>(AD2750*2)+(AJ2750*2)+(AP2750*3)+BB2750</f>
        <v>0</v>
      </c>
      <c r="BM2750" s="651"/>
      <c r="BN2750" s="652"/>
      <c r="BO2750" s="599" t="e">
        <f>(BL2750*BR$2468)+(N2750*BR$2469)+(X2750*BR$2470)+(R2750*BR$2471)+(V2750*BR$2472)+(Z2750*BR$2473)</f>
        <v>#REF!</v>
      </c>
      <c r="BP2750" s="599" t="e">
        <f>((AZ2750-BB2750)*BR$2475)+((AT2750-AV2750)*BR$2474)+(H2750*BR$2476)+(P2750*BR$2477)</f>
        <v>#REF!</v>
      </c>
      <c r="BQ2750" s="54"/>
      <c r="BR2750" s="54"/>
      <c r="BS2750" s="54"/>
    </row>
    <row r="2751" spans="1:71" ht="21.75" customHeight="1">
      <c r="A2751" s="54"/>
      <c r="B2751" s="566"/>
      <c r="C2751" s="560" t="str">
        <f>IF(ROSTER!D$38="","",ROSTER!D$38)</f>
        <v/>
      </c>
      <c r="D2751" s="561"/>
      <c r="E2751" s="547"/>
      <c r="F2751" s="502"/>
      <c r="G2751" s="507"/>
      <c r="H2751" s="544"/>
      <c r="I2751" s="545"/>
      <c r="J2751" s="540"/>
      <c r="K2751" s="541"/>
      <c r="L2751" s="553"/>
      <c r="M2751" s="559"/>
      <c r="N2751" s="556" t="s">
        <v>14</v>
      </c>
      <c r="O2751" s="557"/>
      <c r="P2751" s="540"/>
      <c r="Q2751" s="541"/>
      <c r="R2751" s="553"/>
      <c r="S2751" s="559"/>
      <c r="T2751" s="592"/>
      <c r="U2751" s="593"/>
      <c r="V2751" s="551"/>
      <c r="W2751" s="545"/>
      <c r="X2751" s="540"/>
      <c r="Y2751" s="545"/>
      <c r="Z2751" s="540"/>
      <c r="AA2751" s="545"/>
      <c r="AB2751" s="540"/>
      <c r="AC2751" s="541"/>
      <c r="AD2751" s="553"/>
      <c r="AE2751" s="559"/>
      <c r="AF2751" s="588"/>
      <c r="AG2751" s="589"/>
      <c r="AH2751" s="540"/>
      <c r="AI2751" s="541"/>
      <c r="AJ2751" s="553"/>
      <c r="AK2751" s="559"/>
      <c r="AL2751" s="592"/>
      <c r="AM2751" s="593"/>
      <c r="AN2751" s="540"/>
      <c r="AO2751" s="541"/>
      <c r="AP2751" s="553"/>
      <c r="AQ2751" s="559"/>
      <c r="AR2751" s="592"/>
      <c r="AS2751" s="593"/>
      <c r="AT2751" s="580"/>
      <c r="AU2751" s="581"/>
      <c r="AV2751" s="576"/>
      <c r="AW2751" s="577"/>
      <c r="AX2751" s="592"/>
      <c r="AY2751" s="593"/>
      <c r="AZ2751" s="540"/>
      <c r="BA2751" s="541"/>
      <c r="BB2751" s="553"/>
      <c r="BC2751" s="559"/>
      <c r="BD2751" s="592"/>
      <c r="BE2751" s="593"/>
      <c r="BF2751" s="580"/>
      <c r="BG2751" s="581"/>
      <c r="BH2751" s="576"/>
      <c r="BI2751" s="577"/>
      <c r="BJ2751" s="592"/>
      <c r="BK2751" s="593"/>
      <c r="BL2751" s="653"/>
      <c r="BM2751" s="654"/>
      <c r="BN2751" s="655"/>
      <c r="BO2751" s="600"/>
      <c r="BP2751" s="600"/>
      <c r="BQ2751" s="54"/>
      <c r="BR2751" s="54"/>
      <c r="BS2751" s="54"/>
    </row>
    <row r="2752" spans="1:71" ht="21.75" customHeight="1">
      <c r="A2752" s="54"/>
      <c r="B2752" s="565" t="str">
        <f>IF(ROSTER!B$40="","",ROSTER!B$40)</f>
        <v/>
      </c>
      <c r="C2752" s="536" t="str">
        <f>IF(ROSTER!C$40="","",ROSTER!C$40)</f>
        <v/>
      </c>
      <c r="D2752" s="537"/>
      <c r="E2752" s="546"/>
      <c r="F2752" s="501">
        <f>IF(E2752="y",1,IF(E2752="S",1,0))</f>
        <v>0</v>
      </c>
      <c r="G2752" s="506">
        <f>IF(E2752="S",1,0)</f>
        <v>0</v>
      </c>
      <c r="H2752" s="542"/>
      <c r="I2752" s="543"/>
      <c r="J2752" s="538"/>
      <c r="K2752" s="539"/>
      <c r="L2752" s="552"/>
      <c r="M2752" s="558"/>
      <c r="N2752" s="554">
        <f>L2752+J2752</f>
        <v>0</v>
      </c>
      <c r="O2752" s="555"/>
      <c r="P2752" s="538"/>
      <c r="Q2752" s="539"/>
      <c r="R2752" s="552"/>
      <c r="S2752" s="558"/>
      <c r="T2752" s="590">
        <f t="shared" ref="T2752:T2763" si="2466">R2752-P2752</f>
        <v>0</v>
      </c>
      <c r="U2752" s="591"/>
      <c r="V2752" s="550"/>
      <c r="W2752" s="543"/>
      <c r="X2752" s="538"/>
      <c r="Y2752" s="543"/>
      <c r="Z2752" s="538"/>
      <c r="AA2752" s="543"/>
      <c r="AB2752" s="538"/>
      <c r="AC2752" s="539"/>
      <c r="AD2752" s="552"/>
      <c r="AE2752" s="558"/>
      <c r="AF2752" s="586">
        <f>IF(AB2752=0,0,(AD2752/AB2752)*100)</f>
        <v>0</v>
      </c>
      <c r="AG2752" s="587"/>
      <c r="AH2752" s="538"/>
      <c r="AI2752" s="539"/>
      <c r="AJ2752" s="552"/>
      <c r="AK2752" s="558"/>
      <c r="AL2752" s="590">
        <f>IF(AH2752=0,0,(AJ2752/AH2752)*100)</f>
        <v>0</v>
      </c>
      <c r="AM2752" s="591"/>
      <c r="AN2752" s="538"/>
      <c r="AO2752" s="539"/>
      <c r="AP2752" s="552"/>
      <c r="AQ2752" s="558"/>
      <c r="AR2752" s="590">
        <f>IF(AN2752=0,0,(AP2752/AN2752)*100)</f>
        <v>0</v>
      </c>
      <c r="AS2752" s="591"/>
      <c r="AT2752" s="578">
        <f>AB2752+AH2752+AN2752</f>
        <v>0</v>
      </c>
      <c r="AU2752" s="579"/>
      <c r="AV2752" s="574">
        <f>AD2752+AJ2752+AP2752</f>
        <v>0</v>
      </c>
      <c r="AW2752" s="575"/>
      <c r="AX2752" s="590">
        <f>IF(AT2752=0,0,(AV2752/AT2752)*100)</f>
        <v>0</v>
      </c>
      <c r="AY2752" s="591"/>
      <c r="AZ2752" s="538"/>
      <c r="BA2752" s="539"/>
      <c r="BB2752" s="552"/>
      <c r="BC2752" s="558"/>
      <c r="BD2752" s="590">
        <f>IF(AZ2752=0,0,(BB2752/AZ2752)*100)</f>
        <v>0</v>
      </c>
      <c r="BE2752" s="591"/>
      <c r="BF2752" s="578">
        <f>AT2752+AZ2752</f>
        <v>0</v>
      </c>
      <c r="BG2752" s="579"/>
      <c r="BH2752" s="574">
        <f>AV2752+BB2752</f>
        <v>0</v>
      </c>
      <c r="BI2752" s="575"/>
      <c r="BJ2752" s="590">
        <f>IF(BF2752=0,0,(BH2752/BF2752)*100)</f>
        <v>0</v>
      </c>
      <c r="BK2752" s="591"/>
      <c r="BL2752" s="650">
        <f>(AD2752*2)+(AJ2752*2)+(AP2752*3)+BB2752</f>
        <v>0</v>
      </c>
      <c r="BM2752" s="651"/>
      <c r="BN2752" s="652"/>
      <c r="BO2752" s="599" t="e">
        <f>(BL2752*BR$2468)+(N2752*BR$2469)+(X2752*BR$2470)+(R2752*BR$2471)+(V2752*BR$2472)+(Z2752*BR$2473)</f>
        <v>#REF!</v>
      </c>
      <c r="BP2752" s="599" t="e">
        <f>((AZ2752-BB2752)*BR$2475)+((AT2752-AV2752)*BR$2474)+(H2752*BR$2476)+(P2752*BR$2477)</f>
        <v>#REF!</v>
      </c>
      <c r="BQ2752" s="54"/>
      <c r="BR2752" s="54"/>
      <c r="BS2752" s="54"/>
    </row>
    <row r="2753" spans="1:71" ht="21.75" customHeight="1">
      <c r="A2753" s="54"/>
      <c r="B2753" s="566"/>
      <c r="C2753" s="560" t="str">
        <f>IF(ROSTER!D$40="","",ROSTER!D$40)</f>
        <v/>
      </c>
      <c r="D2753" s="561"/>
      <c r="E2753" s="547"/>
      <c r="F2753" s="502"/>
      <c r="G2753" s="507"/>
      <c r="H2753" s="544"/>
      <c r="I2753" s="545"/>
      <c r="J2753" s="540"/>
      <c r="K2753" s="541"/>
      <c r="L2753" s="553"/>
      <c r="M2753" s="559"/>
      <c r="N2753" s="556" t="s">
        <v>14</v>
      </c>
      <c r="O2753" s="557"/>
      <c r="P2753" s="540"/>
      <c r="Q2753" s="541"/>
      <c r="R2753" s="553"/>
      <c r="S2753" s="559"/>
      <c r="T2753" s="592"/>
      <c r="U2753" s="593"/>
      <c r="V2753" s="551"/>
      <c r="W2753" s="545"/>
      <c r="X2753" s="540"/>
      <c r="Y2753" s="545"/>
      <c r="Z2753" s="540"/>
      <c r="AA2753" s="545"/>
      <c r="AB2753" s="540"/>
      <c r="AC2753" s="541"/>
      <c r="AD2753" s="553"/>
      <c r="AE2753" s="559"/>
      <c r="AF2753" s="588"/>
      <c r="AG2753" s="589"/>
      <c r="AH2753" s="540"/>
      <c r="AI2753" s="541"/>
      <c r="AJ2753" s="553"/>
      <c r="AK2753" s="559"/>
      <c r="AL2753" s="592"/>
      <c r="AM2753" s="593"/>
      <c r="AN2753" s="540"/>
      <c r="AO2753" s="541"/>
      <c r="AP2753" s="553"/>
      <c r="AQ2753" s="559"/>
      <c r="AR2753" s="592"/>
      <c r="AS2753" s="593"/>
      <c r="AT2753" s="580"/>
      <c r="AU2753" s="581"/>
      <c r="AV2753" s="576"/>
      <c r="AW2753" s="577"/>
      <c r="AX2753" s="592"/>
      <c r="AY2753" s="593"/>
      <c r="AZ2753" s="540"/>
      <c r="BA2753" s="541"/>
      <c r="BB2753" s="553"/>
      <c r="BC2753" s="559"/>
      <c r="BD2753" s="592"/>
      <c r="BE2753" s="593"/>
      <c r="BF2753" s="580"/>
      <c r="BG2753" s="581"/>
      <c r="BH2753" s="576"/>
      <c r="BI2753" s="577"/>
      <c r="BJ2753" s="592"/>
      <c r="BK2753" s="593"/>
      <c r="BL2753" s="653"/>
      <c r="BM2753" s="654"/>
      <c r="BN2753" s="655"/>
      <c r="BO2753" s="600"/>
      <c r="BP2753" s="600"/>
      <c r="BQ2753" s="54"/>
      <c r="BR2753" s="54"/>
      <c r="BS2753" s="54"/>
    </row>
    <row r="2754" spans="1:71" ht="21.75" customHeight="1">
      <c r="A2754" s="54"/>
      <c r="B2754" s="565" t="str">
        <f>IF(ROSTER!B$42="","",ROSTER!B$42)</f>
        <v/>
      </c>
      <c r="C2754" s="536" t="str">
        <f>IF(ROSTER!C$42="","",ROSTER!C$42)</f>
        <v/>
      </c>
      <c r="D2754" s="537"/>
      <c r="E2754" s="546"/>
      <c r="F2754" s="501">
        <f>IF(E2754="y",1,IF(E2754="S",1,0))</f>
        <v>0</v>
      </c>
      <c r="G2754" s="506">
        <f>IF(E2754="S",1,0)</f>
        <v>0</v>
      </c>
      <c r="H2754" s="542"/>
      <c r="I2754" s="543"/>
      <c r="J2754" s="538"/>
      <c r="K2754" s="539"/>
      <c r="L2754" s="552"/>
      <c r="M2754" s="558"/>
      <c r="N2754" s="554">
        <f>L2754+J2754</f>
        <v>0</v>
      </c>
      <c r="O2754" s="555"/>
      <c r="P2754" s="538"/>
      <c r="Q2754" s="539"/>
      <c r="R2754" s="552"/>
      <c r="S2754" s="558"/>
      <c r="T2754" s="590">
        <f t="shared" ref="T2754:T2763" si="2467">R2754-P2754</f>
        <v>0</v>
      </c>
      <c r="U2754" s="591"/>
      <c r="V2754" s="550"/>
      <c r="W2754" s="543"/>
      <c r="X2754" s="538"/>
      <c r="Y2754" s="543"/>
      <c r="Z2754" s="538"/>
      <c r="AA2754" s="543"/>
      <c r="AB2754" s="538"/>
      <c r="AC2754" s="539"/>
      <c r="AD2754" s="552"/>
      <c r="AE2754" s="558"/>
      <c r="AF2754" s="586">
        <f>IF(AB2754=0,0,(AD2754/AB2754)*100)</f>
        <v>0</v>
      </c>
      <c r="AG2754" s="587"/>
      <c r="AH2754" s="538"/>
      <c r="AI2754" s="539"/>
      <c r="AJ2754" s="552"/>
      <c r="AK2754" s="558"/>
      <c r="AL2754" s="590">
        <f>IF(AH2754=0,0,(AJ2754/AH2754)*100)</f>
        <v>0</v>
      </c>
      <c r="AM2754" s="591"/>
      <c r="AN2754" s="538"/>
      <c r="AO2754" s="539"/>
      <c r="AP2754" s="552"/>
      <c r="AQ2754" s="558"/>
      <c r="AR2754" s="590">
        <f>IF(AN2754=0,0,(AP2754/AN2754)*100)</f>
        <v>0</v>
      </c>
      <c r="AS2754" s="591"/>
      <c r="AT2754" s="578">
        <f>AB2754+AH2754+AN2754</f>
        <v>0</v>
      </c>
      <c r="AU2754" s="579"/>
      <c r="AV2754" s="574">
        <f>AD2754+AJ2754+AP2754</f>
        <v>0</v>
      </c>
      <c r="AW2754" s="575"/>
      <c r="AX2754" s="590">
        <f>IF(AT2754=0,0,(AV2754/AT2754)*100)</f>
        <v>0</v>
      </c>
      <c r="AY2754" s="591"/>
      <c r="AZ2754" s="538"/>
      <c r="BA2754" s="539"/>
      <c r="BB2754" s="552"/>
      <c r="BC2754" s="558"/>
      <c r="BD2754" s="590">
        <f>IF(AZ2754=0,0,(BB2754/AZ2754)*100)</f>
        <v>0</v>
      </c>
      <c r="BE2754" s="591"/>
      <c r="BF2754" s="578">
        <f>AT2754+AZ2754</f>
        <v>0</v>
      </c>
      <c r="BG2754" s="579"/>
      <c r="BH2754" s="574">
        <f>AV2754+BB2754</f>
        <v>0</v>
      </c>
      <c r="BI2754" s="575"/>
      <c r="BJ2754" s="590">
        <f>IF(BF2754=0,0,(BH2754/BF2754)*100)</f>
        <v>0</v>
      </c>
      <c r="BK2754" s="591"/>
      <c r="BL2754" s="650">
        <f>(AD2754*2)+(AJ2754*2)+(AP2754*3)+BB2754</f>
        <v>0</v>
      </c>
      <c r="BM2754" s="651"/>
      <c r="BN2754" s="652"/>
      <c r="BO2754" s="599" t="e">
        <f>(BL2754*BR$2468)+(N2754*BR$2469)+(X2754*BR$2470)+(R2754*BR$2471)+(V2754*BR$2472)+(Z2754*BR$2473)</f>
        <v>#REF!</v>
      </c>
      <c r="BP2754" s="599" t="e">
        <f>((AZ2754-BB2754)*BR$2475)+((AT2754-AV2754)*BR$2474)+(H2754*BR$2476)+(P2754*BR$2477)</f>
        <v>#REF!</v>
      </c>
      <c r="BQ2754" s="54"/>
      <c r="BR2754" s="54"/>
      <c r="BS2754" s="54"/>
    </row>
    <row r="2755" spans="1:71" ht="21.75" customHeight="1">
      <c r="A2755" s="54"/>
      <c r="B2755" s="566"/>
      <c r="C2755" s="560" t="str">
        <f>IF(ROSTER!D$42="","",ROSTER!D$42)</f>
        <v/>
      </c>
      <c r="D2755" s="561"/>
      <c r="E2755" s="547"/>
      <c r="F2755" s="502"/>
      <c r="G2755" s="507"/>
      <c r="H2755" s="544"/>
      <c r="I2755" s="545"/>
      <c r="J2755" s="540"/>
      <c r="K2755" s="541"/>
      <c r="L2755" s="553"/>
      <c r="M2755" s="559"/>
      <c r="N2755" s="556" t="s">
        <v>14</v>
      </c>
      <c r="O2755" s="557"/>
      <c r="P2755" s="540"/>
      <c r="Q2755" s="541"/>
      <c r="R2755" s="553"/>
      <c r="S2755" s="559"/>
      <c r="T2755" s="592"/>
      <c r="U2755" s="593"/>
      <c r="V2755" s="551"/>
      <c r="W2755" s="545"/>
      <c r="X2755" s="540"/>
      <c r="Y2755" s="545"/>
      <c r="Z2755" s="540"/>
      <c r="AA2755" s="545"/>
      <c r="AB2755" s="540"/>
      <c r="AC2755" s="541"/>
      <c r="AD2755" s="553"/>
      <c r="AE2755" s="559"/>
      <c r="AF2755" s="588"/>
      <c r="AG2755" s="589"/>
      <c r="AH2755" s="540"/>
      <c r="AI2755" s="541"/>
      <c r="AJ2755" s="553"/>
      <c r="AK2755" s="559"/>
      <c r="AL2755" s="592"/>
      <c r="AM2755" s="593"/>
      <c r="AN2755" s="540"/>
      <c r="AO2755" s="541"/>
      <c r="AP2755" s="553"/>
      <c r="AQ2755" s="559"/>
      <c r="AR2755" s="592"/>
      <c r="AS2755" s="593"/>
      <c r="AT2755" s="580"/>
      <c r="AU2755" s="581"/>
      <c r="AV2755" s="576"/>
      <c r="AW2755" s="577"/>
      <c r="AX2755" s="592"/>
      <c r="AY2755" s="593"/>
      <c r="AZ2755" s="540"/>
      <c r="BA2755" s="541"/>
      <c r="BB2755" s="553"/>
      <c r="BC2755" s="559"/>
      <c r="BD2755" s="592"/>
      <c r="BE2755" s="593"/>
      <c r="BF2755" s="580"/>
      <c r="BG2755" s="581"/>
      <c r="BH2755" s="576"/>
      <c r="BI2755" s="577"/>
      <c r="BJ2755" s="592"/>
      <c r="BK2755" s="593"/>
      <c r="BL2755" s="653"/>
      <c r="BM2755" s="654"/>
      <c r="BN2755" s="655"/>
      <c r="BO2755" s="600"/>
      <c r="BP2755" s="600"/>
      <c r="BQ2755" s="54"/>
      <c r="BR2755" s="54"/>
      <c r="BS2755" s="54"/>
    </row>
    <row r="2756" spans="1:71" ht="21.75" customHeight="1">
      <c r="A2756" s="54"/>
      <c r="B2756" s="565" t="str">
        <f>IF(ROSTER!B$44="","",ROSTER!B$44)</f>
        <v/>
      </c>
      <c r="C2756" s="536" t="str">
        <f>IF(ROSTER!C$44="","",ROSTER!C$44)</f>
        <v/>
      </c>
      <c r="D2756" s="537"/>
      <c r="E2756" s="546"/>
      <c r="F2756" s="501">
        <f>IF(E2756="y",1,IF(E2756="S",1,0))</f>
        <v>0</v>
      </c>
      <c r="G2756" s="506">
        <f>IF(E2756="S",1,0)</f>
        <v>0</v>
      </c>
      <c r="H2756" s="542"/>
      <c r="I2756" s="543"/>
      <c r="J2756" s="538"/>
      <c r="K2756" s="539"/>
      <c r="L2756" s="552"/>
      <c r="M2756" s="558"/>
      <c r="N2756" s="554">
        <f>L2756+J2756</f>
        <v>0</v>
      </c>
      <c r="O2756" s="555"/>
      <c r="P2756" s="538"/>
      <c r="Q2756" s="539"/>
      <c r="R2756" s="552"/>
      <c r="S2756" s="558"/>
      <c r="T2756" s="590">
        <f t="shared" ref="T2756:T2763" si="2468">R2756-P2756</f>
        <v>0</v>
      </c>
      <c r="U2756" s="591"/>
      <c r="V2756" s="550"/>
      <c r="W2756" s="543"/>
      <c r="X2756" s="538"/>
      <c r="Y2756" s="543"/>
      <c r="Z2756" s="538"/>
      <c r="AA2756" s="543"/>
      <c r="AB2756" s="538"/>
      <c r="AC2756" s="539"/>
      <c r="AD2756" s="552"/>
      <c r="AE2756" s="558"/>
      <c r="AF2756" s="586">
        <f>IF(AB2756=0,0,(AD2756/AB2756)*100)</f>
        <v>0</v>
      </c>
      <c r="AG2756" s="587"/>
      <c r="AH2756" s="538"/>
      <c r="AI2756" s="539"/>
      <c r="AJ2756" s="552"/>
      <c r="AK2756" s="558"/>
      <c r="AL2756" s="590">
        <f>IF(AH2756=0,0,(AJ2756/AH2756)*100)</f>
        <v>0</v>
      </c>
      <c r="AM2756" s="591"/>
      <c r="AN2756" s="538"/>
      <c r="AO2756" s="539"/>
      <c r="AP2756" s="552"/>
      <c r="AQ2756" s="558"/>
      <c r="AR2756" s="590">
        <f>IF(AN2756=0,0,(AP2756/AN2756)*100)</f>
        <v>0</v>
      </c>
      <c r="AS2756" s="591"/>
      <c r="AT2756" s="578">
        <f>AB2756+AH2756+AN2756</f>
        <v>0</v>
      </c>
      <c r="AU2756" s="579"/>
      <c r="AV2756" s="574">
        <f>AD2756+AJ2756+AP2756</f>
        <v>0</v>
      </c>
      <c r="AW2756" s="575"/>
      <c r="AX2756" s="590">
        <f>IF(AT2756=0,0,(AV2756/AT2756)*100)</f>
        <v>0</v>
      </c>
      <c r="AY2756" s="591"/>
      <c r="AZ2756" s="538"/>
      <c r="BA2756" s="539"/>
      <c r="BB2756" s="552"/>
      <c r="BC2756" s="558"/>
      <c r="BD2756" s="590">
        <f>IF(AZ2756=0,0,(BB2756/AZ2756)*100)</f>
        <v>0</v>
      </c>
      <c r="BE2756" s="591"/>
      <c r="BF2756" s="578">
        <f>AT2756+AZ2756</f>
        <v>0</v>
      </c>
      <c r="BG2756" s="579"/>
      <c r="BH2756" s="574">
        <f>AV2756+BB2756</f>
        <v>0</v>
      </c>
      <c r="BI2756" s="575"/>
      <c r="BJ2756" s="590">
        <f>IF(BF2756=0,0,(BH2756/BF2756)*100)</f>
        <v>0</v>
      </c>
      <c r="BK2756" s="591"/>
      <c r="BL2756" s="650">
        <f>(AD2756*2)+(AJ2756*2)+(AP2756*3)+BB2756</f>
        <v>0</v>
      </c>
      <c r="BM2756" s="651"/>
      <c r="BN2756" s="652"/>
      <c r="BO2756" s="599" t="e">
        <f>(BL2756*BR$2468)+(N2756*BR$2469)+(X2756*BR$2470)+(R2756*BR$2471)+(V2756*BR$2472)+(Z2756*BR$2473)</f>
        <v>#REF!</v>
      </c>
      <c r="BP2756" s="599" t="e">
        <f>((AZ2756-BB2756)*BR$2475)+((AT2756-AV2756)*BR$2474)+(H2756*BR$2476)+(P2756*BR$2477)</f>
        <v>#REF!</v>
      </c>
      <c r="BQ2756" s="54"/>
      <c r="BR2756" s="54"/>
      <c r="BS2756" s="54"/>
    </row>
    <row r="2757" spans="1:71" ht="21.75" customHeight="1">
      <c r="A2757" s="54"/>
      <c r="B2757" s="566"/>
      <c r="C2757" s="560" t="str">
        <f>IF(ROSTER!D$44="","",ROSTER!D$44)</f>
        <v/>
      </c>
      <c r="D2757" s="561"/>
      <c r="E2757" s="547"/>
      <c r="F2757" s="502"/>
      <c r="G2757" s="507"/>
      <c r="H2757" s="544"/>
      <c r="I2757" s="545"/>
      <c r="J2757" s="540"/>
      <c r="K2757" s="541"/>
      <c r="L2757" s="553"/>
      <c r="M2757" s="559"/>
      <c r="N2757" s="556" t="s">
        <v>14</v>
      </c>
      <c r="O2757" s="557"/>
      <c r="P2757" s="540"/>
      <c r="Q2757" s="541"/>
      <c r="R2757" s="553"/>
      <c r="S2757" s="559"/>
      <c r="T2757" s="592"/>
      <c r="U2757" s="593"/>
      <c r="V2757" s="551"/>
      <c r="W2757" s="545"/>
      <c r="X2757" s="540"/>
      <c r="Y2757" s="545"/>
      <c r="Z2757" s="540"/>
      <c r="AA2757" s="545"/>
      <c r="AB2757" s="540"/>
      <c r="AC2757" s="541"/>
      <c r="AD2757" s="553"/>
      <c r="AE2757" s="559"/>
      <c r="AF2757" s="588"/>
      <c r="AG2757" s="589"/>
      <c r="AH2757" s="540"/>
      <c r="AI2757" s="541"/>
      <c r="AJ2757" s="553"/>
      <c r="AK2757" s="559"/>
      <c r="AL2757" s="592"/>
      <c r="AM2757" s="593"/>
      <c r="AN2757" s="540"/>
      <c r="AO2757" s="541"/>
      <c r="AP2757" s="553"/>
      <c r="AQ2757" s="559"/>
      <c r="AR2757" s="592"/>
      <c r="AS2757" s="593"/>
      <c r="AT2757" s="580"/>
      <c r="AU2757" s="581"/>
      <c r="AV2757" s="576"/>
      <c r="AW2757" s="577"/>
      <c r="AX2757" s="592"/>
      <c r="AY2757" s="593"/>
      <c r="AZ2757" s="540"/>
      <c r="BA2757" s="541"/>
      <c r="BB2757" s="553"/>
      <c r="BC2757" s="559"/>
      <c r="BD2757" s="592"/>
      <c r="BE2757" s="593"/>
      <c r="BF2757" s="580"/>
      <c r="BG2757" s="581"/>
      <c r="BH2757" s="576"/>
      <c r="BI2757" s="577"/>
      <c r="BJ2757" s="592"/>
      <c r="BK2757" s="593"/>
      <c r="BL2757" s="653"/>
      <c r="BM2757" s="654"/>
      <c r="BN2757" s="655"/>
      <c r="BO2757" s="600"/>
      <c r="BP2757" s="600"/>
      <c r="BQ2757" s="54"/>
      <c r="BR2757" s="54"/>
      <c r="BS2757" s="54"/>
    </row>
    <row r="2758" spans="1:71" ht="21.75" customHeight="1">
      <c r="A2758" s="54"/>
      <c r="B2758" s="565" t="str">
        <f>IF(ROSTER!B$46="","",ROSTER!B$46)</f>
        <v/>
      </c>
      <c r="C2758" s="536" t="str">
        <f>IF(ROSTER!C$46="","",ROSTER!C$46)</f>
        <v/>
      </c>
      <c r="D2758" s="537"/>
      <c r="E2758" s="546"/>
      <c r="F2758" s="501">
        <f>IF(E2758="y",1,IF(E2758="S",1,0))</f>
        <v>0</v>
      </c>
      <c r="G2758" s="506">
        <f>IF(E2758="S",1,0)</f>
        <v>0</v>
      </c>
      <c r="H2758" s="542"/>
      <c r="I2758" s="543"/>
      <c r="J2758" s="538"/>
      <c r="K2758" s="539"/>
      <c r="L2758" s="552"/>
      <c r="M2758" s="558"/>
      <c r="N2758" s="554">
        <f>L2758+J2758</f>
        <v>0</v>
      </c>
      <c r="O2758" s="555"/>
      <c r="P2758" s="538"/>
      <c r="Q2758" s="539"/>
      <c r="R2758" s="552"/>
      <c r="S2758" s="558"/>
      <c r="T2758" s="590">
        <f t="shared" ref="T2758:T2763" si="2469">R2758-P2758</f>
        <v>0</v>
      </c>
      <c r="U2758" s="591"/>
      <c r="V2758" s="550"/>
      <c r="W2758" s="543"/>
      <c r="X2758" s="538"/>
      <c r="Y2758" s="543"/>
      <c r="Z2758" s="538"/>
      <c r="AA2758" s="543"/>
      <c r="AB2758" s="538"/>
      <c r="AC2758" s="539"/>
      <c r="AD2758" s="552"/>
      <c r="AE2758" s="558"/>
      <c r="AF2758" s="586">
        <f>IF(AB2758=0,0,(AD2758/AB2758)*100)</f>
        <v>0</v>
      </c>
      <c r="AG2758" s="587"/>
      <c r="AH2758" s="538"/>
      <c r="AI2758" s="539"/>
      <c r="AJ2758" s="552"/>
      <c r="AK2758" s="558"/>
      <c r="AL2758" s="590">
        <f>IF(AH2758=0,0,(AJ2758/AH2758)*100)</f>
        <v>0</v>
      </c>
      <c r="AM2758" s="591"/>
      <c r="AN2758" s="538"/>
      <c r="AO2758" s="539"/>
      <c r="AP2758" s="552"/>
      <c r="AQ2758" s="558"/>
      <c r="AR2758" s="590">
        <f>IF(AN2758=0,0,(AP2758/AN2758)*100)</f>
        <v>0</v>
      </c>
      <c r="AS2758" s="591"/>
      <c r="AT2758" s="578">
        <f>AB2758+AH2758+AN2758</f>
        <v>0</v>
      </c>
      <c r="AU2758" s="579"/>
      <c r="AV2758" s="574">
        <f>AD2758+AJ2758+AP2758</f>
        <v>0</v>
      </c>
      <c r="AW2758" s="575"/>
      <c r="AX2758" s="590">
        <f>IF(AT2758=0,0,(AV2758/AT2758)*100)</f>
        <v>0</v>
      </c>
      <c r="AY2758" s="591"/>
      <c r="AZ2758" s="538"/>
      <c r="BA2758" s="539"/>
      <c r="BB2758" s="552"/>
      <c r="BC2758" s="558"/>
      <c r="BD2758" s="590">
        <f>IF(AZ2758=0,0,(BB2758/AZ2758)*100)</f>
        <v>0</v>
      </c>
      <c r="BE2758" s="591"/>
      <c r="BF2758" s="578">
        <f>AT2758+AZ2758</f>
        <v>0</v>
      </c>
      <c r="BG2758" s="579"/>
      <c r="BH2758" s="574">
        <f>AV2758+BB2758</f>
        <v>0</v>
      </c>
      <c r="BI2758" s="575"/>
      <c r="BJ2758" s="590">
        <f>IF(BF2758=0,0,(BH2758/BF2758)*100)</f>
        <v>0</v>
      </c>
      <c r="BK2758" s="591"/>
      <c r="BL2758" s="650">
        <f>(AD2758*2)+(AJ2758*2)+(AP2758*3)+BB2758</f>
        <v>0</v>
      </c>
      <c r="BM2758" s="651"/>
      <c r="BN2758" s="652"/>
      <c r="BO2758" s="601" t="e">
        <f>(BL2758*BR$74)+(N2758*BR$75)+(X2758*BR$76)+(R2758*BR$77)+(V2758*BR$78)+(Z2758*BR$79)</f>
        <v>#REF!</v>
      </c>
      <c r="BP2758" s="599" t="e">
        <f>((AZ2758-BB2758)*BR$81)+((AT2758-AV2758)*BR$80)+(H2758*BR$82)+(P2758*BR$83)</f>
        <v>#REF!</v>
      </c>
      <c r="BQ2758" s="54"/>
      <c r="BR2758" s="54"/>
      <c r="BS2758" s="54"/>
    </row>
    <row r="2759" spans="1:71" ht="22.5" customHeight="1">
      <c r="A2759" s="54"/>
      <c r="B2759" s="566"/>
      <c r="C2759" s="560" t="str">
        <f>IF(ROSTER!D$46="","",ROSTER!D$46)</f>
        <v/>
      </c>
      <c r="D2759" s="561"/>
      <c r="E2759" s="547"/>
      <c r="F2759" s="502"/>
      <c r="G2759" s="507"/>
      <c r="H2759" s="544"/>
      <c r="I2759" s="545"/>
      <c r="J2759" s="540"/>
      <c r="K2759" s="541"/>
      <c r="L2759" s="553"/>
      <c r="M2759" s="559"/>
      <c r="N2759" s="556" t="s">
        <v>14</v>
      </c>
      <c r="O2759" s="557"/>
      <c r="P2759" s="540"/>
      <c r="Q2759" s="541"/>
      <c r="R2759" s="553"/>
      <c r="S2759" s="559"/>
      <c r="T2759" s="592"/>
      <c r="U2759" s="593"/>
      <c r="V2759" s="551"/>
      <c r="W2759" s="545"/>
      <c r="X2759" s="540"/>
      <c r="Y2759" s="545"/>
      <c r="Z2759" s="540"/>
      <c r="AA2759" s="545"/>
      <c r="AB2759" s="540"/>
      <c r="AC2759" s="541"/>
      <c r="AD2759" s="553"/>
      <c r="AE2759" s="559"/>
      <c r="AF2759" s="588"/>
      <c r="AG2759" s="589"/>
      <c r="AH2759" s="540"/>
      <c r="AI2759" s="541"/>
      <c r="AJ2759" s="553"/>
      <c r="AK2759" s="559"/>
      <c r="AL2759" s="592"/>
      <c r="AM2759" s="593"/>
      <c r="AN2759" s="540"/>
      <c r="AO2759" s="541"/>
      <c r="AP2759" s="553"/>
      <c r="AQ2759" s="559"/>
      <c r="AR2759" s="592"/>
      <c r="AS2759" s="593"/>
      <c r="AT2759" s="580"/>
      <c r="AU2759" s="581"/>
      <c r="AV2759" s="576"/>
      <c r="AW2759" s="577"/>
      <c r="AX2759" s="592"/>
      <c r="AY2759" s="593"/>
      <c r="AZ2759" s="540"/>
      <c r="BA2759" s="541"/>
      <c r="BB2759" s="553"/>
      <c r="BC2759" s="559"/>
      <c r="BD2759" s="592"/>
      <c r="BE2759" s="593"/>
      <c r="BF2759" s="580"/>
      <c r="BG2759" s="581"/>
      <c r="BH2759" s="576"/>
      <c r="BI2759" s="577"/>
      <c r="BJ2759" s="592"/>
      <c r="BK2759" s="593"/>
      <c r="BL2759" s="653"/>
      <c r="BM2759" s="654"/>
      <c r="BN2759" s="655"/>
      <c r="BO2759" s="602"/>
      <c r="BP2759" s="600"/>
      <c r="BQ2759" s="54"/>
      <c r="BR2759" s="54"/>
      <c r="BS2759" s="54"/>
    </row>
    <row r="2760" spans="1:71" ht="21.75" customHeight="1">
      <c r="A2760" s="54"/>
      <c r="B2760" s="565" t="str">
        <f>IF(ROSTER!B$48="","",ROSTER!B$48)</f>
        <v/>
      </c>
      <c r="C2760" s="536" t="str">
        <f>IF(ROSTER!C$48="","",ROSTER!C$48)</f>
        <v/>
      </c>
      <c r="D2760" s="537"/>
      <c r="E2760" s="546"/>
      <c r="F2760" s="501">
        <f t="shared" ref="F2760" si="2470">IF(E2760="y",1,IF(E2760="S",1,0))</f>
        <v>0</v>
      </c>
      <c r="G2760" s="506">
        <f t="shared" ref="G2760" si="2471">IF(E2760="S",1,0)</f>
        <v>0</v>
      </c>
      <c r="H2760" s="542"/>
      <c r="I2760" s="543"/>
      <c r="J2760" s="538"/>
      <c r="K2760" s="539"/>
      <c r="L2760" s="552"/>
      <c r="M2760" s="558"/>
      <c r="N2760" s="554">
        <f t="shared" ref="N2760" si="2472">L2760+J2760</f>
        <v>0</v>
      </c>
      <c r="O2760" s="555"/>
      <c r="P2760" s="538"/>
      <c r="Q2760" s="539"/>
      <c r="R2760" s="552"/>
      <c r="S2760" s="558"/>
      <c r="T2760" s="590">
        <f t="shared" ref="T2760:T2763" si="2473">R2760-P2760</f>
        <v>0</v>
      </c>
      <c r="U2760" s="591"/>
      <c r="V2760" s="550"/>
      <c r="W2760" s="543"/>
      <c r="X2760" s="538"/>
      <c r="Y2760" s="543"/>
      <c r="Z2760" s="538"/>
      <c r="AA2760" s="543"/>
      <c r="AB2760" s="538"/>
      <c r="AC2760" s="539"/>
      <c r="AD2760" s="552"/>
      <c r="AE2760" s="558"/>
      <c r="AF2760" s="586"/>
      <c r="AG2760" s="587"/>
      <c r="AH2760" s="538"/>
      <c r="AI2760" s="539"/>
      <c r="AJ2760" s="552"/>
      <c r="AK2760" s="558"/>
      <c r="AL2760" s="590">
        <f t="shared" ref="AL2760" si="2474">IF(AH2760=0,0,(AJ2760/AH2760)*100)</f>
        <v>0</v>
      </c>
      <c r="AM2760" s="591"/>
      <c r="AN2760" s="538"/>
      <c r="AO2760" s="539"/>
      <c r="AP2760" s="552"/>
      <c r="AQ2760" s="558"/>
      <c r="AR2760" s="590">
        <f t="shared" ref="AR2760" si="2475">IF(AN2760=0,0,(AP2760/AN2760)*100)</f>
        <v>0</v>
      </c>
      <c r="AS2760" s="591"/>
      <c r="AT2760" s="578">
        <f t="shared" ref="AT2760" si="2476">AB2760+AH2760+AN2760</f>
        <v>0</v>
      </c>
      <c r="AU2760" s="579"/>
      <c r="AV2760" s="574">
        <f t="shared" ref="AV2760" si="2477">AD2760+AJ2760+AP2760</f>
        <v>0</v>
      </c>
      <c r="AW2760" s="575"/>
      <c r="AX2760" s="590">
        <f t="shared" ref="AX2760" si="2478">IF(AT2760=0,0,(AV2760/AT2760)*100)</f>
        <v>0</v>
      </c>
      <c r="AY2760" s="591"/>
      <c r="AZ2760" s="538"/>
      <c r="BA2760" s="539"/>
      <c r="BB2760" s="552"/>
      <c r="BC2760" s="558"/>
      <c r="BD2760" s="590">
        <f t="shared" ref="BD2760" si="2479">IF(AZ2760=0,0,(BB2760/AZ2760)*100)</f>
        <v>0</v>
      </c>
      <c r="BE2760" s="591"/>
      <c r="BF2760" s="578">
        <f t="shared" ref="BF2760" si="2480">AT2760+AZ2760</f>
        <v>0</v>
      </c>
      <c r="BG2760" s="579"/>
      <c r="BH2760" s="574">
        <f t="shared" ref="BH2760" si="2481">AV2760+BB2760</f>
        <v>0</v>
      </c>
      <c r="BI2760" s="575"/>
      <c r="BJ2760" s="590">
        <f t="shared" ref="BJ2760" si="2482">IF(BF2760=0,0,(BH2760/BF2760)*100)</f>
        <v>0</v>
      </c>
      <c r="BK2760" s="591"/>
      <c r="BL2760" s="650">
        <f t="shared" ref="BL2760" si="2483">(AD2760*2)+(AJ2760*2)+(AP2760*3)+BB2760</f>
        <v>0</v>
      </c>
      <c r="BM2760" s="651"/>
      <c r="BN2760" s="652"/>
      <c r="BO2760" s="601" t="e">
        <f>(BL2760*BR$74)+(N2760*BR$75)+(X2760*BR$76)+(R2760*BR$77)+(V2760*BR$78)+(Z2760*BR$79)</f>
        <v>#REF!</v>
      </c>
      <c r="BP2760" s="599" t="e">
        <f>((AZ2760-BB2760)*BR$81)+((AT2760-AV2760)*BR$80)+(H2760*BR$82)+(P2760*BR$83)</f>
        <v>#REF!</v>
      </c>
      <c r="BQ2760" s="54"/>
      <c r="BR2760" s="54"/>
      <c r="BS2760" s="54"/>
    </row>
    <row r="2761" spans="1:71" ht="22.5" customHeight="1">
      <c r="A2761" s="54"/>
      <c r="B2761" s="566"/>
      <c r="C2761" s="560" t="str">
        <f>IF(ROSTER!D$48="","",ROSTER!D$48)</f>
        <v/>
      </c>
      <c r="D2761" s="561"/>
      <c r="E2761" s="547"/>
      <c r="F2761" s="502"/>
      <c r="G2761" s="507"/>
      <c r="H2761" s="544"/>
      <c r="I2761" s="545"/>
      <c r="J2761" s="540"/>
      <c r="K2761" s="541"/>
      <c r="L2761" s="553"/>
      <c r="M2761" s="559"/>
      <c r="N2761" s="556" t="s">
        <v>14</v>
      </c>
      <c r="O2761" s="557"/>
      <c r="P2761" s="540"/>
      <c r="Q2761" s="541"/>
      <c r="R2761" s="553"/>
      <c r="S2761" s="559"/>
      <c r="T2761" s="592"/>
      <c r="U2761" s="593"/>
      <c r="V2761" s="551"/>
      <c r="W2761" s="545"/>
      <c r="X2761" s="540"/>
      <c r="Y2761" s="545"/>
      <c r="Z2761" s="540"/>
      <c r="AA2761" s="545"/>
      <c r="AB2761" s="540"/>
      <c r="AC2761" s="541"/>
      <c r="AD2761" s="553"/>
      <c r="AE2761" s="559"/>
      <c r="AF2761" s="588"/>
      <c r="AG2761" s="589"/>
      <c r="AH2761" s="540"/>
      <c r="AI2761" s="541"/>
      <c r="AJ2761" s="553"/>
      <c r="AK2761" s="559"/>
      <c r="AL2761" s="592"/>
      <c r="AM2761" s="593"/>
      <c r="AN2761" s="540"/>
      <c r="AO2761" s="541"/>
      <c r="AP2761" s="553"/>
      <c r="AQ2761" s="559"/>
      <c r="AR2761" s="592"/>
      <c r="AS2761" s="593"/>
      <c r="AT2761" s="580"/>
      <c r="AU2761" s="581"/>
      <c r="AV2761" s="576"/>
      <c r="AW2761" s="577"/>
      <c r="AX2761" s="592"/>
      <c r="AY2761" s="593"/>
      <c r="AZ2761" s="540"/>
      <c r="BA2761" s="541"/>
      <c r="BB2761" s="553"/>
      <c r="BC2761" s="559"/>
      <c r="BD2761" s="592"/>
      <c r="BE2761" s="593"/>
      <c r="BF2761" s="580"/>
      <c r="BG2761" s="581"/>
      <c r="BH2761" s="576"/>
      <c r="BI2761" s="577"/>
      <c r="BJ2761" s="592"/>
      <c r="BK2761" s="593"/>
      <c r="BL2761" s="653"/>
      <c r="BM2761" s="654"/>
      <c r="BN2761" s="655"/>
      <c r="BO2761" s="602"/>
      <c r="BP2761" s="600"/>
      <c r="BQ2761" s="54"/>
      <c r="BR2761" s="54"/>
      <c r="BS2761" s="54"/>
    </row>
    <row r="2762" spans="1:71" ht="21.75" customHeight="1">
      <c r="A2762" s="54"/>
      <c r="B2762" s="565" t="str">
        <f>IF(ROSTER!B$50="","",ROSTER!B$50)</f>
        <v/>
      </c>
      <c r="C2762" s="536" t="str">
        <f>IF(ROSTER!C$50="","",ROSTER!C$50)</f>
        <v/>
      </c>
      <c r="D2762" s="537"/>
      <c r="E2762" s="546"/>
      <c r="F2762" s="501">
        <f t="shared" ref="F2762" si="2484">IF(E2762="y",1,IF(E2762="S",1,0))</f>
        <v>0</v>
      </c>
      <c r="G2762" s="506">
        <f t="shared" ref="G2762" si="2485">IF(E2762="S",1,0)</f>
        <v>0</v>
      </c>
      <c r="H2762" s="542"/>
      <c r="I2762" s="543"/>
      <c r="J2762" s="538"/>
      <c r="K2762" s="539"/>
      <c r="L2762" s="552"/>
      <c r="M2762" s="558"/>
      <c r="N2762" s="554">
        <f t="shared" ref="N2762" si="2486">L2762+J2762</f>
        <v>0</v>
      </c>
      <c r="O2762" s="555"/>
      <c r="P2762" s="538"/>
      <c r="Q2762" s="539"/>
      <c r="R2762" s="552"/>
      <c r="S2762" s="558"/>
      <c r="T2762" s="590">
        <f t="shared" ref="T2762:T2763" si="2487">R2762-P2762</f>
        <v>0</v>
      </c>
      <c r="U2762" s="591"/>
      <c r="V2762" s="550"/>
      <c r="W2762" s="543"/>
      <c r="X2762" s="538"/>
      <c r="Y2762" s="543"/>
      <c r="Z2762" s="538"/>
      <c r="AA2762" s="543"/>
      <c r="AB2762" s="538"/>
      <c r="AC2762" s="539"/>
      <c r="AD2762" s="552"/>
      <c r="AE2762" s="558"/>
      <c r="AF2762" s="586"/>
      <c r="AG2762" s="587"/>
      <c r="AH2762" s="538"/>
      <c r="AI2762" s="539"/>
      <c r="AJ2762" s="552"/>
      <c r="AK2762" s="558"/>
      <c r="AL2762" s="590">
        <f t="shared" ref="AL2762" si="2488">IF(AH2762=0,0,(AJ2762/AH2762)*100)</f>
        <v>0</v>
      </c>
      <c r="AM2762" s="591"/>
      <c r="AN2762" s="538"/>
      <c r="AO2762" s="539"/>
      <c r="AP2762" s="552"/>
      <c r="AQ2762" s="558"/>
      <c r="AR2762" s="590">
        <f t="shared" ref="AR2762" si="2489">IF(AN2762=0,0,(AP2762/AN2762)*100)</f>
        <v>0</v>
      </c>
      <c r="AS2762" s="591"/>
      <c r="AT2762" s="578">
        <f t="shared" ref="AT2762" si="2490">AB2762+AH2762+AN2762</f>
        <v>0</v>
      </c>
      <c r="AU2762" s="579"/>
      <c r="AV2762" s="574">
        <f t="shared" ref="AV2762" si="2491">AD2762+AJ2762+AP2762</f>
        <v>0</v>
      </c>
      <c r="AW2762" s="575"/>
      <c r="AX2762" s="590">
        <f t="shared" ref="AX2762" si="2492">IF(AT2762=0,0,(AV2762/AT2762)*100)</f>
        <v>0</v>
      </c>
      <c r="AY2762" s="591"/>
      <c r="AZ2762" s="538"/>
      <c r="BA2762" s="539"/>
      <c r="BB2762" s="552"/>
      <c r="BC2762" s="558"/>
      <c r="BD2762" s="590">
        <f t="shared" ref="BD2762" si="2493">IF(AZ2762=0,0,(BB2762/AZ2762)*100)</f>
        <v>0</v>
      </c>
      <c r="BE2762" s="591"/>
      <c r="BF2762" s="578">
        <f t="shared" ref="BF2762" si="2494">AT2762+AZ2762</f>
        <v>0</v>
      </c>
      <c r="BG2762" s="579"/>
      <c r="BH2762" s="574">
        <f t="shared" ref="BH2762" si="2495">AV2762+BB2762</f>
        <v>0</v>
      </c>
      <c r="BI2762" s="575"/>
      <c r="BJ2762" s="590">
        <f t="shared" ref="BJ2762" si="2496">IF(BF2762=0,0,(BH2762/BF2762)*100)</f>
        <v>0</v>
      </c>
      <c r="BK2762" s="591"/>
      <c r="BL2762" s="650">
        <f t="shared" ref="BL2762" si="2497">(AD2762*2)+(AJ2762*2)+(AP2762*3)+BB2762</f>
        <v>0</v>
      </c>
      <c r="BM2762" s="651"/>
      <c r="BN2762" s="652"/>
      <c r="BO2762" s="601" t="e">
        <f>(BL2762*BR$74)+(N2762*BR$75)+(X2762*BR$76)+(R2762*BR$77)+(V2762*BR$78)+(Z2762*BR$79)</f>
        <v>#REF!</v>
      </c>
      <c r="BP2762" s="599" t="e">
        <f>((AZ2762-BB2762)*BR$81)+((AT2762-AV2762)*BR$80)+(H2762*BR$82)+(P2762*BR$83)</f>
        <v>#REF!</v>
      </c>
      <c r="BQ2762" s="54"/>
      <c r="BR2762" s="54"/>
      <c r="BS2762" s="54"/>
    </row>
    <row r="2763" spans="1:71" ht="22.5" customHeight="1" thickBot="1">
      <c r="A2763" s="54"/>
      <c r="B2763" s="566"/>
      <c r="C2763" s="560" t="str">
        <f>IF(ROSTER!D$50="","",ROSTER!D$50)</f>
        <v/>
      </c>
      <c r="D2763" s="561"/>
      <c r="E2763" s="547"/>
      <c r="F2763" s="502"/>
      <c r="G2763" s="507"/>
      <c r="H2763" s="544"/>
      <c r="I2763" s="545"/>
      <c r="J2763" s="540"/>
      <c r="K2763" s="541"/>
      <c r="L2763" s="553"/>
      <c r="M2763" s="559"/>
      <c r="N2763" s="556" t="s">
        <v>14</v>
      </c>
      <c r="O2763" s="557"/>
      <c r="P2763" s="540"/>
      <c r="Q2763" s="541"/>
      <c r="R2763" s="553"/>
      <c r="S2763" s="559"/>
      <c r="T2763" s="592"/>
      <c r="U2763" s="593"/>
      <c r="V2763" s="551"/>
      <c r="W2763" s="545"/>
      <c r="X2763" s="540"/>
      <c r="Y2763" s="545"/>
      <c r="Z2763" s="540"/>
      <c r="AA2763" s="545"/>
      <c r="AB2763" s="540"/>
      <c r="AC2763" s="541"/>
      <c r="AD2763" s="553"/>
      <c r="AE2763" s="559"/>
      <c r="AF2763" s="588"/>
      <c r="AG2763" s="589"/>
      <c r="AH2763" s="540"/>
      <c r="AI2763" s="541"/>
      <c r="AJ2763" s="553"/>
      <c r="AK2763" s="559"/>
      <c r="AL2763" s="592"/>
      <c r="AM2763" s="593"/>
      <c r="AN2763" s="540"/>
      <c r="AO2763" s="541"/>
      <c r="AP2763" s="553"/>
      <c r="AQ2763" s="559"/>
      <c r="AR2763" s="592"/>
      <c r="AS2763" s="593"/>
      <c r="AT2763" s="580"/>
      <c r="AU2763" s="581"/>
      <c r="AV2763" s="576"/>
      <c r="AW2763" s="577"/>
      <c r="AX2763" s="592"/>
      <c r="AY2763" s="593"/>
      <c r="AZ2763" s="540"/>
      <c r="BA2763" s="541"/>
      <c r="BB2763" s="553"/>
      <c r="BC2763" s="559"/>
      <c r="BD2763" s="592"/>
      <c r="BE2763" s="593"/>
      <c r="BF2763" s="580"/>
      <c r="BG2763" s="581"/>
      <c r="BH2763" s="576"/>
      <c r="BI2763" s="577"/>
      <c r="BJ2763" s="592"/>
      <c r="BK2763" s="593"/>
      <c r="BL2763" s="653"/>
      <c r="BM2763" s="654"/>
      <c r="BN2763" s="655"/>
      <c r="BO2763" s="602"/>
      <c r="BP2763" s="600"/>
      <c r="BQ2763" s="54"/>
      <c r="BR2763" s="54"/>
      <c r="BS2763" s="54"/>
    </row>
    <row r="2764" spans="1:71" s="335" customFormat="1" ht="33.4" customHeight="1">
      <c r="A2764" s="333"/>
      <c r="B2764" s="689"/>
      <c r="C2764" s="685"/>
      <c r="D2764" s="685" t="s">
        <v>10</v>
      </c>
      <c r="E2764" s="686"/>
      <c r="F2764" s="334"/>
      <c r="G2764" s="334"/>
      <c r="H2764" s="642">
        <f>SUM(H2720:I2763)</f>
        <v>0</v>
      </c>
      <c r="I2764" s="631"/>
      <c r="J2764" s="642">
        <f>SUM(J2720:K2763)</f>
        <v>0</v>
      </c>
      <c r="K2764" s="631"/>
      <c r="L2764" s="630">
        <f>SUM(L2720:M2763)</f>
        <v>0</v>
      </c>
      <c r="M2764" s="640"/>
      <c r="N2764" s="626">
        <f>L2764+J2764</f>
        <v>0</v>
      </c>
      <c r="O2764" s="627"/>
      <c r="P2764" s="630">
        <f>SUM(P2720:Q2763)</f>
        <v>0</v>
      </c>
      <c r="Q2764" s="631"/>
      <c r="R2764" s="630">
        <f t="shared" ref="R2764" si="2498">SUM(R2720:S2763)</f>
        <v>0</v>
      </c>
      <c r="S2764" s="640"/>
      <c r="T2764" s="630">
        <f t="shared" ref="T2764" si="2499">SUM(T2720:U2763)</f>
        <v>0</v>
      </c>
      <c r="U2764" s="627"/>
      <c r="V2764" s="640">
        <f t="shared" ref="V2764" si="2500">SUM(V2720:W2763)</f>
        <v>0</v>
      </c>
      <c r="W2764" s="640"/>
      <c r="X2764" s="642">
        <f t="shared" ref="X2764" si="2501">SUM(X2720:Y2763)</f>
        <v>0</v>
      </c>
      <c r="Y2764" s="627"/>
      <c r="Z2764" s="642">
        <f t="shared" ref="Z2764" si="2502">SUM(Z2720:AA2763)</f>
        <v>0</v>
      </c>
      <c r="AA2764" s="627"/>
      <c r="AB2764" s="640">
        <f t="shared" ref="AB2764" si="2503">SUM(AB2720:AC2763)</f>
        <v>0</v>
      </c>
      <c r="AC2764" s="631"/>
      <c r="AD2764" s="630">
        <f t="shared" ref="AD2764" si="2504">SUM(AD2720:AE2763)</f>
        <v>0</v>
      </c>
      <c r="AE2764" s="640"/>
      <c r="AF2764" s="626">
        <f t="shared" ref="AF2764" si="2505">SUM(AF2720:AG2763)</f>
        <v>0</v>
      </c>
      <c r="AG2764" s="627"/>
      <c r="AH2764" s="630">
        <f t="shared" ref="AH2764" si="2506">SUM(AH2720:AI2763)</f>
        <v>0</v>
      </c>
      <c r="AI2764" s="631"/>
      <c r="AJ2764" s="630">
        <f t="shared" ref="AJ2764" si="2507">SUM(AJ2720:AK2763)</f>
        <v>0</v>
      </c>
      <c r="AK2764" s="640"/>
      <c r="AL2764" s="626">
        <f>IF(AH2764=0,0,(AJ2764/AH2764)*100)</f>
        <v>0</v>
      </c>
      <c r="AM2764" s="627"/>
      <c r="AN2764" s="630">
        <f>SUM(AN2720:AO2763)</f>
        <v>0</v>
      </c>
      <c r="AO2764" s="631"/>
      <c r="AP2764" s="630">
        <f>SUM(AP2720:AQ2763)</f>
        <v>0</v>
      </c>
      <c r="AQ2764" s="640"/>
      <c r="AR2764" s="626">
        <f>IF(AN2764=0,0,(AP2764/AN2764)*100)</f>
        <v>0</v>
      </c>
      <c r="AS2764" s="627"/>
      <c r="AT2764" s="642">
        <f>AB2764+AH2764+AN2764</f>
        <v>0</v>
      </c>
      <c r="AU2764" s="631"/>
      <c r="AV2764" s="630">
        <f>AD2764+AJ2764+AP2764</f>
        <v>0</v>
      </c>
      <c r="AW2764" s="670"/>
      <c r="AX2764" s="626">
        <f>IF(AT2764=0,0,(AV2764/AT2764)*100)</f>
        <v>0</v>
      </c>
      <c r="AY2764" s="627"/>
      <c r="AZ2764" s="630">
        <f>SUM(AZ2720:BA2763)</f>
        <v>0</v>
      </c>
      <c r="BA2764" s="631"/>
      <c r="BB2764" s="630">
        <f>SUM(BB2720:BC2763)</f>
        <v>0</v>
      </c>
      <c r="BC2764" s="640"/>
      <c r="BD2764" s="626">
        <f>IF(AZ2764=0,0,(BB2764/AZ2764)*100)</f>
        <v>0</v>
      </c>
      <c r="BE2764" s="627"/>
      <c r="BF2764" s="642">
        <f>AT2764+AZ2764</f>
        <v>0</v>
      </c>
      <c r="BG2764" s="631"/>
      <c r="BH2764" s="630">
        <f>AV2764+BB2764</f>
        <v>0</v>
      </c>
      <c r="BI2764" s="670"/>
      <c r="BJ2764" s="626">
        <f>IF(BF2764=0,0,(BH2764/BF2764)*100)</f>
        <v>0</v>
      </c>
      <c r="BK2764" s="668"/>
      <c r="BL2764" s="644">
        <f>SUM(BL2720:BN2763)</f>
        <v>0</v>
      </c>
      <c r="BM2764" s="645"/>
      <c r="BN2764" s="646"/>
      <c r="BO2764" s="601" t="e">
        <f>(BL2764*BR$74)+(N2764*BR$75)+(X2764*BR$76)+(R2764*BR$77)+(V2764*BR$78)+(Z2764*BR$79)</f>
        <v>#REF!</v>
      </c>
      <c r="BP2764" s="599" t="e">
        <f>((AZ2764-BB2764)*BR$81)+((AT2764-AV2764)*BR$80)+(H2764*BR$82)+(P2764*BR$83)</f>
        <v>#REF!</v>
      </c>
      <c r="BQ2764" s="333"/>
      <c r="BR2764" s="333"/>
      <c r="BS2764" s="333"/>
    </row>
    <row r="2765" spans="1:71" s="335" customFormat="1" ht="33.950000000000003" customHeight="1" thickBot="1">
      <c r="A2765" s="333"/>
      <c r="B2765" s="690"/>
      <c r="C2765" s="687"/>
      <c r="D2765" s="687"/>
      <c r="E2765" s="688"/>
      <c r="F2765" s="336"/>
      <c r="G2765" s="336"/>
      <c r="H2765" s="643"/>
      <c r="I2765" s="633"/>
      <c r="J2765" s="643"/>
      <c r="K2765" s="633"/>
      <c r="L2765" s="632"/>
      <c r="M2765" s="641"/>
      <c r="N2765" s="628" t="s">
        <v>14</v>
      </c>
      <c r="O2765" s="629"/>
      <c r="P2765" s="632"/>
      <c r="Q2765" s="633"/>
      <c r="R2765" s="632"/>
      <c r="S2765" s="641"/>
      <c r="T2765" s="632"/>
      <c r="U2765" s="629"/>
      <c r="V2765" s="641"/>
      <c r="W2765" s="641"/>
      <c r="X2765" s="643"/>
      <c r="Y2765" s="629"/>
      <c r="Z2765" s="643"/>
      <c r="AA2765" s="629"/>
      <c r="AB2765" s="641"/>
      <c r="AC2765" s="633"/>
      <c r="AD2765" s="632"/>
      <c r="AE2765" s="641"/>
      <c r="AF2765" s="628"/>
      <c r="AG2765" s="629"/>
      <c r="AH2765" s="632"/>
      <c r="AI2765" s="633"/>
      <c r="AJ2765" s="632"/>
      <c r="AK2765" s="641"/>
      <c r="AL2765" s="628"/>
      <c r="AM2765" s="629"/>
      <c r="AN2765" s="632"/>
      <c r="AO2765" s="633"/>
      <c r="AP2765" s="632"/>
      <c r="AQ2765" s="641"/>
      <c r="AR2765" s="628"/>
      <c r="AS2765" s="629"/>
      <c r="AT2765" s="643"/>
      <c r="AU2765" s="633"/>
      <c r="AV2765" s="632"/>
      <c r="AW2765" s="671"/>
      <c r="AX2765" s="628"/>
      <c r="AY2765" s="629"/>
      <c r="AZ2765" s="632"/>
      <c r="BA2765" s="633"/>
      <c r="BB2765" s="632"/>
      <c r="BC2765" s="641"/>
      <c r="BD2765" s="628"/>
      <c r="BE2765" s="629"/>
      <c r="BF2765" s="643"/>
      <c r="BG2765" s="633"/>
      <c r="BH2765" s="632"/>
      <c r="BI2765" s="671"/>
      <c r="BJ2765" s="628"/>
      <c r="BK2765" s="669"/>
      <c r="BL2765" s="647"/>
      <c r="BM2765" s="648"/>
      <c r="BN2765" s="649"/>
      <c r="BO2765" s="602"/>
      <c r="BP2765" s="600"/>
      <c r="BQ2765" s="333"/>
      <c r="BR2765" s="333"/>
      <c r="BS2765" s="333"/>
    </row>
    <row r="2766" spans="1:71" s="341" customFormat="1" ht="48.2" customHeight="1" thickBot="1">
      <c r="A2766" s="337"/>
      <c r="B2766" s="667"/>
      <c r="C2766" s="665"/>
      <c r="D2766" s="665" t="s">
        <v>13</v>
      </c>
      <c r="E2766" s="666"/>
      <c r="F2766" s="338"/>
      <c r="G2766" s="334"/>
      <c r="H2766" s="676"/>
      <c r="I2766" s="677"/>
      <c r="J2766" s="673"/>
      <c r="K2766" s="672"/>
      <c r="L2766" s="605"/>
      <c r="M2766" s="606"/>
      <c r="N2766" s="674">
        <f>J2766+L2766</f>
        <v>0</v>
      </c>
      <c r="O2766" s="675"/>
      <c r="P2766" s="673"/>
      <c r="Q2766" s="672"/>
      <c r="R2766" s="605"/>
      <c r="S2766" s="672"/>
      <c r="T2766" s="626">
        <f>R2766-P2766</f>
        <v>0</v>
      </c>
      <c r="U2766" s="627"/>
      <c r="V2766" s="673"/>
      <c r="W2766" s="678"/>
      <c r="X2766" s="679"/>
      <c r="Y2766" s="680"/>
      <c r="Z2766" s="673"/>
      <c r="AA2766" s="678"/>
      <c r="AB2766" s="673"/>
      <c r="AC2766" s="672"/>
      <c r="AD2766" s="605"/>
      <c r="AE2766" s="606"/>
      <c r="AF2766" s="634">
        <f>IF(AB2766=0,0,(AD2766/AB2766)*100)</f>
        <v>0</v>
      </c>
      <c r="AG2766" s="635"/>
      <c r="AH2766" s="673"/>
      <c r="AI2766" s="672"/>
      <c r="AJ2766" s="605"/>
      <c r="AK2766" s="606"/>
      <c r="AL2766" s="626">
        <f>IF(AH2766=0,0,(AJ2766/AH2766)*100)</f>
        <v>0</v>
      </c>
      <c r="AM2766" s="627"/>
      <c r="AN2766" s="673"/>
      <c r="AO2766" s="672"/>
      <c r="AP2766" s="605"/>
      <c r="AQ2766" s="606"/>
      <c r="AR2766" s="626">
        <f>IF(AN2766=0,0,(AP2766/AN2766)*100)</f>
        <v>0</v>
      </c>
      <c r="AS2766" s="627"/>
      <c r="AT2766" s="681">
        <f>AB2766+AH2766+AN2766</f>
        <v>0</v>
      </c>
      <c r="AU2766" s="682"/>
      <c r="AV2766" s="683">
        <f>AD2766+AJ2766+AP2766</f>
        <v>0</v>
      </c>
      <c r="AW2766" s="684"/>
      <c r="AX2766" s="626">
        <f>IF(AT2766=0,0,(AV2766/AT2766)*100)</f>
        <v>0</v>
      </c>
      <c r="AY2766" s="627"/>
      <c r="AZ2766" s="673"/>
      <c r="BA2766" s="672"/>
      <c r="BB2766" s="605"/>
      <c r="BC2766" s="606"/>
      <c r="BD2766" s="626">
        <f>IF(AZ2766=0,0,(BB2766/AZ2766)*100)</f>
        <v>0</v>
      </c>
      <c r="BE2766" s="627"/>
      <c r="BF2766" s="681">
        <f>AT2766+AZ2766</f>
        <v>0</v>
      </c>
      <c r="BG2766" s="682"/>
      <c r="BH2766" s="683">
        <f>AV2766+BB2766</f>
        <v>0</v>
      </c>
      <c r="BI2766" s="684"/>
      <c r="BJ2766" s="626">
        <f>IF(BF2766=0,0,(BH2766/BF2766)*100)</f>
        <v>0</v>
      </c>
      <c r="BK2766" s="627"/>
      <c r="BL2766" s="594"/>
      <c r="BM2766" s="595"/>
      <c r="BN2766" s="596"/>
      <c r="BO2766" s="339"/>
      <c r="BP2766" s="340"/>
      <c r="BQ2766" s="337"/>
      <c r="BR2766" s="337"/>
      <c r="BS2766" s="337"/>
    </row>
    <row r="2767" spans="1:71" s="341" customFormat="1" ht="48.95" customHeight="1" thickBot="1">
      <c r="A2767" s="337"/>
      <c r="B2767" s="342"/>
      <c r="C2767" s="343"/>
      <c r="D2767" s="570" t="s">
        <v>95</v>
      </c>
      <c r="E2767" s="571"/>
      <c r="F2767" s="344"/>
      <c r="G2767" s="344"/>
      <c r="H2767" s="343"/>
      <c r="I2767" s="343"/>
      <c r="J2767" s="567">
        <f>IF((J2764+L2766)=0,0,J2764/(J2764+L2766)*100)</f>
        <v>0</v>
      </c>
      <c r="K2767" s="569"/>
      <c r="L2767" s="567">
        <f>IF((L2764+J2766)=0,0,L2764/(L2764+J2766)*100)</f>
        <v>0</v>
      </c>
      <c r="M2767" s="569"/>
      <c r="N2767" s="567">
        <f>IF((N2764+N2766)=0,0,N2764/(N2764+N2766)*100)</f>
        <v>0</v>
      </c>
      <c r="O2767" s="568"/>
      <c r="P2767" s="572"/>
      <c r="Q2767" s="509"/>
      <c r="R2767" s="509"/>
      <c r="S2767" s="509"/>
      <c r="T2767" s="535"/>
      <c r="U2767" s="535"/>
      <c r="V2767" s="509"/>
      <c r="W2767" s="509"/>
      <c r="X2767" s="509"/>
      <c r="Y2767" s="509"/>
      <c r="Z2767" s="509"/>
      <c r="AA2767" s="509"/>
      <c r="AB2767" s="509"/>
      <c r="AC2767" s="509"/>
      <c r="AD2767" s="509"/>
      <c r="AE2767" s="509"/>
      <c r="AF2767" s="509"/>
      <c r="AG2767" s="509"/>
      <c r="AH2767" s="509"/>
      <c r="AI2767" s="509"/>
      <c r="AJ2767" s="509"/>
      <c r="AK2767" s="509"/>
      <c r="AL2767" s="509"/>
      <c r="AM2767" s="509"/>
      <c r="AN2767" s="509"/>
      <c r="AO2767" s="509"/>
      <c r="AP2767" s="509"/>
      <c r="AQ2767" s="509"/>
      <c r="AR2767" s="509"/>
      <c r="AS2767" s="509"/>
      <c r="AT2767" s="509"/>
      <c r="AU2767" s="509"/>
      <c r="AV2767" s="509"/>
      <c r="AW2767" s="509"/>
      <c r="AX2767" s="509"/>
      <c r="AY2767" s="509"/>
      <c r="AZ2767" s="509"/>
      <c r="BA2767" s="509"/>
      <c r="BB2767" s="509"/>
      <c r="BC2767" s="509"/>
      <c r="BD2767" s="509"/>
      <c r="BE2767" s="509"/>
      <c r="BF2767" s="509"/>
      <c r="BG2767" s="509"/>
      <c r="BH2767" s="509"/>
      <c r="BI2767" s="509"/>
      <c r="BJ2767" s="509"/>
      <c r="BK2767" s="509"/>
      <c r="BL2767" s="509"/>
      <c r="BM2767" s="509"/>
      <c r="BN2767" s="573"/>
      <c r="BO2767" s="345"/>
      <c r="BP2767" s="345"/>
      <c r="BQ2767" s="337"/>
      <c r="BR2767" s="337"/>
      <c r="BS2767" s="337"/>
    </row>
    <row r="2768" spans="1:71" ht="15.75" customHeight="1" thickTop="1" thickBot="1">
      <c r="A2768" s="54"/>
      <c r="B2768" s="214"/>
      <c r="C2768" s="215"/>
      <c r="D2768" s="215"/>
      <c r="E2768" s="215"/>
      <c r="F2768" s="74"/>
      <c r="G2768" s="74"/>
      <c r="H2768" s="215"/>
      <c r="I2768" s="215"/>
      <c r="J2768" s="215"/>
      <c r="K2768" s="215"/>
      <c r="L2768" s="215"/>
      <c r="M2768" s="215"/>
      <c r="N2768" s="215"/>
      <c r="O2768" s="215"/>
      <c r="P2768" s="215"/>
      <c r="Q2768" s="215"/>
      <c r="R2768" s="215"/>
      <c r="S2768" s="215"/>
      <c r="T2768" s="215"/>
      <c r="U2768" s="215"/>
      <c r="V2768" s="215"/>
      <c r="W2768" s="215"/>
      <c r="X2768" s="215"/>
      <c r="Y2768" s="215"/>
      <c r="Z2768" s="215"/>
      <c r="AA2768" s="215"/>
      <c r="AB2768" s="215"/>
      <c r="AC2768" s="215"/>
      <c r="AD2768" s="215"/>
      <c r="AE2768" s="215"/>
      <c r="AF2768" s="220"/>
      <c r="AG2768" s="220"/>
      <c r="AH2768" s="215"/>
      <c r="AI2768" s="215"/>
      <c r="AJ2768" s="215"/>
      <c r="AK2768" s="215"/>
      <c r="AL2768" s="215"/>
      <c r="AM2768" s="215"/>
      <c r="AN2768" s="215"/>
      <c r="AO2768" s="215"/>
      <c r="AP2768" s="215"/>
      <c r="AQ2768" s="215"/>
      <c r="AR2768" s="215"/>
      <c r="AS2768" s="215"/>
      <c r="AT2768" s="215"/>
      <c r="AU2768" s="215"/>
      <c r="AV2768" s="215"/>
      <c r="AW2768" s="215"/>
      <c r="AX2768" s="215"/>
      <c r="AY2768" s="215"/>
      <c r="AZ2768" s="215"/>
      <c r="BA2768" s="215"/>
      <c r="BB2768" s="215"/>
      <c r="BC2768" s="215"/>
      <c r="BD2768" s="215"/>
      <c r="BE2768" s="215"/>
      <c r="BF2768" s="215"/>
      <c r="BG2768" s="215"/>
      <c r="BH2768" s="215"/>
      <c r="BI2768" s="215"/>
      <c r="BJ2768" s="215"/>
      <c r="BK2768" s="215"/>
      <c r="BL2768" s="215"/>
      <c r="BM2768" s="215"/>
      <c r="BN2768" s="221"/>
      <c r="BO2768" s="75"/>
      <c r="BP2768" s="75"/>
      <c r="BQ2768" s="54"/>
      <c r="BR2768" s="54"/>
      <c r="BS2768" s="54"/>
    </row>
    <row r="2769" spans="1:71" s="73" customFormat="1" ht="80.25" customHeight="1" thickTop="1" thickBot="1">
      <c r="A2769" s="72"/>
      <c r="B2769" s="656" t="s">
        <v>62</v>
      </c>
      <c r="C2769" s="657"/>
      <c r="D2769" s="616" t="s">
        <v>54</v>
      </c>
      <c r="E2769" s="616"/>
      <c r="F2769" s="76"/>
      <c r="G2769" s="76"/>
      <c r="H2769" s="607"/>
      <c r="I2769" s="608"/>
      <c r="J2769" s="609"/>
      <c r="K2769" s="346"/>
      <c r="L2769" s="607"/>
      <c r="M2769" s="608"/>
      <c r="N2769" s="609"/>
      <c r="O2769" s="510" t="s">
        <v>49</v>
      </c>
      <c r="P2769" s="511"/>
      <c r="Q2769" s="511"/>
      <c r="R2769" s="511"/>
      <c r="S2769" s="607"/>
      <c r="T2769" s="608"/>
      <c r="U2769" s="609"/>
      <c r="V2769" s="346"/>
      <c r="W2769" s="607"/>
      <c r="X2769" s="608"/>
      <c r="Y2769" s="609"/>
      <c r="Z2769" s="510" t="s">
        <v>115</v>
      </c>
      <c r="AA2769" s="511"/>
      <c r="AB2769" s="511"/>
      <c r="AC2769" s="511"/>
      <c r="AD2769" s="511"/>
      <c r="AE2769" s="511"/>
      <c r="AF2769" s="511"/>
      <c r="AG2769" s="511"/>
      <c r="AH2769" s="511"/>
      <c r="AI2769" s="512"/>
      <c r="AJ2769" s="607"/>
      <c r="AK2769" s="608"/>
      <c r="AL2769" s="609"/>
      <c r="AM2769" s="346"/>
      <c r="AN2769" s="607"/>
      <c r="AO2769" s="608"/>
      <c r="AP2769" s="609"/>
      <c r="AQ2769" s="510" t="s">
        <v>53</v>
      </c>
      <c r="AR2769" s="511"/>
      <c r="AS2769" s="511"/>
      <c r="AT2769" s="512"/>
      <c r="AU2769" s="607"/>
      <c r="AV2769" s="608"/>
      <c r="AW2769" s="609"/>
      <c r="AX2769" s="346"/>
      <c r="AY2769" s="607"/>
      <c r="AZ2769" s="608"/>
      <c r="BA2769" s="609"/>
      <c r="BB2769" s="614" t="s">
        <v>117</v>
      </c>
      <c r="BC2769" s="615"/>
      <c r="BD2769" s="615"/>
      <c r="BE2769" s="658"/>
      <c r="BF2769" s="520">
        <f>BL2764</f>
        <v>0</v>
      </c>
      <c r="BG2769" s="521"/>
      <c r="BH2769" s="522"/>
      <c r="BI2769" s="346"/>
      <c r="BJ2769" s="520">
        <f>BL2766</f>
        <v>0</v>
      </c>
      <c r="BK2769" s="521"/>
      <c r="BL2769" s="522"/>
      <c r="BM2769" s="227"/>
      <c r="BN2769" s="228"/>
      <c r="BO2769" s="77"/>
      <c r="BP2769" s="77"/>
      <c r="BQ2769" s="72"/>
      <c r="BR2769" s="72"/>
      <c r="BS2769" s="72"/>
    </row>
    <row r="2770" spans="1:71" ht="15.6" customHeight="1" thickTop="1" thickBot="1">
      <c r="A2770" s="54"/>
      <c r="B2770" s="216"/>
      <c r="C2770" s="210"/>
      <c r="D2770" s="217"/>
      <c r="E2770" s="217"/>
      <c r="F2770" s="78"/>
      <c r="G2770" s="78"/>
      <c r="H2770" s="224"/>
      <c r="I2770" s="224"/>
      <c r="J2770" s="224"/>
      <c r="K2770" s="224"/>
      <c r="L2770" s="224"/>
      <c r="M2770" s="224"/>
      <c r="N2770" s="224"/>
      <c r="O2770" s="222"/>
      <c r="P2770" s="222"/>
      <c r="Q2770" s="222"/>
      <c r="R2770" s="222"/>
      <c r="S2770" s="224"/>
      <c r="T2770" s="224"/>
      <c r="U2770" s="224"/>
      <c r="V2770" s="223"/>
      <c r="W2770" s="224"/>
      <c r="X2770" s="224"/>
      <c r="Y2770" s="224"/>
      <c r="Z2770" s="222"/>
      <c r="AA2770" s="222"/>
      <c r="AB2770" s="222"/>
      <c r="AC2770" s="222"/>
      <c r="AD2770" s="224"/>
      <c r="AE2770" s="224"/>
      <c r="AF2770" s="224"/>
      <c r="AG2770" s="224"/>
      <c r="AH2770" s="223"/>
      <c r="AI2770" s="223"/>
      <c r="AJ2770" s="224"/>
      <c r="AK2770" s="222"/>
      <c r="AL2770" s="222"/>
      <c r="AM2770" s="222"/>
      <c r="AN2770" s="222"/>
      <c r="AO2770" s="224"/>
      <c r="AP2770" s="224"/>
      <c r="AQ2770" s="222"/>
      <c r="AR2770" s="222"/>
      <c r="AS2770" s="222"/>
      <c r="AT2770" s="222"/>
      <c r="AU2770" s="224"/>
      <c r="AV2770" s="224"/>
      <c r="AW2770" s="224"/>
      <c r="AX2770" s="224"/>
      <c r="AY2770" s="224"/>
      <c r="AZ2770" s="226"/>
      <c r="BA2770" s="226"/>
      <c r="BB2770" s="222"/>
      <c r="BC2770" s="230"/>
      <c r="BD2770" s="231"/>
      <c r="BE2770" s="231"/>
      <c r="BF2770" s="232"/>
      <c r="BG2770" s="232"/>
      <c r="BH2770" s="226"/>
      <c r="BI2770" s="224"/>
      <c r="BJ2770" s="233"/>
      <c r="BK2770" s="233"/>
      <c r="BL2770" s="226"/>
      <c r="BM2770" s="229"/>
      <c r="BN2770" s="234"/>
      <c r="BO2770" s="79"/>
      <c r="BP2770" s="79"/>
      <c r="BQ2770" s="54"/>
      <c r="BR2770" s="54"/>
      <c r="BS2770" s="54"/>
    </row>
    <row r="2771" spans="1:71" s="73" customFormat="1" ht="80.25" customHeight="1" thickTop="1" thickBot="1">
      <c r="A2771" s="72"/>
      <c r="B2771" s="614" t="s">
        <v>47</v>
      </c>
      <c r="C2771" s="615"/>
      <c r="D2771" s="616" t="s">
        <v>55</v>
      </c>
      <c r="E2771" s="616"/>
      <c r="F2771" s="76"/>
      <c r="G2771" s="76"/>
      <c r="H2771" s="520">
        <f>H2769</f>
        <v>0</v>
      </c>
      <c r="I2771" s="521"/>
      <c r="J2771" s="522"/>
      <c r="K2771" s="346"/>
      <c r="L2771" s="520">
        <f>L2769</f>
        <v>0</v>
      </c>
      <c r="M2771" s="521"/>
      <c r="N2771" s="522"/>
      <c r="O2771" s="510" t="s">
        <v>51</v>
      </c>
      <c r="P2771" s="511"/>
      <c r="Q2771" s="511"/>
      <c r="R2771" s="511"/>
      <c r="S2771" s="520">
        <f>S2769-H2769</f>
        <v>0</v>
      </c>
      <c r="T2771" s="521"/>
      <c r="U2771" s="522"/>
      <c r="V2771" s="346"/>
      <c r="W2771" s="520">
        <f>W2769-L2769</f>
        <v>0</v>
      </c>
      <c r="X2771" s="521"/>
      <c r="Y2771" s="522"/>
      <c r="Z2771" s="510" t="s">
        <v>116</v>
      </c>
      <c r="AA2771" s="511"/>
      <c r="AB2771" s="511"/>
      <c r="AC2771" s="511"/>
      <c r="AD2771" s="511"/>
      <c r="AE2771" s="511"/>
      <c r="AF2771" s="511"/>
      <c r="AG2771" s="511"/>
      <c r="AH2771" s="511"/>
      <c r="AI2771" s="512"/>
      <c r="AJ2771" s="520">
        <f>AJ2769-S2769</f>
        <v>0</v>
      </c>
      <c r="AK2771" s="521"/>
      <c r="AL2771" s="522"/>
      <c r="AM2771" s="346"/>
      <c r="AN2771" s="520">
        <f>AN2769-W2769</f>
        <v>0</v>
      </c>
      <c r="AO2771" s="521"/>
      <c r="AP2771" s="522"/>
      <c r="AQ2771" s="510" t="s">
        <v>52</v>
      </c>
      <c r="AR2771" s="511"/>
      <c r="AS2771" s="511"/>
      <c r="AT2771" s="512"/>
      <c r="AU2771" s="520">
        <f>AU2769-AJ2769</f>
        <v>0</v>
      </c>
      <c r="AV2771" s="521"/>
      <c r="AW2771" s="522"/>
      <c r="AX2771" s="346"/>
      <c r="AY2771" s="520">
        <f>AY2769-AN2769</f>
        <v>0</v>
      </c>
      <c r="AZ2771" s="521"/>
      <c r="BA2771" s="522"/>
      <c r="BB2771" s="614" t="s">
        <v>118</v>
      </c>
      <c r="BC2771" s="615"/>
      <c r="BD2771" s="615"/>
      <c r="BE2771" s="658"/>
      <c r="BF2771" s="520">
        <f>BF2769-AU2769</f>
        <v>0</v>
      </c>
      <c r="BG2771" s="521"/>
      <c r="BH2771" s="522"/>
      <c r="BI2771" s="346"/>
      <c r="BJ2771" s="520">
        <f>BJ2769-AY2769</f>
        <v>0</v>
      </c>
      <c r="BK2771" s="521"/>
      <c r="BL2771" s="522"/>
      <c r="BM2771" s="227"/>
      <c r="BN2771" s="228"/>
      <c r="BO2771" s="77"/>
      <c r="BP2771" s="77"/>
      <c r="BQ2771" s="72"/>
      <c r="BR2771" s="72"/>
      <c r="BS2771" s="72"/>
    </row>
    <row r="2772" spans="1:71" ht="15.75" customHeight="1" thickTop="1" thickBot="1">
      <c r="A2772" s="54"/>
      <c r="B2772" s="218"/>
      <c r="C2772" s="219"/>
      <c r="D2772" s="219"/>
      <c r="E2772" s="219"/>
      <c r="F2772" s="80"/>
      <c r="G2772" s="80"/>
      <c r="H2772" s="219"/>
      <c r="I2772" s="219"/>
      <c r="J2772" s="219"/>
      <c r="K2772" s="219"/>
      <c r="L2772" s="219"/>
      <c r="M2772" s="219"/>
      <c r="N2772" s="219"/>
      <c r="O2772" s="219"/>
      <c r="P2772" s="219"/>
      <c r="Q2772" s="219"/>
      <c r="R2772" s="219"/>
      <c r="S2772" s="219"/>
      <c r="T2772" s="219"/>
      <c r="U2772" s="219"/>
      <c r="V2772" s="219"/>
      <c r="W2772" s="219"/>
      <c r="X2772" s="219"/>
      <c r="Y2772" s="219"/>
      <c r="Z2772" s="219"/>
      <c r="AA2772" s="219"/>
      <c r="AB2772" s="219"/>
      <c r="AC2772" s="219"/>
      <c r="AD2772" s="219"/>
      <c r="AE2772" s="219"/>
      <c r="AF2772" s="225"/>
      <c r="AG2772" s="225"/>
      <c r="AH2772" s="219"/>
      <c r="AI2772" s="219"/>
      <c r="AJ2772" s="219"/>
      <c r="AK2772" s="219"/>
      <c r="AL2772" s="219"/>
      <c r="AM2772" s="219"/>
      <c r="AN2772" s="219"/>
      <c r="AO2772" s="219"/>
      <c r="AP2772" s="219"/>
      <c r="AQ2772" s="219"/>
      <c r="AR2772" s="219"/>
      <c r="AS2772" s="219"/>
      <c r="AT2772" s="219"/>
      <c r="AU2772" s="219"/>
      <c r="AV2772" s="219"/>
      <c r="AW2772" s="219"/>
      <c r="AX2772" s="219"/>
      <c r="AY2772" s="219"/>
      <c r="AZ2772" s="219"/>
      <c r="BA2772" s="617" t="s">
        <v>135</v>
      </c>
      <c r="BB2772" s="617"/>
      <c r="BC2772" s="617"/>
      <c r="BD2772" s="617"/>
      <c r="BE2772" s="617"/>
      <c r="BF2772" s="617"/>
      <c r="BG2772" s="617"/>
      <c r="BH2772" s="617"/>
      <c r="BI2772" s="617"/>
      <c r="BJ2772" s="617"/>
      <c r="BK2772" s="617"/>
      <c r="BL2772" s="617"/>
      <c r="BM2772" s="617"/>
      <c r="BN2772" s="618"/>
      <c r="BO2772" s="81"/>
      <c r="BP2772" s="81"/>
      <c r="BQ2772" s="54"/>
      <c r="BR2772" s="54"/>
      <c r="BS2772" s="54"/>
    </row>
    <row r="2773" spans="1:71" ht="12" customHeight="1" thickTop="1">
      <c r="A2773" s="54"/>
      <c r="B2773" s="55"/>
      <c r="C2773" s="54"/>
      <c r="D2773" s="54"/>
      <c r="E2773" s="54"/>
      <c r="F2773" s="56"/>
      <c r="G2773" s="56"/>
      <c r="H2773" s="54"/>
      <c r="I2773" s="54"/>
      <c r="J2773" s="54"/>
      <c r="K2773" s="54"/>
      <c r="L2773" s="54"/>
      <c r="M2773" s="54"/>
      <c r="N2773" s="54"/>
      <c r="O2773" s="54"/>
      <c r="P2773" s="54"/>
      <c r="Q2773" s="54"/>
      <c r="R2773" s="54"/>
      <c r="S2773" s="54"/>
      <c r="T2773" s="54"/>
      <c r="U2773" s="54"/>
      <c r="V2773" s="54"/>
      <c r="W2773" s="54"/>
      <c r="X2773" s="54"/>
      <c r="Y2773" s="54"/>
      <c r="Z2773" s="54"/>
      <c r="AA2773" s="54"/>
      <c r="AB2773" s="54"/>
      <c r="AC2773" s="54"/>
      <c r="AD2773" s="54"/>
      <c r="AE2773" s="54"/>
      <c r="AF2773" s="57"/>
      <c r="AG2773" s="57"/>
      <c r="AH2773" s="54"/>
      <c r="AI2773" s="54"/>
      <c r="AJ2773" s="54"/>
      <c r="AK2773" s="54"/>
      <c r="AL2773" s="54"/>
      <c r="AM2773" s="54"/>
      <c r="AN2773" s="54"/>
      <c r="AO2773" s="54"/>
      <c r="AP2773" s="54"/>
      <c r="AQ2773" s="54"/>
      <c r="AR2773" s="54"/>
      <c r="AS2773" s="54"/>
      <c r="AT2773" s="54"/>
      <c r="AU2773" s="54"/>
      <c r="AV2773" s="54"/>
      <c r="AW2773" s="54"/>
      <c r="AX2773" s="54"/>
      <c r="AY2773" s="54"/>
      <c r="AZ2773" s="54"/>
      <c r="BA2773" s="54"/>
      <c r="BB2773" s="54"/>
      <c r="BC2773" s="54"/>
      <c r="BD2773" s="54"/>
      <c r="BE2773" s="54"/>
      <c r="BF2773" s="54"/>
      <c r="BG2773" s="54"/>
      <c r="BH2773" s="54"/>
      <c r="BI2773" s="54"/>
      <c r="BJ2773" s="54"/>
      <c r="BK2773" s="54"/>
      <c r="BL2773" s="54"/>
      <c r="BM2773" s="54"/>
      <c r="BN2773" s="54"/>
      <c r="BO2773" s="58"/>
      <c r="BP2773" s="58"/>
      <c r="BQ2773" s="54"/>
      <c r="BR2773" s="54"/>
      <c r="BS2773" s="54"/>
    </row>
    <row r="2774" spans="1:71" s="61" customFormat="1" ht="33.75">
      <c r="A2774" s="60"/>
      <c r="B2774" s="503" t="s">
        <v>9</v>
      </c>
      <c r="C2774" s="503"/>
      <c r="D2774" s="503"/>
      <c r="E2774" s="503"/>
      <c r="F2774" s="503"/>
      <c r="G2774" s="503"/>
      <c r="H2774" s="503"/>
      <c r="I2774" s="503"/>
      <c r="J2774" s="503"/>
      <c r="K2774" s="503"/>
      <c r="L2774" s="503"/>
      <c r="M2774" s="503"/>
      <c r="N2774" s="503"/>
      <c r="O2774" s="503"/>
      <c r="P2774" s="503"/>
      <c r="Q2774" s="503"/>
      <c r="R2774" s="503"/>
      <c r="S2774" s="503"/>
      <c r="T2774" s="503"/>
      <c r="U2774" s="503"/>
      <c r="V2774" s="503"/>
      <c r="W2774" s="503"/>
      <c r="X2774" s="503"/>
      <c r="Y2774" s="503"/>
      <c r="Z2774" s="503"/>
      <c r="AA2774" s="503"/>
      <c r="AB2774" s="503"/>
      <c r="AC2774" s="503"/>
      <c r="AD2774" s="503"/>
      <c r="AE2774" s="503"/>
      <c r="AF2774" s="503"/>
      <c r="AG2774" s="503"/>
      <c r="AH2774" s="503"/>
      <c r="AI2774" s="503"/>
      <c r="AJ2774" s="503"/>
      <c r="AK2774" s="503"/>
      <c r="AL2774" s="503"/>
      <c r="AM2774" s="503"/>
      <c r="AN2774" s="503"/>
      <c r="AO2774" s="503"/>
      <c r="AP2774" s="503"/>
      <c r="AQ2774" s="503"/>
      <c r="AR2774" s="503"/>
      <c r="AS2774" s="503"/>
      <c r="AT2774" s="503"/>
      <c r="AU2774" s="503"/>
      <c r="AV2774" s="503"/>
      <c r="AW2774" s="503"/>
      <c r="AX2774" s="503"/>
      <c r="AY2774" s="503"/>
      <c r="AZ2774" s="503"/>
      <c r="BA2774" s="503"/>
      <c r="BB2774" s="503"/>
      <c r="BC2774" s="503"/>
      <c r="BD2774" s="503"/>
      <c r="BE2774" s="503"/>
      <c r="BF2774" s="503"/>
      <c r="BG2774" s="503"/>
      <c r="BH2774" s="503"/>
      <c r="BI2774" s="503"/>
      <c r="BJ2774" s="503"/>
      <c r="BK2774" s="503"/>
      <c r="BL2774" s="503"/>
      <c r="BM2774" s="503"/>
      <c r="BN2774" s="503"/>
      <c r="BO2774" s="192"/>
      <c r="BP2774" s="192"/>
      <c r="BQ2774" s="60"/>
      <c r="BR2774" s="60"/>
      <c r="BS2774" s="60"/>
    </row>
    <row r="2775" spans="1:71" ht="10.9" customHeight="1">
      <c r="A2775" s="54"/>
      <c r="B2775" s="193"/>
      <c r="C2775" s="194"/>
      <c r="D2775" s="194"/>
      <c r="E2775" s="194"/>
      <c r="F2775" s="195"/>
      <c r="G2775" s="195"/>
      <c r="H2775" s="194"/>
      <c r="I2775" s="194"/>
      <c r="J2775" s="194"/>
      <c r="K2775" s="194"/>
      <c r="L2775" s="194"/>
      <c r="M2775" s="194"/>
      <c r="N2775" s="194"/>
      <c r="O2775" s="194"/>
      <c r="P2775" s="194"/>
      <c r="Q2775" s="194"/>
      <c r="R2775" s="194"/>
      <c r="S2775" s="194"/>
      <c r="T2775" s="194"/>
      <c r="U2775" s="194"/>
      <c r="V2775" s="194"/>
      <c r="W2775" s="194"/>
      <c r="X2775" s="194"/>
      <c r="Y2775" s="194"/>
      <c r="Z2775" s="194"/>
      <c r="AA2775" s="194"/>
      <c r="AB2775" s="194"/>
      <c r="AC2775" s="194"/>
      <c r="AD2775" s="194"/>
      <c r="AE2775" s="194"/>
      <c r="AF2775" s="196"/>
      <c r="AG2775" s="196"/>
      <c r="AH2775" s="194"/>
      <c r="AI2775" s="194"/>
      <c r="AJ2775" s="194"/>
      <c r="AK2775" s="194"/>
      <c r="AL2775" s="194"/>
      <c r="AM2775" s="194"/>
      <c r="AN2775" s="194"/>
      <c r="AO2775" s="194"/>
      <c r="AP2775" s="194"/>
      <c r="AQ2775" s="194"/>
      <c r="AR2775" s="194"/>
      <c r="AS2775" s="194"/>
      <c r="AT2775" s="194"/>
      <c r="AU2775" s="194"/>
      <c r="AV2775" s="194"/>
      <c r="AW2775" s="194"/>
      <c r="AX2775" s="194"/>
      <c r="AY2775" s="194"/>
      <c r="AZ2775" s="194"/>
      <c r="BA2775" s="194"/>
      <c r="BB2775" s="194"/>
      <c r="BC2775" s="194"/>
      <c r="BD2775" s="194"/>
      <c r="BE2775" s="194"/>
      <c r="BF2775" s="194"/>
      <c r="BG2775" s="194"/>
      <c r="BH2775" s="194"/>
      <c r="BI2775" s="194"/>
      <c r="BJ2775" s="194"/>
      <c r="BK2775" s="194"/>
      <c r="BL2775" s="194"/>
      <c r="BM2775" s="194"/>
      <c r="BN2775" s="508"/>
      <c r="BO2775" s="508"/>
      <c r="BP2775" s="508"/>
      <c r="BQ2775" s="54"/>
      <c r="BR2775" s="54"/>
      <c r="BS2775" s="54"/>
    </row>
    <row r="2776" spans="1:71" s="62" customFormat="1" ht="36.75" customHeight="1">
      <c r="A2776" s="55"/>
      <c r="B2776" s="193"/>
      <c r="C2776" s="193"/>
      <c r="D2776" s="197" t="s">
        <v>10</v>
      </c>
      <c r="E2776" s="514" t="str">
        <f>IF(ROSTER!D$3="","",ROSTER!D$3)</f>
        <v/>
      </c>
      <c r="F2776" s="514"/>
      <c r="G2776" s="514"/>
      <c r="H2776" s="514"/>
      <c r="I2776" s="514"/>
      <c r="J2776" s="514"/>
      <c r="K2776" s="514"/>
      <c r="L2776" s="514"/>
      <c r="M2776" s="514"/>
      <c r="N2776" s="514"/>
      <c r="O2776" s="514"/>
      <c r="P2776" s="514"/>
      <c r="Q2776" s="514"/>
      <c r="R2776" s="514"/>
      <c r="S2776" s="514"/>
      <c r="T2776" s="514"/>
      <c r="U2776" s="514"/>
      <c r="V2776" s="514"/>
      <c r="W2776" s="514"/>
      <c r="X2776" s="514"/>
      <c r="Y2776" s="514"/>
      <c r="Z2776" s="514"/>
      <c r="AA2776" s="514"/>
      <c r="AB2776" s="514"/>
      <c r="AC2776" s="514"/>
      <c r="AD2776" s="198"/>
      <c r="AE2776" s="505" t="s">
        <v>11</v>
      </c>
      <c r="AF2776" s="505"/>
      <c r="AG2776" s="505"/>
      <c r="AH2776" s="505"/>
      <c r="AI2776" s="505"/>
      <c r="AJ2776" s="505"/>
      <c r="AK2776" s="505"/>
      <c r="AL2776" s="505"/>
      <c r="AM2776" s="505"/>
      <c r="AN2776" s="513"/>
      <c r="AO2776" s="513"/>
      <c r="AP2776" s="513"/>
      <c r="AQ2776" s="513"/>
      <c r="AR2776" s="513"/>
      <c r="AS2776" s="513"/>
      <c r="AT2776" s="513"/>
      <c r="AU2776" s="513"/>
      <c r="AV2776" s="513"/>
      <c r="AW2776" s="513"/>
      <c r="AX2776" s="513"/>
      <c r="AY2776" s="513"/>
      <c r="AZ2776" s="513"/>
      <c r="BA2776" s="513"/>
      <c r="BB2776" s="513"/>
      <c r="BC2776" s="513"/>
      <c r="BD2776" s="513"/>
      <c r="BE2776" s="513"/>
      <c r="BF2776" s="513"/>
      <c r="BG2776" s="513"/>
      <c r="BH2776" s="513"/>
      <c r="BI2776" s="513"/>
      <c r="BJ2776" s="513"/>
      <c r="BK2776" s="513"/>
      <c r="BL2776" s="513"/>
      <c r="BM2776" s="513"/>
      <c r="BN2776" s="508"/>
      <c r="BO2776" s="508"/>
      <c r="BP2776" s="508"/>
      <c r="BQ2776" s="55"/>
      <c r="BR2776" s="55"/>
      <c r="BS2776" s="55"/>
    </row>
    <row r="2777" spans="1:71" ht="8.85" customHeight="1">
      <c r="A2777" s="63"/>
      <c r="B2777" s="193"/>
      <c r="C2777" s="196" t="s">
        <v>36</v>
      </c>
      <c r="D2777" s="196"/>
      <c r="E2777" s="196"/>
      <c r="F2777" s="199"/>
      <c r="G2777" s="199"/>
      <c r="H2777" s="196"/>
      <c r="I2777" s="196"/>
      <c r="J2777" s="200"/>
      <c r="K2777" s="200"/>
      <c r="L2777" s="200"/>
      <c r="M2777" s="200"/>
      <c r="N2777" s="200"/>
      <c r="O2777" s="200"/>
      <c r="P2777" s="200"/>
      <c r="Q2777" s="200"/>
      <c r="R2777" s="200"/>
      <c r="S2777" s="200"/>
      <c r="T2777" s="200"/>
      <c r="U2777" s="200"/>
      <c r="V2777" s="200"/>
      <c r="W2777" s="200"/>
      <c r="X2777" s="200"/>
      <c r="Y2777" s="200"/>
      <c r="Z2777" s="200"/>
      <c r="AA2777" s="200"/>
      <c r="AB2777" s="200"/>
      <c r="AC2777" s="200"/>
      <c r="AD2777" s="200"/>
      <c r="AE2777" s="200"/>
      <c r="AF2777" s="200"/>
      <c r="AG2777" s="196"/>
      <c r="AH2777" s="201"/>
      <c r="AI2777" s="202"/>
      <c r="AJ2777" s="202"/>
      <c r="AK2777" s="202"/>
      <c r="AL2777" s="202"/>
      <c r="AM2777" s="202"/>
      <c r="AN2777" s="202"/>
      <c r="AO2777" s="203"/>
      <c r="AP2777" s="204"/>
      <c r="AQ2777" s="204"/>
      <c r="AR2777" s="204"/>
      <c r="AS2777" s="204"/>
      <c r="AT2777" s="204"/>
      <c r="AU2777" s="204"/>
      <c r="AV2777" s="204"/>
      <c r="AW2777" s="204"/>
      <c r="AX2777" s="204"/>
      <c r="AY2777" s="204"/>
      <c r="AZ2777" s="204"/>
      <c r="BA2777" s="204"/>
      <c r="BB2777" s="204"/>
      <c r="BC2777" s="204"/>
      <c r="BD2777" s="204"/>
      <c r="BE2777" s="204"/>
      <c r="BF2777" s="204"/>
      <c r="BG2777" s="204"/>
      <c r="BH2777" s="204"/>
      <c r="BI2777" s="204"/>
      <c r="BJ2777" s="204"/>
      <c r="BK2777" s="204"/>
      <c r="BL2777" s="204"/>
      <c r="BM2777" s="204"/>
      <c r="BN2777" s="204"/>
      <c r="BO2777" s="205"/>
      <c r="BP2777" s="205"/>
      <c r="BQ2777" s="63"/>
      <c r="BR2777" s="63"/>
      <c r="BS2777" s="63"/>
    </row>
    <row r="2778" spans="1:71" s="62" customFormat="1" ht="42.75">
      <c r="A2778" s="55"/>
      <c r="B2778" s="193"/>
      <c r="C2778" s="519" t="s">
        <v>35</v>
      </c>
      <c r="D2778" s="519"/>
      <c r="E2778" s="513"/>
      <c r="F2778" s="513"/>
      <c r="G2778" s="513"/>
      <c r="H2778" s="513"/>
      <c r="I2778" s="513"/>
      <c r="J2778" s="513"/>
      <c r="K2778" s="513"/>
      <c r="L2778" s="513"/>
      <c r="M2778" s="513"/>
      <c r="N2778" s="513"/>
      <c r="O2778" s="513"/>
      <c r="P2778" s="513"/>
      <c r="Q2778" s="513"/>
      <c r="R2778" s="513"/>
      <c r="S2778" s="513"/>
      <c r="T2778" s="513"/>
      <c r="U2778" s="513"/>
      <c r="V2778" s="513"/>
      <c r="W2778" s="513"/>
      <c r="X2778" s="513"/>
      <c r="Y2778" s="513"/>
      <c r="Z2778" s="513"/>
      <c r="AA2778" s="513"/>
      <c r="AB2778" s="513"/>
      <c r="AC2778" s="513"/>
      <c r="AD2778" s="198"/>
      <c r="AE2778" s="239" t="s">
        <v>19</v>
      </c>
      <c r="AF2778" s="239"/>
      <c r="AG2778" s="239"/>
      <c r="AH2778" s="505" t="s">
        <v>19</v>
      </c>
      <c r="AI2778" s="505"/>
      <c r="AJ2778" s="505"/>
      <c r="AK2778" s="505"/>
      <c r="AL2778" s="505"/>
      <c r="AM2778" s="505"/>
      <c r="AN2778" s="513"/>
      <c r="AO2778" s="513"/>
      <c r="AP2778" s="513"/>
      <c r="AQ2778" s="513"/>
      <c r="AR2778" s="513"/>
      <c r="AS2778" s="513"/>
      <c r="AT2778" s="513"/>
      <c r="AU2778" s="513"/>
      <c r="AV2778" s="513"/>
      <c r="AW2778" s="513"/>
      <c r="AX2778" s="513"/>
      <c r="AY2778" s="513"/>
      <c r="AZ2778" s="513"/>
      <c r="BA2778" s="505" t="s">
        <v>12</v>
      </c>
      <c r="BB2778" s="505"/>
      <c r="BC2778" s="505"/>
      <c r="BD2778" s="504"/>
      <c r="BE2778" s="504"/>
      <c r="BF2778" s="504"/>
      <c r="BG2778" s="504"/>
      <c r="BH2778" s="504"/>
      <c r="BI2778" s="504"/>
      <c r="BJ2778" s="504"/>
      <c r="BK2778" s="504"/>
      <c r="BL2778" s="504"/>
      <c r="BM2778" s="504"/>
      <c r="BN2778" s="206"/>
      <c r="BO2778" s="207"/>
      <c r="BP2778" s="207"/>
      <c r="BQ2778" s="64">
        <f>IF(BD2778=0,0,1)</f>
        <v>0</v>
      </c>
      <c r="BR2778" s="65">
        <f>IF((BE2832+BI2832)&gt;(AO2832+AS2832),1,0)</f>
        <v>0</v>
      </c>
      <c r="BS2778" s="66"/>
    </row>
    <row r="2779" spans="1:71" ht="9.6" customHeight="1">
      <c r="A2779" s="54"/>
      <c r="B2779" s="193"/>
      <c r="C2779" s="194"/>
      <c r="D2779" s="194"/>
      <c r="E2779" s="194"/>
      <c r="F2779" s="195"/>
      <c r="G2779" s="195"/>
      <c r="H2779" s="194"/>
      <c r="I2779" s="194"/>
      <c r="J2779" s="194"/>
      <c r="K2779" s="194"/>
      <c r="L2779" s="194"/>
      <c r="M2779" s="194"/>
      <c r="N2779" s="194"/>
      <c r="O2779" s="194"/>
      <c r="P2779" s="194"/>
      <c r="Q2779" s="194"/>
      <c r="R2779" s="194"/>
      <c r="S2779" s="194"/>
      <c r="T2779" s="194"/>
      <c r="U2779" s="194"/>
      <c r="V2779" s="194"/>
      <c r="W2779" s="194"/>
      <c r="X2779" s="194"/>
      <c r="Y2779" s="194"/>
      <c r="Z2779" s="194"/>
      <c r="AA2779" s="194"/>
      <c r="AB2779" s="194"/>
      <c r="AC2779" s="194"/>
      <c r="AD2779" s="194"/>
      <c r="AE2779" s="194"/>
      <c r="AF2779" s="196"/>
      <c r="AG2779" s="196"/>
      <c r="AH2779" s="194"/>
      <c r="AI2779" s="194"/>
      <c r="AJ2779" s="194"/>
      <c r="AK2779" s="194"/>
      <c r="AL2779" s="194"/>
      <c r="AM2779" s="194"/>
      <c r="AN2779" s="194"/>
      <c r="AO2779" s="194"/>
      <c r="AP2779" s="194"/>
      <c r="AQ2779" s="194"/>
      <c r="AR2779" s="194"/>
      <c r="AS2779" s="194"/>
      <c r="AT2779" s="194"/>
      <c r="AU2779" s="194"/>
      <c r="AV2779" s="194"/>
      <c r="AW2779" s="194"/>
      <c r="AX2779" s="194"/>
      <c r="AY2779" s="194"/>
      <c r="AZ2779" s="194"/>
      <c r="BA2779" s="194"/>
      <c r="BB2779" s="194"/>
      <c r="BC2779" s="194"/>
      <c r="BD2779" s="194"/>
      <c r="BE2779" s="194"/>
      <c r="BF2779" s="194"/>
      <c r="BG2779" s="194"/>
      <c r="BH2779" s="194"/>
      <c r="BI2779" s="194"/>
      <c r="BJ2779" s="194"/>
      <c r="BK2779" s="194"/>
      <c r="BL2779" s="194"/>
      <c r="BM2779" s="194"/>
      <c r="BN2779" s="194"/>
      <c r="BO2779" s="208"/>
      <c r="BP2779" s="208"/>
      <c r="BQ2779" s="54"/>
      <c r="BR2779" s="54"/>
      <c r="BS2779" s="54"/>
    </row>
    <row r="2780" spans="1:71" ht="8.85" customHeight="1" thickBot="1">
      <c r="A2780" s="54"/>
      <c r="B2780" s="209"/>
      <c r="C2780" s="210"/>
      <c r="D2780" s="210"/>
      <c r="E2780" s="210"/>
      <c r="F2780" s="211"/>
      <c r="G2780" s="211"/>
      <c r="H2780" s="210"/>
      <c r="I2780" s="210"/>
      <c r="J2780" s="210"/>
      <c r="K2780" s="210"/>
      <c r="L2780" s="210"/>
      <c r="M2780" s="210"/>
      <c r="N2780" s="210"/>
      <c r="O2780" s="210"/>
      <c r="P2780" s="210"/>
      <c r="Q2780" s="210"/>
      <c r="R2780" s="210"/>
      <c r="S2780" s="210"/>
      <c r="T2780" s="210"/>
      <c r="U2780" s="210"/>
      <c r="V2780" s="210"/>
      <c r="W2780" s="210"/>
      <c r="X2780" s="210"/>
      <c r="Y2780" s="210"/>
      <c r="Z2780" s="210"/>
      <c r="AA2780" s="210"/>
      <c r="AB2780" s="210"/>
      <c r="AC2780" s="210"/>
      <c r="AD2780" s="210"/>
      <c r="AE2780" s="210"/>
      <c r="AF2780" s="212"/>
      <c r="AG2780" s="212"/>
      <c r="AH2780" s="210"/>
      <c r="AI2780" s="210"/>
      <c r="AJ2780" s="210"/>
      <c r="AK2780" s="210"/>
      <c r="AL2780" s="210"/>
      <c r="AM2780" s="210"/>
      <c r="AN2780" s="210"/>
      <c r="AO2780" s="210"/>
      <c r="AP2780" s="210"/>
      <c r="AQ2780" s="210"/>
      <c r="AR2780" s="210"/>
      <c r="AS2780" s="210"/>
      <c r="AT2780" s="210"/>
      <c r="AU2780" s="210"/>
      <c r="AV2780" s="210"/>
      <c r="AW2780" s="210"/>
      <c r="AX2780" s="210"/>
      <c r="AY2780" s="210"/>
      <c r="AZ2780" s="210"/>
      <c r="BA2780" s="210"/>
      <c r="BB2780" s="210"/>
      <c r="BC2780" s="210"/>
      <c r="BD2780" s="210"/>
      <c r="BE2780" s="210"/>
      <c r="BF2780" s="210"/>
      <c r="BG2780" s="210"/>
      <c r="BH2780" s="210"/>
      <c r="BI2780" s="210"/>
      <c r="BJ2780" s="210"/>
      <c r="BK2780" s="210"/>
      <c r="BL2780" s="210"/>
      <c r="BM2780" s="210"/>
      <c r="BN2780" s="210"/>
      <c r="BO2780" s="213"/>
      <c r="BP2780" s="213"/>
      <c r="BQ2780" s="54"/>
      <c r="BR2780" s="54"/>
      <c r="BS2780" s="54"/>
    </row>
    <row r="2781" spans="1:71" s="62" customFormat="1" ht="33.4" customHeight="1" thickTop="1">
      <c r="A2781" s="66"/>
      <c r="B2781" s="515" t="s">
        <v>0</v>
      </c>
      <c r="C2781" s="531" t="s">
        <v>1</v>
      </c>
      <c r="D2781" s="532"/>
      <c r="E2781" s="332" t="s">
        <v>26</v>
      </c>
      <c r="F2781" s="499" t="s">
        <v>104</v>
      </c>
      <c r="G2781" s="499" t="s">
        <v>105</v>
      </c>
      <c r="H2781" s="527" t="s">
        <v>38</v>
      </c>
      <c r="I2781" s="528"/>
      <c r="J2781" s="564" t="s">
        <v>7</v>
      </c>
      <c r="K2781" s="564"/>
      <c r="L2781" s="564"/>
      <c r="M2781" s="564"/>
      <c r="N2781" s="564"/>
      <c r="O2781" s="564"/>
      <c r="P2781" s="564" t="s">
        <v>2</v>
      </c>
      <c r="Q2781" s="564"/>
      <c r="R2781" s="564"/>
      <c r="S2781" s="564"/>
      <c r="T2781" s="564"/>
      <c r="U2781" s="564"/>
      <c r="V2781" s="610" t="s">
        <v>32</v>
      </c>
      <c r="W2781" s="611"/>
      <c r="X2781" s="610" t="s">
        <v>33</v>
      </c>
      <c r="Y2781" s="611"/>
      <c r="Z2781" s="619" t="s">
        <v>41</v>
      </c>
      <c r="AA2781" s="620"/>
      <c r="AB2781" s="623" t="s">
        <v>6</v>
      </c>
      <c r="AC2781" s="623"/>
      <c r="AD2781" s="623"/>
      <c r="AE2781" s="623"/>
      <c r="AF2781" s="623"/>
      <c r="AG2781" s="623"/>
      <c r="AH2781" s="564" t="s">
        <v>66</v>
      </c>
      <c r="AI2781" s="564"/>
      <c r="AJ2781" s="564"/>
      <c r="AK2781" s="564"/>
      <c r="AL2781" s="564"/>
      <c r="AM2781" s="564"/>
      <c r="AN2781" s="564" t="s">
        <v>67</v>
      </c>
      <c r="AO2781" s="564"/>
      <c r="AP2781" s="564"/>
      <c r="AQ2781" s="564"/>
      <c r="AR2781" s="564"/>
      <c r="AS2781" s="564"/>
      <c r="AT2781" s="564" t="s">
        <v>68</v>
      </c>
      <c r="AU2781" s="564"/>
      <c r="AV2781" s="564"/>
      <c r="AW2781" s="564"/>
      <c r="AX2781" s="564"/>
      <c r="AY2781" s="583"/>
      <c r="AZ2781" s="564" t="s">
        <v>4</v>
      </c>
      <c r="BA2781" s="564"/>
      <c r="BB2781" s="564"/>
      <c r="BC2781" s="564"/>
      <c r="BD2781" s="564"/>
      <c r="BE2781" s="564"/>
      <c r="BF2781" s="564" t="s">
        <v>69</v>
      </c>
      <c r="BG2781" s="564"/>
      <c r="BH2781" s="564"/>
      <c r="BI2781" s="564"/>
      <c r="BJ2781" s="564"/>
      <c r="BK2781" s="582"/>
      <c r="BL2781" s="659" t="s">
        <v>119</v>
      </c>
      <c r="BM2781" s="660"/>
      <c r="BN2781" s="661"/>
      <c r="BO2781" s="603" t="s">
        <v>83</v>
      </c>
      <c r="BP2781" s="603" t="s">
        <v>84</v>
      </c>
      <c r="BQ2781" s="66"/>
      <c r="BR2781" s="66"/>
      <c r="BS2781" s="66"/>
    </row>
    <row r="2782" spans="1:71" s="68" customFormat="1" ht="45" customHeight="1">
      <c r="A2782" s="67"/>
      <c r="B2782" s="516"/>
      <c r="C2782" s="533"/>
      <c r="D2782" s="534"/>
      <c r="E2782" s="331" t="s">
        <v>106</v>
      </c>
      <c r="F2782" s="500"/>
      <c r="G2782" s="500"/>
      <c r="H2782" s="529"/>
      <c r="I2782" s="530"/>
      <c r="J2782" s="562" t="s">
        <v>15</v>
      </c>
      <c r="K2782" s="563"/>
      <c r="L2782" s="525" t="s">
        <v>16</v>
      </c>
      <c r="M2782" s="526"/>
      <c r="N2782" s="517" t="s">
        <v>17</v>
      </c>
      <c r="O2782" s="518" t="s">
        <v>8</v>
      </c>
      <c r="P2782" s="562" t="s">
        <v>24</v>
      </c>
      <c r="Q2782" s="563"/>
      <c r="R2782" s="525" t="s">
        <v>22</v>
      </c>
      <c r="S2782" s="526"/>
      <c r="T2782" s="517" t="s">
        <v>17</v>
      </c>
      <c r="U2782" s="518"/>
      <c r="V2782" s="612"/>
      <c r="W2782" s="613"/>
      <c r="X2782" s="612"/>
      <c r="Y2782" s="613"/>
      <c r="Z2782" s="621"/>
      <c r="AA2782" s="622"/>
      <c r="AB2782" s="638" t="s">
        <v>50</v>
      </c>
      <c r="AC2782" s="639"/>
      <c r="AD2782" s="636" t="s">
        <v>21</v>
      </c>
      <c r="AE2782" s="637" t="s">
        <v>3</v>
      </c>
      <c r="AF2782" s="624" t="s">
        <v>5</v>
      </c>
      <c r="AG2782" s="625"/>
      <c r="AH2782" s="562" t="s">
        <v>50</v>
      </c>
      <c r="AI2782" s="563"/>
      <c r="AJ2782" s="525" t="s">
        <v>21</v>
      </c>
      <c r="AK2782" s="526" t="s">
        <v>3</v>
      </c>
      <c r="AL2782" s="523" t="s">
        <v>5</v>
      </c>
      <c r="AM2782" s="524"/>
      <c r="AN2782" s="562" t="s">
        <v>50</v>
      </c>
      <c r="AO2782" s="563"/>
      <c r="AP2782" s="525" t="s">
        <v>21</v>
      </c>
      <c r="AQ2782" s="526" t="s">
        <v>3</v>
      </c>
      <c r="AR2782" s="523" t="s">
        <v>5</v>
      </c>
      <c r="AS2782" s="524"/>
      <c r="AT2782" s="533" t="s">
        <v>50</v>
      </c>
      <c r="AU2782" s="584"/>
      <c r="AV2782" s="597" t="s">
        <v>21</v>
      </c>
      <c r="AW2782" s="598" t="s">
        <v>3</v>
      </c>
      <c r="AX2782" s="523" t="s">
        <v>5</v>
      </c>
      <c r="AY2782" s="585"/>
      <c r="AZ2782" s="562" t="s">
        <v>50</v>
      </c>
      <c r="BA2782" s="563"/>
      <c r="BB2782" s="525" t="s">
        <v>21</v>
      </c>
      <c r="BC2782" s="526" t="s">
        <v>3</v>
      </c>
      <c r="BD2782" s="523" t="s">
        <v>5</v>
      </c>
      <c r="BE2782" s="524"/>
      <c r="BF2782" s="533" t="s">
        <v>50</v>
      </c>
      <c r="BG2782" s="584"/>
      <c r="BH2782" s="597" t="s">
        <v>21</v>
      </c>
      <c r="BI2782" s="598" t="s">
        <v>3</v>
      </c>
      <c r="BJ2782" s="523" t="s">
        <v>5</v>
      </c>
      <c r="BK2782" s="524"/>
      <c r="BL2782" s="662"/>
      <c r="BM2782" s="663"/>
      <c r="BN2782" s="664"/>
      <c r="BO2782" s="604"/>
      <c r="BP2782" s="604"/>
      <c r="BQ2782" s="67"/>
      <c r="BR2782" s="67"/>
      <c r="BS2782" s="67"/>
    </row>
    <row r="2783" spans="1:71" ht="23.85" customHeight="1">
      <c r="A2783" s="69"/>
      <c r="B2783" s="548" t="str">
        <f>IF(ROSTER!B$8="","",ROSTER!B$8)</f>
        <v/>
      </c>
      <c r="C2783" s="536" t="str">
        <f>IF(ROSTER!C$8="","",ROSTER!C$8)</f>
        <v/>
      </c>
      <c r="D2783" s="537"/>
      <c r="E2783" s="546"/>
      <c r="F2783" s="501">
        <f>IF(E2783="y",1,IF(E2783="S",1,0))</f>
        <v>0</v>
      </c>
      <c r="G2783" s="506">
        <f>IF(E2783="S",1,0)</f>
        <v>0</v>
      </c>
      <c r="H2783" s="542"/>
      <c r="I2783" s="543"/>
      <c r="J2783" s="538"/>
      <c r="K2783" s="539"/>
      <c r="L2783" s="552"/>
      <c r="M2783" s="558"/>
      <c r="N2783" s="554">
        <f>L2783+J2783</f>
        <v>0</v>
      </c>
      <c r="O2783" s="555"/>
      <c r="P2783" s="538"/>
      <c r="Q2783" s="539"/>
      <c r="R2783" s="552"/>
      <c r="S2783" s="558"/>
      <c r="T2783" s="590">
        <f>R2783-P2783</f>
        <v>0</v>
      </c>
      <c r="U2783" s="591"/>
      <c r="V2783" s="550"/>
      <c r="W2783" s="543"/>
      <c r="X2783" s="538"/>
      <c r="Y2783" s="543"/>
      <c r="Z2783" s="538"/>
      <c r="AA2783" s="543"/>
      <c r="AB2783" s="538"/>
      <c r="AC2783" s="539"/>
      <c r="AD2783" s="552"/>
      <c r="AE2783" s="558"/>
      <c r="AF2783" s="586">
        <f>IF(AB2783=0,0,(AD2783/AB2783)*100)</f>
        <v>0</v>
      </c>
      <c r="AG2783" s="587"/>
      <c r="AH2783" s="538"/>
      <c r="AI2783" s="539"/>
      <c r="AJ2783" s="552"/>
      <c r="AK2783" s="558"/>
      <c r="AL2783" s="590">
        <f>IF(AH2783=0,0,(AJ2783/AH2783)*100)</f>
        <v>0</v>
      </c>
      <c r="AM2783" s="591"/>
      <c r="AN2783" s="538"/>
      <c r="AO2783" s="539"/>
      <c r="AP2783" s="552"/>
      <c r="AQ2783" s="558"/>
      <c r="AR2783" s="590">
        <f>IF(AN2783=0,0,(AP2783/AN2783)*100)</f>
        <v>0</v>
      </c>
      <c r="AS2783" s="591"/>
      <c r="AT2783" s="578">
        <f>AB2783+AH2783+AN2783</f>
        <v>0</v>
      </c>
      <c r="AU2783" s="579"/>
      <c r="AV2783" s="574">
        <f>AD2783+AJ2783+AP2783</f>
        <v>0</v>
      </c>
      <c r="AW2783" s="575"/>
      <c r="AX2783" s="590">
        <f>IF(AT2783=0,0,(AV2783/AT2783)*100)</f>
        <v>0</v>
      </c>
      <c r="AY2783" s="591"/>
      <c r="AZ2783" s="538"/>
      <c r="BA2783" s="539"/>
      <c r="BB2783" s="552"/>
      <c r="BC2783" s="558"/>
      <c r="BD2783" s="590">
        <f>IF(AZ2783=0,0,(BB2783/AZ2783)*100)</f>
        <v>0</v>
      </c>
      <c r="BE2783" s="591"/>
      <c r="BF2783" s="578">
        <f>AT2783+AZ2783</f>
        <v>0</v>
      </c>
      <c r="BG2783" s="579"/>
      <c r="BH2783" s="574">
        <f>AV2783+BB2783</f>
        <v>0</v>
      </c>
      <c r="BI2783" s="575"/>
      <c r="BJ2783" s="590">
        <f>IF(BF2783=0,0,(BH2783/BF2783)*100)</f>
        <v>0</v>
      </c>
      <c r="BK2783" s="591"/>
      <c r="BL2783" s="650">
        <f>(AD2783*2)+(AJ2783*2)+(AP2783*3)+BB2783</f>
        <v>0</v>
      </c>
      <c r="BM2783" s="651"/>
      <c r="BN2783" s="652"/>
      <c r="BO2783" s="599" t="e">
        <f>(BL2783*BR$2468)+(N2783*BR$2469)+(X2783*BR$2470)+(R2783*BR$2471)+(V2783*BR$2472)+(Z2783*BR$2473)</f>
        <v>#REF!</v>
      </c>
      <c r="BP2783" s="599" t="e">
        <f>((AZ2783-BB2783)*BR$2475)+((AT2783-AV2783)*BR$2474)+(H2783*BR$2476)+(P2783*BR$2477)</f>
        <v>#REF!</v>
      </c>
      <c r="BQ2783" s="70" t="s">
        <v>72</v>
      </c>
      <c r="BR2783" s="71" t="e">
        <f>IF(#REF!="B",#REF!,IF(#REF!="C",#REF!,#REF!))</f>
        <v>#REF!</v>
      </c>
      <c r="BS2783" s="67"/>
    </row>
    <row r="2784" spans="1:71" ht="23.85" customHeight="1">
      <c r="A2784" s="69"/>
      <c r="B2784" s="549"/>
      <c r="C2784" s="560" t="str">
        <f>IF(ROSTER!D$8="","",ROSTER!D$8)</f>
        <v/>
      </c>
      <c r="D2784" s="561"/>
      <c r="E2784" s="547"/>
      <c r="F2784" s="502"/>
      <c r="G2784" s="507"/>
      <c r="H2784" s="544"/>
      <c r="I2784" s="545"/>
      <c r="J2784" s="540"/>
      <c r="K2784" s="541"/>
      <c r="L2784" s="553"/>
      <c r="M2784" s="559"/>
      <c r="N2784" s="556" t="s">
        <v>14</v>
      </c>
      <c r="O2784" s="557"/>
      <c r="P2784" s="540"/>
      <c r="Q2784" s="541"/>
      <c r="R2784" s="553"/>
      <c r="S2784" s="559"/>
      <c r="T2784" s="592"/>
      <c r="U2784" s="593"/>
      <c r="V2784" s="551"/>
      <c r="W2784" s="545"/>
      <c r="X2784" s="540"/>
      <c r="Y2784" s="545"/>
      <c r="Z2784" s="540"/>
      <c r="AA2784" s="545"/>
      <c r="AB2784" s="540"/>
      <c r="AC2784" s="541"/>
      <c r="AD2784" s="553"/>
      <c r="AE2784" s="559"/>
      <c r="AF2784" s="588"/>
      <c r="AG2784" s="589"/>
      <c r="AH2784" s="540"/>
      <c r="AI2784" s="541"/>
      <c r="AJ2784" s="553"/>
      <c r="AK2784" s="559"/>
      <c r="AL2784" s="592"/>
      <c r="AM2784" s="593"/>
      <c r="AN2784" s="540"/>
      <c r="AO2784" s="541"/>
      <c r="AP2784" s="553"/>
      <c r="AQ2784" s="559"/>
      <c r="AR2784" s="592"/>
      <c r="AS2784" s="593"/>
      <c r="AT2784" s="580"/>
      <c r="AU2784" s="581"/>
      <c r="AV2784" s="576"/>
      <c r="AW2784" s="577"/>
      <c r="AX2784" s="592"/>
      <c r="AY2784" s="593"/>
      <c r="AZ2784" s="540"/>
      <c r="BA2784" s="541"/>
      <c r="BB2784" s="553"/>
      <c r="BC2784" s="559"/>
      <c r="BD2784" s="592"/>
      <c r="BE2784" s="593"/>
      <c r="BF2784" s="580"/>
      <c r="BG2784" s="581"/>
      <c r="BH2784" s="576"/>
      <c r="BI2784" s="577"/>
      <c r="BJ2784" s="592"/>
      <c r="BK2784" s="593"/>
      <c r="BL2784" s="653"/>
      <c r="BM2784" s="654"/>
      <c r="BN2784" s="655"/>
      <c r="BO2784" s="600"/>
      <c r="BP2784" s="600"/>
      <c r="BQ2784" s="70" t="s">
        <v>73</v>
      </c>
      <c r="BR2784" s="71" t="e">
        <f>IF(#REF!="B",#REF!,IF(#REF!="C",#REF!,#REF!))</f>
        <v>#REF!</v>
      </c>
      <c r="BS2784" s="67"/>
    </row>
    <row r="2785" spans="1:71" ht="21.75" customHeight="1">
      <c r="A2785" s="54"/>
      <c r="B2785" s="548" t="str">
        <f>IF(ROSTER!B$10="","",ROSTER!B$10)</f>
        <v/>
      </c>
      <c r="C2785" s="536" t="str">
        <f>IF(ROSTER!C$10="","",ROSTER!C$10)</f>
        <v/>
      </c>
      <c r="D2785" s="537"/>
      <c r="E2785" s="546"/>
      <c r="F2785" s="501">
        <f>IF(E2785="y",1,IF(E2785="S",1,0))</f>
        <v>0</v>
      </c>
      <c r="G2785" s="506">
        <f>IF(E2785="S",1,0)</f>
        <v>0</v>
      </c>
      <c r="H2785" s="542"/>
      <c r="I2785" s="543"/>
      <c r="J2785" s="538"/>
      <c r="K2785" s="539"/>
      <c r="L2785" s="552"/>
      <c r="M2785" s="558"/>
      <c r="N2785" s="554">
        <f>L2785+J2785</f>
        <v>0</v>
      </c>
      <c r="O2785" s="555"/>
      <c r="P2785" s="538"/>
      <c r="Q2785" s="539"/>
      <c r="R2785" s="552"/>
      <c r="S2785" s="558"/>
      <c r="T2785" s="590">
        <f t="shared" ref="T2785:T2826" si="2508">R2785-P2785</f>
        <v>0</v>
      </c>
      <c r="U2785" s="591"/>
      <c r="V2785" s="550"/>
      <c r="W2785" s="543"/>
      <c r="X2785" s="538"/>
      <c r="Y2785" s="543"/>
      <c r="Z2785" s="538"/>
      <c r="AA2785" s="543"/>
      <c r="AB2785" s="538"/>
      <c r="AC2785" s="539"/>
      <c r="AD2785" s="552"/>
      <c r="AE2785" s="558"/>
      <c r="AF2785" s="586">
        <f>IF(AB2785=0,0,(AD2785/AB2785)*100)</f>
        <v>0</v>
      </c>
      <c r="AG2785" s="587"/>
      <c r="AH2785" s="538"/>
      <c r="AI2785" s="539"/>
      <c r="AJ2785" s="552"/>
      <c r="AK2785" s="558"/>
      <c r="AL2785" s="590">
        <f>IF(AH2785=0,0,(AJ2785/AH2785)*100)</f>
        <v>0</v>
      </c>
      <c r="AM2785" s="591"/>
      <c r="AN2785" s="538"/>
      <c r="AO2785" s="539"/>
      <c r="AP2785" s="552"/>
      <c r="AQ2785" s="558"/>
      <c r="AR2785" s="590">
        <f>IF(AN2785=0,0,(AP2785/AN2785)*100)</f>
        <v>0</v>
      </c>
      <c r="AS2785" s="591"/>
      <c r="AT2785" s="578">
        <f>AB2785+AH2785+AN2785</f>
        <v>0</v>
      </c>
      <c r="AU2785" s="579"/>
      <c r="AV2785" s="574">
        <f>AD2785+AJ2785+AP2785</f>
        <v>0</v>
      </c>
      <c r="AW2785" s="575"/>
      <c r="AX2785" s="590">
        <f>IF(AT2785=0,0,(AV2785/AT2785)*100)</f>
        <v>0</v>
      </c>
      <c r="AY2785" s="591"/>
      <c r="AZ2785" s="538"/>
      <c r="BA2785" s="539"/>
      <c r="BB2785" s="552"/>
      <c r="BC2785" s="558"/>
      <c r="BD2785" s="590">
        <f>IF(AZ2785=0,0,(BB2785/AZ2785)*100)</f>
        <v>0</v>
      </c>
      <c r="BE2785" s="591"/>
      <c r="BF2785" s="578">
        <f>AT2785+AZ2785</f>
        <v>0</v>
      </c>
      <c r="BG2785" s="579"/>
      <c r="BH2785" s="574">
        <f>AV2785+BB2785</f>
        <v>0</v>
      </c>
      <c r="BI2785" s="575"/>
      <c r="BJ2785" s="590">
        <f>IF(BF2785=0,0,(BH2785/BF2785)*100)</f>
        <v>0</v>
      </c>
      <c r="BK2785" s="591"/>
      <c r="BL2785" s="650">
        <f>(AD2785*2)+(AJ2785*2)+(AP2785*3)+BB2785</f>
        <v>0</v>
      </c>
      <c r="BM2785" s="651"/>
      <c r="BN2785" s="652"/>
      <c r="BO2785" s="599" t="e">
        <f>(BL2785*BR$2468)+(N2785*BR$2469)+(X2785*BR$2470)+(R2785*BR$2471)+(V2785*BR$2472)+(Z2785*BR$2473)</f>
        <v>#REF!</v>
      </c>
      <c r="BP2785" s="599" t="e">
        <f>((AZ2785-BB2785)*BR$2475)+((AT2785-AV2785)*BR$2474)+(H2785*BR$2476)+(P2785*BR$2477)</f>
        <v>#REF!</v>
      </c>
      <c r="BQ2785" s="70" t="s">
        <v>74</v>
      </c>
      <c r="BR2785" s="71" t="e">
        <f>IF(#REF!="B",#REF!,IF(#REF!="C",#REF!,#REF!))</f>
        <v>#REF!</v>
      </c>
      <c r="BS2785" s="67"/>
    </row>
    <row r="2786" spans="1:71" ht="21.75" customHeight="1">
      <c r="A2786" s="54"/>
      <c r="B2786" s="549"/>
      <c r="C2786" s="560" t="str">
        <f>IF(ROSTER!D$10="","",ROSTER!D$10)</f>
        <v/>
      </c>
      <c r="D2786" s="561"/>
      <c r="E2786" s="547"/>
      <c r="F2786" s="502"/>
      <c r="G2786" s="507"/>
      <c r="H2786" s="544"/>
      <c r="I2786" s="545"/>
      <c r="J2786" s="540"/>
      <c r="K2786" s="541"/>
      <c r="L2786" s="553"/>
      <c r="M2786" s="559"/>
      <c r="N2786" s="556" t="s">
        <v>14</v>
      </c>
      <c r="O2786" s="557"/>
      <c r="P2786" s="540"/>
      <c r="Q2786" s="541"/>
      <c r="R2786" s="553"/>
      <c r="S2786" s="559"/>
      <c r="T2786" s="592"/>
      <c r="U2786" s="593"/>
      <c r="V2786" s="551"/>
      <c r="W2786" s="545"/>
      <c r="X2786" s="540"/>
      <c r="Y2786" s="545"/>
      <c r="Z2786" s="540"/>
      <c r="AA2786" s="545"/>
      <c r="AB2786" s="540"/>
      <c r="AC2786" s="541"/>
      <c r="AD2786" s="553"/>
      <c r="AE2786" s="559"/>
      <c r="AF2786" s="588"/>
      <c r="AG2786" s="589"/>
      <c r="AH2786" s="540"/>
      <c r="AI2786" s="541"/>
      <c r="AJ2786" s="553"/>
      <c r="AK2786" s="559"/>
      <c r="AL2786" s="592"/>
      <c r="AM2786" s="593"/>
      <c r="AN2786" s="540"/>
      <c r="AO2786" s="541"/>
      <c r="AP2786" s="553"/>
      <c r="AQ2786" s="559"/>
      <c r="AR2786" s="592"/>
      <c r="AS2786" s="593"/>
      <c r="AT2786" s="580"/>
      <c r="AU2786" s="581"/>
      <c r="AV2786" s="576"/>
      <c r="AW2786" s="577"/>
      <c r="AX2786" s="592"/>
      <c r="AY2786" s="593"/>
      <c r="AZ2786" s="540"/>
      <c r="BA2786" s="541"/>
      <c r="BB2786" s="553"/>
      <c r="BC2786" s="559"/>
      <c r="BD2786" s="592"/>
      <c r="BE2786" s="593"/>
      <c r="BF2786" s="580"/>
      <c r="BG2786" s="581"/>
      <c r="BH2786" s="576"/>
      <c r="BI2786" s="577"/>
      <c r="BJ2786" s="592"/>
      <c r="BK2786" s="593"/>
      <c r="BL2786" s="653"/>
      <c r="BM2786" s="654"/>
      <c r="BN2786" s="655"/>
      <c r="BO2786" s="600"/>
      <c r="BP2786" s="600"/>
      <c r="BQ2786" s="70" t="s">
        <v>75</v>
      </c>
      <c r="BR2786" s="71" t="e">
        <f>IF(#REF!="B",#REF!,IF(#REF!="C",#REF!,#REF!))</f>
        <v>#REF!</v>
      </c>
      <c r="BS2786" s="67"/>
    </row>
    <row r="2787" spans="1:71" ht="21.75" customHeight="1">
      <c r="A2787" s="54"/>
      <c r="B2787" s="565" t="str">
        <f>IF(ROSTER!B$12="","",ROSTER!B$12)</f>
        <v/>
      </c>
      <c r="C2787" s="536" t="str">
        <f>IF(ROSTER!C$12="","",ROSTER!C$12)</f>
        <v/>
      </c>
      <c r="D2787" s="537"/>
      <c r="E2787" s="546"/>
      <c r="F2787" s="501">
        <f>IF(E2787="y",1,IF(E2787="S",1,0))</f>
        <v>0</v>
      </c>
      <c r="G2787" s="506">
        <f>IF(E2787="S",1,0)</f>
        <v>0</v>
      </c>
      <c r="H2787" s="542"/>
      <c r="I2787" s="543"/>
      <c r="J2787" s="538"/>
      <c r="K2787" s="539"/>
      <c r="L2787" s="552"/>
      <c r="M2787" s="558"/>
      <c r="N2787" s="554">
        <f>L2787+J2787</f>
        <v>0</v>
      </c>
      <c r="O2787" s="555"/>
      <c r="P2787" s="538"/>
      <c r="Q2787" s="539"/>
      <c r="R2787" s="552"/>
      <c r="S2787" s="558"/>
      <c r="T2787" s="590">
        <f t="shared" ref="T2787:T2826" si="2509">R2787-P2787</f>
        <v>0</v>
      </c>
      <c r="U2787" s="591"/>
      <c r="V2787" s="550"/>
      <c r="W2787" s="543"/>
      <c r="X2787" s="538"/>
      <c r="Y2787" s="543"/>
      <c r="Z2787" s="538"/>
      <c r="AA2787" s="543"/>
      <c r="AB2787" s="538"/>
      <c r="AC2787" s="539"/>
      <c r="AD2787" s="552"/>
      <c r="AE2787" s="558"/>
      <c r="AF2787" s="586">
        <f>IF(AB2787=0,0,(AD2787/AB2787)*100)</f>
        <v>0</v>
      </c>
      <c r="AG2787" s="587"/>
      <c r="AH2787" s="538"/>
      <c r="AI2787" s="539"/>
      <c r="AJ2787" s="552"/>
      <c r="AK2787" s="558"/>
      <c r="AL2787" s="590">
        <f>IF(AH2787=0,0,(AJ2787/AH2787)*100)</f>
        <v>0</v>
      </c>
      <c r="AM2787" s="591"/>
      <c r="AN2787" s="538"/>
      <c r="AO2787" s="539"/>
      <c r="AP2787" s="552"/>
      <c r="AQ2787" s="558"/>
      <c r="AR2787" s="590">
        <f>IF(AN2787=0,0,(AP2787/AN2787)*100)</f>
        <v>0</v>
      </c>
      <c r="AS2787" s="591"/>
      <c r="AT2787" s="578">
        <f>AB2787+AH2787+AN2787</f>
        <v>0</v>
      </c>
      <c r="AU2787" s="579"/>
      <c r="AV2787" s="574">
        <f>AD2787+AJ2787+AP2787</f>
        <v>0</v>
      </c>
      <c r="AW2787" s="575"/>
      <c r="AX2787" s="590">
        <f>IF(AT2787=0,0,(AV2787/AT2787)*100)</f>
        <v>0</v>
      </c>
      <c r="AY2787" s="591"/>
      <c r="AZ2787" s="538"/>
      <c r="BA2787" s="539"/>
      <c r="BB2787" s="552"/>
      <c r="BC2787" s="558"/>
      <c r="BD2787" s="590">
        <f>IF(AZ2787=0,0,(BB2787/AZ2787)*100)</f>
        <v>0</v>
      </c>
      <c r="BE2787" s="591"/>
      <c r="BF2787" s="578">
        <f>AT2787+AZ2787</f>
        <v>0</v>
      </c>
      <c r="BG2787" s="579"/>
      <c r="BH2787" s="574">
        <f>AV2787+BB2787</f>
        <v>0</v>
      </c>
      <c r="BI2787" s="575"/>
      <c r="BJ2787" s="590">
        <f>IF(BF2787=0,0,(BH2787/BF2787)*100)</f>
        <v>0</v>
      </c>
      <c r="BK2787" s="591"/>
      <c r="BL2787" s="650">
        <f>(AD2787*2)+(AJ2787*2)+(AP2787*3)+BB2787</f>
        <v>0</v>
      </c>
      <c r="BM2787" s="651"/>
      <c r="BN2787" s="652"/>
      <c r="BO2787" s="599" t="e">
        <f>(BL2787*BR$2468)+(N2787*BR$2469)+(X2787*BR$2470)+(R2787*BR$2471)+(V2787*BR$2472)+(Z2787*BR$2473)</f>
        <v>#REF!</v>
      </c>
      <c r="BP2787" s="599" t="e">
        <f>((AZ2787-BB2787)*BR$2475)+((AT2787-AV2787)*BR$2474)+(H2787*BR$2476)+(P2787*BR$2477)</f>
        <v>#REF!</v>
      </c>
      <c r="BQ2787" s="70" t="s">
        <v>76</v>
      </c>
      <c r="BR2787" s="71" t="e">
        <f>IF(#REF!="B",#REF!,IF(#REF!="C",#REF!,#REF!))</f>
        <v>#REF!</v>
      </c>
      <c r="BS2787" s="67"/>
    </row>
    <row r="2788" spans="1:71" ht="21.75" customHeight="1">
      <c r="A2788" s="54"/>
      <c r="B2788" s="566"/>
      <c r="C2788" s="560" t="str">
        <f>IF(ROSTER!D$12="","",ROSTER!D$12)</f>
        <v/>
      </c>
      <c r="D2788" s="561"/>
      <c r="E2788" s="547"/>
      <c r="F2788" s="502"/>
      <c r="G2788" s="507"/>
      <c r="H2788" s="544"/>
      <c r="I2788" s="545"/>
      <c r="J2788" s="540"/>
      <c r="K2788" s="541"/>
      <c r="L2788" s="553"/>
      <c r="M2788" s="559"/>
      <c r="N2788" s="556" t="s">
        <v>14</v>
      </c>
      <c r="O2788" s="557"/>
      <c r="P2788" s="540"/>
      <c r="Q2788" s="541"/>
      <c r="R2788" s="553"/>
      <c r="S2788" s="559"/>
      <c r="T2788" s="592"/>
      <c r="U2788" s="593"/>
      <c r="V2788" s="551"/>
      <c r="W2788" s="545"/>
      <c r="X2788" s="540"/>
      <c r="Y2788" s="545"/>
      <c r="Z2788" s="540"/>
      <c r="AA2788" s="545"/>
      <c r="AB2788" s="540"/>
      <c r="AC2788" s="541"/>
      <c r="AD2788" s="553"/>
      <c r="AE2788" s="559"/>
      <c r="AF2788" s="588"/>
      <c r="AG2788" s="589"/>
      <c r="AH2788" s="540"/>
      <c r="AI2788" s="541"/>
      <c r="AJ2788" s="553"/>
      <c r="AK2788" s="559"/>
      <c r="AL2788" s="592"/>
      <c r="AM2788" s="593"/>
      <c r="AN2788" s="540"/>
      <c r="AO2788" s="541"/>
      <c r="AP2788" s="553"/>
      <c r="AQ2788" s="559"/>
      <c r="AR2788" s="592"/>
      <c r="AS2788" s="593"/>
      <c r="AT2788" s="580"/>
      <c r="AU2788" s="581"/>
      <c r="AV2788" s="576"/>
      <c r="AW2788" s="577"/>
      <c r="AX2788" s="592"/>
      <c r="AY2788" s="593"/>
      <c r="AZ2788" s="540"/>
      <c r="BA2788" s="541"/>
      <c r="BB2788" s="553"/>
      <c r="BC2788" s="559"/>
      <c r="BD2788" s="592"/>
      <c r="BE2788" s="593"/>
      <c r="BF2788" s="580"/>
      <c r="BG2788" s="581"/>
      <c r="BH2788" s="576"/>
      <c r="BI2788" s="577"/>
      <c r="BJ2788" s="592"/>
      <c r="BK2788" s="593"/>
      <c r="BL2788" s="653"/>
      <c r="BM2788" s="654"/>
      <c r="BN2788" s="655"/>
      <c r="BO2788" s="600"/>
      <c r="BP2788" s="600"/>
      <c r="BQ2788" s="70" t="s">
        <v>77</v>
      </c>
      <c r="BR2788" s="71" t="e">
        <f>IF(#REF!="B",#REF!,IF(#REF!="C",#REF!,#REF!))</f>
        <v>#REF!</v>
      </c>
      <c r="BS2788" s="67"/>
    </row>
    <row r="2789" spans="1:71" ht="21.75" customHeight="1">
      <c r="A2789" s="54"/>
      <c r="B2789" s="565" t="str">
        <f>IF(ROSTER!B$14="","",ROSTER!B$14)</f>
        <v/>
      </c>
      <c r="C2789" s="536" t="str">
        <f>IF(ROSTER!C$14="","",ROSTER!C$14)</f>
        <v/>
      </c>
      <c r="D2789" s="537"/>
      <c r="E2789" s="546"/>
      <c r="F2789" s="501">
        <f>IF(E2789="y",1,IF(E2789="S",1,0))</f>
        <v>0</v>
      </c>
      <c r="G2789" s="506">
        <f>IF(E2789="S",1,0)</f>
        <v>0</v>
      </c>
      <c r="H2789" s="542"/>
      <c r="I2789" s="543"/>
      <c r="J2789" s="538"/>
      <c r="K2789" s="539"/>
      <c r="L2789" s="552"/>
      <c r="M2789" s="558"/>
      <c r="N2789" s="554">
        <f>L2789+J2789</f>
        <v>0</v>
      </c>
      <c r="O2789" s="555"/>
      <c r="P2789" s="538"/>
      <c r="Q2789" s="539"/>
      <c r="R2789" s="552"/>
      <c r="S2789" s="558"/>
      <c r="T2789" s="590">
        <f t="shared" ref="T2789:T2826" si="2510">R2789-P2789</f>
        <v>0</v>
      </c>
      <c r="U2789" s="591"/>
      <c r="V2789" s="550"/>
      <c r="W2789" s="543"/>
      <c r="X2789" s="538"/>
      <c r="Y2789" s="543"/>
      <c r="Z2789" s="538"/>
      <c r="AA2789" s="543"/>
      <c r="AB2789" s="538"/>
      <c r="AC2789" s="539"/>
      <c r="AD2789" s="552"/>
      <c r="AE2789" s="558"/>
      <c r="AF2789" s="586">
        <f>IF(AB2789=0,0,(AD2789/AB2789)*100)</f>
        <v>0</v>
      </c>
      <c r="AG2789" s="587"/>
      <c r="AH2789" s="538"/>
      <c r="AI2789" s="539"/>
      <c r="AJ2789" s="552"/>
      <c r="AK2789" s="558"/>
      <c r="AL2789" s="590">
        <f>IF(AH2789=0,0,(AJ2789/AH2789)*100)</f>
        <v>0</v>
      </c>
      <c r="AM2789" s="591"/>
      <c r="AN2789" s="538"/>
      <c r="AO2789" s="539"/>
      <c r="AP2789" s="552"/>
      <c r="AQ2789" s="558"/>
      <c r="AR2789" s="590">
        <f>IF(AN2789=0,0,(AP2789/AN2789)*100)</f>
        <v>0</v>
      </c>
      <c r="AS2789" s="591"/>
      <c r="AT2789" s="578">
        <f>AB2789+AH2789+AN2789</f>
        <v>0</v>
      </c>
      <c r="AU2789" s="579"/>
      <c r="AV2789" s="574">
        <f>AD2789+AJ2789+AP2789</f>
        <v>0</v>
      </c>
      <c r="AW2789" s="575"/>
      <c r="AX2789" s="590">
        <f>IF(AT2789=0,0,(AV2789/AT2789)*100)</f>
        <v>0</v>
      </c>
      <c r="AY2789" s="591"/>
      <c r="AZ2789" s="538"/>
      <c r="BA2789" s="539"/>
      <c r="BB2789" s="552"/>
      <c r="BC2789" s="558"/>
      <c r="BD2789" s="590">
        <f>IF(AZ2789=0,0,(BB2789/AZ2789)*100)</f>
        <v>0</v>
      </c>
      <c r="BE2789" s="591"/>
      <c r="BF2789" s="578">
        <f>AT2789+AZ2789</f>
        <v>0</v>
      </c>
      <c r="BG2789" s="579"/>
      <c r="BH2789" s="574">
        <f>AV2789+BB2789</f>
        <v>0</v>
      </c>
      <c r="BI2789" s="575"/>
      <c r="BJ2789" s="590">
        <f>IF(BF2789=0,0,(BH2789/BF2789)*100)</f>
        <v>0</v>
      </c>
      <c r="BK2789" s="591"/>
      <c r="BL2789" s="650">
        <f>(AD2789*2)+(AJ2789*2)+(AP2789*3)+BB2789</f>
        <v>0</v>
      </c>
      <c r="BM2789" s="651"/>
      <c r="BN2789" s="652"/>
      <c r="BO2789" s="599" t="e">
        <f>(BL2789*BR$2468)+(N2789*BR$2469)+(X2789*BR$2470)+(R2789*BR$2471)+(V2789*BR$2472)+(Z2789*BR$2473)</f>
        <v>#REF!</v>
      </c>
      <c r="BP2789" s="599" t="e">
        <f>((AZ2789-BB2789)*BR$2475)+((AT2789-AV2789)*BR$2474)+(H2789*BR$2476)+(P2789*BR$2477)</f>
        <v>#REF!</v>
      </c>
      <c r="BQ2789" s="70" t="s">
        <v>78</v>
      </c>
      <c r="BR2789" s="71" t="e">
        <f>IF(#REF!="B",#REF!,IF(#REF!="C",#REF!,#REF!))</f>
        <v>#REF!</v>
      </c>
      <c r="BS2789" s="67"/>
    </row>
    <row r="2790" spans="1:71" ht="21.75" customHeight="1">
      <c r="A2790" s="54"/>
      <c r="B2790" s="566"/>
      <c r="C2790" s="560" t="str">
        <f>IF(ROSTER!D$14="","",ROSTER!D$14)</f>
        <v/>
      </c>
      <c r="D2790" s="561"/>
      <c r="E2790" s="547"/>
      <c r="F2790" s="502"/>
      <c r="G2790" s="507"/>
      <c r="H2790" s="544"/>
      <c r="I2790" s="545"/>
      <c r="J2790" s="540"/>
      <c r="K2790" s="541"/>
      <c r="L2790" s="553"/>
      <c r="M2790" s="559"/>
      <c r="N2790" s="556" t="s">
        <v>14</v>
      </c>
      <c r="O2790" s="557"/>
      <c r="P2790" s="540"/>
      <c r="Q2790" s="541"/>
      <c r="R2790" s="553"/>
      <c r="S2790" s="559"/>
      <c r="T2790" s="592"/>
      <c r="U2790" s="593"/>
      <c r="V2790" s="551"/>
      <c r="W2790" s="545"/>
      <c r="X2790" s="540"/>
      <c r="Y2790" s="545"/>
      <c r="Z2790" s="540"/>
      <c r="AA2790" s="545"/>
      <c r="AB2790" s="540"/>
      <c r="AC2790" s="541"/>
      <c r="AD2790" s="553"/>
      <c r="AE2790" s="559"/>
      <c r="AF2790" s="588"/>
      <c r="AG2790" s="589"/>
      <c r="AH2790" s="540"/>
      <c r="AI2790" s="541"/>
      <c r="AJ2790" s="553"/>
      <c r="AK2790" s="559"/>
      <c r="AL2790" s="592"/>
      <c r="AM2790" s="593"/>
      <c r="AN2790" s="540"/>
      <c r="AO2790" s="541"/>
      <c r="AP2790" s="553"/>
      <c r="AQ2790" s="559"/>
      <c r="AR2790" s="592"/>
      <c r="AS2790" s="593"/>
      <c r="AT2790" s="580"/>
      <c r="AU2790" s="581"/>
      <c r="AV2790" s="576"/>
      <c r="AW2790" s="577"/>
      <c r="AX2790" s="592"/>
      <c r="AY2790" s="593"/>
      <c r="AZ2790" s="540"/>
      <c r="BA2790" s="541"/>
      <c r="BB2790" s="553"/>
      <c r="BC2790" s="559"/>
      <c r="BD2790" s="592"/>
      <c r="BE2790" s="593"/>
      <c r="BF2790" s="580"/>
      <c r="BG2790" s="581"/>
      <c r="BH2790" s="576"/>
      <c r="BI2790" s="577"/>
      <c r="BJ2790" s="592"/>
      <c r="BK2790" s="593"/>
      <c r="BL2790" s="653"/>
      <c r="BM2790" s="654"/>
      <c r="BN2790" s="655"/>
      <c r="BO2790" s="600"/>
      <c r="BP2790" s="600"/>
      <c r="BQ2790" s="70" t="s">
        <v>79</v>
      </c>
      <c r="BR2790" s="71" t="e">
        <f>IF(#REF!="B",#REF!,IF(#REF!="C",#REF!,#REF!))</f>
        <v>#REF!</v>
      </c>
      <c r="BS2790" s="67"/>
    </row>
    <row r="2791" spans="1:71" ht="21.75" customHeight="1">
      <c r="A2791" s="54"/>
      <c r="B2791" s="565" t="str">
        <f>IF(ROSTER!B$16="","",ROSTER!B$16)</f>
        <v/>
      </c>
      <c r="C2791" s="536" t="str">
        <f>IF(ROSTER!C$16="","",ROSTER!C$16)</f>
        <v/>
      </c>
      <c r="D2791" s="537"/>
      <c r="E2791" s="546"/>
      <c r="F2791" s="501">
        <f>IF(E2791="y",1,IF(E2791="S",1,0))</f>
        <v>0</v>
      </c>
      <c r="G2791" s="506">
        <f>IF(E2791="S",1,0)</f>
        <v>0</v>
      </c>
      <c r="H2791" s="542"/>
      <c r="I2791" s="543"/>
      <c r="J2791" s="538"/>
      <c r="K2791" s="539"/>
      <c r="L2791" s="552"/>
      <c r="M2791" s="558"/>
      <c r="N2791" s="554">
        <f>L2791+J2791</f>
        <v>0</v>
      </c>
      <c r="O2791" s="555"/>
      <c r="P2791" s="538"/>
      <c r="Q2791" s="539"/>
      <c r="R2791" s="552"/>
      <c r="S2791" s="558"/>
      <c r="T2791" s="590">
        <f t="shared" ref="T2791:T2826" si="2511">R2791-P2791</f>
        <v>0</v>
      </c>
      <c r="U2791" s="591"/>
      <c r="V2791" s="550"/>
      <c r="W2791" s="543"/>
      <c r="X2791" s="538"/>
      <c r="Y2791" s="543"/>
      <c r="Z2791" s="538"/>
      <c r="AA2791" s="543"/>
      <c r="AB2791" s="538"/>
      <c r="AC2791" s="539"/>
      <c r="AD2791" s="552"/>
      <c r="AE2791" s="558"/>
      <c r="AF2791" s="586">
        <f>IF(AB2791=0,0,(AD2791/AB2791)*100)</f>
        <v>0</v>
      </c>
      <c r="AG2791" s="587"/>
      <c r="AH2791" s="538"/>
      <c r="AI2791" s="539"/>
      <c r="AJ2791" s="552"/>
      <c r="AK2791" s="558"/>
      <c r="AL2791" s="590">
        <f>IF(AH2791=0,0,(AJ2791/AH2791)*100)</f>
        <v>0</v>
      </c>
      <c r="AM2791" s="591"/>
      <c r="AN2791" s="538"/>
      <c r="AO2791" s="539"/>
      <c r="AP2791" s="552"/>
      <c r="AQ2791" s="558"/>
      <c r="AR2791" s="590">
        <f>IF(AN2791=0,0,(AP2791/AN2791)*100)</f>
        <v>0</v>
      </c>
      <c r="AS2791" s="591"/>
      <c r="AT2791" s="578">
        <f>AB2791+AH2791+AN2791</f>
        <v>0</v>
      </c>
      <c r="AU2791" s="579"/>
      <c r="AV2791" s="574">
        <f>AD2791+AJ2791+AP2791</f>
        <v>0</v>
      </c>
      <c r="AW2791" s="575"/>
      <c r="AX2791" s="590">
        <f>IF(AT2791=0,0,(AV2791/AT2791)*100)</f>
        <v>0</v>
      </c>
      <c r="AY2791" s="591"/>
      <c r="AZ2791" s="538"/>
      <c r="BA2791" s="539"/>
      <c r="BB2791" s="552"/>
      <c r="BC2791" s="558"/>
      <c r="BD2791" s="590">
        <f>IF(AZ2791=0,0,(BB2791/AZ2791)*100)</f>
        <v>0</v>
      </c>
      <c r="BE2791" s="591"/>
      <c r="BF2791" s="578">
        <f>AT2791+AZ2791</f>
        <v>0</v>
      </c>
      <c r="BG2791" s="579"/>
      <c r="BH2791" s="574">
        <f>AV2791+BB2791</f>
        <v>0</v>
      </c>
      <c r="BI2791" s="575"/>
      <c r="BJ2791" s="590">
        <f>IF(BF2791=0,0,(BH2791/BF2791)*100)</f>
        <v>0</v>
      </c>
      <c r="BK2791" s="591"/>
      <c r="BL2791" s="650">
        <f>(AD2791*2)+(AJ2791*2)+(AP2791*3)+BB2791</f>
        <v>0</v>
      </c>
      <c r="BM2791" s="651"/>
      <c r="BN2791" s="652"/>
      <c r="BO2791" s="599" t="e">
        <f>(BL2791*BR$2468)+(N2791*BR$2469)+(X2791*BR$2470)+(R2791*BR$2471)+(V2791*BR$2472)+(Z2791*BR$2473)</f>
        <v>#REF!</v>
      </c>
      <c r="BP2791" s="599" t="e">
        <f>((AZ2791-BB2791)*BR$2475)+((AT2791-AV2791)*BR$2474)+(H2791*BR$2476)+(P2791*BR$2477)</f>
        <v>#REF!</v>
      </c>
      <c r="BQ2791" s="70" t="s">
        <v>80</v>
      </c>
      <c r="BR2791" s="71" t="e">
        <f>IF(#REF!="B",#REF!,IF(#REF!="C",#REF!,#REF!))</f>
        <v>#REF!</v>
      </c>
      <c r="BS2791" s="67"/>
    </row>
    <row r="2792" spans="1:71" ht="21.75" customHeight="1">
      <c r="A2792" s="54"/>
      <c r="B2792" s="566"/>
      <c r="C2792" s="560" t="str">
        <f>IF(ROSTER!D$16="","",ROSTER!D$16)</f>
        <v/>
      </c>
      <c r="D2792" s="561"/>
      <c r="E2792" s="547"/>
      <c r="F2792" s="502"/>
      <c r="G2792" s="507"/>
      <c r="H2792" s="544"/>
      <c r="I2792" s="545"/>
      <c r="J2792" s="540"/>
      <c r="K2792" s="541"/>
      <c r="L2792" s="553"/>
      <c r="M2792" s="559"/>
      <c r="N2792" s="556" t="s">
        <v>14</v>
      </c>
      <c r="O2792" s="557"/>
      <c r="P2792" s="540"/>
      <c r="Q2792" s="541"/>
      <c r="R2792" s="553"/>
      <c r="S2792" s="559"/>
      <c r="T2792" s="592"/>
      <c r="U2792" s="593"/>
      <c r="V2792" s="551"/>
      <c r="W2792" s="545"/>
      <c r="X2792" s="540"/>
      <c r="Y2792" s="545"/>
      <c r="Z2792" s="540"/>
      <c r="AA2792" s="545"/>
      <c r="AB2792" s="540"/>
      <c r="AC2792" s="541"/>
      <c r="AD2792" s="553"/>
      <c r="AE2792" s="559"/>
      <c r="AF2792" s="588"/>
      <c r="AG2792" s="589"/>
      <c r="AH2792" s="540"/>
      <c r="AI2792" s="541"/>
      <c r="AJ2792" s="553"/>
      <c r="AK2792" s="559"/>
      <c r="AL2792" s="592"/>
      <c r="AM2792" s="593"/>
      <c r="AN2792" s="540"/>
      <c r="AO2792" s="541"/>
      <c r="AP2792" s="553"/>
      <c r="AQ2792" s="559"/>
      <c r="AR2792" s="592"/>
      <c r="AS2792" s="593"/>
      <c r="AT2792" s="580"/>
      <c r="AU2792" s="581"/>
      <c r="AV2792" s="576"/>
      <c r="AW2792" s="577"/>
      <c r="AX2792" s="592"/>
      <c r="AY2792" s="593"/>
      <c r="AZ2792" s="540"/>
      <c r="BA2792" s="541"/>
      <c r="BB2792" s="553"/>
      <c r="BC2792" s="559"/>
      <c r="BD2792" s="592"/>
      <c r="BE2792" s="593"/>
      <c r="BF2792" s="580"/>
      <c r="BG2792" s="581"/>
      <c r="BH2792" s="576"/>
      <c r="BI2792" s="577"/>
      <c r="BJ2792" s="592"/>
      <c r="BK2792" s="593"/>
      <c r="BL2792" s="653"/>
      <c r="BM2792" s="654"/>
      <c r="BN2792" s="655"/>
      <c r="BO2792" s="600"/>
      <c r="BP2792" s="600"/>
      <c r="BQ2792" s="70" t="s">
        <v>81</v>
      </c>
      <c r="BR2792" s="71" t="e">
        <f>IF(#REF!="B",#REF!,IF(#REF!="C",#REF!,#REF!))</f>
        <v>#REF!</v>
      </c>
      <c r="BS2792" s="67"/>
    </row>
    <row r="2793" spans="1:71" ht="21.75" customHeight="1">
      <c r="A2793" s="54"/>
      <c r="B2793" s="565" t="str">
        <f>IF(ROSTER!B$18="","",ROSTER!B$18)</f>
        <v/>
      </c>
      <c r="C2793" s="536" t="str">
        <f>IF(ROSTER!C$18="","",ROSTER!C$18)</f>
        <v/>
      </c>
      <c r="D2793" s="537"/>
      <c r="E2793" s="546"/>
      <c r="F2793" s="501">
        <f>IF(E2793="y",1,IF(E2793="S",1,0))</f>
        <v>0</v>
      </c>
      <c r="G2793" s="506">
        <f>IF(E2793="S",1,0)</f>
        <v>0</v>
      </c>
      <c r="H2793" s="542"/>
      <c r="I2793" s="543"/>
      <c r="J2793" s="538"/>
      <c r="K2793" s="539"/>
      <c r="L2793" s="552"/>
      <c r="M2793" s="558"/>
      <c r="N2793" s="554">
        <f>L2793+J2793</f>
        <v>0</v>
      </c>
      <c r="O2793" s="555"/>
      <c r="P2793" s="538"/>
      <c r="Q2793" s="539"/>
      <c r="R2793" s="552"/>
      <c r="S2793" s="558"/>
      <c r="T2793" s="590">
        <f t="shared" ref="T2793:T2826" si="2512">R2793-P2793</f>
        <v>0</v>
      </c>
      <c r="U2793" s="591"/>
      <c r="V2793" s="550"/>
      <c r="W2793" s="543"/>
      <c r="X2793" s="538"/>
      <c r="Y2793" s="543"/>
      <c r="Z2793" s="538"/>
      <c r="AA2793" s="543"/>
      <c r="AB2793" s="538"/>
      <c r="AC2793" s="539"/>
      <c r="AD2793" s="552"/>
      <c r="AE2793" s="558"/>
      <c r="AF2793" s="586">
        <f>IF(AB2793=0,0,(AD2793/AB2793)*100)</f>
        <v>0</v>
      </c>
      <c r="AG2793" s="587"/>
      <c r="AH2793" s="538"/>
      <c r="AI2793" s="539"/>
      <c r="AJ2793" s="552"/>
      <c r="AK2793" s="558"/>
      <c r="AL2793" s="590">
        <f>IF(AH2793=0,0,(AJ2793/AH2793)*100)</f>
        <v>0</v>
      </c>
      <c r="AM2793" s="591"/>
      <c r="AN2793" s="538"/>
      <c r="AO2793" s="539"/>
      <c r="AP2793" s="552"/>
      <c r="AQ2793" s="558"/>
      <c r="AR2793" s="590">
        <f>IF(AN2793=0,0,(AP2793/AN2793)*100)</f>
        <v>0</v>
      </c>
      <c r="AS2793" s="591"/>
      <c r="AT2793" s="578">
        <f>AB2793+AH2793+AN2793</f>
        <v>0</v>
      </c>
      <c r="AU2793" s="579"/>
      <c r="AV2793" s="574">
        <f>AD2793+AJ2793+AP2793</f>
        <v>0</v>
      </c>
      <c r="AW2793" s="575"/>
      <c r="AX2793" s="590">
        <f>IF(AT2793=0,0,(AV2793/AT2793)*100)</f>
        <v>0</v>
      </c>
      <c r="AY2793" s="591"/>
      <c r="AZ2793" s="538"/>
      <c r="BA2793" s="539"/>
      <c r="BB2793" s="552"/>
      <c r="BC2793" s="558"/>
      <c r="BD2793" s="590">
        <f>IF(AZ2793=0,0,(BB2793/AZ2793)*100)</f>
        <v>0</v>
      </c>
      <c r="BE2793" s="591"/>
      <c r="BF2793" s="578">
        <f>AT2793+AZ2793</f>
        <v>0</v>
      </c>
      <c r="BG2793" s="579"/>
      <c r="BH2793" s="574">
        <f>AV2793+BB2793</f>
        <v>0</v>
      </c>
      <c r="BI2793" s="575"/>
      <c r="BJ2793" s="590">
        <f>IF(BF2793=0,0,(BH2793/BF2793)*100)</f>
        <v>0</v>
      </c>
      <c r="BK2793" s="591"/>
      <c r="BL2793" s="650">
        <f>(AD2793*2)+(AJ2793*2)+(AP2793*3)+BB2793</f>
        <v>0</v>
      </c>
      <c r="BM2793" s="651"/>
      <c r="BN2793" s="652"/>
      <c r="BO2793" s="599" t="e">
        <f>(BL2793*BR$2468)+(N2793*BR$2469)+(X2793*BR$2470)+(R2793*BR$2471)+(V2793*BR$2472)+(Z2793*BR$2473)</f>
        <v>#REF!</v>
      </c>
      <c r="BP2793" s="599" t="e">
        <f>((AZ2793-BB2793)*BR$2475)+((AT2793-AV2793)*BR$2474)+(H2793*BR$2476)+(P2793*BR$2477)</f>
        <v>#REF!</v>
      </c>
      <c r="BQ2793" s="54"/>
      <c r="BR2793" s="54"/>
      <c r="BS2793" s="67"/>
    </row>
    <row r="2794" spans="1:71" ht="21.75" customHeight="1">
      <c r="A2794" s="54"/>
      <c r="B2794" s="566"/>
      <c r="C2794" s="560" t="str">
        <f>IF(ROSTER!D$18="","",ROSTER!D$18)</f>
        <v/>
      </c>
      <c r="D2794" s="561"/>
      <c r="E2794" s="547"/>
      <c r="F2794" s="502"/>
      <c r="G2794" s="507"/>
      <c r="H2794" s="544"/>
      <c r="I2794" s="545"/>
      <c r="J2794" s="540"/>
      <c r="K2794" s="541"/>
      <c r="L2794" s="553"/>
      <c r="M2794" s="559"/>
      <c r="N2794" s="556"/>
      <c r="O2794" s="557"/>
      <c r="P2794" s="540"/>
      <c r="Q2794" s="541"/>
      <c r="R2794" s="553"/>
      <c r="S2794" s="559"/>
      <c r="T2794" s="592"/>
      <c r="U2794" s="593"/>
      <c r="V2794" s="551"/>
      <c r="W2794" s="545"/>
      <c r="X2794" s="540"/>
      <c r="Y2794" s="545"/>
      <c r="Z2794" s="540"/>
      <c r="AA2794" s="545"/>
      <c r="AB2794" s="540"/>
      <c r="AC2794" s="541"/>
      <c r="AD2794" s="553"/>
      <c r="AE2794" s="559"/>
      <c r="AF2794" s="588"/>
      <c r="AG2794" s="589"/>
      <c r="AH2794" s="540"/>
      <c r="AI2794" s="541"/>
      <c r="AJ2794" s="553"/>
      <c r="AK2794" s="559"/>
      <c r="AL2794" s="592"/>
      <c r="AM2794" s="593"/>
      <c r="AN2794" s="540"/>
      <c r="AO2794" s="541"/>
      <c r="AP2794" s="553"/>
      <c r="AQ2794" s="559"/>
      <c r="AR2794" s="592"/>
      <c r="AS2794" s="593"/>
      <c r="AT2794" s="580"/>
      <c r="AU2794" s="581"/>
      <c r="AV2794" s="576"/>
      <c r="AW2794" s="577"/>
      <c r="AX2794" s="592"/>
      <c r="AY2794" s="593"/>
      <c r="AZ2794" s="540"/>
      <c r="BA2794" s="541"/>
      <c r="BB2794" s="553"/>
      <c r="BC2794" s="559"/>
      <c r="BD2794" s="592"/>
      <c r="BE2794" s="593"/>
      <c r="BF2794" s="580"/>
      <c r="BG2794" s="581"/>
      <c r="BH2794" s="576"/>
      <c r="BI2794" s="577"/>
      <c r="BJ2794" s="592"/>
      <c r="BK2794" s="593"/>
      <c r="BL2794" s="653"/>
      <c r="BM2794" s="654"/>
      <c r="BN2794" s="655"/>
      <c r="BO2794" s="600"/>
      <c r="BP2794" s="600"/>
      <c r="BQ2794" s="54"/>
      <c r="BR2794" s="54"/>
      <c r="BS2794" s="54"/>
    </row>
    <row r="2795" spans="1:71" ht="21.75" customHeight="1">
      <c r="A2795" s="54"/>
      <c r="B2795" s="565" t="str">
        <f>IF(ROSTER!B$20="","",ROSTER!B$20)</f>
        <v/>
      </c>
      <c r="C2795" s="536" t="str">
        <f>IF(ROSTER!C$20="","",ROSTER!C$20)</f>
        <v/>
      </c>
      <c r="D2795" s="537"/>
      <c r="E2795" s="546"/>
      <c r="F2795" s="501">
        <f>IF(E2795="y",1,IF(E2795="S",1,0))</f>
        <v>0</v>
      </c>
      <c r="G2795" s="506">
        <f>IF(E2795="S",1,0)</f>
        <v>0</v>
      </c>
      <c r="H2795" s="542"/>
      <c r="I2795" s="543"/>
      <c r="J2795" s="538"/>
      <c r="K2795" s="539"/>
      <c r="L2795" s="552"/>
      <c r="M2795" s="558"/>
      <c r="N2795" s="554">
        <f>L2795+J2795</f>
        <v>0</v>
      </c>
      <c r="O2795" s="555"/>
      <c r="P2795" s="538"/>
      <c r="Q2795" s="539"/>
      <c r="R2795" s="552"/>
      <c r="S2795" s="558"/>
      <c r="T2795" s="590">
        <f t="shared" ref="T2795:T2826" si="2513">R2795-P2795</f>
        <v>0</v>
      </c>
      <c r="U2795" s="591"/>
      <c r="V2795" s="550"/>
      <c r="W2795" s="543"/>
      <c r="X2795" s="538"/>
      <c r="Y2795" s="543"/>
      <c r="Z2795" s="538"/>
      <c r="AA2795" s="543"/>
      <c r="AB2795" s="538"/>
      <c r="AC2795" s="539"/>
      <c r="AD2795" s="552"/>
      <c r="AE2795" s="558"/>
      <c r="AF2795" s="586">
        <f>IF(AB2795=0,0,(AD2795/AB2795)*100)</f>
        <v>0</v>
      </c>
      <c r="AG2795" s="587"/>
      <c r="AH2795" s="538"/>
      <c r="AI2795" s="539"/>
      <c r="AJ2795" s="552"/>
      <c r="AK2795" s="558"/>
      <c r="AL2795" s="590">
        <f>IF(AH2795=0,0,(AJ2795/AH2795)*100)</f>
        <v>0</v>
      </c>
      <c r="AM2795" s="591"/>
      <c r="AN2795" s="538"/>
      <c r="AO2795" s="539"/>
      <c r="AP2795" s="552"/>
      <c r="AQ2795" s="558"/>
      <c r="AR2795" s="590">
        <f>IF(AN2795=0,0,(AP2795/AN2795)*100)</f>
        <v>0</v>
      </c>
      <c r="AS2795" s="591"/>
      <c r="AT2795" s="578">
        <f>AB2795+AH2795+AN2795</f>
        <v>0</v>
      </c>
      <c r="AU2795" s="579"/>
      <c r="AV2795" s="574">
        <f>AD2795+AJ2795+AP2795</f>
        <v>0</v>
      </c>
      <c r="AW2795" s="575"/>
      <c r="AX2795" s="590">
        <f>IF(AT2795=0,0,(AV2795/AT2795)*100)</f>
        <v>0</v>
      </c>
      <c r="AY2795" s="591"/>
      <c r="AZ2795" s="538"/>
      <c r="BA2795" s="539"/>
      <c r="BB2795" s="552"/>
      <c r="BC2795" s="558"/>
      <c r="BD2795" s="590">
        <f>IF(AZ2795=0,0,(BB2795/AZ2795)*100)</f>
        <v>0</v>
      </c>
      <c r="BE2795" s="591"/>
      <c r="BF2795" s="578">
        <f>AT2795+AZ2795</f>
        <v>0</v>
      </c>
      <c r="BG2795" s="579"/>
      <c r="BH2795" s="574">
        <f>AV2795+BB2795</f>
        <v>0</v>
      </c>
      <c r="BI2795" s="575"/>
      <c r="BJ2795" s="590">
        <f>IF(BF2795=0,0,(BH2795/BF2795)*100)</f>
        <v>0</v>
      </c>
      <c r="BK2795" s="591"/>
      <c r="BL2795" s="650">
        <f>(AD2795*2)+(AJ2795*2)+(AP2795*3)+BB2795</f>
        <v>0</v>
      </c>
      <c r="BM2795" s="651"/>
      <c r="BN2795" s="652"/>
      <c r="BO2795" s="599" t="e">
        <f>(BL2795*BR$2468)+(N2795*BR$2469)+(X2795*BR$2470)+(R2795*BR$2471)+(V2795*BR$2472)+(Z2795*BR$2473)</f>
        <v>#REF!</v>
      </c>
      <c r="BP2795" s="599" t="e">
        <f>((AZ2795-BB2795)*BR$2475)+((AT2795-AV2795)*BR$2474)+(H2795*BR$2476)+(P2795*BR$2477)</f>
        <v>#REF!</v>
      </c>
      <c r="BQ2795" s="54"/>
      <c r="BR2795" s="54"/>
      <c r="BS2795" s="54"/>
    </row>
    <row r="2796" spans="1:71" ht="21.75" customHeight="1">
      <c r="A2796" s="54"/>
      <c r="B2796" s="566"/>
      <c r="C2796" s="560" t="str">
        <f>IF(ROSTER!D$20="","",ROSTER!D$20)</f>
        <v/>
      </c>
      <c r="D2796" s="561"/>
      <c r="E2796" s="547"/>
      <c r="F2796" s="502"/>
      <c r="G2796" s="507"/>
      <c r="H2796" s="544"/>
      <c r="I2796" s="545"/>
      <c r="J2796" s="540"/>
      <c r="K2796" s="541"/>
      <c r="L2796" s="553"/>
      <c r="M2796" s="559"/>
      <c r="N2796" s="556" t="s">
        <v>14</v>
      </c>
      <c r="O2796" s="557"/>
      <c r="P2796" s="540"/>
      <c r="Q2796" s="541"/>
      <c r="R2796" s="553"/>
      <c r="S2796" s="559"/>
      <c r="T2796" s="592"/>
      <c r="U2796" s="593"/>
      <c r="V2796" s="551"/>
      <c r="W2796" s="545"/>
      <c r="X2796" s="540"/>
      <c r="Y2796" s="545"/>
      <c r="Z2796" s="540"/>
      <c r="AA2796" s="545"/>
      <c r="AB2796" s="540"/>
      <c r="AC2796" s="541"/>
      <c r="AD2796" s="553"/>
      <c r="AE2796" s="559"/>
      <c r="AF2796" s="588"/>
      <c r="AG2796" s="589"/>
      <c r="AH2796" s="540"/>
      <c r="AI2796" s="541"/>
      <c r="AJ2796" s="553"/>
      <c r="AK2796" s="559"/>
      <c r="AL2796" s="592"/>
      <c r="AM2796" s="593"/>
      <c r="AN2796" s="540"/>
      <c r="AO2796" s="541"/>
      <c r="AP2796" s="553"/>
      <c r="AQ2796" s="559"/>
      <c r="AR2796" s="592"/>
      <c r="AS2796" s="593"/>
      <c r="AT2796" s="580"/>
      <c r="AU2796" s="581"/>
      <c r="AV2796" s="576"/>
      <c r="AW2796" s="577"/>
      <c r="AX2796" s="592"/>
      <c r="AY2796" s="593"/>
      <c r="AZ2796" s="540"/>
      <c r="BA2796" s="541"/>
      <c r="BB2796" s="553"/>
      <c r="BC2796" s="559"/>
      <c r="BD2796" s="592"/>
      <c r="BE2796" s="593"/>
      <c r="BF2796" s="580"/>
      <c r="BG2796" s="581"/>
      <c r="BH2796" s="576"/>
      <c r="BI2796" s="577"/>
      <c r="BJ2796" s="592"/>
      <c r="BK2796" s="593"/>
      <c r="BL2796" s="653"/>
      <c r="BM2796" s="654"/>
      <c r="BN2796" s="655"/>
      <c r="BO2796" s="600"/>
      <c r="BP2796" s="600"/>
      <c r="BQ2796" s="54"/>
      <c r="BR2796" s="54"/>
      <c r="BS2796" s="54"/>
    </row>
    <row r="2797" spans="1:71" ht="21.75" customHeight="1">
      <c r="A2797" s="54"/>
      <c r="B2797" s="565" t="str">
        <f>IF(ROSTER!B$22="","",ROSTER!B$22)</f>
        <v/>
      </c>
      <c r="C2797" s="536" t="str">
        <f>IF(ROSTER!C$22="","",ROSTER!C$22)</f>
        <v/>
      </c>
      <c r="D2797" s="537"/>
      <c r="E2797" s="546"/>
      <c r="F2797" s="501">
        <f>IF(E2797="y",1,IF(E2797="S",1,0))</f>
        <v>0</v>
      </c>
      <c r="G2797" s="506">
        <f>IF(E2797="S",1,0)</f>
        <v>0</v>
      </c>
      <c r="H2797" s="542"/>
      <c r="I2797" s="543"/>
      <c r="J2797" s="538"/>
      <c r="K2797" s="539"/>
      <c r="L2797" s="552"/>
      <c r="M2797" s="558"/>
      <c r="N2797" s="554">
        <f>L2797+J2797</f>
        <v>0</v>
      </c>
      <c r="O2797" s="555"/>
      <c r="P2797" s="538"/>
      <c r="Q2797" s="539"/>
      <c r="R2797" s="552"/>
      <c r="S2797" s="558"/>
      <c r="T2797" s="590">
        <f t="shared" ref="T2797:T2826" si="2514">R2797-P2797</f>
        <v>0</v>
      </c>
      <c r="U2797" s="591"/>
      <c r="V2797" s="550"/>
      <c r="W2797" s="543"/>
      <c r="X2797" s="538"/>
      <c r="Y2797" s="543"/>
      <c r="Z2797" s="538"/>
      <c r="AA2797" s="543"/>
      <c r="AB2797" s="538"/>
      <c r="AC2797" s="539"/>
      <c r="AD2797" s="552"/>
      <c r="AE2797" s="558"/>
      <c r="AF2797" s="586">
        <f>IF(AB2797=0,0,(AD2797/AB2797)*100)</f>
        <v>0</v>
      </c>
      <c r="AG2797" s="587"/>
      <c r="AH2797" s="538"/>
      <c r="AI2797" s="539"/>
      <c r="AJ2797" s="552"/>
      <c r="AK2797" s="558"/>
      <c r="AL2797" s="590">
        <f>IF(AH2797=0,0,(AJ2797/AH2797)*100)</f>
        <v>0</v>
      </c>
      <c r="AM2797" s="591"/>
      <c r="AN2797" s="538"/>
      <c r="AO2797" s="539"/>
      <c r="AP2797" s="552"/>
      <c r="AQ2797" s="558"/>
      <c r="AR2797" s="590">
        <f>IF(AN2797=0,0,(AP2797/AN2797)*100)</f>
        <v>0</v>
      </c>
      <c r="AS2797" s="591"/>
      <c r="AT2797" s="578">
        <f>AB2797+AH2797+AN2797</f>
        <v>0</v>
      </c>
      <c r="AU2797" s="579"/>
      <c r="AV2797" s="574">
        <f>AD2797+AJ2797+AP2797</f>
        <v>0</v>
      </c>
      <c r="AW2797" s="575"/>
      <c r="AX2797" s="590">
        <f>IF(AT2797=0,0,(AV2797/AT2797)*100)</f>
        <v>0</v>
      </c>
      <c r="AY2797" s="591"/>
      <c r="AZ2797" s="538"/>
      <c r="BA2797" s="539"/>
      <c r="BB2797" s="552"/>
      <c r="BC2797" s="558"/>
      <c r="BD2797" s="590">
        <f>IF(AZ2797=0,0,(BB2797/AZ2797)*100)</f>
        <v>0</v>
      </c>
      <c r="BE2797" s="591"/>
      <c r="BF2797" s="578">
        <f>AT2797+AZ2797</f>
        <v>0</v>
      </c>
      <c r="BG2797" s="579"/>
      <c r="BH2797" s="574">
        <f>AV2797+BB2797</f>
        <v>0</v>
      </c>
      <c r="BI2797" s="575"/>
      <c r="BJ2797" s="590">
        <f>IF(BF2797=0,0,(BH2797/BF2797)*100)</f>
        <v>0</v>
      </c>
      <c r="BK2797" s="591"/>
      <c r="BL2797" s="650">
        <f>(AD2797*2)+(AJ2797*2)+(AP2797*3)+BB2797</f>
        <v>0</v>
      </c>
      <c r="BM2797" s="651"/>
      <c r="BN2797" s="652"/>
      <c r="BO2797" s="599" t="e">
        <f>(BL2797*BR$2468)+(N2797*BR$2469)+(X2797*BR$2470)+(R2797*BR$2471)+(V2797*BR$2472)+(Z2797*BR$2473)</f>
        <v>#REF!</v>
      </c>
      <c r="BP2797" s="599" t="e">
        <f>((AZ2797-BB2797)*BR$2475)+((AT2797-AV2797)*BR$2474)+(H2797*BR$2476)+(P2797*BR$2477)</f>
        <v>#REF!</v>
      </c>
      <c r="BQ2797" s="54"/>
      <c r="BR2797" s="54"/>
      <c r="BS2797" s="54"/>
    </row>
    <row r="2798" spans="1:71" ht="21.75" customHeight="1">
      <c r="A2798" s="54"/>
      <c r="B2798" s="566"/>
      <c r="C2798" s="560" t="str">
        <f>IF(ROSTER!D$22="","",ROSTER!D$22)</f>
        <v/>
      </c>
      <c r="D2798" s="561"/>
      <c r="E2798" s="547"/>
      <c r="F2798" s="502"/>
      <c r="G2798" s="507"/>
      <c r="H2798" s="544"/>
      <c r="I2798" s="545"/>
      <c r="J2798" s="540"/>
      <c r="K2798" s="541"/>
      <c r="L2798" s="553"/>
      <c r="M2798" s="559"/>
      <c r="N2798" s="556" t="s">
        <v>14</v>
      </c>
      <c r="O2798" s="557"/>
      <c r="P2798" s="540"/>
      <c r="Q2798" s="541"/>
      <c r="R2798" s="553"/>
      <c r="S2798" s="559"/>
      <c r="T2798" s="592"/>
      <c r="U2798" s="593"/>
      <c r="V2798" s="551"/>
      <c r="W2798" s="545"/>
      <c r="X2798" s="540"/>
      <c r="Y2798" s="545"/>
      <c r="Z2798" s="540"/>
      <c r="AA2798" s="545"/>
      <c r="AB2798" s="540"/>
      <c r="AC2798" s="541"/>
      <c r="AD2798" s="553"/>
      <c r="AE2798" s="559"/>
      <c r="AF2798" s="588"/>
      <c r="AG2798" s="589"/>
      <c r="AH2798" s="540"/>
      <c r="AI2798" s="541"/>
      <c r="AJ2798" s="553"/>
      <c r="AK2798" s="559"/>
      <c r="AL2798" s="592"/>
      <c r="AM2798" s="593"/>
      <c r="AN2798" s="540"/>
      <c r="AO2798" s="541"/>
      <c r="AP2798" s="553"/>
      <c r="AQ2798" s="559"/>
      <c r="AR2798" s="592"/>
      <c r="AS2798" s="593"/>
      <c r="AT2798" s="580"/>
      <c r="AU2798" s="581"/>
      <c r="AV2798" s="576"/>
      <c r="AW2798" s="577"/>
      <c r="AX2798" s="592"/>
      <c r="AY2798" s="593"/>
      <c r="AZ2798" s="540"/>
      <c r="BA2798" s="541"/>
      <c r="BB2798" s="553"/>
      <c r="BC2798" s="559"/>
      <c r="BD2798" s="592"/>
      <c r="BE2798" s="593"/>
      <c r="BF2798" s="580"/>
      <c r="BG2798" s="581"/>
      <c r="BH2798" s="576"/>
      <c r="BI2798" s="577"/>
      <c r="BJ2798" s="592"/>
      <c r="BK2798" s="593"/>
      <c r="BL2798" s="653"/>
      <c r="BM2798" s="654"/>
      <c r="BN2798" s="655"/>
      <c r="BO2798" s="600"/>
      <c r="BP2798" s="600"/>
      <c r="BQ2798" s="54"/>
      <c r="BR2798" s="54"/>
      <c r="BS2798" s="54"/>
    </row>
    <row r="2799" spans="1:71" ht="21.75" customHeight="1">
      <c r="A2799" s="54"/>
      <c r="B2799" s="565" t="str">
        <f>IF(ROSTER!B$24="","",ROSTER!B$24)</f>
        <v/>
      </c>
      <c r="C2799" s="536" t="str">
        <f>IF(ROSTER!C$24="","",ROSTER!C$24)</f>
        <v/>
      </c>
      <c r="D2799" s="537"/>
      <c r="E2799" s="546"/>
      <c r="F2799" s="501">
        <f>IF(E2799="y",1,IF(E2799="S",1,0))</f>
        <v>0</v>
      </c>
      <c r="G2799" s="506">
        <f>IF(E2799="S",1,0)</f>
        <v>0</v>
      </c>
      <c r="H2799" s="542"/>
      <c r="I2799" s="543"/>
      <c r="J2799" s="538"/>
      <c r="K2799" s="539"/>
      <c r="L2799" s="552"/>
      <c r="M2799" s="558"/>
      <c r="N2799" s="554">
        <f>L2799+J2799</f>
        <v>0</v>
      </c>
      <c r="O2799" s="555"/>
      <c r="P2799" s="538"/>
      <c r="Q2799" s="539"/>
      <c r="R2799" s="552"/>
      <c r="S2799" s="558"/>
      <c r="T2799" s="590">
        <f t="shared" ref="T2799:T2826" si="2515">R2799-P2799</f>
        <v>0</v>
      </c>
      <c r="U2799" s="591"/>
      <c r="V2799" s="550"/>
      <c r="W2799" s="543"/>
      <c r="X2799" s="538"/>
      <c r="Y2799" s="543"/>
      <c r="Z2799" s="538"/>
      <c r="AA2799" s="543"/>
      <c r="AB2799" s="538"/>
      <c r="AC2799" s="539"/>
      <c r="AD2799" s="552"/>
      <c r="AE2799" s="558"/>
      <c r="AF2799" s="586">
        <f>IF(AB2799=0,0,(AD2799/AB2799)*100)</f>
        <v>0</v>
      </c>
      <c r="AG2799" s="587"/>
      <c r="AH2799" s="538"/>
      <c r="AI2799" s="539"/>
      <c r="AJ2799" s="552"/>
      <c r="AK2799" s="558"/>
      <c r="AL2799" s="590">
        <f>IF(AH2799=0,0,(AJ2799/AH2799)*100)</f>
        <v>0</v>
      </c>
      <c r="AM2799" s="591"/>
      <c r="AN2799" s="538"/>
      <c r="AO2799" s="539"/>
      <c r="AP2799" s="552"/>
      <c r="AQ2799" s="558"/>
      <c r="AR2799" s="590">
        <f>IF(AN2799=0,0,(AP2799/AN2799)*100)</f>
        <v>0</v>
      </c>
      <c r="AS2799" s="591"/>
      <c r="AT2799" s="578">
        <f>AB2799+AH2799+AN2799</f>
        <v>0</v>
      </c>
      <c r="AU2799" s="579"/>
      <c r="AV2799" s="574">
        <f>AD2799+AJ2799+AP2799</f>
        <v>0</v>
      </c>
      <c r="AW2799" s="575"/>
      <c r="AX2799" s="590">
        <f>IF(AT2799=0,0,(AV2799/AT2799)*100)</f>
        <v>0</v>
      </c>
      <c r="AY2799" s="591"/>
      <c r="AZ2799" s="538"/>
      <c r="BA2799" s="539"/>
      <c r="BB2799" s="552"/>
      <c r="BC2799" s="558"/>
      <c r="BD2799" s="590">
        <f>IF(AZ2799=0,0,(BB2799/AZ2799)*100)</f>
        <v>0</v>
      </c>
      <c r="BE2799" s="591"/>
      <c r="BF2799" s="578">
        <f>AT2799+AZ2799</f>
        <v>0</v>
      </c>
      <c r="BG2799" s="579"/>
      <c r="BH2799" s="574">
        <f>AV2799+BB2799</f>
        <v>0</v>
      </c>
      <c r="BI2799" s="575"/>
      <c r="BJ2799" s="590">
        <f>IF(BF2799=0,0,(BH2799/BF2799)*100)</f>
        <v>0</v>
      </c>
      <c r="BK2799" s="591"/>
      <c r="BL2799" s="650">
        <f>(AD2799*2)+(AJ2799*2)+(AP2799*3)+BB2799</f>
        <v>0</v>
      </c>
      <c r="BM2799" s="651"/>
      <c r="BN2799" s="652"/>
      <c r="BO2799" s="599" t="e">
        <f>(BL2799*BR$2468)+(N2799*BR$2469)+(X2799*BR$2470)+(R2799*BR$2471)+(V2799*BR$2472)+(Z2799*BR$2473)</f>
        <v>#REF!</v>
      </c>
      <c r="BP2799" s="599" t="e">
        <f>((AZ2799-BB2799)*BR$2475)+((AT2799-AV2799)*BR$2474)+(H2799*BR$2476)+(P2799*BR$2477)</f>
        <v>#REF!</v>
      </c>
      <c r="BQ2799" s="54"/>
      <c r="BR2799" s="54"/>
      <c r="BS2799" s="54"/>
    </row>
    <row r="2800" spans="1:71" ht="21.75" customHeight="1">
      <c r="A2800" s="54"/>
      <c r="B2800" s="566"/>
      <c r="C2800" s="560" t="str">
        <f>IF(ROSTER!D$24="","",ROSTER!D$24)</f>
        <v/>
      </c>
      <c r="D2800" s="561"/>
      <c r="E2800" s="547"/>
      <c r="F2800" s="502"/>
      <c r="G2800" s="507"/>
      <c r="H2800" s="544"/>
      <c r="I2800" s="545"/>
      <c r="J2800" s="540"/>
      <c r="K2800" s="541"/>
      <c r="L2800" s="553"/>
      <c r="M2800" s="559"/>
      <c r="N2800" s="556" t="s">
        <v>14</v>
      </c>
      <c r="O2800" s="557"/>
      <c r="P2800" s="540"/>
      <c r="Q2800" s="541"/>
      <c r="R2800" s="553"/>
      <c r="S2800" s="559"/>
      <c r="T2800" s="592"/>
      <c r="U2800" s="593"/>
      <c r="V2800" s="551"/>
      <c r="W2800" s="545"/>
      <c r="X2800" s="540"/>
      <c r="Y2800" s="545"/>
      <c r="Z2800" s="540"/>
      <c r="AA2800" s="545"/>
      <c r="AB2800" s="540"/>
      <c r="AC2800" s="541"/>
      <c r="AD2800" s="553"/>
      <c r="AE2800" s="559"/>
      <c r="AF2800" s="588"/>
      <c r="AG2800" s="589"/>
      <c r="AH2800" s="540"/>
      <c r="AI2800" s="541"/>
      <c r="AJ2800" s="553"/>
      <c r="AK2800" s="559"/>
      <c r="AL2800" s="592"/>
      <c r="AM2800" s="593"/>
      <c r="AN2800" s="540"/>
      <c r="AO2800" s="541"/>
      <c r="AP2800" s="553"/>
      <c r="AQ2800" s="559"/>
      <c r="AR2800" s="592"/>
      <c r="AS2800" s="593"/>
      <c r="AT2800" s="580"/>
      <c r="AU2800" s="581"/>
      <c r="AV2800" s="576"/>
      <c r="AW2800" s="577"/>
      <c r="AX2800" s="592"/>
      <c r="AY2800" s="593"/>
      <c r="AZ2800" s="540"/>
      <c r="BA2800" s="541"/>
      <c r="BB2800" s="553"/>
      <c r="BC2800" s="559"/>
      <c r="BD2800" s="592"/>
      <c r="BE2800" s="593"/>
      <c r="BF2800" s="580"/>
      <c r="BG2800" s="581"/>
      <c r="BH2800" s="576"/>
      <c r="BI2800" s="577"/>
      <c r="BJ2800" s="592"/>
      <c r="BK2800" s="593"/>
      <c r="BL2800" s="653"/>
      <c r="BM2800" s="654"/>
      <c r="BN2800" s="655"/>
      <c r="BO2800" s="600"/>
      <c r="BP2800" s="600"/>
      <c r="BQ2800" s="54"/>
      <c r="BR2800" s="54"/>
      <c r="BS2800" s="54"/>
    </row>
    <row r="2801" spans="1:71" ht="21.75" customHeight="1">
      <c r="A2801" s="54"/>
      <c r="B2801" s="565" t="str">
        <f>IF(ROSTER!B$26="","",ROSTER!B$26)</f>
        <v/>
      </c>
      <c r="C2801" s="536" t="str">
        <f>IF(ROSTER!C$26="","",ROSTER!C$26)</f>
        <v/>
      </c>
      <c r="D2801" s="537"/>
      <c r="E2801" s="546"/>
      <c r="F2801" s="501">
        <f>IF(E2801="y",1,IF(E2801="S",1,0))</f>
        <v>0</v>
      </c>
      <c r="G2801" s="506">
        <f>IF(E2801="S",1,0)</f>
        <v>0</v>
      </c>
      <c r="H2801" s="542"/>
      <c r="I2801" s="543"/>
      <c r="J2801" s="538"/>
      <c r="K2801" s="539"/>
      <c r="L2801" s="552"/>
      <c r="M2801" s="558"/>
      <c r="N2801" s="554">
        <f>L2801+J2801</f>
        <v>0</v>
      </c>
      <c r="O2801" s="555"/>
      <c r="P2801" s="538"/>
      <c r="Q2801" s="539"/>
      <c r="R2801" s="552"/>
      <c r="S2801" s="558"/>
      <c r="T2801" s="590">
        <f t="shared" ref="T2801:T2826" si="2516">R2801-P2801</f>
        <v>0</v>
      </c>
      <c r="U2801" s="591"/>
      <c r="V2801" s="550"/>
      <c r="W2801" s="543"/>
      <c r="X2801" s="538"/>
      <c r="Y2801" s="543"/>
      <c r="Z2801" s="538"/>
      <c r="AA2801" s="543"/>
      <c r="AB2801" s="538"/>
      <c r="AC2801" s="539"/>
      <c r="AD2801" s="552"/>
      <c r="AE2801" s="558"/>
      <c r="AF2801" s="586">
        <f>IF(AB2801=0,0,(AD2801/AB2801)*100)</f>
        <v>0</v>
      </c>
      <c r="AG2801" s="587"/>
      <c r="AH2801" s="538"/>
      <c r="AI2801" s="539"/>
      <c r="AJ2801" s="552"/>
      <c r="AK2801" s="558"/>
      <c r="AL2801" s="590">
        <f>IF(AH2801=0,0,(AJ2801/AH2801)*100)</f>
        <v>0</v>
      </c>
      <c r="AM2801" s="591"/>
      <c r="AN2801" s="538"/>
      <c r="AO2801" s="539"/>
      <c r="AP2801" s="552"/>
      <c r="AQ2801" s="558"/>
      <c r="AR2801" s="590">
        <f>IF(AN2801=0,0,(AP2801/AN2801)*100)</f>
        <v>0</v>
      </c>
      <c r="AS2801" s="591"/>
      <c r="AT2801" s="578">
        <f>AB2801+AH2801+AN2801</f>
        <v>0</v>
      </c>
      <c r="AU2801" s="579"/>
      <c r="AV2801" s="574">
        <f>AD2801+AJ2801+AP2801</f>
        <v>0</v>
      </c>
      <c r="AW2801" s="575"/>
      <c r="AX2801" s="590">
        <f>IF(AT2801=0,0,(AV2801/AT2801)*100)</f>
        <v>0</v>
      </c>
      <c r="AY2801" s="591"/>
      <c r="AZ2801" s="538"/>
      <c r="BA2801" s="539"/>
      <c r="BB2801" s="552"/>
      <c r="BC2801" s="558"/>
      <c r="BD2801" s="590">
        <f>IF(AZ2801=0,0,(BB2801/AZ2801)*100)</f>
        <v>0</v>
      </c>
      <c r="BE2801" s="591"/>
      <c r="BF2801" s="578">
        <f>AT2801+AZ2801</f>
        <v>0</v>
      </c>
      <c r="BG2801" s="579"/>
      <c r="BH2801" s="574">
        <f>AV2801+BB2801</f>
        <v>0</v>
      </c>
      <c r="BI2801" s="575"/>
      <c r="BJ2801" s="590">
        <f>IF(BF2801=0,0,(BH2801/BF2801)*100)</f>
        <v>0</v>
      </c>
      <c r="BK2801" s="591"/>
      <c r="BL2801" s="650">
        <f>(AD2801*2)+(AJ2801*2)+(AP2801*3)+BB2801</f>
        <v>0</v>
      </c>
      <c r="BM2801" s="651"/>
      <c r="BN2801" s="652"/>
      <c r="BO2801" s="599" t="e">
        <f>(BL2801*BR$2468)+(N2801*BR$2469)+(X2801*BR$2470)+(R2801*BR$2471)+(V2801*BR$2472)+(Z2801*BR$2473)</f>
        <v>#REF!</v>
      </c>
      <c r="BP2801" s="599" t="e">
        <f>((AZ2801-BB2801)*BR$2475)+((AT2801-AV2801)*BR$2474)+(H2801*BR$2476)+(P2801*BR$2477)</f>
        <v>#REF!</v>
      </c>
      <c r="BQ2801" s="54"/>
      <c r="BR2801" s="54"/>
      <c r="BS2801" s="54"/>
    </row>
    <row r="2802" spans="1:71" ht="21.75" customHeight="1">
      <c r="A2802" s="54"/>
      <c r="B2802" s="566"/>
      <c r="C2802" s="560" t="str">
        <f>IF(ROSTER!D$26="","",ROSTER!D$26)</f>
        <v/>
      </c>
      <c r="D2802" s="561"/>
      <c r="E2802" s="547"/>
      <c r="F2802" s="502"/>
      <c r="G2802" s="507"/>
      <c r="H2802" s="544"/>
      <c r="I2802" s="545"/>
      <c r="J2802" s="540"/>
      <c r="K2802" s="541"/>
      <c r="L2802" s="553"/>
      <c r="M2802" s="559"/>
      <c r="N2802" s="556" t="s">
        <v>14</v>
      </c>
      <c r="O2802" s="557"/>
      <c r="P2802" s="540"/>
      <c r="Q2802" s="541"/>
      <c r="R2802" s="553"/>
      <c r="S2802" s="559"/>
      <c r="T2802" s="592"/>
      <c r="U2802" s="593"/>
      <c r="V2802" s="551"/>
      <c r="W2802" s="545"/>
      <c r="X2802" s="540"/>
      <c r="Y2802" s="545"/>
      <c r="Z2802" s="540"/>
      <c r="AA2802" s="545"/>
      <c r="AB2802" s="540"/>
      <c r="AC2802" s="541"/>
      <c r="AD2802" s="553"/>
      <c r="AE2802" s="559"/>
      <c r="AF2802" s="588"/>
      <c r="AG2802" s="589"/>
      <c r="AH2802" s="540"/>
      <c r="AI2802" s="541"/>
      <c r="AJ2802" s="553"/>
      <c r="AK2802" s="559"/>
      <c r="AL2802" s="592"/>
      <c r="AM2802" s="593"/>
      <c r="AN2802" s="540"/>
      <c r="AO2802" s="541"/>
      <c r="AP2802" s="553"/>
      <c r="AQ2802" s="559"/>
      <c r="AR2802" s="592"/>
      <c r="AS2802" s="593"/>
      <c r="AT2802" s="580"/>
      <c r="AU2802" s="581"/>
      <c r="AV2802" s="576"/>
      <c r="AW2802" s="577"/>
      <c r="AX2802" s="592"/>
      <c r="AY2802" s="593"/>
      <c r="AZ2802" s="540"/>
      <c r="BA2802" s="541"/>
      <c r="BB2802" s="553"/>
      <c r="BC2802" s="559"/>
      <c r="BD2802" s="592"/>
      <c r="BE2802" s="593"/>
      <c r="BF2802" s="580"/>
      <c r="BG2802" s="581"/>
      <c r="BH2802" s="576"/>
      <c r="BI2802" s="577"/>
      <c r="BJ2802" s="592"/>
      <c r="BK2802" s="593"/>
      <c r="BL2802" s="653"/>
      <c r="BM2802" s="654"/>
      <c r="BN2802" s="655"/>
      <c r="BO2802" s="600"/>
      <c r="BP2802" s="600"/>
      <c r="BQ2802" s="54"/>
      <c r="BR2802" s="54"/>
      <c r="BS2802" s="54"/>
    </row>
    <row r="2803" spans="1:71" ht="21.75" customHeight="1">
      <c r="A2803" s="54"/>
      <c r="B2803" s="565" t="str">
        <f>IF(ROSTER!B$28="","",ROSTER!B$28)</f>
        <v/>
      </c>
      <c r="C2803" s="536" t="str">
        <f>IF(ROSTER!C$28="","",ROSTER!C$28)</f>
        <v/>
      </c>
      <c r="D2803" s="537"/>
      <c r="E2803" s="546"/>
      <c r="F2803" s="501">
        <f>IF(E2803="y",1,IF(E2803="S",1,0))</f>
        <v>0</v>
      </c>
      <c r="G2803" s="506">
        <f>IF(E2803="S",1,0)</f>
        <v>0</v>
      </c>
      <c r="H2803" s="542"/>
      <c r="I2803" s="543"/>
      <c r="J2803" s="538"/>
      <c r="K2803" s="539"/>
      <c r="L2803" s="552"/>
      <c r="M2803" s="558"/>
      <c r="N2803" s="554">
        <f>L2803+J2803</f>
        <v>0</v>
      </c>
      <c r="O2803" s="555"/>
      <c r="P2803" s="538"/>
      <c r="Q2803" s="539"/>
      <c r="R2803" s="552"/>
      <c r="S2803" s="558"/>
      <c r="T2803" s="590">
        <f t="shared" ref="T2803:T2826" si="2517">R2803-P2803</f>
        <v>0</v>
      </c>
      <c r="U2803" s="591"/>
      <c r="V2803" s="550"/>
      <c r="W2803" s="543"/>
      <c r="X2803" s="538"/>
      <c r="Y2803" s="543"/>
      <c r="Z2803" s="538"/>
      <c r="AA2803" s="543"/>
      <c r="AB2803" s="538"/>
      <c r="AC2803" s="539"/>
      <c r="AD2803" s="552"/>
      <c r="AE2803" s="558"/>
      <c r="AF2803" s="586">
        <f>IF(AB2803=0,0,(AD2803/AB2803)*100)</f>
        <v>0</v>
      </c>
      <c r="AG2803" s="587"/>
      <c r="AH2803" s="538"/>
      <c r="AI2803" s="539"/>
      <c r="AJ2803" s="552"/>
      <c r="AK2803" s="558"/>
      <c r="AL2803" s="590">
        <f>IF(AH2803=0,0,(AJ2803/AH2803)*100)</f>
        <v>0</v>
      </c>
      <c r="AM2803" s="591"/>
      <c r="AN2803" s="538"/>
      <c r="AO2803" s="539"/>
      <c r="AP2803" s="552"/>
      <c r="AQ2803" s="558"/>
      <c r="AR2803" s="590">
        <f>IF(AN2803=0,0,(AP2803/AN2803)*100)</f>
        <v>0</v>
      </c>
      <c r="AS2803" s="591"/>
      <c r="AT2803" s="578">
        <f>AB2803+AH2803+AN2803</f>
        <v>0</v>
      </c>
      <c r="AU2803" s="579"/>
      <c r="AV2803" s="574">
        <f>AD2803+AJ2803+AP2803</f>
        <v>0</v>
      </c>
      <c r="AW2803" s="575"/>
      <c r="AX2803" s="590">
        <f>IF(AT2803=0,0,(AV2803/AT2803)*100)</f>
        <v>0</v>
      </c>
      <c r="AY2803" s="591"/>
      <c r="AZ2803" s="538"/>
      <c r="BA2803" s="539"/>
      <c r="BB2803" s="552"/>
      <c r="BC2803" s="558"/>
      <c r="BD2803" s="590">
        <f>IF(AZ2803=0,0,(BB2803/AZ2803)*100)</f>
        <v>0</v>
      </c>
      <c r="BE2803" s="591"/>
      <c r="BF2803" s="578">
        <f>AT2803+AZ2803</f>
        <v>0</v>
      </c>
      <c r="BG2803" s="579"/>
      <c r="BH2803" s="574">
        <f>AV2803+BB2803</f>
        <v>0</v>
      </c>
      <c r="BI2803" s="575"/>
      <c r="BJ2803" s="590">
        <f>IF(BF2803=0,0,(BH2803/BF2803)*100)</f>
        <v>0</v>
      </c>
      <c r="BK2803" s="591"/>
      <c r="BL2803" s="650">
        <f>(AD2803*2)+(AJ2803*2)+(AP2803*3)+BB2803</f>
        <v>0</v>
      </c>
      <c r="BM2803" s="651"/>
      <c r="BN2803" s="652"/>
      <c r="BO2803" s="599" t="e">
        <f>(BL2803*BR$2468)+(N2803*BR$2469)+(X2803*BR$2470)+(R2803*BR$2471)+(V2803*BR$2472)+(Z2803*BR$2473)</f>
        <v>#REF!</v>
      </c>
      <c r="BP2803" s="599" t="e">
        <f>((AZ2803-BB2803)*BR$2475)+((AT2803-AV2803)*BR$2474)+(H2803*BR$2476)+(P2803*BR$2477)</f>
        <v>#REF!</v>
      </c>
      <c r="BQ2803" s="54"/>
      <c r="BR2803" s="54"/>
      <c r="BS2803" s="54"/>
    </row>
    <row r="2804" spans="1:71" ht="21.75" customHeight="1">
      <c r="A2804" s="54"/>
      <c r="B2804" s="566"/>
      <c r="C2804" s="560" t="str">
        <f>IF(ROSTER!D$28="","",ROSTER!D$28)</f>
        <v/>
      </c>
      <c r="D2804" s="561"/>
      <c r="E2804" s="547"/>
      <c r="F2804" s="502"/>
      <c r="G2804" s="507"/>
      <c r="H2804" s="544"/>
      <c r="I2804" s="545"/>
      <c r="J2804" s="540"/>
      <c r="K2804" s="541"/>
      <c r="L2804" s="553"/>
      <c r="M2804" s="559"/>
      <c r="N2804" s="556" t="s">
        <v>14</v>
      </c>
      <c r="O2804" s="557"/>
      <c r="P2804" s="540"/>
      <c r="Q2804" s="541"/>
      <c r="R2804" s="553"/>
      <c r="S2804" s="559"/>
      <c r="T2804" s="592"/>
      <c r="U2804" s="593"/>
      <c r="V2804" s="551"/>
      <c r="W2804" s="545"/>
      <c r="X2804" s="540"/>
      <c r="Y2804" s="545"/>
      <c r="Z2804" s="540"/>
      <c r="AA2804" s="545"/>
      <c r="AB2804" s="540"/>
      <c r="AC2804" s="541"/>
      <c r="AD2804" s="553"/>
      <c r="AE2804" s="559"/>
      <c r="AF2804" s="588"/>
      <c r="AG2804" s="589"/>
      <c r="AH2804" s="540"/>
      <c r="AI2804" s="541"/>
      <c r="AJ2804" s="553"/>
      <c r="AK2804" s="559"/>
      <c r="AL2804" s="592"/>
      <c r="AM2804" s="593"/>
      <c r="AN2804" s="540"/>
      <c r="AO2804" s="541"/>
      <c r="AP2804" s="553"/>
      <c r="AQ2804" s="559"/>
      <c r="AR2804" s="592"/>
      <c r="AS2804" s="593"/>
      <c r="AT2804" s="580"/>
      <c r="AU2804" s="581"/>
      <c r="AV2804" s="576"/>
      <c r="AW2804" s="577"/>
      <c r="AX2804" s="592"/>
      <c r="AY2804" s="593"/>
      <c r="AZ2804" s="540"/>
      <c r="BA2804" s="541"/>
      <c r="BB2804" s="553"/>
      <c r="BC2804" s="559"/>
      <c r="BD2804" s="592"/>
      <c r="BE2804" s="593"/>
      <c r="BF2804" s="580"/>
      <c r="BG2804" s="581"/>
      <c r="BH2804" s="576"/>
      <c r="BI2804" s="577"/>
      <c r="BJ2804" s="592"/>
      <c r="BK2804" s="593"/>
      <c r="BL2804" s="653"/>
      <c r="BM2804" s="654"/>
      <c r="BN2804" s="655"/>
      <c r="BO2804" s="600"/>
      <c r="BP2804" s="600"/>
      <c r="BQ2804" s="54"/>
      <c r="BR2804" s="54"/>
      <c r="BS2804" s="54"/>
    </row>
    <row r="2805" spans="1:71" ht="21.75" customHeight="1">
      <c r="A2805" s="54"/>
      <c r="B2805" s="565" t="str">
        <f>IF(ROSTER!B$30="","",ROSTER!B$30)</f>
        <v/>
      </c>
      <c r="C2805" s="536" t="str">
        <f>IF(ROSTER!C$30="","",ROSTER!C$30)</f>
        <v/>
      </c>
      <c r="D2805" s="537"/>
      <c r="E2805" s="546"/>
      <c r="F2805" s="501">
        <f>IF(E2805="y",1,IF(E2805="S",1,0))</f>
        <v>0</v>
      </c>
      <c r="G2805" s="506">
        <f>IF(E2805="S",1,0)</f>
        <v>0</v>
      </c>
      <c r="H2805" s="542"/>
      <c r="I2805" s="543"/>
      <c r="J2805" s="538"/>
      <c r="K2805" s="539"/>
      <c r="L2805" s="552"/>
      <c r="M2805" s="558"/>
      <c r="N2805" s="554">
        <f>L2805+J2805</f>
        <v>0</v>
      </c>
      <c r="O2805" s="555"/>
      <c r="P2805" s="538"/>
      <c r="Q2805" s="539"/>
      <c r="R2805" s="552"/>
      <c r="S2805" s="558"/>
      <c r="T2805" s="590">
        <f t="shared" ref="T2805:T2826" si="2518">R2805-P2805</f>
        <v>0</v>
      </c>
      <c r="U2805" s="591"/>
      <c r="V2805" s="550"/>
      <c r="W2805" s="543"/>
      <c r="X2805" s="538"/>
      <c r="Y2805" s="543"/>
      <c r="Z2805" s="538"/>
      <c r="AA2805" s="543"/>
      <c r="AB2805" s="538"/>
      <c r="AC2805" s="539"/>
      <c r="AD2805" s="552"/>
      <c r="AE2805" s="558"/>
      <c r="AF2805" s="586">
        <f>IF(AB2805=0,0,(AD2805/AB2805)*100)</f>
        <v>0</v>
      </c>
      <c r="AG2805" s="587"/>
      <c r="AH2805" s="538"/>
      <c r="AI2805" s="539"/>
      <c r="AJ2805" s="552"/>
      <c r="AK2805" s="558"/>
      <c r="AL2805" s="590">
        <f>IF(AH2805=0,0,(AJ2805/AH2805)*100)</f>
        <v>0</v>
      </c>
      <c r="AM2805" s="591"/>
      <c r="AN2805" s="538"/>
      <c r="AO2805" s="539"/>
      <c r="AP2805" s="552"/>
      <c r="AQ2805" s="558"/>
      <c r="AR2805" s="590">
        <f>IF(AN2805=0,0,(AP2805/AN2805)*100)</f>
        <v>0</v>
      </c>
      <c r="AS2805" s="591"/>
      <c r="AT2805" s="578">
        <f>AB2805+AH2805+AN2805</f>
        <v>0</v>
      </c>
      <c r="AU2805" s="579"/>
      <c r="AV2805" s="574">
        <f>AD2805+AJ2805+AP2805</f>
        <v>0</v>
      </c>
      <c r="AW2805" s="575"/>
      <c r="AX2805" s="590">
        <f>IF(AT2805=0,0,(AV2805/AT2805)*100)</f>
        <v>0</v>
      </c>
      <c r="AY2805" s="591"/>
      <c r="AZ2805" s="538"/>
      <c r="BA2805" s="539"/>
      <c r="BB2805" s="552"/>
      <c r="BC2805" s="558"/>
      <c r="BD2805" s="590">
        <f>IF(AZ2805=0,0,(BB2805/AZ2805)*100)</f>
        <v>0</v>
      </c>
      <c r="BE2805" s="591"/>
      <c r="BF2805" s="578">
        <f>AT2805+AZ2805</f>
        <v>0</v>
      </c>
      <c r="BG2805" s="579"/>
      <c r="BH2805" s="574">
        <f>AV2805+BB2805</f>
        <v>0</v>
      </c>
      <c r="BI2805" s="575"/>
      <c r="BJ2805" s="590">
        <f>IF(BF2805=0,0,(BH2805/BF2805)*100)</f>
        <v>0</v>
      </c>
      <c r="BK2805" s="591"/>
      <c r="BL2805" s="650">
        <f>(AD2805*2)+(AJ2805*2)+(AP2805*3)+BB2805</f>
        <v>0</v>
      </c>
      <c r="BM2805" s="651"/>
      <c r="BN2805" s="652"/>
      <c r="BO2805" s="599" t="e">
        <f>(BL2805*BR$2468)+(N2805*BR$2469)+(X2805*BR$2470)+(R2805*BR$2471)+(V2805*BR$2472)+(Z2805*BR$2473)</f>
        <v>#REF!</v>
      </c>
      <c r="BP2805" s="599" t="e">
        <f>((AZ2805-BB2805)*BR$2475)+((AT2805-AV2805)*BR$2474)+(H2805*BR$2476)+(P2805*BR$2477)</f>
        <v>#REF!</v>
      </c>
      <c r="BQ2805" s="54"/>
      <c r="BR2805" s="54"/>
      <c r="BS2805" s="54"/>
    </row>
    <row r="2806" spans="1:71" ht="21.75" customHeight="1">
      <c r="A2806" s="54"/>
      <c r="B2806" s="566"/>
      <c r="C2806" s="560" t="str">
        <f>IF(ROSTER!D$30="","",ROSTER!D$30)</f>
        <v/>
      </c>
      <c r="D2806" s="561"/>
      <c r="E2806" s="547"/>
      <c r="F2806" s="502"/>
      <c r="G2806" s="507"/>
      <c r="H2806" s="544"/>
      <c r="I2806" s="545"/>
      <c r="J2806" s="540"/>
      <c r="K2806" s="541"/>
      <c r="L2806" s="553"/>
      <c r="M2806" s="559"/>
      <c r="N2806" s="556" t="s">
        <v>14</v>
      </c>
      <c r="O2806" s="557"/>
      <c r="P2806" s="540"/>
      <c r="Q2806" s="541"/>
      <c r="R2806" s="553"/>
      <c r="S2806" s="559"/>
      <c r="T2806" s="592"/>
      <c r="U2806" s="593"/>
      <c r="V2806" s="551"/>
      <c r="W2806" s="545"/>
      <c r="X2806" s="540"/>
      <c r="Y2806" s="545"/>
      <c r="Z2806" s="540"/>
      <c r="AA2806" s="545"/>
      <c r="AB2806" s="540"/>
      <c r="AC2806" s="541"/>
      <c r="AD2806" s="553"/>
      <c r="AE2806" s="559"/>
      <c r="AF2806" s="588"/>
      <c r="AG2806" s="589"/>
      <c r="AH2806" s="540"/>
      <c r="AI2806" s="541"/>
      <c r="AJ2806" s="553"/>
      <c r="AK2806" s="559"/>
      <c r="AL2806" s="592"/>
      <c r="AM2806" s="593"/>
      <c r="AN2806" s="540"/>
      <c r="AO2806" s="541"/>
      <c r="AP2806" s="553"/>
      <c r="AQ2806" s="559"/>
      <c r="AR2806" s="592"/>
      <c r="AS2806" s="593"/>
      <c r="AT2806" s="580"/>
      <c r="AU2806" s="581"/>
      <c r="AV2806" s="576"/>
      <c r="AW2806" s="577"/>
      <c r="AX2806" s="592"/>
      <c r="AY2806" s="593"/>
      <c r="AZ2806" s="540"/>
      <c r="BA2806" s="541"/>
      <c r="BB2806" s="553"/>
      <c r="BC2806" s="559"/>
      <c r="BD2806" s="592"/>
      <c r="BE2806" s="593"/>
      <c r="BF2806" s="580"/>
      <c r="BG2806" s="581"/>
      <c r="BH2806" s="576"/>
      <c r="BI2806" s="577"/>
      <c r="BJ2806" s="592"/>
      <c r="BK2806" s="593"/>
      <c r="BL2806" s="653"/>
      <c r="BM2806" s="654"/>
      <c r="BN2806" s="655"/>
      <c r="BO2806" s="600"/>
      <c r="BP2806" s="600"/>
      <c r="BQ2806" s="54"/>
      <c r="BR2806" s="54"/>
      <c r="BS2806" s="54"/>
    </row>
    <row r="2807" spans="1:71" ht="21.75" customHeight="1">
      <c r="A2807" s="54"/>
      <c r="B2807" s="565" t="str">
        <f>IF(ROSTER!B$32="","",ROSTER!B$32)</f>
        <v/>
      </c>
      <c r="C2807" s="536" t="str">
        <f>IF(ROSTER!C$32="","",ROSTER!C$32)</f>
        <v/>
      </c>
      <c r="D2807" s="537"/>
      <c r="E2807" s="546"/>
      <c r="F2807" s="501">
        <f>IF(E2807="y",1,IF(E2807="S",1,0))</f>
        <v>0</v>
      </c>
      <c r="G2807" s="506">
        <f>IF(E2807="S",1,0)</f>
        <v>0</v>
      </c>
      <c r="H2807" s="542"/>
      <c r="I2807" s="543"/>
      <c r="J2807" s="538"/>
      <c r="K2807" s="539"/>
      <c r="L2807" s="552"/>
      <c r="M2807" s="558"/>
      <c r="N2807" s="554">
        <f>L2807+J2807</f>
        <v>0</v>
      </c>
      <c r="O2807" s="555"/>
      <c r="P2807" s="538"/>
      <c r="Q2807" s="539"/>
      <c r="R2807" s="552"/>
      <c r="S2807" s="558"/>
      <c r="T2807" s="590">
        <f t="shared" ref="T2807:T2826" si="2519">R2807-P2807</f>
        <v>0</v>
      </c>
      <c r="U2807" s="591"/>
      <c r="V2807" s="550"/>
      <c r="W2807" s="543"/>
      <c r="X2807" s="538"/>
      <c r="Y2807" s="543"/>
      <c r="Z2807" s="538"/>
      <c r="AA2807" s="543"/>
      <c r="AB2807" s="538"/>
      <c r="AC2807" s="539"/>
      <c r="AD2807" s="552"/>
      <c r="AE2807" s="558"/>
      <c r="AF2807" s="586">
        <f>IF(AB2807=0,0,(AD2807/AB2807)*100)</f>
        <v>0</v>
      </c>
      <c r="AG2807" s="587"/>
      <c r="AH2807" s="538"/>
      <c r="AI2807" s="539"/>
      <c r="AJ2807" s="552"/>
      <c r="AK2807" s="558"/>
      <c r="AL2807" s="590">
        <f>IF(AH2807=0,0,(AJ2807/AH2807)*100)</f>
        <v>0</v>
      </c>
      <c r="AM2807" s="591"/>
      <c r="AN2807" s="538"/>
      <c r="AO2807" s="539"/>
      <c r="AP2807" s="552"/>
      <c r="AQ2807" s="558"/>
      <c r="AR2807" s="590">
        <f>IF(AN2807=0,0,(AP2807/AN2807)*100)</f>
        <v>0</v>
      </c>
      <c r="AS2807" s="591"/>
      <c r="AT2807" s="578">
        <f>AB2807+AH2807+AN2807</f>
        <v>0</v>
      </c>
      <c r="AU2807" s="579"/>
      <c r="AV2807" s="574">
        <f>AD2807+AJ2807+AP2807</f>
        <v>0</v>
      </c>
      <c r="AW2807" s="575"/>
      <c r="AX2807" s="590">
        <f>IF(AT2807=0,0,(AV2807/AT2807)*100)</f>
        <v>0</v>
      </c>
      <c r="AY2807" s="591"/>
      <c r="AZ2807" s="538"/>
      <c r="BA2807" s="539"/>
      <c r="BB2807" s="552"/>
      <c r="BC2807" s="558"/>
      <c r="BD2807" s="590">
        <f>IF(AZ2807=0,0,(BB2807/AZ2807)*100)</f>
        <v>0</v>
      </c>
      <c r="BE2807" s="591"/>
      <c r="BF2807" s="578">
        <f>AT2807+AZ2807</f>
        <v>0</v>
      </c>
      <c r="BG2807" s="579"/>
      <c r="BH2807" s="574">
        <f>AV2807+BB2807</f>
        <v>0</v>
      </c>
      <c r="BI2807" s="575"/>
      <c r="BJ2807" s="590">
        <f>IF(BF2807=0,0,(BH2807/BF2807)*100)</f>
        <v>0</v>
      </c>
      <c r="BK2807" s="591"/>
      <c r="BL2807" s="650">
        <f>(AD2807*2)+(AJ2807*2)+(AP2807*3)+BB2807</f>
        <v>0</v>
      </c>
      <c r="BM2807" s="651"/>
      <c r="BN2807" s="652"/>
      <c r="BO2807" s="599" t="e">
        <f>(BL2807*BR$2468)+(N2807*BR$2469)+(X2807*BR$2470)+(R2807*BR$2471)+(V2807*BR$2472)+(Z2807*BR$2473)</f>
        <v>#REF!</v>
      </c>
      <c r="BP2807" s="599" t="e">
        <f>((AZ2807-BB2807)*BR$2475)+((AT2807-AV2807)*BR$2474)+(H2807*BR$2476)+(P2807*BR$2477)</f>
        <v>#REF!</v>
      </c>
      <c r="BQ2807" s="54"/>
      <c r="BR2807" s="54"/>
      <c r="BS2807" s="54"/>
    </row>
    <row r="2808" spans="1:71" ht="21.75" customHeight="1">
      <c r="A2808" s="54"/>
      <c r="B2808" s="566"/>
      <c r="C2808" s="560" t="str">
        <f>IF(ROSTER!D$32="","",ROSTER!D$32)</f>
        <v/>
      </c>
      <c r="D2808" s="561"/>
      <c r="E2808" s="547"/>
      <c r="F2808" s="502"/>
      <c r="G2808" s="507"/>
      <c r="H2808" s="544"/>
      <c r="I2808" s="545"/>
      <c r="J2808" s="540"/>
      <c r="K2808" s="541"/>
      <c r="L2808" s="553"/>
      <c r="M2808" s="559"/>
      <c r="N2808" s="556" t="s">
        <v>14</v>
      </c>
      <c r="O2808" s="557"/>
      <c r="P2808" s="540"/>
      <c r="Q2808" s="541"/>
      <c r="R2808" s="553"/>
      <c r="S2808" s="559"/>
      <c r="T2808" s="592"/>
      <c r="U2808" s="593"/>
      <c r="V2808" s="551"/>
      <c r="W2808" s="545"/>
      <c r="X2808" s="540"/>
      <c r="Y2808" s="545"/>
      <c r="Z2808" s="540"/>
      <c r="AA2808" s="545"/>
      <c r="AB2808" s="540"/>
      <c r="AC2808" s="541"/>
      <c r="AD2808" s="553"/>
      <c r="AE2808" s="559"/>
      <c r="AF2808" s="588"/>
      <c r="AG2808" s="589"/>
      <c r="AH2808" s="540"/>
      <c r="AI2808" s="541"/>
      <c r="AJ2808" s="553"/>
      <c r="AK2808" s="559"/>
      <c r="AL2808" s="592"/>
      <c r="AM2808" s="593"/>
      <c r="AN2808" s="540"/>
      <c r="AO2808" s="541"/>
      <c r="AP2808" s="553"/>
      <c r="AQ2808" s="559"/>
      <c r="AR2808" s="592"/>
      <c r="AS2808" s="593"/>
      <c r="AT2808" s="580"/>
      <c r="AU2808" s="581"/>
      <c r="AV2808" s="576"/>
      <c r="AW2808" s="577"/>
      <c r="AX2808" s="592"/>
      <c r="AY2808" s="593"/>
      <c r="AZ2808" s="540"/>
      <c r="BA2808" s="541"/>
      <c r="BB2808" s="553"/>
      <c r="BC2808" s="559"/>
      <c r="BD2808" s="592"/>
      <c r="BE2808" s="593"/>
      <c r="BF2808" s="580"/>
      <c r="BG2808" s="581"/>
      <c r="BH2808" s="576"/>
      <c r="BI2808" s="577"/>
      <c r="BJ2808" s="592"/>
      <c r="BK2808" s="593"/>
      <c r="BL2808" s="653"/>
      <c r="BM2808" s="654"/>
      <c r="BN2808" s="655"/>
      <c r="BO2808" s="600"/>
      <c r="BP2808" s="600"/>
      <c r="BQ2808" s="54"/>
      <c r="BR2808" s="54"/>
      <c r="BS2808" s="54"/>
    </row>
    <row r="2809" spans="1:71" ht="21.75" customHeight="1">
      <c r="A2809" s="54"/>
      <c r="B2809" s="565" t="str">
        <f>IF(ROSTER!B$34="","",ROSTER!B$34)</f>
        <v/>
      </c>
      <c r="C2809" s="536" t="str">
        <f>IF(ROSTER!C$34="","",ROSTER!C$34)</f>
        <v/>
      </c>
      <c r="D2809" s="537"/>
      <c r="E2809" s="546"/>
      <c r="F2809" s="501">
        <f>IF(E2809="y",1,IF(E2809="S",1,0))</f>
        <v>0</v>
      </c>
      <c r="G2809" s="506">
        <f>IF(E2809="S",1,0)</f>
        <v>0</v>
      </c>
      <c r="H2809" s="542"/>
      <c r="I2809" s="543"/>
      <c r="J2809" s="538"/>
      <c r="K2809" s="539"/>
      <c r="L2809" s="552"/>
      <c r="M2809" s="558"/>
      <c r="N2809" s="554">
        <f>L2809+J2809</f>
        <v>0</v>
      </c>
      <c r="O2809" s="555"/>
      <c r="P2809" s="538"/>
      <c r="Q2809" s="539"/>
      <c r="R2809" s="552"/>
      <c r="S2809" s="558"/>
      <c r="T2809" s="590">
        <f t="shared" ref="T2809:T2826" si="2520">R2809-P2809</f>
        <v>0</v>
      </c>
      <c r="U2809" s="591"/>
      <c r="V2809" s="550"/>
      <c r="W2809" s="543"/>
      <c r="X2809" s="538"/>
      <c r="Y2809" s="543"/>
      <c r="Z2809" s="538"/>
      <c r="AA2809" s="543"/>
      <c r="AB2809" s="538"/>
      <c r="AC2809" s="539"/>
      <c r="AD2809" s="552"/>
      <c r="AE2809" s="558"/>
      <c r="AF2809" s="586">
        <f>IF(AB2809=0,0,(AD2809/AB2809)*100)</f>
        <v>0</v>
      </c>
      <c r="AG2809" s="587"/>
      <c r="AH2809" s="538"/>
      <c r="AI2809" s="539"/>
      <c r="AJ2809" s="552"/>
      <c r="AK2809" s="558"/>
      <c r="AL2809" s="590">
        <f>IF(AH2809=0,0,(AJ2809/AH2809)*100)</f>
        <v>0</v>
      </c>
      <c r="AM2809" s="591"/>
      <c r="AN2809" s="538"/>
      <c r="AO2809" s="539"/>
      <c r="AP2809" s="552"/>
      <c r="AQ2809" s="558"/>
      <c r="AR2809" s="590">
        <f>IF(AN2809=0,0,(AP2809/AN2809)*100)</f>
        <v>0</v>
      </c>
      <c r="AS2809" s="591"/>
      <c r="AT2809" s="578">
        <f>AB2809+AH2809+AN2809</f>
        <v>0</v>
      </c>
      <c r="AU2809" s="579"/>
      <c r="AV2809" s="574">
        <f>AD2809+AJ2809+AP2809</f>
        <v>0</v>
      </c>
      <c r="AW2809" s="575"/>
      <c r="AX2809" s="590">
        <f>IF(AT2809=0,0,(AV2809/AT2809)*100)</f>
        <v>0</v>
      </c>
      <c r="AY2809" s="591"/>
      <c r="AZ2809" s="538"/>
      <c r="BA2809" s="539"/>
      <c r="BB2809" s="552"/>
      <c r="BC2809" s="558"/>
      <c r="BD2809" s="590">
        <f>IF(AZ2809=0,0,(BB2809/AZ2809)*100)</f>
        <v>0</v>
      </c>
      <c r="BE2809" s="591"/>
      <c r="BF2809" s="578">
        <f>AT2809+AZ2809</f>
        <v>0</v>
      </c>
      <c r="BG2809" s="579"/>
      <c r="BH2809" s="574">
        <f>AV2809+BB2809</f>
        <v>0</v>
      </c>
      <c r="BI2809" s="575"/>
      <c r="BJ2809" s="590">
        <f>IF(BF2809=0,0,(BH2809/BF2809)*100)</f>
        <v>0</v>
      </c>
      <c r="BK2809" s="591"/>
      <c r="BL2809" s="650">
        <f>(AD2809*2)+(AJ2809*2)+(AP2809*3)+BB2809</f>
        <v>0</v>
      </c>
      <c r="BM2809" s="651"/>
      <c r="BN2809" s="652"/>
      <c r="BO2809" s="599" t="e">
        <f>(BL2809*BR$2468)+(N2809*BR$2469)+(X2809*BR$2470)+(R2809*BR$2471)+(V2809*BR$2472)+(Z2809*BR$2473)</f>
        <v>#REF!</v>
      </c>
      <c r="BP2809" s="599" t="e">
        <f>((AZ2809-BB2809)*BR$2475)+((AT2809-AV2809)*BR$2474)+(H2809*BR$2476)+(P2809*BR$2477)</f>
        <v>#REF!</v>
      </c>
      <c r="BQ2809" s="54"/>
      <c r="BR2809" s="54"/>
      <c r="BS2809" s="54"/>
    </row>
    <row r="2810" spans="1:71" ht="21.75" customHeight="1">
      <c r="A2810" s="54"/>
      <c r="B2810" s="566"/>
      <c r="C2810" s="560" t="str">
        <f>IF(ROSTER!D$34="","",ROSTER!D$34)</f>
        <v/>
      </c>
      <c r="D2810" s="561"/>
      <c r="E2810" s="547"/>
      <c r="F2810" s="502"/>
      <c r="G2810" s="507"/>
      <c r="H2810" s="544"/>
      <c r="I2810" s="545"/>
      <c r="J2810" s="540"/>
      <c r="K2810" s="541"/>
      <c r="L2810" s="553"/>
      <c r="M2810" s="559"/>
      <c r="N2810" s="556" t="s">
        <v>14</v>
      </c>
      <c r="O2810" s="557"/>
      <c r="P2810" s="540"/>
      <c r="Q2810" s="541"/>
      <c r="R2810" s="553"/>
      <c r="S2810" s="559"/>
      <c r="T2810" s="592"/>
      <c r="U2810" s="593"/>
      <c r="V2810" s="551"/>
      <c r="W2810" s="545"/>
      <c r="X2810" s="540"/>
      <c r="Y2810" s="545"/>
      <c r="Z2810" s="540"/>
      <c r="AA2810" s="545"/>
      <c r="AB2810" s="540"/>
      <c r="AC2810" s="541"/>
      <c r="AD2810" s="553"/>
      <c r="AE2810" s="559"/>
      <c r="AF2810" s="588"/>
      <c r="AG2810" s="589"/>
      <c r="AH2810" s="540"/>
      <c r="AI2810" s="541"/>
      <c r="AJ2810" s="553"/>
      <c r="AK2810" s="559"/>
      <c r="AL2810" s="592"/>
      <c r="AM2810" s="593"/>
      <c r="AN2810" s="540"/>
      <c r="AO2810" s="541"/>
      <c r="AP2810" s="553"/>
      <c r="AQ2810" s="559"/>
      <c r="AR2810" s="592"/>
      <c r="AS2810" s="593"/>
      <c r="AT2810" s="580"/>
      <c r="AU2810" s="581"/>
      <c r="AV2810" s="576"/>
      <c r="AW2810" s="577"/>
      <c r="AX2810" s="592"/>
      <c r="AY2810" s="593"/>
      <c r="AZ2810" s="540"/>
      <c r="BA2810" s="541"/>
      <c r="BB2810" s="553"/>
      <c r="BC2810" s="559"/>
      <c r="BD2810" s="592"/>
      <c r="BE2810" s="593"/>
      <c r="BF2810" s="580"/>
      <c r="BG2810" s="581"/>
      <c r="BH2810" s="576"/>
      <c r="BI2810" s="577"/>
      <c r="BJ2810" s="592"/>
      <c r="BK2810" s="593"/>
      <c r="BL2810" s="653"/>
      <c r="BM2810" s="654"/>
      <c r="BN2810" s="655"/>
      <c r="BO2810" s="600"/>
      <c r="BP2810" s="600"/>
      <c r="BQ2810" s="54"/>
      <c r="BR2810" s="54"/>
      <c r="BS2810" s="54"/>
    </row>
    <row r="2811" spans="1:71" ht="21.75" customHeight="1">
      <c r="A2811" s="54"/>
      <c r="B2811" s="565" t="str">
        <f>IF(ROSTER!B$36="","",ROSTER!B$36)</f>
        <v/>
      </c>
      <c r="C2811" s="536" t="str">
        <f>IF(ROSTER!C$36="","",ROSTER!C$36)</f>
        <v/>
      </c>
      <c r="D2811" s="537"/>
      <c r="E2811" s="546"/>
      <c r="F2811" s="501">
        <f>IF(E2811="y",1,IF(E2811="S",1,0))</f>
        <v>0</v>
      </c>
      <c r="G2811" s="506">
        <f>IF(E2811="S",1,0)</f>
        <v>0</v>
      </c>
      <c r="H2811" s="542"/>
      <c r="I2811" s="543"/>
      <c r="J2811" s="538"/>
      <c r="K2811" s="539"/>
      <c r="L2811" s="552"/>
      <c r="M2811" s="558"/>
      <c r="N2811" s="554">
        <f>L2811+J2811</f>
        <v>0</v>
      </c>
      <c r="O2811" s="555"/>
      <c r="P2811" s="538"/>
      <c r="Q2811" s="539"/>
      <c r="R2811" s="552"/>
      <c r="S2811" s="558"/>
      <c r="T2811" s="590">
        <f t="shared" ref="T2811:T2826" si="2521">R2811-P2811</f>
        <v>0</v>
      </c>
      <c r="U2811" s="591"/>
      <c r="V2811" s="550"/>
      <c r="W2811" s="543"/>
      <c r="X2811" s="538"/>
      <c r="Y2811" s="543"/>
      <c r="Z2811" s="538"/>
      <c r="AA2811" s="543"/>
      <c r="AB2811" s="538"/>
      <c r="AC2811" s="539"/>
      <c r="AD2811" s="552"/>
      <c r="AE2811" s="558"/>
      <c r="AF2811" s="586">
        <f>IF(AB2811=0,0,(AD2811/AB2811)*100)</f>
        <v>0</v>
      </c>
      <c r="AG2811" s="587"/>
      <c r="AH2811" s="538"/>
      <c r="AI2811" s="539"/>
      <c r="AJ2811" s="552"/>
      <c r="AK2811" s="558"/>
      <c r="AL2811" s="590">
        <f>IF(AH2811=0,0,(AJ2811/AH2811)*100)</f>
        <v>0</v>
      </c>
      <c r="AM2811" s="591"/>
      <c r="AN2811" s="538"/>
      <c r="AO2811" s="539"/>
      <c r="AP2811" s="552"/>
      <c r="AQ2811" s="558"/>
      <c r="AR2811" s="590">
        <f>IF(AN2811=0,0,(AP2811/AN2811)*100)</f>
        <v>0</v>
      </c>
      <c r="AS2811" s="591"/>
      <c r="AT2811" s="578">
        <f>AB2811+AH2811+AN2811</f>
        <v>0</v>
      </c>
      <c r="AU2811" s="579"/>
      <c r="AV2811" s="574">
        <f>AD2811+AJ2811+AP2811</f>
        <v>0</v>
      </c>
      <c r="AW2811" s="575"/>
      <c r="AX2811" s="590">
        <f>IF(AT2811=0,0,(AV2811/AT2811)*100)</f>
        <v>0</v>
      </c>
      <c r="AY2811" s="591"/>
      <c r="AZ2811" s="538"/>
      <c r="BA2811" s="539"/>
      <c r="BB2811" s="552"/>
      <c r="BC2811" s="558"/>
      <c r="BD2811" s="590">
        <f>IF(AZ2811=0,0,(BB2811/AZ2811)*100)</f>
        <v>0</v>
      </c>
      <c r="BE2811" s="591"/>
      <c r="BF2811" s="578">
        <f>AT2811+AZ2811</f>
        <v>0</v>
      </c>
      <c r="BG2811" s="579"/>
      <c r="BH2811" s="574">
        <f>AV2811+BB2811</f>
        <v>0</v>
      </c>
      <c r="BI2811" s="575"/>
      <c r="BJ2811" s="590">
        <f>IF(BF2811=0,0,(BH2811/BF2811)*100)</f>
        <v>0</v>
      </c>
      <c r="BK2811" s="591"/>
      <c r="BL2811" s="650">
        <f>(AD2811*2)+(AJ2811*2)+(AP2811*3)+BB2811</f>
        <v>0</v>
      </c>
      <c r="BM2811" s="651"/>
      <c r="BN2811" s="652"/>
      <c r="BO2811" s="599" t="e">
        <f>(BL2811*BR$2468)+(N2811*BR$2469)+(X2811*BR$2470)+(R2811*BR$2471)+(V2811*BR$2472)+(Z2811*BR$2473)</f>
        <v>#REF!</v>
      </c>
      <c r="BP2811" s="599" t="e">
        <f>((AZ2811-BB2811)*BR$2475)+((AT2811-AV2811)*BR$2474)+(H2811*BR$2476)+(P2811*BR$2477)</f>
        <v>#REF!</v>
      </c>
      <c r="BQ2811" s="54"/>
      <c r="BR2811" s="54"/>
      <c r="BS2811" s="54"/>
    </row>
    <row r="2812" spans="1:71" ht="21.75" customHeight="1">
      <c r="A2812" s="54"/>
      <c r="B2812" s="566"/>
      <c r="C2812" s="560" t="str">
        <f>IF(ROSTER!D$36="","",ROSTER!D$36)</f>
        <v/>
      </c>
      <c r="D2812" s="561"/>
      <c r="E2812" s="547"/>
      <c r="F2812" s="502"/>
      <c r="G2812" s="507"/>
      <c r="H2812" s="544"/>
      <c r="I2812" s="545"/>
      <c r="J2812" s="540"/>
      <c r="K2812" s="541"/>
      <c r="L2812" s="553"/>
      <c r="M2812" s="559"/>
      <c r="N2812" s="556" t="s">
        <v>14</v>
      </c>
      <c r="O2812" s="557"/>
      <c r="P2812" s="540"/>
      <c r="Q2812" s="541"/>
      <c r="R2812" s="553"/>
      <c r="S2812" s="559"/>
      <c r="T2812" s="592"/>
      <c r="U2812" s="593"/>
      <c r="V2812" s="551"/>
      <c r="W2812" s="545"/>
      <c r="X2812" s="540"/>
      <c r="Y2812" s="545"/>
      <c r="Z2812" s="540"/>
      <c r="AA2812" s="545"/>
      <c r="AB2812" s="540"/>
      <c r="AC2812" s="541"/>
      <c r="AD2812" s="553"/>
      <c r="AE2812" s="559"/>
      <c r="AF2812" s="588"/>
      <c r="AG2812" s="589"/>
      <c r="AH2812" s="540"/>
      <c r="AI2812" s="541"/>
      <c r="AJ2812" s="553"/>
      <c r="AK2812" s="559"/>
      <c r="AL2812" s="592"/>
      <c r="AM2812" s="593"/>
      <c r="AN2812" s="540"/>
      <c r="AO2812" s="541"/>
      <c r="AP2812" s="553"/>
      <c r="AQ2812" s="559"/>
      <c r="AR2812" s="592"/>
      <c r="AS2812" s="593"/>
      <c r="AT2812" s="580"/>
      <c r="AU2812" s="581"/>
      <c r="AV2812" s="576"/>
      <c r="AW2812" s="577"/>
      <c r="AX2812" s="592"/>
      <c r="AY2812" s="593"/>
      <c r="AZ2812" s="540"/>
      <c r="BA2812" s="541"/>
      <c r="BB2812" s="553"/>
      <c r="BC2812" s="559"/>
      <c r="BD2812" s="592"/>
      <c r="BE2812" s="593"/>
      <c r="BF2812" s="580"/>
      <c r="BG2812" s="581"/>
      <c r="BH2812" s="576"/>
      <c r="BI2812" s="577"/>
      <c r="BJ2812" s="592"/>
      <c r="BK2812" s="593"/>
      <c r="BL2812" s="653"/>
      <c r="BM2812" s="654"/>
      <c r="BN2812" s="655"/>
      <c r="BO2812" s="600"/>
      <c r="BP2812" s="600"/>
      <c r="BQ2812" s="54"/>
      <c r="BR2812" s="54"/>
      <c r="BS2812" s="54"/>
    </row>
    <row r="2813" spans="1:71" ht="21.75" customHeight="1">
      <c r="A2813" s="54"/>
      <c r="B2813" s="565" t="str">
        <f>IF(ROSTER!B$38="","",ROSTER!B$38)</f>
        <v/>
      </c>
      <c r="C2813" s="536" t="str">
        <f>IF(ROSTER!C$38="","",ROSTER!C$38)</f>
        <v/>
      </c>
      <c r="D2813" s="537"/>
      <c r="E2813" s="546"/>
      <c r="F2813" s="501">
        <f>IF(E2813="y",1,IF(E2813="S",1,0))</f>
        <v>0</v>
      </c>
      <c r="G2813" s="506">
        <f>IF(E2813="S",1,0)</f>
        <v>0</v>
      </c>
      <c r="H2813" s="542"/>
      <c r="I2813" s="543"/>
      <c r="J2813" s="538"/>
      <c r="K2813" s="539"/>
      <c r="L2813" s="552"/>
      <c r="M2813" s="558"/>
      <c r="N2813" s="554">
        <f>L2813+J2813</f>
        <v>0</v>
      </c>
      <c r="O2813" s="555"/>
      <c r="P2813" s="538"/>
      <c r="Q2813" s="539"/>
      <c r="R2813" s="552"/>
      <c r="S2813" s="558"/>
      <c r="T2813" s="590">
        <f t="shared" ref="T2813:T2826" si="2522">R2813-P2813</f>
        <v>0</v>
      </c>
      <c r="U2813" s="591"/>
      <c r="V2813" s="550"/>
      <c r="W2813" s="543"/>
      <c r="X2813" s="538"/>
      <c r="Y2813" s="543"/>
      <c r="Z2813" s="538"/>
      <c r="AA2813" s="543"/>
      <c r="AB2813" s="538"/>
      <c r="AC2813" s="539"/>
      <c r="AD2813" s="552"/>
      <c r="AE2813" s="558"/>
      <c r="AF2813" s="586">
        <f>IF(AB2813=0,0,(AD2813/AB2813)*100)</f>
        <v>0</v>
      </c>
      <c r="AG2813" s="587"/>
      <c r="AH2813" s="538"/>
      <c r="AI2813" s="539"/>
      <c r="AJ2813" s="552"/>
      <c r="AK2813" s="558"/>
      <c r="AL2813" s="590">
        <f>IF(AH2813=0,0,(AJ2813/AH2813)*100)</f>
        <v>0</v>
      </c>
      <c r="AM2813" s="591"/>
      <c r="AN2813" s="538"/>
      <c r="AO2813" s="539"/>
      <c r="AP2813" s="552"/>
      <c r="AQ2813" s="558"/>
      <c r="AR2813" s="590">
        <f>IF(AN2813=0,0,(AP2813/AN2813)*100)</f>
        <v>0</v>
      </c>
      <c r="AS2813" s="591"/>
      <c r="AT2813" s="578">
        <f>AB2813+AH2813+AN2813</f>
        <v>0</v>
      </c>
      <c r="AU2813" s="579"/>
      <c r="AV2813" s="574">
        <f>AD2813+AJ2813+AP2813</f>
        <v>0</v>
      </c>
      <c r="AW2813" s="575"/>
      <c r="AX2813" s="590">
        <f>IF(AT2813=0,0,(AV2813/AT2813)*100)</f>
        <v>0</v>
      </c>
      <c r="AY2813" s="591"/>
      <c r="AZ2813" s="538"/>
      <c r="BA2813" s="539"/>
      <c r="BB2813" s="552"/>
      <c r="BC2813" s="558"/>
      <c r="BD2813" s="590">
        <f>IF(AZ2813=0,0,(BB2813/AZ2813)*100)</f>
        <v>0</v>
      </c>
      <c r="BE2813" s="591"/>
      <c r="BF2813" s="578">
        <f>AT2813+AZ2813</f>
        <v>0</v>
      </c>
      <c r="BG2813" s="579"/>
      <c r="BH2813" s="574">
        <f>AV2813+BB2813</f>
        <v>0</v>
      </c>
      <c r="BI2813" s="575"/>
      <c r="BJ2813" s="590">
        <f>IF(BF2813=0,0,(BH2813/BF2813)*100)</f>
        <v>0</v>
      </c>
      <c r="BK2813" s="591"/>
      <c r="BL2813" s="650">
        <f>(AD2813*2)+(AJ2813*2)+(AP2813*3)+BB2813</f>
        <v>0</v>
      </c>
      <c r="BM2813" s="651"/>
      <c r="BN2813" s="652"/>
      <c r="BO2813" s="599" t="e">
        <f>(BL2813*BR$2468)+(N2813*BR$2469)+(X2813*BR$2470)+(R2813*BR$2471)+(V2813*BR$2472)+(Z2813*BR$2473)</f>
        <v>#REF!</v>
      </c>
      <c r="BP2813" s="599" t="e">
        <f>((AZ2813-BB2813)*BR$2475)+((AT2813-AV2813)*BR$2474)+(H2813*BR$2476)+(P2813*BR$2477)</f>
        <v>#REF!</v>
      </c>
      <c r="BQ2813" s="54"/>
      <c r="BR2813" s="54"/>
      <c r="BS2813" s="54"/>
    </row>
    <row r="2814" spans="1:71" ht="21.75" customHeight="1">
      <c r="A2814" s="54"/>
      <c r="B2814" s="566"/>
      <c r="C2814" s="560" t="str">
        <f>IF(ROSTER!D$38="","",ROSTER!D$38)</f>
        <v/>
      </c>
      <c r="D2814" s="561"/>
      <c r="E2814" s="547"/>
      <c r="F2814" s="502"/>
      <c r="G2814" s="507"/>
      <c r="H2814" s="544"/>
      <c r="I2814" s="545"/>
      <c r="J2814" s="540"/>
      <c r="K2814" s="541"/>
      <c r="L2814" s="553"/>
      <c r="M2814" s="559"/>
      <c r="N2814" s="556" t="s">
        <v>14</v>
      </c>
      <c r="O2814" s="557"/>
      <c r="P2814" s="540"/>
      <c r="Q2814" s="541"/>
      <c r="R2814" s="553"/>
      <c r="S2814" s="559"/>
      <c r="T2814" s="592"/>
      <c r="U2814" s="593"/>
      <c r="V2814" s="551"/>
      <c r="W2814" s="545"/>
      <c r="X2814" s="540"/>
      <c r="Y2814" s="545"/>
      <c r="Z2814" s="540"/>
      <c r="AA2814" s="545"/>
      <c r="AB2814" s="540"/>
      <c r="AC2814" s="541"/>
      <c r="AD2814" s="553"/>
      <c r="AE2814" s="559"/>
      <c r="AF2814" s="588"/>
      <c r="AG2814" s="589"/>
      <c r="AH2814" s="540"/>
      <c r="AI2814" s="541"/>
      <c r="AJ2814" s="553"/>
      <c r="AK2814" s="559"/>
      <c r="AL2814" s="592"/>
      <c r="AM2814" s="593"/>
      <c r="AN2814" s="540"/>
      <c r="AO2814" s="541"/>
      <c r="AP2814" s="553"/>
      <c r="AQ2814" s="559"/>
      <c r="AR2814" s="592"/>
      <c r="AS2814" s="593"/>
      <c r="AT2814" s="580"/>
      <c r="AU2814" s="581"/>
      <c r="AV2814" s="576"/>
      <c r="AW2814" s="577"/>
      <c r="AX2814" s="592"/>
      <c r="AY2814" s="593"/>
      <c r="AZ2814" s="540"/>
      <c r="BA2814" s="541"/>
      <c r="BB2814" s="553"/>
      <c r="BC2814" s="559"/>
      <c r="BD2814" s="592"/>
      <c r="BE2814" s="593"/>
      <c r="BF2814" s="580"/>
      <c r="BG2814" s="581"/>
      <c r="BH2814" s="576"/>
      <c r="BI2814" s="577"/>
      <c r="BJ2814" s="592"/>
      <c r="BK2814" s="593"/>
      <c r="BL2814" s="653"/>
      <c r="BM2814" s="654"/>
      <c r="BN2814" s="655"/>
      <c r="BO2814" s="600"/>
      <c r="BP2814" s="600"/>
      <c r="BQ2814" s="54"/>
      <c r="BR2814" s="54"/>
      <c r="BS2814" s="54"/>
    </row>
    <row r="2815" spans="1:71" ht="21.75" customHeight="1">
      <c r="A2815" s="54"/>
      <c r="B2815" s="565" t="str">
        <f>IF(ROSTER!B$40="","",ROSTER!B$40)</f>
        <v/>
      </c>
      <c r="C2815" s="536" t="str">
        <f>IF(ROSTER!C$40="","",ROSTER!C$40)</f>
        <v/>
      </c>
      <c r="D2815" s="537"/>
      <c r="E2815" s="546"/>
      <c r="F2815" s="501">
        <f>IF(E2815="y",1,IF(E2815="S",1,0))</f>
        <v>0</v>
      </c>
      <c r="G2815" s="506">
        <f>IF(E2815="S",1,0)</f>
        <v>0</v>
      </c>
      <c r="H2815" s="542"/>
      <c r="I2815" s="543"/>
      <c r="J2815" s="538"/>
      <c r="K2815" s="539"/>
      <c r="L2815" s="552"/>
      <c r="M2815" s="558"/>
      <c r="N2815" s="554">
        <f>L2815+J2815</f>
        <v>0</v>
      </c>
      <c r="O2815" s="555"/>
      <c r="P2815" s="538"/>
      <c r="Q2815" s="539"/>
      <c r="R2815" s="552"/>
      <c r="S2815" s="558"/>
      <c r="T2815" s="590">
        <f t="shared" ref="T2815:T2826" si="2523">R2815-P2815</f>
        <v>0</v>
      </c>
      <c r="U2815" s="591"/>
      <c r="V2815" s="550"/>
      <c r="W2815" s="543"/>
      <c r="X2815" s="538"/>
      <c r="Y2815" s="543"/>
      <c r="Z2815" s="538"/>
      <c r="AA2815" s="543"/>
      <c r="AB2815" s="538"/>
      <c r="AC2815" s="539"/>
      <c r="AD2815" s="552"/>
      <c r="AE2815" s="558"/>
      <c r="AF2815" s="586">
        <f>IF(AB2815=0,0,(AD2815/AB2815)*100)</f>
        <v>0</v>
      </c>
      <c r="AG2815" s="587"/>
      <c r="AH2815" s="538"/>
      <c r="AI2815" s="539"/>
      <c r="AJ2815" s="552"/>
      <c r="AK2815" s="558"/>
      <c r="AL2815" s="590">
        <f>IF(AH2815=0,0,(AJ2815/AH2815)*100)</f>
        <v>0</v>
      </c>
      <c r="AM2815" s="591"/>
      <c r="AN2815" s="538"/>
      <c r="AO2815" s="539"/>
      <c r="AP2815" s="552"/>
      <c r="AQ2815" s="558"/>
      <c r="AR2815" s="590">
        <f>IF(AN2815=0,0,(AP2815/AN2815)*100)</f>
        <v>0</v>
      </c>
      <c r="AS2815" s="591"/>
      <c r="AT2815" s="578">
        <f>AB2815+AH2815+AN2815</f>
        <v>0</v>
      </c>
      <c r="AU2815" s="579"/>
      <c r="AV2815" s="574">
        <f>AD2815+AJ2815+AP2815</f>
        <v>0</v>
      </c>
      <c r="AW2815" s="575"/>
      <c r="AX2815" s="590">
        <f>IF(AT2815=0,0,(AV2815/AT2815)*100)</f>
        <v>0</v>
      </c>
      <c r="AY2815" s="591"/>
      <c r="AZ2815" s="538"/>
      <c r="BA2815" s="539"/>
      <c r="BB2815" s="552"/>
      <c r="BC2815" s="558"/>
      <c r="BD2815" s="590">
        <f>IF(AZ2815=0,0,(BB2815/AZ2815)*100)</f>
        <v>0</v>
      </c>
      <c r="BE2815" s="591"/>
      <c r="BF2815" s="578">
        <f>AT2815+AZ2815</f>
        <v>0</v>
      </c>
      <c r="BG2815" s="579"/>
      <c r="BH2815" s="574">
        <f>AV2815+BB2815</f>
        <v>0</v>
      </c>
      <c r="BI2815" s="575"/>
      <c r="BJ2815" s="590">
        <f>IF(BF2815=0,0,(BH2815/BF2815)*100)</f>
        <v>0</v>
      </c>
      <c r="BK2815" s="591"/>
      <c r="BL2815" s="650">
        <f>(AD2815*2)+(AJ2815*2)+(AP2815*3)+BB2815</f>
        <v>0</v>
      </c>
      <c r="BM2815" s="651"/>
      <c r="BN2815" s="652"/>
      <c r="BO2815" s="599" t="e">
        <f>(BL2815*BR$2468)+(N2815*BR$2469)+(X2815*BR$2470)+(R2815*BR$2471)+(V2815*BR$2472)+(Z2815*BR$2473)</f>
        <v>#REF!</v>
      </c>
      <c r="BP2815" s="599" t="e">
        <f>((AZ2815-BB2815)*BR$2475)+((AT2815-AV2815)*BR$2474)+(H2815*BR$2476)+(P2815*BR$2477)</f>
        <v>#REF!</v>
      </c>
      <c r="BQ2815" s="54"/>
      <c r="BR2815" s="54"/>
      <c r="BS2815" s="54"/>
    </row>
    <row r="2816" spans="1:71" ht="21.75" customHeight="1">
      <c r="A2816" s="54"/>
      <c r="B2816" s="566"/>
      <c r="C2816" s="560" t="str">
        <f>IF(ROSTER!D$40="","",ROSTER!D$40)</f>
        <v/>
      </c>
      <c r="D2816" s="561"/>
      <c r="E2816" s="547"/>
      <c r="F2816" s="502"/>
      <c r="G2816" s="507"/>
      <c r="H2816" s="544"/>
      <c r="I2816" s="545"/>
      <c r="J2816" s="540"/>
      <c r="K2816" s="541"/>
      <c r="L2816" s="553"/>
      <c r="M2816" s="559"/>
      <c r="N2816" s="556" t="s">
        <v>14</v>
      </c>
      <c r="O2816" s="557"/>
      <c r="P2816" s="540"/>
      <c r="Q2816" s="541"/>
      <c r="R2816" s="553"/>
      <c r="S2816" s="559"/>
      <c r="T2816" s="592"/>
      <c r="U2816" s="593"/>
      <c r="V2816" s="551"/>
      <c r="W2816" s="545"/>
      <c r="X2816" s="540"/>
      <c r="Y2816" s="545"/>
      <c r="Z2816" s="540"/>
      <c r="AA2816" s="545"/>
      <c r="AB2816" s="540"/>
      <c r="AC2816" s="541"/>
      <c r="AD2816" s="553"/>
      <c r="AE2816" s="559"/>
      <c r="AF2816" s="588"/>
      <c r="AG2816" s="589"/>
      <c r="AH2816" s="540"/>
      <c r="AI2816" s="541"/>
      <c r="AJ2816" s="553"/>
      <c r="AK2816" s="559"/>
      <c r="AL2816" s="592"/>
      <c r="AM2816" s="593"/>
      <c r="AN2816" s="540"/>
      <c r="AO2816" s="541"/>
      <c r="AP2816" s="553"/>
      <c r="AQ2816" s="559"/>
      <c r="AR2816" s="592"/>
      <c r="AS2816" s="593"/>
      <c r="AT2816" s="580"/>
      <c r="AU2816" s="581"/>
      <c r="AV2816" s="576"/>
      <c r="AW2816" s="577"/>
      <c r="AX2816" s="592"/>
      <c r="AY2816" s="593"/>
      <c r="AZ2816" s="540"/>
      <c r="BA2816" s="541"/>
      <c r="BB2816" s="553"/>
      <c r="BC2816" s="559"/>
      <c r="BD2816" s="592"/>
      <c r="BE2816" s="593"/>
      <c r="BF2816" s="580"/>
      <c r="BG2816" s="581"/>
      <c r="BH2816" s="576"/>
      <c r="BI2816" s="577"/>
      <c r="BJ2816" s="592"/>
      <c r="BK2816" s="593"/>
      <c r="BL2816" s="653"/>
      <c r="BM2816" s="654"/>
      <c r="BN2816" s="655"/>
      <c r="BO2816" s="600"/>
      <c r="BP2816" s="600"/>
      <c r="BQ2816" s="54"/>
      <c r="BR2816" s="54"/>
      <c r="BS2816" s="54"/>
    </row>
    <row r="2817" spans="1:71" ht="21.75" customHeight="1">
      <c r="A2817" s="54"/>
      <c r="B2817" s="565" t="str">
        <f>IF(ROSTER!B$42="","",ROSTER!B$42)</f>
        <v/>
      </c>
      <c r="C2817" s="536" t="str">
        <f>IF(ROSTER!C$42="","",ROSTER!C$42)</f>
        <v/>
      </c>
      <c r="D2817" s="537"/>
      <c r="E2817" s="546"/>
      <c r="F2817" s="501">
        <f>IF(E2817="y",1,IF(E2817="S",1,0))</f>
        <v>0</v>
      </c>
      <c r="G2817" s="506">
        <f>IF(E2817="S",1,0)</f>
        <v>0</v>
      </c>
      <c r="H2817" s="542"/>
      <c r="I2817" s="543"/>
      <c r="J2817" s="538"/>
      <c r="K2817" s="539"/>
      <c r="L2817" s="552"/>
      <c r="M2817" s="558"/>
      <c r="N2817" s="554">
        <f>L2817+J2817</f>
        <v>0</v>
      </c>
      <c r="O2817" s="555"/>
      <c r="P2817" s="538"/>
      <c r="Q2817" s="539"/>
      <c r="R2817" s="552"/>
      <c r="S2817" s="558"/>
      <c r="T2817" s="590">
        <f t="shared" ref="T2817:T2826" si="2524">R2817-P2817</f>
        <v>0</v>
      </c>
      <c r="U2817" s="591"/>
      <c r="V2817" s="550"/>
      <c r="W2817" s="543"/>
      <c r="X2817" s="538"/>
      <c r="Y2817" s="543"/>
      <c r="Z2817" s="538"/>
      <c r="AA2817" s="543"/>
      <c r="AB2817" s="538"/>
      <c r="AC2817" s="539"/>
      <c r="AD2817" s="552"/>
      <c r="AE2817" s="558"/>
      <c r="AF2817" s="586">
        <f>IF(AB2817=0,0,(AD2817/AB2817)*100)</f>
        <v>0</v>
      </c>
      <c r="AG2817" s="587"/>
      <c r="AH2817" s="538"/>
      <c r="AI2817" s="539"/>
      <c r="AJ2817" s="552"/>
      <c r="AK2817" s="558"/>
      <c r="AL2817" s="590">
        <f>IF(AH2817=0,0,(AJ2817/AH2817)*100)</f>
        <v>0</v>
      </c>
      <c r="AM2817" s="591"/>
      <c r="AN2817" s="538"/>
      <c r="AO2817" s="539"/>
      <c r="AP2817" s="552"/>
      <c r="AQ2817" s="558"/>
      <c r="AR2817" s="590">
        <f>IF(AN2817=0,0,(AP2817/AN2817)*100)</f>
        <v>0</v>
      </c>
      <c r="AS2817" s="591"/>
      <c r="AT2817" s="578">
        <f>AB2817+AH2817+AN2817</f>
        <v>0</v>
      </c>
      <c r="AU2817" s="579"/>
      <c r="AV2817" s="574">
        <f>AD2817+AJ2817+AP2817</f>
        <v>0</v>
      </c>
      <c r="AW2817" s="575"/>
      <c r="AX2817" s="590">
        <f>IF(AT2817=0,0,(AV2817/AT2817)*100)</f>
        <v>0</v>
      </c>
      <c r="AY2817" s="591"/>
      <c r="AZ2817" s="538"/>
      <c r="BA2817" s="539"/>
      <c r="BB2817" s="552"/>
      <c r="BC2817" s="558"/>
      <c r="BD2817" s="590">
        <f>IF(AZ2817=0,0,(BB2817/AZ2817)*100)</f>
        <v>0</v>
      </c>
      <c r="BE2817" s="591"/>
      <c r="BF2817" s="578">
        <f>AT2817+AZ2817</f>
        <v>0</v>
      </c>
      <c r="BG2817" s="579"/>
      <c r="BH2817" s="574">
        <f>AV2817+BB2817</f>
        <v>0</v>
      </c>
      <c r="BI2817" s="575"/>
      <c r="BJ2817" s="590">
        <f>IF(BF2817=0,0,(BH2817/BF2817)*100)</f>
        <v>0</v>
      </c>
      <c r="BK2817" s="591"/>
      <c r="BL2817" s="650">
        <f>(AD2817*2)+(AJ2817*2)+(AP2817*3)+BB2817</f>
        <v>0</v>
      </c>
      <c r="BM2817" s="651"/>
      <c r="BN2817" s="652"/>
      <c r="BO2817" s="599" t="e">
        <f>(BL2817*BR$2468)+(N2817*BR$2469)+(X2817*BR$2470)+(R2817*BR$2471)+(V2817*BR$2472)+(Z2817*BR$2473)</f>
        <v>#REF!</v>
      </c>
      <c r="BP2817" s="599" t="e">
        <f>((AZ2817-BB2817)*BR$2475)+((AT2817-AV2817)*BR$2474)+(H2817*BR$2476)+(P2817*BR$2477)</f>
        <v>#REF!</v>
      </c>
      <c r="BQ2817" s="54"/>
      <c r="BR2817" s="54"/>
      <c r="BS2817" s="54"/>
    </row>
    <row r="2818" spans="1:71" ht="21.75" customHeight="1">
      <c r="A2818" s="54"/>
      <c r="B2818" s="566"/>
      <c r="C2818" s="560" t="str">
        <f>IF(ROSTER!D$42="","",ROSTER!D$42)</f>
        <v/>
      </c>
      <c r="D2818" s="561"/>
      <c r="E2818" s="547"/>
      <c r="F2818" s="502"/>
      <c r="G2818" s="507"/>
      <c r="H2818" s="544"/>
      <c r="I2818" s="545"/>
      <c r="J2818" s="540"/>
      <c r="K2818" s="541"/>
      <c r="L2818" s="553"/>
      <c r="M2818" s="559"/>
      <c r="N2818" s="556" t="s">
        <v>14</v>
      </c>
      <c r="O2818" s="557"/>
      <c r="P2818" s="540"/>
      <c r="Q2818" s="541"/>
      <c r="R2818" s="553"/>
      <c r="S2818" s="559"/>
      <c r="T2818" s="592"/>
      <c r="U2818" s="593"/>
      <c r="V2818" s="551"/>
      <c r="W2818" s="545"/>
      <c r="X2818" s="540"/>
      <c r="Y2818" s="545"/>
      <c r="Z2818" s="540"/>
      <c r="AA2818" s="545"/>
      <c r="AB2818" s="540"/>
      <c r="AC2818" s="541"/>
      <c r="AD2818" s="553"/>
      <c r="AE2818" s="559"/>
      <c r="AF2818" s="588"/>
      <c r="AG2818" s="589"/>
      <c r="AH2818" s="540"/>
      <c r="AI2818" s="541"/>
      <c r="AJ2818" s="553"/>
      <c r="AK2818" s="559"/>
      <c r="AL2818" s="592"/>
      <c r="AM2818" s="593"/>
      <c r="AN2818" s="540"/>
      <c r="AO2818" s="541"/>
      <c r="AP2818" s="553"/>
      <c r="AQ2818" s="559"/>
      <c r="AR2818" s="592"/>
      <c r="AS2818" s="593"/>
      <c r="AT2818" s="580"/>
      <c r="AU2818" s="581"/>
      <c r="AV2818" s="576"/>
      <c r="AW2818" s="577"/>
      <c r="AX2818" s="592"/>
      <c r="AY2818" s="593"/>
      <c r="AZ2818" s="540"/>
      <c r="BA2818" s="541"/>
      <c r="BB2818" s="553"/>
      <c r="BC2818" s="559"/>
      <c r="BD2818" s="592"/>
      <c r="BE2818" s="593"/>
      <c r="BF2818" s="580"/>
      <c r="BG2818" s="581"/>
      <c r="BH2818" s="576"/>
      <c r="BI2818" s="577"/>
      <c r="BJ2818" s="592"/>
      <c r="BK2818" s="593"/>
      <c r="BL2818" s="653"/>
      <c r="BM2818" s="654"/>
      <c r="BN2818" s="655"/>
      <c r="BO2818" s="600"/>
      <c r="BP2818" s="600"/>
      <c r="BQ2818" s="54"/>
      <c r="BR2818" s="54"/>
      <c r="BS2818" s="54"/>
    </row>
    <row r="2819" spans="1:71" ht="21.75" customHeight="1">
      <c r="A2819" s="54"/>
      <c r="B2819" s="565" t="str">
        <f>IF(ROSTER!B$44="","",ROSTER!B$44)</f>
        <v/>
      </c>
      <c r="C2819" s="536" t="str">
        <f>IF(ROSTER!C$44="","",ROSTER!C$44)</f>
        <v/>
      </c>
      <c r="D2819" s="537"/>
      <c r="E2819" s="546"/>
      <c r="F2819" s="501">
        <f>IF(E2819="y",1,IF(E2819="S",1,0))</f>
        <v>0</v>
      </c>
      <c r="G2819" s="506">
        <f>IF(E2819="S",1,0)</f>
        <v>0</v>
      </c>
      <c r="H2819" s="542"/>
      <c r="I2819" s="543"/>
      <c r="J2819" s="538"/>
      <c r="K2819" s="539"/>
      <c r="L2819" s="552"/>
      <c r="M2819" s="558"/>
      <c r="N2819" s="554">
        <f>L2819+J2819</f>
        <v>0</v>
      </c>
      <c r="O2819" s="555"/>
      <c r="P2819" s="538"/>
      <c r="Q2819" s="539"/>
      <c r="R2819" s="552"/>
      <c r="S2819" s="558"/>
      <c r="T2819" s="590">
        <f t="shared" ref="T2819:T2826" si="2525">R2819-P2819</f>
        <v>0</v>
      </c>
      <c r="U2819" s="591"/>
      <c r="V2819" s="550"/>
      <c r="W2819" s="543"/>
      <c r="X2819" s="538"/>
      <c r="Y2819" s="543"/>
      <c r="Z2819" s="538"/>
      <c r="AA2819" s="543"/>
      <c r="AB2819" s="538"/>
      <c r="AC2819" s="539"/>
      <c r="AD2819" s="552"/>
      <c r="AE2819" s="558"/>
      <c r="AF2819" s="586">
        <f>IF(AB2819=0,0,(AD2819/AB2819)*100)</f>
        <v>0</v>
      </c>
      <c r="AG2819" s="587"/>
      <c r="AH2819" s="538"/>
      <c r="AI2819" s="539"/>
      <c r="AJ2819" s="552"/>
      <c r="AK2819" s="558"/>
      <c r="AL2819" s="590">
        <f>IF(AH2819=0,0,(AJ2819/AH2819)*100)</f>
        <v>0</v>
      </c>
      <c r="AM2819" s="591"/>
      <c r="AN2819" s="538"/>
      <c r="AO2819" s="539"/>
      <c r="AP2819" s="552"/>
      <c r="AQ2819" s="558"/>
      <c r="AR2819" s="590">
        <f>IF(AN2819=0,0,(AP2819/AN2819)*100)</f>
        <v>0</v>
      </c>
      <c r="AS2819" s="591"/>
      <c r="AT2819" s="578">
        <f>AB2819+AH2819+AN2819</f>
        <v>0</v>
      </c>
      <c r="AU2819" s="579"/>
      <c r="AV2819" s="574">
        <f>AD2819+AJ2819+AP2819</f>
        <v>0</v>
      </c>
      <c r="AW2819" s="575"/>
      <c r="AX2819" s="590">
        <f>IF(AT2819=0,0,(AV2819/AT2819)*100)</f>
        <v>0</v>
      </c>
      <c r="AY2819" s="591"/>
      <c r="AZ2819" s="538"/>
      <c r="BA2819" s="539"/>
      <c r="BB2819" s="552"/>
      <c r="BC2819" s="558"/>
      <c r="BD2819" s="590">
        <f>IF(AZ2819=0,0,(BB2819/AZ2819)*100)</f>
        <v>0</v>
      </c>
      <c r="BE2819" s="591"/>
      <c r="BF2819" s="578">
        <f>AT2819+AZ2819</f>
        <v>0</v>
      </c>
      <c r="BG2819" s="579"/>
      <c r="BH2819" s="574">
        <f>AV2819+BB2819</f>
        <v>0</v>
      </c>
      <c r="BI2819" s="575"/>
      <c r="BJ2819" s="590">
        <f>IF(BF2819=0,0,(BH2819/BF2819)*100)</f>
        <v>0</v>
      </c>
      <c r="BK2819" s="591"/>
      <c r="BL2819" s="650">
        <f>(AD2819*2)+(AJ2819*2)+(AP2819*3)+BB2819</f>
        <v>0</v>
      </c>
      <c r="BM2819" s="651"/>
      <c r="BN2819" s="652"/>
      <c r="BO2819" s="599" t="e">
        <f>(BL2819*BR$2468)+(N2819*BR$2469)+(X2819*BR$2470)+(R2819*BR$2471)+(V2819*BR$2472)+(Z2819*BR$2473)</f>
        <v>#REF!</v>
      </c>
      <c r="BP2819" s="599" t="e">
        <f>((AZ2819-BB2819)*BR$2475)+((AT2819-AV2819)*BR$2474)+(H2819*BR$2476)+(P2819*BR$2477)</f>
        <v>#REF!</v>
      </c>
      <c r="BQ2819" s="54"/>
      <c r="BR2819" s="54"/>
      <c r="BS2819" s="54"/>
    </row>
    <row r="2820" spans="1:71" ht="21.75" customHeight="1">
      <c r="A2820" s="54"/>
      <c r="B2820" s="566"/>
      <c r="C2820" s="560" t="str">
        <f>IF(ROSTER!D$44="","",ROSTER!D$44)</f>
        <v/>
      </c>
      <c r="D2820" s="561"/>
      <c r="E2820" s="547"/>
      <c r="F2820" s="502"/>
      <c r="G2820" s="507"/>
      <c r="H2820" s="544"/>
      <c r="I2820" s="545"/>
      <c r="J2820" s="540"/>
      <c r="K2820" s="541"/>
      <c r="L2820" s="553"/>
      <c r="M2820" s="559"/>
      <c r="N2820" s="556" t="s">
        <v>14</v>
      </c>
      <c r="O2820" s="557"/>
      <c r="P2820" s="540"/>
      <c r="Q2820" s="541"/>
      <c r="R2820" s="553"/>
      <c r="S2820" s="559"/>
      <c r="T2820" s="592"/>
      <c r="U2820" s="593"/>
      <c r="V2820" s="551"/>
      <c r="W2820" s="545"/>
      <c r="X2820" s="540"/>
      <c r="Y2820" s="545"/>
      <c r="Z2820" s="540"/>
      <c r="AA2820" s="545"/>
      <c r="AB2820" s="540"/>
      <c r="AC2820" s="541"/>
      <c r="AD2820" s="553"/>
      <c r="AE2820" s="559"/>
      <c r="AF2820" s="588"/>
      <c r="AG2820" s="589"/>
      <c r="AH2820" s="540"/>
      <c r="AI2820" s="541"/>
      <c r="AJ2820" s="553"/>
      <c r="AK2820" s="559"/>
      <c r="AL2820" s="592"/>
      <c r="AM2820" s="593"/>
      <c r="AN2820" s="540"/>
      <c r="AO2820" s="541"/>
      <c r="AP2820" s="553"/>
      <c r="AQ2820" s="559"/>
      <c r="AR2820" s="592"/>
      <c r="AS2820" s="593"/>
      <c r="AT2820" s="580"/>
      <c r="AU2820" s="581"/>
      <c r="AV2820" s="576"/>
      <c r="AW2820" s="577"/>
      <c r="AX2820" s="592"/>
      <c r="AY2820" s="593"/>
      <c r="AZ2820" s="540"/>
      <c r="BA2820" s="541"/>
      <c r="BB2820" s="553"/>
      <c r="BC2820" s="559"/>
      <c r="BD2820" s="592"/>
      <c r="BE2820" s="593"/>
      <c r="BF2820" s="580"/>
      <c r="BG2820" s="581"/>
      <c r="BH2820" s="576"/>
      <c r="BI2820" s="577"/>
      <c r="BJ2820" s="592"/>
      <c r="BK2820" s="593"/>
      <c r="BL2820" s="653"/>
      <c r="BM2820" s="654"/>
      <c r="BN2820" s="655"/>
      <c r="BO2820" s="600"/>
      <c r="BP2820" s="600"/>
      <c r="BQ2820" s="54"/>
      <c r="BR2820" s="54"/>
      <c r="BS2820" s="54"/>
    </row>
    <row r="2821" spans="1:71" ht="21.75" customHeight="1">
      <c r="A2821" s="54"/>
      <c r="B2821" s="565" t="str">
        <f>IF(ROSTER!B$46="","",ROSTER!B$46)</f>
        <v/>
      </c>
      <c r="C2821" s="536" t="str">
        <f>IF(ROSTER!C$46="","",ROSTER!C$46)</f>
        <v/>
      </c>
      <c r="D2821" s="537"/>
      <c r="E2821" s="546"/>
      <c r="F2821" s="501">
        <f>IF(E2821="y",1,IF(E2821="S",1,0))</f>
        <v>0</v>
      </c>
      <c r="G2821" s="506">
        <f>IF(E2821="S",1,0)</f>
        <v>0</v>
      </c>
      <c r="H2821" s="542"/>
      <c r="I2821" s="543"/>
      <c r="J2821" s="538"/>
      <c r="K2821" s="539"/>
      <c r="L2821" s="552"/>
      <c r="M2821" s="558"/>
      <c r="N2821" s="554">
        <f>L2821+J2821</f>
        <v>0</v>
      </c>
      <c r="O2821" s="555"/>
      <c r="P2821" s="538"/>
      <c r="Q2821" s="539"/>
      <c r="R2821" s="552"/>
      <c r="S2821" s="558"/>
      <c r="T2821" s="590">
        <f t="shared" ref="T2821:T2826" si="2526">R2821-P2821</f>
        <v>0</v>
      </c>
      <c r="U2821" s="591"/>
      <c r="V2821" s="550"/>
      <c r="W2821" s="543"/>
      <c r="X2821" s="538"/>
      <c r="Y2821" s="543"/>
      <c r="Z2821" s="538"/>
      <c r="AA2821" s="543"/>
      <c r="AB2821" s="538"/>
      <c r="AC2821" s="539"/>
      <c r="AD2821" s="552"/>
      <c r="AE2821" s="558"/>
      <c r="AF2821" s="586">
        <f>IF(AB2821=0,0,(AD2821/AB2821)*100)</f>
        <v>0</v>
      </c>
      <c r="AG2821" s="587"/>
      <c r="AH2821" s="538"/>
      <c r="AI2821" s="539"/>
      <c r="AJ2821" s="552"/>
      <c r="AK2821" s="558"/>
      <c r="AL2821" s="590">
        <f>IF(AH2821=0,0,(AJ2821/AH2821)*100)</f>
        <v>0</v>
      </c>
      <c r="AM2821" s="591"/>
      <c r="AN2821" s="538"/>
      <c r="AO2821" s="539"/>
      <c r="AP2821" s="552"/>
      <c r="AQ2821" s="558"/>
      <c r="AR2821" s="590">
        <f>IF(AN2821=0,0,(AP2821/AN2821)*100)</f>
        <v>0</v>
      </c>
      <c r="AS2821" s="591"/>
      <c r="AT2821" s="578">
        <f>AB2821+AH2821+AN2821</f>
        <v>0</v>
      </c>
      <c r="AU2821" s="579"/>
      <c r="AV2821" s="574">
        <f>AD2821+AJ2821+AP2821</f>
        <v>0</v>
      </c>
      <c r="AW2821" s="575"/>
      <c r="AX2821" s="590">
        <f>IF(AT2821=0,0,(AV2821/AT2821)*100)</f>
        <v>0</v>
      </c>
      <c r="AY2821" s="591"/>
      <c r="AZ2821" s="538"/>
      <c r="BA2821" s="539"/>
      <c r="BB2821" s="552"/>
      <c r="BC2821" s="558"/>
      <c r="BD2821" s="590">
        <f>IF(AZ2821=0,0,(BB2821/AZ2821)*100)</f>
        <v>0</v>
      </c>
      <c r="BE2821" s="591"/>
      <c r="BF2821" s="578">
        <f>AT2821+AZ2821</f>
        <v>0</v>
      </c>
      <c r="BG2821" s="579"/>
      <c r="BH2821" s="574">
        <f>AV2821+BB2821</f>
        <v>0</v>
      </c>
      <c r="BI2821" s="575"/>
      <c r="BJ2821" s="590">
        <f>IF(BF2821=0,0,(BH2821/BF2821)*100)</f>
        <v>0</v>
      </c>
      <c r="BK2821" s="591"/>
      <c r="BL2821" s="650">
        <f>(AD2821*2)+(AJ2821*2)+(AP2821*3)+BB2821</f>
        <v>0</v>
      </c>
      <c r="BM2821" s="651"/>
      <c r="BN2821" s="652"/>
      <c r="BO2821" s="601" t="e">
        <f>(BL2821*BR$74)+(N2821*BR$75)+(X2821*BR$76)+(R2821*BR$77)+(V2821*BR$78)+(Z2821*BR$79)</f>
        <v>#REF!</v>
      </c>
      <c r="BP2821" s="599" t="e">
        <f>((AZ2821-BB2821)*BR$81)+((AT2821-AV2821)*BR$80)+(H2821*BR$82)+(P2821*BR$83)</f>
        <v>#REF!</v>
      </c>
      <c r="BQ2821" s="54"/>
      <c r="BR2821" s="54"/>
      <c r="BS2821" s="54"/>
    </row>
    <row r="2822" spans="1:71" ht="22.5" customHeight="1">
      <c r="A2822" s="54"/>
      <c r="B2822" s="566"/>
      <c r="C2822" s="560" t="str">
        <f>IF(ROSTER!D$46="","",ROSTER!D$46)</f>
        <v/>
      </c>
      <c r="D2822" s="561"/>
      <c r="E2822" s="547"/>
      <c r="F2822" s="502"/>
      <c r="G2822" s="507"/>
      <c r="H2822" s="544"/>
      <c r="I2822" s="545"/>
      <c r="J2822" s="540"/>
      <c r="K2822" s="541"/>
      <c r="L2822" s="553"/>
      <c r="M2822" s="559"/>
      <c r="N2822" s="556" t="s">
        <v>14</v>
      </c>
      <c r="O2822" s="557"/>
      <c r="P2822" s="540"/>
      <c r="Q2822" s="541"/>
      <c r="R2822" s="553"/>
      <c r="S2822" s="559"/>
      <c r="T2822" s="592"/>
      <c r="U2822" s="593"/>
      <c r="V2822" s="551"/>
      <c r="W2822" s="545"/>
      <c r="X2822" s="540"/>
      <c r="Y2822" s="545"/>
      <c r="Z2822" s="540"/>
      <c r="AA2822" s="545"/>
      <c r="AB2822" s="540"/>
      <c r="AC2822" s="541"/>
      <c r="AD2822" s="553"/>
      <c r="AE2822" s="559"/>
      <c r="AF2822" s="588"/>
      <c r="AG2822" s="589"/>
      <c r="AH2822" s="540"/>
      <c r="AI2822" s="541"/>
      <c r="AJ2822" s="553"/>
      <c r="AK2822" s="559"/>
      <c r="AL2822" s="592"/>
      <c r="AM2822" s="593"/>
      <c r="AN2822" s="540"/>
      <c r="AO2822" s="541"/>
      <c r="AP2822" s="553"/>
      <c r="AQ2822" s="559"/>
      <c r="AR2822" s="592"/>
      <c r="AS2822" s="593"/>
      <c r="AT2822" s="580"/>
      <c r="AU2822" s="581"/>
      <c r="AV2822" s="576"/>
      <c r="AW2822" s="577"/>
      <c r="AX2822" s="592"/>
      <c r="AY2822" s="593"/>
      <c r="AZ2822" s="540"/>
      <c r="BA2822" s="541"/>
      <c r="BB2822" s="553"/>
      <c r="BC2822" s="559"/>
      <c r="BD2822" s="592"/>
      <c r="BE2822" s="593"/>
      <c r="BF2822" s="580"/>
      <c r="BG2822" s="581"/>
      <c r="BH2822" s="576"/>
      <c r="BI2822" s="577"/>
      <c r="BJ2822" s="592"/>
      <c r="BK2822" s="593"/>
      <c r="BL2822" s="653"/>
      <c r="BM2822" s="654"/>
      <c r="BN2822" s="655"/>
      <c r="BO2822" s="602"/>
      <c r="BP2822" s="600"/>
      <c r="BQ2822" s="54"/>
      <c r="BR2822" s="54"/>
      <c r="BS2822" s="54"/>
    </row>
    <row r="2823" spans="1:71" ht="21.75" customHeight="1">
      <c r="A2823" s="54"/>
      <c r="B2823" s="565" t="str">
        <f>IF(ROSTER!B$48="","",ROSTER!B$48)</f>
        <v/>
      </c>
      <c r="C2823" s="536" t="str">
        <f>IF(ROSTER!C$48="","",ROSTER!C$48)</f>
        <v/>
      </c>
      <c r="D2823" s="537"/>
      <c r="E2823" s="546"/>
      <c r="F2823" s="501">
        <f t="shared" ref="F2823" si="2527">IF(E2823="y",1,IF(E2823="S",1,0))</f>
        <v>0</v>
      </c>
      <c r="G2823" s="506">
        <f t="shared" ref="G2823" si="2528">IF(E2823="S",1,0)</f>
        <v>0</v>
      </c>
      <c r="H2823" s="542"/>
      <c r="I2823" s="543"/>
      <c r="J2823" s="538"/>
      <c r="K2823" s="539"/>
      <c r="L2823" s="552"/>
      <c r="M2823" s="558"/>
      <c r="N2823" s="554">
        <f t="shared" ref="N2823" si="2529">L2823+J2823</f>
        <v>0</v>
      </c>
      <c r="O2823" s="555"/>
      <c r="P2823" s="538"/>
      <c r="Q2823" s="539"/>
      <c r="R2823" s="552"/>
      <c r="S2823" s="558"/>
      <c r="T2823" s="590">
        <f t="shared" ref="T2823:T2826" si="2530">R2823-P2823</f>
        <v>0</v>
      </c>
      <c r="U2823" s="591"/>
      <c r="V2823" s="550"/>
      <c r="W2823" s="543"/>
      <c r="X2823" s="538"/>
      <c r="Y2823" s="543"/>
      <c r="Z2823" s="538"/>
      <c r="AA2823" s="543"/>
      <c r="AB2823" s="538"/>
      <c r="AC2823" s="539"/>
      <c r="AD2823" s="552"/>
      <c r="AE2823" s="558"/>
      <c r="AF2823" s="586"/>
      <c r="AG2823" s="587"/>
      <c r="AH2823" s="538"/>
      <c r="AI2823" s="539"/>
      <c r="AJ2823" s="552"/>
      <c r="AK2823" s="558"/>
      <c r="AL2823" s="590">
        <f t="shared" ref="AL2823" si="2531">IF(AH2823=0,0,(AJ2823/AH2823)*100)</f>
        <v>0</v>
      </c>
      <c r="AM2823" s="591"/>
      <c r="AN2823" s="538"/>
      <c r="AO2823" s="539"/>
      <c r="AP2823" s="552"/>
      <c r="AQ2823" s="558"/>
      <c r="AR2823" s="590">
        <f t="shared" ref="AR2823" si="2532">IF(AN2823=0,0,(AP2823/AN2823)*100)</f>
        <v>0</v>
      </c>
      <c r="AS2823" s="591"/>
      <c r="AT2823" s="578">
        <f t="shared" ref="AT2823" si="2533">AB2823+AH2823+AN2823</f>
        <v>0</v>
      </c>
      <c r="AU2823" s="579"/>
      <c r="AV2823" s="574">
        <f t="shared" ref="AV2823" si="2534">AD2823+AJ2823+AP2823</f>
        <v>0</v>
      </c>
      <c r="AW2823" s="575"/>
      <c r="AX2823" s="590">
        <f t="shared" ref="AX2823" si="2535">IF(AT2823=0,0,(AV2823/AT2823)*100)</f>
        <v>0</v>
      </c>
      <c r="AY2823" s="591"/>
      <c r="AZ2823" s="538"/>
      <c r="BA2823" s="539"/>
      <c r="BB2823" s="552"/>
      <c r="BC2823" s="558"/>
      <c r="BD2823" s="590">
        <f t="shared" ref="BD2823" si="2536">IF(AZ2823=0,0,(BB2823/AZ2823)*100)</f>
        <v>0</v>
      </c>
      <c r="BE2823" s="591"/>
      <c r="BF2823" s="578">
        <f t="shared" ref="BF2823" si="2537">AT2823+AZ2823</f>
        <v>0</v>
      </c>
      <c r="BG2823" s="579"/>
      <c r="BH2823" s="574">
        <f t="shared" ref="BH2823" si="2538">AV2823+BB2823</f>
        <v>0</v>
      </c>
      <c r="BI2823" s="575"/>
      <c r="BJ2823" s="590">
        <f t="shared" ref="BJ2823" si="2539">IF(BF2823=0,0,(BH2823/BF2823)*100)</f>
        <v>0</v>
      </c>
      <c r="BK2823" s="591"/>
      <c r="BL2823" s="650">
        <f t="shared" ref="BL2823" si="2540">(AD2823*2)+(AJ2823*2)+(AP2823*3)+BB2823</f>
        <v>0</v>
      </c>
      <c r="BM2823" s="651"/>
      <c r="BN2823" s="652"/>
      <c r="BO2823" s="601" t="e">
        <f>(BL2823*BR$74)+(N2823*BR$75)+(X2823*BR$76)+(R2823*BR$77)+(V2823*BR$78)+(Z2823*BR$79)</f>
        <v>#REF!</v>
      </c>
      <c r="BP2823" s="599" t="e">
        <f>((AZ2823-BB2823)*BR$81)+((AT2823-AV2823)*BR$80)+(H2823*BR$82)+(P2823*BR$83)</f>
        <v>#REF!</v>
      </c>
      <c r="BQ2823" s="54"/>
      <c r="BR2823" s="54"/>
      <c r="BS2823" s="54"/>
    </row>
    <row r="2824" spans="1:71" ht="22.5" customHeight="1">
      <c r="A2824" s="54"/>
      <c r="B2824" s="566"/>
      <c r="C2824" s="560" t="str">
        <f>IF(ROSTER!D$48="","",ROSTER!D$48)</f>
        <v/>
      </c>
      <c r="D2824" s="561"/>
      <c r="E2824" s="547"/>
      <c r="F2824" s="502"/>
      <c r="G2824" s="507"/>
      <c r="H2824" s="544"/>
      <c r="I2824" s="545"/>
      <c r="J2824" s="540"/>
      <c r="K2824" s="541"/>
      <c r="L2824" s="553"/>
      <c r="M2824" s="559"/>
      <c r="N2824" s="556" t="s">
        <v>14</v>
      </c>
      <c r="O2824" s="557"/>
      <c r="P2824" s="540"/>
      <c r="Q2824" s="541"/>
      <c r="R2824" s="553"/>
      <c r="S2824" s="559"/>
      <c r="T2824" s="592"/>
      <c r="U2824" s="593"/>
      <c r="V2824" s="551"/>
      <c r="W2824" s="545"/>
      <c r="X2824" s="540"/>
      <c r="Y2824" s="545"/>
      <c r="Z2824" s="540"/>
      <c r="AA2824" s="545"/>
      <c r="AB2824" s="540"/>
      <c r="AC2824" s="541"/>
      <c r="AD2824" s="553"/>
      <c r="AE2824" s="559"/>
      <c r="AF2824" s="588"/>
      <c r="AG2824" s="589"/>
      <c r="AH2824" s="540"/>
      <c r="AI2824" s="541"/>
      <c r="AJ2824" s="553"/>
      <c r="AK2824" s="559"/>
      <c r="AL2824" s="592"/>
      <c r="AM2824" s="593"/>
      <c r="AN2824" s="540"/>
      <c r="AO2824" s="541"/>
      <c r="AP2824" s="553"/>
      <c r="AQ2824" s="559"/>
      <c r="AR2824" s="592"/>
      <c r="AS2824" s="593"/>
      <c r="AT2824" s="580"/>
      <c r="AU2824" s="581"/>
      <c r="AV2824" s="576"/>
      <c r="AW2824" s="577"/>
      <c r="AX2824" s="592"/>
      <c r="AY2824" s="593"/>
      <c r="AZ2824" s="540"/>
      <c r="BA2824" s="541"/>
      <c r="BB2824" s="553"/>
      <c r="BC2824" s="559"/>
      <c r="BD2824" s="592"/>
      <c r="BE2824" s="593"/>
      <c r="BF2824" s="580"/>
      <c r="BG2824" s="581"/>
      <c r="BH2824" s="576"/>
      <c r="BI2824" s="577"/>
      <c r="BJ2824" s="592"/>
      <c r="BK2824" s="593"/>
      <c r="BL2824" s="653"/>
      <c r="BM2824" s="654"/>
      <c r="BN2824" s="655"/>
      <c r="BO2824" s="602"/>
      <c r="BP2824" s="600"/>
      <c r="BQ2824" s="54"/>
      <c r="BR2824" s="54"/>
      <c r="BS2824" s="54"/>
    </row>
    <row r="2825" spans="1:71" ht="21.75" customHeight="1">
      <c r="A2825" s="54"/>
      <c r="B2825" s="565" t="str">
        <f>IF(ROSTER!B$50="","",ROSTER!B$50)</f>
        <v/>
      </c>
      <c r="C2825" s="536" t="str">
        <f>IF(ROSTER!C$50="","",ROSTER!C$50)</f>
        <v/>
      </c>
      <c r="D2825" s="537"/>
      <c r="E2825" s="546"/>
      <c r="F2825" s="501">
        <f t="shared" ref="F2825" si="2541">IF(E2825="y",1,IF(E2825="S",1,0))</f>
        <v>0</v>
      </c>
      <c r="G2825" s="506">
        <f t="shared" ref="G2825" si="2542">IF(E2825="S",1,0)</f>
        <v>0</v>
      </c>
      <c r="H2825" s="542"/>
      <c r="I2825" s="543"/>
      <c r="J2825" s="538"/>
      <c r="K2825" s="539"/>
      <c r="L2825" s="552"/>
      <c r="M2825" s="558"/>
      <c r="N2825" s="554">
        <f t="shared" ref="N2825" si="2543">L2825+J2825</f>
        <v>0</v>
      </c>
      <c r="O2825" s="555"/>
      <c r="P2825" s="538"/>
      <c r="Q2825" s="539"/>
      <c r="R2825" s="552"/>
      <c r="S2825" s="558"/>
      <c r="T2825" s="590">
        <f t="shared" ref="T2825:T2826" si="2544">R2825-P2825</f>
        <v>0</v>
      </c>
      <c r="U2825" s="591"/>
      <c r="V2825" s="550"/>
      <c r="W2825" s="543"/>
      <c r="X2825" s="538"/>
      <c r="Y2825" s="543"/>
      <c r="Z2825" s="538"/>
      <c r="AA2825" s="543"/>
      <c r="AB2825" s="538"/>
      <c r="AC2825" s="539"/>
      <c r="AD2825" s="552"/>
      <c r="AE2825" s="558"/>
      <c r="AF2825" s="586"/>
      <c r="AG2825" s="587"/>
      <c r="AH2825" s="538"/>
      <c r="AI2825" s="539"/>
      <c r="AJ2825" s="552"/>
      <c r="AK2825" s="558"/>
      <c r="AL2825" s="590">
        <f t="shared" ref="AL2825" si="2545">IF(AH2825=0,0,(AJ2825/AH2825)*100)</f>
        <v>0</v>
      </c>
      <c r="AM2825" s="591"/>
      <c r="AN2825" s="538"/>
      <c r="AO2825" s="539"/>
      <c r="AP2825" s="552"/>
      <c r="AQ2825" s="558"/>
      <c r="AR2825" s="590">
        <f t="shared" ref="AR2825" si="2546">IF(AN2825=0,0,(AP2825/AN2825)*100)</f>
        <v>0</v>
      </c>
      <c r="AS2825" s="591"/>
      <c r="AT2825" s="578">
        <f t="shared" ref="AT2825" si="2547">AB2825+AH2825+AN2825</f>
        <v>0</v>
      </c>
      <c r="AU2825" s="579"/>
      <c r="AV2825" s="574">
        <f t="shared" ref="AV2825" si="2548">AD2825+AJ2825+AP2825</f>
        <v>0</v>
      </c>
      <c r="AW2825" s="575"/>
      <c r="AX2825" s="590">
        <f t="shared" ref="AX2825" si="2549">IF(AT2825=0,0,(AV2825/AT2825)*100)</f>
        <v>0</v>
      </c>
      <c r="AY2825" s="591"/>
      <c r="AZ2825" s="538"/>
      <c r="BA2825" s="539"/>
      <c r="BB2825" s="552"/>
      <c r="BC2825" s="558"/>
      <c r="BD2825" s="590">
        <f t="shared" ref="BD2825" si="2550">IF(AZ2825=0,0,(BB2825/AZ2825)*100)</f>
        <v>0</v>
      </c>
      <c r="BE2825" s="591"/>
      <c r="BF2825" s="578">
        <f t="shared" ref="BF2825" si="2551">AT2825+AZ2825</f>
        <v>0</v>
      </c>
      <c r="BG2825" s="579"/>
      <c r="BH2825" s="574">
        <f t="shared" ref="BH2825" si="2552">AV2825+BB2825</f>
        <v>0</v>
      </c>
      <c r="BI2825" s="575"/>
      <c r="BJ2825" s="590">
        <f t="shared" ref="BJ2825" si="2553">IF(BF2825=0,0,(BH2825/BF2825)*100)</f>
        <v>0</v>
      </c>
      <c r="BK2825" s="591"/>
      <c r="BL2825" s="650">
        <f t="shared" ref="BL2825" si="2554">(AD2825*2)+(AJ2825*2)+(AP2825*3)+BB2825</f>
        <v>0</v>
      </c>
      <c r="BM2825" s="651"/>
      <c r="BN2825" s="652"/>
      <c r="BO2825" s="601" t="e">
        <f>(BL2825*BR$74)+(N2825*BR$75)+(X2825*BR$76)+(R2825*BR$77)+(V2825*BR$78)+(Z2825*BR$79)</f>
        <v>#REF!</v>
      </c>
      <c r="BP2825" s="599" t="e">
        <f>((AZ2825-BB2825)*BR$81)+((AT2825-AV2825)*BR$80)+(H2825*BR$82)+(P2825*BR$83)</f>
        <v>#REF!</v>
      </c>
      <c r="BQ2825" s="54"/>
      <c r="BR2825" s="54"/>
      <c r="BS2825" s="54"/>
    </row>
    <row r="2826" spans="1:71" ht="22.5" customHeight="1" thickBot="1">
      <c r="A2826" s="54"/>
      <c r="B2826" s="566"/>
      <c r="C2826" s="560" t="str">
        <f>IF(ROSTER!D$50="","",ROSTER!D$50)</f>
        <v/>
      </c>
      <c r="D2826" s="561"/>
      <c r="E2826" s="547"/>
      <c r="F2826" s="502"/>
      <c r="G2826" s="507"/>
      <c r="H2826" s="544"/>
      <c r="I2826" s="545"/>
      <c r="J2826" s="540"/>
      <c r="K2826" s="541"/>
      <c r="L2826" s="553"/>
      <c r="M2826" s="559"/>
      <c r="N2826" s="556" t="s">
        <v>14</v>
      </c>
      <c r="O2826" s="557"/>
      <c r="P2826" s="540"/>
      <c r="Q2826" s="541"/>
      <c r="R2826" s="553"/>
      <c r="S2826" s="559"/>
      <c r="T2826" s="592"/>
      <c r="U2826" s="593"/>
      <c r="V2826" s="551"/>
      <c r="W2826" s="545"/>
      <c r="X2826" s="540"/>
      <c r="Y2826" s="545"/>
      <c r="Z2826" s="540"/>
      <c r="AA2826" s="545"/>
      <c r="AB2826" s="540"/>
      <c r="AC2826" s="541"/>
      <c r="AD2826" s="553"/>
      <c r="AE2826" s="559"/>
      <c r="AF2826" s="588"/>
      <c r="AG2826" s="589"/>
      <c r="AH2826" s="540"/>
      <c r="AI2826" s="541"/>
      <c r="AJ2826" s="553"/>
      <c r="AK2826" s="559"/>
      <c r="AL2826" s="592"/>
      <c r="AM2826" s="593"/>
      <c r="AN2826" s="540"/>
      <c r="AO2826" s="541"/>
      <c r="AP2826" s="553"/>
      <c r="AQ2826" s="559"/>
      <c r="AR2826" s="592"/>
      <c r="AS2826" s="593"/>
      <c r="AT2826" s="580"/>
      <c r="AU2826" s="581"/>
      <c r="AV2826" s="576"/>
      <c r="AW2826" s="577"/>
      <c r="AX2826" s="592"/>
      <c r="AY2826" s="593"/>
      <c r="AZ2826" s="540"/>
      <c r="BA2826" s="541"/>
      <c r="BB2826" s="553"/>
      <c r="BC2826" s="559"/>
      <c r="BD2826" s="592"/>
      <c r="BE2826" s="593"/>
      <c r="BF2826" s="580"/>
      <c r="BG2826" s="581"/>
      <c r="BH2826" s="576"/>
      <c r="BI2826" s="577"/>
      <c r="BJ2826" s="592"/>
      <c r="BK2826" s="593"/>
      <c r="BL2826" s="653"/>
      <c r="BM2826" s="654"/>
      <c r="BN2826" s="655"/>
      <c r="BO2826" s="602"/>
      <c r="BP2826" s="600"/>
      <c r="BQ2826" s="54"/>
      <c r="BR2826" s="54"/>
      <c r="BS2826" s="54"/>
    </row>
    <row r="2827" spans="1:71" s="335" customFormat="1" ht="33.4" customHeight="1">
      <c r="A2827" s="333"/>
      <c r="B2827" s="689"/>
      <c r="C2827" s="685"/>
      <c r="D2827" s="685" t="s">
        <v>10</v>
      </c>
      <c r="E2827" s="686"/>
      <c r="F2827" s="334"/>
      <c r="G2827" s="334"/>
      <c r="H2827" s="642">
        <f>SUM(H2783:I2826)</f>
        <v>0</v>
      </c>
      <c r="I2827" s="631"/>
      <c r="J2827" s="642">
        <f>SUM(J2783:K2826)</f>
        <v>0</v>
      </c>
      <c r="K2827" s="631"/>
      <c r="L2827" s="630">
        <f>SUM(L2783:M2826)</f>
        <v>0</v>
      </c>
      <c r="M2827" s="640"/>
      <c r="N2827" s="626">
        <f>L2827+J2827</f>
        <v>0</v>
      </c>
      <c r="O2827" s="627"/>
      <c r="P2827" s="630">
        <f>SUM(P2783:Q2826)</f>
        <v>0</v>
      </c>
      <c r="Q2827" s="631"/>
      <c r="R2827" s="630">
        <f t="shared" ref="R2827" si="2555">SUM(R2783:S2826)</f>
        <v>0</v>
      </c>
      <c r="S2827" s="640"/>
      <c r="T2827" s="630">
        <f t="shared" ref="T2827" si="2556">SUM(T2783:U2826)</f>
        <v>0</v>
      </c>
      <c r="U2827" s="627"/>
      <c r="V2827" s="640">
        <f t="shared" ref="V2827" si="2557">SUM(V2783:W2826)</f>
        <v>0</v>
      </c>
      <c r="W2827" s="640"/>
      <c r="X2827" s="642">
        <f t="shared" ref="X2827" si="2558">SUM(X2783:Y2826)</f>
        <v>0</v>
      </c>
      <c r="Y2827" s="627"/>
      <c r="Z2827" s="642">
        <f t="shared" ref="Z2827" si="2559">SUM(Z2783:AA2826)</f>
        <v>0</v>
      </c>
      <c r="AA2827" s="627"/>
      <c r="AB2827" s="640">
        <f t="shared" ref="AB2827" si="2560">SUM(AB2783:AC2826)</f>
        <v>0</v>
      </c>
      <c r="AC2827" s="631"/>
      <c r="AD2827" s="630">
        <f t="shared" ref="AD2827" si="2561">SUM(AD2783:AE2826)</f>
        <v>0</v>
      </c>
      <c r="AE2827" s="640"/>
      <c r="AF2827" s="626">
        <f t="shared" ref="AF2827" si="2562">SUM(AF2783:AG2826)</f>
        <v>0</v>
      </c>
      <c r="AG2827" s="627"/>
      <c r="AH2827" s="630">
        <f t="shared" ref="AH2827" si="2563">SUM(AH2783:AI2826)</f>
        <v>0</v>
      </c>
      <c r="AI2827" s="631"/>
      <c r="AJ2827" s="630">
        <f t="shared" ref="AJ2827" si="2564">SUM(AJ2783:AK2826)</f>
        <v>0</v>
      </c>
      <c r="AK2827" s="640"/>
      <c r="AL2827" s="626">
        <f>IF(AH2827=0,0,(AJ2827/AH2827)*100)</f>
        <v>0</v>
      </c>
      <c r="AM2827" s="627"/>
      <c r="AN2827" s="630">
        <f>SUM(AN2783:AO2826)</f>
        <v>0</v>
      </c>
      <c r="AO2827" s="631"/>
      <c r="AP2827" s="630">
        <f>SUM(AP2783:AQ2826)</f>
        <v>0</v>
      </c>
      <c r="AQ2827" s="640"/>
      <c r="AR2827" s="626">
        <f>IF(AN2827=0,0,(AP2827/AN2827)*100)</f>
        <v>0</v>
      </c>
      <c r="AS2827" s="627"/>
      <c r="AT2827" s="642">
        <f>AB2827+AH2827+AN2827</f>
        <v>0</v>
      </c>
      <c r="AU2827" s="631"/>
      <c r="AV2827" s="630">
        <f>AD2827+AJ2827+AP2827</f>
        <v>0</v>
      </c>
      <c r="AW2827" s="670"/>
      <c r="AX2827" s="626">
        <f>IF(AT2827=0,0,(AV2827/AT2827)*100)</f>
        <v>0</v>
      </c>
      <c r="AY2827" s="627"/>
      <c r="AZ2827" s="630">
        <f>SUM(AZ2783:BA2826)</f>
        <v>0</v>
      </c>
      <c r="BA2827" s="631"/>
      <c r="BB2827" s="630">
        <f>SUM(BB2783:BC2826)</f>
        <v>0</v>
      </c>
      <c r="BC2827" s="640"/>
      <c r="BD2827" s="626">
        <f>IF(AZ2827=0,0,(BB2827/AZ2827)*100)</f>
        <v>0</v>
      </c>
      <c r="BE2827" s="627"/>
      <c r="BF2827" s="642">
        <f>AT2827+AZ2827</f>
        <v>0</v>
      </c>
      <c r="BG2827" s="631"/>
      <c r="BH2827" s="630">
        <f>AV2827+BB2827</f>
        <v>0</v>
      </c>
      <c r="BI2827" s="670"/>
      <c r="BJ2827" s="626">
        <f>IF(BF2827=0,0,(BH2827/BF2827)*100)</f>
        <v>0</v>
      </c>
      <c r="BK2827" s="668"/>
      <c r="BL2827" s="644">
        <f>SUM(BL2783:BN2826)</f>
        <v>0</v>
      </c>
      <c r="BM2827" s="645"/>
      <c r="BN2827" s="646"/>
      <c r="BO2827" s="601" t="e">
        <f>(BL2827*BR$74)+(N2827*BR$75)+(X2827*BR$76)+(R2827*BR$77)+(V2827*BR$78)+(Z2827*BR$79)</f>
        <v>#REF!</v>
      </c>
      <c r="BP2827" s="599" t="e">
        <f>((AZ2827-BB2827)*BR$81)+((AT2827-AV2827)*BR$80)+(H2827*BR$82)+(P2827*BR$83)</f>
        <v>#REF!</v>
      </c>
      <c r="BQ2827" s="333"/>
      <c r="BR2827" s="333"/>
      <c r="BS2827" s="333"/>
    </row>
    <row r="2828" spans="1:71" s="335" customFormat="1" ht="33.950000000000003" customHeight="1" thickBot="1">
      <c r="A2828" s="333"/>
      <c r="B2828" s="690"/>
      <c r="C2828" s="687"/>
      <c r="D2828" s="687"/>
      <c r="E2828" s="688"/>
      <c r="F2828" s="336"/>
      <c r="G2828" s="336"/>
      <c r="H2828" s="643"/>
      <c r="I2828" s="633"/>
      <c r="J2828" s="643"/>
      <c r="K2828" s="633"/>
      <c r="L2828" s="632"/>
      <c r="M2828" s="641"/>
      <c r="N2828" s="628" t="s">
        <v>14</v>
      </c>
      <c r="O2828" s="629"/>
      <c r="P2828" s="632"/>
      <c r="Q2828" s="633"/>
      <c r="R2828" s="632"/>
      <c r="S2828" s="641"/>
      <c r="T2828" s="632"/>
      <c r="U2828" s="629"/>
      <c r="V2828" s="641"/>
      <c r="W2828" s="641"/>
      <c r="X2828" s="643"/>
      <c r="Y2828" s="629"/>
      <c r="Z2828" s="643"/>
      <c r="AA2828" s="629"/>
      <c r="AB2828" s="641"/>
      <c r="AC2828" s="633"/>
      <c r="AD2828" s="632"/>
      <c r="AE2828" s="641"/>
      <c r="AF2828" s="628"/>
      <c r="AG2828" s="629"/>
      <c r="AH2828" s="632"/>
      <c r="AI2828" s="633"/>
      <c r="AJ2828" s="632"/>
      <c r="AK2828" s="641"/>
      <c r="AL2828" s="628"/>
      <c r="AM2828" s="629"/>
      <c r="AN2828" s="632"/>
      <c r="AO2828" s="633"/>
      <c r="AP2828" s="632"/>
      <c r="AQ2828" s="641"/>
      <c r="AR2828" s="628"/>
      <c r="AS2828" s="629"/>
      <c r="AT2828" s="643"/>
      <c r="AU2828" s="633"/>
      <c r="AV2828" s="632"/>
      <c r="AW2828" s="671"/>
      <c r="AX2828" s="628"/>
      <c r="AY2828" s="629"/>
      <c r="AZ2828" s="632"/>
      <c r="BA2828" s="633"/>
      <c r="BB2828" s="632"/>
      <c r="BC2828" s="641"/>
      <c r="BD2828" s="628"/>
      <c r="BE2828" s="629"/>
      <c r="BF2828" s="643"/>
      <c r="BG2828" s="633"/>
      <c r="BH2828" s="632"/>
      <c r="BI2828" s="671"/>
      <c r="BJ2828" s="628"/>
      <c r="BK2828" s="669"/>
      <c r="BL2828" s="647"/>
      <c r="BM2828" s="648"/>
      <c r="BN2828" s="649"/>
      <c r="BO2828" s="602"/>
      <c r="BP2828" s="600"/>
      <c r="BQ2828" s="333"/>
      <c r="BR2828" s="333"/>
      <c r="BS2828" s="333"/>
    </row>
    <row r="2829" spans="1:71" s="341" customFormat="1" ht="48.2" customHeight="1" thickBot="1">
      <c r="A2829" s="337"/>
      <c r="B2829" s="667"/>
      <c r="C2829" s="665"/>
      <c r="D2829" s="665" t="s">
        <v>13</v>
      </c>
      <c r="E2829" s="666"/>
      <c r="F2829" s="338"/>
      <c r="G2829" s="334"/>
      <c r="H2829" s="676"/>
      <c r="I2829" s="677"/>
      <c r="J2829" s="673"/>
      <c r="K2829" s="672"/>
      <c r="L2829" s="605"/>
      <c r="M2829" s="606"/>
      <c r="N2829" s="674">
        <f>J2829+L2829</f>
        <v>0</v>
      </c>
      <c r="O2829" s="675"/>
      <c r="P2829" s="673"/>
      <c r="Q2829" s="672"/>
      <c r="R2829" s="605"/>
      <c r="S2829" s="672"/>
      <c r="T2829" s="626">
        <f>R2829-P2829</f>
        <v>0</v>
      </c>
      <c r="U2829" s="627"/>
      <c r="V2829" s="673"/>
      <c r="W2829" s="678"/>
      <c r="X2829" s="679"/>
      <c r="Y2829" s="680"/>
      <c r="Z2829" s="673"/>
      <c r="AA2829" s="678"/>
      <c r="AB2829" s="673"/>
      <c r="AC2829" s="672"/>
      <c r="AD2829" s="605"/>
      <c r="AE2829" s="606"/>
      <c r="AF2829" s="634">
        <f>IF(AB2829=0,0,(AD2829/AB2829)*100)</f>
        <v>0</v>
      </c>
      <c r="AG2829" s="635"/>
      <c r="AH2829" s="673"/>
      <c r="AI2829" s="672"/>
      <c r="AJ2829" s="605"/>
      <c r="AK2829" s="606"/>
      <c r="AL2829" s="626">
        <f>IF(AH2829=0,0,(AJ2829/AH2829)*100)</f>
        <v>0</v>
      </c>
      <c r="AM2829" s="627"/>
      <c r="AN2829" s="673"/>
      <c r="AO2829" s="672"/>
      <c r="AP2829" s="605"/>
      <c r="AQ2829" s="606"/>
      <c r="AR2829" s="626">
        <f>IF(AN2829=0,0,(AP2829/AN2829)*100)</f>
        <v>0</v>
      </c>
      <c r="AS2829" s="627"/>
      <c r="AT2829" s="681">
        <f>AB2829+AH2829+AN2829</f>
        <v>0</v>
      </c>
      <c r="AU2829" s="682"/>
      <c r="AV2829" s="683">
        <f>AD2829+AJ2829+AP2829</f>
        <v>0</v>
      </c>
      <c r="AW2829" s="684"/>
      <c r="AX2829" s="626">
        <f>IF(AT2829=0,0,(AV2829/AT2829)*100)</f>
        <v>0</v>
      </c>
      <c r="AY2829" s="627"/>
      <c r="AZ2829" s="673"/>
      <c r="BA2829" s="672"/>
      <c r="BB2829" s="605"/>
      <c r="BC2829" s="606"/>
      <c r="BD2829" s="626">
        <f>IF(AZ2829=0,0,(BB2829/AZ2829)*100)</f>
        <v>0</v>
      </c>
      <c r="BE2829" s="627"/>
      <c r="BF2829" s="681">
        <f>AT2829+AZ2829</f>
        <v>0</v>
      </c>
      <c r="BG2829" s="682"/>
      <c r="BH2829" s="683">
        <f>AV2829+BB2829</f>
        <v>0</v>
      </c>
      <c r="BI2829" s="684"/>
      <c r="BJ2829" s="626">
        <f>IF(BF2829=0,0,(BH2829/BF2829)*100)</f>
        <v>0</v>
      </c>
      <c r="BK2829" s="627"/>
      <c r="BL2829" s="594"/>
      <c r="BM2829" s="595"/>
      <c r="BN2829" s="596"/>
      <c r="BO2829" s="339"/>
      <c r="BP2829" s="340"/>
      <c r="BQ2829" s="337"/>
      <c r="BR2829" s="337"/>
      <c r="BS2829" s="337"/>
    </row>
    <row r="2830" spans="1:71" s="341" customFormat="1" ht="48.95" customHeight="1" thickBot="1">
      <c r="A2830" s="337"/>
      <c r="B2830" s="342"/>
      <c r="C2830" s="343"/>
      <c r="D2830" s="570" t="s">
        <v>95</v>
      </c>
      <c r="E2830" s="571"/>
      <c r="F2830" s="344"/>
      <c r="G2830" s="344"/>
      <c r="H2830" s="343"/>
      <c r="I2830" s="343"/>
      <c r="J2830" s="567">
        <f>IF((J2827+L2829)=0,0,J2827/(J2827+L2829)*100)</f>
        <v>0</v>
      </c>
      <c r="K2830" s="569"/>
      <c r="L2830" s="567">
        <f>IF((L2827+J2829)=0,0,L2827/(L2827+J2829)*100)</f>
        <v>0</v>
      </c>
      <c r="M2830" s="569"/>
      <c r="N2830" s="567">
        <f>IF((N2827+N2829)=0,0,N2827/(N2827+N2829)*100)</f>
        <v>0</v>
      </c>
      <c r="O2830" s="568"/>
      <c r="P2830" s="572"/>
      <c r="Q2830" s="509"/>
      <c r="R2830" s="509"/>
      <c r="S2830" s="509"/>
      <c r="T2830" s="535"/>
      <c r="U2830" s="535"/>
      <c r="V2830" s="509"/>
      <c r="W2830" s="509"/>
      <c r="X2830" s="509"/>
      <c r="Y2830" s="509"/>
      <c r="Z2830" s="509"/>
      <c r="AA2830" s="509"/>
      <c r="AB2830" s="509"/>
      <c r="AC2830" s="509"/>
      <c r="AD2830" s="509"/>
      <c r="AE2830" s="509"/>
      <c r="AF2830" s="509"/>
      <c r="AG2830" s="509"/>
      <c r="AH2830" s="509"/>
      <c r="AI2830" s="509"/>
      <c r="AJ2830" s="509"/>
      <c r="AK2830" s="509"/>
      <c r="AL2830" s="509"/>
      <c r="AM2830" s="509"/>
      <c r="AN2830" s="509"/>
      <c r="AO2830" s="509"/>
      <c r="AP2830" s="509"/>
      <c r="AQ2830" s="509"/>
      <c r="AR2830" s="509"/>
      <c r="AS2830" s="509"/>
      <c r="AT2830" s="509"/>
      <c r="AU2830" s="509"/>
      <c r="AV2830" s="509"/>
      <c r="AW2830" s="509"/>
      <c r="AX2830" s="509"/>
      <c r="AY2830" s="509"/>
      <c r="AZ2830" s="509"/>
      <c r="BA2830" s="509"/>
      <c r="BB2830" s="509"/>
      <c r="BC2830" s="509"/>
      <c r="BD2830" s="509"/>
      <c r="BE2830" s="509"/>
      <c r="BF2830" s="509"/>
      <c r="BG2830" s="509"/>
      <c r="BH2830" s="509"/>
      <c r="BI2830" s="509"/>
      <c r="BJ2830" s="509"/>
      <c r="BK2830" s="509"/>
      <c r="BL2830" s="509"/>
      <c r="BM2830" s="509"/>
      <c r="BN2830" s="573"/>
      <c r="BO2830" s="345"/>
      <c r="BP2830" s="345"/>
      <c r="BQ2830" s="337"/>
      <c r="BR2830" s="337"/>
      <c r="BS2830" s="337"/>
    </row>
    <row r="2831" spans="1:71" ht="15.75" customHeight="1" thickTop="1" thickBot="1">
      <c r="A2831" s="54"/>
      <c r="B2831" s="214"/>
      <c r="C2831" s="215"/>
      <c r="D2831" s="215"/>
      <c r="E2831" s="215"/>
      <c r="F2831" s="74"/>
      <c r="G2831" s="74"/>
      <c r="H2831" s="215"/>
      <c r="I2831" s="215"/>
      <c r="J2831" s="215"/>
      <c r="K2831" s="215"/>
      <c r="L2831" s="215"/>
      <c r="M2831" s="215"/>
      <c r="N2831" s="215"/>
      <c r="O2831" s="215"/>
      <c r="P2831" s="215"/>
      <c r="Q2831" s="215"/>
      <c r="R2831" s="215"/>
      <c r="S2831" s="215"/>
      <c r="T2831" s="215"/>
      <c r="U2831" s="215"/>
      <c r="V2831" s="215"/>
      <c r="W2831" s="215"/>
      <c r="X2831" s="215"/>
      <c r="Y2831" s="215"/>
      <c r="Z2831" s="215"/>
      <c r="AA2831" s="215"/>
      <c r="AB2831" s="215"/>
      <c r="AC2831" s="215"/>
      <c r="AD2831" s="215"/>
      <c r="AE2831" s="215"/>
      <c r="AF2831" s="220"/>
      <c r="AG2831" s="220"/>
      <c r="AH2831" s="215"/>
      <c r="AI2831" s="215"/>
      <c r="AJ2831" s="215"/>
      <c r="AK2831" s="215"/>
      <c r="AL2831" s="215"/>
      <c r="AM2831" s="215"/>
      <c r="AN2831" s="215"/>
      <c r="AO2831" s="215"/>
      <c r="AP2831" s="215"/>
      <c r="AQ2831" s="215"/>
      <c r="AR2831" s="215"/>
      <c r="AS2831" s="215"/>
      <c r="AT2831" s="215"/>
      <c r="AU2831" s="215"/>
      <c r="AV2831" s="215"/>
      <c r="AW2831" s="215"/>
      <c r="AX2831" s="215"/>
      <c r="AY2831" s="215"/>
      <c r="AZ2831" s="215"/>
      <c r="BA2831" s="215"/>
      <c r="BB2831" s="215"/>
      <c r="BC2831" s="215"/>
      <c r="BD2831" s="215"/>
      <c r="BE2831" s="215"/>
      <c r="BF2831" s="215"/>
      <c r="BG2831" s="215"/>
      <c r="BH2831" s="215"/>
      <c r="BI2831" s="215"/>
      <c r="BJ2831" s="215"/>
      <c r="BK2831" s="215"/>
      <c r="BL2831" s="215"/>
      <c r="BM2831" s="215"/>
      <c r="BN2831" s="221"/>
      <c r="BO2831" s="75"/>
      <c r="BP2831" s="75"/>
      <c r="BQ2831" s="54"/>
      <c r="BR2831" s="54"/>
      <c r="BS2831" s="54"/>
    </row>
    <row r="2832" spans="1:71" s="73" customFormat="1" ht="80.25" customHeight="1" thickTop="1" thickBot="1">
      <c r="A2832" s="72"/>
      <c r="B2832" s="656" t="s">
        <v>62</v>
      </c>
      <c r="C2832" s="657"/>
      <c r="D2832" s="616" t="s">
        <v>54</v>
      </c>
      <c r="E2832" s="616"/>
      <c r="F2832" s="76"/>
      <c r="G2832" s="76"/>
      <c r="H2832" s="607"/>
      <c r="I2832" s="608"/>
      <c r="J2832" s="609"/>
      <c r="K2832" s="346"/>
      <c r="L2832" s="607"/>
      <c r="M2832" s="608"/>
      <c r="N2832" s="609"/>
      <c r="O2832" s="510" t="s">
        <v>49</v>
      </c>
      <c r="P2832" s="511"/>
      <c r="Q2832" s="511"/>
      <c r="R2832" s="511"/>
      <c r="S2832" s="607"/>
      <c r="T2832" s="608"/>
      <c r="U2832" s="609"/>
      <c r="V2832" s="346"/>
      <c r="W2832" s="607"/>
      <c r="X2832" s="608"/>
      <c r="Y2832" s="609"/>
      <c r="Z2832" s="510" t="s">
        <v>115</v>
      </c>
      <c r="AA2832" s="511"/>
      <c r="AB2832" s="511"/>
      <c r="AC2832" s="511"/>
      <c r="AD2832" s="511"/>
      <c r="AE2832" s="511"/>
      <c r="AF2832" s="511"/>
      <c r="AG2832" s="511"/>
      <c r="AH2832" s="511"/>
      <c r="AI2832" s="512"/>
      <c r="AJ2832" s="607"/>
      <c r="AK2832" s="608"/>
      <c r="AL2832" s="609"/>
      <c r="AM2832" s="346"/>
      <c r="AN2832" s="607"/>
      <c r="AO2832" s="608"/>
      <c r="AP2832" s="609"/>
      <c r="AQ2832" s="510" t="s">
        <v>53</v>
      </c>
      <c r="AR2832" s="511"/>
      <c r="AS2832" s="511"/>
      <c r="AT2832" s="512"/>
      <c r="AU2832" s="607"/>
      <c r="AV2832" s="608"/>
      <c r="AW2832" s="609"/>
      <c r="AX2832" s="346"/>
      <c r="AY2832" s="607"/>
      <c r="AZ2832" s="608"/>
      <c r="BA2832" s="609"/>
      <c r="BB2832" s="614" t="s">
        <v>117</v>
      </c>
      <c r="BC2832" s="615"/>
      <c r="BD2832" s="615"/>
      <c r="BE2832" s="658"/>
      <c r="BF2832" s="520">
        <f>BL2827</f>
        <v>0</v>
      </c>
      <c r="BG2832" s="521"/>
      <c r="BH2832" s="522"/>
      <c r="BI2832" s="346"/>
      <c r="BJ2832" s="520">
        <f>BL2829</f>
        <v>0</v>
      </c>
      <c r="BK2832" s="521"/>
      <c r="BL2832" s="522"/>
      <c r="BM2832" s="227"/>
      <c r="BN2832" s="228"/>
      <c r="BO2832" s="77"/>
      <c r="BP2832" s="77"/>
      <c r="BQ2832" s="72"/>
      <c r="BR2832" s="72"/>
      <c r="BS2832" s="72"/>
    </row>
    <row r="2833" spans="1:71" ht="15.6" customHeight="1" thickTop="1" thickBot="1">
      <c r="A2833" s="54"/>
      <c r="B2833" s="216"/>
      <c r="C2833" s="210"/>
      <c r="D2833" s="217"/>
      <c r="E2833" s="217"/>
      <c r="F2833" s="78"/>
      <c r="G2833" s="78"/>
      <c r="H2833" s="224"/>
      <c r="I2833" s="224"/>
      <c r="J2833" s="224"/>
      <c r="K2833" s="224"/>
      <c r="L2833" s="224"/>
      <c r="M2833" s="224"/>
      <c r="N2833" s="224"/>
      <c r="O2833" s="222"/>
      <c r="P2833" s="222"/>
      <c r="Q2833" s="222"/>
      <c r="R2833" s="222"/>
      <c r="S2833" s="224"/>
      <c r="T2833" s="224"/>
      <c r="U2833" s="224"/>
      <c r="V2833" s="223"/>
      <c r="W2833" s="224"/>
      <c r="X2833" s="224"/>
      <c r="Y2833" s="224"/>
      <c r="Z2833" s="222"/>
      <c r="AA2833" s="222"/>
      <c r="AB2833" s="222"/>
      <c r="AC2833" s="222"/>
      <c r="AD2833" s="224"/>
      <c r="AE2833" s="224"/>
      <c r="AF2833" s="224"/>
      <c r="AG2833" s="224"/>
      <c r="AH2833" s="223"/>
      <c r="AI2833" s="223"/>
      <c r="AJ2833" s="224"/>
      <c r="AK2833" s="222"/>
      <c r="AL2833" s="222"/>
      <c r="AM2833" s="222"/>
      <c r="AN2833" s="222"/>
      <c r="AO2833" s="224"/>
      <c r="AP2833" s="224"/>
      <c r="AQ2833" s="222"/>
      <c r="AR2833" s="222"/>
      <c r="AS2833" s="222"/>
      <c r="AT2833" s="222"/>
      <c r="AU2833" s="224"/>
      <c r="AV2833" s="224"/>
      <c r="AW2833" s="224"/>
      <c r="AX2833" s="224"/>
      <c r="AY2833" s="224"/>
      <c r="AZ2833" s="226"/>
      <c r="BA2833" s="226"/>
      <c r="BB2833" s="222"/>
      <c r="BC2833" s="230"/>
      <c r="BD2833" s="231"/>
      <c r="BE2833" s="231"/>
      <c r="BF2833" s="232"/>
      <c r="BG2833" s="232"/>
      <c r="BH2833" s="226"/>
      <c r="BI2833" s="224"/>
      <c r="BJ2833" s="233"/>
      <c r="BK2833" s="233"/>
      <c r="BL2833" s="226"/>
      <c r="BM2833" s="229"/>
      <c r="BN2833" s="234"/>
      <c r="BO2833" s="79"/>
      <c r="BP2833" s="79"/>
      <c r="BQ2833" s="54"/>
      <c r="BR2833" s="54"/>
      <c r="BS2833" s="54"/>
    </row>
    <row r="2834" spans="1:71" s="73" customFormat="1" ht="80.25" customHeight="1" thickTop="1" thickBot="1">
      <c r="A2834" s="72"/>
      <c r="B2834" s="614" t="s">
        <v>47</v>
      </c>
      <c r="C2834" s="615"/>
      <c r="D2834" s="616" t="s">
        <v>55</v>
      </c>
      <c r="E2834" s="616"/>
      <c r="F2834" s="76"/>
      <c r="G2834" s="76"/>
      <c r="H2834" s="520">
        <f>H2832</f>
        <v>0</v>
      </c>
      <c r="I2834" s="521"/>
      <c r="J2834" s="522"/>
      <c r="K2834" s="346"/>
      <c r="L2834" s="520">
        <f>L2832</f>
        <v>0</v>
      </c>
      <c r="M2834" s="521"/>
      <c r="N2834" s="522"/>
      <c r="O2834" s="510" t="s">
        <v>51</v>
      </c>
      <c r="P2834" s="511"/>
      <c r="Q2834" s="511"/>
      <c r="R2834" s="511"/>
      <c r="S2834" s="520">
        <f>S2832-H2832</f>
        <v>0</v>
      </c>
      <c r="T2834" s="521"/>
      <c r="U2834" s="522"/>
      <c r="V2834" s="346"/>
      <c r="W2834" s="520">
        <f>W2832-L2832</f>
        <v>0</v>
      </c>
      <c r="X2834" s="521"/>
      <c r="Y2834" s="522"/>
      <c r="Z2834" s="510" t="s">
        <v>116</v>
      </c>
      <c r="AA2834" s="511"/>
      <c r="AB2834" s="511"/>
      <c r="AC2834" s="511"/>
      <c r="AD2834" s="511"/>
      <c r="AE2834" s="511"/>
      <c r="AF2834" s="511"/>
      <c r="AG2834" s="511"/>
      <c r="AH2834" s="511"/>
      <c r="AI2834" s="512"/>
      <c r="AJ2834" s="520">
        <f>AJ2832-S2832</f>
        <v>0</v>
      </c>
      <c r="AK2834" s="521"/>
      <c r="AL2834" s="522"/>
      <c r="AM2834" s="346"/>
      <c r="AN2834" s="520">
        <f>AN2832-W2832</f>
        <v>0</v>
      </c>
      <c r="AO2834" s="521"/>
      <c r="AP2834" s="522"/>
      <c r="AQ2834" s="510" t="s">
        <v>52</v>
      </c>
      <c r="AR2834" s="511"/>
      <c r="AS2834" s="511"/>
      <c r="AT2834" s="512"/>
      <c r="AU2834" s="520">
        <f>AU2832-AJ2832</f>
        <v>0</v>
      </c>
      <c r="AV2834" s="521"/>
      <c r="AW2834" s="522"/>
      <c r="AX2834" s="346"/>
      <c r="AY2834" s="520">
        <f>AY2832-AN2832</f>
        <v>0</v>
      </c>
      <c r="AZ2834" s="521"/>
      <c r="BA2834" s="522"/>
      <c r="BB2834" s="614" t="s">
        <v>118</v>
      </c>
      <c r="BC2834" s="615"/>
      <c r="BD2834" s="615"/>
      <c r="BE2834" s="658"/>
      <c r="BF2834" s="520">
        <f>BF2832-AU2832</f>
        <v>0</v>
      </c>
      <c r="BG2834" s="521"/>
      <c r="BH2834" s="522"/>
      <c r="BI2834" s="346"/>
      <c r="BJ2834" s="520">
        <f>BJ2832-AY2832</f>
        <v>0</v>
      </c>
      <c r="BK2834" s="521"/>
      <c r="BL2834" s="522"/>
      <c r="BM2834" s="227"/>
      <c r="BN2834" s="228"/>
      <c r="BO2834" s="77"/>
      <c r="BP2834" s="77"/>
      <c r="BQ2834" s="72"/>
      <c r="BR2834" s="72"/>
      <c r="BS2834" s="72"/>
    </row>
    <row r="2835" spans="1:71" ht="15.75" customHeight="1" thickTop="1" thickBot="1">
      <c r="A2835" s="54"/>
      <c r="B2835" s="218"/>
      <c r="C2835" s="219"/>
      <c r="D2835" s="219"/>
      <c r="E2835" s="219"/>
      <c r="F2835" s="80"/>
      <c r="G2835" s="80"/>
      <c r="H2835" s="219"/>
      <c r="I2835" s="219"/>
      <c r="J2835" s="219"/>
      <c r="K2835" s="219"/>
      <c r="L2835" s="219"/>
      <c r="M2835" s="219"/>
      <c r="N2835" s="219"/>
      <c r="O2835" s="219"/>
      <c r="P2835" s="219"/>
      <c r="Q2835" s="219"/>
      <c r="R2835" s="219"/>
      <c r="S2835" s="219"/>
      <c r="T2835" s="219"/>
      <c r="U2835" s="219"/>
      <c r="V2835" s="219"/>
      <c r="W2835" s="219"/>
      <c r="X2835" s="219"/>
      <c r="Y2835" s="219"/>
      <c r="Z2835" s="219"/>
      <c r="AA2835" s="219"/>
      <c r="AB2835" s="219"/>
      <c r="AC2835" s="219"/>
      <c r="AD2835" s="219"/>
      <c r="AE2835" s="219"/>
      <c r="AF2835" s="225"/>
      <c r="AG2835" s="225"/>
      <c r="AH2835" s="219"/>
      <c r="AI2835" s="219"/>
      <c r="AJ2835" s="219"/>
      <c r="AK2835" s="219"/>
      <c r="AL2835" s="219"/>
      <c r="AM2835" s="219"/>
      <c r="AN2835" s="219"/>
      <c r="AO2835" s="219"/>
      <c r="AP2835" s="219"/>
      <c r="AQ2835" s="219"/>
      <c r="AR2835" s="219"/>
      <c r="AS2835" s="219"/>
      <c r="AT2835" s="219"/>
      <c r="AU2835" s="219"/>
      <c r="AV2835" s="219"/>
      <c r="AW2835" s="219"/>
      <c r="AX2835" s="219"/>
      <c r="AY2835" s="219"/>
      <c r="AZ2835" s="219"/>
      <c r="BA2835" s="617" t="s">
        <v>135</v>
      </c>
      <c r="BB2835" s="617"/>
      <c r="BC2835" s="617"/>
      <c r="BD2835" s="617"/>
      <c r="BE2835" s="617"/>
      <c r="BF2835" s="617"/>
      <c r="BG2835" s="617"/>
      <c r="BH2835" s="617"/>
      <c r="BI2835" s="617"/>
      <c r="BJ2835" s="617"/>
      <c r="BK2835" s="617"/>
      <c r="BL2835" s="617"/>
      <c r="BM2835" s="617"/>
      <c r="BN2835" s="618"/>
      <c r="BO2835" s="81"/>
      <c r="BP2835" s="81"/>
      <c r="BQ2835" s="54"/>
      <c r="BR2835" s="54"/>
      <c r="BS2835" s="54"/>
    </row>
    <row r="2836" spans="1:71" ht="12" customHeight="1" thickTop="1">
      <c r="A2836" s="54"/>
      <c r="B2836" s="55"/>
      <c r="C2836" s="54"/>
      <c r="D2836" s="54"/>
      <c r="E2836" s="54"/>
      <c r="F2836" s="56"/>
      <c r="G2836" s="56"/>
      <c r="H2836" s="54"/>
      <c r="I2836" s="54"/>
      <c r="J2836" s="54"/>
      <c r="K2836" s="54"/>
      <c r="L2836" s="54"/>
      <c r="M2836" s="54"/>
      <c r="N2836" s="54"/>
      <c r="O2836" s="54"/>
      <c r="P2836" s="54"/>
      <c r="Q2836" s="54"/>
      <c r="R2836" s="54"/>
      <c r="S2836" s="54"/>
      <c r="T2836" s="54"/>
      <c r="U2836" s="54"/>
      <c r="V2836" s="54"/>
      <c r="W2836" s="54"/>
      <c r="X2836" s="54"/>
      <c r="Y2836" s="54"/>
      <c r="Z2836" s="54"/>
      <c r="AA2836" s="54"/>
      <c r="AB2836" s="54"/>
      <c r="AC2836" s="54"/>
      <c r="AD2836" s="54"/>
      <c r="AE2836" s="54"/>
      <c r="AF2836" s="57"/>
      <c r="AG2836" s="57"/>
      <c r="AH2836" s="54"/>
      <c r="AI2836" s="54"/>
      <c r="AJ2836" s="54"/>
      <c r="AK2836" s="54"/>
      <c r="AL2836" s="54"/>
      <c r="AM2836" s="54"/>
      <c r="AN2836" s="54"/>
      <c r="AO2836" s="54"/>
      <c r="AP2836" s="54"/>
      <c r="AQ2836" s="54"/>
      <c r="AR2836" s="54"/>
      <c r="AS2836" s="54"/>
      <c r="AT2836" s="54"/>
      <c r="AU2836" s="54"/>
      <c r="AV2836" s="54"/>
      <c r="AW2836" s="54"/>
      <c r="AX2836" s="54"/>
      <c r="AY2836" s="54"/>
      <c r="AZ2836" s="54"/>
      <c r="BA2836" s="54"/>
      <c r="BB2836" s="54"/>
      <c r="BC2836" s="54"/>
      <c r="BD2836" s="54"/>
      <c r="BE2836" s="54"/>
      <c r="BF2836" s="54"/>
      <c r="BG2836" s="54"/>
      <c r="BH2836" s="54"/>
      <c r="BI2836" s="54"/>
      <c r="BJ2836" s="54"/>
      <c r="BK2836" s="54"/>
      <c r="BL2836" s="54"/>
      <c r="BM2836" s="54"/>
      <c r="BN2836" s="54"/>
      <c r="BO2836" s="58"/>
      <c r="BP2836" s="58"/>
      <c r="BQ2836" s="54"/>
      <c r="BR2836" s="54"/>
      <c r="BS2836" s="54"/>
    </row>
    <row r="2837" spans="1:71" s="61" customFormat="1" ht="33.75">
      <c r="A2837" s="60"/>
      <c r="B2837" s="503" t="s">
        <v>9</v>
      </c>
      <c r="C2837" s="503"/>
      <c r="D2837" s="503"/>
      <c r="E2837" s="503"/>
      <c r="F2837" s="503"/>
      <c r="G2837" s="503"/>
      <c r="H2837" s="503"/>
      <c r="I2837" s="503"/>
      <c r="J2837" s="503"/>
      <c r="K2837" s="503"/>
      <c r="L2837" s="503"/>
      <c r="M2837" s="503"/>
      <c r="N2837" s="503"/>
      <c r="O2837" s="503"/>
      <c r="P2837" s="503"/>
      <c r="Q2837" s="503"/>
      <c r="R2837" s="503"/>
      <c r="S2837" s="503"/>
      <c r="T2837" s="503"/>
      <c r="U2837" s="503"/>
      <c r="V2837" s="503"/>
      <c r="W2837" s="503"/>
      <c r="X2837" s="503"/>
      <c r="Y2837" s="503"/>
      <c r="Z2837" s="503"/>
      <c r="AA2837" s="503"/>
      <c r="AB2837" s="503"/>
      <c r="AC2837" s="503"/>
      <c r="AD2837" s="503"/>
      <c r="AE2837" s="503"/>
      <c r="AF2837" s="503"/>
      <c r="AG2837" s="503"/>
      <c r="AH2837" s="503"/>
      <c r="AI2837" s="503"/>
      <c r="AJ2837" s="503"/>
      <c r="AK2837" s="503"/>
      <c r="AL2837" s="503"/>
      <c r="AM2837" s="503"/>
      <c r="AN2837" s="503"/>
      <c r="AO2837" s="503"/>
      <c r="AP2837" s="503"/>
      <c r="AQ2837" s="503"/>
      <c r="AR2837" s="503"/>
      <c r="AS2837" s="503"/>
      <c r="AT2837" s="503"/>
      <c r="AU2837" s="503"/>
      <c r="AV2837" s="503"/>
      <c r="AW2837" s="503"/>
      <c r="AX2837" s="503"/>
      <c r="AY2837" s="503"/>
      <c r="AZ2837" s="503"/>
      <c r="BA2837" s="503"/>
      <c r="BB2837" s="503"/>
      <c r="BC2837" s="503"/>
      <c r="BD2837" s="503"/>
      <c r="BE2837" s="503"/>
      <c r="BF2837" s="503"/>
      <c r="BG2837" s="503"/>
      <c r="BH2837" s="503"/>
      <c r="BI2837" s="503"/>
      <c r="BJ2837" s="503"/>
      <c r="BK2837" s="503"/>
      <c r="BL2837" s="503"/>
      <c r="BM2837" s="503"/>
      <c r="BN2837" s="503"/>
      <c r="BO2837" s="192"/>
      <c r="BP2837" s="192"/>
      <c r="BQ2837" s="60"/>
      <c r="BR2837" s="60"/>
      <c r="BS2837" s="60"/>
    </row>
    <row r="2838" spans="1:71" ht="10.9" customHeight="1">
      <c r="A2838" s="54"/>
      <c r="B2838" s="193"/>
      <c r="C2838" s="194"/>
      <c r="D2838" s="194"/>
      <c r="E2838" s="194"/>
      <c r="F2838" s="195"/>
      <c r="G2838" s="195"/>
      <c r="H2838" s="194"/>
      <c r="I2838" s="194"/>
      <c r="J2838" s="194"/>
      <c r="K2838" s="194"/>
      <c r="L2838" s="194"/>
      <c r="M2838" s="194"/>
      <c r="N2838" s="194"/>
      <c r="O2838" s="194"/>
      <c r="P2838" s="194"/>
      <c r="Q2838" s="194"/>
      <c r="R2838" s="194"/>
      <c r="S2838" s="194"/>
      <c r="T2838" s="194"/>
      <c r="U2838" s="194"/>
      <c r="V2838" s="194"/>
      <c r="W2838" s="194"/>
      <c r="X2838" s="194"/>
      <c r="Y2838" s="194"/>
      <c r="Z2838" s="194"/>
      <c r="AA2838" s="194"/>
      <c r="AB2838" s="194"/>
      <c r="AC2838" s="194"/>
      <c r="AD2838" s="194"/>
      <c r="AE2838" s="194"/>
      <c r="AF2838" s="196"/>
      <c r="AG2838" s="196"/>
      <c r="AH2838" s="194"/>
      <c r="AI2838" s="194"/>
      <c r="AJ2838" s="194"/>
      <c r="AK2838" s="194"/>
      <c r="AL2838" s="194"/>
      <c r="AM2838" s="194"/>
      <c r="AN2838" s="194"/>
      <c r="AO2838" s="194"/>
      <c r="AP2838" s="194"/>
      <c r="AQ2838" s="194"/>
      <c r="AR2838" s="194"/>
      <c r="AS2838" s="194"/>
      <c r="AT2838" s="194"/>
      <c r="AU2838" s="194"/>
      <c r="AV2838" s="194"/>
      <c r="AW2838" s="194"/>
      <c r="AX2838" s="194"/>
      <c r="AY2838" s="194"/>
      <c r="AZ2838" s="194"/>
      <c r="BA2838" s="194"/>
      <c r="BB2838" s="194"/>
      <c r="BC2838" s="194"/>
      <c r="BD2838" s="194"/>
      <c r="BE2838" s="194"/>
      <c r="BF2838" s="194"/>
      <c r="BG2838" s="194"/>
      <c r="BH2838" s="194"/>
      <c r="BI2838" s="194"/>
      <c r="BJ2838" s="194"/>
      <c r="BK2838" s="194"/>
      <c r="BL2838" s="194"/>
      <c r="BM2838" s="194"/>
      <c r="BN2838" s="508"/>
      <c r="BO2838" s="508"/>
      <c r="BP2838" s="508"/>
      <c r="BQ2838" s="54"/>
      <c r="BR2838" s="54"/>
      <c r="BS2838" s="54"/>
    </row>
    <row r="2839" spans="1:71" s="62" customFormat="1" ht="36.75" customHeight="1">
      <c r="A2839" s="55"/>
      <c r="B2839" s="193"/>
      <c r="C2839" s="193"/>
      <c r="D2839" s="197" t="s">
        <v>10</v>
      </c>
      <c r="E2839" s="514" t="str">
        <f>IF(ROSTER!D$3="","",ROSTER!D$3)</f>
        <v/>
      </c>
      <c r="F2839" s="514"/>
      <c r="G2839" s="514"/>
      <c r="H2839" s="514"/>
      <c r="I2839" s="514"/>
      <c r="J2839" s="514"/>
      <c r="K2839" s="514"/>
      <c r="L2839" s="514"/>
      <c r="M2839" s="514"/>
      <c r="N2839" s="514"/>
      <c r="O2839" s="514"/>
      <c r="P2839" s="514"/>
      <c r="Q2839" s="514"/>
      <c r="R2839" s="514"/>
      <c r="S2839" s="514"/>
      <c r="T2839" s="514"/>
      <c r="U2839" s="514"/>
      <c r="V2839" s="514"/>
      <c r="W2839" s="514"/>
      <c r="X2839" s="514"/>
      <c r="Y2839" s="514"/>
      <c r="Z2839" s="514"/>
      <c r="AA2839" s="514"/>
      <c r="AB2839" s="514"/>
      <c r="AC2839" s="514"/>
      <c r="AD2839" s="198"/>
      <c r="AE2839" s="505" t="s">
        <v>11</v>
      </c>
      <c r="AF2839" s="505"/>
      <c r="AG2839" s="505"/>
      <c r="AH2839" s="505"/>
      <c r="AI2839" s="505"/>
      <c r="AJ2839" s="505"/>
      <c r="AK2839" s="505"/>
      <c r="AL2839" s="505"/>
      <c r="AM2839" s="505"/>
      <c r="AN2839" s="513"/>
      <c r="AO2839" s="513"/>
      <c r="AP2839" s="513"/>
      <c r="AQ2839" s="513"/>
      <c r="AR2839" s="513"/>
      <c r="AS2839" s="513"/>
      <c r="AT2839" s="513"/>
      <c r="AU2839" s="513"/>
      <c r="AV2839" s="513"/>
      <c r="AW2839" s="513"/>
      <c r="AX2839" s="513"/>
      <c r="AY2839" s="513"/>
      <c r="AZ2839" s="513"/>
      <c r="BA2839" s="513"/>
      <c r="BB2839" s="513"/>
      <c r="BC2839" s="513"/>
      <c r="BD2839" s="513"/>
      <c r="BE2839" s="513"/>
      <c r="BF2839" s="513"/>
      <c r="BG2839" s="513"/>
      <c r="BH2839" s="513"/>
      <c r="BI2839" s="513"/>
      <c r="BJ2839" s="513"/>
      <c r="BK2839" s="513"/>
      <c r="BL2839" s="513"/>
      <c r="BM2839" s="513"/>
      <c r="BN2839" s="508"/>
      <c r="BO2839" s="508"/>
      <c r="BP2839" s="508"/>
      <c r="BQ2839" s="55"/>
      <c r="BR2839" s="55"/>
      <c r="BS2839" s="55"/>
    </row>
    <row r="2840" spans="1:71" ht="8.85" customHeight="1">
      <c r="A2840" s="63"/>
      <c r="B2840" s="193"/>
      <c r="C2840" s="196" t="s">
        <v>36</v>
      </c>
      <c r="D2840" s="196"/>
      <c r="E2840" s="196"/>
      <c r="F2840" s="199"/>
      <c r="G2840" s="199"/>
      <c r="H2840" s="196"/>
      <c r="I2840" s="196"/>
      <c r="J2840" s="200"/>
      <c r="K2840" s="200"/>
      <c r="L2840" s="200"/>
      <c r="M2840" s="200"/>
      <c r="N2840" s="200"/>
      <c r="O2840" s="200"/>
      <c r="P2840" s="200"/>
      <c r="Q2840" s="200"/>
      <c r="R2840" s="200"/>
      <c r="S2840" s="200"/>
      <c r="T2840" s="200"/>
      <c r="U2840" s="200"/>
      <c r="V2840" s="200"/>
      <c r="W2840" s="200"/>
      <c r="X2840" s="200"/>
      <c r="Y2840" s="200"/>
      <c r="Z2840" s="200"/>
      <c r="AA2840" s="200"/>
      <c r="AB2840" s="200"/>
      <c r="AC2840" s="200"/>
      <c r="AD2840" s="200"/>
      <c r="AE2840" s="200"/>
      <c r="AF2840" s="200"/>
      <c r="AG2840" s="196"/>
      <c r="AH2840" s="201"/>
      <c r="AI2840" s="202"/>
      <c r="AJ2840" s="202"/>
      <c r="AK2840" s="202"/>
      <c r="AL2840" s="202"/>
      <c r="AM2840" s="202"/>
      <c r="AN2840" s="202"/>
      <c r="AO2840" s="203"/>
      <c r="AP2840" s="204"/>
      <c r="AQ2840" s="204"/>
      <c r="AR2840" s="204"/>
      <c r="AS2840" s="204"/>
      <c r="AT2840" s="204"/>
      <c r="AU2840" s="204"/>
      <c r="AV2840" s="204"/>
      <c r="AW2840" s="204"/>
      <c r="AX2840" s="204"/>
      <c r="AY2840" s="204"/>
      <c r="AZ2840" s="204"/>
      <c r="BA2840" s="204"/>
      <c r="BB2840" s="204"/>
      <c r="BC2840" s="204"/>
      <c r="BD2840" s="204"/>
      <c r="BE2840" s="204"/>
      <c r="BF2840" s="204"/>
      <c r="BG2840" s="204"/>
      <c r="BH2840" s="204"/>
      <c r="BI2840" s="204"/>
      <c r="BJ2840" s="204"/>
      <c r="BK2840" s="204"/>
      <c r="BL2840" s="204"/>
      <c r="BM2840" s="204"/>
      <c r="BN2840" s="204"/>
      <c r="BO2840" s="205"/>
      <c r="BP2840" s="205"/>
      <c r="BQ2840" s="63"/>
      <c r="BR2840" s="63"/>
      <c r="BS2840" s="63"/>
    </row>
    <row r="2841" spans="1:71" s="62" customFormat="1" ht="42.75">
      <c r="A2841" s="55"/>
      <c r="B2841" s="193"/>
      <c r="C2841" s="519" t="s">
        <v>35</v>
      </c>
      <c r="D2841" s="519"/>
      <c r="E2841" s="513"/>
      <c r="F2841" s="513"/>
      <c r="G2841" s="513"/>
      <c r="H2841" s="513"/>
      <c r="I2841" s="513"/>
      <c r="J2841" s="513"/>
      <c r="K2841" s="513"/>
      <c r="L2841" s="513"/>
      <c r="M2841" s="513"/>
      <c r="N2841" s="513"/>
      <c r="O2841" s="513"/>
      <c r="P2841" s="513"/>
      <c r="Q2841" s="513"/>
      <c r="R2841" s="513"/>
      <c r="S2841" s="513"/>
      <c r="T2841" s="513"/>
      <c r="U2841" s="513"/>
      <c r="V2841" s="513"/>
      <c r="W2841" s="513"/>
      <c r="X2841" s="513"/>
      <c r="Y2841" s="513"/>
      <c r="Z2841" s="513"/>
      <c r="AA2841" s="513"/>
      <c r="AB2841" s="513"/>
      <c r="AC2841" s="513"/>
      <c r="AD2841" s="198"/>
      <c r="AE2841" s="239" t="s">
        <v>19</v>
      </c>
      <c r="AF2841" s="239"/>
      <c r="AG2841" s="239"/>
      <c r="AH2841" s="505" t="s">
        <v>19</v>
      </c>
      <c r="AI2841" s="505"/>
      <c r="AJ2841" s="505"/>
      <c r="AK2841" s="505"/>
      <c r="AL2841" s="505"/>
      <c r="AM2841" s="505"/>
      <c r="AN2841" s="513"/>
      <c r="AO2841" s="513"/>
      <c r="AP2841" s="513"/>
      <c r="AQ2841" s="513"/>
      <c r="AR2841" s="513"/>
      <c r="AS2841" s="513"/>
      <c r="AT2841" s="513"/>
      <c r="AU2841" s="513"/>
      <c r="AV2841" s="513"/>
      <c r="AW2841" s="513"/>
      <c r="AX2841" s="513"/>
      <c r="AY2841" s="513"/>
      <c r="AZ2841" s="513"/>
      <c r="BA2841" s="505" t="s">
        <v>12</v>
      </c>
      <c r="BB2841" s="505"/>
      <c r="BC2841" s="505"/>
      <c r="BD2841" s="504"/>
      <c r="BE2841" s="504"/>
      <c r="BF2841" s="504"/>
      <c r="BG2841" s="504"/>
      <c r="BH2841" s="504"/>
      <c r="BI2841" s="504"/>
      <c r="BJ2841" s="504"/>
      <c r="BK2841" s="504"/>
      <c r="BL2841" s="504"/>
      <c r="BM2841" s="504"/>
      <c r="BN2841" s="206"/>
      <c r="BO2841" s="207"/>
      <c r="BP2841" s="207"/>
      <c r="BQ2841" s="64">
        <f>IF(BD2841=0,0,1)</f>
        <v>0</v>
      </c>
      <c r="BR2841" s="65">
        <f>IF((BE2895+BI2895)&gt;(AO2895+AS2895),1,0)</f>
        <v>0</v>
      </c>
      <c r="BS2841" s="66"/>
    </row>
    <row r="2842" spans="1:71" ht="9.6" customHeight="1">
      <c r="A2842" s="54"/>
      <c r="B2842" s="193"/>
      <c r="C2842" s="194"/>
      <c r="D2842" s="194"/>
      <c r="E2842" s="194"/>
      <c r="F2842" s="195"/>
      <c r="G2842" s="195"/>
      <c r="H2842" s="194"/>
      <c r="I2842" s="194"/>
      <c r="J2842" s="194"/>
      <c r="K2842" s="194"/>
      <c r="L2842" s="194"/>
      <c r="M2842" s="194"/>
      <c r="N2842" s="194"/>
      <c r="O2842" s="194"/>
      <c r="P2842" s="194"/>
      <c r="Q2842" s="194"/>
      <c r="R2842" s="194"/>
      <c r="S2842" s="194"/>
      <c r="T2842" s="194"/>
      <c r="U2842" s="194"/>
      <c r="V2842" s="194"/>
      <c r="W2842" s="194"/>
      <c r="X2842" s="194"/>
      <c r="Y2842" s="194"/>
      <c r="Z2842" s="194"/>
      <c r="AA2842" s="194"/>
      <c r="AB2842" s="194"/>
      <c r="AC2842" s="194"/>
      <c r="AD2842" s="194"/>
      <c r="AE2842" s="194"/>
      <c r="AF2842" s="196"/>
      <c r="AG2842" s="196"/>
      <c r="AH2842" s="194"/>
      <c r="AI2842" s="194"/>
      <c r="AJ2842" s="194"/>
      <c r="AK2842" s="194"/>
      <c r="AL2842" s="194"/>
      <c r="AM2842" s="194"/>
      <c r="AN2842" s="194"/>
      <c r="AO2842" s="194"/>
      <c r="AP2842" s="194"/>
      <c r="AQ2842" s="194"/>
      <c r="AR2842" s="194"/>
      <c r="AS2842" s="194"/>
      <c r="AT2842" s="194"/>
      <c r="AU2842" s="194"/>
      <c r="AV2842" s="194"/>
      <c r="AW2842" s="194"/>
      <c r="AX2842" s="194"/>
      <c r="AY2842" s="194"/>
      <c r="AZ2842" s="194"/>
      <c r="BA2842" s="194"/>
      <c r="BB2842" s="194"/>
      <c r="BC2842" s="194"/>
      <c r="BD2842" s="194"/>
      <c r="BE2842" s="194"/>
      <c r="BF2842" s="194"/>
      <c r="BG2842" s="194"/>
      <c r="BH2842" s="194"/>
      <c r="BI2842" s="194"/>
      <c r="BJ2842" s="194"/>
      <c r="BK2842" s="194"/>
      <c r="BL2842" s="194"/>
      <c r="BM2842" s="194"/>
      <c r="BN2842" s="194"/>
      <c r="BO2842" s="208"/>
      <c r="BP2842" s="208"/>
      <c r="BQ2842" s="54"/>
      <c r="BR2842" s="54"/>
      <c r="BS2842" s="54"/>
    </row>
    <row r="2843" spans="1:71" ht="8.85" customHeight="1" thickBot="1">
      <c r="A2843" s="54"/>
      <c r="B2843" s="209"/>
      <c r="C2843" s="210"/>
      <c r="D2843" s="210"/>
      <c r="E2843" s="210"/>
      <c r="F2843" s="211"/>
      <c r="G2843" s="211"/>
      <c r="H2843" s="210"/>
      <c r="I2843" s="210"/>
      <c r="J2843" s="210"/>
      <c r="K2843" s="210"/>
      <c r="L2843" s="210"/>
      <c r="M2843" s="210"/>
      <c r="N2843" s="210"/>
      <c r="O2843" s="210"/>
      <c r="P2843" s="210"/>
      <c r="Q2843" s="210"/>
      <c r="R2843" s="210"/>
      <c r="S2843" s="210"/>
      <c r="T2843" s="210"/>
      <c r="U2843" s="210"/>
      <c r="V2843" s="210"/>
      <c r="W2843" s="210"/>
      <c r="X2843" s="210"/>
      <c r="Y2843" s="210"/>
      <c r="Z2843" s="210"/>
      <c r="AA2843" s="210"/>
      <c r="AB2843" s="210"/>
      <c r="AC2843" s="210"/>
      <c r="AD2843" s="210"/>
      <c r="AE2843" s="210"/>
      <c r="AF2843" s="212"/>
      <c r="AG2843" s="212"/>
      <c r="AH2843" s="210"/>
      <c r="AI2843" s="210"/>
      <c r="AJ2843" s="210"/>
      <c r="AK2843" s="210"/>
      <c r="AL2843" s="210"/>
      <c r="AM2843" s="210"/>
      <c r="AN2843" s="210"/>
      <c r="AO2843" s="210"/>
      <c r="AP2843" s="210"/>
      <c r="AQ2843" s="210"/>
      <c r="AR2843" s="210"/>
      <c r="AS2843" s="210"/>
      <c r="AT2843" s="210"/>
      <c r="AU2843" s="210"/>
      <c r="AV2843" s="210"/>
      <c r="AW2843" s="210"/>
      <c r="AX2843" s="210"/>
      <c r="AY2843" s="210"/>
      <c r="AZ2843" s="210"/>
      <c r="BA2843" s="210"/>
      <c r="BB2843" s="210"/>
      <c r="BC2843" s="210"/>
      <c r="BD2843" s="210"/>
      <c r="BE2843" s="210"/>
      <c r="BF2843" s="210"/>
      <c r="BG2843" s="210"/>
      <c r="BH2843" s="210"/>
      <c r="BI2843" s="210"/>
      <c r="BJ2843" s="210"/>
      <c r="BK2843" s="210"/>
      <c r="BL2843" s="210"/>
      <c r="BM2843" s="210"/>
      <c r="BN2843" s="210"/>
      <c r="BO2843" s="213"/>
      <c r="BP2843" s="213"/>
      <c r="BQ2843" s="54"/>
      <c r="BR2843" s="54"/>
      <c r="BS2843" s="54"/>
    </row>
    <row r="2844" spans="1:71" s="62" customFormat="1" ht="33.4" customHeight="1" thickTop="1">
      <c r="A2844" s="66"/>
      <c r="B2844" s="515" t="s">
        <v>0</v>
      </c>
      <c r="C2844" s="531" t="s">
        <v>1</v>
      </c>
      <c r="D2844" s="532"/>
      <c r="E2844" s="332" t="s">
        <v>26</v>
      </c>
      <c r="F2844" s="499" t="s">
        <v>104</v>
      </c>
      <c r="G2844" s="499" t="s">
        <v>105</v>
      </c>
      <c r="H2844" s="527" t="s">
        <v>38</v>
      </c>
      <c r="I2844" s="528"/>
      <c r="J2844" s="564" t="s">
        <v>7</v>
      </c>
      <c r="K2844" s="564"/>
      <c r="L2844" s="564"/>
      <c r="M2844" s="564"/>
      <c r="N2844" s="564"/>
      <c r="O2844" s="564"/>
      <c r="P2844" s="564" t="s">
        <v>2</v>
      </c>
      <c r="Q2844" s="564"/>
      <c r="R2844" s="564"/>
      <c r="S2844" s="564"/>
      <c r="T2844" s="564"/>
      <c r="U2844" s="564"/>
      <c r="V2844" s="610" t="s">
        <v>32</v>
      </c>
      <c r="W2844" s="611"/>
      <c r="X2844" s="610" t="s">
        <v>33</v>
      </c>
      <c r="Y2844" s="611"/>
      <c r="Z2844" s="619" t="s">
        <v>41</v>
      </c>
      <c r="AA2844" s="620"/>
      <c r="AB2844" s="623" t="s">
        <v>6</v>
      </c>
      <c r="AC2844" s="623"/>
      <c r="AD2844" s="623"/>
      <c r="AE2844" s="623"/>
      <c r="AF2844" s="623"/>
      <c r="AG2844" s="623"/>
      <c r="AH2844" s="564" t="s">
        <v>66</v>
      </c>
      <c r="AI2844" s="564"/>
      <c r="AJ2844" s="564"/>
      <c r="AK2844" s="564"/>
      <c r="AL2844" s="564"/>
      <c r="AM2844" s="564"/>
      <c r="AN2844" s="564" t="s">
        <v>67</v>
      </c>
      <c r="AO2844" s="564"/>
      <c r="AP2844" s="564"/>
      <c r="AQ2844" s="564"/>
      <c r="AR2844" s="564"/>
      <c r="AS2844" s="564"/>
      <c r="AT2844" s="564" t="s">
        <v>68</v>
      </c>
      <c r="AU2844" s="564"/>
      <c r="AV2844" s="564"/>
      <c r="AW2844" s="564"/>
      <c r="AX2844" s="564"/>
      <c r="AY2844" s="583"/>
      <c r="AZ2844" s="564" t="s">
        <v>4</v>
      </c>
      <c r="BA2844" s="564"/>
      <c r="BB2844" s="564"/>
      <c r="BC2844" s="564"/>
      <c r="BD2844" s="564"/>
      <c r="BE2844" s="564"/>
      <c r="BF2844" s="564" t="s">
        <v>69</v>
      </c>
      <c r="BG2844" s="564"/>
      <c r="BH2844" s="564"/>
      <c r="BI2844" s="564"/>
      <c r="BJ2844" s="564"/>
      <c r="BK2844" s="582"/>
      <c r="BL2844" s="659" t="s">
        <v>119</v>
      </c>
      <c r="BM2844" s="660"/>
      <c r="BN2844" s="661"/>
      <c r="BO2844" s="603" t="s">
        <v>83</v>
      </c>
      <c r="BP2844" s="603" t="s">
        <v>84</v>
      </c>
      <c r="BQ2844" s="66"/>
      <c r="BR2844" s="66"/>
      <c r="BS2844" s="66"/>
    </row>
    <row r="2845" spans="1:71" s="68" customFormat="1" ht="45" customHeight="1">
      <c r="A2845" s="67"/>
      <c r="B2845" s="516"/>
      <c r="C2845" s="533"/>
      <c r="D2845" s="534"/>
      <c r="E2845" s="331" t="s">
        <v>106</v>
      </c>
      <c r="F2845" s="500"/>
      <c r="G2845" s="500"/>
      <c r="H2845" s="529"/>
      <c r="I2845" s="530"/>
      <c r="J2845" s="562" t="s">
        <v>15</v>
      </c>
      <c r="K2845" s="563"/>
      <c r="L2845" s="525" t="s">
        <v>16</v>
      </c>
      <c r="M2845" s="526"/>
      <c r="N2845" s="517" t="s">
        <v>17</v>
      </c>
      <c r="O2845" s="518" t="s">
        <v>8</v>
      </c>
      <c r="P2845" s="562" t="s">
        <v>24</v>
      </c>
      <c r="Q2845" s="563"/>
      <c r="R2845" s="525" t="s">
        <v>22</v>
      </c>
      <c r="S2845" s="526"/>
      <c r="T2845" s="517" t="s">
        <v>17</v>
      </c>
      <c r="U2845" s="518"/>
      <c r="V2845" s="612"/>
      <c r="W2845" s="613"/>
      <c r="X2845" s="612"/>
      <c r="Y2845" s="613"/>
      <c r="Z2845" s="621"/>
      <c r="AA2845" s="622"/>
      <c r="AB2845" s="638" t="s">
        <v>50</v>
      </c>
      <c r="AC2845" s="639"/>
      <c r="AD2845" s="636" t="s">
        <v>21</v>
      </c>
      <c r="AE2845" s="637" t="s">
        <v>3</v>
      </c>
      <c r="AF2845" s="624" t="s">
        <v>5</v>
      </c>
      <c r="AG2845" s="625"/>
      <c r="AH2845" s="562" t="s">
        <v>50</v>
      </c>
      <c r="AI2845" s="563"/>
      <c r="AJ2845" s="525" t="s">
        <v>21</v>
      </c>
      <c r="AK2845" s="526" t="s">
        <v>3</v>
      </c>
      <c r="AL2845" s="523" t="s">
        <v>5</v>
      </c>
      <c r="AM2845" s="524"/>
      <c r="AN2845" s="562" t="s">
        <v>50</v>
      </c>
      <c r="AO2845" s="563"/>
      <c r="AP2845" s="525" t="s">
        <v>21</v>
      </c>
      <c r="AQ2845" s="526" t="s">
        <v>3</v>
      </c>
      <c r="AR2845" s="523" t="s">
        <v>5</v>
      </c>
      <c r="AS2845" s="524"/>
      <c r="AT2845" s="533" t="s">
        <v>50</v>
      </c>
      <c r="AU2845" s="584"/>
      <c r="AV2845" s="597" t="s">
        <v>21</v>
      </c>
      <c r="AW2845" s="598" t="s">
        <v>3</v>
      </c>
      <c r="AX2845" s="523" t="s">
        <v>5</v>
      </c>
      <c r="AY2845" s="585"/>
      <c r="AZ2845" s="562" t="s">
        <v>50</v>
      </c>
      <c r="BA2845" s="563"/>
      <c r="BB2845" s="525" t="s">
        <v>21</v>
      </c>
      <c r="BC2845" s="526" t="s">
        <v>3</v>
      </c>
      <c r="BD2845" s="523" t="s">
        <v>5</v>
      </c>
      <c r="BE2845" s="524"/>
      <c r="BF2845" s="533" t="s">
        <v>50</v>
      </c>
      <c r="BG2845" s="584"/>
      <c r="BH2845" s="597" t="s">
        <v>21</v>
      </c>
      <c r="BI2845" s="598" t="s">
        <v>3</v>
      </c>
      <c r="BJ2845" s="523" t="s">
        <v>5</v>
      </c>
      <c r="BK2845" s="524"/>
      <c r="BL2845" s="662"/>
      <c r="BM2845" s="663"/>
      <c r="BN2845" s="664"/>
      <c r="BO2845" s="604"/>
      <c r="BP2845" s="604"/>
      <c r="BQ2845" s="67"/>
      <c r="BR2845" s="67"/>
      <c r="BS2845" s="67"/>
    </row>
    <row r="2846" spans="1:71" ht="23.85" customHeight="1">
      <c r="A2846" s="69"/>
      <c r="B2846" s="548" t="str">
        <f>IF(ROSTER!B$8="","",ROSTER!B$8)</f>
        <v/>
      </c>
      <c r="C2846" s="536" t="str">
        <f>IF(ROSTER!C$8="","",ROSTER!C$8)</f>
        <v/>
      </c>
      <c r="D2846" s="537"/>
      <c r="E2846" s="546"/>
      <c r="F2846" s="501">
        <f>IF(E2846="y",1,IF(E2846="S",1,0))</f>
        <v>0</v>
      </c>
      <c r="G2846" s="506">
        <f>IF(E2846="S",1,0)</f>
        <v>0</v>
      </c>
      <c r="H2846" s="542"/>
      <c r="I2846" s="543"/>
      <c r="J2846" s="538"/>
      <c r="K2846" s="539"/>
      <c r="L2846" s="552"/>
      <c r="M2846" s="558"/>
      <c r="N2846" s="554">
        <f>L2846+J2846</f>
        <v>0</v>
      </c>
      <c r="O2846" s="555"/>
      <c r="P2846" s="538"/>
      <c r="Q2846" s="539"/>
      <c r="R2846" s="552"/>
      <c r="S2846" s="558"/>
      <c r="T2846" s="590">
        <f>R2846-P2846</f>
        <v>0</v>
      </c>
      <c r="U2846" s="591"/>
      <c r="V2846" s="550"/>
      <c r="W2846" s="543"/>
      <c r="X2846" s="538"/>
      <c r="Y2846" s="543"/>
      <c r="Z2846" s="538"/>
      <c r="AA2846" s="543"/>
      <c r="AB2846" s="538"/>
      <c r="AC2846" s="539"/>
      <c r="AD2846" s="552"/>
      <c r="AE2846" s="558"/>
      <c r="AF2846" s="586">
        <f>IF(AB2846=0,0,(AD2846/AB2846)*100)</f>
        <v>0</v>
      </c>
      <c r="AG2846" s="587"/>
      <c r="AH2846" s="538"/>
      <c r="AI2846" s="539"/>
      <c r="AJ2846" s="552"/>
      <c r="AK2846" s="558"/>
      <c r="AL2846" s="590">
        <f>IF(AH2846=0,0,(AJ2846/AH2846)*100)</f>
        <v>0</v>
      </c>
      <c r="AM2846" s="591"/>
      <c r="AN2846" s="538"/>
      <c r="AO2846" s="539"/>
      <c r="AP2846" s="552"/>
      <c r="AQ2846" s="558"/>
      <c r="AR2846" s="590">
        <f>IF(AN2846=0,0,(AP2846/AN2846)*100)</f>
        <v>0</v>
      </c>
      <c r="AS2846" s="591"/>
      <c r="AT2846" s="578">
        <f>AB2846+AH2846+AN2846</f>
        <v>0</v>
      </c>
      <c r="AU2846" s="579"/>
      <c r="AV2846" s="574">
        <f>AD2846+AJ2846+AP2846</f>
        <v>0</v>
      </c>
      <c r="AW2846" s="575"/>
      <c r="AX2846" s="590">
        <f>IF(AT2846=0,0,(AV2846/AT2846)*100)</f>
        <v>0</v>
      </c>
      <c r="AY2846" s="591"/>
      <c r="AZ2846" s="538"/>
      <c r="BA2846" s="539"/>
      <c r="BB2846" s="552"/>
      <c r="BC2846" s="558"/>
      <c r="BD2846" s="590">
        <f>IF(AZ2846=0,0,(BB2846/AZ2846)*100)</f>
        <v>0</v>
      </c>
      <c r="BE2846" s="591"/>
      <c r="BF2846" s="578">
        <f>AT2846+AZ2846</f>
        <v>0</v>
      </c>
      <c r="BG2846" s="579"/>
      <c r="BH2846" s="574">
        <f>AV2846+BB2846</f>
        <v>0</v>
      </c>
      <c r="BI2846" s="575"/>
      <c r="BJ2846" s="590">
        <f>IF(BF2846=0,0,(BH2846/BF2846)*100)</f>
        <v>0</v>
      </c>
      <c r="BK2846" s="591"/>
      <c r="BL2846" s="650">
        <f>(AD2846*2)+(AJ2846*2)+(AP2846*3)+BB2846</f>
        <v>0</v>
      </c>
      <c r="BM2846" s="651"/>
      <c r="BN2846" s="652"/>
      <c r="BO2846" s="599" t="e">
        <f>(BL2846*BR$2468)+(N2846*BR$2469)+(X2846*BR$2470)+(R2846*BR$2471)+(V2846*BR$2472)+(Z2846*BR$2473)</f>
        <v>#REF!</v>
      </c>
      <c r="BP2846" s="599" t="e">
        <f>((AZ2846-BB2846)*BR$2475)+((AT2846-AV2846)*BR$2474)+(H2846*BR$2476)+(P2846*BR$2477)</f>
        <v>#REF!</v>
      </c>
      <c r="BQ2846" s="70" t="s">
        <v>72</v>
      </c>
      <c r="BR2846" s="71" t="e">
        <f>IF(#REF!="B",#REF!,IF(#REF!="C",#REF!,#REF!))</f>
        <v>#REF!</v>
      </c>
      <c r="BS2846" s="67"/>
    </row>
    <row r="2847" spans="1:71" ht="23.85" customHeight="1">
      <c r="A2847" s="69"/>
      <c r="B2847" s="549"/>
      <c r="C2847" s="560" t="str">
        <f>IF(ROSTER!D$8="","",ROSTER!D$8)</f>
        <v/>
      </c>
      <c r="D2847" s="561"/>
      <c r="E2847" s="547"/>
      <c r="F2847" s="502"/>
      <c r="G2847" s="507"/>
      <c r="H2847" s="544"/>
      <c r="I2847" s="545"/>
      <c r="J2847" s="540"/>
      <c r="K2847" s="541"/>
      <c r="L2847" s="553"/>
      <c r="M2847" s="559"/>
      <c r="N2847" s="556" t="s">
        <v>14</v>
      </c>
      <c r="O2847" s="557"/>
      <c r="P2847" s="540"/>
      <c r="Q2847" s="541"/>
      <c r="R2847" s="553"/>
      <c r="S2847" s="559"/>
      <c r="T2847" s="592"/>
      <c r="U2847" s="593"/>
      <c r="V2847" s="551"/>
      <c r="W2847" s="545"/>
      <c r="X2847" s="540"/>
      <c r="Y2847" s="545"/>
      <c r="Z2847" s="540"/>
      <c r="AA2847" s="545"/>
      <c r="AB2847" s="540"/>
      <c r="AC2847" s="541"/>
      <c r="AD2847" s="553"/>
      <c r="AE2847" s="559"/>
      <c r="AF2847" s="588"/>
      <c r="AG2847" s="589"/>
      <c r="AH2847" s="540"/>
      <c r="AI2847" s="541"/>
      <c r="AJ2847" s="553"/>
      <c r="AK2847" s="559"/>
      <c r="AL2847" s="592"/>
      <c r="AM2847" s="593"/>
      <c r="AN2847" s="540"/>
      <c r="AO2847" s="541"/>
      <c r="AP2847" s="553"/>
      <c r="AQ2847" s="559"/>
      <c r="AR2847" s="592"/>
      <c r="AS2847" s="593"/>
      <c r="AT2847" s="580"/>
      <c r="AU2847" s="581"/>
      <c r="AV2847" s="576"/>
      <c r="AW2847" s="577"/>
      <c r="AX2847" s="592"/>
      <c r="AY2847" s="593"/>
      <c r="AZ2847" s="540"/>
      <c r="BA2847" s="541"/>
      <c r="BB2847" s="553"/>
      <c r="BC2847" s="559"/>
      <c r="BD2847" s="592"/>
      <c r="BE2847" s="593"/>
      <c r="BF2847" s="580"/>
      <c r="BG2847" s="581"/>
      <c r="BH2847" s="576"/>
      <c r="BI2847" s="577"/>
      <c r="BJ2847" s="592"/>
      <c r="BK2847" s="593"/>
      <c r="BL2847" s="653"/>
      <c r="BM2847" s="654"/>
      <c r="BN2847" s="655"/>
      <c r="BO2847" s="600"/>
      <c r="BP2847" s="600"/>
      <c r="BQ2847" s="70" t="s">
        <v>73</v>
      </c>
      <c r="BR2847" s="71" t="e">
        <f>IF(#REF!="B",#REF!,IF(#REF!="C",#REF!,#REF!))</f>
        <v>#REF!</v>
      </c>
      <c r="BS2847" s="67"/>
    </row>
    <row r="2848" spans="1:71" ht="21.75" customHeight="1">
      <c r="A2848" s="54"/>
      <c r="B2848" s="548" t="str">
        <f>IF(ROSTER!B$10="","",ROSTER!B$10)</f>
        <v/>
      </c>
      <c r="C2848" s="536" t="str">
        <f>IF(ROSTER!C$10="","",ROSTER!C$10)</f>
        <v/>
      </c>
      <c r="D2848" s="537"/>
      <c r="E2848" s="546"/>
      <c r="F2848" s="501">
        <f>IF(E2848="y",1,IF(E2848="S",1,0))</f>
        <v>0</v>
      </c>
      <c r="G2848" s="506">
        <f>IF(E2848="S",1,0)</f>
        <v>0</v>
      </c>
      <c r="H2848" s="542"/>
      <c r="I2848" s="543"/>
      <c r="J2848" s="538"/>
      <c r="K2848" s="539"/>
      <c r="L2848" s="552"/>
      <c r="M2848" s="558"/>
      <c r="N2848" s="554">
        <f>L2848+J2848</f>
        <v>0</v>
      </c>
      <c r="O2848" s="555"/>
      <c r="P2848" s="538"/>
      <c r="Q2848" s="539"/>
      <c r="R2848" s="552"/>
      <c r="S2848" s="558"/>
      <c r="T2848" s="590">
        <f t="shared" ref="T2848:T2889" si="2565">R2848-P2848</f>
        <v>0</v>
      </c>
      <c r="U2848" s="591"/>
      <c r="V2848" s="550"/>
      <c r="W2848" s="543"/>
      <c r="X2848" s="538"/>
      <c r="Y2848" s="543"/>
      <c r="Z2848" s="538"/>
      <c r="AA2848" s="543"/>
      <c r="AB2848" s="538"/>
      <c r="AC2848" s="539"/>
      <c r="AD2848" s="552"/>
      <c r="AE2848" s="558"/>
      <c r="AF2848" s="586">
        <f>IF(AB2848=0,0,(AD2848/AB2848)*100)</f>
        <v>0</v>
      </c>
      <c r="AG2848" s="587"/>
      <c r="AH2848" s="538"/>
      <c r="AI2848" s="539"/>
      <c r="AJ2848" s="552"/>
      <c r="AK2848" s="558"/>
      <c r="AL2848" s="590">
        <f>IF(AH2848=0,0,(AJ2848/AH2848)*100)</f>
        <v>0</v>
      </c>
      <c r="AM2848" s="591"/>
      <c r="AN2848" s="538"/>
      <c r="AO2848" s="539"/>
      <c r="AP2848" s="552"/>
      <c r="AQ2848" s="558"/>
      <c r="AR2848" s="590">
        <f>IF(AN2848=0,0,(AP2848/AN2848)*100)</f>
        <v>0</v>
      </c>
      <c r="AS2848" s="591"/>
      <c r="AT2848" s="578">
        <f>AB2848+AH2848+AN2848</f>
        <v>0</v>
      </c>
      <c r="AU2848" s="579"/>
      <c r="AV2848" s="574">
        <f>AD2848+AJ2848+AP2848</f>
        <v>0</v>
      </c>
      <c r="AW2848" s="575"/>
      <c r="AX2848" s="590">
        <f>IF(AT2848=0,0,(AV2848/AT2848)*100)</f>
        <v>0</v>
      </c>
      <c r="AY2848" s="591"/>
      <c r="AZ2848" s="538"/>
      <c r="BA2848" s="539"/>
      <c r="BB2848" s="552"/>
      <c r="BC2848" s="558"/>
      <c r="BD2848" s="590">
        <f>IF(AZ2848=0,0,(BB2848/AZ2848)*100)</f>
        <v>0</v>
      </c>
      <c r="BE2848" s="591"/>
      <c r="BF2848" s="578">
        <f>AT2848+AZ2848</f>
        <v>0</v>
      </c>
      <c r="BG2848" s="579"/>
      <c r="BH2848" s="574">
        <f>AV2848+BB2848</f>
        <v>0</v>
      </c>
      <c r="BI2848" s="575"/>
      <c r="BJ2848" s="590">
        <f>IF(BF2848=0,0,(BH2848/BF2848)*100)</f>
        <v>0</v>
      </c>
      <c r="BK2848" s="591"/>
      <c r="BL2848" s="650">
        <f>(AD2848*2)+(AJ2848*2)+(AP2848*3)+BB2848</f>
        <v>0</v>
      </c>
      <c r="BM2848" s="651"/>
      <c r="BN2848" s="652"/>
      <c r="BO2848" s="599" t="e">
        <f>(BL2848*BR$2468)+(N2848*BR$2469)+(X2848*BR$2470)+(R2848*BR$2471)+(V2848*BR$2472)+(Z2848*BR$2473)</f>
        <v>#REF!</v>
      </c>
      <c r="BP2848" s="599" t="e">
        <f>((AZ2848-BB2848)*BR$2475)+((AT2848-AV2848)*BR$2474)+(H2848*BR$2476)+(P2848*BR$2477)</f>
        <v>#REF!</v>
      </c>
      <c r="BQ2848" s="70" t="s">
        <v>74</v>
      </c>
      <c r="BR2848" s="71" t="e">
        <f>IF(#REF!="B",#REF!,IF(#REF!="C",#REF!,#REF!))</f>
        <v>#REF!</v>
      </c>
      <c r="BS2848" s="67"/>
    </row>
    <row r="2849" spans="1:71" ht="21.75" customHeight="1">
      <c r="A2849" s="54"/>
      <c r="B2849" s="549"/>
      <c r="C2849" s="560" t="str">
        <f>IF(ROSTER!D$10="","",ROSTER!D$10)</f>
        <v/>
      </c>
      <c r="D2849" s="561"/>
      <c r="E2849" s="547"/>
      <c r="F2849" s="502"/>
      <c r="G2849" s="507"/>
      <c r="H2849" s="544"/>
      <c r="I2849" s="545"/>
      <c r="J2849" s="540"/>
      <c r="K2849" s="541"/>
      <c r="L2849" s="553"/>
      <c r="M2849" s="559"/>
      <c r="N2849" s="556" t="s">
        <v>14</v>
      </c>
      <c r="O2849" s="557"/>
      <c r="P2849" s="540"/>
      <c r="Q2849" s="541"/>
      <c r="R2849" s="553"/>
      <c r="S2849" s="559"/>
      <c r="T2849" s="592"/>
      <c r="U2849" s="593"/>
      <c r="V2849" s="551"/>
      <c r="W2849" s="545"/>
      <c r="X2849" s="540"/>
      <c r="Y2849" s="545"/>
      <c r="Z2849" s="540"/>
      <c r="AA2849" s="545"/>
      <c r="AB2849" s="540"/>
      <c r="AC2849" s="541"/>
      <c r="AD2849" s="553"/>
      <c r="AE2849" s="559"/>
      <c r="AF2849" s="588"/>
      <c r="AG2849" s="589"/>
      <c r="AH2849" s="540"/>
      <c r="AI2849" s="541"/>
      <c r="AJ2849" s="553"/>
      <c r="AK2849" s="559"/>
      <c r="AL2849" s="592"/>
      <c r="AM2849" s="593"/>
      <c r="AN2849" s="540"/>
      <c r="AO2849" s="541"/>
      <c r="AP2849" s="553"/>
      <c r="AQ2849" s="559"/>
      <c r="AR2849" s="592"/>
      <c r="AS2849" s="593"/>
      <c r="AT2849" s="580"/>
      <c r="AU2849" s="581"/>
      <c r="AV2849" s="576"/>
      <c r="AW2849" s="577"/>
      <c r="AX2849" s="592"/>
      <c r="AY2849" s="593"/>
      <c r="AZ2849" s="540"/>
      <c r="BA2849" s="541"/>
      <c r="BB2849" s="553"/>
      <c r="BC2849" s="559"/>
      <c r="BD2849" s="592"/>
      <c r="BE2849" s="593"/>
      <c r="BF2849" s="580"/>
      <c r="BG2849" s="581"/>
      <c r="BH2849" s="576"/>
      <c r="BI2849" s="577"/>
      <c r="BJ2849" s="592"/>
      <c r="BK2849" s="593"/>
      <c r="BL2849" s="653"/>
      <c r="BM2849" s="654"/>
      <c r="BN2849" s="655"/>
      <c r="BO2849" s="600"/>
      <c r="BP2849" s="600"/>
      <c r="BQ2849" s="70" t="s">
        <v>75</v>
      </c>
      <c r="BR2849" s="71" t="e">
        <f>IF(#REF!="B",#REF!,IF(#REF!="C",#REF!,#REF!))</f>
        <v>#REF!</v>
      </c>
      <c r="BS2849" s="67"/>
    </row>
    <row r="2850" spans="1:71" ht="21.75" customHeight="1">
      <c r="A2850" s="54"/>
      <c r="B2850" s="565" t="str">
        <f>IF(ROSTER!B$12="","",ROSTER!B$12)</f>
        <v/>
      </c>
      <c r="C2850" s="536" t="str">
        <f>IF(ROSTER!C$12="","",ROSTER!C$12)</f>
        <v/>
      </c>
      <c r="D2850" s="537"/>
      <c r="E2850" s="546"/>
      <c r="F2850" s="501">
        <f>IF(E2850="y",1,IF(E2850="S",1,0))</f>
        <v>0</v>
      </c>
      <c r="G2850" s="506">
        <f>IF(E2850="S",1,0)</f>
        <v>0</v>
      </c>
      <c r="H2850" s="542"/>
      <c r="I2850" s="543"/>
      <c r="J2850" s="538"/>
      <c r="K2850" s="539"/>
      <c r="L2850" s="552"/>
      <c r="M2850" s="558"/>
      <c r="N2850" s="554">
        <f>L2850+J2850</f>
        <v>0</v>
      </c>
      <c r="O2850" s="555"/>
      <c r="P2850" s="538"/>
      <c r="Q2850" s="539"/>
      <c r="R2850" s="552"/>
      <c r="S2850" s="558"/>
      <c r="T2850" s="590">
        <f t="shared" ref="T2850:T2889" si="2566">R2850-P2850</f>
        <v>0</v>
      </c>
      <c r="U2850" s="591"/>
      <c r="V2850" s="550"/>
      <c r="W2850" s="543"/>
      <c r="X2850" s="538"/>
      <c r="Y2850" s="543"/>
      <c r="Z2850" s="538"/>
      <c r="AA2850" s="543"/>
      <c r="AB2850" s="538"/>
      <c r="AC2850" s="539"/>
      <c r="AD2850" s="552"/>
      <c r="AE2850" s="558"/>
      <c r="AF2850" s="586">
        <f>IF(AB2850=0,0,(AD2850/AB2850)*100)</f>
        <v>0</v>
      </c>
      <c r="AG2850" s="587"/>
      <c r="AH2850" s="538"/>
      <c r="AI2850" s="539"/>
      <c r="AJ2850" s="552"/>
      <c r="AK2850" s="558"/>
      <c r="AL2850" s="590">
        <f>IF(AH2850=0,0,(AJ2850/AH2850)*100)</f>
        <v>0</v>
      </c>
      <c r="AM2850" s="591"/>
      <c r="AN2850" s="538"/>
      <c r="AO2850" s="539"/>
      <c r="AP2850" s="552"/>
      <c r="AQ2850" s="558"/>
      <c r="AR2850" s="590">
        <f>IF(AN2850=0,0,(AP2850/AN2850)*100)</f>
        <v>0</v>
      </c>
      <c r="AS2850" s="591"/>
      <c r="AT2850" s="578">
        <f>AB2850+AH2850+AN2850</f>
        <v>0</v>
      </c>
      <c r="AU2850" s="579"/>
      <c r="AV2850" s="574">
        <f>AD2850+AJ2850+AP2850</f>
        <v>0</v>
      </c>
      <c r="AW2850" s="575"/>
      <c r="AX2850" s="590">
        <f>IF(AT2850=0,0,(AV2850/AT2850)*100)</f>
        <v>0</v>
      </c>
      <c r="AY2850" s="591"/>
      <c r="AZ2850" s="538"/>
      <c r="BA2850" s="539"/>
      <c r="BB2850" s="552"/>
      <c r="BC2850" s="558"/>
      <c r="BD2850" s="590">
        <f>IF(AZ2850=0,0,(BB2850/AZ2850)*100)</f>
        <v>0</v>
      </c>
      <c r="BE2850" s="591"/>
      <c r="BF2850" s="578">
        <f>AT2850+AZ2850</f>
        <v>0</v>
      </c>
      <c r="BG2850" s="579"/>
      <c r="BH2850" s="574">
        <f>AV2850+BB2850</f>
        <v>0</v>
      </c>
      <c r="BI2850" s="575"/>
      <c r="BJ2850" s="590">
        <f>IF(BF2850=0,0,(BH2850/BF2850)*100)</f>
        <v>0</v>
      </c>
      <c r="BK2850" s="591"/>
      <c r="BL2850" s="650">
        <f>(AD2850*2)+(AJ2850*2)+(AP2850*3)+BB2850</f>
        <v>0</v>
      </c>
      <c r="BM2850" s="651"/>
      <c r="BN2850" s="652"/>
      <c r="BO2850" s="599" t="e">
        <f>(BL2850*BR$2468)+(N2850*BR$2469)+(X2850*BR$2470)+(R2850*BR$2471)+(V2850*BR$2472)+(Z2850*BR$2473)</f>
        <v>#REF!</v>
      </c>
      <c r="BP2850" s="599" t="e">
        <f>((AZ2850-BB2850)*BR$2475)+((AT2850-AV2850)*BR$2474)+(H2850*BR$2476)+(P2850*BR$2477)</f>
        <v>#REF!</v>
      </c>
      <c r="BQ2850" s="70" t="s">
        <v>76</v>
      </c>
      <c r="BR2850" s="71" t="e">
        <f>IF(#REF!="B",#REF!,IF(#REF!="C",#REF!,#REF!))</f>
        <v>#REF!</v>
      </c>
      <c r="BS2850" s="67"/>
    </row>
    <row r="2851" spans="1:71" ht="21.75" customHeight="1">
      <c r="A2851" s="54"/>
      <c r="B2851" s="566"/>
      <c r="C2851" s="560" t="str">
        <f>IF(ROSTER!D$12="","",ROSTER!D$12)</f>
        <v/>
      </c>
      <c r="D2851" s="561"/>
      <c r="E2851" s="547"/>
      <c r="F2851" s="502"/>
      <c r="G2851" s="507"/>
      <c r="H2851" s="544"/>
      <c r="I2851" s="545"/>
      <c r="J2851" s="540"/>
      <c r="K2851" s="541"/>
      <c r="L2851" s="553"/>
      <c r="M2851" s="559"/>
      <c r="N2851" s="556" t="s">
        <v>14</v>
      </c>
      <c r="O2851" s="557"/>
      <c r="P2851" s="540"/>
      <c r="Q2851" s="541"/>
      <c r="R2851" s="553"/>
      <c r="S2851" s="559"/>
      <c r="T2851" s="592"/>
      <c r="U2851" s="593"/>
      <c r="V2851" s="551"/>
      <c r="W2851" s="545"/>
      <c r="X2851" s="540"/>
      <c r="Y2851" s="545"/>
      <c r="Z2851" s="540"/>
      <c r="AA2851" s="545"/>
      <c r="AB2851" s="540"/>
      <c r="AC2851" s="541"/>
      <c r="AD2851" s="553"/>
      <c r="AE2851" s="559"/>
      <c r="AF2851" s="588"/>
      <c r="AG2851" s="589"/>
      <c r="AH2851" s="540"/>
      <c r="AI2851" s="541"/>
      <c r="AJ2851" s="553"/>
      <c r="AK2851" s="559"/>
      <c r="AL2851" s="592"/>
      <c r="AM2851" s="593"/>
      <c r="AN2851" s="540"/>
      <c r="AO2851" s="541"/>
      <c r="AP2851" s="553"/>
      <c r="AQ2851" s="559"/>
      <c r="AR2851" s="592"/>
      <c r="AS2851" s="593"/>
      <c r="AT2851" s="580"/>
      <c r="AU2851" s="581"/>
      <c r="AV2851" s="576"/>
      <c r="AW2851" s="577"/>
      <c r="AX2851" s="592"/>
      <c r="AY2851" s="593"/>
      <c r="AZ2851" s="540"/>
      <c r="BA2851" s="541"/>
      <c r="BB2851" s="553"/>
      <c r="BC2851" s="559"/>
      <c r="BD2851" s="592"/>
      <c r="BE2851" s="593"/>
      <c r="BF2851" s="580"/>
      <c r="BG2851" s="581"/>
      <c r="BH2851" s="576"/>
      <c r="BI2851" s="577"/>
      <c r="BJ2851" s="592"/>
      <c r="BK2851" s="593"/>
      <c r="BL2851" s="653"/>
      <c r="BM2851" s="654"/>
      <c r="BN2851" s="655"/>
      <c r="BO2851" s="600"/>
      <c r="BP2851" s="600"/>
      <c r="BQ2851" s="70" t="s">
        <v>77</v>
      </c>
      <c r="BR2851" s="71" t="e">
        <f>IF(#REF!="B",#REF!,IF(#REF!="C",#REF!,#REF!))</f>
        <v>#REF!</v>
      </c>
      <c r="BS2851" s="67"/>
    </row>
    <row r="2852" spans="1:71" ht="21.75" customHeight="1">
      <c r="A2852" s="54"/>
      <c r="B2852" s="565" t="str">
        <f>IF(ROSTER!B$14="","",ROSTER!B$14)</f>
        <v/>
      </c>
      <c r="C2852" s="536" t="str">
        <f>IF(ROSTER!C$14="","",ROSTER!C$14)</f>
        <v/>
      </c>
      <c r="D2852" s="537"/>
      <c r="E2852" s="546"/>
      <c r="F2852" s="501">
        <f>IF(E2852="y",1,IF(E2852="S",1,0))</f>
        <v>0</v>
      </c>
      <c r="G2852" s="506">
        <f>IF(E2852="S",1,0)</f>
        <v>0</v>
      </c>
      <c r="H2852" s="542"/>
      <c r="I2852" s="543"/>
      <c r="J2852" s="538"/>
      <c r="K2852" s="539"/>
      <c r="L2852" s="552"/>
      <c r="M2852" s="558"/>
      <c r="N2852" s="554">
        <f>L2852+J2852</f>
        <v>0</v>
      </c>
      <c r="O2852" s="555"/>
      <c r="P2852" s="538"/>
      <c r="Q2852" s="539"/>
      <c r="R2852" s="552"/>
      <c r="S2852" s="558"/>
      <c r="T2852" s="590">
        <f t="shared" ref="T2852:T2889" si="2567">R2852-P2852</f>
        <v>0</v>
      </c>
      <c r="U2852" s="591"/>
      <c r="V2852" s="550"/>
      <c r="W2852" s="543"/>
      <c r="X2852" s="538"/>
      <c r="Y2852" s="543"/>
      <c r="Z2852" s="538"/>
      <c r="AA2852" s="543"/>
      <c r="AB2852" s="538"/>
      <c r="AC2852" s="539"/>
      <c r="AD2852" s="552"/>
      <c r="AE2852" s="558"/>
      <c r="AF2852" s="586">
        <f>IF(AB2852=0,0,(AD2852/AB2852)*100)</f>
        <v>0</v>
      </c>
      <c r="AG2852" s="587"/>
      <c r="AH2852" s="538"/>
      <c r="AI2852" s="539"/>
      <c r="AJ2852" s="552"/>
      <c r="AK2852" s="558"/>
      <c r="AL2852" s="590">
        <f>IF(AH2852=0,0,(AJ2852/AH2852)*100)</f>
        <v>0</v>
      </c>
      <c r="AM2852" s="591"/>
      <c r="AN2852" s="538"/>
      <c r="AO2852" s="539"/>
      <c r="AP2852" s="552"/>
      <c r="AQ2852" s="558"/>
      <c r="AR2852" s="590">
        <f>IF(AN2852=0,0,(AP2852/AN2852)*100)</f>
        <v>0</v>
      </c>
      <c r="AS2852" s="591"/>
      <c r="AT2852" s="578">
        <f>AB2852+AH2852+AN2852</f>
        <v>0</v>
      </c>
      <c r="AU2852" s="579"/>
      <c r="AV2852" s="574">
        <f>AD2852+AJ2852+AP2852</f>
        <v>0</v>
      </c>
      <c r="AW2852" s="575"/>
      <c r="AX2852" s="590">
        <f>IF(AT2852=0,0,(AV2852/AT2852)*100)</f>
        <v>0</v>
      </c>
      <c r="AY2852" s="591"/>
      <c r="AZ2852" s="538"/>
      <c r="BA2852" s="539"/>
      <c r="BB2852" s="552"/>
      <c r="BC2852" s="558"/>
      <c r="BD2852" s="590">
        <f>IF(AZ2852=0,0,(BB2852/AZ2852)*100)</f>
        <v>0</v>
      </c>
      <c r="BE2852" s="591"/>
      <c r="BF2852" s="578">
        <f>AT2852+AZ2852</f>
        <v>0</v>
      </c>
      <c r="BG2852" s="579"/>
      <c r="BH2852" s="574">
        <f>AV2852+BB2852</f>
        <v>0</v>
      </c>
      <c r="BI2852" s="575"/>
      <c r="BJ2852" s="590">
        <f>IF(BF2852=0,0,(BH2852/BF2852)*100)</f>
        <v>0</v>
      </c>
      <c r="BK2852" s="591"/>
      <c r="BL2852" s="650">
        <f>(AD2852*2)+(AJ2852*2)+(AP2852*3)+BB2852</f>
        <v>0</v>
      </c>
      <c r="BM2852" s="651"/>
      <c r="BN2852" s="652"/>
      <c r="BO2852" s="599" t="e">
        <f>(BL2852*BR$2468)+(N2852*BR$2469)+(X2852*BR$2470)+(R2852*BR$2471)+(V2852*BR$2472)+(Z2852*BR$2473)</f>
        <v>#REF!</v>
      </c>
      <c r="BP2852" s="599" t="e">
        <f>((AZ2852-BB2852)*BR$2475)+((AT2852-AV2852)*BR$2474)+(H2852*BR$2476)+(P2852*BR$2477)</f>
        <v>#REF!</v>
      </c>
      <c r="BQ2852" s="70" t="s">
        <v>78</v>
      </c>
      <c r="BR2852" s="71" t="e">
        <f>IF(#REF!="B",#REF!,IF(#REF!="C",#REF!,#REF!))</f>
        <v>#REF!</v>
      </c>
      <c r="BS2852" s="67"/>
    </row>
    <row r="2853" spans="1:71" ht="21.75" customHeight="1">
      <c r="A2853" s="54"/>
      <c r="B2853" s="566"/>
      <c r="C2853" s="560" t="str">
        <f>IF(ROSTER!D$14="","",ROSTER!D$14)</f>
        <v/>
      </c>
      <c r="D2853" s="561"/>
      <c r="E2853" s="547"/>
      <c r="F2853" s="502"/>
      <c r="G2853" s="507"/>
      <c r="H2853" s="544"/>
      <c r="I2853" s="545"/>
      <c r="J2853" s="540"/>
      <c r="K2853" s="541"/>
      <c r="L2853" s="553"/>
      <c r="M2853" s="559"/>
      <c r="N2853" s="556" t="s">
        <v>14</v>
      </c>
      <c r="O2853" s="557"/>
      <c r="P2853" s="540"/>
      <c r="Q2853" s="541"/>
      <c r="R2853" s="553"/>
      <c r="S2853" s="559"/>
      <c r="T2853" s="592"/>
      <c r="U2853" s="593"/>
      <c r="V2853" s="551"/>
      <c r="W2853" s="545"/>
      <c r="X2853" s="540"/>
      <c r="Y2853" s="545"/>
      <c r="Z2853" s="540"/>
      <c r="AA2853" s="545"/>
      <c r="AB2853" s="540"/>
      <c r="AC2853" s="541"/>
      <c r="AD2853" s="553"/>
      <c r="AE2853" s="559"/>
      <c r="AF2853" s="588"/>
      <c r="AG2853" s="589"/>
      <c r="AH2853" s="540"/>
      <c r="AI2853" s="541"/>
      <c r="AJ2853" s="553"/>
      <c r="AK2853" s="559"/>
      <c r="AL2853" s="592"/>
      <c r="AM2853" s="593"/>
      <c r="AN2853" s="540"/>
      <c r="AO2853" s="541"/>
      <c r="AP2853" s="553"/>
      <c r="AQ2853" s="559"/>
      <c r="AR2853" s="592"/>
      <c r="AS2853" s="593"/>
      <c r="AT2853" s="580"/>
      <c r="AU2853" s="581"/>
      <c r="AV2853" s="576"/>
      <c r="AW2853" s="577"/>
      <c r="AX2853" s="592"/>
      <c r="AY2853" s="593"/>
      <c r="AZ2853" s="540"/>
      <c r="BA2853" s="541"/>
      <c r="BB2853" s="553"/>
      <c r="BC2853" s="559"/>
      <c r="BD2853" s="592"/>
      <c r="BE2853" s="593"/>
      <c r="BF2853" s="580"/>
      <c r="BG2853" s="581"/>
      <c r="BH2853" s="576"/>
      <c r="BI2853" s="577"/>
      <c r="BJ2853" s="592"/>
      <c r="BK2853" s="593"/>
      <c r="BL2853" s="653"/>
      <c r="BM2853" s="654"/>
      <c r="BN2853" s="655"/>
      <c r="BO2853" s="600"/>
      <c r="BP2853" s="600"/>
      <c r="BQ2853" s="70" t="s">
        <v>79</v>
      </c>
      <c r="BR2853" s="71" t="e">
        <f>IF(#REF!="B",#REF!,IF(#REF!="C",#REF!,#REF!))</f>
        <v>#REF!</v>
      </c>
      <c r="BS2853" s="67"/>
    </row>
    <row r="2854" spans="1:71" ht="21.75" customHeight="1">
      <c r="A2854" s="54"/>
      <c r="B2854" s="565" t="str">
        <f>IF(ROSTER!B$16="","",ROSTER!B$16)</f>
        <v/>
      </c>
      <c r="C2854" s="536" t="str">
        <f>IF(ROSTER!C$16="","",ROSTER!C$16)</f>
        <v/>
      </c>
      <c r="D2854" s="537"/>
      <c r="E2854" s="546"/>
      <c r="F2854" s="501">
        <f>IF(E2854="y",1,IF(E2854="S",1,0))</f>
        <v>0</v>
      </c>
      <c r="G2854" s="506">
        <f>IF(E2854="S",1,0)</f>
        <v>0</v>
      </c>
      <c r="H2854" s="542"/>
      <c r="I2854" s="543"/>
      <c r="J2854" s="538"/>
      <c r="K2854" s="539"/>
      <c r="L2854" s="552"/>
      <c r="M2854" s="558"/>
      <c r="N2854" s="554">
        <f>L2854+J2854</f>
        <v>0</v>
      </c>
      <c r="O2854" s="555"/>
      <c r="P2854" s="538"/>
      <c r="Q2854" s="539"/>
      <c r="R2854" s="552"/>
      <c r="S2854" s="558"/>
      <c r="T2854" s="590">
        <f t="shared" ref="T2854:T2889" si="2568">R2854-P2854</f>
        <v>0</v>
      </c>
      <c r="U2854" s="591"/>
      <c r="V2854" s="550"/>
      <c r="W2854" s="543"/>
      <c r="X2854" s="538"/>
      <c r="Y2854" s="543"/>
      <c r="Z2854" s="538"/>
      <c r="AA2854" s="543"/>
      <c r="AB2854" s="538"/>
      <c r="AC2854" s="539"/>
      <c r="AD2854" s="552"/>
      <c r="AE2854" s="558"/>
      <c r="AF2854" s="586">
        <f>IF(AB2854=0,0,(AD2854/AB2854)*100)</f>
        <v>0</v>
      </c>
      <c r="AG2854" s="587"/>
      <c r="AH2854" s="538"/>
      <c r="AI2854" s="539"/>
      <c r="AJ2854" s="552"/>
      <c r="AK2854" s="558"/>
      <c r="AL2854" s="590">
        <f>IF(AH2854=0,0,(AJ2854/AH2854)*100)</f>
        <v>0</v>
      </c>
      <c r="AM2854" s="591"/>
      <c r="AN2854" s="538"/>
      <c r="AO2854" s="539"/>
      <c r="AP2854" s="552"/>
      <c r="AQ2854" s="558"/>
      <c r="AR2854" s="590">
        <f>IF(AN2854=0,0,(AP2854/AN2854)*100)</f>
        <v>0</v>
      </c>
      <c r="AS2854" s="591"/>
      <c r="AT2854" s="578">
        <f>AB2854+AH2854+AN2854</f>
        <v>0</v>
      </c>
      <c r="AU2854" s="579"/>
      <c r="AV2854" s="574">
        <f>AD2854+AJ2854+AP2854</f>
        <v>0</v>
      </c>
      <c r="AW2854" s="575"/>
      <c r="AX2854" s="590">
        <f>IF(AT2854=0,0,(AV2854/AT2854)*100)</f>
        <v>0</v>
      </c>
      <c r="AY2854" s="591"/>
      <c r="AZ2854" s="538"/>
      <c r="BA2854" s="539"/>
      <c r="BB2854" s="552"/>
      <c r="BC2854" s="558"/>
      <c r="BD2854" s="590">
        <f>IF(AZ2854=0,0,(BB2854/AZ2854)*100)</f>
        <v>0</v>
      </c>
      <c r="BE2854" s="591"/>
      <c r="BF2854" s="578">
        <f>AT2854+AZ2854</f>
        <v>0</v>
      </c>
      <c r="BG2854" s="579"/>
      <c r="BH2854" s="574">
        <f>AV2854+BB2854</f>
        <v>0</v>
      </c>
      <c r="BI2854" s="575"/>
      <c r="BJ2854" s="590">
        <f>IF(BF2854=0,0,(BH2854/BF2854)*100)</f>
        <v>0</v>
      </c>
      <c r="BK2854" s="591"/>
      <c r="BL2854" s="650">
        <f>(AD2854*2)+(AJ2854*2)+(AP2854*3)+BB2854</f>
        <v>0</v>
      </c>
      <c r="BM2854" s="651"/>
      <c r="BN2854" s="652"/>
      <c r="BO2854" s="599" t="e">
        <f>(BL2854*BR$2468)+(N2854*BR$2469)+(X2854*BR$2470)+(R2854*BR$2471)+(V2854*BR$2472)+(Z2854*BR$2473)</f>
        <v>#REF!</v>
      </c>
      <c r="BP2854" s="599" t="e">
        <f>((AZ2854-BB2854)*BR$2475)+((AT2854-AV2854)*BR$2474)+(H2854*BR$2476)+(P2854*BR$2477)</f>
        <v>#REF!</v>
      </c>
      <c r="BQ2854" s="70" t="s">
        <v>80</v>
      </c>
      <c r="BR2854" s="71" t="e">
        <f>IF(#REF!="B",#REF!,IF(#REF!="C",#REF!,#REF!))</f>
        <v>#REF!</v>
      </c>
      <c r="BS2854" s="67"/>
    </row>
    <row r="2855" spans="1:71" ht="21.75" customHeight="1">
      <c r="A2855" s="54"/>
      <c r="B2855" s="566"/>
      <c r="C2855" s="560" t="str">
        <f>IF(ROSTER!D$16="","",ROSTER!D$16)</f>
        <v/>
      </c>
      <c r="D2855" s="561"/>
      <c r="E2855" s="547"/>
      <c r="F2855" s="502"/>
      <c r="G2855" s="507"/>
      <c r="H2855" s="544"/>
      <c r="I2855" s="545"/>
      <c r="J2855" s="540"/>
      <c r="K2855" s="541"/>
      <c r="L2855" s="553"/>
      <c r="M2855" s="559"/>
      <c r="N2855" s="556" t="s">
        <v>14</v>
      </c>
      <c r="O2855" s="557"/>
      <c r="P2855" s="540"/>
      <c r="Q2855" s="541"/>
      <c r="R2855" s="553"/>
      <c r="S2855" s="559"/>
      <c r="T2855" s="592"/>
      <c r="U2855" s="593"/>
      <c r="V2855" s="551"/>
      <c r="W2855" s="545"/>
      <c r="X2855" s="540"/>
      <c r="Y2855" s="545"/>
      <c r="Z2855" s="540"/>
      <c r="AA2855" s="545"/>
      <c r="AB2855" s="540"/>
      <c r="AC2855" s="541"/>
      <c r="AD2855" s="553"/>
      <c r="AE2855" s="559"/>
      <c r="AF2855" s="588"/>
      <c r="AG2855" s="589"/>
      <c r="AH2855" s="540"/>
      <c r="AI2855" s="541"/>
      <c r="AJ2855" s="553"/>
      <c r="AK2855" s="559"/>
      <c r="AL2855" s="592"/>
      <c r="AM2855" s="593"/>
      <c r="AN2855" s="540"/>
      <c r="AO2855" s="541"/>
      <c r="AP2855" s="553"/>
      <c r="AQ2855" s="559"/>
      <c r="AR2855" s="592"/>
      <c r="AS2855" s="593"/>
      <c r="AT2855" s="580"/>
      <c r="AU2855" s="581"/>
      <c r="AV2855" s="576"/>
      <c r="AW2855" s="577"/>
      <c r="AX2855" s="592"/>
      <c r="AY2855" s="593"/>
      <c r="AZ2855" s="540"/>
      <c r="BA2855" s="541"/>
      <c r="BB2855" s="553"/>
      <c r="BC2855" s="559"/>
      <c r="BD2855" s="592"/>
      <c r="BE2855" s="593"/>
      <c r="BF2855" s="580"/>
      <c r="BG2855" s="581"/>
      <c r="BH2855" s="576"/>
      <c r="BI2855" s="577"/>
      <c r="BJ2855" s="592"/>
      <c r="BK2855" s="593"/>
      <c r="BL2855" s="653"/>
      <c r="BM2855" s="654"/>
      <c r="BN2855" s="655"/>
      <c r="BO2855" s="600"/>
      <c r="BP2855" s="600"/>
      <c r="BQ2855" s="70" t="s">
        <v>81</v>
      </c>
      <c r="BR2855" s="71" t="e">
        <f>IF(#REF!="B",#REF!,IF(#REF!="C",#REF!,#REF!))</f>
        <v>#REF!</v>
      </c>
      <c r="BS2855" s="67"/>
    </row>
    <row r="2856" spans="1:71" ht="21.75" customHeight="1">
      <c r="A2856" s="54"/>
      <c r="B2856" s="565" t="str">
        <f>IF(ROSTER!B$18="","",ROSTER!B$18)</f>
        <v/>
      </c>
      <c r="C2856" s="536" t="str">
        <f>IF(ROSTER!C$18="","",ROSTER!C$18)</f>
        <v/>
      </c>
      <c r="D2856" s="537"/>
      <c r="E2856" s="546"/>
      <c r="F2856" s="501">
        <f>IF(E2856="y",1,IF(E2856="S",1,0))</f>
        <v>0</v>
      </c>
      <c r="G2856" s="506">
        <f>IF(E2856="S",1,0)</f>
        <v>0</v>
      </c>
      <c r="H2856" s="542"/>
      <c r="I2856" s="543"/>
      <c r="J2856" s="538"/>
      <c r="K2856" s="539"/>
      <c r="L2856" s="552"/>
      <c r="M2856" s="558"/>
      <c r="N2856" s="554">
        <f>L2856+J2856</f>
        <v>0</v>
      </c>
      <c r="O2856" s="555"/>
      <c r="P2856" s="538"/>
      <c r="Q2856" s="539"/>
      <c r="R2856" s="552"/>
      <c r="S2856" s="558"/>
      <c r="T2856" s="590">
        <f t="shared" ref="T2856:T2889" si="2569">R2856-P2856</f>
        <v>0</v>
      </c>
      <c r="U2856" s="591"/>
      <c r="V2856" s="550"/>
      <c r="W2856" s="543"/>
      <c r="X2856" s="538"/>
      <c r="Y2856" s="543"/>
      <c r="Z2856" s="538"/>
      <c r="AA2856" s="543"/>
      <c r="AB2856" s="538"/>
      <c r="AC2856" s="539"/>
      <c r="AD2856" s="552"/>
      <c r="AE2856" s="558"/>
      <c r="AF2856" s="586">
        <f>IF(AB2856=0,0,(AD2856/AB2856)*100)</f>
        <v>0</v>
      </c>
      <c r="AG2856" s="587"/>
      <c r="AH2856" s="538"/>
      <c r="AI2856" s="539"/>
      <c r="AJ2856" s="552"/>
      <c r="AK2856" s="558"/>
      <c r="AL2856" s="590">
        <f>IF(AH2856=0,0,(AJ2856/AH2856)*100)</f>
        <v>0</v>
      </c>
      <c r="AM2856" s="591"/>
      <c r="AN2856" s="538"/>
      <c r="AO2856" s="539"/>
      <c r="AP2856" s="552"/>
      <c r="AQ2856" s="558"/>
      <c r="AR2856" s="590">
        <f>IF(AN2856=0,0,(AP2856/AN2856)*100)</f>
        <v>0</v>
      </c>
      <c r="AS2856" s="591"/>
      <c r="AT2856" s="578">
        <f>AB2856+AH2856+AN2856</f>
        <v>0</v>
      </c>
      <c r="AU2856" s="579"/>
      <c r="AV2856" s="574">
        <f>AD2856+AJ2856+AP2856</f>
        <v>0</v>
      </c>
      <c r="AW2856" s="575"/>
      <c r="AX2856" s="590">
        <f>IF(AT2856=0,0,(AV2856/AT2856)*100)</f>
        <v>0</v>
      </c>
      <c r="AY2856" s="591"/>
      <c r="AZ2856" s="538"/>
      <c r="BA2856" s="539"/>
      <c r="BB2856" s="552"/>
      <c r="BC2856" s="558"/>
      <c r="BD2856" s="590">
        <f>IF(AZ2856=0,0,(BB2856/AZ2856)*100)</f>
        <v>0</v>
      </c>
      <c r="BE2856" s="591"/>
      <c r="BF2856" s="578">
        <f>AT2856+AZ2856</f>
        <v>0</v>
      </c>
      <c r="BG2856" s="579"/>
      <c r="BH2856" s="574">
        <f>AV2856+BB2856</f>
        <v>0</v>
      </c>
      <c r="BI2856" s="575"/>
      <c r="BJ2856" s="590">
        <f>IF(BF2856=0,0,(BH2856/BF2856)*100)</f>
        <v>0</v>
      </c>
      <c r="BK2856" s="591"/>
      <c r="BL2856" s="650">
        <f>(AD2856*2)+(AJ2856*2)+(AP2856*3)+BB2856</f>
        <v>0</v>
      </c>
      <c r="BM2856" s="651"/>
      <c r="BN2856" s="652"/>
      <c r="BO2856" s="599" t="e">
        <f>(BL2856*BR$2468)+(N2856*BR$2469)+(X2856*BR$2470)+(R2856*BR$2471)+(V2856*BR$2472)+(Z2856*BR$2473)</f>
        <v>#REF!</v>
      </c>
      <c r="BP2856" s="599" t="e">
        <f>((AZ2856-BB2856)*BR$2475)+((AT2856-AV2856)*BR$2474)+(H2856*BR$2476)+(P2856*BR$2477)</f>
        <v>#REF!</v>
      </c>
      <c r="BQ2856" s="54"/>
      <c r="BR2856" s="54"/>
      <c r="BS2856" s="67"/>
    </row>
    <row r="2857" spans="1:71" ht="21.75" customHeight="1">
      <c r="A2857" s="54"/>
      <c r="B2857" s="566"/>
      <c r="C2857" s="560" t="str">
        <f>IF(ROSTER!D$18="","",ROSTER!D$18)</f>
        <v/>
      </c>
      <c r="D2857" s="561"/>
      <c r="E2857" s="547"/>
      <c r="F2857" s="502"/>
      <c r="G2857" s="507"/>
      <c r="H2857" s="544"/>
      <c r="I2857" s="545"/>
      <c r="J2857" s="540"/>
      <c r="K2857" s="541"/>
      <c r="L2857" s="553"/>
      <c r="M2857" s="559"/>
      <c r="N2857" s="556"/>
      <c r="O2857" s="557"/>
      <c r="P2857" s="540"/>
      <c r="Q2857" s="541"/>
      <c r="R2857" s="553"/>
      <c r="S2857" s="559"/>
      <c r="T2857" s="592"/>
      <c r="U2857" s="593"/>
      <c r="V2857" s="551"/>
      <c r="W2857" s="545"/>
      <c r="X2857" s="540"/>
      <c r="Y2857" s="545"/>
      <c r="Z2857" s="540"/>
      <c r="AA2857" s="545"/>
      <c r="AB2857" s="540"/>
      <c r="AC2857" s="541"/>
      <c r="AD2857" s="553"/>
      <c r="AE2857" s="559"/>
      <c r="AF2857" s="588"/>
      <c r="AG2857" s="589"/>
      <c r="AH2857" s="540"/>
      <c r="AI2857" s="541"/>
      <c r="AJ2857" s="553"/>
      <c r="AK2857" s="559"/>
      <c r="AL2857" s="592"/>
      <c r="AM2857" s="593"/>
      <c r="AN2857" s="540"/>
      <c r="AO2857" s="541"/>
      <c r="AP2857" s="553"/>
      <c r="AQ2857" s="559"/>
      <c r="AR2857" s="592"/>
      <c r="AS2857" s="593"/>
      <c r="AT2857" s="580"/>
      <c r="AU2857" s="581"/>
      <c r="AV2857" s="576"/>
      <c r="AW2857" s="577"/>
      <c r="AX2857" s="592"/>
      <c r="AY2857" s="593"/>
      <c r="AZ2857" s="540"/>
      <c r="BA2857" s="541"/>
      <c r="BB2857" s="553"/>
      <c r="BC2857" s="559"/>
      <c r="BD2857" s="592"/>
      <c r="BE2857" s="593"/>
      <c r="BF2857" s="580"/>
      <c r="BG2857" s="581"/>
      <c r="BH2857" s="576"/>
      <c r="BI2857" s="577"/>
      <c r="BJ2857" s="592"/>
      <c r="BK2857" s="593"/>
      <c r="BL2857" s="653"/>
      <c r="BM2857" s="654"/>
      <c r="BN2857" s="655"/>
      <c r="BO2857" s="600"/>
      <c r="BP2857" s="600"/>
      <c r="BQ2857" s="54"/>
      <c r="BR2857" s="54"/>
      <c r="BS2857" s="54"/>
    </row>
    <row r="2858" spans="1:71" ht="21.75" customHeight="1">
      <c r="A2858" s="54"/>
      <c r="B2858" s="565" t="str">
        <f>IF(ROSTER!B$20="","",ROSTER!B$20)</f>
        <v/>
      </c>
      <c r="C2858" s="536" t="str">
        <f>IF(ROSTER!C$20="","",ROSTER!C$20)</f>
        <v/>
      </c>
      <c r="D2858" s="537"/>
      <c r="E2858" s="546"/>
      <c r="F2858" s="501">
        <f>IF(E2858="y",1,IF(E2858="S",1,0))</f>
        <v>0</v>
      </c>
      <c r="G2858" s="506">
        <f>IF(E2858="S",1,0)</f>
        <v>0</v>
      </c>
      <c r="H2858" s="542"/>
      <c r="I2858" s="543"/>
      <c r="J2858" s="538"/>
      <c r="K2858" s="539"/>
      <c r="L2858" s="552"/>
      <c r="M2858" s="558"/>
      <c r="N2858" s="554">
        <f>L2858+J2858</f>
        <v>0</v>
      </c>
      <c r="O2858" s="555"/>
      <c r="P2858" s="538"/>
      <c r="Q2858" s="539"/>
      <c r="R2858" s="552"/>
      <c r="S2858" s="558"/>
      <c r="T2858" s="590">
        <f t="shared" ref="T2858:T2889" si="2570">R2858-P2858</f>
        <v>0</v>
      </c>
      <c r="U2858" s="591"/>
      <c r="V2858" s="550"/>
      <c r="W2858" s="543"/>
      <c r="X2858" s="538"/>
      <c r="Y2858" s="543"/>
      <c r="Z2858" s="538"/>
      <c r="AA2858" s="543"/>
      <c r="AB2858" s="538"/>
      <c r="AC2858" s="539"/>
      <c r="AD2858" s="552"/>
      <c r="AE2858" s="558"/>
      <c r="AF2858" s="586">
        <f>IF(AB2858=0,0,(AD2858/AB2858)*100)</f>
        <v>0</v>
      </c>
      <c r="AG2858" s="587"/>
      <c r="AH2858" s="538"/>
      <c r="AI2858" s="539"/>
      <c r="AJ2858" s="552"/>
      <c r="AK2858" s="558"/>
      <c r="AL2858" s="590">
        <f>IF(AH2858=0,0,(AJ2858/AH2858)*100)</f>
        <v>0</v>
      </c>
      <c r="AM2858" s="591"/>
      <c r="AN2858" s="538"/>
      <c r="AO2858" s="539"/>
      <c r="AP2858" s="552"/>
      <c r="AQ2858" s="558"/>
      <c r="AR2858" s="590">
        <f>IF(AN2858=0,0,(AP2858/AN2858)*100)</f>
        <v>0</v>
      </c>
      <c r="AS2858" s="591"/>
      <c r="AT2858" s="578">
        <f>AB2858+AH2858+AN2858</f>
        <v>0</v>
      </c>
      <c r="AU2858" s="579"/>
      <c r="AV2858" s="574">
        <f>AD2858+AJ2858+AP2858</f>
        <v>0</v>
      </c>
      <c r="AW2858" s="575"/>
      <c r="AX2858" s="590">
        <f>IF(AT2858=0,0,(AV2858/AT2858)*100)</f>
        <v>0</v>
      </c>
      <c r="AY2858" s="591"/>
      <c r="AZ2858" s="538"/>
      <c r="BA2858" s="539"/>
      <c r="BB2858" s="552"/>
      <c r="BC2858" s="558"/>
      <c r="BD2858" s="590">
        <f>IF(AZ2858=0,0,(BB2858/AZ2858)*100)</f>
        <v>0</v>
      </c>
      <c r="BE2858" s="591"/>
      <c r="BF2858" s="578">
        <f>AT2858+AZ2858</f>
        <v>0</v>
      </c>
      <c r="BG2858" s="579"/>
      <c r="BH2858" s="574">
        <f>AV2858+BB2858</f>
        <v>0</v>
      </c>
      <c r="BI2858" s="575"/>
      <c r="BJ2858" s="590">
        <f>IF(BF2858=0,0,(BH2858/BF2858)*100)</f>
        <v>0</v>
      </c>
      <c r="BK2858" s="591"/>
      <c r="BL2858" s="650">
        <f>(AD2858*2)+(AJ2858*2)+(AP2858*3)+BB2858</f>
        <v>0</v>
      </c>
      <c r="BM2858" s="651"/>
      <c r="BN2858" s="652"/>
      <c r="BO2858" s="599" t="e">
        <f>(BL2858*BR$2468)+(N2858*BR$2469)+(X2858*BR$2470)+(R2858*BR$2471)+(V2858*BR$2472)+(Z2858*BR$2473)</f>
        <v>#REF!</v>
      </c>
      <c r="BP2858" s="599" t="e">
        <f>((AZ2858-BB2858)*BR$2475)+((AT2858-AV2858)*BR$2474)+(H2858*BR$2476)+(P2858*BR$2477)</f>
        <v>#REF!</v>
      </c>
      <c r="BQ2858" s="54"/>
      <c r="BR2858" s="54"/>
      <c r="BS2858" s="54"/>
    </row>
    <row r="2859" spans="1:71" ht="21.75" customHeight="1">
      <c r="A2859" s="54"/>
      <c r="B2859" s="566"/>
      <c r="C2859" s="560" t="str">
        <f>IF(ROSTER!D$20="","",ROSTER!D$20)</f>
        <v/>
      </c>
      <c r="D2859" s="561"/>
      <c r="E2859" s="547"/>
      <c r="F2859" s="502"/>
      <c r="G2859" s="507"/>
      <c r="H2859" s="544"/>
      <c r="I2859" s="545"/>
      <c r="J2859" s="540"/>
      <c r="K2859" s="541"/>
      <c r="L2859" s="553"/>
      <c r="M2859" s="559"/>
      <c r="N2859" s="556" t="s">
        <v>14</v>
      </c>
      <c r="O2859" s="557"/>
      <c r="P2859" s="540"/>
      <c r="Q2859" s="541"/>
      <c r="R2859" s="553"/>
      <c r="S2859" s="559"/>
      <c r="T2859" s="592"/>
      <c r="U2859" s="593"/>
      <c r="V2859" s="551"/>
      <c r="W2859" s="545"/>
      <c r="X2859" s="540"/>
      <c r="Y2859" s="545"/>
      <c r="Z2859" s="540"/>
      <c r="AA2859" s="545"/>
      <c r="AB2859" s="540"/>
      <c r="AC2859" s="541"/>
      <c r="AD2859" s="553"/>
      <c r="AE2859" s="559"/>
      <c r="AF2859" s="588"/>
      <c r="AG2859" s="589"/>
      <c r="AH2859" s="540"/>
      <c r="AI2859" s="541"/>
      <c r="AJ2859" s="553"/>
      <c r="AK2859" s="559"/>
      <c r="AL2859" s="592"/>
      <c r="AM2859" s="593"/>
      <c r="AN2859" s="540"/>
      <c r="AO2859" s="541"/>
      <c r="AP2859" s="553"/>
      <c r="AQ2859" s="559"/>
      <c r="AR2859" s="592"/>
      <c r="AS2859" s="593"/>
      <c r="AT2859" s="580"/>
      <c r="AU2859" s="581"/>
      <c r="AV2859" s="576"/>
      <c r="AW2859" s="577"/>
      <c r="AX2859" s="592"/>
      <c r="AY2859" s="593"/>
      <c r="AZ2859" s="540"/>
      <c r="BA2859" s="541"/>
      <c r="BB2859" s="553"/>
      <c r="BC2859" s="559"/>
      <c r="BD2859" s="592"/>
      <c r="BE2859" s="593"/>
      <c r="BF2859" s="580"/>
      <c r="BG2859" s="581"/>
      <c r="BH2859" s="576"/>
      <c r="BI2859" s="577"/>
      <c r="BJ2859" s="592"/>
      <c r="BK2859" s="593"/>
      <c r="BL2859" s="653"/>
      <c r="BM2859" s="654"/>
      <c r="BN2859" s="655"/>
      <c r="BO2859" s="600"/>
      <c r="BP2859" s="600"/>
      <c r="BQ2859" s="54"/>
      <c r="BR2859" s="54"/>
      <c r="BS2859" s="54"/>
    </row>
    <row r="2860" spans="1:71" ht="21.75" customHeight="1">
      <c r="A2860" s="54"/>
      <c r="B2860" s="565" t="str">
        <f>IF(ROSTER!B$22="","",ROSTER!B$22)</f>
        <v/>
      </c>
      <c r="C2860" s="536" t="str">
        <f>IF(ROSTER!C$22="","",ROSTER!C$22)</f>
        <v/>
      </c>
      <c r="D2860" s="537"/>
      <c r="E2860" s="546"/>
      <c r="F2860" s="501">
        <f>IF(E2860="y",1,IF(E2860="S",1,0))</f>
        <v>0</v>
      </c>
      <c r="G2860" s="506">
        <f>IF(E2860="S",1,0)</f>
        <v>0</v>
      </c>
      <c r="H2860" s="542"/>
      <c r="I2860" s="543"/>
      <c r="J2860" s="538"/>
      <c r="K2860" s="539"/>
      <c r="L2860" s="552"/>
      <c r="M2860" s="558"/>
      <c r="N2860" s="554">
        <f>L2860+J2860</f>
        <v>0</v>
      </c>
      <c r="O2860" s="555"/>
      <c r="P2860" s="538"/>
      <c r="Q2860" s="539"/>
      <c r="R2860" s="552"/>
      <c r="S2860" s="558"/>
      <c r="T2860" s="590">
        <f t="shared" ref="T2860:T2889" si="2571">R2860-P2860</f>
        <v>0</v>
      </c>
      <c r="U2860" s="591"/>
      <c r="V2860" s="550"/>
      <c r="W2860" s="543"/>
      <c r="X2860" s="538"/>
      <c r="Y2860" s="543"/>
      <c r="Z2860" s="538"/>
      <c r="AA2860" s="543"/>
      <c r="AB2860" s="538"/>
      <c r="AC2860" s="539"/>
      <c r="AD2860" s="552"/>
      <c r="AE2860" s="558"/>
      <c r="AF2860" s="586">
        <f>IF(AB2860=0,0,(AD2860/AB2860)*100)</f>
        <v>0</v>
      </c>
      <c r="AG2860" s="587"/>
      <c r="AH2860" s="538"/>
      <c r="AI2860" s="539"/>
      <c r="AJ2860" s="552"/>
      <c r="AK2860" s="558"/>
      <c r="AL2860" s="590">
        <f>IF(AH2860=0,0,(AJ2860/AH2860)*100)</f>
        <v>0</v>
      </c>
      <c r="AM2860" s="591"/>
      <c r="AN2860" s="538"/>
      <c r="AO2860" s="539"/>
      <c r="AP2860" s="552"/>
      <c r="AQ2860" s="558"/>
      <c r="AR2860" s="590">
        <f>IF(AN2860=0,0,(AP2860/AN2860)*100)</f>
        <v>0</v>
      </c>
      <c r="AS2860" s="591"/>
      <c r="AT2860" s="578">
        <f>AB2860+AH2860+AN2860</f>
        <v>0</v>
      </c>
      <c r="AU2860" s="579"/>
      <c r="AV2860" s="574">
        <f>AD2860+AJ2860+AP2860</f>
        <v>0</v>
      </c>
      <c r="AW2860" s="575"/>
      <c r="AX2860" s="590">
        <f>IF(AT2860=0,0,(AV2860/AT2860)*100)</f>
        <v>0</v>
      </c>
      <c r="AY2860" s="591"/>
      <c r="AZ2860" s="538"/>
      <c r="BA2860" s="539"/>
      <c r="BB2860" s="552"/>
      <c r="BC2860" s="558"/>
      <c r="BD2860" s="590">
        <f>IF(AZ2860=0,0,(BB2860/AZ2860)*100)</f>
        <v>0</v>
      </c>
      <c r="BE2860" s="591"/>
      <c r="BF2860" s="578">
        <f>AT2860+AZ2860</f>
        <v>0</v>
      </c>
      <c r="BG2860" s="579"/>
      <c r="BH2860" s="574">
        <f>AV2860+BB2860</f>
        <v>0</v>
      </c>
      <c r="BI2860" s="575"/>
      <c r="BJ2860" s="590">
        <f>IF(BF2860=0,0,(BH2860/BF2860)*100)</f>
        <v>0</v>
      </c>
      <c r="BK2860" s="591"/>
      <c r="BL2860" s="650">
        <f>(AD2860*2)+(AJ2860*2)+(AP2860*3)+BB2860</f>
        <v>0</v>
      </c>
      <c r="BM2860" s="651"/>
      <c r="BN2860" s="652"/>
      <c r="BO2860" s="599" t="e">
        <f>(BL2860*BR$2468)+(N2860*BR$2469)+(X2860*BR$2470)+(R2860*BR$2471)+(V2860*BR$2472)+(Z2860*BR$2473)</f>
        <v>#REF!</v>
      </c>
      <c r="BP2860" s="599" t="e">
        <f>((AZ2860-BB2860)*BR$2475)+((AT2860-AV2860)*BR$2474)+(H2860*BR$2476)+(P2860*BR$2477)</f>
        <v>#REF!</v>
      </c>
      <c r="BQ2860" s="54"/>
      <c r="BR2860" s="54"/>
      <c r="BS2860" s="54"/>
    </row>
    <row r="2861" spans="1:71" ht="21.75" customHeight="1">
      <c r="A2861" s="54"/>
      <c r="B2861" s="566"/>
      <c r="C2861" s="560" t="str">
        <f>IF(ROSTER!D$22="","",ROSTER!D$22)</f>
        <v/>
      </c>
      <c r="D2861" s="561"/>
      <c r="E2861" s="547"/>
      <c r="F2861" s="502"/>
      <c r="G2861" s="507"/>
      <c r="H2861" s="544"/>
      <c r="I2861" s="545"/>
      <c r="J2861" s="540"/>
      <c r="K2861" s="541"/>
      <c r="L2861" s="553"/>
      <c r="M2861" s="559"/>
      <c r="N2861" s="556" t="s">
        <v>14</v>
      </c>
      <c r="O2861" s="557"/>
      <c r="P2861" s="540"/>
      <c r="Q2861" s="541"/>
      <c r="R2861" s="553"/>
      <c r="S2861" s="559"/>
      <c r="T2861" s="592"/>
      <c r="U2861" s="593"/>
      <c r="V2861" s="551"/>
      <c r="W2861" s="545"/>
      <c r="X2861" s="540"/>
      <c r="Y2861" s="545"/>
      <c r="Z2861" s="540"/>
      <c r="AA2861" s="545"/>
      <c r="AB2861" s="540"/>
      <c r="AC2861" s="541"/>
      <c r="AD2861" s="553"/>
      <c r="AE2861" s="559"/>
      <c r="AF2861" s="588"/>
      <c r="AG2861" s="589"/>
      <c r="AH2861" s="540"/>
      <c r="AI2861" s="541"/>
      <c r="AJ2861" s="553"/>
      <c r="AK2861" s="559"/>
      <c r="AL2861" s="592"/>
      <c r="AM2861" s="593"/>
      <c r="AN2861" s="540"/>
      <c r="AO2861" s="541"/>
      <c r="AP2861" s="553"/>
      <c r="AQ2861" s="559"/>
      <c r="AR2861" s="592"/>
      <c r="AS2861" s="593"/>
      <c r="AT2861" s="580"/>
      <c r="AU2861" s="581"/>
      <c r="AV2861" s="576"/>
      <c r="AW2861" s="577"/>
      <c r="AX2861" s="592"/>
      <c r="AY2861" s="593"/>
      <c r="AZ2861" s="540"/>
      <c r="BA2861" s="541"/>
      <c r="BB2861" s="553"/>
      <c r="BC2861" s="559"/>
      <c r="BD2861" s="592"/>
      <c r="BE2861" s="593"/>
      <c r="BF2861" s="580"/>
      <c r="BG2861" s="581"/>
      <c r="BH2861" s="576"/>
      <c r="BI2861" s="577"/>
      <c r="BJ2861" s="592"/>
      <c r="BK2861" s="593"/>
      <c r="BL2861" s="653"/>
      <c r="BM2861" s="654"/>
      <c r="BN2861" s="655"/>
      <c r="BO2861" s="600"/>
      <c r="BP2861" s="600"/>
      <c r="BQ2861" s="54"/>
      <c r="BR2861" s="54"/>
      <c r="BS2861" s="54"/>
    </row>
    <row r="2862" spans="1:71" ht="21.75" customHeight="1">
      <c r="A2862" s="54"/>
      <c r="B2862" s="565" t="str">
        <f>IF(ROSTER!B$24="","",ROSTER!B$24)</f>
        <v/>
      </c>
      <c r="C2862" s="536" t="str">
        <f>IF(ROSTER!C$24="","",ROSTER!C$24)</f>
        <v/>
      </c>
      <c r="D2862" s="537"/>
      <c r="E2862" s="546"/>
      <c r="F2862" s="501">
        <f>IF(E2862="y",1,IF(E2862="S",1,0))</f>
        <v>0</v>
      </c>
      <c r="G2862" s="506">
        <f>IF(E2862="S",1,0)</f>
        <v>0</v>
      </c>
      <c r="H2862" s="542"/>
      <c r="I2862" s="543"/>
      <c r="J2862" s="538"/>
      <c r="K2862" s="539"/>
      <c r="L2862" s="552"/>
      <c r="M2862" s="558"/>
      <c r="N2862" s="554">
        <f>L2862+J2862</f>
        <v>0</v>
      </c>
      <c r="O2862" s="555"/>
      <c r="P2862" s="538"/>
      <c r="Q2862" s="539"/>
      <c r="R2862" s="552"/>
      <c r="S2862" s="558"/>
      <c r="T2862" s="590">
        <f t="shared" ref="T2862:T2889" si="2572">R2862-P2862</f>
        <v>0</v>
      </c>
      <c r="U2862" s="591"/>
      <c r="V2862" s="550"/>
      <c r="W2862" s="543"/>
      <c r="X2862" s="538"/>
      <c r="Y2862" s="543"/>
      <c r="Z2862" s="538"/>
      <c r="AA2862" s="543"/>
      <c r="AB2862" s="538"/>
      <c r="AC2862" s="539"/>
      <c r="AD2862" s="552"/>
      <c r="AE2862" s="558"/>
      <c r="AF2862" s="586">
        <f>IF(AB2862=0,0,(AD2862/AB2862)*100)</f>
        <v>0</v>
      </c>
      <c r="AG2862" s="587"/>
      <c r="AH2862" s="538"/>
      <c r="AI2862" s="539"/>
      <c r="AJ2862" s="552"/>
      <c r="AK2862" s="558"/>
      <c r="AL2862" s="590">
        <f>IF(AH2862=0,0,(AJ2862/AH2862)*100)</f>
        <v>0</v>
      </c>
      <c r="AM2862" s="591"/>
      <c r="AN2862" s="538"/>
      <c r="AO2862" s="539"/>
      <c r="AP2862" s="552"/>
      <c r="AQ2862" s="558"/>
      <c r="AR2862" s="590">
        <f>IF(AN2862=0,0,(AP2862/AN2862)*100)</f>
        <v>0</v>
      </c>
      <c r="AS2862" s="591"/>
      <c r="AT2862" s="578">
        <f>AB2862+AH2862+AN2862</f>
        <v>0</v>
      </c>
      <c r="AU2862" s="579"/>
      <c r="AV2862" s="574">
        <f>AD2862+AJ2862+AP2862</f>
        <v>0</v>
      </c>
      <c r="AW2862" s="575"/>
      <c r="AX2862" s="590">
        <f>IF(AT2862=0,0,(AV2862/AT2862)*100)</f>
        <v>0</v>
      </c>
      <c r="AY2862" s="591"/>
      <c r="AZ2862" s="538"/>
      <c r="BA2862" s="539"/>
      <c r="BB2862" s="552"/>
      <c r="BC2862" s="558"/>
      <c r="BD2862" s="590">
        <f>IF(AZ2862=0,0,(BB2862/AZ2862)*100)</f>
        <v>0</v>
      </c>
      <c r="BE2862" s="591"/>
      <c r="BF2862" s="578">
        <f>AT2862+AZ2862</f>
        <v>0</v>
      </c>
      <c r="BG2862" s="579"/>
      <c r="BH2862" s="574">
        <f>AV2862+BB2862</f>
        <v>0</v>
      </c>
      <c r="BI2862" s="575"/>
      <c r="BJ2862" s="590">
        <f>IF(BF2862=0,0,(BH2862/BF2862)*100)</f>
        <v>0</v>
      </c>
      <c r="BK2862" s="591"/>
      <c r="BL2862" s="650">
        <f>(AD2862*2)+(AJ2862*2)+(AP2862*3)+BB2862</f>
        <v>0</v>
      </c>
      <c r="BM2862" s="651"/>
      <c r="BN2862" s="652"/>
      <c r="BO2862" s="599" t="e">
        <f>(BL2862*BR$2468)+(N2862*BR$2469)+(X2862*BR$2470)+(R2862*BR$2471)+(V2862*BR$2472)+(Z2862*BR$2473)</f>
        <v>#REF!</v>
      </c>
      <c r="BP2862" s="599" t="e">
        <f>((AZ2862-BB2862)*BR$2475)+((AT2862-AV2862)*BR$2474)+(H2862*BR$2476)+(P2862*BR$2477)</f>
        <v>#REF!</v>
      </c>
      <c r="BQ2862" s="54"/>
      <c r="BR2862" s="54"/>
      <c r="BS2862" s="54"/>
    </row>
    <row r="2863" spans="1:71" ht="21.75" customHeight="1">
      <c r="A2863" s="54"/>
      <c r="B2863" s="566"/>
      <c r="C2863" s="560" t="str">
        <f>IF(ROSTER!D$24="","",ROSTER!D$24)</f>
        <v/>
      </c>
      <c r="D2863" s="561"/>
      <c r="E2863" s="547"/>
      <c r="F2863" s="502"/>
      <c r="G2863" s="507"/>
      <c r="H2863" s="544"/>
      <c r="I2863" s="545"/>
      <c r="J2863" s="540"/>
      <c r="K2863" s="541"/>
      <c r="L2863" s="553"/>
      <c r="M2863" s="559"/>
      <c r="N2863" s="556" t="s">
        <v>14</v>
      </c>
      <c r="O2863" s="557"/>
      <c r="P2863" s="540"/>
      <c r="Q2863" s="541"/>
      <c r="R2863" s="553"/>
      <c r="S2863" s="559"/>
      <c r="T2863" s="592"/>
      <c r="U2863" s="593"/>
      <c r="V2863" s="551"/>
      <c r="W2863" s="545"/>
      <c r="X2863" s="540"/>
      <c r="Y2863" s="545"/>
      <c r="Z2863" s="540"/>
      <c r="AA2863" s="545"/>
      <c r="AB2863" s="540"/>
      <c r="AC2863" s="541"/>
      <c r="AD2863" s="553"/>
      <c r="AE2863" s="559"/>
      <c r="AF2863" s="588"/>
      <c r="AG2863" s="589"/>
      <c r="AH2863" s="540"/>
      <c r="AI2863" s="541"/>
      <c r="AJ2863" s="553"/>
      <c r="AK2863" s="559"/>
      <c r="AL2863" s="592"/>
      <c r="AM2863" s="593"/>
      <c r="AN2863" s="540"/>
      <c r="AO2863" s="541"/>
      <c r="AP2863" s="553"/>
      <c r="AQ2863" s="559"/>
      <c r="AR2863" s="592"/>
      <c r="AS2863" s="593"/>
      <c r="AT2863" s="580"/>
      <c r="AU2863" s="581"/>
      <c r="AV2863" s="576"/>
      <c r="AW2863" s="577"/>
      <c r="AX2863" s="592"/>
      <c r="AY2863" s="593"/>
      <c r="AZ2863" s="540"/>
      <c r="BA2863" s="541"/>
      <c r="BB2863" s="553"/>
      <c r="BC2863" s="559"/>
      <c r="BD2863" s="592"/>
      <c r="BE2863" s="593"/>
      <c r="BF2863" s="580"/>
      <c r="BG2863" s="581"/>
      <c r="BH2863" s="576"/>
      <c r="BI2863" s="577"/>
      <c r="BJ2863" s="592"/>
      <c r="BK2863" s="593"/>
      <c r="BL2863" s="653"/>
      <c r="BM2863" s="654"/>
      <c r="BN2863" s="655"/>
      <c r="BO2863" s="600"/>
      <c r="BP2863" s="600"/>
      <c r="BQ2863" s="54"/>
      <c r="BR2863" s="54"/>
      <c r="BS2863" s="54"/>
    </row>
    <row r="2864" spans="1:71" ht="21.75" customHeight="1">
      <c r="A2864" s="54"/>
      <c r="B2864" s="565" t="str">
        <f>IF(ROSTER!B$26="","",ROSTER!B$26)</f>
        <v/>
      </c>
      <c r="C2864" s="536" t="str">
        <f>IF(ROSTER!C$26="","",ROSTER!C$26)</f>
        <v/>
      </c>
      <c r="D2864" s="537"/>
      <c r="E2864" s="546"/>
      <c r="F2864" s="501">
        <f>IF(E2864="y",1,IF(E2864="S",1,0))</f>
        <v>0</v>
      </c>
      <c r="G2864" s="506">
        <f>IF(E2864="S",1,0)</f>
        <v>0</v>
      </c>
      <c r="H2864" s="542"/>
      <c r="I2864" s="543"/>
      <c r="J2864" s="538"/>
      <c r="K2864" s="539"/>
      <c r="L2864" s="552"/>
      <c r="M2864" s="558"/>
      <c r="N2864" s="554">
        <f>L2864+J2864</f>
        <v>0</v>
      </c>
      <c r="O2864" s="555"/>
      <c r="P2864" s="538"/>
      <c r="Q2864" s="539"/>
      <c r="R2864" s="552"/>
      <c r="S2864" s="558"/>
      <c r="T2864" s="590">
        <f t="shared" ref="T2864:T2889" si="2573">R2864-P2864</f>
        <v>0</v>
      </c>
      <c r="U2864" s="591"/>
      <c r="V2864" s="550"/>
      <c r="W2864" s="543"/>
      <c r="X2864" s="538"/>
      <c r="Y2864" s="543"/>
      <c r="Z2864" s="538"/>
      <c r="AA2864" s="543"/>
      <c r="AB2864" s="538"/>
      <c r="AC2864" s="539"/>
      <c r="AD2864" s="552"/>
      <c r="AE2864" s="558"/>
      <c r="AF2864" s="586">
        <f>IF(AB2864=0,0,(AD2864/AB2864)*100)</f>
        <v>0</v>
      </c>
      <c r="AG2864" s="587"/>
      <c r="AH2864" s="538"/>
      <c r="AI2864" s="539"/>
      <c r="AJ2864" s="552"/>
      <c r="AK2864" s="558"/>
      <c r="AL2864" s="590">
        <f>IF(AH2864=0,0,(AJ2864/AH2864)*100)</f>
        <v>0</v>
      </c>
      <c r="AM2864" s="591"/>
      <c r="AN2864" s="538"/>
      <c r="AO2864" s="539"/>
      <c r="AP2864" s="552"/>
      <c r="AQ2864" s="558"/>
      <c r="AR2864" s="590">
        <f>IF(AN2864=0,0,(AP2864/AN2864)*100)</f>
        <v>0</v>
      </c>
      <c r="AS2864" s="591"/>
      <c r="AT2864" s="578">
        <f>AB2864+AH2864+AN2864</f>
        <v>0</v>
      </c>
      <c r="AU2864" s="579"/>
      <c r="AV2864" s="574">
        <f>AD2864+AJ2864+AP2864</f>
        <v>0</v>
      </c>
      <c r="AW2864" s="575"/>
      <c r="AX2864" s="590">
        <f>IF(AT2864=0,0,(AV2864/AT2864)*100)</f>
        <v>0</v>
      </c>
      <c r="AY2864" s="591"/>
      <c r="AZ2864" s="538"/>
      <c r="BA2864" s="539"/>
      <c r="BB2864" s="552"/>
      <c r="BC2864" s="558"/>
      <c r="BD2864" s="590">
        <f>IF(AZ2864=0,0,(BB2864/AZ2864)*100)</f>
        <v>0</v>
      </c>
      <c r="BE2864" s="591"/>
      <c r="BF2864" s="578">
        <f>AT2864+AZ2864</f>
        <v>0</v>
      </c>
      <c r="BG2864" s="579"/>
      <c r="BH2864" s="574">
        <f>AV2864+BB2864</f>
        <v>0</v>
      </c>
      <c r="BI2864" s="575"/>
      <c r="BJ2864" s="590">
        <f>IF(BF2864=0,0,(BH2864/BF2864)*100)</f>
        <v>0</v>
      </c>
      <c r="BK2864" s="591"/>
      <c r="BL2864" s="650">
        <f>(AD2864*2)+(AJ2864*2)+(AP2864*3)+BB2864</f>
        <v>0</v>
      </c>
      <c r="BM2864" s="651"/>
      <c r="BN2864" s="652"/>
      <c r="BO2864" s="599" t="e">
        <f>(BL2864*BR$2468)+(N2864*BR$2469)+(X2864*BR$2470)+(R2864*BR$2471)+(V2864*BR$2472)+(Z2864*BR$2473)</f>
        <v>#REF!</v>
      </c>
      <c r="BP2864" s="599" t="e">
        <f>((AZ2864-BB2864)*BR$2475)+((AT2864-AV2864)*BR$2474)+(H2864*BR$2476)+(P2864*BR$2477)</f>
        <v>#REF!</v>
      </c>
      <c r="BQ2864" s="54"/>
      <c r="BR2864" s="54"/>
      <c r="BS2864" s="54"/>
    </row>
    <row r="2865" spans="1:71" ht="21.75" customHeight="1">
      <c r="A2865" s="54"/>
      <c r="B2865" s="566"/>
      <c r="C2865" s="560" t="str">
        <f>IF(ROSTER!D$26="","",ROSTER!D$26)</f>
        <v/>
      </c>
      <c r="D2865" s="561"/>
      <c r="E2865" s="547"/>
      <c r="F2865" s="502"/>
      <c r="G2865" s="507"/>
      <c r="H2865" s="544"/>
      <c r="I2865" s="545"/>
      <c r="J2865" s="540"/>
      <c r="K2865" s="541"/>
      <c r="L2865" s="553"/>
      <c r="M2865" s="559"/>
      <c r="N2865" s="556" t="s">
        <v>14</v>
      </c>
      <c r="O2865" s="557"/>
      <c r="P2865" s="540"/>
      <c r="Q2865" s="541"/>
      <c r="R2865" s="553"/>
      <c r="S2865" s="559"/>
      <c r="T2865" s="592"/>
      <c r="U2865" s="593"/>
      <c r="V2865" s="551"/>
      <c r="W2865" s="545"/>
      <c r="X2865" s="540"/>
      <c r="Y2865" s="545"/>
      <c r="Z2865" s="540"/>
      <c r="AA2865" s="545"/>
      <c r="AB2865" s="540"/>
      <c r="AC2865" s="541"/>
      <c r="AD2865" s="553"/>
      <c r="AE2865" s="559"/>
      <c r="AF2865" s="588"/>
      <c r="AG2865" s="589"/>
      <c r="AH2865" s="540"/>
      <c r="AI2865" s="541"/>
      <c r="AJ2865" s="553"/>
      <c r="AK2865" s="559"/>
      <c r="AL2865" s="592"/>
      <c r="AM2865" s="593"/>
      <c r="AN2865" s="540"/>
      <c r="AO2865" s="541"/>
      <c r="AP2865" s="553"/>
      <c r="AQ2865" s="559"/>
      <c r="AR2865" s="592"/>
      <c r="AS2865" s="593"/>
      <c r="AT2865" s="580"/>
      <c r="AU2865" s="581"/>
      <c r="AV2865" s="576"/>
      <c r="AW2865" s="577"/>
      <c r="AX2865" s="592"/>
      <c r="AY2865" s="593"/>
      <c r="AZ2865" s="540"/>
      <c r="BA2865" s="541"/>
      <c r="BB2865" s="553"/>
      <c r="BC2865" s="559"/>
      <c r="BD2865" s="592"/>
      <c r="BE2865" s="593"/>
      <c r="BF2865" s="580"/>
      <c r="BG2865" s="581"/>
      <c r="BH2865" s="576"/>
      <c r="BI2865" s="577"/>
      <c r="BJ2865" s="592"/>
      <c r="BK2865" s="593"/>
      <c r="BL2865" s="653"/>
      <c r="BM2865" s="654"/>
      <c r="BN2865" s="655"/>
      <c r="BO2865" s="600"/>
      <c r="BP2865" s="600"/>
      <c r="BQ2865" s="54"/>
      <c r="BR2865" s="54"/>
      <c r="BS2865" s="54"/>
    </row>
    <row r="2866" spans="1:71" ht="21.75" customHeight="1">
      <c r="A2866" s="54"/>
      <c r="B2866" s="565" t="str">
        <f>IF(ROSTER!B$28="","",ROSTER!B$28)</f>
        <v/>
      </c>
      <c r="C2866" s="536" t="str">
        <f>IF(ROSTER!C$28="","",ROSTER!C$28)</f>
        <v/>
      </c>
      <c r="D2866" s="537"/>
      <c r="E2866" s="546"/>
      <c r="F2866" s="501">
        <f>IF(E2866="y",1,IF(E2866="S",1,0))</f>
        <v>0</v>
      </c>
      <c r="G2866" s="506">
        <f>IF(E2866="S",1,0)</f>
        <v>0</v>
      </c>
      <c r="H2866" s="542"/>
      <c r="I2866" s="543"/>
      <c r="J2866" s="538"/>
      <c r="K2866" s="539"/>
      <c r="L2866" s="552"/>
      <c r="M2866" s="558"/>
      <c r="N2866" s="554">
        <f>L2866+J2866</f>
        <v>0</v>
      </c>
      <c r="O2866" s="555"/>
      <c r="P2866" s="538"/>
      <c r="Q2866" s="539"/>
      <c r="R2866" s="552"/>
      <c r="S2866" s="558"/>
      <c r="T2866" s="590">
        <f t="shared" ref="T2866:T2889" si="2574">R2866-P2866</f>
        <v>0</v>
      </c>
      <c r="U2866" s="591"/>
      <c r="V2866" s="550"/>
      <c r="W2866" s="543"/>
      <c r="X2866" s="538"/>
      <c r="Y2866" s="543"/>
      <c r="Z2866" s="538"/>
      <c r="AA2866" s="543"/>
      <c r="AB2866" s="538"/>
      <c r="AC2866" s="539"/>
      <c r="AD2866" s="552"/>
      <c r="AE2866" s="558"/>
      <c r="AF2866" s="586">
        <f>IF(AB2866=0,0,(AD2866/AB2866)*100)</f>
        <v>0</v>
      </c>
      <c r="AG2866" s="587"/>
      <c r="AH2866" s="538"/>
      <c r="AI2866" s="539"/>
      <c r="AJ2866" s="552"/>
      <c r="AK2866" s="558"/>
      <c r="AL2866" s="590">
        <f>IF(AH2866=0,0,(AJ2866/AH2866)*100)</f>
        <v>0</v>
      </c>
      <c r="AM2866" s="591"/>
      <c r="AN2866" s="538"/>
      <c r="AO2866" s="539"/>
      <c r="AP2866" s="552"/>
      <c r="AQ2866" s="558"/>
      <c r="AR2866" s="590">
        <f>IF(AN2866=0,0,(AP2866/AN2866)*100)</f>
        <v>0</v>
      </c>
      <c r="AS2866" s="591"/>
      <c r="AT2866" s="578">
        <f>AB2866+AH2866+AN2866</f>
        <v>0</v>
      </c>
      <c r="AU2866" s="579"/>
      <c r="AV2866" s="574">
        <f>AD2866+AJ2866+AP2866</f>
        <v>0</v>
      </c>
      <c r="AW2866" s="575"/>
      <c r="AX2866" s="590">
        <f>IF(AT2866=0,0,(AV2866/AT2866)*100)</f>
        <v>0</v>
      </c>
      <c r="AY2866" s="591"/>
      <c r="AZ2866" s="538"/>
      <c r="BA2866" s="539"/>
      <c r="BB2866" s="552"/>
      <c r="BC2866" s="558"/>
      <c r="BD2866" s="590">
        <f>IF(AZ2866=0,0,(BB2866/AZ2866)*100)</f>
        <v>0</v>
      </c>
      <c r="BE2866" s="591"/>
      <c r="BF2866" s="578">
        <f>AT2866+AZ2866</f>
        <v>0</v>
      </c>
      <c r="BG2866" s="579"/>
      <c r="BH2866" s="574">
        <f>AV2866+BB2866</f>
        <v>0</v>
      </c>
      <c r="BI2866" s="575"/>
      <c r="BJ2866" s="590">
        <f>IF(BF2866=0,0,(BH2866/BF2866)*100)</f>
        <v>0</v>
      </c>
      <c r="BK2866" s="591"/>
      <c r="BL2866" s="650">
        <f>(AD2866*2)+(AJ2866*2)+(AP2866*3)+BB2866</f>
        <v>0</v>
      </c>
      <c r="BM2866" s="651"/>
      <c r="BN2866" s="652"/>
      <c r="BO2866" s="599" t="e">
        <f>(BL2866*BR$2468)+(N2866*BR$2469)+(X2866*BR$2470)+(R2866*BR$2471)+(V2866*BR$2472)+(Z2866*BR$2473)</f>
        <v>#REF!</v>
      </c>
      <c r="BP2866" s="599" t="e">
        <f>((AZ2866-BB2866)*BR$2475)+((AT2866-AV2866)*BR$2474)+(H2866*BR$2476)+(P2866*BR$2477)</f>
        <v>#REF!</v>
      </c>
      <c r="BQ2866" s="54"/>
      <c r="BR2866" s="54"/>
      <c r="BS2866" s="54"/>
    </row>
    <row r="2867" spans="1:71" ht="21.75" customHeight="1">
      <c r="A2867" s="54"/>
      <c r="B2867" s="566"/>
      <c r="C2867" s="560" t="str">
        <f>IF(ROSTER!D$28="","",ROSTER!D$28)</f>
        <v/>
      </c>
      <c r="D2867" s="561"/>
      <c r="E2867" s="547"/>
      <c r="F2867" s="502"/>
      <c r="G2867" s="507"/>
      <c r="H2867" s="544"/>
      <c r="I2867" s="545"/>
      <c r="J2867" s="540"/>
      <c r="K2867" s="541"/>
      <c r="L2867" s="553"/>
      <c r="M2867" s="559"/>
      <c r="N2867" s="556" t="s">
        <v>14</v>
      </c>
      <c r="O2867" s="557"/>
      <c r="P2867" s="540"/>
      <c r="Q2867" s="541"/>
      <c r="R2867" s="553"/>
      <c r="S2867" s="559"/>
      <c r="T2867" s="592"/>
      <c r="U2867" s="593"/>
      <c r="V2867" s="551"/>
      <c r="W2867" s="545"/>
      <c r="X2867" s="540"/>
      <c r="Y2867" s="545"/>
      <c r="Z2867" s="540"/>
      <c r="AA2867" s="545"/>
      <c r="AB2867" s="540"/>
      <c r="AC2867" s="541"/>
      <c r="AD2867" s="553"/>
      <c r="AE2867" s="559"/>
      <c r="AF2867" s="588"/>
      <c r="AG2867" s="589"/>
      <c r="AH2867" s="540"/>
      <c r="AI2867" s="541"/>
      <c r="AJ2867" s="553"/>
      <c r="AK2867" s="559"/>
      <c r="AL2867" s="592"/>
      <c r="AM2867" s="593"/>
      <c r="AN2867" s="540"/>
      <c r="AO2867" s="541"/>
      <c r="AP2867" s="553"/>
      <c r="AQ2867" s="559"/>
      <c r="AR2867" s="592"/>
      <c r="AS2867" s="593"/>
      <c r="AT2867" s="580"/>
      <c r="AU2867" s="581"/>
      <c r="AV2867" s="576"/>
      <c r="AW2867" s="577"/>
      <c r="AX2867" s="592"/>
      <c r="AY2867" s="593"/>
      <c r="AZ2867" s="540"/>
      <c r="BA2867" s="541"/>
      <c r="BB2867" s="553"/>
      <c r="BC2867" s="559"/>
      <c r="BD2867" s="592"/>
      <c r="BE2867" s="593"/>
      <c r="BF2867" s="580"/>
      <c r="BG2867" s="581"/>
      <c r="BH2867" s="576"/>
      <c r="BI2867" s="577"/>
      <c r="BJ2867" s="592"/>
      <c r="BK2867" s="593"/>
      <c r="BL2867" s="653"/>
      <c r="BM2867" s="654"/>
      <c r="BN2867" s="655"/>
      <c r="BO2867" s="600"/>
      <c r="BP2867" s="600"/>
      <c r="BQ2867" s="54"/>
      <c r="BR2867" s="54"/>
      <c r="BS2867" s="54"/>
    </row>
    <row r="2868" spans="1:71" ht="21.75" customHeight="1">
      <c r="A2868" s="54"/>
      <c r="B2868" s="565" t="str">
        <f>IF(ROSTER!B$30="","",ROSTER!B$30)</f>
        <v/>
      </c>
      <c r="C2868" s="536" t="str">
        <f>IF(ROSTER!C$30="","",ROSTER!C$30)</f>
        <v/>
      </c>
      <c r="D2868" s="537"/>
      <c r="E2868" s="546"/>
      <c r="F2868" s="501">
        <f>IF(E2868="y",1,IF(E2868="S",1,0))</f>
        <v>0</v>
      </c>
      <c r="G2868" s="506">
        <f>IF(E2868="S",1,0)</f>
        <v>0</v>
      </c>
      <c r="H2868" s="542"/>
      <c r="I2868" s="543"/>
      <c r="J2868" s="538"/>
      <c r="K2868" s="539"/>
      <c r="L2868" s="552"/>
      <c r="M2868" s="558"/>
      <c r="N2868" s="554">
        <f>L2868+J2868</f>
        <v>0</v>
      </c>
      <c r="O2868" s="555"/>
      <c r="P2868" s="538"/>
      <c r="Q2868" s="539"/>
      <c r="R2868" s="552"/>
      <c r="S2868" s="558"/>
      <c r="T2868" s="590">
        <f t="shared" ref="T2868:T2889" si="2575">R2868-P2868</f>
        <v>0</v>
      </c>
      <c r="U2868" s="591"/>
      <c r="V2868" s="550"/>
      <c r="W2868" s="543"/>
      <c r="X2868" s="538"/>
      <c r="Y2868" s="543"/>
      <c r="Z2868" s="538"/>
      <c r="AA2868" s="543"/>
      <c r="AB2868" s="538"/>
      <c r="AC2868" s="539"/>
      <c r="AD2868" s="552"/>
      <c r="AE2868" s="558"/>
      <c r="AF2868" s="586">
        <f>IF(AB2868=0,0,(AD2868/AB2868)*100)</f>
        <v>0</v>
      </c>
      <c r="AG2868" s="587"/>
      <c r="AH2868" s="538"/>
      <c r="AI2868" s="539"/>
      <c r="AJ2868" s="552"/>
      <c r="AK2868" s="558"/>
      <c r="AL2868" s="590">
        <f>IF(AH2868=0,0,(AJ2868/AH2868)*100)</f>
        <v>0</v>
      </c>
      <c r="AM2868" s="591"/>
      <c r="AN2868" s="538"/>
      <c r="AO2868" s="539"/>
      <c r="AP2868" s="552"/>
      <c r="AQ2868" s="558"/>
      <c r="AR2868" s="590">
        <f>IF(AN2868=0,0,(AP2868/AN2868)*100)</f>
        <v>0</v>
      </c>
      <c r="AS2868" s="591"/>
      <c r="AT2868" s="578">
        <f>AB2868+AH2868+AN2868</f>
        <v>0</v>
      </c>
      <c r="AU2868" s="579"/>
      <c r="AV2868" s="574">
        <f>AD2868+AJ2868+AP2868</f>
        <v>0</v>
      </c>
      <c r="AW2868" s="575"/>
      <c r="AX2868" s="590">
        <f>IF(AT2868=0,0,(AV2868/AT2868)*100)</f>
        <v>0</v>
      </c>
      <c r="AY2868" s="591"/>
      <c r="AZ2868" s="538"/>
      <c r="BA2868" s="539"/>
      <c r="BB2868" s="552"/>
      <c r="BC2868" s="558"/>
      <c r="BD2868" s="590">
        <f>IF(AZ2868=0,0,(BB2868/AZ2868)*100)</f>
        <v>0</v>
      </c>
      <c r="BE2868" s="591"/>
      <c r="BF2868" s="578">
        <f>AT2868+AZ2868</f>
        <v>0</v>
      </c>
      <c r="BG2868" s="579"/>
      <c r="BH2868" s="574">
        <f>AV2868+BB2868</f>
        <v>0</v>
      </c>
      <c r="BI2868" s="575"/>
      <c r="BJ2868" s="590">
        <f>IF(BF2868=0,0,(BH2868/BF2868)*100)</f>
        <v>0</v>
      </c>
      <c r="BK2868" s="591"/>
      <c r="BL2868" s="650">
        <f>(AD2868*2)+(AJ2868*2)+(AP2868*3)+BB2868</f>
        <v>0</v>
      </c>
      <c r="BM2868" s="651"/>
      <c r="BN2868" s="652"/>
      <c r="BO2868" s="599" t="e">
        <f>(BL2868*BR$2468)+(N2868*BR$2469)+(X2868*BR$2470)+(R2868*BR$2471)+(V2868*BR$2472)+(Z2868*BR$2473)</f>
        <v>#REF!</v>
      </c>
      <c r="BP2868" s="599" t="e">
        <f>((AZ2868-BB2868)*BR$2475)+((AT2868-AV2868)*BR$2474)+(H2868*BR$2476)+(P2868*BR$2477)</f>
        <v>#REF!</v>
      </c>
      <c r="BQ2868" s="54"/>
      <c r="BR2868" s="54"/>
      <c r="BS2868" s="54"/>
    </row>
    <row r="2869" spans="1:71" ht="21.75" customHeight="1">
      <c r="A2869" s="54"/>
      <c r="B2869" s="566"/>
      <c r="C2869" s="560" t="str">
        <f>IF(ROSTER!D$30="","",ROSTER!D$30)</f>
        <v/>
      </c>
      <c r="D2869" s="561"/>
      <c r="E2869" s="547"/>
      <c r="F2869" s="502"/>
      <c r="G2869" s="507"/>
      <c r="H2869" s="544"/>
      <c r="I2869" s="545"/>
      <c r="J2869" s="540"/>
      <c r="K2869" s="541"/>
      <c r="L2869" s="553"/>
      <c r="M2869" s="559"/>
      <c r="N2869" s="556" t="s">
        <v>14</v>
      </c>
      <c r="O2869" s="557"/>
      <c r="P2869" s="540"/>
      <c r="Q2869" s="541"/>
      <c r="R2869" s="553"/>
      <c r="S2869" s="559"/>
      <c r="T2869" s="592"/>
      <c r="U2869" s="593"/>
      <c r="V2869" s="551"/>
      <c r="W2869" s="545"/>
      <c r="X2869" s="540"/>
      <c r="Y2869" s="545"/>
      <c r="Z2869" s="540"/>
      <c r="AA2869" s="545"/>
      <c r="AB2869" s="540"/>
      <c r="AC2869" s="541"/>
      <c r="AD2869" s="553"/>
      <c r="AE2869" s="559"/>
      <c r="AF2869" s="588"/>
      <c r="AG2869" s="589"/>
      <c r="AH2869" s="540"/>
      <c r="AI2869" s="541"/>
      <c r="AJ2869" s="553"/>
      <c r="AK2869" s="559"/>
      <c r="AL2869" s="592"/>
      <c r="AM2869" s="593"/>
      <c r="AN2869" s="540"/>
      <c r="AO2869" s="541"/>
      <c r="AP2869" s="553"/>
      <c r="AQ2869" s="559"/>
      <c r="AR2869" s="592"/>
      <c r="AS2869" s="593"/>
      <c r="AT2869" s="580"/>
      <c r="AU2869" s="581"/>
      <c r="AV2869" s="576"/>
      <c r="AW2869" s="577"/>
      <c r="AX2869" s="592"/>
      <c r="AY2869" s="593"/>
      <c r="AZ2869" s="540"/>
      <c r="BA2869" s="541"/>
      <c r="BB2869" s="553"/>
      <c r="BC2869" s="559"/>
      <c r="BD2869" s="592"/>
      <c r="BE2869" s="593"/>
      <c r="BF2869" s="580"/>
      <c r="BG2869" s="581"/>
      <c r="BH2869" s="576"/>
      <c r="BI2869" s="577"/>
      <c r="BJ2869" s="592"/>
      <c r="BK2869" s="593"/>
      <c r="BL2869" s="653"/>
      <c r="BM2869" s="654"/>
      <c r="BN2869" s="655"/>
      <c r="BO2869" s="600"/>
      <c r="BP2869" s="600"/>
      <c r="BQ2869" s="54"/>
      <c r="BR2869" s="54"/>
      <c r="BS2869" s="54"/>
    </row>
    <row r="2870" spans="1:71" ht="21.75" customHeight="1">
      <c r="A2870" s="54"/>
      <c r="B2870" s="565" t="str">
        <f>IF(ROSTER!B$32="","",ROSTER!B$32)</f>
        <v/>
      </c>
      <c r="C2870" s="536" t="str">
        <f>IF(ROSTER!C$32="","",ROSTER!C$32)</f>
        <v/>
      </c>
      <c r="D2870" s="537"/>
      <c r="E2870" s="546"/>
      <c r="F2870" s="501">
        <f>IF(E2870="y",1,IF(E2870="S",1,0))</f>
        <v>0</v>
      </c>
      <c r="G2870" s="506">
        <f>IF(E2870="S",1,0)</f>
        <v>0</v>
      </c>
      <c r="H2870" s="542"/>
      <c r="I2870" s="543"/>
      <c r="J2870" s="538"/>
      <c r="K2870" s="539"/>
      <c r="L2870" s="552"/>
      <c r="M2870" s="558"/>
      <c r="N2870" s="554">
        <f>L2870+J2870</f>
        <v>0</v>
      </c>
      <c r="O2870" s="555"/>
      <c r="P2870" s="538"/>
      <c r="Q2870" s="539"/>
      <c r="R2870" s="552"/>
      <c r="S2870" s="558"/>
      <c r="T2870" s="590">
        <f t="shared" ref="T2870:T2889" si="2576">R2870-P2870</f>
        <v>0</v>
      </c>
      <c r="U2870" s="591"/>
      <c r="V2870" s="550"/>
      <c r="W2870" s="543"/>
      <c r="X2870" s="538"/>
      <c r="Y2870" s="543"/>
      <c r="Z2870" s="538"/>
      <c r="AA2870" s="543"/>
      <c r="AB2870" s="538"/>
      <c r="AC2870" s="539"/>
      <c r="AD2870" s="552"/>
      <c r="AE2870" s="558"/>
      <c r="AF2870" s="586">
        <f>IF(AB2870=0,0,(AD2870/AB2870)*100)</f>
        <v>0</v>
      </c>
      <c r="AG2870" s="587"/>
      <c r="AH2870" s="538"/>
      <c r="AI2870" s="539"/>
      <c r="AJ2870" s="552"/>
      <c r="AK2870" s="558"/>
      <c r="AL2870" s="590">
        <f>IF(AH2870=0,0,(AJ2870/AH2870)*100)</f>
        <v>0</v>
      </c>
      <c r="AM2870" s="591"/>
      <c r="AN2870" s="538"/>
      <c r="AO2870" s="539"/>
      <c r="AP2870" s="552"/>
      <c r="AQ2870" s="558"/>
      <c r="AR2870" s="590">
        <f>IF(AN2870=0,0,(AP2870/AN2870)*100)</f>
        <v>0</v>
      </c>
      <c r="AS2870" s="591"/>
      <c r="AT2870" s="578">
        <f>AB2870+AH2870+AN2870</f>
        <v>0</v>
      </c>
      <c r="AU2870" s="579"/>
      <c r="AV2870" s="574">
        <f>AD2870+AJ2870+AP2870</f>
        <v>0</v>
      </c>
      <c r="AW2870" s="575"/>
      <c r="AX2870" s="590">
        <f>IF(AT2870=0,0,(AV2870/AT2870)*100)</f>
        <v>0</v>
      </c>
      <c r="AY2870" s="591"/>
      <c r="AZ2870" s="538"/>
      <c r="BA2870" s="539"/>
      <c r="BB2870" s="552"/>
      <c r="BC2870" s="558"/>
      <c r="BD2870" s="590">
        <f>IF(AZ2870=0,0,(BB2870/AZ2870)*100)</f>
        <v>0</v>
      </c>
      <c r="BE2870" s="591"/>
      <c r="BF2870" s="578">
        <f>AT2870+AZ2870</f>
        <v>0</v>
      </c>
      <c r="BG2870" s="579"/>
      <c r="BH2870" s="574">
        <f>AV2870+BB2870</f>
        <v>0</v>
      </c>
      <c r="BI2870" s="575"/>
      <c r="BJ2870" s="590">
        <f>IF(BF2870=0,0,(BH2870/BF2870)*100)</f>
        <v>0</v>
      </c>
      <c r="BK2870" s="591"/>
      <c r="BL2870" s="650">
        <f>(AD2870*2)+(AJ2870*2)+(AP2870*3)+BB2870</f>
        <v>0</v>
      </c>
      <c r="BM2870" s="651"/>
      <c r="BN2870" s="652"/>
      <c r="BO2870" s="599" t="e">
        <f>(BL2870*BR$2468)+(N2870*BR$2469)+(X2870*BR$2470)+(R2870*BR$2471)+(V2870*BR$2472)+(Z2870*BR$2473)</f>
        <v>#REF!</v>
      </c>
      <c r="BP2870" s="599" t="e">
        <f>((AZ2870-BB2870)*BR$2475)+((AT2870-AV2870)*BR$2474)+(H2870*BR$2476)+(P2870*BR$2477)</f>
        <v>#REF!</v>
      </c>
      <c r="BQ2870" s="54"/>
      <c r="BR2870" s="54"/>
      <c r="BS2870" s="54"/>
    </row>
    <row r="2871" spans="1:71" ht="21.75" customHeight="1">
      <c r="A2871" s="54"/>
      <c r="B2871" s="566"/>
      <c r="C2871" s="560" t="str">
        <f>IF(ROSTER!D$32="","",ROSTER!D$32)</f>
        <v/>
      </c>
      <c r="D2871" s="561"/>
      <c r="E2871" s="547"/>
      <c r="F2871" s="502"/>
      <c r="G2871" s="507"/>
      <c r="H2871" s="544"/>
      <c r="I2871" s="545"/>
      <c r="J2871" s="540"/>
      <c r="K2871" s="541"/>
      <c r="L2871" s="553"/>
      <c r="M2871" s="559"/>
      <c r="N2871" s="556" t="s">
        <v>14</v>
      </c>
      <c r="O2871" s="557"/>
      <c r="P2871" s="540"/>
      <c r="Q2871" s="541"/>
      <c r="R2871" s="553"/>
      <c r="S2871" s="559"/>
      <c r="T2871" s="592"/>
      <c r="U2871" s="593"/>
      <c r="V2871" s="551"/>
      <c r="W2871" s="545"/>
      <c r="X2871" s="540"/>
      <c r="Y2871" s="545"/>
      <c r="Z2871" s="540"/>
      <c r="AA2871" s="545"/>
      <c r="AB2871" s="540"/>
      <c r="AC2871" s="541"/>
      <c r="AD2871" s="553"/>
      <c r="AE2871" s="559"/>
      <c r="AF2871" s="588"/>
      <c r="AG2871" s="589"/>
      <c r="AH2871" s="540"/>
      <c r="AI2871" s="541"/>
      <c r="AJ2871" s="553"/>
      <c r="AK2871" s="559"/>
      <c r="AL2871" s="592"/>
      <c r="AM2871" s="593"/>
      <c r="AN2871" s="540"/>
      <c r="AO2871" s="541"/>
      <c r="AP2871" s="553"/>
      <c r="AQ2871" s="559"/>
      <c r="AR2871" s="592"/>
      <c r="AS2871" s="593"/>
      <c r="AT2871" s="580"/>
      <c r="AU2871" s="581"/>
      <c r="AV2871" s="576"/>
      <c r="AW2871" s="577"/>
      <c r="AX2871" s="592"/>
      <c r="AY2871" s="593"/>
      <c r="AZ2871" s="540"/>
      <c r="BA2871" s="541"/>
      <c r="BB2871" s="553"/>
      <c r="BC2871" s="559"/>
      <c r="BD2871" s="592"/>
      <c r="BE2871" s="593"/>
      <c r="BF2871" s="580"/>
      <c r="BG2871" s="581"/>
      <c r="BH2871" s="576"/>
      <c r="BI2871" s="577"/>
      <c r="BJ2871" s="592"/>
      <c r="BK2871" s="593"/>
      <c r="BL2871" s="653"/>
      <c r="BM2871" s="654"/>
      <c r="BN2871" s="655"/>
      <c r="BO2871" s="600"/>
      <c r="BP2871" s="600"/>
      <c r="BQ2871" s="54"/>
      <c r="BR2871" s="54"/>
      <c r="BS2871" s="54"/>
    </row>
    <row r="2872" spans="1:71" ht="21.75" customHeight="1">
      <c r="A2872" s="54"/>
      <c r="B2872" s="565" t="str">
        <f>IF(ROSTER!B$34="","",ROSTER!B$34)</f>
        <v/>
      </c>
      <c r="C2872" s="536" t="str">
        <f>IF(ROSTER!C$34="","",ROSTER!C$34)</f>
        <v/>
      </c>
      <c r="D2872" s="537"/>
      <c r="E2872" s="546"/>
      <c r="F2872" s="501">
        <f>IF(E2872="y",1,IF(E2872="S",1,0))</f>
        <v>0</v>
      </c>
      <c r="G2872" s="506">
        <f>IF(E2872="S",1,0)</f>
        <v>0</v>
      </c>
      <c r="H2872" s="542"/>
      <c r="I2872" s="543"/>
      <c r="J2872" s="538"/>
      <c r="K2872" s="539"/>
      <c r="L2872" s="552"/>
      <c r="M2872" s="558"/>
      <c r="N2872" s="554">
        <f>L2872+J2872</f>
        <v>0</v>
      </c>
      <c r="O2872" s="555"/>
      <c r="P2872" s="538"/>
      <c r="Q2872" s="539"/>
      <c r="R2872" s="552"/>
      <c r="S2872" s="558"/>
      <c r="T2872" s="590">
        <f t="shared" ref="T2872:T2889" si="2577">R2872-P2872</f>
        <v>0</v>
      </c>
      <c r="U2872" s="591"/>
      <c r="V2872" s="550"/>
      <c r="W2872" s="543"/>
      <c r="X2872" s="538"/>
      <c r="Y2872" s="543"/>
      <c r="Z2872" s="538"/>
      <c r="AA2872" s="543"/>
      <c r="AB2872" s="538"/>
      <c r="AC2872" s="539"/>
      <c r="AD2872" s="552"/>
      <c r="AE2872" s="558"/>
      <c r="AF2872" s="586">
        <f>IF(AB2872=0,0,(AD2872/AB2872)*100)</f>
        <v>0</v>
      </c>
      <c r="AG2872" s="587"/>
      <c r="AH2872" s="538"/>
      <c r="AI2872" s="539"/>
      <c r="AJ2872" s="552"/>
      <c r="AK2872" s="558"/>
      <c r="AL2872" s="590">
        <f>IF(AH2872=0,0,(AJ2872/AH2872)*100)</f>
        <v>0</v>
      </c>
      <c r="AM2872" s="591"/>
      <c r="AN2872" s="538"/>
      <c r="AO2872" s="539"/>
      <c r="AP2872" s="552"/>
      <c r="AQ2872" s="558"/>
      <c r="AR2872" s="590">
        <f>IF(AN2872=0,0,(AP2872/AN2872)*100)</f>
        <v>0</v>
      </c>
      <c r="AS2872" s="591"/>
      <c r="AT2872" s="578">
        <f>AB2872+AH2872+AN2872</f>
        <v>0</v>
      </c>
      <c r="AU2872" s="579"/>
      <c r="AV2872" s="574">
        <f>AD2872+AJ2872+AP2872</f>
        <v>0</v>
      </c>
      <c r="AW2872" s="575"/>
      <c r="AX2872" s="590">
        <f>IF(AT2872=0,0,(AV2872/AT2872)*100)</f>
        <v>0</v>
      </c>
      <c r="AY2872" s="591"/>
      <c r="AZ2872" s="538"/>
      <c r="BA2872" s="539"/>
      <c r="BB2872" s="552"/>
      <c r="BC2872" s="558"/>
      <c r="BD2872" s="590">
        <f>IF(AZ2872=0,0,(BB2872/AZ2872)*100)</f>
        <v>0</v>
      </c>
      <c r="BE2872" s="591"/>
      <c r="BF2872" s="578">
        <f>AT2872+AZ2872</f>
        <v>0</v>
      </c>
      <c r="BG2872" s="579"/>
      <c r="BH2872" s="574">
        <f>AV2872+BB2872</f>
        <v>0</v>
      </c>
      <c r="BI2872" s="575"/>
      <c r="BJ2872" s="590">
        <f>IF(BF2872=0,0,(BH2872/BF2872)*100)</f>
        <v>0</v>
      </c>
      <c r="BK2872" s="591"/>
      <c r="BL2872" s="650">
        <f>(AD2872*2)+(AJ2872*2)+(AP2872*3)+BB2872</f>
        <v>0</v>
      </c>
      <c r="BM2872" s="651"/>
      <c r="BN2872" s="652"/>
      <c r="BO2872" s="599" t="e">
        <f>(BL2872*BR$2468)+(N2872*BR$2469)+(X2872*BR$2470)+(R2872*BR$2471)+(V2872*BR$2472)+(Z2872*BR$2473)</f>
        <v>#REF!</v>
      </c>
      <c r="BP2872" s="599" t="e">
        <f>((AZ2872-BB2872)*BR$2475)+((AT2872-AV2872)*BR$2474)+(H2872*BR$2476)+(P2872*BR$2477)</f>
        <v>#REF!</v>
      </c>
      <c r="BQ2872" s="54"/>
      <c r="BR2872" s="54"/>
      <c r="BS2872" s="54"/>
    </row>
    <row r="2873" spans="1:71" ht="21.75" customHeight="1">
      <c r="A2873" s="54"/>
      <c r="B2873" s="566"/>
      <c r="C2873" s="560" t="str">
        <f>IF(ROSTER!D$34="","",ROSTER!D$34)</f>
        <v/>
      </c>
      <c r="D2873" s="561"/>
      <c r="E2873" s="547"/>
      <c r="F2873" s="502"/>
      <c r="G2873" s="507"/>
      <c r="H2873" s="544"/>
      <c r="I2873" s="545"/>
      <c r="J2873" s="540"/>
      <c r="K2873" s="541"/>
      <c r="L2873" s="553"/>
      <c r="M2873" s="559"/>
      <c r="N2873" s="556" t="s">
        <v>14</v>
      </c>
      <c r="O2873" s="557"/>
      <c r="P2873" s="540"/>
      <c r="Q2873" s="541"/>
      <c r="R2873" s="553"/>
      <c r="S2873" s="559"/>
      <c r="T2873" s="592"/>
      <c r="U2873" s="593"/>
      <c r="V2873" s="551"/>
      <c r="W2873" s="545"/>
      <c r="X2873" s="540"/>
      <c r="Y2873" s="545"/>
      <c r="Z2873" s="540"/>
      <c r="AA2873" s="545"/>
      <c r="AB2873" s="540"/>
      <c r="AC2873" s="541"/>
      <c r="AD2873" s="553"/>
      <c r="AE2873" s="559"/>
      <c r="AF2873" s="588"/>
      <c r="AG2873" s="589"/>
      <c r="AH2873" s="540"/>
      <c r="AI2873" s="541"/>
      <c r="AJ2873" s="553"/>
      <c r="AK2873" s="559"/>
      <c r="AL2873" s="592"/>
      <c r="AM2873" s="593"/>
      <c r="AN2873" s="540"/>
      <c r="AO2873" s="541"/>
      <c r="AP2873" s="553"/>
      <c r="AQ2873" s="559"/>
      <c r="AR2873" s="592"/>
      <c r="AS2873" s="593"/>
      <c r="AT2873" s="580"/>
      <c r="AU2873" s="581"/>
      <c r="AV2873" s="576"/>
      <c r="AW2873" s="577"/>
      <c r="AX2873" s="592"/>
      <c r="AY2873" s="593"/>
      <c r="AZ2873" s="540"/>
      <c r="BA2873" s="541"/>
      <c r="BB2873" s="553"/>
      <c r="BC2873" s="559"/>
      <c r="BD2873" s="592"/>
      <c r="BE2873" s="593"/>
      <c r="BF2873" s="580"/>
      <c r="BG2873" s="581"/>
      <c r="BH2873" s="576"/>
      <c r="BI2873" s="577"/>
      <c r="BJ2873" s="592"/>
      <c r="BK2873" s="593"/>
      <c r="BL2873" s="653"/>
      <c r="BM2873" s="654"/>
      <c r="BN2873" s="655"/>
      <c r="BO2873" s="600"/>
      <c r="BP2873" s="600"/>
      <c r="BQ2873" s="54"/>
      <c r="BR2873" s="54"/>
      <c r="BS2873" s="54"/>
    </row>
    <row r="2874" spans="1:71" ht="21.75" customHeight="1">
      <c r="A2874" s="54"/>
      <c r="B2874" s="565" t="str">
        <f>IF(ROSTER!B$36="","",ROSTER!B$36)</f>
        <v/>
      </c>
      <c r="C2874" s="536" t="str">
        <f>IF(ROSTER!C$36="","",ROSTER!C$36)</f>
        <v/>
      </c>
      <c r="D2874" s="537"/>
      <c r="E2874" s="546"/>
      <c r="F2874" s="501">
        <f>IF(E2874="y",1,IF(E2874="S",1,0))</f>
        <v>0</v>
      </c>
      <c r="G2874" s="506">
        <f>IF(E2874="S",1,0)</f>
        <v>0</v>
      </c>
      <c r="H2874" s="542"/>
      <c r="I2874" s="543"/>
      <c r="J2874" s="538"/>
      <c r="K2874" s="539"/>
      <c r="L2874" s="552"/>
      <c r="M2874" s="558"/>
      <c r="N2874" s="554">
        <f>L2874+J2874</f>
        <v>0</v>
      </c>
      <c r="O2874" s="555"/>
      <c r="P2874" s="538"/>
      <c r="Q2874" s="539"/>
      <c r="R2874" s="552"/>
      <c r="S2874" s="558"/>
      <c r="T2874" s="590">
        <f t="shared" ref="T2874:T2889" si="2578">R2874-P2874</f>
        <v>0</v>
      </c>
      <c r="U2874" s="591"/>
      <c r="V2874" s="550"/>
      <c r="W2874" s="543"/>
      <c r="X2874" s="538"/>
      <c r="Y2874" s="543"/>
      <c r="Z2874" s="538"/>
      <c r="AA2874" s="543"/>
      <c r="AB2874" s="538"/>
      <c r="AC2874" s="539"/>
      <c r="AD2874" s="552"/>
      <c r="AE2874" s="558"/>
      <c r="AF2874" s="586">
        <f>IF(AB2874=0,0,(AD2874/AB2874)*100)</f>
        <v>0</v>
      </c>
      <c r="AG2874" s="587"/>
      <c r="AH2874" s="538"/>
      <c r="AI2874" s="539"/>
      <c r="AJ2874" s="552"/>
      <c r="AK2874" s="558"/>
      <c r="AL2874" s="590">
        <f>IF(AH2874=0,0,(AJ2874/AH2874)*100)</f>
        <v>0</v>
      </c>
      <c r="AM2874" s="591"/>
      <c r="AN2874" s="538"/>
      <c r="AO2874" s="539"/>
      <c r="AP2874" s="552"/>
      <c r="AQ2874" s="558"/>
      <c r="AR2874" s="590">
        <f>IF(AN2874=0,0,(AP2874/AN2874)*100)</f>
        <v>0</v>
      </c>
      <c r="AS2874" s="591"/>
      <c r="AT2874" s="578">
        <f>AB2874+AH2874+AN2874</f>
        <v>0</v>
      </c>
      <c r="AU2874" s="579"/>
      <c r="AV2874" s="574">
        <f>AD2874+AJ2874+AP2874</f>
        <v>0</v>
      </c>
      <c r="AW2874" s="575"/>
      <c r="AX2874" s="590">
        <f>IF(AT2874=0,0,(AV2874/AT2874)*100)</f>
        <v>0</v>
      </c>
      <c r="AY2874" s="591"/>
      <c r="AZ2874" s="538"/>
      <c r="BA2874" s="539"/>
      <c r="BB2874" s="552"/>
      <c r="BC2874" s="558"/>
      <c r="BD2874" s="590">
        <f>IF(AZ2874=0,0,(BB2874/AZ2874)*100)</f>
        <v>0</v>
      </c>
      <c r="BE2874" s="591"/>
      <c r="BF2874" s="578">
        <f>AT2874+AZ2874</f>
        <v>0</v>
      </c>
      <c r="BG2874" s="579"/>
      <c r="BH2874" s="574">
        <f>AV2874+BB2874</f>
        <v>0</v>
      </c>
      <c r="BI2874" s="575"/>
      <c r="BJ2874" s="590">
        <f>IF(BF2874=0,0,(BH2874/BF2874)*100)</f>
        <v>0</v>
      </c>
      <c r="BK2874" s="591"/>
      <c r="BL2874" s="650">
        <f>(AD2874*2)+(AJ2874*2)+(AP2874*3)+BB2874</f>
        <v>0</v>
      </c>
      <c r="BM2874" s="651"/>
      <c r="BN2874" s="652"/>
      <c r="BO2874" s="599" t="e">
        <f>(BL2874*BR$2468)+(N2874*BR$2469)+(X2874*BR$2470)+(R2874*BR$2471)+(V2874*BR$2472)+(Z2874*BR$2473)</f>
        <v>#REF!</v>
      </c>
      <c r="BP2874" s="599" t="e">
        <f>((AZ2874-BB2874)*BR$2475)+((AT2874-AV2874)*BR$2474)+(H2874*BR$2476)+(P2874*BR$2477)</f>
        <v>#REF!</v>
      </c>
      <c r="BQ2874" s="54"/>
      <c r="BR2874" s="54"/>
      <c r="BS2874" s="54"/>
    </row>
    <row r="2875" spans="1:71" ht="21.75" customHeight="1">
      <c r="A2875" s="54"/>
      <c r="B2875" s="566"/>
      <c r="C2875" s="560" t="str">
        <f>IF(ROSTER!D$36="","",ROSTER!D$36)</f>
        <v/>
      </c>
      <c r="D2875" s="561"/>
      <c r="E2875" s="547"/>
      <c r="F2875" s="502"/>
      <c r="G2875" s="507"/>
      <c r="H2875" s="544"/>
      <c r="I2875" s="545"/>
      <c r="J2875" s="540"/>
      <c r="K2875" s="541"/>
      <c r="L2875" s="553"/>
      <c r="M2875" s="559"/>
      <c r="N2875" s="556" t="s">
        <v>14</v>
      </c>
      <c r="O2875" s="557"/>
      <c r="P2875" s="540"/>
      <c r="Q2875" s="541"/>
      <c r="R2875" s="553"/>
      <c r="S2875" s="559"/>
      <c r="T2875" s="592"/>
      <c r="U2875" s="593"/>
      <c r="V2875" s="551"/>
      <c r="W2875" s="545"/>
      <c r="X2875" s="540"/>
      <c r="Y2875" s="545"/>
      <c r="Z2875" s="540"/>
      <c r="AA2875" s="545"/>
      <c r="AB2875" s="540"/>
      <c r="AC2875" s="541"/>
      <c r="AD2875" s="553"/>
      <c r="AE2875" s="559"/>
      <c r="AF2875" s="588"/>
      <c r="AG2875" s="589"/>
      <c r="AH2875" s="540"/>
      <c r="AI2875" s="541"/>
      <c r="AJ2875" s="553"/>
      <c r="AK2875" s="559"/>
      <c r="AL2875" s="592"/>
      <c r="AM2875" s="593"/>
      <c r="AN2875" s="540"/>
      <c r="AO2875" s="541"/>
      <c r="AP2875" s="553"/>
      <c r="AQ2875" s="559"/>
      <c r="AR2875" s="592"/>
      <c r="AS2875" s="593"/>
      <c r="AT2875" s="580"/>
      <c r="AU2875" s="581"/>
      <c r="AV2875" s="576"/>
      <c r="AW2875" s="577"/>
      <c r="AX2875" s="592"/>
      <c r="AY2875" s="593"/>
      <c r="AZ2875" s="540"/>
      <c r="BA2875" s="541"/>
      <c r="BB2875" s="553"/>
      <c r="BC2875" s="559"/>
      <c r="BD2875" s="592"/>
      <c r="BE2875" s="593"/>
      <c r="BF2875" s="580"/>
      <c r="BG2875" s="581"/>
      <c r="BH2875" s="576"/>
      <c r="BI2875" s="577"/>
      <c r="BJ2875" s="592"/>
      <c r="BK2875" s="593"/>
      <c r="BL2875" s="653"/>
      <c r="BM2875" s="654"/>
      <c r="BN2875" s="655"/>
      <c r="BO2875" s="600"/>
      <c r="BP2875" s="600"/>
      <c r="BQ2875" s="54"/>
      <c r="BR2875" s="54"/>
      <c r="BS2875" s="54"/>
    </row>
    <row r="2876" spans="1:71" ht="21.75" customHeight="1">
      <c r="A2876" s="54"/>
      <c r="B2876" s="565" t="str">
        <f>IF(ROSTER!B$38="","",ROSTER!B$38)</f>
        <v/>
      </c>
      <c r="C2876" s="536" t="str">
        <f>IF(ROSTER!C$38="","",ROSTER!C$38)</f>
        <v/>
      </c>
      <c r="D2876" s="537"/>
      <c r="E2876" s="546"/>
      <c r="F2876" s="501">
        <f>IF(E2876="y",1,IF(E2876="S",1,0))</f>
        <v>0</v>
      </c>
      <c r="G2876" s="506">
        <f>IF(E2876="S",1,0)</f>
        <v>0</v>
      </c>
      <c r="H2876" s="542"/>
      <c r="I2876" s="543"/>
      <c r="J2876" s="538"/>
      <c r="K2876" s="539"/>
      <c r="L2876" s="552"/>
      <c r="M2876" s="558"/>
      <c r="N2876" s="554">
        <f>L2876+J2876</f>
        <v>0</v>
      </c>
      <c r="O2876" s="555"/>
      <c r="P2876" s="538"/>
      <c r="Q2876" s="539"/>
      <c r="R2876" s="552"/>
      <c r="S2876" s="558"/>
      <c r="T2876" s="590">
        <f t="shared" ref="T2876:T2889" si="2579">R2876-P2876</f>
        <v>0</v>
      </c>
      <c r="U2876" s="591"/>
      <c r="V2876" s="550"/>
      <c r="W2876" s="543"/>
      <c r="X2876" s="538"/>
      <c r="Y2876" s="543"/>
      <c r="Z2876" s="538"/>
      <c r="AA2876" s="543"/>
      <c r="AB2876" s="538"/>
      <c r="AC2876" s="539"/>
      <c r="AD2876" s="552"/>
      <c r="AE2876" s="558"/>
      <c r="AF2876" s="586">
        <f>IF(AB2876=0,0,(AD2876/AB2876)*100)</f>
        <v>0</v>
      </c>
      <c r="AG2876" s="587"/>
      <c r="AH2876" s="538"/>
      <c r="AI2876" s="539"/>
      <c r="AJ2876" s="552"/>
      <c r="AK2876" s="558"/>
      <c r="AL2876" s="590">
        <f>IF(AH2876=0,0,(AJ2876/AH2876)*100)</f>
        <v>0</v>
      </c>
      <c r="AM2876" s="591"/>
      <c r="AN2876" s="538"/>
      <c r="AO2876" s="539"/>
      <c r="AP2876" s="552"/>
      <c r="AQ2876" s="558"/>
      <c r="AR2876" s="590">
        <f>IF(AN2876=0,0,(AP2876/AN2876)*100)</f>
        <v>0</v>
      </c>
      <c r="AS2876" s="591"/>
      <c r="AT2876" s="578">
        <f>AB2876+AH2876+AN2876</f>
        <v>0</v>
      </c>
      <c r="AU2876" s="579"/>
      <c r="AV2876" s="574">
        <f>AD2876+AJ2876+AP2876</f>
        <v>0</v>
      </c>
      <c r="AW2876" s="575"/>
      <c r="AX2876" s="590">
        <f>IF(AT2876=0,0,(AV2876/AT2876)*100)</f>
        <v>0</v>
      </c>
      <c r="AY2876" s="591"/>
      <c r="AZ2876" s="538"/>
      <c r="BA2876" s="539"/>
      <c r="BB2876" s="552"/>
      <c r="BC2876" s="558"/>
      <c r="BD2876" s="590">
        <f>IF(AZ2876=0,0,(BB2876/AZ2876)*100)</f>
        <v>0</v>
      </c>
      <c r="BE2876" s="591"/>
      <c r="BF2876" s="578">
        <f>AT2876+AZ2876</f>
        <v>0</v>
      </c>
      <c r="BG2876" s="579"/>
      <c r="BH2876" s="574">
        <f>AV2876+BB2876</f>
        <v>0</v>
      </c>
      <c r="BI2876" s="575"/>
      <c r="BJ2876" s="590">
        <f>IF(BF2876=0,0,(BH2876/BF2876)*100)</f>
        <v>0</v>
      </c>
      <c r="BK2876" s="591"/>
      <c r="BL2876" s="650">
        <f>(AD2876*2)+(AJ2876*2)+(AP2876*3)+BB2876</f>
        <v>0</v>
      </c>
      <c r="BM2876" s="651"/>
      <c r="BN2876" s="652"/>
      <c r="BO2876" s="599" t="e">
        <f>(BL2876*BR$2468)+(N2876*BR$2469)+(X2876*BR$2470)+(R2876*BR$2471)+(V2876*BR$2472)+(Z2876*BR$2473)</f>
        <v>#REF!</v>
      </c>
      <c r="BP2876" s="599" t="e">
        <f>((AZ2876-BB2876)*BR$2475)+((AT2876-AV2876)*BR$2474)+(H2876*BR$2476)+(P2876*BR$2477)</f>
        <v>#REF!</v>
      </c>
      <c r="BQ2876" s="54"/>
      <c r="BR2876" s="54"/>
      <c r="BS2876" s="54"/>
    </row>
    <row r="2877" spans="1:71" ht="21.75" customHeight="1">
      <c r="A2877" s="54"/>
      <c r="B2877" s="566"/>
      <c r="C2877" s="560" t="str">
        <f>IF(ROSTER!D$38="","",ROSTER!D$38)</f>
        <v/>
      </c>
      <c r="D2877" s="561"/>
      <c r="E2877" s="547"/>
      <c r="F2877" s="502"/>
      <c r="G2877" s="507"/>
      <c r="H2877" s="544"/>
      <c r="I2877" s="545"/>
      <c r="J2877" s="540"/>
      <c r="K2877" s="541"/>
      <c r="L2877" s="553"/>
      <c r="M2877" s="559"/>
      <c r="N2877" s="556" t="s">
        <v>14</v>
      </c>
      <c r="O2877" s="557"/>
      <c r="P2877" s="540"/>
      <c r="Q2877" s="541"/>
      <c r="R2877" s="553"/>
      <c r="S2877" s="559"/>
      <c r="T2877" s="592"/>
      <c r="U2877" s="593"/>
      <c r="V2877" s="551"/>
      <c r="W2877" s="545"/>
      <c r="X2877" s="540"/>
      <c r="Y2877" s="545"/>
      <c r="Z2877" s="540"/>
      <c r="AA2877" s="545"/>
      <c r="AB2877" s="540"/>
      <c r="AC2877" s="541"/>
      <c r="AD2877" s="553"/>
      <c r="AE2877" s="559"/>
      <c r="AF2877" s="588"/>
      <c r="AG2877" s="589"/>
      <c r="AH2877" s="540"/>
      <c r="AI2877" s="541"/>
      <c r="AJ2877" s="553"/>
      <c r="AK2877" s="559"/>
      <c r="AL2877" s="592"/>
      <c r="AM2877" s="593"/>
      <c r="AN2877" s="540"/>
      <c r="AO2877" s="541"/>
      <c r="AP2877" s="553"/>
      <c r="AQ2877" s="559"/>
      <c r="AR2877" s="592"/>
      <c r="AS2877" s="593"/>
      <c r="AT2877" s="580"/>
      <c r="AU2877" s="581"/>
      <c r="AV2877" s="576"/>
      <c r="AW2877" s="577"/>
      <c r="AX2877" s="592"/>
      <c r="AY2877" s="593"/>
      <c r="AZ2877" s="540"/>
      <c r="BA2877" s="541"/>
      <c r="BB2877" s="553"/>
      <c r="BC2877" s="559"/>
      <c r="BD2877" s="592"/>
      <c r="BE2877" s="593"/>
      <c r="BF2877" s="580"/>
      <c r="BG2877" s="581"/>
      <c r="BH2877" s="576"/>
      <c r="BI2877" s="577"/>
      <c r="BJ2877" s="592"/>
      <c r="BK2877" s="593"/>
      <c r="BL2877" s="653"/>
      <c r="BM2877" s="654"/>
      <c r="BN2877" s="655"/>
      <c r="BO2877" s="600"/>
      <c r="BP2877" s="600"/>
      <c r="BQ2877" s="54"/>
      <c r="BR2877" s="54"/>
      <c r="BS2877" s="54"/>
    </row>
    <row r="2878" spans="1:71" ht="21.75" customHeight="1">
      <c r="A2878" s="54"/>
      <c r="B2878" s="565" t="str">
        <f>IF(ROSTER!B$40="","",ROSTER!B$40)</f>
        <v/>
      </c>
      <c r="C2878" s="536" t="str">
        <f>IF(ROSTER!C$40="","",ROSTER!C$40)</f>
        <v/>
      </c>
      <c r="D2878" s="537"/>
      <c r="E2878" s="546"/>
      <c r="F2878" s="501">
        <f>IF(E2878="y",1,IF(E2878="S",1,0))</f>
        <v>0</v>
      </c>
      <c r="G2878" s="506">
        <f>IF(E2878="S",1,0)</f>
        <v>0</v>
      </c>
      <c r="H2878" s="542"/>
      <c r="I2878" s="543"/>
      <c r="J2878" s="538"/>
      <c r="K2878" s="539"/>
      <c r="L2878" s="552"/>
      <c r="M2878" s="558"/>
      <c r="N2878" s="554">
        <f>L2878+J2878</f>
        <v>0</v>
      </c>
      <c r="O2878" s="555"/>
      <c r="P2878" s="538"/>
      <c r="Q2878" s="539"/>
      <c r="R2878" s="552"/>
      <c r="S2878" s="558"/>
      <c r="T2878" s="590">
        <f t="shared" ref="T2878:T2889" si="2580">R2878-P2878</f>
        <v>0</v>
      </c>
      <c r="U2878" s="591"/>
      <c r="V2878" s="550"/>
      <c r="W2878" s="543"/>
      <c r="X2878" s="538"/>
      <c r="Y2878" s="543"/>
      <c r="Z2878" s="538"/>
      <c r="AA2878" s="543"/>
      <c r="AB2878" s="538"/>
      <c r="AC2878" s="539"/>
      <c r="AD2878" s="552"/>
      <c r="AE2878" s="558"/>
      <c r="AF2878" s="586">
        <f>IF(AB2878=0,0,(AD2878/AB2878)*100)</f>
        <v>0</v>
      </c>
      <c r="AG2878" s="587"/>
      <c r="AH2878" s="538"/>
      <c r="AI2878" s="539"/>
      <c r="AJ2878" s="552"/>
      <c r="AK2878" s="558"/>
      <c r="AL2878" s="590">
        <f>IF(AH2878=0,0,(AJ2878/AH2878)*100)</f>
        <v>0</v>
      </c>
      <c r="AM2878" s="591"/>
      <c r="AN2878" s="538"/>
      <c r="AO2878" s="539"/>
      <c r="AP2878" s="552"/>
      <c r="AQ2878" s="558"/>
      <c r="AR2878" s="590">
        <f>IF(AN2878=0,0,(AP2878/AN2878)*100)</f>
        <v>0</v>
      </c>
      <c r="AS2878" s="591"/>
      <c r="AT2878" s="578">
        <f>AB2878+AH2878+AN2878</f>
        <v>0</v>
      </c>
      <c r="AU2878" s="579"/>
      <c r="AV2878" s="574">
        <f>AD2878+AJ2878+AP2878</f>
        <v>0</v>
      </c>
      <c r="AW2878" s="575"/>
      <c r="AX2878" s="590">
        <f>IF(AT2878=0,0,(AV2878/AT2878)*100)</f>
        <v>0</v>
      </c>
      <c r="AY2878" s="591"/>
      <c r="AZ2878" s="538"/>
      <c r="BA2878" s="539"/>
      <c r="BB2878" s="552"/>
      <c r="BC2878" s="558"/>
      <c r="BD2878" s="590">
        <f>IF(AZ2878=0,0,(BB2878/AZ2878)*100)</f>
        <v>0</v>
      </c>
      <c r="BE2878" s="591"/>
      <c r="BF2878" s="578">
        <f>AT2878+AZ2878</f>
        <v>0</v>
      </c>
      <c r="BG2878" s="579"/>
      <c r="BH2878" s="574">
        <f>AV2878+BB2878</f>
        <v>0</v>
      </c>
      <c r="BI2878" s="575"/>
      <c r="BJ2878" s="590">
        <f>IF(BF2878=0,0,(BH2878/BF2878)*100)</f>
        <v>0</v>
      </c>
      <c r="BK2878" s="591"/>
      <c r="BL2878" s="650">
        <f>(AD2878*2)+(AJ2878*2)+(AP2878*3)+BB2878</f>
        <v>0</v>
      </c>
      <c r="BM2878" s="651"/>
      <c r="BN2878" s="652"/>
      <c r="BO2878" s="599" t="e">
        <f>(BL2878*BR$2468)+(N2878*BR$2469)+(X2878*BR$2470)+(R2878*BR$2471)+(V2878*BR$2472)+(Z2878*BR$2473)</f>
        <v>#REF!</v>
      </c>
      <c r="BP2878" s="599" t="e">
        <f>((AZ2878-BB2878)*BR$2475)+((AT2878-AV2878)*BR$2474)+(H2878*BR$2476)+(P2878*BR$2477)</f>
        <v>#REF!</v>
      </c>
      <c r="BQ2878" s="54"/>
      <c r="BR2878" s="54"/>
      <c r="BS2878" s="54"/>
    </row>
    <row r="2879" spans="1:71" ht="21.75" customHeight="1">
      <c r="A2879" s="54"/>
      <c r="B2879" s="566"/>
      <c r="C2879" s="560" t="str">
        <f>IF(ROSTER!D$40="","",ROSTER!D$40)</f>
        <v/>
      </c>
      <c r="D2879" s="561"/>
      <c r="E2879" s="547"/>
      <c r="F2879" s="502"/>
      <c r="G2879" s="507"/>
      <c r="H2879" s="544"/>
      <c r="I2879" s="545"/>
      <c r="J2879" s="540"/>
      <c r="K2879" s="541"/>
      <c r="L2879" s="553"/>
      <c r="M2879" s="559"/>
      <c r="N2879" s="556" t="s">
        <v>14</v>
      </c>
      <c r="O2879" s="557"/>
      <c r="P2879" s="540"/>
      <c r="Q2879" s="541"/>
      <c r="R2879" s="553"/>
      <c r="S2879" s="559"/>
      <c r="T2879" s="592"/>
      <c r="U2879" s="593"/>
      <c r="V2879" s="551"/>
      <c r="W2879" s="545"/>
      <c r="X2879" s="540"/>
      <c r="Y2879" s="545"/>
      <c r="Z2879" s="540"/>
      <c r="AA2879" s="545"/>
      <c r="AB2879" s="540"/>
      <c r="AC2879" s="541"/>
      <c r="AD2879" s="553"/>
      <c r="AE2879" s="559"/>
      <c r="AF2879" s="588"/>
      <c r="AG2879" s="589"/>
      <c r="AH2879" s="540"/>
      <c r="AI2879" s="541"/>
      <c r="AJ2879" s="553"/>
      <c r="AK2879" s="559"/>
      <c r="AL2879" s="592"/>
      <c r="AM2879" s="593"/>
      <c r="AN2879" s="540"/>
      <c r="AO2879" s="541"/>
      <c r="AP2879" s="553"/>
      <c r="AQ2879" s="559"/>
      <c r="AR2879" s="592"/>
      <c r="AS2879" s="593"/>
      <c r="AT2879" s="580"/>
      <c r="AU2879" s="581"/>
      <c r="AV2879" s="576"/>
      <c r="AW2879" s="577"/>
      <c r="AX2879" s="592"/>
      <c r="AY2879" s="593"/>
      <c r="AZ2879" s="540"/>
      <c r="BA2879" s="541"/>
      <c r="BB2879" s="553"/>
      <c r="BC2879" s="559"/>
      <c r="BD2879" s="592"/>
      <c r="BE2879" s="593"/>
      <c r="BF2879" s="580"/>
      <c r="BG2879" s="581"/>
      <c r="BH2879" s="576"/>
      <c r="BI2879" s="577"/>
      <c r="BJ2879" s="592"/>
      <c r="BK2879" s="593"/>
      <c r="BL2879" s="653"/>
      <c r="BM2879" s="654"/>
      <c r="BN2879" s="655"/>
      <c r="BO2879" s="600"/>
      <c r="BP2879" s="600"/>
      <c r="BQ2879" s="54"/>
      <c r="BR2879" s="54"/>
      <c r="BS2879" s="54"/>
    </row>
    <row r="2880" spans="1:71" ht="21.75" customHeight="1">
      <c r="A2880" s="54"/>
      <c r="B2880" s="565" t="str">
        <f>IF(ROSTER!B$42="","",ROSTER!B$42)</f>
        <v/>
      </c>
      <c r="C2880" s="536" t="str">
        <f>IF(ROSTER!C$42="","",ROSTER!C$42)</f>
        <v/>
      </c>
      <c r="D2880" s="537"/>
      <c r="E2880" s="546"/>
      <c r="F2880" s="501">
        <f>IF(E2880="y",1,IF(E2880="S",1,0))</f>
        <v>0</v>
      </c>
      <c r="G2880" s="506">
        <f>IF(E2880="S",1,0)</f>
        <v>0</v>
      </c>
      <c r="H2880" s="542"/>
      <c r="I2880" s="543"/>
      <c r="J2880" s="538"/>
      <c r="K2880" s="539"/>
      <c r="L2880" s="552"/>
      <c r="M2880" s="558"/>
      <c r="N2880" s="554">
        <f>L2880+J2880</f>
        <v>0</v>
      </c>
      <c r="O2880" s="555"/>
      <c r="P2880" s="538"/>
      <c r="Q2880" s="539"/>
      <c r="R2880" s="552"/>
      <c r="S2880" s="558"/>
      <c r="T2880" s="590">
        <f t="shared" ref="T2880:T2889" si="2581">R2880-P2880</f>
        <v>0</v>
      </c>
      <c r="U2880" s="591"/>
      <c r="V2880" s="550"/>
      <c r="W2880" s="543"/>
      <c r="X2880" s="538"/>
      <c r="Y2880" s="543"/>
      <c r="Z2880" s="538"/>
      <c r="AA2880" s="543"/>
      <c r="AB2880" s="538"/>
      <c r="AC2880" s="539"/>
      <c r="AD2880" s="552"/>
      <c r="AE2880" s="558"/>
      <c r="AF2880" s="586">
        <f>IF(AB2880=0,0,(AD2880/AB2880)*100)</f>
        <v>0</v>
      </c>
      <c r="AG2880" s="587"/>
      <c r="AH2880" s="538"/>
      <c r="AI2880" s="539"/>
      <c r="AJ2880" s="552"/>
      <c r="AK2880" s="558"/>
      <c r="AL2880" s="590">
        <f>IF(AH2880=0,0,(AJ2880/AH2880)*100)</f>
        <v>0</v>
      </c>
      <c r="AM2880" s="591"/>
      <c r="AN2880" s="538"/>
      <c r="AO2880" s="539"/>
      <c r="AP2880" s="552"/>
      <c r="AQ2880" s="558"/>
      <c r="AR2880" s="590">
        <f>IF(AN2880=0,0,(AP2880/AN2880)*100)</f>
        <v>0</v>
      </c>
      <c r="AS2880" s="591"/>
      <c r="AT2880" s="578">
        <f>AB2880+AH2880+AN2880</f>
        <v>0</v>
      </c>
      <c r="AU2880" s="579"/>
      <c r="AV2880" s="574">
        <f>AD2880+AJ2880+AP2880</f>
        <v>0</v>
      </c>
      <c r="AW2880" s="575"/>
      <c r="AX2880" s="590">
        <f>IF(AT2880=0,0,(AV2880/AT2880)*100)</f>
        <v>0</v>
      </c>
      <c r="AY2880" s="591"/>
      <c r="AZ2880" s="538"/>
      <c r="BA2880" s="539"/>
      <c r="BB2880" s="552"/>
      <c r="BC2880" s="558"/>
      <c r="BD2880" s="590">
        <f>IF(AZ2880=0,0,(BB2880/AZ2880)*100)</f>
        <v>0</v>
      </c>
      <c r="BE2880" s="591"/>
      <c r="BF2880" s="578">
        <f>AT2880+AZ2880</f>
        <v>0</v>
      </c>
      <c r="BG2880" s="579"/>
      <c r="BH2880" s="574">
        <f>AV2880+BB2880</f>
        <v>0</v>
      </c>
      <c r="BI2880" s="575"/>
      <c r="BJ2880" s="590">
        <f>IF(BF2880=0,0,(BH2880/BF2880)*100)</f>
        <v>0</v>
      </c>
      <c r="BK2880" s="591"/>
      <c r="BL2880" s="650">
        <f>(AD2880*2)+(AJ2880*2)+(AP2880*3)+BB2880</f>
        <v>0</v>
      </c>
      <c r="BM2880" s="651"/>
      <c r="BN2880" s="652"/>
      <c r="BO2880" s="599" t="e">
        <f>(BL2880*BR$2468)+(N2880*BR$2469)+(X2880*BR$2470)+(R2880*BR$2471)+(V2880*BR$2472)+(Z2880*BR$2473)</f>
        <v>#REF!</v>
      </c>
      <c r="BP2880" s="599" t="e">
        <f>((AZ2880-BB2880)*BR$2475)+((AT2880-AV2880)*BR$2474)+(H2880*BR$2476)+(P2880*BR$2477)</f>
        <v>#REF!</v>
      </c>
      <c r="BQ2880" s="54"/>
      <c r="BR2880" s="54"/>
      <c r="BS2880" s="54"/>
    </row>
    <row r="2881" spans="1:71" ht="21.75" customHeight="1">
      <c r="A2881" s="54"/>
      <c r="B2881" s="566"/>
      <c r="C2881" s="560" t="str">
        <f>IF(ROSTER!D$42="","",ROSTER!D$42)</f>
        <v/>
      </c>
      <c r="D2881" s="561"/>
      <c r="E2881" s="547"/>
      <c r="F2881" s="502"/>
      <c r="G2881" s="507"/>
      <c r="H2881" s="544"/>
      <c r="I2881" s="545"/>
      <c r="J2881" s="540"/>
      <c r="K2881" s="541"/>
      <c r="L2881" s="553"/>
      <c r="M2881" s="559"/>
      <c r="N2881" s="556" t="s">
        <v>14</v>
      </c>
      <c r="O2881" s="557"/>
      <c r="P2881" s="540"/>
      <c r="Q2881" s="541"/>
      <c r="R2881" s="553"/>
      <c r="S2881" s="559"/>
      <c r="T2881" s="592"/>
      <c r="U2881" s="593"/>
      <c r="V2881" s="551"/>
      <c r="W2881" s="545"/>
      <c r="X2881" s="540"/>
      <c r="Y2881" s="545"/>
      <c r="Z2881" s="540"/>
      <c r="AA2881" s="545"/>
      <c r="AB2881" s="540"/>
      <c r="AC2881" s="541"/>
      <c r="AD2881" s="553"/>
      <c r="AE2881" s="559"/>
      <c r="AF2881" s="588"/>
      <c r="AG2881" s="589"/>
      <c r="AH2881" s="540"/>
      <c r="AI2881" s="541"/>
      <c r="AJ2881" s="553"/>
      <c r="AK2881" s="559"/>
      <c r="AL2881" s="592"/>
      <c r="AM2881" s="593"/>
      <c r="AN2881" s="540"/>
      <c r="AO2881" s="541"/>
      <c r="AP2881" s="553"/>
      <c r="AQ2881" s="559"/>
      <c r="AR2881" s="592"/>
      <c r="AS2881" s="593"/>
      <c r="AT2881" s="580"/>
      <c r="AU2881" s="581"/>
      <c r="AV2881" s="576"/>
      <c r="AW2881" s="577"/>
      <c r="AX2881" s="592"/>
      <c r="AY2881" s="593"/>
      <c r="AZ2881" s="540"/>
      <c r="BA2881" s="541"/>
      <c r="BB2881" s="553"/>
      <c r="BC2881" s="559"/>
      <c r="BD2881" s="592"/>
      <c r="BE2881" s="593"/>
      <c r="BF2881" s="580"/>
      <c r="BG2881" s="581"/>
      <c r="BH2881" s="576"/>
      <c r="BI2881" s="577"/>
      <c r="BJ2881" s="592"/>
      <c r="BK2881" s="593"/>
      <c r="BL2881" s="653"/>
      <c r="BM2881" s="654"/>
      <c r="BN2881" s="655"/>
      <c r="BO2881" s="600"/>
      <c r="BP2881" s="600"/>
      <c r="BQ2881" s="54"/>
      <c r="BR2881" s="54"/>
      <c r="BS2881" s="54"/>
    </row>
    <row r="2882" spans="1:71" ht="21.75" customHeight="1">
      <c r="A2882" s="54"/>
      <c r="B2882" s="565" t="str">
        <f>IF(ROSTER!B$44="","",ROSTER!B$44)</f>
        <v/>
      </c>
      <c r="C2882" s="536" t="str">
        <f>IF(ROSTER!C$44="","",ROSTER!C$44)</f>
        <v/>
      </c>
      <c r="D2882" s="537"/>
      <c r="E2882" s="546"/>
      <c r="F2882" s="501">
        <f>IF(E2882="y",1,IF(E2882="S",1,0))</f>
        <v>0</v>
      </c>
      <c r="G2882" s="506">
        <f>IF(E2882="S",1,0)</f>
        <v>0</v>
      </c>
      <c r="H2882" s="542"/>
      <c r="I2882" s="543"/>
      <c r="J2882" s="538"/>
      <c r="K2882" s="539"/>
      <c r="L2882" s="552"/>
      <c r="M2882" s="558"/>
      <c r="N2882" s="554">
        <f>L2882+J2882</f>
        <v>0</v>
      </c>
      <c r="O2882" s="555"/>
      <c r="P2882" s="538"/>
      <c r="Q2882" s="539"/>
      <c r="R2882" s="552"/>
      <c r="S2882" s="558"/>
      <c r="T2882" s="590">
        <f t="shared" ref="T2882:T2889" si="2582">R2882-P2882</f>
        <v>0</v>
      </c>
      <c r="U2882" s="591"/>
      <c r="V2882" s="550"/>
      <c r="W2882" s="543"/>
      <c r="X2882" s="538"/>
      <c r="Y2882" s="543"/>
      <c r="Z2882" s="538"/>
      <c r="AA2882" s="543"/>
      <c r="AB2882" s="538"/>
      <c r="AC2882" s="539"/>
      <c r="AD2882" s="552"/>
      <c r="AE2882" s="558"/>
      <c r="AF2882" s="586">
        <f>IF(AB2882=0,0,(AD2882/AB2882)*100)</f>
        <v>0</v>
      </c>
      <c r="AG2882" s="587"/>
      <c r="AH2882" s="538"/>
      <c r="AI2882" s="539"/>
      <c r="AJ2882" s="552"/>
      <c r="AK2882" s="558"/>
      <c r="AL2882" s="590">
        <f>IF(AH2882=0,0,(AJ2882/AH2882)*100)</f>
        <v>0</v>
      </c>
      <c r="AM2882" s="591"/>
      <c r="AN2882" s="538"/>
      <c r="AO2882" s="539"/>
      <c r="AP2882" s="552"/>
      <c r="AQ2882" s="558"/>
      <c r="AR2882" s="590">
        <f>IF(AN2882=0,0,(AP2882/AN2882)*100)</f>
        <v>0</v>
      </c>
      <c r="AS2882" s="591"/>
      <c r="AT2882" s="578">
        <f>AB2882+AH2882+AN2882</f>
        <v>0</v>
      </c>
      <c r="AU2882" s="579"/>
      <c r="AV2882" s="574">
        <f>AD2882+AJ2882+AP2882</f>
        <v>0</v>
      </c>
      <c r="AW2882" s="575"/>
      <c r="AX2882" s="590">
        <f>IF(AT2882=0,0,(AV2882/AT2882)*100)</f>
        <v>0</v>
      </c>
      <c r="AY2882" s="591"/>
      <c r="AZ2882" s="538"/>
      <c r="BA2882" s="539"/>
      <c r="BB2882" s="552"/>
      <c r="BC2882" s="558"/>
      <c r="BD2882" s="590">
        <f>IF(AZ2882=0,0,(BB2882/AZ2882)*100)</f>
        <v>0</v>
      </c>
      <c r="BE2882" s="591"/>
      <c r="BF2882" s="578">
        <f>AT2882+AZ2882</f>
        <v>0</v>
      </c>
      <c r="BG2882" s="579"/>
      <c r="BH2882" s="574">
        <f>AV2882+BB2882</f>
        <v>0</v>
      </c>
      <c r="BI2882" s="575"/>
      <c r="BJ2882" s="590">
        <f>IF(BF2882=0,0,(BH2882/BF2882)*100)</f>
        <v>0</v>
      </c>
      <c r="BK2882" s="591"/>
      <c r="BL2882" s="650">
        <f>(AD2882*2)+(AJ2882*2)+(AP2882*3)+BB2882</f>
        <v>0</v>
      </c>
      <c r="BM2882" s="651"/>
      <c r="BN2882" s="652"/>
      <c r="BO2882" s="599" t="e">
        <f>(BL2882*BR$2468)+(N2882*BR$2469)+(X2882*BR$2470)+(R2882*BR$2471)+(V2882*BR$2472)+(Z2882*BR$2473)</f>
        <v>#REF!</v>
      </c>
      <c r="BP2882" s="599" t="e">
        <f>((AZ2882-BB2882)*BR$2475)+((AT2882-AV2882)*BR$2474)+(H2882*BR$2476)+(P2882*BR$2477)</f>
        <v>#REF!</v>
      </c>
      <c r="BQ2882" s="54"/>
      <c r="BR2882" s="54"/>
      <c r="BS2882" s="54"/>
    </row>
    <row r="2883" spans="1:71" ht="21.75" customHeight="1">
      <c r="A2883" s="54"/>
      <c r="B2883" s="566"/>
      <c r="C2883" s="560" t="str">
        <f>IF(ROSTER!D$44="","",ROSTER!D$44)</f>
        <v/>
      </c>
      <c r="D2883" s="561"/>
      <c r="E2883" s="547"/>
      <c r="F2883" s="502"/>
      <c r="G2883" s="507"/>
      <c r="H2883" s="544"/>
      <c r="I2883" s="545"/>
      <c r="J2883" s="540"/>
      <c r="K2883" s="541"/>
      <c r="L2883" s="553"/>
      <c r="M2883" s="559"/>
      <c r="N2883" s="556" t="s">
        <v>14</v>
      </c>
      <c r="O2883" s="557"/>
      <c r="P2883" s="540"/>
      <c r="Q2883" s="541"/>
      <c r="R2883" s="553"/>
      <c r="S2883" s="559"/>
      <c r="T2883" s="592"/>
      <c r="U2883" s="593"/>
      <c r="V2883" s="551"/>
      <c r="W2883" s="545"/>
      <c r="X2883" s="540"/>
      <c r="Y2883" s="545"/>
      <c r="Z2883" s="540"/>
      <c r="AA2883" s="545"/>
      <c r="AB2883" s="540"/>
      <c r="AC2883" s="541"/>
      <c r="AD2883" s="553"/>
      <c r="AE2883" s="559"/>
      <c r="AF2883" s="588"/>
      <c r="AG2883" s="589"/>
      <c r="AH2883" s="540"/>
      <c r="AI2883" s="541"/>
      <c r="AJ2883" s="553"/>
      <c r="AK2883" s="559"/>
      <c r="AL2883" s="592"/>
      <c r="AM2883" s="593"/>
      <c r="AN2883" s="540"/>
      <c r="AO2883" s="541"/>
      <c r="AP2883" s="553"/>
      <c r="AQ2883" s="559"/>
      <c r="AR2883" s="592"/>
      <c r="AS2883" s="593"/>
      <c r="AT2883" s="580"/>
      <c r="AU2883" s="581"/>
      <c r="AV2883" s="576"/>
      <c r="AW2883" s="577"/>
      <c r="AX2883" s="592"/>
      <c r="AY2883" s="593"/>
      <c r="AZ2883" s="540"/>
      <c r="BA2883" s="541"/>
      <c r="BB2883" s="553"/>
      <c r="BC2883" s="559"/>
      <c r="BD2883" s="592"/>
      <c r="BE2883" s="593"/>
      <c r="BF2883" s="580"/>
      <c r="BG2883" s="581"/>
      <c r="BH2883" s="576"/>
      <c r="BI2883" s="577"/>
      <c r="BJ2883" s="592"/>
      <c r="BK2883" s="593"/>
      <c r="BL2883" s="653"/>
      <c r="BM2883" s="654"/>
      <c r="BN2883" s="655"/>
      <c r="BO2883" s="600"/>
      <c r="BP2883" s="600"/>
      <c r="BQ2883" s="54"/>
      <c r="BR2883" s="54"/>
      <c r="BS2883" s="54"/>
    </row>
    <row r="2884" spans="1:71" ht="21.75" customHeight="1">
      <c r="A2884" s="54"/>
      <c r="B2884" s="565" t="str">
        <f>IF(ROSTER!B$46="","",ROSTER!B$46)</f>
        <v/>
      </c>
      <c r="C2884" s="536" t="str">
        <f>IF(ROSTER!C$46="","",ROSTER!C$46)</f>
        <v/>
      </c>
      <c r="D2884" s="537"/>
      <c r="E2884" s="546"/>
      <c r="F2884" s="501">
        <f>IF(E2884="y",1,IF(E2884="S",1,0))</f>
        <v>0</v>
      </c>
      <c r="G2884" s="506">
        <f>IF(E2884="S",1,0)</f>
        <v>0</v>
      </c>
      <c r="H2884" s="542"/>
      <c r="I2884" s="543"/>
      <c r="J2884" s="538"/>
      <c r="K2884" s="539"/>
      <c r="L2884" s="552"/>
      <c r="M2884" s="558"/>
      <c r="N2884" s="554">
        <f>L2884+J2884</f>
        <v>0</v>
      </c>
      <c r="O2884" s="555"/>
      <c r="P2884" s="538"/>
      <c r="Q2884" s="539"/>
      <c r="R2884" s="552"/>
      <c r="S2884" s="558"/>
      <c r="T2884" s="590">
        <f t="shared" ref="T2884:T2889" si="2583">R2884-P2884</f>
        <v>0</v>
      </c>
      <c r="U2884" s="591"/>
      <c r="V2884" s="550"/>
      <c r="W2884" s="543"/>
      <c r="X2884" s="538"/>
      <c r="Y2884" s="543"/>
      <c r="Z2884" s="538"/>
      <c r="AA2884" s="543"/>
      <c r="AB2884" s="538"/>
      <c r="AC2884" s="539"/>
      <c r="AD2884" s="552"/>
      <c r="AE2884" s="558"/>
      <c r="AF2884" s="586">
        <f>IF(AB2884=0,0,(AD2884/AB2884)*100)</f>
        <v>0</v>
      </c>
      <c r="AG2884" s="587"/>
      <c r="AH2884" s="538"/>
      <c r="AI2884" s="539"/>
      <c r="AJ2884" s="552"/>
      <c r="AK2884" s="558"/>
      <c r="AL2884" s="590">
        <f>IF(AH2884=0,0,(AJ2884/AH2884)*100)</f>
        <v>0</v>
      </c>
      <c r="AM2884" s="591"/>
      <c r="AN2884" s="538"/>
      <c r="AO2884" s="539"/>
      <c r="AP2884" s="552"/>
      <c r="AQ2884" s="558"/>
      <c r="AR2884" s="590">
        <f>IF(AN2884=0,0,(AP2884/AN2884)*100)</f>
        <v>0</v>
      </c>
      <c r="AS2884" s="591"/>
      <c r="AT2884" s="578">
        <f>AB2884+AH2884+AN2884</f>
        <v>0</v>
      </c>
      <c r="AU2884" s="579"/>
      <c r="AV2884" s="574">
        <f>AD2884+AJ2884+AP2884</f>
        <v>0</v>
      </c>
      <c r="AW2884" s="575"/>
      <c r="AX2884" s="590">
        <f>IF(AT2884=0,0,(AV2884/AT2884)*100)</f>
        <v>0</v>
      </c>
      <c r="AY2884" s="591"/>
      <c r="AZ2884" s="538"/>
      <c r="BA2884" s="539"/>
      <c r="BB2884" s="552"/>
      <c r="BC2884" s="558"/>
      <c r="BD2884" s="590">
        <f>IF(AZ2884=0,0,(BB2884/AZ2884)*100)</f>
        <v>0</v>
      </c>
      <c r="BE2884" s="591"/>
      <c r="BF2884" s="578">
        <f>AT2884+AZ2884</f>
        <v>0</v>
      </c>
      <c r="BG2884" s="579"/>
      <c r="BH2884" s="574">
        <f>AV2884+BB2884</f>
        <v>0</v>
      </c>
      <c r="BI2884" s="575"/>
      <c r="BJ2884" s="590">
        <f>IF(BF2884=0,0,(BH2884/BF2884)*100)</f>
        <v>0</v>
      </c>
      <c r="BK2884" s="591"/>
      <c r="BL2884" s="650">
        <f>(AD2884*2)+(AJ2884*2)+(AP2884*3)+BB2884</f>
        <v>0</v>
      </c>
      <c r="BM2884" s="651"/>
      <c r="BN2884" s="652"/>
      <c r="BO2884" s="601" t="e">
        <f>(BL2884*BR$74)+(N2884*BR$75)+(X2884*BR$76)+(R2884*BR$77)+(V2884*BR$78)+(Z2884*BR$79)</f>
        <v>#REF!</v>
      </c>
      <c r="BP2884" s="599" t="e">
        <f>((AZ2884-BB2884)*BR$81)+((AT2884-AV2884)*BR$80)+(H2884*BR$82)+(P2884*BR$83)</f>
        <v>#REF!</v>
      </c>
      <c r="BQ2884" s="54"/>
      <c r="BR2884" s="54"/>
      <c r="BS2884" s="54"/>
    </row>
    <row r="2885" spans="1:71" ht="22.5" customHeight="1">
      <c r="A2885" s="54"/>
      <c r="B2885" s="566"/>
      <c r="C2885" s="560" t="str">
        <f>IF(ROSTER!D$46="","",ROSTER!D$46)</f>
        <v/>
      </c>
      <c r="D2885" s="561"/>
      <c r="E2885" s="547"/>
      <c r="F2885" s="502"/>
      <c r="G2885" s="507"/>
      <c r="H2885" s="544"/>
      <c r="I2885" s="545"/>
      <c r="J2885" s="540"/>
      <c r="K2885" s="541"/>
      <c r="L2885" s="553"/>
      <c r="M2885" s="559"/>
      <c r="N2885" s="556" t="s">
        <v>14</v>
      </c>
      <c r="O2885" s="557"/>
      <c r="P2885" s="540"/>
      <c r="Q2885" s="541"/>
      <c r="R2885" s="553"/>
      <c r="S2885" s="559"/>
      <c r="T2885" s="592"/>
      <c r="U2885" s="593"/>
      <c r="V2885" s="551"/>
      <c r="W2885" s="545"/>
      <c r="X2885" s="540"/>
      <c r="Y2885" s="545"/>
      <c r="Z2885" s="540"/>
      <c r="AA2885" s="545"/>
      <c r="AB2885" s="540"/>
      <c r="AC2885" s="541"/>
      <c r="AD2885" s="553"/>
      <c r="AE2885" s="559"/>
      <c r="AF2885" s="588"/>
      <c r="AG2885" s="589"/>
      <c r="AH2885" s="540"/>
      <c r="AI2885" s="541"/>
      <c r="AJ2885" s="553"/>
      <c r="AK2885" s="559"/>
      <c r="AL2885" s="592"/>
      <c r="AM2885" s="593"/>
      <c r="AN2885" s="540"/>
      <c r="AO2885" s="541"/>
      <c r="AP2885" s="553"/>
      <c r="AQ2885" s="559"/>
      <c r="AR2885" s="592"/>
      <c r="AS2885" s="593"/>
      <c r="AT2885" s="580"/>
      <c r="AU2885" s="581"/>
      <c r="AV2885" s="576"/>
      <c r="AW2885" s="577"/>
      <c r="AX2885" s="592"/>
      <c r="AY2885" s="593"/>
      <c r="AZ2885" s="540"/>
      <c r="BA2885" s="541"/>
      <c r="BB2885" s="553"/>
      <c r="BC2885" s="559"/>
      <c r="BD2885" s="592"/>
      <c r="BE2885" s="593"/>
      <c r="BF2885" s="580"/>
      <c r="BG2885" s="581"/>
      <c r="BH2885" s="576"/>
      <c r="BI2885" s="577"/>
      <c r="BJ2885" s="592"/>
      <c r="BK2885" s="593"/>
      <c r="BL2885" s="653"/>
      <c r="BM2885" s="654"/>
      <c r="BN2885" s="655"/>
      <c r="BO2885" s="602"/>
      <c r="BP2885" s="600"/>
      <c r="BQ2885" s="54"/>
      <c r="BR2885" s="54"/>
      <c r="BS2885" s="54"/>
    </row>
    <row r="2886" spans="1:71" ht="21.75" customHeight="1">
      <c r="A2886" s="54"/>
      <c r="B2886" s="565" t="str">
        <f>IF(ROSTER!B$48="","",ROSTER!B$48)</f>
        <v/>
      </c>
      <c r="C2886" s="536" t="str">
        <f>IF(ROSTER!C$48="","",ROSTER!C$48)</f>
        <v/>
      </c>
      <c r="D2886" s="537"/>
      <c r="E2886" s="546"/>
      <c r="F2886" s="501">
        <f t="shared" ref="F2886" si="2584">IF(E2886="y",1,IF(E2886="S",1,0))</f>
        <v>0</v>
      </c>
      <c r="G2886" s="506">
        <f t="shared" ref="G2886" si="2585">IF(E2886="S",1,0)</f>
        <v>0</v>
      </c>
      <c r="H2886" s="542"/>
      <c r="I2886" s="543"/>
      <c r="J2886" s="538"/>
      <c r="K2886" s="539"/>
      <c r="L2886" s="552"/>
      <c r="M2886" s="558"/>
      <c r="N2886" s="554">
        <f t="shared" ref="N2886" si="2586">L2886+J2886</f>
        <v>0</v>
      </c>
      <c r="O2886" s="555"/>
      <c r="P2886" s="538"/>
      <c r="Q2886" s="539"/>
      <c r="R2886" s="552"/>
      <c r="S2886" s="558"/>
      <c r="T2886" s="590">
        <f t="shared" ref="T2886:T2889" si="2587">R2886-P2886</f>
        <v>0</v>
      </c>
      <c r="U2886" s="591"/>
      <c r="V2886" s="550"/>
      <c r="W2886" s="543"/>
      <c r="X2886" s="538"/>
      <c r="Y2886" s="543"/>
      <c r="Z2886" s="538"/>
      <c r="AA2886" s="543"/>
      <c r="AB2886" s="538"/>
      <c r="AC2886" s="539"/>
      <c r="AD2886" s="552"/>
      <c r="AE2886" s="558"/>
      <c r="AF2886" s="586"/>
      <c r="AG2886" s="587"/>
      <c r="AH2886" s="538"/>
      <c r="AI2886" s="539"/>
      <c r="AJ2886" s="552"/>
      <c r="AK2886" s="558"/>
      <c r="AL2886" s="590">
        <f t="shared" ref="AL2886" si="2588">IF(AH2886=0,0,(AJ2886/AH2886)*100)</f>
        <v>0</v>
      </c>
      <c r="AM2886" s="591"/>
      <c r="AN2886" s="538"/>
      <c r="AO2886" s="539"/>
      <c r="AP2886" s="552"/>
      <c r="AQ2886" s="558"/>
      <c r="AR2886" s="590">
        <f t="shared" ref="AR2886" si="2589">IF(AN2886=0,0,(AP2886/AN2886)*100)</f>
        <v>0</v>
      </c>
      <c r="AS2886" s="591"/>
      <c r="AT2886" s="578">
        <f t="shared" ref="AT2886" si="2590">AB2886+AH2886+AN2886</f>
        <v>0</v>
      </c>
      <c r="AU2886" s="579"/>
      <c r="AV2886" s="574">
        <f t="shared" ref="AV2886" si="2591">AD2886+AJ2886+AP2886</f>
        <v>0</v>
      </c>
      <c r="AW2886" s="575"/>
      <c r="AX2886" s="590">
        <f t="shared" ref="AX2886" si="2592">IF(AT2886=0,0,(AV2886/AT2886)*100)</f>
        <v>0</v>
      </c>
      <c r="AY2886" s="591"/>
      <c r="AZ2886" s="538"/>
      <c r="BA2886" s="539"/>
      <c r="BB2886" s="552"/>
      <c r="BC2886" s="558"/>
      <c r="BD2886" s="590">
        <f t="shared" ref="BD2886" si="2593">IF(AZ2886=0,0,(BB2886/AZ2886)*100)</f>
        <v>0</v>
      </c>
      <c r="BE2886" s="591"/>
      <c r="BF2886" s="578">
        <f t="shared" ref="BF2886" si="2594">AT2886+AZ2886</f>
        <v>0</v>
      </c>
      <c r="BG2886" s="579"/>
      <c r="BH2886" s="574">
        <f t="shared" ref="BH2886" si="2595">AV2886+BB2886</f>
        <v>0</v>
      </c>
      <c r="BI2886" s="575"/>
      <c r="BJ2886" s="590">
        <f t="shared" ref="BJ2886" si="2596">IF(BF2886=0,0,(BH2886/BF2886)*100)</f>
        <v>0</v>
      </c>
      <c r="BK2886" s="591"/>
      <c r="BL2886" s="650">
        <f t="shared" ref="BL2886" si="2597">(AD2886*2)+(AJ2886*2)+(AP2886*3)+BB2886</f>
        <v>0</v>
      </c>
      <c r="BM2886" s="651"/>
      <c r="BN2886" s="652"/>
      <c r="BO2886" s="601" t="e">
        <f>(BL2886*BR$74)+(N2886*BR$75)+(X2886*BR$76)+(R2886*BR$77)+(V2886*BR$78)+(Z2886*BR$79)</f>
        <v>#REF!</v>
      </c>
      <c r="BP2886" s="599" t="e">
        <f>((AZ2886-BB2886)*BR$81)+((AT2886-AV2886)*BR$80)+(H2886*BR$82)+(P2886*BR$83)</f>
        <v>#REF!</v>
      </c>
      <c r="BQ2886" s="54"/>
      <c r="BR2886" s="54"/>
      <c r="BS2886" s="54"/>
    </row>
    <row r="2887" spans="1:71" ht="22.5" customHeight="1">
      <c r="A2887" s="54"/>
      <c r="B2887" s="566"/>
      <c r="C2887" s="560" t="str">
        <f>IF(ROSTER!D$48="","",ROSTER!D$48)</f>
        <v/>
      </c>
      <c r="D2887" s="561"/>
      <c r="E2887" s="547"/>
      <c r="F2887" s="502"/>
      <c r="G2887" s="507"/>
      <c r="H2887" s="544"/>
      <c r="I2887" s="545"/>
      <c r="J2887" s="540"/>
      <c r="K2887" s="541"/>
      <c r="L2887" s="553"/>
      <c r="M2887" s="559"/>
      <c r="N2887" s="556" t="s">
        <v>14</v>
      </c>
      <c r="O2887" s="557"/>
      <c r="P2887" s="540"/>
      <c r="Q2887" s="541"/>
      <c r="R2887" s="553"/>
      <c r="S2887" s="559"/>
      <c r="T2887" s="592"/>
      <c r="U2887" s="593"/>
      <c r="V2887" s="551"/>
      <c r="W2887" s="545"/>
      <c r="X2887" s="540"/>
      <c r="Y2887" s="545"/>
      <c r="Z2887" s="540"/>
      <c r="AA2887" s="545"/>
      <c r="AB2887" s="540"/>
      <c r="AC2887" s="541"/>
      <c r="AD2887" s="553"/>
      <c r="AE2887" s="559"/>
      <c r="AF2887" s="588"/>
      <c r="AG2887" s="589"/>
      <c r="AH2887" s="540"/>
      <c r="AI2887" s="541"/>
      <c r="AJ2887" s="553"/>
      <c r="AK2887" s="559"/>
      <c r="AL2887" s="592"/>
      <c r="AM2887" s="593"/>
      <c r="AN2887" s="540"/>
      <c r="AO2887" s="541"/>
      <c r="AP2887" s="553"/>
      <c r="AQ2887" s="559"/>
      <c r="AR2887" s="592"/>
      <c r="AS2887" s="593"/>
      <c r="AT2887" s="580"/>
      <c r="AU2887" s="581"/>
      <c r="AV2887" s="576"/>
      <c r="AW2887" s="577"/>
      <c r="AX2887" s="592"/>
      <c r="AY2887" s="593"/>
      <c r="AZ2887" s="540"/>
      <c r="BA2887" s="541"/>
      <c r="BB2887" s="553"/>
      <c r="BC2887" s="559"/>
      <c r="BD2887" s="592"/>
      <c r="BE2887" s="593"/>
      <c r="BF2887" s="580"/>
      <c r="BG2887" s="581"/>
      <c r="BH2887" s="576"/>
      <c r="BI2887" s="577"/>
      <c r="BJ2887" s="592"/>
      <c r="BK2887" s="593"/>
      <c r="BL2887" s="653"/>
      <c r="BM2887" s="654"/>
      <c r="BN2887" s="655"/>
      <c r="BO2887" s="602"/>
      <c r="BP2887" s="600"/>
      <c r="BQ2887" s="54"/>
      <c r="BR2887" s="54"/>
      <c r="BS2887" s="54"/>
    </row>
    <row r="2888" spans="1:71" ht="21.75" customHeight="1">
      <c r="A2888" s="54"/>
      <c r="B2888" s="565" t="str">
        <f>IF(ROSTER!B$50="","",ROSTER!B$50)</f>
        <v/>
      </c>
      <c r="C2888" s="536" t="str">
        <f>IF(ROSTER!C$50="","",ROSTER!C$50)</f>
        <v/>
      </c>
      <c r="D2888" s="537"/>
      <c r="E2888" s="546"/>
      <c r="F2888" s="501">
        <f t="shared" ref="F2888" si="2598">IF(E2888="y",1,IF(E2888="S",1,0))</f>
        <v>0</v>
      </c>
      <c r="G2888" s="506">
        <f t="shared" ref="G2888" si="2599">IF(E2888="S",1,0)</f>
        <v>0</v>
      </c>
      <c r="H2888" s="542"/>
      <c r="I2888" s="543"/>
      <c r="J2888" s="538"/>
      <c r="K2888" s="539"/>
      <c r="L2888" s="552"/>
      <c r="M2888" s="558"/>
      <c r="N2888" s="554">
        <f t="shared" ref="N2888" si="2600">L2888+J2888</f>
        <v>0</v>
      </c>
      <c r="O2888" s="555"/>
      <c r="P2888" s="538"/>
      <c r="Q2888" s="539"/>
      <c r="R2888" s="552"/>
      <c r="S2888" s="558"/>
      <c r="T2888" s="590">
        <f t="shared" ref="T2888:T2889" si="2601">R2888-P2888</f>
        <v>0</v>
      </c>
      <c r="U2888" s="591"/>
      <c r="V2888" s="550"/>
      <c r="W2888" s="543"/>
      <c r="X2888" s="538"/>
      <c r="Y2888" s="543"/>
      <c r="Z2888" s="538"/>
      <c r="AA2888" s="543"/>
      <c r="AB2888" s="538"/>
      <c r="AC2888" s="539"/>
      <c r="AD2888" s="552"/>
      <c r="AE2888" s="558"/>
      <c r="AF2888" s="586"/>
      <c r="AG2888" s="587"/>
      <c r="AH2888" s="538"/>
      <c r="AI2888" s="539"/>
      <c r="AJ2888" s="552"/>
      <c r="AK2888" s="558"/>
      <c r="AL2888" s="590">
        <f t="shared" ref="AL2888" si="2602">IF(AH2888=0,0,(AJ2888/AH2888)*100)</f>
        <v>0</v>
      </c>
      <c r="AM2888" s="591"/>
      <c r="AN2888" s="538"/>
      <c r="AO2888" s="539"/>
      <c r="AP2888" s="552"/>
      <c r="AQ2888" s="558"/>
      <c r="AR2888" s="590">
        <f t="shared" ref="AR2888" si="2603">IF(AN2888=0,0,(AP2888/AN2888)*100)</f>
        <v>0</v>
      </c>
      <c r="AS2888" s="591"/>
      <c r="AT2888" s="578">
        <f t="shared" ref="AT2888" si="2604">AB2888+AH2888+AN2888</f>
        <v>0</v>
      </c>
      <c r="AU2888" s="579"/>
      <c r="AV2888" s="574">
        <f t="shared" ref="AV2888" si="2605">AD2888+AJ2888+AP2888</f>
        <v>0</v>
      </c>
      <c r="AW2888" s="575"/>
      <c r="AX2888" s="590">
        <f t="shared" ref="AX2888" si="2606">IF(AT2888=0,0,(AV2888/AT2888)*100)</f>
        <v>0</v>
      </c>
      <c r="AY2888" s="591"/>
      <c r="AZ2888" s="538"/>
      <c r="BA2888" s="539"/>
      <c r="BB2888" s="552"/>
      <c r="BC2888" s="558"/>
      <c r="BD2888" s="590">
        <f t="shared" ref="BD2888" si="2607">IF(AZ2888=0,0,(BB2888/AZ2888)*100)</f>
        <v>0</v>
      </c>
      <c r="BE2888" s="591"/>
      <c r="BF2888" s="578">
        <f t="shared" ref="BF2888" si="2608">AT2888+AZ2888</f>
        <v>0</v>
      </c>
      <c r="BG2888" s="579"/>
      <c r="BH2888" s="574">
        <f t="shared" ref="BH2888" si="2609">AV2888+BB2888</f>
        <v>0</v>
      </c>
      <c r="BI2888" s="575"/>
      <c r="BJ2888" s="590">
        <f t="shared" ref="BJ2888" si="2610">IF(BF2888=0,0,(BH2888/BF2888)*100)</f>
        <v>0</v>
      </c>
      <c r="BK2888" s="591"/>
      <c r="BL2888" s="650">
        <f t="shared" ref="BL2888" si="2611">(AD2888*2)+(AJ2888*2)+(AP2888*3)+BB2888</f>
        <v>0</v>
      </c>
      <c r="BM2888" s="651"/>
      <c r="BN2888" s="652"/>
      <c r="BO2888" s="601" t="e">
        <f>(BL2888*BR$74)+(N2888*BR$75)+(X2888*BR$76)+(R2888*BR$77)+(V2888*BR$78)+(Z2888*BR$79)</f>
        <v>#REF!</v>
      </c>
      <c r="BP2888" s="599" t="e">
        <f>((AZ2888-BB2888)*BR$81)+((AT2888-AV2888)*BR$80)+(H2888*BR$82)+(P2888*BR$83)</f>
        <v>#REF!</v>
      </c>
      <c r="BQ2888" s="54"/>
      <c r="BR2888" s="54"/>
      <c r="BS2888" s="54"/>
    </row>
    <row r="2889" spans="1:71" ht="22.5" customHeight="1" thickBot="1">
      <c r="A2889" s="54"/>
      <c r="B2889" s="566"/>
      <c r="C2889" s="560" t="str">
        <f>IF(ROSTER!D$50="","",ROSTER!D$50)</f>
        <v/>
      </c>
      <c r="D2889" s="561"/>
      <c r="E2889" s="547"/>
      <c r="F2889" s="502"/>
      <c r="G2889" s="507"/>
      <c r="H2889" s="544"/>
      <c r="I2889" s="545"/>
      <c r="J2889" s="540"/>
      <c r="K2889" s="541"/>
      <c r="L2889" s="553"/>
      <c r="M2889" s="559"/>
      <c r="N2889" s="556" t="s">
        <v>14</v>
      </c>
      <c r="O2889" s="557"/>
      <c r="P2889" s="540"/>
      <c r="Q2889" s="541"/>
      <c r="R2889" s="553"/>
      <c r="S2889" s="559"/>
      <c r="T2889" s="592"/>
      <c r="U2889" s="593"/>
      <c r="V2889" s="551"/>
      <c r="W2889" s="545"/>
      <c r="X2889" s="540"/>
      <c r="Y2889" s="545"/>
      <c r="Z2889" s="540"/>
      <c r="AA2889" s="545"/>
      <c r="AB2889" s="540"/>
      <c r="AC2889" s="541"/>
      <c r="AD2889" s="553"/>
      <c r="AE2889" s="559"/>
      <c r="AF2889" s="588"/>
      <c r="AG2889" s="589"/>
      <c r="AH2889" s="540"/>
      <c r="AI2889" s="541"/>
      <c r="AJ2889" s="553"/>
      <c r="AK2889" s="559"/>
      <c r="AL2889" s="592"/>
      <c r="AM2889" s="593"/>
      <c r="AN2889" s="540"/>
      <c r="AO2889" s="541"/>
      <c r="AP2889" s="553"/>
      <c r="AQ2889" s="559"/>
      <c r="AR2889" s="592"/>
      <c r="AS2889" s="593"/>
      <c r="AT2889" s="580"/>
      <c r="AU2889" s="581"/>
      <c r="AV2889" s="576"/>
      <c r="AW2889" s="577"/>
      <c r="AX2889" s="592"/>
      <c r="AY2889" s="593"/>
      <c r="AZ2889" s="540"/>
      <c r="BA2889" s="541"/>
      <c r="BB2889" s="553"/>
      <c r="BC2889" s="559"/>
      <c r="BD2889" s="592"/>
      <c r="BE2889" s="593"/>
      <c r="BF2889" s="580"/>
      <c r="BG2889" s="581"/>
      <c r="BH2889" s="576"/>
      <c r="BI2889" s="577"/>
      <c r="BJ2889" s="592"/>
      <c r="BK2889" s="593"/>
      <c r="BL2889" s="653"/>
      <c r="BM2889" s="654"/>
      <c r="BN2889" s="655"/>
      <c r="BO2889" s="602"/>
      <c r="BP2889" s="600"/>
      <c r="BQ2889" s="54"/>
      <c r="BR2889" s="54"/>
      <c r="BS2889" s="54"/>
    </row>
    <row r="2890" spans="1:71" s="335" customFormat="1" ht="33.4" customHeight="1">
      <c r="A2890" s="333"/>
      <c r="B2890" s="689"/>
      <c r="C2890" s="685"/>
      <c r="D2890" s="685" t="s">
        <v>10</v>
      </c>
      <c r="E2890" s="686"/>
      <c r="F2890" s="334"/>
      <c r="G2890" s="334"/>
      <c r="H2890" s="642">
        <f>SUM(H2846:I2889)</f>
        <v>0</v>
      </c>
      <c r="I2890" s="631"/>
      <c r="J2890" s="642">
        <f>SUM(J2846:K2889)</f>
        <v>0</v>
      </c>
      <c r="K2890" s="631"/>
      <c r="L2890" s="630">
        <f>SUM(L2846:M2889)</f>
        <v>0</v>
      </c>
      <c r="M2890" s="640"/>
      <c r="N2890" s="626">
        <f>L2890+J2890</f>
        <v>0</v>
      </c>
      <c r="O2890" s="627"/>
      <c r="P2890" s="630">
        <f>SUM(P2846:Q2889)</f>
        <v>0</v>
      </c>
      <c r="Q2890" s="631"/>
      <c r="R2890" s="630">
        <f t="shared" ref="R2890" si="2612">SUM(R2846:S2889)</f>
        <v>0</v>
      </c>
      <c r="S2890" s="640"/>
      <c r="T2890" s="630">
        <f t="shared" ref="T2890" si="2613">SUM(T2846:U2889)</f>
        <v>0</v>
      </c>
      <c r="U2890" s="627"/>
      <c r="V2890" s="640">
        <f t="shared" ref="V2890" si="2614">SUM(V2846:W2889)</f>
        <v>0</v>
      </c>
      <c r="W2890" s="640"/>
      <c r="X2890" s="642">
        <f t="shared" ref="X2890" si="2615">SUM(X2846:Y2889)</f>
        <v>0</v>
      </c>
      <c r="Y2890" s="627"/>
      <c r="Z2890" s="642">
        <f t="shared" ref="Z2890" si="2616">SUM(Z2846:AA2889)</f>
        <v>0</v>
      </c>
      <c r="AA2890" s="627"/>
      <c r="AB2890" s="640">
        <f t="shared" ref="AB2890" si="2617">SUM(AB2846:AC2889)</f>
        <v>0</v>
      </c>
      <c r="AC2890" s="631"/>
      <c r="AD2890" s="630">
        <f t="shared" ref="AD2890" si="2618">SUM(AD2846:AE2889)</f>
        <v>0</v>
      </c>
      <c r="AE2890" s="640"/>
      <c r="AF2890" s="626">
        <f t="shared" ref="AF2890" si="2619">SUM(AF2846:AG2889)</f>
        <v>0</v>
      </c>
      <c r="AG2890" s="627"/>
      <c r="AH2890" s="630">
        <f t="shared" ref="AH2890" si="2620">SUM(AH2846:AI2889)</f>
        <v>0</v>
      </c>
      <c r="AI2890" s="631"/>
      <c r="AJ2890" s="630">
        <f t="shared" ref="AJ2890" si="2621">SUM(AJ2846:AK2889)</f>
        <v>0</v>
      </c>
      <c r="AK2890" s="640"/>
      <c r="AL2890" s="626">
        <f>IF(AH2890=0,0,(AJ2890/AH2890)*100)</f>
        <v>0</v>
      </c>
      <c r="AM2890" s="627"/>
      <c r="AN2890" s="630">
        <f>SUM(AN2846:AO2889)</f>
        <v>0</v>
      </c>
      <c r="AO2890" s="631"/>
      <c r="AP2890" s="630">
        <f>SUM(AP2846:AQ2889)</f>
        <v>0</v>
      </c>
      <c r="AQ2890" s="640"/>
      <c r="AR2890" s="626">
        <f>IF(AN2890=0,0,(AP2890/AN2890)*100)</f>
        <v>0</v>
      </c>
      <c r="AS2890" s="627"/>
      <c r="AT2890" s="642">
        <f>AB2890+AH2890+AN2890</f>
        <v>0</v>
      </c>
      <c r="AU2890" s="631"/>
      <c r="AV2890" s="630">
        <f>AD2890+AJ2890+AP2890</f>
        <v>0</v>
      </c>
      <c r="AW2890" s="670"/>
      <c r="AX2890" s="626">
        <f>IF(AT2890=0,0,(AV2890/AT2890)*100)</f>
        <v>0</v>
      </c>
      <c r="AY2890" s="627"/>
      <c r="AZ2890" s="630">
        <f>SUM(AZ2846:BA2889)</f>
        <v>0</v>
      </c>
      <c r="BA2890" s="631"/>
      <c r="BB2890" s="630">
        <f>SUM(BB2846:BC2889)</f>
        <v>0</v>
      </c>
      <c r="BC2890" s="640"/>
      <c r="BD2890" s="626">
        <f>IF(AZ2890=0,0,(BB2890/AZ2890)*100)</f>
        <v>0</v>
      </c>
      <c r="BE2890" s="627"/>
      <c r="BF2890" s="642">
        <f>AT2890+AZ2890</f>
        <v>0</v>
      </c>
      <c r="BG2890" s="631"/>
      <c r="BH2890" s="630">
        <f>AV2890+BB2890</f>
        <v>0</v>
      </c>
      <c r="BI2890" s="670"/>
      <c r="BJ2890" s="626">
        <f>IF(BF2890=0,0,(BH2890/BF2890)*100)</f>
        <v>0</v>
      </c>
      <c r="BK2890" s="668"/>
      <c r="BL2890" s="644">
        <f>SUM(BL2846:BN2889)</f>
        <v>0</v>
      </c>
      <c r="BM2890" s="645"/>
      <c r="BN2890" s="646"/>
      <c r="BO2890" s="601" t="e">
        <f>(BL2890*BR$74)+(N2890*BR$75)+(X2890*BR$76)+(R2890*BR$77)+(V2890*BR$78)+(Z2890*BR$79)</f>
        <v>#REF!</v>
      </c>
      <c r="BP2890" s="599" t="e">
        <f>((AZ2890-BB2890)*BR$81)+((AT2890-AV2890)*BR$80)+(H2890*BR$82)+(P2890*BR$83)</f>
        <v>#REF!</v>
      </c>
      <c r="BQ2890" s="333"/>
      <c r="BR2890" s="333"/>
      <c r="BS2890" s="333"/>
    </row>
    <row r="2891" spans="1:71" s="335" customFormat="1" ht="33.950000000000003" customHeight="1" thickBot="1">
      <c r="A2891" s="333"/>
      <c r="B2891" s="690"/>
      <c r="C2891" s="687"/>
      <c r="D2891" s="687"/>
      <c r="E2891" s="688"/>
      <c r="F2891" s="336"/>
      <c r="G2891" s="336"/>
      <c r="H2891" s="643"/>
      <c r="I2891" s="633"/>
      <c r="J2891" s="643"/>
      <c r="K2891" s="633"/>
      <c r="L2891" s="632"/>
      <c r="M2891" s="641"/>
      <c r="N2891" s="628" t="s">
        <v>14</v>
      </c>
      <c r="O2891" s="629"/>
      <c r="P2891" s="632"/>
      <c r="Q2891" s="633"/>
      <c r="R2891" s="632"/>
      <c r="S2891" s="641"/>
      <c r="T2891" s="632"/>
      <c r="U2891" s="629"/>
      <c r="V2891" s="641"/>
      <c r="W2891" s="641"/>
      <c r="X2891" s="643"/>
      <c r="Y2891" s="629"/>
      <c r="Z2891" s="643"/>
      <c r="AA2891" s="629"/>
      <c r="AB2891" s="641"/>
      <c r="AC2891" s="633"/>
      <c r="AD2891" s="632"/>
      <c r="AE2891" s="641"/>
      <c r="AF2891" s="628"/>
      <c r="AG2891" s="629"/>
      <c r="AH2891" s="632"/>
      <c r="AI2891" s="633"/>
      <c r="AJ2891" s="632"/>
      <c r="AK2891" s="641"/>
      <c r="AL2891" s="628"/>
      <c r="AM2891" s="629"/>
      <c r="AN2891" s="632"/>
      <c r="AO2891" s="633"/>
      <c r="AP2891" s="632"/>
      <c r="AQ2891" s="641"/>
      <c r="AR2891" s="628"/>
      <c r="AS2891" s="629"/>
      <c r="AT2891" s="643"/>
      <c r="AU2891" s="633"/>
      <c r="AV2891" s="632"/>
      <c r="AW2891" s="671"/>
      <c r="AX2891" s="628"/>
      <c r="AY2891" s="629"/>
      <c r="AZ2891" s="632"/>
      <c r="BA2891" s="633"/>
      <c r="BB2891" s="632"/>
      <c r="BC2891" s="641"/>
      <c r="BD2891" s="628"/>
      <c r="BE2891" s="629"/>
      <c r="BF2891" s="643"/>
      <c r="BG2891" s="633"/>
      <c r="BH2891" s="632"/>
      <c r="BI2891" s="671"/>
      <c r="BJ2891" s="628"/>
      <c r="BK2891" s="669"/>
      <c r="BL2891" s="647"/>
      <c r="BM2891" s="648"/>
      <c r="BN2891" s="649"/>
      <c r="BO2891" s="602"/>
      <c r="BP2891" s="600"/>
      <c r="BQ2891" s="333"/>
      <c r="BR2891" s="333"/>
      <c r="BS2891" s="333"/>
    </row>
    <row r="2892" spans="1:71" s="341" customFormat="1" ht="48.2" customHeight="1" thickBot="1">
      <c r="A2892" s="337"/>
      <c r="B2892" s="667"/>
      <c r="C2892" s="665"/>
      <c r="D2892" s="665" t="s">
        <v>13</v>
      </c>
      <c r="E2892" s="666"/>
      <c r="F2892" s="338"/>
      <c r="G2892" s="334"/>
      <c r="H2892" s="676"/>
      <c r="I2892" s="677"/>
      <c r="J2892" s="673"/>
      <c r="K2892" s="672"/>
      <c r="L2892" s="605"/>
      <c r="M2892" s="606"/>
      <c r="N2892" s="674">
        <f>J2892+L2892</f>
        <v>0</v>
      </c>
      <c r="O2892" s="675"/>
      <c r="P2892" s="673"/>
      <c r="Q2892" s="672"/>
      <c r="R2892" s="605"/>
      <c r="S2892" s="672"/>
      <c r="T2892" s="626">
        <f>R2892-P2892</f>
        <v>0</v>
      </c>
      <c r="U2892" s="627"/>
      <c r="V2892" s="673"/>
      <c r="W2892" s="678"/>
      <c r="X2892" s="679"/>
      <c r="Y2892" s="680"/>
      <c r="Z2892" s="673"/>
      <c r="AA2892" s="678"/>
      <c r="AB2892" s="673"/>
      <c r="AC2892" s="672"/>
      <c r="AD2892" s="605"/>
      <c r="AE2892" s="606"/>
      <c r="AF2892" s="634">
        <f>IF(AB2892=0,0,(AD2892/AB2892)*100)</f>
        <v>0</v>
      </c>
      <c r="AG2892" s="635"/>
      <c r="AH2892" s="673"/>
      <c r="AI2892" s="672"/>
      <c r="AJ2892" s="605"/>
      <c r="AK2892" s="606"/>
      <c r="AL2892" s="626">
        <f>IF(AH2892=0,0,(AJ2892/AH2892)*100)</f>
        <v>0</v>
      </c>
      <c r="AM2892" s="627"/>
      <c r="AN2892" s="673"/>
      <c r="AO2892" s="672"/>
      <c r="AP2892" s="605"/>
      <c r="AQ2892" s="606"/>
      <c r="AR2892" s="626">
        <f>IF(AN2892=0,0,(AP2892/AN2892)*100)</f>
        <v>0</v>
      </c>
      <c r="AS2892" s="627"/>
      <c r="AT2892" s="681">
        <f>AB2892+AH2892+AN2892</f>
        <v>0</v>
      </c>
      <c r="AU2892" s="682"/>
      <c r="AV2892" s="683">
        <f>AD2892+AJ2892+AP2892</f>
        <v>0</v>
      </c>
      <c r="AW2892" s="684"/>
      <c r="AX2892" s="626">
        <f>IF(AT2892=0,0,(AV2892/AT2892)*100)</f>
        <v>0</v>
      </c>
      <c r="AY2892" s="627"/>
      <c r="AZ2892" s="673"/>
      <c r="BA2892" s="672"/>
      <c r="BB2892" s="605"/>
      <c r="BC2892" s="606"/>
      <c r="BD2892" s="626">
        <f>IF(AZ2892=0,0,(BB2892/AZ2892)*100)</f>
        <v>0</v>
      </c>
      <c r="BE2892" s="627"/>
      <c r="BF2892" s="681">
        <f>AT2892+AZ2892</f>
        <v>0</v>
      </c>
      <c r="BG2892" s="682"/>
      <c r="BH2892" s="683">
        <f>AV2892+BB2892</f>
        <v>0</v>
      </c>
      <c r="BI2892" s="684"/>
      <c r="BJ2892" s="626">
        <f>IF(BF2892=0,0,(BH2892/BF2892)*100)</f>
        <v>0</v>
      </c>
      <c r="BK2892" s="627"/>
      <c r="BL2892" s="594"/>
      <c r="BM2892" s="595"/>
      <c r="BN2892" s="596"/>
      <c r="BO2892" s="339"/>
      <c r="BP2892" s="340"/>
      <c r="BQ2892" s="337"/>
      <c r="BR2892" s="337"/>
      <c r="BS2892" s="337"/>
    </row>
    <row r="2893" spans="1:71" s="341" customFormat="1" ht="48.95" customHeight="1" thickBot="1">
      <c r="A2893" s="337"/>
      <c r="B2893" s="342"/>
      <c r="C2893" s="343"/>
      <c r="D2893" s="570" t="s">
        <v>95</v>
      </c>
      <c r="E2893" s="571"/>
      <c r="F2893" s="344"/>
      <c r="G2893" s="344"/>
      <c r="H2893" s="343"/>
      <c r="I2893" s="343"/>
      <c r="J2893" s="567">
        <f>IF((J2890+L2892)=0,0,J2890/(J2890+L2892)*100)</f>
        <v>0</v>
      </c>
      <c r="K2893" s="569"/>
      <c r="L2893" s="567">
        <f>IF((L2890+J2892)=0,0,L2890/(L2890+J2892)*100)</f>
        <v>0</v>
      </c>
      <c r="M2893" s="569"/>
      <c r="N2893" s="567">
        <f>IF((N2890+N2892)=0,0,N2890/(N2890+N2892)*100)</f>
        <v>0</v>
      </c>
      <c r="O2893" s="568"/>
      <c r="P2893" s="572"/>
      <c r="Q2893" s="509"/>
      <c r="R2893" s="509"/>
      <c r="S2893" s="509"/>
      <c r="T2893" s="535"/>
      <c r="U2893" s="535"/>
      <c r="V2893" s="509"/>
      <c r="W2893" s="509"/>
      <c r="X2893" s="509"/>
      <c r="Y2893" s="509"/>
      <c r="Z2893" s="509"/>
      <c r="AA2893" s="509"/>
      <c r="AB2893" s="509"/>
      <c r="AC2893" s="509"/>
      <c r="AD2893" s="509"/>
      <c r="AE2893" s="509"/>
      <c r="AF2893" s="509"/>
      <c r="AG2893" s="509"/>
      <c r="AH2893" s="509"/>
      <c r="AI2893" s="509"/>
      <c r="AJ2893" s="509"/>
      <c r="AK2893" s="509"/>
      <c r="AL2893" s="509"/>
      <c r="AM2893" s="509"/>
      <c r="AN2893" s="509"/>
      <c r="AO2893" s="509"/>
      <c r="AP2893" s="509"/>
      <c r="AQ2893" s="509"/>
      <c r="AR2893" s="509"/>
      <c r="AS2893" s="509"/>
      <c r="AT2893" s="509"/>
      <c r="AU2893" s="509"/>
      <c r="AV2893" s="509"/>
      <c r="AW2893" s="509"/>
      <c r="AX2893" s="509"/>
      <c r="AY2893" s="509"/>
      <c r="AZ2893" s="509"/>
      <c r="BA2893" s="509"/>
      <c r="BB2893" s="509"/>
      <c r="BC2893" s="509"/>
      <c r="BD2893" s="509"/>
      <c r="BE2893" s="509"/>
      <c r="BF2893" s="509"/>
      <c r="BG2893" s="509"/>
      <c r="BH2893" s="509"/>
      <c r="BI2893" s="509"/>
      <c r="BJ2893" s="509"/>
      <c r="BK2893" s="509"/>
      <c r="BL2893" s="509"/>
      <c r="BM2893" s="509"/>
      <c r="BN2893" s="573"/>
      <c r="BO2893" s="345"/>
      <c r="BP2893" s="345"/>
      <c r="BQ2893" s="337"/>
      <c r="BR2893" s="337"/>
      <c r="BS2893" s="337"/>
    </row>
    <row r="2894" spans="1:71" ht="15.75" customHeight="1" thickTop="1" thickBot="1">
      <c r="A2894" s="54"/>
      <c r="B2894" s="214"/>
      <c r="C2894" s="215"/>
      <c r="D2894" s="215"/>
      <c r="E2894" s="215"/>
      <c r="F2894" s="74"/>
      <c r="G2894" s="74"/>
      <c r="H2894" s="215"/>
      <c r="I2894" s="215"/>
      <c r="J2894" s="215"/>
      <c r="K2894" s="215"/>
      <c r="L2894" s="215"/>
      <c r="M2894" s="215"/>
      <c r="N2894" s="215"/>
      <c r="O2894" s="215"/>
      <c r="P2894" s="215"/>
      <c r="Q2894" s="215"/>
      <c r="R2894" s="215"/>
      <c r="S2894" s="215"/>
      <c r="T2894" s="215"/>
      <c r="U2894" s="215"/>
      <c r="V2894" s="215"/>
      <c r="W2894" s="215"/>
      <c r="X2894" s="215"/>
      <c r="Y2894" s="215"/>
      <c r="Z2894" s="215"/>
      <c r="AA2894" s="215"/>
      <c r="AB2894" s="215"/>
      <c r="AC2894" s="215"/>
      <c r="AD2894" s="215"/>
      <c r="AE2894" s="215"/>
      <c r="AF2894" s="220"/>
      <c r="AG2894" s="220"/>
      <c r="AH2894" s="215"/>
      <c r="AI2894" s="215"/>
      <c r="AJ2894" s="215"/>
      <c r="AK2894" s="215"/>
      <c r="AL2894" s="215"/>
      <c r="AM2894" s="215"/>
      <c r="AN2894" s="215"/>
      <c r="AO2894" s="215"/>
      <c r="AP2894" s="215"/>
      <c r="AQ2894" s="215"/>
      <c r="AR2894" s="215"/>
      <c r="AS2894" s="215"/>
      <c r="AT2894" s="215"/>
      <c r="AU2894" s="215"/>
      <c r="AV2894" s="215"/>
      <c r="AW2894" s="215"/>
      <c r="AX2894" s="215"/>
      <c r="AY2894" s="215"/>
      <c r="AZ2894" s="215"/>
      <c r="BA2894" s="215"/>
      <c r="BB2894" s="215"/>
      <c r="BC2894" s="215"/>
      <c r="BD2894" s="215"/>
      <c r="BE2894" s="215"/>
      <c r="BF2894" s="215"/>
      <c r="BG2894" s="215"/>
      <c r="BH2894" s="215"/>
      <c r="BI2894" s="215"/>
      <c r="BJ2894" s="215"/>
      <c r="BK2894" s="215"/>
      <c r="BL2894" s="215"/>
      <c r="BM2894" s="215"/>
      <c r="BN2894" s="221"/>
      <c r="BO2894" s="75"/>
      <c r="BP2894" s="75"/>
      <c r="BQ2894" s="54"/>
      <c r="BR2894" s="54"/>
      <c r="BS2894" s="54"/>
    </row>
    <row r="2895" spans="1:71" s="73" customFormat="1" ht="80.25" customHeight="1" thickTop="1" thickBot="1">
      <c r="A2895" s="72"/>
      <c r="B2895" s="656" t="s">
        <v>62</v>
      </c>
      <c r="C2895" s="657"/>
      <c r="D2895" s="616" t="s">
        <v>54</v>
      </c>
      <c r="E2895" s="616"/>
      <c r="F2895" s="76"/>
      <c r="G2895" s="76"/>
      <c r="H2895" s="607"/>
      <c r="I2895" s="608"/>
      <c r="J2895" s="609"/>
      <c r="K2895" s="346"/>
      <c r="L2895" s="607"/>
      <c r="M2895" s="608"/>
      <c r="N2895" s="609"/>
      <c r="O2895" s="510" t="s">
        <v>49</v>
      </c>
      <c r="P2895" s="511"/>
      <c r="Q2895" s="511"/>
      <c r="R2895" s="511"/>
      <c r="S2895" s="607"/>
      <c r="T2895" s="608"/>
      <c r="U2895" s="609"/>
      <c r="V2895" s="346"/>
      <c r="W2895" s="607"/>
      <c r="X2895" s="608"/>
      <c r="Y2895" s="609"/>
      <c r="Z2895" s="510" t="s">
        <v>115</v>
      </c>
      <c r="AA2895" s="511"/>
      <c r="AB2895" s="511"/>
      <c r="AC2895" s="511"/>
      <c r="AD2895" s="511"/>
      <c r="AE2895" s="511"/>
      <c r="AF2895" s="511"/>
      <c r="AG2895" s="511"/>
      <c r="AH2895" s="511"/>
      <c r="AI2895" s="512"/>
      <c r="AJ2895" s="607"/>
      <c r="AK2895" s="608"/>
      <c r="AL2895" s="609"/>
      <c r="AM2895" s="346"/>
      <c r="AN2895" s="607"/>
      <c r="AO2895" s="608"/>
      <c r="AP2895" s="609"/>
      <c r="AQ2895" s="510" t="s">
        <v>53</v>
      </c>
      <c r="AR2895" s="511"/>
      <c r="AS2895" s="511"/>
      <c r="AT2895" s="512"/>
      <c r="AU2895" s="607"/>
      <c r="AV2895" s="608"/>
      <c r="AW2895" s="609"/>
      <c r="AX2895" s="346"/>
      <c r="AY2895" s="607"/>
      <c r="AZ2895" s="608"/>
      <c r="BA2895" s="609"/>
      <c r="BB2895" s="614" t="s">
        <v>117</v>
      </c>
      <c r="BC2895" s="615"/>
      <c r="BD2895" s="615"/>
      <c r="BE2895" s="658"/>
      <c r="BF2895" s="520">
        <f>BL2890</f>
        <v>0</v>
      </c>
      <c r="BG2895" s="521"/>
      <c r="BH2895" s="522"/>
      <c r="BI2895" s="346"/>
      <c r="BJ2895" s="520">
        <f>BL2892</f>
        <v>0</v>
      </c>
      <c r="BK2895" s="521"/>
      <c r="BL2895" s="522"/>
      <c r="BM2895" s="227"/>
      <c r="BN2895" s="228"/>
      <c r="BO2895" s="77"/>
      <c r="BP2895" s="77"/>
      <c r="BQ2895" s="72"/>
      <c r="BR2895" s="72"/>
      <c r="BS2895" s="72"/>
    </row>
    <row r="2896" spans="1:71" ht="15.6" customHeight="1" thickTop="1" thickBot="1">
      <c r="A2896" s="54"/>
      <c r="B2896" s="216"/>
      <c r="C2896" s="210"/>
      <c r="D2896" s="217"/>
      <c r="E2896" s="217"/>
      <c r="F2896" s="78"/>
      <c r="G2896" s="78"/>
      <c r="H2896" s="224"/>
      <c r="I2896" s="224"/>
      <c r="J2896" s="224"/>
      <c r="K2896" s="224"/>
      <c r="L2896" s="224"/>
      <c r="M2896" s="224"/>
      <c r="N2896" s="224"/>
      <c r="O2896" s="222"/>
      <c r="P2896" s="222"/>
      <c r="Q2896" s="222"/>
      <c r="R2896" s="222"/>
      <c r="S2896" s="224"/>
      <c r="T2896" s="224"/>
      <c r="U2896" s="224"/>
      <c r="V2896" s="223"/>
      <c r="W2896" s="224"/>
      <c r="X2896" s="224"/>
      <c r="Y2896" s="224"/>
      <c r="Z2896" s="222"/>
      <c r="AA2896" s="222"/>
      <c r="AB2896" s="222"/>
      <c r="AC2896" s="222"/>
      <c r="AD2896" s="224"/>
      <c r="AE2896" s="224"/>
      <c r="AF2896" s="224"/>
      <c r="AG2896" s="224"/>
      <c r="AH2896" s="223"/>
      <c r="AI2896" s="223"/>
      <c r="AJ2896" s="224"/>
      <c r="AK2896" s="222"/>
      <c r="AL2896" s="222"/>
      <c r="AM2896" s="222"/>
      <c r="AN2896" s="222"/>
      <c r="AO2896" s="224"/>
      <c r="AP2896" s="224"/>
      <c r="AQ2896" s="222"/>
      <c r="AR2896" s="222"/>
      <c r="AS2896" s="222"/>
      <c r="AT2896" s="222"/>
      <c r="AU2896" s="224"/>
      <c r="AV2896" s="224"/>
      <c r="AW2896" s="224"/>
      <c r="AX2896" s="224"/>
      <c r="AY2896" s="224"/>
      <c r="AZ2896" s="226"/>
      <c r="BA2896" s="226"/>
      <c r="BB2896" s="222"/>
      <c r="BC2896" s="230"/>
      <c r="BD2896" s="231"/>
      <c r="BE2896" s="231"/>
      <c r="BF2896" s="232"/>
      <c r="BG2896" s="232"/>
      <c r="BH2896" s="226"/>
      <c r="BI2896" s="224"/>
      <c r="BJ2896" s="233"/>
      <c r="BK2896" s="233"/>
      <c r="BL2896" s="226"/>
      <c r="BM2896" s="229"/>
      <c r="BN2896" s="234"/>
      <c r="BO2896" s="79"/>
      <c r="BP2896" s="79"/>
      <c r="BQ2896" s="54"/>
      <c r="BR2896" s="54"/>
      <c r="BS2896" s="54"/>
    </row>
    <row r="2897" spans="1:71" s="73" customFormat="1" ht="80.25" customHeight="1" thickTop="1" thickBot="1">
      <c r="A2897" s="72"/>
      <c r="B2897" s="614" t="s">
        <v>47</v>
      </c>
      <c r="C2897" s="615"/>
      <c r="D2897" s="616" t="s">
        <v>55</v>
      </c>
      <c r="E2897" s="616"/>
      <c r="F2897" s="76"/>
      <c r="G2897" s="76"/>
      <c r="H2897" s="520">
        <f>H2895</f>
        <v>0</v>
      </c>
      <c r="I2897" s="521"/>
      <c r="J2897" s="522"/>
      <c r="K2897" s="346"/>
      <c r="L2897" s="520">
        <f>L2895</f>
        <v>0</v>
      </c>
      <c r="M2897" s="521"/>
      <c r="N2897" s="522"/>
      <c r="O2897" s="510" t="s">
        <v>51</v>
      </c>
      <c r="P2897" s="511"/>
      <c r="Q2897" s="511"/>
      <c r="R2897" s="511"/>
      <c r="S2897" s="520">
        <f>S2895-H2895</f>
        <v>0</v>
      </c>
      <c r="T2897" s="521"/>
      <c r="U2897" s="522"/>
      <c r="V2897" s="346"/>
      <c r="W2897" s="520">
        <f>W2895-L2895</f>
        <v>0</v>
      </c>
      <c r="X2897" s="521"/>
      <c r="Y2897" s="522"/>
      <c r="Z2897" s="510" t="s">
        <v>116</v>
      </c>
      <c r="AA2897" s="511"/>
      <c r="AB2897" s="511"/>
      <c r="AC2897" s="511"/>
      <c r="AD2897" s="511"/>
      <c r="AE2897" s="511"/>
      <c r="AF2897" s="511"/>
      <c r="AG2897" s="511"/>
      <c r="AH2897" s="511"/>
      <c r="AI2897" s="512"/>
      <c r="AJ2897" s="520">
        <f>AJ2895-S2895</f>
        <v>0</v>
      </c>
      <c r="AK2897" s="521"/>
      <c r="AL2897" s="522"/>
      <c r="AM2897" s="346"/>
      <c r="AN2897" s="520">
        <f>AN2895-W2895</f>
        <v>0</v>
      </c>
      <c r="AO2897" s="521"/>
      <c r="AP2897" s="522"/>
      <c r="AQ2897" s="510" t="s">
        <v>52</v>
      </c>
      <c r="AR2897" s="511"/>
      <c r="AS2897" s="511"/>
      <c r="AT2897" s="512"/>
      <c r="AU2897" s="520">
        <f>AU2895-AJ2895</f>
        <v>0</v>
      </c>
      <c r="AV2897" s="521"/>
      <c r="AW2897" s="522"/>
      <c r="AX2897" s="346"/>
      <c r="AY2897" s="520">
        <f>AY2895-AN2895</f>
        <v>0</v>
      </c>
      <c r="AZ2897" s="521"/>
      <c r="BA2897" s="522"/>
      <c r="BB2897" s="614" t="s">
        <v>118</v>
      </c>
      <c r="BC2897" s="615"/>
      <c r="BD2897" s="615"/>
      <c r="BE2897" s="658"/>
      <c r="BF2897" s="520">
        <f>BF2895-AU2895</f>
        <v>0</v>
      </c>
      <c r="BG2897" s="521"/>
      <c r="BH2897" s="522"/>
      <c r="BI2897" s="346"/>
      <c r="BJ2897" s="520">
        <f>BJ2895-AY2895</f>
        <v>0</v>
      </c>
      <c r="BK2897" s="521"/>
      <c r="BL2897" s="522"/>
      <c r="BM2897" s="227"/>
      <c r="BN2897" s="228"/>
      <c r="BO2897" s="77"/>
      <c r="BP2897" s="77"/>
      <c r="BQ2897" s="72"/>
      <c r="BR2897" s="72"/>
      <c r="BS2897" s="72"/>
    </row>
    <row r="2898" spans="1:71" ht="15.75" customHeight="1" thickTop="1" thickBot="1">
      <c r="A2898" s="54"/>
      <c r="B2898" s="218"/>
      <c r="C2898" s="219"/>
      <c r="D2898" s="219"/>
      <c r="E2898" s="219"/>
      <c r="F2898" s="80"/>
      <c r="G2898" s="80"/>
      <c r="H2898" s="219"/>
      <c r="I2898" s="219"/>
      <c r="J2898" s="219"/>
      <c r="K2898" s="219"/>
      <c r="L2898" s="219"/>
      <c r="M2898" s="219"/>
      <c r="N2898" s="219"/>
      <c r="O2898" s="219"/>
      <c r="P2898" s="219"/>
      <c r="Q2898" s="219"/>
      <c r="R2898" s="219"/>
      <c r="S2898" s="219"/>
      <c r="T2898" s="219"/>
      <c r="U2898" s="219"/>
      <c r="V2898" s="219"/>
      <c r="W2898" s="219"/>
      <c r="X2898" s="219"/>
      <c r="Y2898" s="219"/>
      <c r="Z2898" s="219"/>
      <c r="AA2898" s="219"/>
      <c r="AB2898" s="219"/>
      <c r="AC2898" s="219"/>
      <c r="AD2898" s="219"/>
      <c r="AE2898" s="219"/>
      <c r="AF2898" s="225"/>
      <c r="AG2898" s="225"/>
      <c r="AH2898" s="219"/>
      <c r="AI2898" s="219"/>
      <c r="AJ2898" s="219"/>
      <c r="AK2898" s="219"/>
      <c r="AL2898" s="219"/>
      <c r="AM2898" s="219"/>
      <c r="AN2898" s="219"/>
      <c r="AO2898" s="219"/>
      <c r="AP2898" s="219"/>
      <c r="AQ2898" s="219"/>
      <c r="AR2898" s="219"/>
      <c r="AS2898" s="219"/>
      <c r="AT2898" s="219"/>
      <c r="AU2898" s="219"/>
      <c r="AV2898" s="219"/>
      <c r="AW2898" s="219"/>
      <c r="AX2898" s="219"/>
      <c r="AY2898" s="219"/>
      <c r="AZ2898" s="219"/>
      <c r="BA2898" s="617" t="s">
        <v>135</v>
      </c>
      <c r="BB2898" s="617"/>
      <c r="BC2898" s="617"/>
      <c r="BD2898" s="617"/>
      <c r="BE2898" s="617"/>
      <c r="BF2898" s="617"/>
      <c r="BG2898" s="617"/>
      <c r="BH2898" s="617"/>
      <c r="BI2898" s="617"/>
      <c r="BJ2898" s="617"/>
      <c r="BK2898" s="617"/>
      <c r="BL2898" s="617"/>
      <c r="BM2898" s="617"/>
      <c r="BN2898" s="618"/>
      <c r="BO2898" s="81"/>
      <c r="BP2898" s="81"/>
      <c r="BQ2898" s="54"/>
      <c r="BR2898" s="54"/>
      <c r="BS2898" s="54"/>
    </row>
    <row r="2899" spans="1:71" ht="12" customHeight="1" thickTop="1">
      <c r="A2899" s="54"/>
      <c r="B2899" s="55"/>
      <c r="C2899" s="54"/>
      <c r="D2899" s="54"/>
      <c r="E2899" s="54"/>
      <c r="F2899" s="56"/>
      <c r="G2899" s="56"/>
      <c r="H2899" s="54"/>
      <c r="I2899" s="54"/>
      <c r="J2899" s="54"/>
      <c r="K2899" s="54"/>
      <c r="L2899" s="54"/>
      <c r="M2899" s="54"/>
      <c r="N2899" s="54"/>
      <c r="O2899" s="54"/>
      <c r="P2899" s="54"/>
      <c r="Q2899" s="54"/>
      <c r="R2899" s="54"/>
      <c r="S2899" s="54"/>
      <c r="T2899" s="54"/>
      <c r="U2899" s="54"/>
      <c r="V2899" s="54"/>
      <c r="W2899" s="54"/>
      <c r="X2899" s="54"/>
      <c r="Y2899" s="54"/>
      <c r="Z2899" s="54"/>
      <c r="AA2899" s="54"/>
      <c r="AB2899" s="54"/>
      <c r="AC2899" s="54"/>
      <c r="AD2899" s="54"/>
      <c r="AE2899" s="54"/>
      <c r="AF2899" s="57"/>
      <c r="AG2899" s="57"/>
      <c r="AH2899" s="54"/>
      <c r="AI2899" s="54"/>
      <c r="AJ2899" s="54"/>
      <c r="AK2899" s="54"/>
      <c r="AL2899" s="54"/>
      <c r="AM2899" s="54"/>
      <c r="AN2899" s="54"/>
      <c r="AO2899" s="54"/>
      <c r="AP2899" s="54"/>
      <c r="AQ2899" s="54"/>
      <c r="AR2899" s="54"/>
      <c r="AS2899" s="54"/>
      <c r="AT2899" s="54"/>
      <c r="AU2899" s="54"/>
      <c r="AV2899" s="54"/>
      <c r="AW2899" s="54"/>
      <c r="AX2899" s="54"/>
      <c r="AY2899" s="54"/>
      <c r="AZ2899" s="54"/>
      <c r="BA2899" s="54"/>
      <c r="BB2899" s="54"/>
      <c r="BC2899" s="54"/>
      <c r="BD2899" s="54"/>
      <c r="BE2899" s="54"/>
      <c r="BF2899" s="54"/>
      <c r="BG2899" s="54"/>
      <c r="BH2899" s="54"/>
      <c r="BI2899" s="54"/>
      <c r="BJ2899" s="54"/>
      <c r="BK2899" s="54"/>
      <c r="BL2899" s="54"/>
      <c r="BM2899" s="54"/>
      <c r="BN2899" s="54"/>
      <c r="BO2899" s="58"/>
      <c r="BP2899" s="58"/>
      <c r="BQ2899" s="54"/>
      <c r="BR2899" s="54"/>
      <c r="BS2899" s="54"/>
    </row>
    <row r="2900" spans="1:71" s="61" customFormat="1" ht="33.75">
      <c r="A2900" s="60"/>
      <c r="B2900" s="503" t="s">
        <v>9</v>
      </c>
      <c r="C2900" s="503"/>
      <c r="D2900" s="503"/>
      <c r="E2900" s="503"/>
      <c r="F2900" s="503"/>
      <c r="G2900" s="503"/>
      <c r="H2900" s="503"/>
      <c r="I2900" s="503"/>
      <c r="J2900" s="503"/>
      <c r="K2900" s="503"/>
      <c r="L2900" s="503"/>
      <c r="M2900" s="503"/>
      <c r="N2900" s="503"/>
      <c r="O2900" s="503"/>
      <c r="P2900" s="503"/>
      <c r="Q2900" s="503"/>
      <c r="R2900" s="503"/>
      <c r="S2900" s="503"/>
      <c r="T2900" s="503"/>
      <c r="U2900" s="503"/>
      <c r="V2900" s="503"/>
      <c r="W2900" s="503"/>
      <c r="X2900" s="503"/>
      <c r="Y2900" s="503"/>
      <c r="Z2900" s="503"/>
      <c r="AA2900" s="503"/>
      <c r="AB2900" s="503"/>
      <c r="AC2900" s="503"/>
      <c r="AD2900" s="503"/>
      <c r="AE2900" s="503"/>
      <c r="AF2900" s="503"/>
      <c r="AG2900" s="503"/>
      <c r="AH2900" s="503"/>
      <c r="AI2900" s="503"/>
      <c r="AJ2900" s="503"/>
      <c r="AK2900" s="503"/>
      <c r="AL2900" s="503"/>
      <c r="AM2900" s="503"/>
      <c r="AN2900" s="503"/>
      <c r="AO2900" s="503"/>
      <c r="AP2900" s="503"/>
      <c r="AQ2900" s="503"/>
      <c r="AR2900" s="503"/>
      <c r="AS2900" s="503"/>
      <c r="AT2900" s="503"/>
      <c r="AU2900" s="503"/>
      <c r="AV2900" s="503"/>
      <c r="AW2900" s="503"/>
      <c r="AX2900" s="503"/>
      <c r="AY2900" s="503"/>
      <c r="AZ2900" s="503"/>
      <c r="BA2900" s="503"/>
      <c r="BB2900" s="503"/>
      <c r="BC2900" s="503"/>
      <c r="BD2900" s="503"/>
      <c r="BE2900" s="503"/>
      <c r="BF2900" s="503"/>
      <c r="BG2900" s="503"/>
      <c r="BH2900" s="503"/>
      <c r="BI2900" s="503"/>
      <c r="BJ2900" s="503"/>
      <c r="BK2900" s="503"/>
      <c r="BL2900" s="503"/>
      <c r="BM2900" s="503"/>
      <c r="BN2900" s="503"/>
      <c r="BO2900" s="192"/>
      <c r="BP2900" s="192"/>
      <c r="BQ2900" s="60"/>
      <c r="BR2900" s="60"/>
      <c r="BS2900" s="60"/>
    </row>
    <row r="2901" spans="1:71" ht="10.9" customHeight="1">
      <c r="A2901" s="54"/>
      <c r="B2901" s="193"/>
      <c r="C2901" s="194"/>
      <c r="D2901" s="194"/>
      <c r="E2901" s="194"/>
      <c r="F2901" s="195"/>
      <c r="G2901" s="195"/>
      <c r="H2901" s="194"/>
      <c r="I2901" s="194"/>
      <c r="J2901" s="194"/>
      <c r="K2901" s="194"/>
      <c r="L2901" s="194"/>
      <c r="M2901" s="194"/>
      <c r="N2901" s="194"/>
      <c r="O2901" s="194"/>
      <c r="P2901" s="194"/>
      <c r="Q2901" s="194"/>
      <c r="R2901" s="194"/>
      <c r="S2901" s="194"/>
      <c r="T2901" s="194"/>
      <c r="U2901" s="194"/>
      <c r="V2901" s="194"/>
      <c r="W2901" s="194"/>
      <c r="X2901" s="194"/>
      <c r="Y2901" s="194"/>
      <c r="Z2901" s="194"/>
      <c r="AA2901" s="194"/>
      <c r="AB2901" s="194"/>
      <c r="AC2901" s="194"/>
      <c r="AD2901" s="194"/>
      <c r="AE2901" s="194"/>
      <c r="AF2901" s="196"/>
      <c r="AG2901" s="196"/>
      <c r="AH2901" s="194"/>
      <c r="AI2901" s="194"/>
      <c r="AJ2901" s="194"/>
      <c r="AK2901" s="194"/>
      <c r="AL2901" s="194"/>
      <c r="AM2901" s="194"/>
      <c r="AN2901" s="194"/>
      <c r="AO2901" s="194"/>
      <c r="AP2901" s="194"/>
      <c r="AQ2901" s="194"/>
      <c r="AR2901" s="194"/>
      <c r="AS2901" s="194"/>
      <c r="AT2901" s="194"/>
      <c r="AU2901" s="194"/>
      <c r="AV2901" s="194"/>
      <c r="AW2901" s="194"/>
      <c r="AX2901" s="194"/>
      <c r="AY2901" s="194"/>
      <c r="AZ2901" s="194"/>
      <c r="BA2901" s="194"/>
      <c r="BB2901" s="194"/>
      <c r="BC2901" s="194"/>
      <c r="BD2901" s="194"/>
      <c r="BE2901" s="194"/>
      <c r="BF2901" s="194"/>
      <c r="BG2901" s="194"/>
      <c r="BH2901" s="194"/>
      <c r="BI2901" s="194"/>
      <c r="BJ2901" s="194"/>
      <c r="BK2901" s="194"/>
      <c r="BL2901" s="194"/>
      <c r="BM2901" s="194"/>
      <c r="BN2901" s="508"/>
      <c r="BO2901" s="508"/>
      <c r="BP2901" s="508"/>
      <c r="BQ2901" s="54"/>
      <c r="BR2901" s="54"/>
      <c r="BS2901" s="54"/>
    </row>
    <row r="2902" spans="1:71" s="62" customFormat="1" ht="36.75" customHeight="1">
      <c r="A2902" s="55"/>
      <c r="B2902" s="193"/>
      <c r="C2902" s="193"/>
      <c r="D2902" s="197" t="s">
        <v>10</v>
      </c>
      <c r="E2902" s="514" t="str">
        <f>IF(ROSTER!D$3="","",ROSTER!D$3)</f>
        <v/>
      </c>
      <c r="F2902" s="514"/>
      <c r="G2902" s="514"/>
      <c r="H2902" s="514"/>
      <c r="I2902" s="514"/>
      <c r="J2902" s="514"/>
      <c r="K2902" s="514"/>
      <c r="L2902" s="514"/>
      <c r="M2902" s="514"/>
      <c r="N2902" s="514"/>
      <c r="O2902" s="514"/>
      <c r="P2902" s="514"/>
      <c r="Q2902" s="514"/>
      <c r="R2902" s="514"/>
      <c r="S2902" s="514"/>
      <c r="T2902" s="514"/>
      <c r="U2902" s="514"/>
      <c r="V2902" s="514"/>
      <c r="W2902" s="514"/>
      <c r="X2902" s="514"/>
      <c r="Y2902" s="514"/>
      <c r="Z2902" s="514"/>
      <c r="AA2902" s="514"/>
      <c r="AB2902" s="514"/>
      <c r="AC2902" s="514"/>
      <c r="AD2902" s="198"/>
      <c r="AE2902" s="505" t="s">
        <v>11</v>
      </c>
      <c r="AF2902" s="505"/>
      <c r="AG2902" s="505"/>
      <c r="AH2902" s="505"/>
      <c r="AI2902" s="505"/>
      <c r="AJ2902" s="505"/>
      <c r="AK2902" s="505"/>
      <c r="AL2902" s="505"/>
      <c r="AM2902" s="505"/>
      <c r="AN2902" s="513"/>
      <c r="AO2902" s="513"/>
      <c r="AP2902" s="513"/>
      <c r="AQ2902" s="513"/>
      <c r="AR2902" s="513"/>
      <c r="AS2902" s="513"/>
      <c r="AT2902" s="513"/>
      <c r="AU2902" s="513"/>
      <c r="AV2902" s="513"/>
      <c r="AW2902" s="513"/>
      <c r="AX2902" s="513"/>
      <c r="AY2902" s="513"/>
      <c r="AZ2902" s="513"/>
      <c r="BA2902" s="513"/>
      <c r="BB2902" s="513"/>
      <c r="BC2902" s="513"/>
      <c r="BD2902" s="513"/>
      <c r="BE2902" s="513"/>
      <c r="BF2902" s="513"/>
      <c r="BG2902" s="513"/>
      <c r="BH2902" s="513"/>
      <c r="BI2902" s="513"/>
      <c r="BJ2902" s="513"/>
      <c r="BK2902" s="513"/>
      <c r="BL2902" s="513"/>
      <c r="BM2902" s="513"/>
      <c r="BN2902" s="508"/>
      <c r="BO2902" s="508"/>
      <c r="BP2902" s="508"/>
      <c r="BQ2902" s="55"/>
      <c r="BR2902" s="55"/>
      <c r="BS2902" s="55"/>
    </row>
    <row r="2903" spans="1:71" ht="8.85" customHeight="1">
      <c r="A2903" s="63"/>
      <c r="B2903" s="193"/>
      <c r="C2903" s="196" t="s">
        <v>36</v>
      </c>
      <c r="D2903" s="196"/>
      <c r="E2903" s="196"/>
      <c r="F2903" s="199"/>
      <c r="G2903" s="199"/>
      <c r="H2903" s="196"/>
      <c r="I2903" s="196"/>
      <c r="J2903" s="200"/>
      <c r="K2903" s="200"/>
      <c r="L2903" s="200"/>
      <c r="M2903" s="200"/>
      <c r="N2903" s="200"/>
      <c r="O2903" s="200"/>
      <c r="P2903" s="200"/>
      <c r="Q2903" s="200"/>
      <c r="R2903" s="200"/>
      <c r="S2903" s="200"/>
      <c r="T2903" s="200"/>
      <c r="U2903" s="200"/>
      <c r="V2903" s="200"/>
      <c r="W2903" s="200"/>
      <c r="X2903" s="200"/>
      <c r="Y2903" s="200"/>
      <c r="Z2903" s="200"/>
      <c r="AA2903" s="200"/>
      <c r="AB2903" s="200"/>
      <c r="AC2903" s="200"/>
      <c r="AD2903" s="200"/>
      <c r="AE2903" s="200"/>
      <c r="AF2903" s="200"/>
      <c r="AG2903" s="196"/>
      <c r="AH2903" s="201"/>
      <c r="AI2903" s="202"/>
      <c r="AJ2903" s="202"/>
      <c r="AK2903" s="202"/>
      <c r="AL2903" s="202"/>
      <c r="AM2903" s="202"/>
      <c r="AN2903" s="202"/>
      <c r="AO2903" s="203"/>
      <c r="AP2903" s="204"/>
      <c r="AQ2903" s="204"/>
      <c r="AR2903" s="204"/>
      <c r="AS2903" s="204"/>
      <c r="AT2903" s="204"/>
      <c r="AU2903" s="204"/>
      <c r="AV2903" s="204"/>
      <c r="AW2903" s="204"/>
      <c r="AX2903" s="204"/>
      <c r="AY2903" s="204"/>
      <c r="AZ2903" s="204"/>
      <c r="BA2903" s="204"/>
      <c r="BB2903" s="204"/>
      <c r="BC2903" s="204"/>
      <c r="BD2903" s="204"/>
      <c r="BE2903" s="204"/>
      <c r="BF2903" s="204"/>
      <c r="BG2903" s="204"/>
      <c r="BH2903" s="204"/>
      <c r="BI2903" s="204"/>
      <c r="BJ2903" s="204"/>
      <c r="BK2903" s="204"/>
      <c r="BL2903" s="204"/>
      <c r="BM2903" s="204"/>
      <c r="BN2903" s="204"/>
      <c r="BO2903" s="205"/>
      <c r="BP2903" s="205"/>
      <c r="BQ2903" s="63"/>
      <c r="BR2903" s="63"/>
      <c r="BS2903" s="63"/>
    </row>
    <row r="2904" spans="1:71" s="62" customFormat="1" ht="42.75">
      <c r="A2904" s="55"/>
      <c r="B2904" s="193"/>
      <c r="C2904" s="519" t="s">
        <v>35</v>
      </c>
      <c r="D2904" s="519"/>
      <c r="E2904" s="513"/>
      <c r="F2904" s="513"/>
      <c r="G2904" s="513"/>
      <c r="H2904" s="513"/>
      <c r="I2904" s="513"/>
      <c r="J2904" s="513"/>
      <c r="K2904" s="513"/>
      <c r="L2904" s="513"/>
      <c r="M2904" s="513"/>
      <c r="N2904" s="513"/>
      <c r="O2904" s="513"/>
      <c r="P2904" s="513"/>
      <c r="Q2904" s="513"/>
      <c r="R2904" s="513"/>
      <c r="S2904" s="513"/>
      <c r="T2904" s="513"/>
      <c r="U2904" s="513"/>
      <c r="V2904" s="513"/>
      <c r="W2904" s="513"/>
      <c r="X2904" s="513"/>
      <c r="Y2904" s="513"/>
      <c r="Z2904" s="513"/>
      <c r="AA2904" s="513"/>
      <c r="AB2904" s="513"/>
      <c r="AC2904" s="513"/>
      <c r="AD2904" s="198"/>
      <c r="AE2904" s="239" t="s">
        <v>19</v>
      </c>
      <c r="AF2904" s="239"/>
      <c r="AG2904" s="239"/>
      <c r="AH2904" s="505" t="s">
        <v>19</v>
      </c>
      <c r="AI2904" s="505"/>
      <c r="AJ2904" s="505"/>
      <c r="AK2904" s="505"/>
      <c r="AL2904" s="505"/>
      <c r="AM2904" s="505"/>
      <c r="AN2904" s="513"/>
      <c r="AO2904" s="513"/>
      <c r="AP2904" s="513"/>
      <c r="AQ2904" s="513"/>
      <c r="AR2904" s="513"/>
      <c r="AS2904" s="513"/>
      <c r="AT2904" s="513"/>
      <c r="AU2904" s="513"/>
      <c r="AV2904" s="513"/>
      <c r="AW2904" s="513"/>
      <c r="AX2904" s="513"/>
      <c r="AY2904" s="513"/>
      <c r="AZ2904" s="513"/>
      <c r="BA2904" s="505" t="s">
        <v>12</v>
      </c>
      <c r="BB2904" s="505"/>
      <c r="BC2904" s="505"/>
      <c r="BD2904" s="504"/>
      <c r="BE2904" s="504"/>
      <c r="BF2904" s="504"/>
      <c r="BG2904" s="504"/>
      <c r="BH2904" s="504"/>
      <c r="BI2904" s="504"/>
      <c r="BJ2904" s="504"/>
      <c r="BK2904" s="504"/>
      <c r="BL2904" s="504"/>
      <c r="BM2904" s="504"/>
      <c r="BN2904" s="206"/>
      <c r="BO2904" s="207"/>
      <c r="BP2904" s="207"/>
      <c r="BQ2904" s="64">
        <f>IF(BD2904=0,0,1)</f>
        <v>0</v>
      </c>
      <c r="BR2904" s="65">
        <f>IF((BE2958+BI2958)&gt;(AO2958+AS2958),1,0)</f>
        <v>0</v>
      </c>
      <c r="BS2904" s="66"/>
    </row>
    <row r="2905" spans="1:71" ht="9.6" customHeight="1">
      <c r="A2905" s="54"/>
      <c r="B2905" s="193"/>
      <c r="C2905" s="194"/>
      <c r="D2905" s="194"/>
      <c r="E2905" s="194"/>
      <c r="F2905" s="195"/>
      <c r="G2905" s="195"/>
      <c r="H2905" s="194"/>
      <c r="I2905" s="194"/>
      <c r="J2905" s="194"/>
      <c r="K2905" s="194"/>
      <c r="L2905" s="194"/>
      <c r="M2905" s="194"/>
      <c r="N2905" s="194"/>
      <c r="O2905" s="194"/>
      <c r="P2905" s="194"/>
      <c r="Q2905" s="194"/>
      <c r="R2905" s="194"/>
      <c r="S2905" s="194"/>
      <c r="T2905" s="194"/>
      <c r="U2905" s="194"/>
      <c r="V2905" s="194"/>
      <c r="W2905" s="194"/>
      <c r="X2905" s="194"/>
      <c r="Y2905" s="194"/>
      <c r="Z2905" s="194"/>
      <c r="AA2905" s="194"/>
      <c r="AB2905" s="194"/>
      <c r="AC2905" s="194"/>
      <c r="AD2905" s="194"/>
      <c r="AE2905" s="194"/>
      <c r="AF2905" s="196"/>
      <c r="AG2905" s="196"/>
      <c r="AH2905" s="194"/>
      <c r="AI2905" s="194"/>
      <c r="AJ2905" s="194"/>
      <c r="AK2905" s="194"/>
      <c r="AL2905" s="194"/>
      <c r="AM2905" s="194"/>
      <c r="AN2905" s="194"/>
      <c r="AO2905" s="194"/>
      <c r="AP2905" s="194"/>
      <c r="AQ2905" s="194"/>
      <c r="AR2905" s="194"/>
      <c r="AS2905" s="194"/>
      <c r="AT2905" s="194"/>
      <c r="AU2905" s="194"/>
      <c r="AV2905" s="194"/>
      <c r="AW2905" s="194"/>
      <c r="AX2905" s="194"/>
      <c r="AY2905" s="194"/>
      <c r="AZ2905" s="194"/>
      <c r="BA2905" s="194"/>
      <c r="BB2905" s="194"/>
      <c r="BC2905" s="194"/>
      <c r="BD2905" s="194"/>
      <c r="BE2905" s="194"/>
      <c r="BF2905" s="194"/>
      <c r="BG2905" s="194"/>
      <c r="BH2905" s="194"/>
      <c r="BI2905" s="194"/>
      <c r="BJ2905" s="194"/>
      <c r="BK2905" s="194"/>
      <c r="BL2905" s="194"/>
      <c r="BM2905" s="194"/>
      <c r="BN2905" s="194"/>
      <c r="BO2905" s="208"/>
      <c r="BP2905" s="208"/>
      <c r="BQ2905" s="54"/>
      <c r="BR2905" s="54"/>
      <c r="BS2905" s="54"/>
    </row>
    <row r="2906" spans="1:71" ht="8.85" customHeight="1" thickBot="1">
      <c r="A2906" s="54"/>
      <c r="B2906" s="209"/>
      <c r="C2906" s="210"/>
      <c r="D2906" s="210"/>
      <c r="E2906" s="210"/>
      <c r="F2906" s="211"/>
      <c r="G2906" s="211"/>
      <c r="H2906" s="210"/>
      <c r="I2906" s="210"/>
      <c r="J2906" s="210"/>
      <c r="K2906" s="210"/>
      <c r="L2906" s="210"/>
      <c r="M2906" s="210"/>
      <c r="N2906" s="210"/>
      <c r="O2906" s="210"/>
      <c r="P2906" s="210"/>
      <c r="Q2906" s="210"/>
      <c r="R2906" s="210"/>
      <c r="S2906" s="210"/>
      <c r="T2906" s="210"/>
      <c r="U2906" s="210"/>
      <c r="V2906" s="210"/>
      <c r="W2906" s="210"/>
      <c r="X2906" s="210"/>
      <c r="Y2906" s="210"/>
      <c r="Z2906" s="210"/>
      <c r="AA2906" s="210"/>
      <c r="AB2906" s="210"/>
      <c r="AC2906" s="210"/>
      <c r="AD2906" s="210"/>
      <c r="AE2906" s="210"/>
      <c r="AF2906" s="212"/>
      <c r="AG2906" s="212"/>
      <c r="AH2906" s="210"/>
      <c r="AI2906" s="210"/>
      <c r="AJ2906" s="210"/>
      <c r="AK2906" s="210"/>
      <c r="AL2906" s="210"/>
      <c r="AM2906" s="210"/>
      <c r="AN2906" s="210"/>
      <c r="AO2906" s="210"/>
      <c r="AP2906" s="210"/>
      <c r="AQ2906" s="210"/>
      <c r="AR2906" s="210"/>
      <c r="AS2906" s="210"/>
      <c r="AT2906" s="210"/>
      <c r="AU2906" s="210"/>
      <c r="AV2906" s="210"/>
      <c r="AW2906" s="210"/>
      <c r="AX2906" s="210"/>
      <c r="AY2906" s="210"/>
      <c r="AZ2906" s="210"/>
      <c r="BA2906" s="210"/>
      <c r="BB2906" s="210"/>
      <c r="BC2906" s="210"/>
      <c r="BD2906" s="210"/>
      <c r="BE2906" s="210"/>
      <c r="BF2906" s="210"/>
      <c r="BG2906" s="210"/>
      <c r="BH2906" s="210"/>
      <c r="BI2906" s="210"/>
      <c r="BJ2906" s="210"/>
      <c r="BK2906" s="210"/>
      <c r="BL2906" s="210"/>
      <c r="BM2906" s="210"/>
      <c r="BN2906" s="210"/>
      <c r="BO2906" s="213"/>
      <c r="BP2906" s="213"/>
      <c r="BQ2906" s="54"/>
      <c r="BR2906" s="54"/>
      <c r="BS2906" s="54"/>
    </row>
    <row r="2907" spans="1:71" s="62" customFormat="1" ht="33.4" customHeight="1" thickTop="1">
      <c r="A2907" s="66"/>
      <c r="B2907" s="515" t="s">
        <v>0</v>
      </c>
      <c r="C2907" s="531" t="s">
        <v>1</v>
      </c>
      <c r="D2907" s="532"/>
      <c r="E2907" s="332" t="s">
        <v>26</v>
      </c>
      <c r="F2907" s="499" t="s">
        <v>104</v>
      </c>
      <c r="G2907" s="499" t="s">
        <v>105</v>
      </c>
      <c r="H2907" s="527" t="s">
        <v>38</v>
      </c>
      <c r="I2907" s="528"/>
      <c r="J2907" s="564" t="s">
        <v>7</v>
      </c>
      <c r="K2907" s="564"/>
      <c r="L2907" s="564"/>
      <c r="M2907" s="564"/>
      <c r="N2907" s="564"/>
      <c r="O2907" s="564"/>
      <c r="P2907" s="564" t="s">
        <v>2</v>
      </c>
      <c r="Q2907" s="564"/>
      <c r="R2907" s="564"/>
      <c r="S2907" s="564"/>
      <c r="T2907" s="564"/>
      <c r="U2907" s="564"/>
      <c r="V2907" s="610" t="s">
        <v>32</v>
      </c>
      <c r="W2907" s="611"/>
      <c r="X2907" s="610" t="s">
        <v>33</v>
      </c>
      <c r="Y2907" s="611"/>
      <c r="Z2907" s="619" t="s">
        <v>41</v>
      </c>
      <c r="AA2907" s="620"/>
      <c r="AB2907" s="623" t="s">
        <v>6</v>
      </c>
      <c r="AC2907" s="623"/>
      <c r="AD2907" s="623"/>
      <c r="AE2907" s="623"/>
      <c r="AF2907" s="623"/>
      <c r="AG2907" s="623"/>
      <c r="AH2907" s="564" t="s">
        <v>66</v>
      </c>
      <c r="AI2907" s="564"/>
      <c r="AJ2907" s="564"/>
      <c r="AK2907" s="564"/>
      <c r="AL2907" s="564"/>
      <c r="AM2907" s="564"/>
      <c r="AN2907" s="564" t="s">
        <v>67</v>
      </c>
      <c r="AO2907" s="564"/>
      <c r="AP2907" s="564"/>
      <c r="AQ2907" s="564"/>
      <c r="AR2907" s="564"/>
      <c r="AS2907" s="564"/>
      <c r="AT2907" s="564" t="s">
        <v>68</v>
      </c>
      <c r="AU2907" s="564"/>
      <c r="AV2907" s="564"/>
      <c r="AW2907" s="564"/>
      <c r="AX2907" s="564"/>
      <c r="AY2907" s="583"/>
      <c r="AZ2907" s="564" t="s">
        <v>4</v>
      </c>
      <c r="BA2907" s="564"/>
      <c r="BB2907" s="564"/>
      <c r="BC2907" s="564"/>
      <c r="BD2907" s="564"/>
      <c r="BE2907" s="564"/>
      <c r="BF2907" s="564" t="s">
        <v>69</v>
      </c>
      <c r="BG2907" s="564"/>
      <c r="BH2907" s="564"/>
      <c r="BI2907" s="564"/>
      <c r="BJ2907" s="564"/>
      <c r="BK2907" s="582"/>
      <c r="BL2907" s="659" t="s">
        <v>119</v>
      </c>
      <c r="BM2907" s="660"/>
      <c r="BN2907" s="661"/>
      <c r="BO2907" s="603" t="s">
        <v>83</v>
      </c>
      <c r="BP2907" s="603" t="s">
        <v>84</v>
      </c>
      <c r="BQ2907" s="66"/>
      <c r="BR2907" s="66"/>
      <c r="BS2907" s="66"/>
    </row>
    <row r="2908" spans="1:71" s="68" customFormat="1" ht="45" customHeight="1">
      <c r="A2908" s="67"/>
      <c r="B2908" s="516"/>
      <c r="C2908" s="533"/>
      <c r="D2908" s="534"/>
      <c r="E2908" s="331" t="s">
        <v>106</v>
      </c>
      <c r="F2908" s="500"/>
      <c r="G2908" s="500"/>
      <c r="H2908" s="529"/>
      <c r="I2908" s="530"/>
      <c r="J2908" s="562" t="s">
        <v>15</v>
      </c>
      <c r="K2908" s="563"/>
      <c r="L2908" s="525" t="s">
        <v>16</v>
      </c>
      <c r="M2908" s="526"/>
      <c r="N2908" s="517" t="s">
        <v>17</v>
      </c>
      <c r="O2908" s="518" t="s">
        <v>8</v>
      </c>
      <c r="P2908" s="562" t="s">
        <v>24</v>
      </c>
      <c r="Q2908" s="563"/>
      <c r="R2908" s="525" t="s">
        <v>22</v>
      </c>
      <c r="S2908" s="526"/>
      <c r="T2908" s="517" t="s">
        <v>17</v>
      </c>
      <c r="U2908" s="518"/>
      <c r="V2908" s="612"/>
      <c r="W2908" s="613"/>
      <c r="X2908" s="612"/>
      <c r="Y2908" s="613"/>
      <c r="Z2908" s="621"/>
      <c r="AA2908" s="622"/>
      <c r="AB2908" s="638" t="s">
        <v>50</v>
      </c>
      <c r="AC2908" s="639"/>
      <c r="AD2908" s="636" t="s">
        <v>21</v>
      </c>
      <c r="AE2908" s="637" t="s">
        <v>3</v>
      </c>
      <c r="AF2908" s="624" t="s">
        <v>5</v>
      </c>
      <c r="AG2908" s="625"/>
      <c r="AH2908" s="562" t="s">
        <v>50</v>
      </c>
      <c r="AI2908" s="563"/>
      <c r="AJ2908" s="525" t="s">
        <v>21</v>
      </c>
      <c r="AK2908" s="526" t="s">
        <v>3</v>
      </c>
      <c r="AL2908" s="523" t="s">
        <v>5</v>
      </c>
      <c r="AM2908" s="524"/>
      <c r="AN2908" s="562" t="s">
        <v>50</v>
      </c>
      <c r="AO2908" s="563"/>
      <c r="AP2908" s="525" t="s">
        <v>21</v>
      </c>
      <c r="AQ2908" s="526" t="s">
        <v>3</v>
      </c>
      <c r="AR2908" s="523" t="s">
        <v>5</v>
      </c>
      <c r="AS2908" s="524"/>
      <c r="AT2908" s="533" t="s">
        <v>50</v>
      </c>
      <c r="AU2908" s="584"/>
      <c r="AV2908" s="597" t="s">
        <v>21</v>
      </c>
      <c r="AW2908" s="598" t="s">
        <v>3</v>
      </c>
      <c r="AX2908" s="523" t="s">
        <v>5</v>
      </c>
      <c r="AY2908" s="585"/>
      <c r="AZ2908" s="562" t="s">
        <v>50</v>
      </c>
      <c r="BA2908" s="563"/>
      <c r="BB2908" s="525" t="s">
        <v>21</v>
      </c>
      <c r="BC2908" s="526" t="s">
        <v>3</v>
      </c>
      <c r="BD2908" s="523" t="s">
        <v>5</v>
      </c>
      <c r="BE2908" s="524"/>
      <c r="BF2908" s="533" t="s">
        <v>50</v>
      </c>
      <c r="BG2908" s="584"/>
      <c r="BH2908" s="597" t="s">
        <v>21</v>
      </c>
      <c r="BI2908" s="598" t="s">
        <v>3</v>
      </c>
      <c r="BJ2908" s="523" t="s">
        <v>5</v>
      </c>
      <c r="BK2908" s="524"/>
      <c r="BL2908" s="662"/>
      <c r="BM2908" s="663"/>
      <c r="BN2908" s="664"/>
      <c r="BO2908" s="604"/>
      <c r="BP2908" s="604"/>
      <c r="BQ2908" s="67"/>
      <c r="BR2908" s="67"/>
      <c r="BS2908" s="67"/>
    </row>
    <row r="2909" spans="1:71" ht="23.85" customHeight="1">
      <c r="A2909" s="69"/>
      <c r="B2909" s="548" t="str">
        <f>IF(ROSTER!B$8="","",ROSTER!B$8)</f>
        <v/>
      </c>
      <c r="C2909" s="536" t="str">
        <f>IF(ROSTER!C$8="","",ROSTER!C$8)</f>
        <v/>
      </c>
      <c r="D2909" s="537"/>
      <c r="E2909" s="546"/>
      <c r="F2909" s="501">
        <f>IF(E2909="y",1,IF(E2909="S",1,0))</f>
        <v>0</v>
      </c>
      <c r="G2909" s="506">
        <f>IF(E2909="S",1,0)</f>
        <v>0</v>
      </c>
      <c r="H2909" s="542"/>
      <c r="I2909" s="543"/>
      <c r="J2909" s="538"/>
      <c r="K2909" s="539"/>
      <c r="L2909" s="552"/>
      <c r="M2909" s="558"/>
      <c r="N2909" s="554">
        <f>L2909+J2909</f>
        <v>0</v>
      </c>
      <c r="O2909" s="555"/>
      <c r="P2909" s="538"/>
      <c r="Q2909" s="539"/>
      <c r="R2909" s="552"/>
      <c r="S2909" s="558"/>
      <c r="T2909" s="590">
        <f>R2909-P2909</f>
        <v>0</v>
      </c>
      <c r="U2909" s="591"/>
      <c r="V2909" s="550"/>
      <c r="W2909" s="543"/>
      <c r="X2909" s="538"/>
      <c r="Y2909" s="543"/>
      <c r="Z2909" s="538"/>
      <c r="AA2909" s="543"/>
      <c r="AB2909" s="538"/>
      <c r="AC2909" s="539"/>
      <c r="AD2909" s="552"/>
      <c r="AE2909" s="558"/>
      <c r="AF2909" s="586">
        <f>IF(AB2909=0,0,(AD2909/AB2909)*100)</f>
        <v>0</v>
      </c>
      <c r="AG2909" s="587"/>
      <c r="AH2909" s="538"/>
      <c r="AI2909" s="539"/>
      <c r="AJ2909" s="552"/>
      <c r="AK2909" s="558"/>
      <c r="AL2909" s="590">
        <f>IF(AH2909=0,0,(AJ2909/AH2909)*100)</f>
        <v>0</v>
      </c>
      <c r="AM2909" s="591"/>
      <c r="AN2909" s="538"/>
      <c r="AO2909" s="539"/>
      <c r="AP2909" s="552"/>
      <c r="AQ2909" s="558"/>
      <c r="AR2909" s="590">
        <f>IF(AN2909=0,0,(AP2909/AN2909)*100)</f>
        <v>0</v>
      </c>
      <c r="AS2909" s="591"/>
      <c r="AT2909" s="578">
        <f>AB2909+AH2909+AN2909</f>
        <v>0</v>
      </c>
      <c r="AU2909" s="579"/>
      <c r="AV2909" s="574">
        <f>AD2909+AJ2909+AP2909</f>
        <v>0</v>
      </c>
      <c r="AW2909" s="575"/>
      <c r="AX2909" s="590">
        <f>IF(AT2909=0,0,(AV2909/AT2909)*100)</f>
        <v>0</v>
      </c>
      <c r="AY2909" s="591"/>
      <c r="AZ2909" s="538"/>
      <c r="BA2909" s="539"/>
      <c r="BB2909" s="552"/>
      <c r="BC2909" s="558"/>
      <c r="BD2909" s="590">
        <f>IF(AZ2909=0,0,(BB2909/AZ2909)*100)</f>
        <v>0</v>
      </c>
      <c r="BE2909" s="591"/>
      <c r="BF2909" s="578">
        <f>AT2909+AZ2909</f>
        <v>0</v>
      </c>
      <c r="BG2909" s="579"/>
      <c r="BH2909" s="574">
        <f>AV2909+BB2909</f>
        <v>0</v>
      </c>
      <c r="BI2909" s="575"/>
      <c r="BJ2909" s="590">
        <f>IF(BF2909=0,0,(BH2909/BF2909)*100)</f>
        <v>0</v>
      </c>
      <c r="BK2909" s="591"/>
      <c r="BL2909" s="650">
        <f>(AD2909*2)+(AJ2909*2)+(AP2909*3)+BB2909</f>
        <v>0</v>
      </c>
      <c r="BM2909" s="651"/>
      <c r="BN2909" s="652"/>
      <c r="BO2909" s="599" t="e">
        <f>(BL2909*BR$2468)+(N2909*BR$2469)+(X2909*BR$2470)+(R2909*BR$2471)+(V2909*BR$2472)+(Z2909*BR$2473)</f>
        <v>#REF!</v>
      </c>
      <c r="BP2909" s="599" t="e">
        <f>((AZ2909-BB2909)*BR$2475)+((AT2909-AV2909)*BR$2474)+(H2909*BR$2476)+(P2909*BR$2477)</f>
        <v>#REF!</v>
      </c>
      <c r="BQ2909" s="70" t="s">
        <v>72</v>
      </c>
      <c r="BR2909" s="71" t="e">
        <f>IF(#REF!="B",#REF!,IF(#REF!="C",#REF!,#REF!))</f>
        <v>#REF!</v>
      </c>
      <c r="BS2909" s="67"/>
    </row>
    <row r="2910" spans="1:71" ht="23.85" customHeight="1">
      <c r="A2910" s="69"/>
      <c r="B2910" s="549"/>
      <c r="C2910" s="560" t="str">
        <f>IF(ROSTER!D$8="","",ROSTER!D$8)</f>
        <v/>
      </c>
      <c r="D2910" s="561"/>
      <c r="E2910" s="547"/>
      <c r="F2910" s="502"/>
      <c r="G2910" s="507"/>
      <c r="H2910" s="544"/>
      <c r="I2910" s="545"/>
      <c r="J2910" s="540"/>
      <c r="K2910" s="541"/>
      <c r="L2910" s="553"/>
      <c r="M2910" s="559"/>
      <c r="N2910" s="556" t="s">
        <v>14</v>
      </c>
      <c r="O2910" s="557"/>
      <c r="P2910" s="540"/>
      <c r="Q2910" s="541"/>
      <c r="R2910" s="553"/>
      <c r="S2910" s="559"/>
      <c r="T2910" s="592"/>
      <c r="U2910" s="593"/>
      <c r="V2910" s="551"/>
      <c r="W2910" s="545"/>
      <c r="X2910" s="540"/>
      <c r="Y2910" s="545"/>
      <c r="Z2910" s="540"/>
      <c r="AA2910" s="545"/>
      <c r="AB2910" s="540"/>
      <c r="AC2910" s="541"/>
      <c r="AD2910" s="553"/>
      <c r="AE2910" s="559"/>
      <c r="AF2910" s="588"/>
      <c r="AG2910" s="589"/>
      <c r="AH2910" s="540"/>
      <c r="AI2910" s="541"/>
      <c r="AJ2910" s="553"/>
      <c r="AK2910" s="559"/>
      <c r="AL2910" s="592"/>
      <c r="AM2910" s="593"/>
      <c r="AN2910" s="540"/>
      <c r="AO2910" s="541"/>
      <c r="AP2910" s="553"/>
      <c r="AQ2910" s="559"/>
      <c r="AR2910" s="592"/>
      <c r="AS2910" s="593"/>
      <c r="AT2910" s="580"/>
      <c r="AU2910" s="581"/>
      <c r="AV2910" s="576"/>
      <c r="AW2910" s="577"/>
      <c r="AX2910" s="592"/>
      <c r="AY2910" s="593"/>
      <c r="AZ2910" s="540"/>
      <c r="BA2910" s="541"/>
      <c r="BB2910" s="553"/>
      <c r="BC2910" s="559"/>
      <c r="BD2910" s="592"/>
      <c r="BE2910" s="593"/>
      <c r="BF2910" s="580"/>
      <c r="BG2910" s="581"/>
      <c r="BH2910" s="576"/>
      <c r="BI2910" s="577"/>
      <c r="BJ2910" s="592"/>
      <c r="BK2910" s="593"/>
      <c r="BL2910" s="653"/>
      <c r="BM2910" s="654"/>
      <c r="BN2910" s="655"/>
      <c r="BO2910" s="600"/>
      <c r="BP2910" s="600"/>
      <c r="BQ2910" s="70" t="s">
        <v>73</v>
      </c>
      <c r="BR2910" s="71" t="e">
        <f>IF(#REF!="B",#REF!,IF(#REF!="C",#REF!,#REF!))</f>
        <v>#REF!</v>
      </c>
      <c r="BS2910" s="67"/>
    </row>
    <row r="2911" spans="1:71" ht="21.75" customHeight="1">
      <c r="A2911" s="54"/>
      <c r="B2911" s="548" t="str">
        <f>IF(ROSTER!B$10="","",ROSTER!B$10)</f>
        <v/>
      </c>
      <c r="C2911" s="536" t="str">
        <f>IF(ROSTER!C$10="","",ROSTER!C$10)</f>
        <v/>
      </c>
      <c r="D2911" s="537"/>
      <c r="E2911" s="546"/>
      <c r="F2911" s="501">
        <f>IF(E2911="y",1,IF(E2911="S",1,0))</f>
        <v>0</v>
      </c>
      <c r="G2911" s="506">
        <f>IF(E2911="S",1,0)</f>
        <v>0</v>
      </c>
      <c r="H2911" s="542"/>
      <c r="I2911" s="543"/>
      <c r="J2911" s="538"/>
      <c r="K2911" s="539"/>
      <c r="L2911" s="552"/>
      <c r="M2911" s="558"/>
      <c r="N2911" s="554">
        <f>L2911+J2911</f>
        <v>0</v>
      </c>
      <c r="O2911" s="555"/>
      <c r="P2911" s="538"/>
      <c r="Q2911" s="539"/>
      <c r="R2911" s="552"/>
      <c r="S2911" s="558"/>
      <c r="T2911" s="590">
        <f t="shared" ref="T2911:T2952" si="2622">R2911-P2911</f>
        <v>0</v>
      </c>
      <c r="U2911" s="591"/>
      <c r="V2911" s="550"/>
      <c r="W2911" s="543"/>
      <c r="X2911" s="538"/>
      <c r="Y2911" s="543"/>
      <c r="Z2911" s="538"/>
      <c r="AA2911" s="543"/>
      <c r="AB2911" s="538"/>
      <c r="AC2911" s="539"/>
      <c r="AD2911" s="552"/>
      <c r="AE2911" s="558"/>
      <c r="AF2911" s="586">
        <f>IF(AB2911=0,0,(AD2911/AB2911)*100)</f>
        <v>0</v>
      </c>
      <c r="AG2911" s="587"/>
      <c r="AH2911" s="538"/>
      <c r="AI2911" s="539"/>
      <c r="AJ2911" s="552"/>
      <c r="AK2911" s="558"/>
      <c r="AL2911" s="590">
        <f>IF(AH2911=0,0,(AJ2911/AH2911)*100)</f>
        <v>0</v>
      </c>
      <c r="AM2911" s="591"/>
      <c r="AN2911" s="538"/>
      <c r="AO2911" s="539"/>
      <c r="AP2911" s="552"/>
      <c r="AQ2911" s="558"/>
      <c r="AR2911" s="590">
        <f>IF(AN2911=0,0,(AP2911/AN2911)*100)</f>
        <v>0</v>
      </c>
      <c r="AS2911" s="591"/>
      <c r="AT2911" s="578">
        <f>AB2911+AH2911+AN2911</f>
        <v>0</v>
      </c>
      <c r="AU2911" s="579"/>
      <c r="AV2911" s="574">
        <f>AD2911+AJ2911+AP2911</f>
        <v>0</v>
      </c>
      <c r="AW2911" s="575"/>
      <c r="AX2911" s="590">
        <f>IF(AT2911=0,0,(AV2911/AT2911)*100)</f>
        <v>0</v>
      </c>
      <c r="AY2911" s="591"/>
      <c r="AZ2911" s="538"/>
      <c r="BA2911" s="539"/>
      <c r="BB2911" s="552"/>
      <c r="BC2911" s="558"/>
      <c r="BD2911" s="590">
        <f>IF(AZ2911=0,0,(BB2911/AZ2911)*100)</f>
        <v>0</v>
      </c>
      <c r="BE2911" s="591"/>
      <c r="BF2911" s="578">
        <f>AT2911+AZ2911</f>
        <v>0</v>
      </c>
      <c r="BG2911" s="579"/>
      <c r="BH2911" s="574">
        <f>AV2911+BB2911</f>
        <v>0</v>
      </c>
      <c r="BI2911" s="575"/>
      <c r="BJ2911" s="590">
        <f>IF(BF2911=0,0,(BH2911/BF2911)*100)</f>
        <v>0</v>
      </c>
      <c r="BK2911" s="591"/>
      <c r="BL2911" s="650">
        <f>(AD2911*2)+(AJ2911*2)+(AP2911*3)+BB2911</f>
        <v>0</v>
      </c>
      <c r="BM2911" s="651"/>
      <c r="BN2911" s="652"/>
      <c r="BO2911" s="599" t="e">
        <f>(BL2911*BR$2468)+(N2911*BR$2469)+(X2911*BR$2470)+(R2911*BR$2471)+(V2911*BR$2472)+(Z2911*BR$2473)</f>
        <v>#REF!</v>
      </c>
      <c r="BP2911" s="599" t="e">
        <f>((AZ2911-BB2911)*BR$2475)+((AT2911-AV2911)*BR$2474)+(H2911*BR$2476)+(P2911*BR$2477)</f>
        <v>#REF!</v>
      </c>
      <c r="BQ2911" s="70" t="s">
        <v>74</v>
      </c>
      <c r="BR2911" s="71" t="e">
        <f>IF(#REF!="B",#REF!,IF(#REF!="C",#REF!,#REF!))</f>
        <v>#REF!</v>
      </c>
      <c r="BS2911" s="67"/>
    </row>
    <row r="2912" spans="1:71" ht="21.75" customHeight="1">
      <c r="A2912" s="54"/>
      <c r="B2912" s="549"/>
      <c r="C2912" s="560" t="str">
        <f>IF(ROSTER!D$10="","",ROSTER!D$10)</f>
        <v/>
      </c>
      <c r="D2912" s="561"/>
      <c r="E2912" s="547"/>
      <c r="F2912" s="502"/>
      <c r="G2912" s="507"/>
      <c r="H2912" s="544"/>
      <c r="I2912" s="545"/>
      <c r="J2912" s="540"/>
      <c r="K2912" s="541"/>
      <c r="L2912" s="553"/>
      <c r="M2912" s="559"/>
      <c r="N2912" s="556" t="s">
        <v>14</v>
      </c>
      <c r="O2912" s="557"/>
      <c r="P2912" s="540"/>
      <c r="Q2912" s="541"/>
      <c r="R2912" s="553"/>
      <c r="S2912" s="559"/>
      <c r="T2912" s="592"/>
      <c r="U2912" s="593"/>
      <c r="V2912" s="551"/>
      <c r="W2912" s="545"/>
      <c r="X2912" s="540"/>
      <c r="Y2912" s="545"/>
      <c r="Z2912" s="540"/>
      <c r="AA2912" s="545"/>
      <c r="AB2912" s="540"/>
      <c r="AC2912" s="541"/>
      <c r="AD2912" s="553"/>
      <c r="AE2912" s="559"/>
      <c r="AF2912" s="588"/>
      <c r="AG2912" s="589"/>
      <c r="AH2912" s="540"/>
      <c r="AI2912" s="541"/>
      <c r="AJ2912" s="553"/>
      <c r="AK2912" s="559"/>
      <c r="AL2912" s="592"/>
      <c r="AM2912" s="593"/>
      <c r="AN2912" s="540"/>
      <c r="AO2912" s="541"/>
      <c r="AP2912" s="553"/>
      <c r="AQ2912" s="559"/>
      <c r="AR2912" s="592"/>
      <c r="AS2912" s="593"/>
      <c r="AT2912" s="580"/>
      <c r="AU2912" s="581"/>
      <c r="AV2912" s="576"/>
      <c r="AW2912" s="577"/>
      <c r="AX2912" s="592"/>
      <c r="AY2912" s="593"/>
      <c r="AZ2912" s="540"/>
      <c r="BA2912" s="541"/>
      <c r="BB2912" s="553"/>
      <c r="BC2912" s="559"/>
      <c r="BD2912" s="592"/>
      <c r="BE2912" s="593"/>
      <c r="BF2912" s="580"/>
      <c r="BG2912" s="581"/>
      <c r="BH2912" s="576"/>
      <c r="BI2912" s="577"/>
      <c r="BJ2912" s="592"/>
      <c r="BK2912" s="593"/>
      <c r="BL2912" s="653"/>
      <c r="BM2912" s="654"/>
      <c r="BN2912" s="655"/>
      <c r="BO2912" s="600"/>
      <c r="BP2912" s="600"/>
      <c r="BQ2912" s="70" t="s">
        <v>75</v>
      </c>
      <c r="BR2912" s="71" t="e">
        <f>IF(#REF!="B",#REF!,IF(#REF!="C",#REF!,#REF!))</f>
        <v>#REF!</v>
      </c>
      <c r="BS2912" s="67"/>
    </row>
    <row r="2913" spans="1:71" ht="21.75" customHeight="1">
      <c r="A2913" s="54"/>
      <c r="B2913" s="565" t="str">
        <f>IF(ROSTER!B$12="","",ROSTER!B$12)</f>
        <v/>
      </c>
      <c r="C2913" s="536" t="str">
        <f>IF(ROSTER!C$12="","",ROSTER!C$12)</f>
        <v/>
      </c>
      <c r="D2913" s="537"/>
      <c r="E2913" s="546"/>
      <c r="F2913" s="501">
        <f>IF(E2913="y",1,IF(E2913="S",1,0))</f>
        <v>0</v>
      </c>
      <c r="G2913" s="506">
        <f>IF(E2913="S",1,0)</f>
        <v>0</v>
      </c>
      <c r="H2913" s="542"/>
      <c r="I2913" s="543"/>
      <c r="J2913" s="538"/>
      <c r="K2913" s="539"/>
      <c r="L2913" s="552"/>
      <c r="M2913" s="558"/>
      <c r="N2913" s="554">
        <f>L2913+J2913</f>
        <v>0</v>
      </c>
      <c r="O2913" s="555"/>
      <c r="P2913" s="538"/>
      <c r="Q2913" s="539"/>
      <c r="R2913" s="552"/>
      <c r="S2913" s="558"/>
      <c r="T2913" s="590">
        <f t="shared" ref="T2913:T2952" si="2623">R2913-P2913</f>
        <v>0</v>
      </c>
      <c r="U2913" s="591"/>
      <c r="V2913" s="550"/>
      <c r="W2913" s="543"/>
      <c r="X2913" s="538"/>
      <c r="Y2913" s="543"/>
      <c r="Z2913" s="538"/>
      <c r="AA2913" s="543"/>
      <c r="AB2913" s="538"/>
      <c r="AC2913" s="539"/>
      <c r="AD2913" s="552"/>
      <c r="AE2913" s="558"/>
      <c r="AF2913" s="586">
        <f>IF(AB2913=0,0,(AD2913/AB2913)*100)</f>
        <v>0</v>
      </c>
      <c r="AG2913" s="587"/>
      <c r="AH2913" s="538"/>
      <c r="AI2913" s="539"/>
      <c r="AJ2913" s="552"/>
      <c r="AK2913" s="558"/>
      <c r="AL2913" s="590">
        <f>IF(AH2913=0,0,(AJ2913/AH2913)*100)</f>
        <v>0</v>
      </c>
      <c r="AM2913" s="591"/>
      <c r="AN2913" s="538"/>
      <c r="AO2913" s="539"/>
      <c r="AP2913" s="552"/>
      <c r="AQ2913" s="558"/>
      <c r="AR2913" s="590">
        <f>IF(AN2913=0,0,(AP2913/AN2913)*100)</f>
        <v>0</v>
      </c>
      <c r="AS2913" s="591"/>
      <c r="AT2913" s="578">
        <f>AB2913+AH2913+AN2913</f>
        <v>0</v>
      </c>
      <c r="AU2913" s="579"/>
      <c r="AV2913" s="574">
        <f>AD2913+AJ2913+AP2913</f>
        <v>0</v>
      </c>
      <c r="AW2913" s="575"/>
      <c r="AX2913" s="590">
        <f>IF(AT2913=0,0,(AV2913/AT2913)*100)</f>
        <v>0</v>
      </c>
      <c r="AY2913" s="591"/>
      <c r="AZ2913" s="538"/>
      <c r="BA2913" s="539"/>
      <c r="BB2913" s="552"/>
      <c r="BC2913" s="558"/>
      <c r="BD2913" s="590">
        <f>IF(AZ2913=0,0,(BB2913/AZ2913)*100)</f>
        <v>0</v>
      </c>
      <c r="BE2913" s="591"/>
      <c r="BF2913" s="578">
        <f>AT2913+AZ2913</f>
        <v>0</v>
      </c>
      <c r="BG2913" s="579"/>
      <c r="BH2913" s="574">
        <f>AV2913+BB2913</f>
        <v>0</v>
      </c>
      <c r="BI2913" s="575"/>
      <c r="BJ2913" s="590">
        <f>IF(BF2913=0,0,(BH2913/BF2913)*100)</f>
        <v>0</v>
      </c>
      <c r="BK2913" s="591"/>
      <c r="BL2913" s="650">
        <f>(AD2913*2)+(AJ2913*2)+(AP2913*3)+BB2913</f>
        <v>0</v>
      </c>
      <c r="BM2913" s="651"/>
      <c r="BN2913" s="652"/>
      <c r="BO2913" s="599" t="e">
        <f>(BL2913*BR$2468)+(N2913*BR$2469)+(X2913*BR$2470)+(R2913*BR$2471)+(V2913*BR$2472)+(Z2913*BR$2473)</f>
        <v>#REF!</v>
      </c>
      <c r="BP2913" s="599" t="e">
        <f>((AZ2913-BB2913)*BR$2475)+((AT2913-AV2913)*BR$2474)+(H2913*BR$2476)+(P2913*BR$2477)</f>
        <v>#REF!</v>
      </c>
      <c r="BQ2913" s="70" t="s">
        <v>76</v>
      </c>
      <c r="BR2913" s="71" t="e">
        <f>IF(#REF!="B",#REF!,IF(#REF!="C",#REF!,#REF!))</f>
        <v>#REF!</v>
      </c>
      <c r="BS2913" s="67"/>
    </row>
    <row r="2914" spans="1:71" ht="21.75" customHeight="1">
      <c r="A2914" s="54"/>
      <c r="B2914" s="566"/>
      <c r="C2914" s="560" t="str">
        <f>IF(ROSTER!D$12="","",ROSTER!D$12)</f>
        <v/>
      </c>
      <c r="D2914" s="561"/>
      <c r="E2914" s="547"/>
      <c r="F2914" s="502"/>
      <c r="G2914" s="507"/>
      <c r="H2914" s="544"/>
      <c r="I2914" s="545"/>
      <c r="J2914" s="540"/>
      <c r="K2914" s="541"/>
      <c r="L2914" s="553"/>
      <c r="M2914" s="559"/>
      <c r="N2914" s="556" t="s">
        <v>14</v>
      </c>
      <c r="O2914" s="557"/>
      <c r="P2914" s="540"/>
      <c r="Q2914" s="541"/>
      <c r="R2914" s="553"/>
      <c r="S2914" s="559"/>
      <c r="T2914" s="592"/>
      <c r="U2914" s="593"/>
      <c r="V2914" s="551"/>
      <c r="W2914" s="545"/>
      <c r="X2914" s="540"/>
      <c r="Y2914" s="545"/>
      <c r="Z2914" s="540"/>
      <c r="AA2914" s="545"/>
      <c r="AB2914" s="540"/>
      <c r="AC2914" s="541"/>
      <c r="AD2914" s="553"/>
      <c r="AE2914" s="559"/>
      <c r="AF2914" s="588"/>
      <c r="AG2914" s="589"/>
      <c r="AH2914" s="540"/>
      <c r="AI2914" s="541"/>
      <c r="AJ2914" s="553"/>
      <c r="AK2914" s="559"/>
      <c r="AL2914" s="592"/>
      <c r="AM2914" s="593"/>
      <c r="AN2914" s="540"/>
      <c r="AO2914" s="541"/>
      <c r="AP2914" s="553"/>
      <c r="AQ2914" s="559"/>
      <c r="AR2914" s="592"/>
      <c r="AS2914" s="593"/>
      <c r="AT2914" s="580"/>
      <c r="AU2914" s="581"/>
      <c r="AV2914" s="576"/>
      <c r="AW2914" s="577"/>
      <c r="AX2914" s="592"/>
      <c r="AY2914" s="593"/>
      <c r="AZ2914" s="540"/>
      <c r="BA2914" s="541"/>
      <c r="BB2914" s="553"/>
      <c r="BC2914" s="559"/>
      <c r="BD2914" s="592"/>
      <c r="BE2914" s="593"/>
      <c r="BF2914" s="580"/>
      <c r="BG2914" s="581"/>
      <c r="BH2914" s="576"/>
      <c r="BI2914" s="577"/>
      <c r="BJ2914" s="592"/>
      <c r="BK2914" s="593"/>
      <c r="BL2914" s="653"/>
      <c r="BM2914" s="654"/>
      <c r="BN2914" s="655"/>
      <c r="BO2914" s="600"/>
      <c r="BP2914" s="600"/>
      <c r="BQ2914" s="70" t="s">
        <v>77</v>
      </c>
      <c r="BR2914" s="71" t="e">
        <f>IF(#REF!="B",#REF!,IF(#REF!="C",#REF!,#REF!))</f>
        <v>#REF!</v>
      </c>
      <c r="BS2914" s="67"/>
    </row>
    <row r="2915" spans="1:71" ht="21.75" customHeight="1">
      <c r="A2915" s="54"/>
      <c r="B2915" s="565" t="str">
        <f>IF(ROSTER!B$14="","",ROSTER!B$14)</f>
        <v/>
      </c>
      <c r="C2915" s="536" t="str">
        <f>IF(ROSTER!C$14="","",ROSTER!C$14)</f>
        <v/>
      </c>
      <c r="D2915" s="537"/>
      <c r="E2915" s="546"/>
      <c r="F2915" s="501">
        <f>IF(E2915="y",1,IF(E2915="S",1,0))</f>
        <v>0</v>
      </c>
      <c r="G2915" s="506">
        <f>IF(E2915="S",1,0)</f>
        <v>0</v>
      </c>
      <c r="H2915" s="542"/>
      <c r="I2915" s="543"/>
      <c r="J2915" s="538"/>
      <c r="K2915" s="539"/>
      <c r="L2915" s="552"/>
      <c r="M2915" s="558"/>
      <c r="N2915" s="554">
        <f>L2915+J2915</f>
        <v>0</v>
      </c>
      <c r="O2915" s="555"/>
      <c r="P2915" s="538"/>
      <c r="Q2915" s="539"/>
      <c r="R2915" s="552"/>
      <c r="S2915" s="558"/>
      <c r="T2915" s="590">
        <f t="shared" ref="T2915:T2952" si="2624">R2915-P2915</f>
        <v>0</v>
      </c>
      <c r="U2915" s="591"/>
      <c r="V2915" s="550"/>
      <c r="W2915" s="543"/>
      <c r="X2915" s="538"/>
      <c r="Y2915" s="543"/>
      <c r="Z2915" s="538"/>
      <c r="AA2915" s="543"/>
      <c r="AB2915" s="538"/>
      <c r="AC2915" s="539"/>
      <c r="AD2915" s="552"/>
      <c r="AE2915" s="558"/>
      <c r="AF2915" s="586">
        <f>IF(AB2915=0,0,(AD2915/AB2915)*100)</f>
        <v>0</v>
      </c>
      <c r="AG2915" s="587"/>
      <c r="AH2915" s="538"/>
      <c r="AI2915" s="539"/>
      <c r="AJ2915" s="552"/>
      <c r="AK2915" s="558"/>
      <c r="AL2915" s="590">
        <f>IF(AH2915=0,0,(AJ2915/AH2915)*100)</f>
        <v>0</v>
      </c>
      <c r="AM2915" s="591"/>
      <c r="AN2915" s="538"/>
      <c r="AO2915" s="539"/>
      <c r="AP2915" s="552"/>
      <c r="AQ2915" s="558"/>
      <c r="AR2915" s="590">
        <f>IF(AN2915=0,0,(AP2915/AN2915)*100)</f>
        <v>0</v>
      </c>
      <c r="AS2915" s="591"/>
      <c r="AT2915" s="578">
        <f>AB2915+AH2915+AN2915</f>
        <v>0</v>
      </c>
      <c r="AU2915" s="579"/>
      <c r="AV2915" s="574">
        <f>AD2915+AJ2915+AP2915</f>
        <v>0</v>
      </c>
      <c r="AW2915" s="575"/>
      <c r="AX2915" s="590">
        <f>IF(AT2915=0,0,(AV2915/AT2915)*100)</f>
        <v>0</v>
      </c>
      <c r="AY2915" s="591"/>
      <c r="AZ2915" s="538"/>
      <c r="BA2915" s="539"/>
      <c r="BB2915" s="552"/>
      <c r="BC2915" s="558"/>
      <c r="BD2915" s="590">
        <f>IF(AZ2915=0,0,(BB2915/AZ2915)*100)</f>
        <v>0</v>
      </c>
      <c r="BE2915" s="591"/>
      <c r="BF2915" s="578">
        <f>AT2915+AZ2915</f>
        <v>0</v>
      </c>
      <c r="BG2915" s="579"/>
      <c r="BH2915" s="574">
        <f>AV2915+BB2915</f>
        <v>0</v>
      </c>
      <c r="BI2915" s="575"/>
      <c r="BJ2915" s="590">
        <f>IF(BF2915=0,0,(BH2915/BF2915)*100)</f>
        <v>0</v>
      </c>
      <c r="BK2915" s="591"/>
      <c r="BL2915" s="650">
        <f>(AD2915*2)+(AJ2915*2)+(AP2915*3)+BB2915</f>
        <v>0</v>
      </c>
      <c r="BM2915" s="651"/>
      <c r="BN2915" s="652"/>
      <c r="BO2915" s="599" t="e">
        <f>(BL2915*BR$2468)+(N2915*BR$2469)+(X2915*BR$2470)+(R2915*BR$2471)+(V2915*BR$2472)+(Z2915*BR$2473)</f>
        <v>#REF!</v>
      </c>
      <c r="BP2915" s="599" t="e">
        <f>((AZ2915-BB2915)*BR$2475)+((AT2915-AV2915)*BR$2474)+(H2915*BR$2476)+(P2915*BR$2477)</f>
        <v>#REF!</v>
      </c>
      <c r="BQ2915" s="70" t="s">
        <v>78</v>
      </c>
      <c r="BR2915" s="71" t="e">
        <f>IF(#REF!="B",#REF!,IF(#REF!="C",#REF!,#REF!))</f>
        <v>#REF!</v>
      </c>
      <c r="BS2915" s="67"/>
    </row>
    <row r="2916" spans="1:71" ht="21.75" customHeight="1">
      <c r="A2916" s="54"/>
      <c r="B2916" s="566"/>
      <c r="C2916" s="560" t="str">
        <f>IF(ROSTER!D$14="","",ROSTER!D$14)</f>
        <v/>
      </c>
      <c r="D2916" s="561"/>
      <c r="E2916" s="547"/>
      <c r="F2916" s="502"/>
      <c r="G2916" s="507"/>
      <c r="H2916" s="544"/>
      <c r="I2916" s="545"/>
      <c r="J2916" s="540"/>
      <c r="K2916" s="541"/>
      <c r="L2916" s="553"/>
      <c r="M2916" s="559"/>
      <c r="N2916" s="556" t="s">
        <v>14</v>
      </c>
      <c r="O2916" s="557"/>
      <c r="P2916" s="540"/>
      <c r="Q2916" s="541"/>
      <c r="R2916" s="553"/>
      <c r="S2916" s="559"/>
      <c r="T2916" s="592"/>
      <c r="U2916" s="593"/>
      <c r="V2916" s="551"/>
      <c r="W2916" s="545"/>
      <c r="X2916" s="540"/>
      <c r="Y2916" s="545"/>
      <c r="Z2916" s="540"/>
      <c r="AA2916" s="545"/>
      <c r="AB2916" s="540"/>
      <c r="AC2916" s="541"/>
      <c r="AD2916" s="553"/>
      <c r="AE2916" s="559"/>
      <c r="AF2916" s="588"/>
      <c r="AG2916" s="589"/>
      <c r="AH2916" s="540"/>
      <c r="AI2916" s="541"/>
      <c r="AJ2916" s="553"/>
      <c r="AK2916" s="559"/>
      <c r="AL2916" s="592"/>
      <c r="AM2916" s="593"/>
      <c r="AN2916" s="540"/>
      <c r="AO2916" s="541"/>
      <c r="AP2916" s="553"/>
      <c r="AQ2916" s="559"/>
      <c r="AR2916" s="592"/>
      <c r="AS2916" s="593"/>
      <c r="AT2916" s="580"/>
      <c r="AU2916" s="581"/>
      <c r="AV2916" s="576"/>
      <c r="AW2916" s="577"/>
      <c r="AX2916" s="592"/>
      <c r="AY2916" s="593"/>
      <c r="AZ2916" s="540"/>
      <c r="BA2916" s="541"/>
      <c r="BB2916" s="553"/>
      <c r="BC2916" s="559"/>
      <c r="BD2916" s="592"/>
      <c r="BE2916" s="593"/>
      <c r="BF2916" s="580"/>
      <c r="BG2916" s="581"/>
      <c r="BH2916" s="576"/>
      <c r="BI2916" s="577"/>
      <c r="BJ2916" s="592"/>
      <c r="BK2916" s="593"/>
      <c r="BL2916" s="653"/>
      <c r="BM2916" s="654"/>
      <c r="BN2916" s="655"/>
      <c r="BO2916" s="600"/>
      <c r="BP2916" s="600"/>
      <c r="BQ2916" s="70" t="s">
        <v>79</v>
      </c>
      <c r="BR2916" s="71" t="e">
        <f>IF(#REF!="B",#REF!,IF(#REF!="C",#REF!,#REF!))</f>
        <v>#REF!</v>
      </c>
      <c r="BS2916" s="67"/>
    </row>
    <row r="2917" spans="1:71" ht="21.75" customHeight="1">
      <c r="A2917" s="54"/>
      <c r="B2917" s="565" t="str">
        <f>IF(ROSTER!B$16="","",ROSTER!B$16)</f>
        <v/>
      </c>
      <c r="C2917" s="536" t="str">
        <f>IF(ROSTER!C$16="","",ROSTER!C$16)</f>
        <v/>
      </c>
      <c r="D2917" s="537"/>
      <c r="E2917" s="546"/>
      <c r="F2917" s="501">
        <f>IF(E2917="y",1,IF(E2917="S",1,0))</f>
        <v>0</v>
      </c>
      <c r="G2917" s="506">
        <f>IF(E2917="S",1,0)</f>
        <v>0</v>
      </c>
      <c r="H2917" s="542"/>
      <c r="I2917" s="543"/>
      <c r="J2917" s="538"/>
      <c r="K2917" s="539"/>
      <c r="L2917" s="552"/>
      <c r="M2917" s="558"/>
      <c r="N2917" s="554">
        <f>L2917+J2917</f>
        <v>0</v>
      </c>
      <c r="O2917" s="555"/>
      <c r="P2917" s="538"/>
      <c r="Q2917" s="539"/>
      <c r="R2917" s="552"/>
      <c r="S2917" s="558"/>
      <c r="T2917" s="590">
        <f t="shared" ref="T2917:T2952" si="2625">R2917-P2917</f>
        <v>0</v>
      </c>
      <c r="U2917" s="591"/>
      <c r="V2917" s="550"/>
      <c r="W2917" s="543"/>
      <c r="X2917" s="538"/>
      <c r="Y2917" s="543"/>
      <c r="Z2917" s="538"/>
      <c r="AA2917" s="543"/>
      <c r="AB2917" s="538"/>
      <c r="AC2917" s="539"/>
      <c r="AD2917" s="552"/>
      <c r="AE2917" s="558"/>
      <c r="AF2917" s="586">
        <f>IF(AB2917=0,0,(AD2917/AB2917)*100)</f>
        <v>0</v>
      </c>
      <c r="AG2917" s="587"/>
      <c r="AH2917" s="538"/>
      <c r="AI2917" s="539"/>
      <c r="AJ2917" s="552"/>
      <c r="AK2917" s="558"/>
      <c r="AL2917" s="590">
        <f>IF(AH2917=0,0,(AJ2917/AH2917)*100)</f>
        <v>0</v>
      </c>
      <c r="AM2917" s="591"/>
      <c r="AN2917" s="538"/>
      <c r="AO2917" s="539"/>
      <c r="AP2917" s="552"/>
      <c r="AQ2917" s="558"/>
      <c r="AR2917" s="590">
        <f>IF(AN2917=0,0,(AP2917/AN2917)*100)</f>
        <v>0</v>
      </c>
      <c r="AS2917" s="591"/>
      <c r="AT2917" s="578">
        <f>AB2917+AH2917+AN2917</f>
        <v>0</v>
      </c>
      <c r="AU2917" s="579"/>
      <c r="AV2917" s="574">
        <f>AD2917+AJ2917+AP2917</f>
        <v>0</v>
      </c>
      <c r="AW2917" s="575"/>
      <c r="AX2917" s="590">
        <f>IF(AT2917=0,0,(AV2917/AT2917)*100)</f>
        <v>0</v>
      </c>
      <c r="AY2917" s="591"/>
      <c r="AZ2917" s="538"/>
      <c r="BA2917" s="539"/>
      <c r="BB2917" s="552"/>
      <c r="BC2917" s="558"/>
      <c r="BD2917" s="590">
        <f>IF(AZ2917=0,0,(BB2917/AZ2917)*100)</f>
        <v>0</v>
      </c>
      <c r="BE2917" s="591"/>
      <c r="BF2917" s="578">
        <f>AT2917+AZ2917</f>
        <v>0</v>
      </c>
      <c r="BG2917" s="579"/>
      <c r="BH2917" s="574">
        <f>AV2917+BB2917</f>
        <v>0</v>
      </c>
      <c r="BI2917" s="575"/>
      <c r="BJ2917" s="590">
        <f>IF(BF2917=0,0,(BH2917/BF2917)*100)</f>
        <v>0</v>
      </c>
      <c r="BK2917" s="591"/>
      <c r="BL2917" s="650">
        <f>(AD2917*2)+(AJ2917*2)+(AP2917*3)+BB2917</f>
        <v>0</v>
      </c>
      <c r="BM2917" s="651"/>
      <c r="BN2917" s="652"/>
      <c r="BO2917" s="599" t="e">
        <f>(BL2917*BR$2468)+(N2917*BR$2469)+(X2917*BR$2470)+(R2917*BR$2471)+(V2917*BR$2472)+(Z2917*BR$2473)</f>
        <v>#REF!</v>
      </c>
      <c r="BP2917" s="599" t="e">
        <f>((AZ2917-BB2917)*BR$2475)+((AT2917-AV2917)*BR$2474)+(H2917*BR$2476)+(P2917*BR$2477)</f>
        <v>#REF!</v>
      </c>
      <c r="BQ2917" s="70" t="s">
        <v>80</v>
      </c>
      <c r="BR2917" s="71" t="e">
        <f>IF(#REF!="B",#REF!,IF(#REF!="C",#REF!,#REF!))</f>
        <v>#REF!</v>
      </c>
      <c r="BS2917" s="67"/>
    </row>
    <row r="2918" spans="1:71" ht="21.75" customHeight="1">
      <c r="A2918" s="54"/>
      <c r="B2918" s="566"/>
      <c r="C2918" s="560" t="str">
        <f>IF(ROSTER!D$16="","",ROSTER!D$16)</f>
        <v/>
      </c>
      <c r="D2918" s="561"/>
      <c r="E2918" s="547"/>
      <c r="F2918" s="502"/>
      <c r="G2918" s="507"/>
      <c r="H2918" s="544"/>
      <c r="I2918" s="545"/>
      <c r="J2918" s="540"/>
      <c r="K2918" s="541"/>
      <c r="L2918" s="553"/>
      <c r="M2918" s="559"/>
      <c r="N2918" s="556" t="s">
        <v>14</v>
      </c>
      <c r="O2918" s="557"/>
      <c r="P2918" s="540"/>
      <c r="Q2918" s="541"/>
      <c r="R2918" s="553"/>
      <c r="S2918" s="559"/>
      <c r="T2918" s="592"/>
      <c r="U2918" s="593"/>
      <c r="V2918" s="551"/>
      <c r="W2918" s="545"/>
      <c r="X2918" s="540"/>
      <c r="Y2918" s="545"/>
      <c r="Z2918" s="540"/>
      <c r="AA2918" s="545"/>
      <c r="AB2918" s="540"/>
      <c r="AC2918" s="541"/>
      <c r="AD2918" s="553"/>
      <c r="AE2918" s="559"/>
      <c r="AF2918" s="588"/>
      <c r="AG2918" s="589"/>
      <c r="AH2918" s="540"/>
      <c r="AI2918" s="541"/>
      <c r="AJ2918" s="553"/>
      <c r="AK2918" s="559"/>
      <c r="AL2918" s="592"/>
      <c r="AM2918" s="593"/>
      <c r="AN2918" s="540"/>
      <c r="AO2918" s="541"/>
      <c r="AP2918" s="553"/>
      <c r="AQ2918" s="559"/>
      <c r="AR2918" s="592"/>
      <c r="AS2918" s="593"/>
      <c r="AT2918" s="580"/>
      <c r="AU2918" s="581"/>
      <c r="AV2918" s="576"/>
      <c r="AW2918" s="577"/>
      <c r="AX2918" s="592"/>
      <c r="AY2918" s="593"/>
      <c r="AZ2918" s="540"/>
      <c r="BA2918" s="541"/>
      <c r="BB2918" s="553"/>
      <c r="BC2918" s="559"/>
      <c r="BD2918" s="592"/>
      <c r="BE2918" s="593"/>
      <c r="BF2918" s="580"/>
      <c r="BG2918" s="581"/>
      <c r="BH2918" s="576"/>
      <c r="BI2918" s="577"/>
      <c r="BJ2918" s="592"/>
      <c r="BK2918" s="593"/>
      <c r="BL2918" s="653"/>
      <c r="BM2918" s="654"/>
      <c r="BN2918" s="655"/>
      <c r="BO2918" s="600"/>
      <c r="BP2918" s="600"/>
      <c r="BQ2918" s="70" t="s">
        <v>81</v>
      </c>
      <c r="BR2918" s="71" t="e">
        <f>IF(#REF!="B",#REF!,IF(#REF!="C",#REF!,#REF!))</f>
        <v>#REF!</v>
      </c>
      <c r="BS2918" s="67"/>
    </row>
    <row r="2919" spans="1:71" ht="21.75" customHeight="1">
      <c r="A2919" s="54"/>
      <c r="B2919" s="565" t="str">
        <f>IF(ROSTER!B$18="","",ROSTER!B$18)</f>
        <v/>
      </c>
      <c r="C2919" s="536" t="str">
        <f>IF(ROSTER!C$18="","",ROSTER!C$18)</f>
        <v/>
      </c>
      <c r="D2919" s="537"/>
      <c r="E2919" s="546"/>
      <c r="F2919" s="501">
        <f>IF(E2919="y",1,IF(E2919="S",1,0))</f>
        <v>0</v>
      </c>
      <c r="G2919" s="506">
        <f>IF(E2919="S",1,0)</f>
        <v>0</v>
      </c>
      <c r="H2919" s="542"/>
      <c r="I2919" s="543"/>
      <c r="J2919" s="538"/>
      <c r="K2919" s="539"/>
      <c r="L2919" s="552"/>
      <c r="M2919" s="558"/>
      <c r="N2919" s="554">
        <f>L2919+J2919</f>
        <v>0</v>
      </c>
      <c r="O2919" s="555"/>
      <c r="P2919" s="538"/>
      <c r="Q2919" s="539"/>
      <c r="R2919" s="552"/>
      <c r="S2919" s="558"/>
      <c r="T2919" s="590">
        <f t="shared" ref="T2919:T2952" si="2626">R2919-P2919</f>
        <v>0</v>
      </c>
      <c r="U2919" s="591"/>
      <c r="V2919" s="550"/>
      <c r="W2919" s="543"/>
      <c r="X2919" s="538"/>
      <c r="Y2919" s="543"/>
      <c r="Z2919" s="538"/>
      <c r="AA2919" s="543"/>
      <c r="AB2919" s="538"/>
      <c r="AC2919" s="539"/>
      <c r="AD2919" s="552"/>
      <c r="AE2919" s="558"/>
      <c r="AF2919" s="586">
        <f>IF(AB2919=0,0,(AD2919/AB2919)*100)</f>
        <v>0</v>
      </c>
      <c r="AG2919" s="587"/>
      <c r="AH2919" s="538"/>
      <c r="AI2919" s="539"/>
      <c r="AJ2919" s="552"/>
      <c r="AK2919" s="558"/>
      <c r="AL2919" s="590">
        <f>IF(AH2919=0,0,(AJ2919/AH2919)*100)</f>
        <v>0</v>
      </c>
      <c r="AM2919" s="591"/>
      <c r="AN2919" s="538"/>
      <c r="AO2919" s="539"/>
      <c r="AP2919" s="552"/>
      <c r="AQ2919" s="558"/>
      <c r="AR2919" s="590">
        <f>IF(AN2919=0,0,(AP2919/AN2919)*100)</f>
        <v>0</v>
      </c>
      <c r="AS2919" s="591"/>
      <c r="AT2919" s="578">
        <f>AB2919+AH2919+AN2919</f>
        <v>0</v>
      </c>
      <c r="AU2919" s="579"/>
      <c r="AV2919" s="574">
        <f>AD2919+AJ2919+AP2919</f>
        <v>0</v>
      </c>
      <c r="AW2919" s="575"/>
      <c r="AX2919" s="590">
        <f>IF(AT2919=0,0,(AV2919/AT2919)*100)</f>
        <v>0</v>
      </c>
      <c r="AY2919" s="591"/>
      <c r="AZ2919" s="538"/>
      <c r="BA2919" s="539"/>
      <c r="BB2919" s="552"/>
      <c r="BC2919" s="558"/>
      <c r="BD2919" s="590">
        <f>IF(AZ2919=0,0,(BB2919/AZ2919)*100)</f>
        <v>0</v>
      </c>
      <c r="BE2919" s="591"/>
      <c r="BF2919" s="578">
        <f>AT2919+AZ2919</f>
        <v>0</v>
      </c>
      <c r="BG2919" s="579"/>
      <c r="BH2919" s="574">
        <f>AV2919+BB2919</f>
        <v>0</v>
      </c>
      <c r="BI2919" s="575"/>
      <c r="BJ2919" s="590">
        <f>IF(BF2919=0,0,(BH2919/BF2919)*100)</f>
        <v>0</v>
      </c>
      <c r="BK2919" s="591"/>
      <c r="BL2919" s="650">
        <f>(AD2919*2)+(AJ2919*2)+(AP2919*3)+BB2919</f>
        <v>0</v>
      </c>
      <c r="BM2919" s="651"/>
      <c r="BN2919" s="652"/>
      <c r="BO2919" s="599" t="e">
        <f>(BL2919*BR$2468)+(N2919*BR$2469)+(X2919*BR$2470)+(R2919*BR$2471)+(V2919*BR$2472)+(Z2919*BR$2473)</f>
        <v>#REF!</v>
      </c>
      <c r="BP2919" s="599" t="e">
        <f>((AZ2919-BB2919)*BR$2475)+((AT2919-AV2919)*BR$2474)+(H2919*BR$2476)+(P2919*BR$2477)</f>
        <v>#REF!</v>
      </c>
      <c r="BQ2919" s="54"/>
      <c r="BR2919" s="54"/>
      <c r="BS2919" s="67"/>
    </row>
    <row r="2920" spans="1:71" ht="21.75" customHeight="1">
      <c r="A2920" s="54"/>
      <c r="B2920" s="566"/>
      <c r="C2920" s="560" t="str">
        <f>IF(ROSTER!D$18="","",ROSTER!D$18)</f>
        <v/>
      </c>
      <c r="D2920" s="561"/>
      <c r="E2920" s="547"/>
      <c r="F2920" s="502"/>
      <c r="G2920" s="507"/>
      <c r="H2920" s="544"/>
      <c r="I2920" s="545"/>
      <c r="J2920" s="540"/>
      <c r="K2920" s="541"/>
      <c r="L2920" s="553"/>
      <c r="M2920" s="559"/>
      <c r="N2920" s="556"/>
      <c r="O2920" s="557"/>
      <c r="P2920" s="540"/>
      <c r="Q2920" s="541"/>
      <c r="R2920" s="553"/>
      <c r="S2920" s="559"/>
      <c r="T2920" s="592"/>
      <c r="U2920" s="593"/>
      <c r="V2920" s="551"/>
      <c r="W2920" s="545"/>
      <c r="X2920" s="540"/>
      <c r="Y2920" s="545"/>
      <c r="Z2920" s="540"/>
      <c r="AA2920" s="545"/>
      <c r="AB2920" s="540"/>
      <c r="AC2920" s="541"/>
      <c r="AD2920" s="553"/>
      <c r="AE2920" s="559"/>
      <c r="AF2920" s="588"/>
      <c r="AG2920" s="589"/>
      <c r="AH2920" s="540"/>
      <c r="AI2920" s="541"/>
      <c r="AJ2920" s="553"/>
      <c r="AK2920" s="559"/>
      <c r="AL2920" s="592"/>
      <c r="AM2920" s="593"/>
      <c r="AN2920" s="540"/>
      <c r="AO2920" s="541"/>
      <c r="AP2920" s="553"/>
      <c r="AQ2920" s="559"/>
      <c r="AR2920" s="592"/>
      <c r="AS2920" s="593"/>
      <c r="AT2920" s="580"/>
      <c r="AU2920" s="581"/>
      <c r="AV2920" s="576"/>
      <c r="AW2920" s="577"/>
      <c r="AX2920" s="592"/>
      <c r="AY2920" s="593"/>
      <c r="AZ2920" s="540"/>
      <c r="BA2920" s="541"/>
      <c r="BB2920" s="553"/>
      <c r="BC2920" s="559"/>
      <c r="BD2920" s="592"/>
      <c r="BE2920" s="593"/>
      <c r="BF2920" s="580"/>
      <c r="BG2920" s="581"/>
      <c r="BH2920" s="576"/>
      <c r="BI2920" s="577"/>
      <c r="BJ2920" s="592"/>
      <c r="BK2920" s="593"/>
      <c r="BL2920" s="653"/>
      <c r="BM2920" s="654"/>
      <c r="BN2920" s="655"/>
      <c r="BO2920" s="600"/>
      <c r="BP2920" s="600"/>
      <c r="BQ2920" s="54"/>
      <c r="BR2920" s="54"/>
      <c r="BS2920" s="54"/>
    </row>
    <row r="2921" spans="1:71" ht="21.75" customHeight="1">
      <c r="A2921" s="54"/>
      <c r="B2921" s="565" t="str">
        <f>IF(ROSTER!B$20="","",ROSTER!B$20)</f>
        <v/>
      </c>
      <c r="C2921" s="536" t="str">
        <f>IF(ROSTER!C$20="","",ROSTER!C$20)</f>
        <v/>
      </c>
      <c r="D2921" s="537"/>
      <c r="E2921" s="546"/>
      <c r="F2921" s="501">
        <f>IF(E2921="y",1,IF(E2921="S",1,0))</f>
        <v>0</v>
      </c>
      <c r="G2921" s="506">
        <f>IF(E2921="S",1,0)</f>
        <v>0</v>
      </c>
      <c r="H2921" s="542"/>
      <c r="I2921" s="543"/>
      <c r="J2921" s="538"/>
      <c r="K2921" s="539"/>
      <c r="L2921" s="552"/>
      <c r="M2921" s="558"/>
      <c r="N2921" s="554">
        <f>L2921+J2921</f>
        <v>0</v>
      </c>
      <c r="O2921" s="555"/>
      <c r="P2921" s="538"/>
      <c r="Q2921" s="539"/>
      <c r="R2921" s="552"/>
      <c r="S2921" s="558"/>
      <c r="T2921" s="590">
        <f t="shared" ref="T2921:T2952" si="2627">R2921-P2921</f>
        <v>0</v>
      </c>
      <c r="U2921" s="591"/>
      <c r="V2921" s="550"/>
      <c r="W2921" s="543"/>
      <c r="X2921" s="538"/>
      <c r="Y2921" s="543"/>
      <c r="Z2921" s="538"/>
      <c r="AA2921" s="543"/>
      <c r="AB2921" s="538"/>
      <c r="AC2921" s="539"/>
      <c r="AD2921" s="552"/>
      <c r="AE2921" s="558"/>
      <c r="AF2921" s="586">
        <f>IF(AB2921=0,0,(AD2921/AB2921)*100)</f>
        <v>0</v>
      </c>
      <c r="AG2921" s="587"/>
      <c r="AH2921" s="538"/>
      <c r="AI2921" s="539"/>
      <c r="AJ2921" s="552"/>
      <c r="AK2921" s="558"/>
      <c r="AL2921" s="590">
        <f>IF(AH2921=0,0,(AJ2921/AH2921)*100)</f>
        <v>0</v>
      </c>
      <c r="AM2921" s="591"/>
      <c r="AN2921" s="538"/>
      <c r="AO2921" s="539"/>
      <c r="AP2921" s="552"/>
      <c r="AQ2921" s="558"/>
      <c r="AR2921" s="590">
        <f>IF(AN2921=0,0,(AP2921/AN2921)*100)</f>
        <v>0</v>
      </c>
      <c r="AS2921" s="591"/>
      <c r="AT2921" s="578">
        <f>AB2921+AH2921+AN2921</f>
        <v>0</v>
      </c>
      <c r="AU2921" s="579"/>
      <c r="AV2921" s="574">
        <f>AD2921+AJ2921+AP2921</f>
        <v>0</v>
      </c>
      <c r="AW2921" s="575"/>
      <c r="AX2921" s="590">
        <f>IF(AT2921=0,0,(AV2921/AT2921)*100)</f>
        <v>0</v>
      </c>
      <c r="AY2921" s="591"/>
      <c r="AZ2921" s="538"/>
      <c r="BA2921" s="539"/>
      <c r="BB2921" s="552"/>
      <c r="BC2921" s="558"/>
      <c r="BD2921" s="590">
        <f>IF(AZ2921=0,0,(BB2921/AZ2921)*100)</f>
        <v>0</v>
      </c>
      <c r="BE2921" s="591"/>
      <c r="BF2921" s="578">
        <f>AT2921+AZ2921</f>
        <v>0</v>
      </c>
      <c r="BG2921" s="579"/>
      <c r="BH2921" s="574">
        <f>AV2921+BB2921</f>
        <v>0</v>
      </c>
      <c r="BI2921" s="575"/>
      <c r="BJ2921" s="590">
        <f>IF(BF2921=0,0,(BH2921/BF2921)*100)</f>
        <v>0</v>
      </c>
      <c r="BK2921" s="591"/>
      <c r="BL2921" s="650">
        <f>(AD2921*2)+(AJ2921*2)+(AP2921*3)+BB2921</f>
        <v>0</v>
      </c>
      <c r="BM2921" s="651"/>
      <c r="BN2921" s="652"/>
      <c r="BO2921" s="599" t="e">
        <f>(BL2921*BR$2468)+(N2921*BR$2469)+(X2921*BR$2470)+(R2921*BR$2471)+(V2921*BR$2472)+(Z2921*BR$2473)</f>
        <v>#REF!</v>
      </c>
      <c r="BP2921" s="599" t="e">
        <f>((AZ2921-BB2921)*BR$2475)+((AT2921-AV2921)*BR$2474)+(H2921*BR$2476)+(P2921*BR$2477)</f>
        <v>#REF!</v>
      </c>
      <c r="BQ2921" s="54"/>
      <c r="BR2921" s="54"/>
      <c r="BS2921" s="54"/>
    </row>
    <row r="2922" spans="1:71" ht="21.75" customHeight="1">
      <c r="A2922" s="54"/>
      <c r="B2922" s="566"/>
      <c r="C2922" s="560" t="str">
        <f>IF(ROSTER!D$20="","",ROSTER!D$20)</f>
        <v/>
      </c>
      <c r="D2922" s="561"/>
      <c r="E2922" s="547"/>
      <c r="F2922" s="502"/>
      <c r="G2922" s="507"/>
      <c r="H2922" s="544"/>
      <c r="I2922" s="545"/>
      <c r="J2922" s="540"/>
      <c r="K2922" s="541"/>
      <c r="L2922" s="553"/>
      <c r="M2922" s="559"/>
      <c r="N2922" s="556" t="s">
        <v>14</v>
      </c>
      <c r="O2922" s="557"/>
      <c r="P2922" s="540"/>
      <c r="Q2922" s="541"/>
      <c r="R2922" s="553"/>
      <c r="S2922" s="559"/>
      <c r="T2922" s="592"/>
      <c r="U2922" s="593"/>
      <c r="V2922" s="551"/>
      <c r="W2922" s="545"/>
      <c r="X2922" s="540"/>
      <c r="Y2922" s="545"/>
      <c r="Z2922" s="540"/>
      <c r="AA2922" s="545"/>
      <c r="AB2922" s="540"/>
      <c r="AC2922" s="541"/>
      <c r="AD2922" s="553"/>
      <c r="AE2922" s="559"/>
      <c r="AF2922" s="588"/>
      <c r="AG2922" s="589"/>
      <c r="AH2922" s="540"/>
      <c r="AI2922" s="541"/>
      <c r="AJ2922" s="553"/>
      <c r="AK2922" s="559"/>
      <c r="AL2922" s="592"/>
      <c r="AM2922" s="593"/>
      <c r="AN2922" s="540"/>
      <c r="AO2922" s="541"/>
      <c r="AP2922" s="553"/>
      <c r="AQ2922" s="559"/>
      <c r="AR2922" s="592"/>
      <c r="AS2922" s="593"/>
      <c r="AT2922" s="580"/>
      <c r="AU2922" s="581"/>
      <c r="AV2922" s="576"/>
      <c r="AW2922" s="577"/>
      <c r="AX2922" s="592"/>
      <c r="AY2922" s="593"/>
      <c r="AZ2922" s="540"/>
      <c r="BA2922" s="541"/>
      <c r="BB2922" s="553"/>
      <c r="BC2922" s="559"/>
      <c r="BD2922" s="592"/>
      <c r="BE2922" s="593"/>
      <c r="BF2922" s="580"/>
      <c r="BG2922" s="581"/>
      <c r="BH2922" s="576"/>
      <c r="BI2922" s="577"/>
      <c r="BJ2922" s="592"/>
      <c r="BK2922" s="593"/>
      <c r="BL2922" s="653"/>
      <c r="BM2922" s="654"/>
      <c r="BN2922" s="655"/>
      <c r="BO2922" s="600"/>
      <c r="BP2922" s="600"/>
      <c r="BQ2922" s="54"/>
      <c r="BR2922" s="54"/>
      <c r="BS2922" s="54"/>
    </row>
    <row r="2923" spans="1:71" ht="21.75" customHeight="1">
      <c r="A2923" s="54"/>
      <c r="B2923" s="565" t="str">
        <f>IF(ROSTER!B$22="","",ROSTER!B$22)</f>
        <v/>
      </c>
      <c r="C2923" s="536" t="str">
        <f>IF(ROSTER!C$22="","",ROSTER!C$22)</f>
        <v/>
      </c>
      <c r="D2923" s="537"/>
      <c r="E2923" s="546"/>
      <c r="F2923" s="501">
        <f>IF(E2923="y",1,IF(E2923="S",1,0))</f>
        <v>0</v>
      </c>
      <c r="G2923" s="506">
        <f>IF(E2923="S",1,0)</f>
        <v>0</v>
      </c>
      <c r="H2923" s="542"/>
      <c r="I2923" s="543"/>
      <c r="J2923" s="538"/>
      <c r="K2923" s="539"/>
      <c r="L2923" s="552"/>
      <c r="M2923" s="558"/>
      <c r="N2923" s="554">
        <f>L2923+J2923</f>
        <v>0</v>
      </c>
      <c r="O2923" s="555"/>
      <c r="P2923" s="538"/>
      <c r="Q2923" s="539"/>
      <c r="R2923" s="552"/>
      <c r="S2923" s="558"/>
      <c r="T2923" s="590">
        <f t="shared" ref="T2923:T2952" si="2628">R2923-P2923</f>
        <v>0</v>
      </c>
      <c r="U2923" s="591"/>
      <c r="V2923" s="550"/>
      <c r="W2923" s="543"/>
      <c r="X2923" s="538"/>
      <c r="Y2923" s="543"/>
      <c r="Z2923" s="538"/>
      <c r="AA2923" s="543"/>
      <c r="AB2923" s="538"/>
      <c r="AC2923" s="539"/>
      <c r="AD2923" s="552"/>
      <c r="AE2923" s="558"/>
      <c r="AF2923" s="586">
        <f>IF(AB2923=0,0,(AD2923/AB2923)*100)</f>
        <v>0</v>
      </c>
      <c r="AG2923" s="587"/>
      <c r="AH2923" s="538"/>
      <c r="AI2923" s="539"/>
      <c r="AJ2923" s="552"/>
      <c r="AK2923" s="558"/>
      <c r="AL2923" s="590">
        <f>IF(AH2923=0,0,(AJ2923/AH2923)*100)</f>
        <v>0</v>
      </c>
      <c r="AM2923" s="591"/>
      <c r="AN2923" s="538"/>
      <c r="AO2923" s="539"/>
      <c r="AP2923" s="552"/>
      <c r="AQ2923" s="558"/>
      <c r="AR2923" s="590">
        <f>IF(AN2923=0,0,(AP2923/AN2923)*100)</f>
        <v>0</v>
      </c>
      <c r="AS2923" s="591"/>
      <c r="AT2923" s="578">
        <f>AB2923+AH2923+AN2923</f>
        <v>0</v>
      </c>
      <c r="AU2923" s="579"/>
      <c r="AV2923" s="574">
        <f>AD2923+AJ2923+AP2923</f>
        <v>0</v>
      </c>
      <c r="AW2923" s="575"/>
      <c r="AX2923" s="590">
        <f>IF(AT2923=0,0,(AV2923/AT2923)*100)</f>
        <v>0</v>
      </c>
      <c r="AY2923" s="591"/>
      <c r="AZ2923" s="538"/>
      <c r="BA2923" s="539"/>
      <c r="BB2923" s="552"/>
      <c r="BC2923" s="558"/>
      <c r="BD2923" s="590">
        <f>IF(AZ2923=0,0,(BB2923/AZ2923)*100)</f>
        <v>0</v>
      </c>
      <c r="BE2923" s="591"/>
      <c r="BF2923" s="578">
        <f>AT2923+AZ2923</f>
        <v>0</v>
      </c>
      <c r="BG2923" s="579"/>
      <c r="BH2923" s="574">
        <f>AV2923+BB2923</f>
        <v>0</v>
      </c>
      <c r="BI2923" s="575"/>
      <c r="BJ2923" s="590">
        <f>IF(BF2923=0,0,(BH2923/BF2923)*100)</f>
        <v>0</v>
      </c>
      <c r="BK2923" s="591"/>
      <c r="BL2923" s="650">
        <f>(AD2923*2)+(AJ2923*2)+(AP2923*3)+BB2923</f>
        <v>0</v>
      </c>
      <c r="BM2923" s="651"/>
      <c r="BN2923" s="652"/>
      <c r="BO2923" s="599" t="e">
        <f>(BL2923*BR$2468)+(N2923*BR$2469)+(X2923*BR$2470)+(R2923*BR$2471)+(V2923*BR$2472)+(Z2923*BR$2473)</f>
        <v>#REF!</v>
      </c>
      <c r="BP2923" s="599" t="e">
        <f>((AZ2923-BB2923)*BR$2475)+((AT2923-AV2923)*BR$2474)+(H2923*BR$2476)+(P2923*BR$2477)</f>
        <v>#REF!</v>
      </c>
      <c r="BQ2923" s="54"/>
      <c r="BR2923" s="54"/>
      <c r="BS2923" s="54"/>
    </row>
    <row r="2924" spans="1:71" ht="21.75" customHeight="1">
      <c r="A2924" s="54"/>
      <c r="B2924" s="566"/>
      <c r="C2924" s="560" t="str">
        <f>IF(ROSTER!D$22="","",ROSTER!D$22)</f>
        <v/>
      </c>
      <c r="D2924" s="561"/>
      <c r="E2924" s="547"/>
      <c r="F2924" s="502"/>
      <c r="G2924" s="507"/>
      <c r="H2924" s="544"/>
      <c r="I2924" s="545"/>
      <c r="J2924" s="540"/>
      <c r="K2924" s="541"/>
      <c r="L2924" s="553"/>
      <c r="M2924" s="559"/>
      <c r="N2924" s="556" t="s">
        <v>14</v>
      </c>
      <c r="O2924" s="557"/>
      <c r="P2924" s="540"/>
      <c r="Q2924" s="541"/>
      <c r="R2924" s="553"/>
      <c r="S2924" s="559"/>
      <c r="T2924" s="592"/>
      <c r="U2924" s="593"/>
      <c r="V2924" s="551"/>
      <c r="W2924" s="545"/>
      <c r="X2924" s="540"/>
      <c r="Y2924" s="545"/>
      <c r="Z2924" s="540"/>
      <c r="AA2924" s="545"/>
      <c r="AB2924" s="540"/>
      <c r="AC2924" s="541"/>
      <c r="AD2924" s="553"/>
      <c r="AE2924" s="559"/>
      <c r="AF2924" s="588"/>
      <c r="AG2924" s="589"/>
      <c r="AH2924" s="540"/>
      <c r="AI2924" s="541"/>
      <c r="AJ2924" s="553"/>
      <c r="AK2924" s="559"/>
      <c r="AL2924" s="592"/>
      <c r="AM2924" s="593"/>
      <c r="AN2924" s="540"/>
      <c r="AO2924" s="541"/>
      <c r="AP2924" s="553"/>
      <c r="AQ2924" s="559"/>
      <c r="AR2924" s="592"/>
      <c r="AS2924" s="593"/>
      <c r="AT2924" s="580"/>
      <c r="AU2924" s="581"/>
      <c r="AV2924" s="576"/>
      <c r="AW2924" s="577"/>
      <c r="AX2924" s="592"/>
      <c r="AY2924" s="593"/>
      <c r="AZ2924" s="540"/>
      <c r="BA2924" s="541"/>
      <c r="BB2924" s="553"/>
      <c r="BC2924" s="559"/>
      <c r="BD2924" s="592"/>
      <c r="BE2924" s="593"/>
      <c r="BF2924" s="580"/>
      <c r="BG2924" s="581"/>
      <c r="BH2924" s="576"/>
      <c r="BI2924" s="577"/>
      <c r="BJ2924" s="592"/>
      <c r="BK2924" s="593"/>
      <c r="BL2924" s="653"/>
      <c r="BM2924" s="654"/>
      <c r="BN2924" s="655"/>
      <c r="BO2924" s="600"/>
      <c r="BP2924" s="600"/>
      <c r="BQ2924" s="54"/>
      <c r="BR2924" s="54"/>
      <c r="BS2924" s="54"/>
    </row>
    <row r="2925" spans="1:71" ht="21.75" customHeight="1">
      <c r="A2925" s="54"/>
      <c r="B2925" s="565" t="str">
        <f>IF(ROSTER!B$24="","",ROSTER!B$24)</f>
        <v/>
      </c>
      <c r="C2925" s="536" t="str">
        <f>IF(ROSTER!C$24="","",ROSTER!C$24)</f>
        <v/>
      </c>
      <c r="D2925" s="537"/>
      <c r="E2925" s="546"/>
      <c r="F2925" s="501">
        <f>IF(E2925="y",1,IF(E2925="S",1,0))</f>
        <v>0</v>
      </c>
      <c r="G2925" s="506">
        <f>IF(E2925="S",1,0)</f>
        <v>0</v>
      </c>
      <c r="H2925" s="542"/>
      <c r="I2925" s="543"/>
      <c r="J2925" s="538"/>
      <c r="K2925" s="539"/>
      <c r="L2925" s="552"/>
      <c r="M2925" s="558"/>
      <c r="N2925" s="554">
        <f>L2925+J2925</f>
        <v>0</v>
      </c>
      <c r="O2925" s="555"/>
      <c r="P2925" s="538"/>
      <c r="Q2925" s="539"/>
      <c r="R2925" s="552"/>
      <c r="S2925" s="558"/>
      <c r="T2925" s="590">
        <f t="shared" ref="T2925:T2952" si="2629">R2925-P2925</f>
        <v>0</v>
      </c>
      <c r="U2925" s="591"/>
      <c r="V2925" s="550"/>
      <c r="W2925" s="543"/>
      <c r="X2925" s="538"/>
      <c r="Y2925" s="543"/>
      <c r="Z2925" s="538"/>
      <c r="AA2925" s="543"/>
      <c r="AB2925" s="538"/>
      <c r="AC2925" s="539"/>
      <c r="AD2925" s="552"/>
      <c r="AE2925" s="558"/>
      <c r="AF2925" s="586">
        <f>IF(AB2925=0,0,(AD2925/AB2925)*100)</f>
        <v>0</v>
      </c>
      <c r="AG2925" s="587"/>
      <c r="AH2925" s="538"/>
      <c r="AI2925" s="539"/>
      <c r="AJ2925" s="552"/>
      <c r="AK2925" s="558"/>
      <c r="AL2925" s="590">
        <f>IF(AH2925=0,0,(AJ2925/AH2925)*100)</f>
        <v>0</v>
      </c>
      <c r="AM2925" s="591"/>
      <c r="AN2925" s="538"/>
      <c r="AO2925" s="539"/>
      <c r="AP2925" s="552"/>
      <c r="AQ2925" s="558"/>
      <c r="AR2925" s="590">
        <f>IF(AN2925=0,0,(AP2925/AN2925)*100)</f>
        <v>0</v>
      </c>
      <c r="AS2925" s="591"/>
      <c r="AT2925" s="578">
        <f>AB2925+AH2925+AN2925</f>
        <v>0</v>
      </c>
      <c r="AU2925" s="579"/>
      <c r="AV2925" s="574">
        <f>AD2925+AJ2925+AP2925</f>
        <v>0</v>
      </c>
      <c r="AW2925" s="575"/>
      <c r="AX2925" s="590">
        <f>IF(AT2925=0,0,(AV2925/AT2925)*100)</f>
        <v>0</v>
      </c>
      <c r="AY2925" s="591"/>
      <c r="AZ2925" s="538"/>
      <c r="BA2925" s="539"/>
      <c r="BB2925" s="552"/>
      <c r="BC2925" s="558"/>
      <c r="BD2925" s="590">
        <f>IF(AZ2925=0,0,(BB2925/AZ2925)*100)</f>
        <v>0</v>
      </c>
      <c r="BE2925" s="591"/>
      <c r="BF2925" s="578">
        <f>AT2925+AZ2925</f>
        <v>0</v>
      </c>
      <c r="BG2925" s="579"/>
      <c r="BH2925" s="574">
        <f>AV2925+BB2925</f>
        <v>0</v>
      </c>
      <c r="BI2925" s="575"/>
      <c r="BJ2925" s="590">
        <f>IF(BF2925=0,0,(BH2925/BF2925)*100)</f>
        <v>0</v>
      </c>
      <c r="BK2925" s="591"/>
      <c r="BL2925" s="650">
        <f>(AD2925*2)+(AJ2925*2)+(AP2925*3)+BB2925</f>
        <v>0</v>
      </c>
      <c r="BM2925" s="651"/>
      <c r="BN2925" s="652"/>
      <c r="BO2925" s="599" t="e">
        <f>(BL2925*BR$2468)+(N2925*BR$2469)+(X2925*BR$2470)+(R2925*BR$2471)+(V2925*BR$2472)+(Z2925*BR$2473)</f>
        <v>#REF!</v>
      </c>
      <c r="BP2925" s="599" t="e">
        <f>((AZ2925-BB2925)*BR$2475)+((AT2925-AV2925)*BR$2474)+(H2925*BR$2476)+(P2925*BR$2477)</f>
        <v>#REF!</v>
      </c>
      <c r="BQ2925" s="54"/>
      <c r="BR2925" s="54"/>
      <c r="BS2925" s="54"/>
    </row>
    <row r="2926" spans="1:71" ht="21.75" customHeight="1">
      <c r="A2926" s="54"/>
      <c r="B2926" s="566"/>
      <c r="C2926" s="560" t="str">
        <f>IF(ROSTER!D$24="","",ROSTER!D$24)</f>
        <v/>
      </c>
      <c r="D2926" s="561"/>
      <c r="E2926" s="547"/>
      <c r="F2926" s="502"/>
      <c r="G2926" s="507"/>
      <c r="H2926" s="544"/>
      <c r="I2926" s="545"/>
      <c r="J2926" s="540"/>
      <c r="K2926" s="541"/>
      <c r="L2926" s="553"/>
      <c r="M2926" s="559"/>
      <c r="N2926" s="556" t="s">
        <v>14</v>
      </c>
      <c r="O2926" s="557"/>
      <c r="P2926" s="540"/>
      <c r="Q2926" s="541"/>
      <c r="R2926" s="553"/>
      <c r="S2926" s="559"/>
      <c r="T2926" s="592"/>
      <c r="U2926" s="593"/>
      <c r="V2926" s="551"/>
      <c r="W2926" s="545"/>
      <c r="X2926" s="540"/>
      <c r="Y2926" s="545"/>
      <c r="Z2926" s="540"/>
      <c r="AA2926" s="545"/>
      <c r="AB2926" s="540"/>
      <c r="AC2926" s="541"/>
      <c r="AD2926" s="553"/>
      <c r="AE2926" s="559"/>
      <c r="AF2926" s="588"/>
      <c r="AG2926" s="589"/>
      <c r="AH2926" s="540"/>
      <c r="AI2926" s="541"/>
      <c r="AJ2926" s="553"/>
      <c r="AK2926" s="559"/>
      <c r="AL2926" s="592"/>
      <c r="AM2926" s="593"/>
      <c r="AN2926" s="540"/>
      <c r="AO2926" s="541"/>
      <c r="AP2926" s="553"/>
      <c r="AQ2926" s="559"/>
      <c r="AR2926" s="592"/>
      <c r="AS2926" s="593"/>
      <c r="AT2926" s="580"/>
      <c r="AU2926" s="581"/>
      <c r="AV2926" s="576"/>
      <c r="AW2926" s="577"/>
      <c r="AX2926" s="592"/>
      <c r="AY2926" s="593"/>
      <c r="AZ2926" s="540"/>
      <c r="BA2926" s="541"/>
      <c r="BB2926" s="553"/>
      <c r="BC2926" s="559"/>
      <c r="BD2926" s="592"/>
      <c r="BE2926" s="593"/>
      <c r="BF2926" s="580"/>
      <c r="BG2926" s="581"/>
      <c r="BH2926" s="576"/>
      <c r="BI2926" s="577"/>
      <c r="BJ2926" s="592"/>
      <c r="BK2926" s="593"/>
      <c r="BL2926" s="653"/>
      <c r="BM2926" s="654"/>
      <c r="BN2926" s="655"/>
      <c r="BO2926" s="600"/>
      <c r="BP2926" s="600"/>
      <c r="BQ2926" s="54"/>
      <c r="BR2926" s="54"/>
      <c r="BS2926" s="54"/>
    </row>
    <row r="2927" spans="1:71" ht="21.75" customHeight="1">
      <c r="A2927" s="54"/>
      <c r="B2927" s="565" t="str">
        <f>IF(ROSTER!B$26="","",ROSTER!B$26)</f>
        <v/>
      </c>
      <c r="C2927" s="536" t="str">
        <f>IF(ROSTER!C$26="","",ROSTER!C$26)</f>
        <v/>
      </c>
      <c r="D2927" s="537"/>
      <c r="E2927" s="546"/>
      <c r="F2927" s="501">
        <f>IF(E2927="y",1,IF(E2927="S",1,0))</f>
        <v>0</v>
      </c>
      <c r="G2927" s="506">
        <f>IF(E2927="S",1,0)</f>
        <v>0</v>
      </c>
      <c r="H2927" s="542"/>
      <c r="I2927" s="543"/>
      <c r="J2927" s="538"/>
      <c r="K2927" s="539"/>
      <c r="L2927" s="552"/>
      <c r="M2927" s="558"/>
      <c r="N2927" s="554">
        <f>L2927+J2927</f>
        <v>0</v>
      </c>
      <c r="O2927" s="555"/>
      <c r="P2927" s="538"/>
      <c r="Q2927" s="539"/>
      <c r="R2927" s="552"/>
      <c r="S2927" s="558"/>
      <c r="T2927" s="590">
        <f t="shared" ref="T2927:T2952" si="2630">R2927-P2927</f>
        <v>0</v>
      </c>
      <c r="U2927" s="591"/>
      <c r="V2927" s="550"/>
      <c r="W2927" s="543"/>
      <c r="X2927" s="538"/>
      <c r="Y2927" s="543"/>
      <c r="Z2927" s="538"/>
      <c r="AA2927" s="543"/>
      <c r="AB2927" s="538"/>
      <c r="AC2927" s="539"/>
      <c r="AD2927" s="552"/>
      <c r="AE2927" s="558"/>
      <c r="AF2927" s="586">
        <f>IF(AB2927=0,0,(AD2927/AB2927)*100)</f>
        <v>0</v>
      </c>
      <c r="AG2927" s="587"/>
      <c r="AH2927" s="538"/>
      <c r="AI2927" s="539"/>
      <c r="AJ2927" s="552"/>
      <c r="AK2927" s="558"/>
      <c r="AL2927" s="590">
        <f>IF(AH2927=0,0,(AJ2927/AH2927)*100)</f>
        <v>0</v>
      </c>
      <c r="AM2927" s="591"/>
      <c r="AN2927" s="538"/>
      <c r="AO2927" s="539"/>
      <c r="AP2927" s="552"/>
      <c r="AQ2927" s="558"/>
      <c r="AR2927" s="590">
        <f>IF(AN2927=0,0,(AP2927/AN2927)*100)</f>
        <v>0</v>
      </c>
      <c r="AS2927" s="591"/>
      <c r="AT2927" s="578">
        <f>AB2927+AH2927+AN2927</f>
        <v>0</v>
      </c>
      <c r="AU2927" s="579"/>
      <c r="AV2927" s="574">
        <f>AD2927+AJ2927+AP2927</f>
        <v>0</v>
      </c>
      <c r="AW2927" s="575"/>
      <c r="AX2927" s="590">
        <f>IF(AT2927=0,0,(AV2927/AT2927)*100)</f>
        <v>0</v>
      </c>
      <c r="AY2927" s="591"/>
      <c r="AZ2927" s="538"/>
      <c r="BA2927" s="539"/>
      <c r="BB2927" s="552"/>
      <c r="BC2927" s="558"/>
      <c r="BD2927" s="590">
        <f>IF(AZ2927=0,0,(BB2927/AZ2927)*100)</f>
        <v>0</v>
      </c>
      <c r="BE2927" s="591"/>
      <c r="BF2927" s="578">
        <f>AT2927+AZ2927</f>
        <v>0</v>
      </c>
      <c r="BG2927" s="579"/>
      <c r="BH2927" s="574">
        <f>AV2927+BB2927</f>
        <v>0</v>
      </c>
      <c r="BI2927" s="575"/>
      <c r="BJ2927" s="590">
        <f>IF(BF2927=0,0,(BH2927/BF2927)*100)</f>
        <v>0</v>
      </c>
      <c r="BK2927" s="591"/>
      <c r="BL2927" s="650">
        <f>(AD2927*2)+(AJ2927*2)+(AP2927*3)+BB2927</f>
        <v>0</v>
      </c>
      <c r="BM2927" s="651"/>
      <c r="BN2927" s="652"/>
      <c r="BO2927" s="599" t="e">
        <f>(BL2927*BR$2468)+(N2927*BR$2469)+(X2927*BR$2470)+(R2927*BR$2471)+(V2927*BR$2472)+(Z2927*BR$2473)</f>
        <v>#REF!</v>
      </c>
      <c r="BP2927" s="599" t="e">
        <f>((AZ2927-BB2927)*BR$2475)+((AT2927-AV2927)*BR$2474)+(H2927*BR$2476)+(P2927*BR$2477)</f>
        <v>#REF!</v>
      </c>
      <c r="BQ2927" s="54"/>
      <c r="BR2927" s="54"/>
      <c r="BS2927" s="54"/>
    </row>
    <row r="2928" spans="1:71" ht="21.75" customHeight="1">
      <c r="A2928" s="54"/>
      <c r="B2928" s="566"/>
      <c r="C2928" s="560" t="str">
        <f>IF(ROSTER!D$26="","",ROSTER!D$26)</f>
        <v/>
      </c>
      <c r="D2928" s="561"/>
      <c r="E2928" s="547"/>
      <c r="F2928" s="502"/>
      <c r="G2928" s="507"/>
      <c r="H2928" s="544"/>
      <c r="I2928" s="545"/>
      <c r="J2928" s="540"/>
      <c r="K2928" s="541"/>
      <c r="L2928" s="553"/>
      <c r="M2928" s="559"/>
      <c r="N2928" s="556" t="s">
        <v>14</v>
      </c>
      <c r="O2928" s="557"/>
      <c r="P2928" s="540"/>
      <c r="Q2928" s="541"/>
      <c r="R2928" s="553"/>
      <c r="S2928" s="559"/>
      <c r="T2928" s="592"/>
      <c r="U2928" s="593"/>
      <c r="V2928" s="551"/>
      <c r="W2928" s="545"/>
      <c r="X2928" s="540"/>
      <c r="Y2928" s="545"/>
      <c r="Z2928" s="540"/>
      <c r="AA2928" s="545"/>
      <c r="AB2928" s="540"/>
      <c r="AC2928" s="541"/>
      <c r="AD2928" s="553"/>
      <c r="AE2928" s="559"/>
      <c r="AF2928" s="588"/>
      <c r="AG2928" s="589"/>
      <c r="AH2928" s="540"/>
      <c r="AI2928" s="541"/>
      <c r="AJ2928" s="553"/>
      <c r="AK2928" s="559"/>
      <c r="AL2928" s="592"/>
      <c r="AM2928" s="593"/>
      <c r="AN2928" s="540"/>
      <c r="AO2928" s="541"/>
      <c r="AP2928" s="553"/>
      <c r="AQ2928" s="559"/>
      <c r="AR2928" s="592"/>
      <c r="AS2928" s="593"/>
      <c r="AT2928" s="580"/>
      <c r="AU2928" s="581"/>
      <c r="AV2928" s="576"/>
      <c r="AW2928" s="577"/>
      <c r="AX2928" s="592"/>
      <c r="AY2928" s="593"/>
      <c r="AZ2928" s="540"/>
      <c r="BA2928" s="541"/>
      <c r="BB2928" s="553"/>
      <c r="BC2928" s="559"/>
      <c r="BD2928" s="592"/>
      <c r="BE2928" s="593"/>
      <c r="BF2928" s="580"/>
      <c r="BG2928" s="581"/>
      <c r="BH2928" s="576"/>
      <c r="BI2928" s="577"/>
      <c r="BJ2928" s="592"/>
      <c r="BK2928" s="593"/>
      <c r="BL2928" s="653"/>
      <c r="BM2928" s="654"/>
      <c r="BN2928" s="655"/>
      <c r="BO2928" s="600"/>
      <c r="BP2928" s="600"/>
      <c r="BQ2928" s="54"/>
      <c r="BR2928" s="54"/>
      <c r="BS2928" s="54"/>
    </row>
    <row r="2929" spans="1:71" ht="21.75" customHeight="1">
      <c r="A2929" s="54"/>
      <c r="B2929" s="565" t="str">
        <f>IF(ROSTER!B$28="","",ROSTER!B$28)</f>
        <v/>
      </c>
      <c r="C2929" s="536" t="str">
        <f>IF(ROSTER!C$28="","",ROSTER!C$28)</f>
        <v/>
      </c>
      <c r="D2929" s="537"/>
      <c r="E2929" s="546"/>
      <c r="F2929" s="501">
        <f>IF(E2929="y",1,IF(E2929="S",1,0))</f>
        <v>0</v>
      </c>
      <c r="G2929" s="506">
        <f>IF(E2929="S",1,0)</f>
        <v>0</v>
      </c>
      <c r="H2929" s="542"/>
      <c r="I2929" s="543"/>
      <c r="J2929" s="538"/>
      <c r="K2929" s="539"/>
      <c r="L2929" s="552"/>
      <c r="M2929" s="558"/>
      <c r="N2929" s="554">
        <f>L2929+J2929</f>
        <v>0</v>
      </c>
      <c r="O2929" s="555"/>
      <c r="P2929" s="538"/>
      <c r="Q2929" s="539"/>
      <c r="R2929" s="552"/>
      <c r="S2929" s="558"/>
      <c r="T2929" s="590">
        <f t="shared" ref="T2929:T2952" si="2631">R2929-P2929</f>
        <v>0</v>
      </c>
      <c r="U2929" s="591"/>
      <c r="V2929" s="550"/>
      <c r="W2929" s="543"/>
      <c r="X2929" s="538"/>
      <c r="Y2929" s="543"/>
      <c r="Z2929" s="538"/>
      <c r="AA2929" s="543"/>
      <c r="AB2929" s="538"/>
      <c r="AC2929" s="539"/>
      <c r="AD2929" s="552"/>
      <c r="AE2929" s="558"/>
      <c r="AF2929" s="586">
        <f>IF(AB2929=0,0,(AD2929/AB2929)*100)</f>
        <v>0</v>
      </c>
      <c r="AG2929" s="587"/>
      <c r="AH2929" s="538"/>
      <c r="AI2929" s="539"/>
      <c r="AJ2929" s="552"/>
      <c r="AK2929" s="558"/>
      <c r="AL2929" s="590">
        <f>IF(AH2929=0,0,(AJ2929/AH2929)*100)</f>
        <v>0</v>
      </c>
      <c r="AM2929" s="591"/>
      <c r="AN2929" s="538"/>
      <c r="AO2929" s="539"/>
      <c r="AP2929" s="552"/>
      <c r="AQ2929" s="558"/>
      <c r="AR2929" s="590">
        <f>IF(AN2929=0,0,(AP2929/AN2929)*100)</f>
        <v>0</v>
      </c>
      <c r="AS2929" s="591"/>
      <c r="AT2929" s="578">
        <f>AB2929+AH2929+AN2929</f>
        <v>0</v>
      </c>
      <c r="AU2929" s="579"/>
      <c r="AV2929" s="574">
        <f>AD2929+AJ2929+AP2929</f>
        <v>0</v>
      </c>
      <c r="AW2929" s="575"/>
      <c r="AX2929" s="590">
        <f>IF(AT2929=0,0,(AV2929/AT2929)*100)</f>
        <v>0</v>
      </c>
      <c r="AY2929" s="591"/>
      <c r="AZ2929" s="538"/>
      <c r="BA2929" s="539"/>
      <c r="BB2929" s="552"/>
      <c r="BC2929" s="558"/>
      <c r="BD2929" s="590">
        <f>IF(AZ2929=0,0,(BB2929/AZ2929)*100)</f>
        <v>0</v>
      </c>
      <c r="BE2929" s="591"/>
      <c r="BF2929" s="578">
        <f>AT2929+AZ2929</f>
        <v>0</v>
      </c>
      <c r="BG2929" s="579"/>
      <c r="BH2929" s="574">
        <f>AV2929+BB2929</f>
        <v>0</v>
      </c>
      <c r="BI2929" s="575"/>
      <c r="BJ2929" s="590">
        <f>IF(BF2929=0,0,(BH2929/BF2929)*100)</f>
        <v>0</v>
      </c>
      <c r="BK2929" s="591"/>
      <c r="BL2929" s="650">
        <f>(AD2929*2)+(AJ2929*2)+(AP2929*3)+BB2929</f>
        <v>0</v>
      </c>
      <c r="BM2929" s="651"/>
      <c r="BN2929" s="652"/>
      <c r="BO2929" s="599" t="e">
        <f>(BL2929*BR$2468)+(N2929*BR$2469)+(X2929*BR$2470)+(R2929*BR$2471)+(V2929*BR$2472)+(Z2929*BR$2473)</f>
        <v>#REF!</v>
      </c>
      <c r="BP2929" s="599" t="e">
        <f>((AZ2929-BB2929)*BR$2475)+((AT2929-AV2929)*BR$2474)+(H2929*BR$2476)+(P2929*BR$2477)</f>
        <v>#REF!</v>
      </c>
      <c r="BQ2929" s="54"/>
      <c r="BR2929" s="54"/>
      <c r="BS2929" s="54"/>
    </row>
    <row r="2930" spans="1:71" ht="21.75" customHeight="1">
      <c r="A2930" s="54"/>
      <c r="B2930" s="566"/>
      <c r="C2930" s="560" t="str">
        <f>IF(ROSTER!D$28="","",ROSTER!D$28)</f>
        <v/>
      </c>
      <c r="D2930" s="561"/>
      <c r="E2930" s="547"/>
      <c r="F2930" s="502"/>
      <c r="G2930" s="507"/>
      <c r="H2930" s="544"/>
      <c r="I2930" s="545"/>
      <c r="J2930" s="540"/>
      <c r="K2930" s="541"/>
      <c r="L2930" s="553"/>
      <c r="M2930" s="559"/>
      <c r="N2930" s="556" t="s">
        <v>14</v>
      </c>
      <c r="O2930" s="557"/>
      <c r="P2930" s="540"/>
      <c r="Q2930" s="541"/>
      <c r="R2930" s="553"/>
      <c r="S2930" s="559"/>
      <c r="T2930" s="592"/>
      <c r="U2930" s="593"/>
      <c r="V2930" s="551"/>
      <c r="W2930" s="545"/>
      <c r="X2930" s="540"/>
      <c r="Y2930" s="545"/>
      <c r="Z2930" s="540"/>
      <c r="AA2930" s="545"/>
      <c r="AB2930" s="540"/>
      <c r="AC2930" s="541"/>
      <c r="AD2930" s="553"/>
      <c r="AE2930" s="559"/>
      <c r="AF2930" s="588"/>
      <c r="AG2930" s="589"/>
      <c r="AH2930" s="540"/>
      <c r="AI2930" s="541"/>
      <c r="AJ2930" s="553"/>
      <c r="AK2930" s="559"/>
      <c r="AL2930" s="592"/>
      <c r="AM2930" s="593"/>
      <c r="AN2930" s="540"/>
      <c r="AO2930" s="541"/>
      <c r="AP2930" s="553"/>
      <c r="AQ2930" s="559"/>
      <c r="AR2930" s="592"/>
      <c r="AS2930" s="593"/>
      <c r="AT2930" s="580"/>
      <c r="AU2930" s="581"/>
      <c r="AV2930" s="576"/>
      <c r="AW2930" s="577"/>
      <c r="AX2930" s="592"/>
      <c r="AY2930" s="593"/>
      <c r="AZ2930" s="540"/>
      <c r="BA2930" s="541"/>
      <c r="BB2930" s="553"/>
      <c r="BC2930" s="559"/>
      <c r="BD2930" s="592"/>
      <c r="BE2930" s="593"/>
      <c r="BF2930" s="580"/>
      <c r="BG2930" s="581"/>
      <c r="BH2930" s="576"/>
      <c r="BI2930" s="577"/>
      <c r="BJ2930" s="592"/>
      <c r="BK2930" s="593"/>
      <c r="BL2930" s="653"/>
      <c r="BM2930" s="654"/>
      <c r="BN2930" s="655"/>
      <c r="BO2930" s="600"/>
      <c r="BP2930" s="600"/>
      <c r="BQ2930" s="54"/>
      <c r="BR2930" s="54"/>
      <c r="BS2930" s="54"/>
    </row>
    <row r="2931" spans="1:71" ht="21.75" customHeight="1">
      <c r="A2931" s="54"/>
      <c r="B2931" s="565" t="str">
        <f>IF(ROSTER!B$30="","",ROSTER!B$30)</f>
        <v/>
      </c>
      <c r="C2931" s="536" t="str">
        <f>IF(ROSTER!C$30="","",ROSTER!C$30)</f>
        <v/>
      </c>
      <c r="D2931" s="537"/>
      <c r="E2931" s="546"/>
      <c r="F2931" s="501">
        <f>IF(E2931="y",1,IF(E2931="S",1,0))</f>
        <v>0</v>
      </c>
      <c r="G2931" s="506">
        <f>IF(E2931="S",1,0)</f>
        <v>0</v>
      </c>
      <c r="H2931" s="542"/>
      <c r="I2931" s="543"/>
      <c r="J2931" s="538"/>
      <c r="K2931" s="539"/>
      <c r="L2931" s="552"/>
      <c r="M2931" s="558"/>
      <c r="N2931" s="554">
        <f>L2931+J2931</f>
        <v>0</v>
      </c>
      <c r="O2931" s="555"/>
      <c r="P2931" s="538"/>
      <c r="Q2931" s="539"/>
      <c r="R2931" s="552"/>
      <c r="S2931" s="558"/>
      <c r="T2931" s="590">
        <f t="shared" ref="T2931:T2952" si="2632">R2931-P2931</f>
        <v>0</v>
      </c>
      <c r="U2931" s="591"/>
      <c r="V2931" s="550"/>
      <c r="W2931" s="543"/>
      <c r="X2931" s="538"/>
      <c r="Y2931" s="543"/>
      <c r="Z2931" s="538"/>
      <c r="AA2931" s="543"/>
      <c r="AB2931" s="538"/>
      <c r="AC2931" s="539"/>
      <c r="AD2931" s="552"/>
      <c r="AE2931" s="558"/>
      <c r="AF2931" s="586">
        <f>IF(AB2931=0,0,(AD2931/AB2931)*100)</f>
        <v>0</v>
      </c>
      <c r="AG2931" s="587"/>
      <c r="AH2931" s="538"/>
      <c r="AI2931" s="539"/>
      <c r="AJ2931" s="552"/>
      <c r="AK2931" s="558"/>
      <c r="AL2931" s="590">
        <f>IF(AH2931=0,0,(AJ2931/AH2931)*100)</f>
        <v>0</v>
      </c>
      <c r="AM2931" s="591"/>
      <c r="AN2931" s="538"/>
      <c r="AO2931" s="539"/>
      <c r="AP2931" s="552"/>
      <c r="AQ2931" s="558"/>
      <c r="AR2931" s="590">
        <f>IF(AN2931=0,0,(AP2931/AN2931)*100)</f>
        <v>0</v>
      </c>
      <c r="AS2931" s="591"/>
      <c r="AT2931" s="578">
        <f>AB2931+AH2931+AN2931</f>
        <v>0</v>
      </c>
      <c r="AU2931" s="579"/>
      <c r="AV2931" s="574">
        <f>AD2931+AJ2931+AP2931</f>
        <v>0</v>
      </c>
      <c r="AW2931" s="575"/>
      <c r="AX2931" s="590">
        <f>IF(AT2931=0,0,(AV2931/AT2931)*100)</f>
        <v>0</v>
      </c>
      <c r="AY2931" s="591"/>
      <c r="AZ2931" s="538"/>
      <c r="BA2931" s="539"/>
      <c r="BB2931" s="552"/>
      <c r="BC2931" s="558"/>
      <c r="BD2931" s="590">
        <f>IF(AZ2931=0,0,(BB2931/AZ2931)*100)</f>
        <v>0</v>
      </c>
      <c r="BE2931" s="591"/>
      <c r="BF2931" s="578">
        <f>AT2931+AZ2931</f>
        <v>0</v>
      </c>
      <c r="BG2931" s="579"/>
      <c r="BH2931" s="574">
        <f>AV2931+BB2931</f>
        <v>0</v>
      </c>
      <c r="BI2931" s="575"/>
      <c r="BJ2931" s="590">
        <f>IF(BF2931=0,0,(BH2931/BF2931)*100)</f>
        <v>0</v>
      </c>
      <c r="BK2931" s="591"/>
      <c r="BL2931" s="650">
        <f>(AD2931*2)+(AJ2931*2)+(AP2931*3)+BB2931</f>
        <v>0</v>
      </c>
      <c r="BM2931" s="651"/>
      <c r="BN2931" s="652"/>
      <c r="BO2931" s="599" t="e">
        <f>(BL2931*BR$2468)+(N2931*BR$2469)+(X2931*BR$2470)+(R2931*BR$2471)+(V2931*BR$2472)+(Z2931*BR$2473)</f>
        <v>#REF!</v>
      </c>
      <c r="BP2931" s="599" t="e">
        <f>((AZ2931-BB2931)*BR$2475)+((AT2931-AV2931)*BR$2474)+(H2931*BR$2476)+(P2931*BR$2477)</f>
        <v>#REF!</v>
      </c>
      <c r="BQ2931" s="54"/>
      <c r="BR2931" s="54"/>
      <c r="BS2931" s="54"/>
    </row>
    <row r="2932" spans="1:71" ht="21.75" customHeight="1">
      <c r="A2932" s="54"/>
      <c r="B2932" s="566"/>
      <c r="C2932" s="560" t="str">
        <f>IF(ROSTER!D$30="","",ROSTER!D$30)</f>
        <v/>
      </c>
      <c r="D2932" s="561"/>
      <c r="E2932" s="547"/>
      <c r="F2932" s="502"/>
      <c r="G2932" s="507"/>
      <c r="H2932" s="544"/>
      <c r="I2932" s="545"/>
      <c r="J2932" s="540"/>
      <c r="K2932" s="541"/>
      <c r="L2932" s="553"/>
      <c r="M2932" s="559"/>
      <c r="N2932" s="556" t="s">
        <v>14</v>
      </c>
      <c r="O2932" s="557"/>
      <c r="P2932" s="540"/>
      <c r="Q2932" s="541"/>
      <c r="R2932" s="553"/>
      <c r="S2932" s="559"/>
      <c r="T2932" s="592"/>
      <c r="U2932" s="593"/>
      <c r="V2932" s="551"/>
      <c r="W2932" s="545"/>
      <c r="X2932" s="540"/>
      <c r="Y2932" s="545"/>
      <c r="Z2932" s="540"/>
      <c r="AA2932" s="545"/>
      <c r="AB2932" s="540"/>
      <c r="AC2932" s="541"/>
      <c r="AD2932" s="553"/>
      <c r="AE2932" s="559"/>
      <c r="AF2932" s="588"/>
      <c r="AG2932" s="589"/>
      <c r="AH2932" s="540"/>
      <c r="AI2932" s="541"/>
      <c r="AJ2932" s="553"/>
      <c r="AK2932" s="559"/>
      <c r="AL2932" s="592"/>
      <c r="AM2932" s="593"/>
      <c r="AN2932" s="540"/>
      <c r="AO2932" s="541"/>
      <c r="AP2932" s="553"/>
      <c r="AQ2932" s="559"/>
      <c r="AR2932" s="592"/>
      <c r="AS2932" s="593"/>
      <c r="AT2932" s="580"/>
      <c r="AU2932" s="581"/>
      <c r="AV2932" s="576"/>
      <c r="AW2932" s="577"/>
      <c r="AX2932" s="592"/>
      <c r="AY2932" s="593"/>
      <c r="AZ2932" s="540"/>
      <c r="BA2932" s="541"/>
      <c r="BB2932" s="553"/>
      <c r="BC2932" s="559"/>
      <c r="BD2932" s="592"/>
      <c r="BE2932" s="593"/>
      <c r="BF2932" s="580"/>
      <c r="BG2932" s="581"/>
      <c r="BH2932" s="576"/>
      <c r="BI2932" s="577"/>
      <c r="BJ2932" s="592"/>
      <c r="BK2932" s="593"/>
      <c r="BL2932" s="653"/>
      <c r="BM2932" s="654"/>
      <c r="BN2932" s="655"/>
      <c r="BO2932" s="600"/>
      <c r="BP2932" s="600"/>
      <c r="BQ2932" s="54"/>
      <c r="BR2932" s="54"/>
      <c r="BS2932" s="54"/>
    </row>
    <row r="2933" spans="1:71" ht="21.75" customHeight="1">
      <c r="A2933" s="54"/>
      <c r="B2933" s="565" t="str">
        <f>IF(ROSTER!B$32="","",ROSTER!B$32)</f>
        <v/>
      </c>
      <c r="C2933" s="536" t="str">
        <f>IF(ROSTER!C$32="","",ROSTER!C$32)</f>
        <v/>
      </c>
      <c r="D2933" s="537"/>
      <c r="E2933" s="546"/>
      <c r="F2933" s="501">
        <f>IF(E2933="y",1,IF(E2933="S",1,0))</f>
        <v>0</v>
      </c>
      <c r="G2933" s="506">
        <f>IF(E2933="S",1,0)</f>
        <v>0</v>
      </c>
      <c r="H2933" s="542"/>
      <c r="I2933" s="543"/>
      <c r="J2933" s="538"/>
      <c r="K2933" s="539"/>
      <c r="L2933" s="552"/>
      <c r="M2933" s="558"/>
      <c r="N2933" s="554">
        <f>L2933+J2933</f>
        <v>0</v>
      </c>
      <c r="O2933" s="555"/>
      <c r="P2933" s="538"/>
      <c r="Q2933" s="539"/>
      <c r="R2933" s="552"/>
      <c r="S2933" s="558"/>
      <c r="T2933" s="590">
        <f t="shared" ref="T2933:T2952" si="2633">R2933-P2933</f>
        <v>0</v>
      </c>
      <c r="U2933" s="591"/>
      <c r="V2933" s="550"/>
      <c r="W2933" s="543"/>
      <c r="X2933" s="538"/>
      <c r="Y2933" s="543"/>
      <c r="Z2933" s="538"/>
      <c r="AA2933" s="543"/>
      <c r="AB2933" s="538"/>
      <c r="AC2933" s="539"/>
      <c r="AD2933" s="552"/>
      <c r="AE2933" s="558"/>
      <c r="AF2933" s="586">
        <f>IF(AB2933=0,0,(AD2933/AB2933)*100)</f>
        <v>0</v>
      </c>
      <c r="AG2933" s="587"/>
      <c r="AH2933" s="538"/>
      <c r="AI2933" s="539"/>
      <c r="AJ2933" s="552"/>
      <c r="AK2933" s="558"/>
      <c r="AL2933" s="590">
        <f>IF(AH2933=0,0,(AJ2933/AH2933)*100)</f>
        <v>0</v>
      </c>
      <c r="AM2933" s="591"/>
      <c r="AN2933" s="538"/>
      <c r="AO2933" s="539"/>
      <c r="AP2933" s="552"/>
      <c r="AQ2933" s="558"/>
      <c r="AR2933" s="590">
        <f>IF(AN2933=0,0,(AP2933/AN2933)*100)</f>
        <v>0</v>
      </c>
      <c r="AS2933" s="591"/>
      <c r="AT2933" s="578">
        <f>AB2933+AH2933+AN2933</f>
        <v>0</v>
      </c>
      <c r="AU2933" s="579"/>
      <c r="AV2933" s="574">
        <f>AD2933+AJ2933+AP2933</f>
        <v>0</v>
      </c>
      <c r="AW2933" s="575"/>
      <c r="AX2933" s="590">
        <f>IF(AT2933=0,0,(AV2933/AT2933)*100)</f>
        <v>0</v>
      </c>
      <c r="AY2933" s="591"/>
      <c r="AZ2933" s="538"/>
      <c r="BA2933" s="539"/>
      <c r="BB2933" s="552"/>
      <c r="BC2933" s="558"/>
      <c r="BD2933" s="590">
        <f>IF(AZ2933=0,0,(BB2933/AZ2933)*100)</f>
        <v>0</v>
      </c>
      <c r="BE2933" s="591"/>
      <c r="BF2933" s="578">
        <f>AT2933+AZ2933</f>
        <v>0</v>
      </c>
      <c r="BG2933" s="579"/>
      <c r="BH2933" s="574">
        <f>AV2933+BB2933</f>
        <v>0</v>
      </c>
      <c r="BI2933" s="575"/>
      <c r="BJ2933" s="590">
        <f>IF(BF2933=0,0,(BH2933/BF2933)*100)</f>
        <v>0</v>
      </c>
      <c r="BK2933" s="591"/>
      <c r="BL2933" s="650">
        <f>(AD2933*2)+(AJ2933*2)+(AP2933*3)+BB2933</f>
        <v>0</v>
      </c>
      <c r="BM2933" s="651"/>
      <c r="BN2933" s="652"/>
      <c r="BO2933" s="599" t="e">
        <f>(BL2933*BR$2468)+(N2933*BR$2469)+(X2933*BR$2470)+(R2933*BR$2471)+(V2933*BR$2472)+(Z2933*BR$2473)</f>
        <v>#REF!</v>
      </c>
      <c r="BP2933" s="599" t="e">
        <f>((AZ2933-BB2933)*BR$2475)+((AT2933-AV2933)*BR$2474)+(H2933*BR$2476)+(P2933*BR$2477)</f>
        <v>#REF!</v>
      </c>
      <c r="BQ2933" s="54"/>
      <c r="BR2933" s="54"/>
      <c r="BS2933" s="54"/>
    </row>
    <row r="2934" spans="1:71" ht="21.75" customHeight="1">
      <c r="A2934" s="54"/>
      <c r="B2934" s="566"/>
      <c r="C2934" s="560" t="str">
        <f>IF(ROSTER!D$32="","",ROSTER!D$32)</f>
        <v/>
      </c>
      <c r="D2934" s="561"/>
      <c r="E2934" s="547"/>
      <c r="F2934" s="502"/>
      <c r="G2934" s="507"/>
      <c r="H2934" s="544"/>
      <c r="I2934" s="545"/>
      <c r="J2934" s="540"/>
      <c r="K2934" s="541"/>
      <c r="L2934" s="553"/>
      <c r="M2934" s="559"/>
      <c r="N2934" s="556" t="s">
        <v>14</v>
      </c>
      <c r="O2934" s="557"/>
      <c r="P2934" s="540"/>
      <c r="Q2934" s="541"/>
      <c r="R2934" s="553"/>
      <c r="S2934" s="559"/>
      <c r="T2934" s="592"/>
      <c r="U2934" s="593"/>
      <c r="V2934" s="551"/>
      <c r="W2934" s="545"/>
      <c r="X2934" s="540"/>
      <c r="Y2934" s="545"/>
      <c r="Z2934" s="540"/>
      <c r="AA2934" s="545"/>
      <c r="AB2934" s="540"/>
      <c r="AC2934" s="541"/>
      <c r="AD2934" s="553"/>
      <c r="AE2934" s="559"/>
      <c r="AF2934" s="588"/>
      <c r="AG2934" s="589"/>
      <c r="AH2934" s="540"/>
      <c r="AI2934" s="541"/>
      <c r="AJ2934" s="553"/>
      <c r="AK2934" s="559"/>
      <c r="AL2934" s="592"/>
      <c r="AM2934" s="593"/>
      <c r="AN2934" s="540"/>
      <c r="AO2934" s="541"/>
      <c r="AP2934" s="553"/>
      <c r="AQ2934" s="559"/>
      <c r="AR2934" s="592"/>
      <c r="AS2934" s="593"/>
      <c r="AT2934" s="580"/>
      <c r="AU2934" s="581"/>
      <c r="AV2934" s="576"/>
      <c r="AW2934" s="577"/>
      <c r="AX2934" s="592"/>
      <c r="AY2934" s="593"/>
      <c r="AZ2934" s="540"/>
      <c r="BA2934" s="541"/>
      <c r="BB2934" s="553"/>
      <c r="BC2934" s="559"/>
      <c r="BD2934" s="592"/>
      <c r="BE2934" s="593"/>
      <c r="BF2934" s="580"/>
      <c r="BG2934" s="581"/>
      <c r="BH2934" s="576"/>
      <c r="BI2934" s="577"/>
      <c r="BJ2934" s="592"/>
      <c r="BK2934" s="593"/>
      <c r="BL2934" s="653"/>
      <c r="BM2934" s="654"/>
      <c r="BN2934" s="655"/>
      <c r="BO2934" s="600"/>
      <c r="BP2934" s="600"/>
      <c r="BQ2934" s="54"/>
      <c r="BR2934" s="54"/>
      <c r="BS2934" s="54"/>
    </row>
    <row r="2935" spans="1:71" ht="21.75" customHeight="1">
      <c r="A2935" s="54"/>
      <c r="B2935" s="565" t="str">
        <f>IF(ROSTER!B$34="","",ROSTER!B$34)</f>
        <v/>
      </c>
      <c r="C2935" s="536" t="str">
        <f>IF(ROSTER!C$34="","",ROSTER!C$34)</f>
        <v/>
      </c>
      <c r="D2935" s="537"/>
      <c r="E2935" s="546"/>
      <c r="F2935" s="501">
        <f>IF(E2935="y",1,IF(E2935="S",1,0))</f>
        <v>0</v>
      </c>
      <c r="G2935" s="506">
        <f>IF(E2935="S",1,0)</f>
        <v>0</v>
      </c>
      <c r="H2935" s="542"/>
      <c r="I2935" s="543"/>
      <c r="J2935" s="538"/>
      <c r="K2935" s="539"/>
      <c r="L2935" s="552"/>
      <c r="M2935" s="558"/>
      <c r="N2935" s="554">
        <f>L2935+J2935</f>
        <v>0</v>
      </c>
      <c r="O2935" s="555"/>
      <c r="P2935" s="538"/>
      <c r="Q2935" s="539"/>
      <c r="R2935" s="552"/>
      <c r="S2935" s="558"/>
      <c r="T2935" s="590">
        <f t="shared" ref="T2935:T2952" si="2634">R2935-P2935</f>
        <v>0</v>
      </c>
      <c r="U2935" s="591"/>
      <c r="V2935" s="550"/>
      <c r="W2935" s="543"/>
      <c r="X2935" s="538"/>
      <c r="Y2935" s="543"/>
      <c r="Z2935" s="538"/>
      <c r="AA2935" s="543"/>
      <c r="AB2935" s="538"/>
      <c r="AC2935" s="539"/>
      <c r="AD2935" s="552"/>
      <c r="AE2935" s="558"/>
      <c r="AF2935" s="586">
        <f>IF(AB2935=0,0,(AD2935/AB2935)*100)</f>
        <v>0</v>
      </c>
      <c r="AG2935" s="587"/>
      <c r="AH2935" s="538"/>
      <c r="AI2935" s="539"/>
      <c r="AJ2935" s="552"/>
      <c r="AK2935" s="558"/>
      <c r="AL2935" s="590">
        <f>IF(AH2935=0,0,(AJ2935/AH2935)*100)</f>
        <v>0</v>
      </c>
      <c r="AM2935" s="591"/>
      <c r="AN2935" s="538"/>
      <c r="AO2935" s="539"/>
      <c r="AP2935" s="552"/>
      <c r="AQ2935" s="558"/>
      <c r="AR2935" s="590">
        <f>IF(AN2935=0,0,(AP2935/AN2935)*100)</f>
        <v>0</v>
      </c>
      <c r="AS2935" s="591"/>
      <c r="AT2935" s="578">
        <f>AB2935+AH2935+AN2935</f>
        <v>0</v>
      </c>
      <c r="AU2935" s="579"/>
      <c r="AV2935" s="574">
        <f>AD2935+AJ2935+AP2935</f>
        <v>0</v>
      </c>
      <c r="AW2935" s="575"/>
      <c r="AX2935" s="590">
        <f>IF(AT2935=0,0,(AV2935/AT2935)*100)</f>
        <v>0</v>
      </c>
      <c r="AY2935" s="591"/>
      <c r="AZ2935" s="538"/>
      <c r="BA2935" s="539"/>
      <c r="BB2935" s="552"/>
      <c r="BC2935" s="558"/>
      <c r="BD2935" s="590">
        <f>IF(AZ2935=0,0,(BB2935/AZ2935)*100)</f>
        <v>0</v>
      </c>
      <c r="BE2935" s="591"/>
      <c r="BF2935" s="578">
        <f>AT2935+AZ2935</f>
        <v>0</v>
      </c>
      <c r="BG2935" s="579"/>
      <c r="BH2935" s="574">
        <f>AV2935+BB2935</f>
        <v>0</v>
      </c>
      <c r="BI2935" s="575"/>
      <c r="BJ2935" s="590">
        <f>IF(BF2935=0,0,(BH2935/BF2935)*100)</f>
        <v>0</v>
      </c>
      <c r="BK2935" s="591"/>
      <c r="BL2935" s="650">
        <f>(AD2935*2)+(AJ2935*2)+(AP2935*3)+BB2935</f>
        <v>0</v>
      </c>
      <c r="BM2935" s="651"/>
      <c r="BN2935" s="652"/>
      <c r="BO2935" s="599" t="e">
        <f>(BL2935*BR$2468)+(N2935*BR$2469)+(X2935*BR$2470)+(R2935*BR$2471)+(V2935*BR$2472)+(Z2935*BR$2473)</f>
        <v>#REF!</v>
      </c>
      <c r="BP2935" s="599" t="e">
        <f>((AZ2935-BB2935)*BR$2475)+((AT2935-AV2935)*BR$2474)+(H2935*BR$2476)+(P2935*BR$2477)</f>
        <v>#REF!</v>
      </c>
      <c r="BQ2935" s="54"/>
      <c r="BR2935" s="54"/>
      <c r="BS2935" s="54"/>
    </row>
    <row r="2936" spans="1:71" ht="21.75" customHeight="1">
      <c r="A2936" s="54"/>
      <c r="B2936" s="566"/>
      <c r="C2936" s="560" t="str">
        <f>IF(ROSTER!D$34="","",ROSTER!D$34)</f>
        <v/>
      </c>
      <c r="D2936" s="561"/>
      <c r="E2936" s="547"/>
      <c r="F2936" s="502"/>
      <c r="G2936" s="507"/>
      <c r="H2936" s="544"/>
      <c r="I2936" s="545"/>
      <c r="J2936" s="540"/>
      <c r="K2936" s="541"/>
      <c r="L2936" s="553"/>
      <c r="M2936" s="559"/>
      <c r="N2936" s="556" t="s">
        <v>14</v>
      </c>
      <c r="O2936" s="557"/>
      <c r="P2936" s="540"/>
      <c r="Q2936" s="541"/>
      <c r="R2936" s="553"/>
      <c r="S2936" s="559"/>
      <c r="T2936" s="592"/>
      <c r="U2936" s="593"/>
      <c r="V2936" s="551"/>
      <c r="W2936" s="545"/>
      <c r="X2936" s="540"/>
      <c r="Y2936" s="545"/>
      <c r="Z2936" s="540"/>
      <c r="AA2936" s="545"/>
      <c r="AB2936" s="540"/>
      <c r="AC2936" s="541"/>
      <c r="AD2936" s="553"/>
      <c r="AE2936" s="559"/>
      <c r="AF2936" s="588"/>
      <c r="AG2936" s="589"/>
      <c r="AH2936" s="540"/>
      <c r="AI2936" s="541"/>
      <c r="AJ2936" s="553"/>
      <c r="AK2936" s="559"/>
      <c r="AL2936" s="592"/>
      <c r="AM2936" s="593"/>
      <c r="AN2936" s="540"/>
      <c r="AO2936" s="541"/>
      <c r="AP2936" s="553"/>
      <c r="AQ2936" s="559"/>
      <c r="AR2936" s="592"/>
      <c r="AS2936" s="593"/>
      <c r="AT2936" s="580"/>
      <c r="AU2936" s="581"/>
      <c r="AV2936" s="576"/>
      <c r="AW2936" s="577"/>
      <c r="AX2936" s="592"/>
      <c r="AY2936" s="593"/>
      <c r="AZ2936" s="540"/>
      <c r="BA2936" s="541"/>
      <c r="BB2936" s="553"/>
      <c r="BC2936" s="559"/>
      <c r="BD2936" s="592"/>
      <c r="BE2936" s="593"/>
      <c r="BF2936" s="580"/>
      <c r="BG2936" s="581"/>
      <c r="BH2936" s="576"/>
      <c r="BI2936" s="577"/>
      <c r="BJ2936" s="592"/>
      <c r="BK2936" s="593"/>
      <c r="BL2936" s="653"/>
      <c r="BM2936" s="654"/>
      <c r="BN2936" s="655"/>
      <c r="BO2936" s="600"/>
      <c r="BP2936" s="600"/>
      <c r="BQ2936" s="54"/>
      <c r="BR2936" s="54"/>
      <c r="BS2936" s="54"/>
    </row>
    <row r="2937" spans="1:71" ht="21.75" customHeight="1">
      <c r="A2937" s="54"/>
      <c r="B2937" s="565" t="str">
        <f>IF(ROSTER!B$36="","",ROSTER!B$36)</f>
        <v/>
      </c>
      <c r="C2937" s="536" t="str">
        <f>IF(ROSTER!C$36="","",ROSTER!C$36)</f>
        <v/>
      </c>
      <c r="D2937" s="537"/>
      <c r="E2937" s="546"/>
      <c r="F2937" s="501">
        <f>IF(E2937="y",1,IF(E2937="S",1,0))</f>
        <v>0</v>
      </c>
      <c r="G2937" s="506">
        <f>IF(E2937="S",1,0)</f>
        <v>0</v>
      </c>
      <c r="H2937" s="542"/>
      <c r="I2937" s="543"/>
      <c r="J2937" s="538"/>
      <c r="K2937" s="539"/>
      <c r="L2937" s="552"/>
      <c r="M2937" s="558"/>
      <c r="N2937" s="554">
        <f>L2937+J2937</f>
        <v>0</v>
      </c>
      <c r="O2937" s="555"/>
      <c r="P2937" s="538"/>
      <c r="Q2937" s="539"/>
      <c r="R2937" s="552"/>
      <c r="S2937" s="558"/>
      <c r="T2937" s="590">
        <f t="shared" ref="T2937:T2952" si="2635">R2937-P2937</f>
        <v>0</v>
      </c>
      <c r="U2937" s="591"/>
      <c r="V2937" s="550"/>
      <c r="W2937" s="543"/>
      <c r="X2937" s="538"/>
      <c r="Y2937" s="543"/>
      <c r="Z2937" s="538"/>
      <c r="AA2937" s="543"/>
      <c r="AB2937" s="538"/>
      <c r="AC2937" s="539"/>
      <c r="AD2937" s="552"/>
      <c r="AE2937" s="558"/>
      <c r="AF2937" s="586">
        <f>IF(AB2937=0,0,(AD2937/AB2937)*100)</f>
        <v>0</v>
      </c>
      <c r="AG2937" s="587"/>
      <c r="AH2937" s="538"/>
      <c r="AI2937" s="539"/>
      <c r="AJ2937" s="552"/>
      <c r="AK2937" s="558"/>
      <c r="AL2937" s="590">
        <f>IF(AH2937=0,0,(AJ2937/AH2937)*100)</f>
        <v>0</v>
      </c>
      <c r="AM2937" s="591"/>
      <c r="AN2937" s="538"/>
      <c r="AO2937" s="539"/>
      <c r="AP2937" s="552"/>
      <c r="AQ2937" s="558"/>
      <c r="AR2937" s="590">
        <f>IF(AN2937=0,0,(AP2937/AN2937)*100)</f>
        <v>0</v>
      </c>
      <c r="AS2937" s="591"/>
      <c r="AT2937" s="578">
        <f>AB2937+AH2937+AN2937</f>
        <v>0</v>
      </c>
      <c r="AU2937" s="579"/>
      <c r="AV2937" s="574">
        <f>AD2937+AJ2937+AP2937</f>
        <v>0</v>
      </c>
      <c r="AW2937" s="575"/>
      <c r="AX2937" s="590">
        <f>IF(AT2937=0,0,(AV2937/AT2937)*100)</f>
        <v>0</v>
      </c>
      <c r="AY2937" s="591"/>
      <c r="AZ2937" s="538"/>
      <c r="BA2937" s="539"/>
      <c r="BB2937" s="552"/>
      <c r="BC2937" s="558"/>
      <c r="BD2937" s="590">
        <f>IF(AZ2937=0,0,(BB2937/AZ2937)*100)</f>
        <v>0</v>
      </c>
      <c r="BE2937" s="591"/>
      <c r="BF2937" s="578">
        <f>AT2937+AZ2937</f>
        <v>0</v>
      </c>
      <c r="BG2937" s="579"/>
      <c r="BH2937" s="574">
        <f>AV2937+BB2937</f>
        <v>0</v>
      </c>
      <c r="BI2937" s="575"/>
      <c r="BJ2937" s="590">
        <f>IF(BF2937=0,0,(BH2937/BF2937)*100)</f>
        <v>0</v>
      </c>
      <c r="BK2937" s="591"/>
      <c r="BL2937" s="650">
        <f>(AD2937*2)+(AJ2937*2)+(AP2937*3)+BB2937</f>
        <v>0</v>
      </c>
      <c r="BM2937" s="651"/>
      <c r="BN2937" s="652"/>
      <c r="BO2937" s="599" t="e">
        <f>(BL2937*BR$2468)+(N2937*BR$2469)+(X2937*BR$2470)+(R2937*BR$2471)+(V2937*BR$2472)+(Z2937*BR$2473)</f>
        <v>#REF!</v>
      </c>
      <c r="BP2937" s="599" t="e">
        <f>((AZ2937-BB2937)*BR$2475)+((AT2937-AV2937)*BR$2474)+(H2937*BR$2476)+(P2937*BR$2477)</f>
        <v>#REF!</v>
      </c>
      <c r="BQ2937" s="54"/>
      <c r="BR2937" s="54"/>
      <c r="BS2937" s="54"/>
    </row>
    <row r="2938" spans="1:71" ht="21.75" customHeight="1">
      <c r="A2938" s="54"/>
      <c r="B2938" s="566"/>
      <c r="C2938" s="560" t="str">
        <f>IF(ROSTER!D$36="","",ROSTER!D$36)</f>
        <v/>
      </c>
      <c r="D2938" s="561"/>
      <c r="E2938" s="547"/>
      <c r="F2938" s="502"/>
      <c r="G2938" s="507"/>
      <c r="H2938" s="544"/>
      <c r="I2938" s="545"/>
      <c r="J2938" s="540"/>
      <c r="K2938" s="541"/>
      <c r="L2938" s="553"/>
      <c r="M2938" s="559"/>
      <c r="N2938" s="556" t="s">
        <v>14</v>
      </c>
      <c r="O2938" s="557"/>
      <c r="P2938" s="540"/>
      <c r="Q2938" s="541"/>
      <c r="R2938" s="553"/>
      <c r="S2938" s="559"/>
      <c r="T2938" s="592"/>
      <c r="U2938" s="593"/>
      <c r="V2938" s="551"/>
      <c r="W2938" s="545"/>
      <c r="X2938" s="540"/>
      <c r="Y2938" s="545"/>
      <c r="Z2938" s="540"/>
      <c r="AA2938" s="545"/>
      <c r="AB2938" s="540"/>
      <c r="AC2938" s="541"/>
      <c r="AD2938" s="553"/>
      <c r="AE2938" s="559"/>
      <c r="AF2938" s="588"/>
      <c r="AG2938" s="589"/>
      <c r="AH2938" s="540"/>
      <c r="AI2938" s="541"/>
      <c r="AJ2938" s="553"/>
      <c r="AK2938" s="559"/>
      <c r="AL2938" s="592"/>
      <c r="AM2938" s="593"/>
      <c r="AN2938" s="540"/>
      <c r="AO2938" s="541"/>
      <c r="AP2938" s="553"/>
      <c r="AQ2938" s="559"/>
      <c r="AR2938" s="592"/>
      <c r="AS2938" s="593"/>
      <c r="AT2938" s="580"/>
      <c r="AU2938" s="581"/>
      <c r="AV2938" s="576"/>
      <c r="AW2938" s="577"/>
      <c r="AX2938" s="592"/>
      <c r="AY2938" s="593"/>
      <c r="AZ2938" s="540"/>
      <c r="BA2938" s="541"/>
      <c r="BB2938" s="553"/>
      <c r="BC2938" s="559"/>
      <c r="BD2938" s="592"/>
      <c r="BE2938" s="593"/>
      <c r="BF2938" s="580"/>
      <c r="BG2938" s="581"/>
      <c r="BH2938" s="576"/>
      <c r="BI2938" s="577"/>
      <c r="BJ2938" s="592"/>
      <c r="BK2938" s="593"/>
      <c r="BL2938" s="653"/>
      <c r="BM2938" s="654"/>
      <c r="BN2938" s="655"/>
      <c r="BO2938" s="600"/>
      <c r="BP2938" s="600"/>
      <c r="BQ2938" s="54"/>
      <c r="BR2938" s="54"/>
      <c r="BS2938" s="54"/>
    </row>
    <row r="2939" spans="1:71" ht="21.75" customHeight="1">
      <c r="A2939" s="54"/>
      <c r="B2939" s="565" t="str">
        <f>IF(ROSTER!B$38="","",ROSTER!B$38)</f>
        <v/>
      </c>
      <c r="C2939" s="536" t="str">
        <f>IF(ROSTER!C$38="","",ROSTER!C$38)</f>
        <v/>
      </c>
      <c r="D2939" s="537"/>
      <c r="E2939" s="546"/>
      <c r="F2939" s="501">
        <f>IF(E2939="y",1,IF(E2939="S",1,0))</f>
        <v>0</v>
      </c>
      <c r="G2939" s="506">
        <f>IF(E2939="S",1,0)</f>
        <v>0</v>
      </c>
      <c r="H2939" s="542"/>
      <c r="I2939" s="543"/>
      <c r="J2939" s="538"/>
      <c r="K2939" s="539"/>
      <c r="L2939" s="552"/>
      <c r="M2939" s="558"/>
      <c r="N2939" s="554">
        <f>L2939+J2939</f>
        <v>0</v>
      </c>
      <c r="O2939" s="555"/>
      <c r="P2939" s="538"/>
      <c r="Q2939" s="539"/>
      <c r="R2939" s="552"/>
      <c r="S2939" s="558"/>
      <c r="T2939" s="590">
        <f t="shared" ref="T2939:T2952" si="2636">R2939-P2939</f>
        <v>0</v>
      </c>
      <c r="U2939" s="591"/>
      <c r="V2939" s="550"/>
      <c r="W2939" s="543"/>
      <c r="X2939" s="538"/>
      <c r="Y2939" s="543"/>
      <c r="Z2939" s="538"/>
      <c r="AA2939" s="543"/>
      <c r="AB2939" s="538"/>
      <c r="AC2939" s="539"/>
      <c r="AD2939" s="552"/>
      <c r="AE2939" s="558"/>
      <c r="AF2939" s="586">
        <f>IF(AB2939=0,0,(AD2939/AB2939)*100)</f>
        <v>0</v>
      </c>
      <c r="AG2939" s="587"/>
      <c r="AH2939" s="538"/>
      <c r="AI2939" s="539"/>
      <c r="AJ2939" s="552"/>
      <c r="AK2939" s="558"/>
      <c r="AL2939" s="590">
        <f>IF(AH2939=0,0,(AJ2939/AH2939)*100)</f>
        <v>0</v>
      </c>
      <c r="AM2939" s="591"/>
      <c r="AN2939" s="538"/>
      <c r="AO2939" s="539"/>
      <c r="AP2939" s="552"/>
      <c r="AQ2939" s="558"/>
      <c r="AR2939" s="590">
        <f>IF(AN2939=0,0,(AP2939/AN2939)*100)</f>
        <v>0</v>
      </c>
      <c r="AS2939" s="591"/>
      <c r="AT2939" s="578">
        <f>AB2939+AH2939+AN2939</f>
        <v>0</v>
      </c>
      <c r="AU2939" s="579"/>
      <c r="AV2939" s="574">
        <f>AD2939+AJ2939+AP2939</f>
        <v>0</v>
      </c>
      <c r="AW2939" s="575"/>
      <c r="AX2939" s="590">
        <f>IF(AT2939=0,0,(AV2939/AT2939)*100)</f>
        <v>0</v>
      </c>
      <c r="AY2939" s="591"/>
      <c r="AZ2939" s="538"/>
      <c r="BA2939" s="539"/>
      <c r="BB2939" s="552"/>
      <c r="BC2939" s="558"/>
      <c r="BD2939" s="590">
        <f>IF(AZ2939=0,0,(BB2939/AZ2939)*100)</f>
        <v>0</v>
      </c>
      <c r="BE2939" s="591"/>
      <c r="BF2939" s="578">
        <f>AT2939+AZ2939</f>
        <v>0</v>
      </c>
      <c r="BG2939" s="579"/>
      <c r="BH2939" s="574">
        <f>AV2939+BB2939</f>
        <v>0</v>
      </c>
      <c r="BI2939" s="575"/>
      <c r="BJ2939" s="590">
        <f>IF(BF2939=0,0,(BH2939/BF2939)*100)</f>
        <v>0</v>
      </c>
      <c r="BK2939" s="591"/>
      <c r="BL2939" s="650">
        <f>(AD2939*2)+(AJ2939*2)+(AP2939*3)+BB2939</f>
        <v>0</v>
      </c>
      <c r="BM2939" s="651"/>
      <c r="BN2939" s="652"/>
      <c r="BO2939" s="599" t="e">
        <f>(BL2939*BR$2468)+(N2939*BR$2469)+(X2939*BR$2470)+(R2939*BR$2471)+(V2939*BR$2472)+(Z2939*BR$2473)</f>
        <v>#REF!</v>
      </c>
      <c r="BP2939" s="599" t="e">
        <f>((AZ2939-BB2939)*BR$2475)+((AT2939-AV2939)*BR$2474)+(H2939*BR$2476)+(P2939*BR$2477)</f>
        <v>#REF!</v>
      </c>
      <c r="BQ2939" s="54"/>
      <c r="BR2939" s="54"/>
      <c r="BS2939" s="54"/>
    </row>
    <row r="2940" spans="1:71" ht="21.75" customHeight="1">
      <c r="A2940" s="54"/>
      <c r="B2940" s="566"/>
      <c r="C2940" s="560" t="str">
        <f>IF(ROSTER!D$38="","",ROSTER!D$38)</f>
        <v/>
      </c>
      <c r="D2940" s="561"/>
      <c r="E2940" s="547"/>
      <c r="F2940" s="502"/>
      <c r="G2940" s="507"/>
      <c r="H2940" s="544"/>
      <c r="I2940" s="545"/>
      <c r="J2940" s="540"/>
      <c r="K2940" s="541"/>
      <c r="L2940" s="553"/>
      <c r="M2940" s="559"/>
      <c r="N2940" s="556" t="s">
        <v>14</v>
      </c>
      <c r="O2940" s="557"/>
      <c r="P2940" s="540"/>
      <c r="Q2940" s="541"/>
      <c r="R2940" s="553"/>
      <c r="S2940" s="559"/>
      <c r="T2940" s="592"/>
      <c r="U2940" s="593"/>
      <c r="V2940" s="551"/>
      <c r="W2940" s="545"/>
      <c r="X2940" s="540"/>
      <c r="Y2940" s="545"/>
      <c r="Z2940" s="540"/>
      <c r="AA2940" s="545"/>
      <c r="AB2940" s="540"/>
      <c r="AC2940" s="541"/>
      <c r="AD2940" s="553"/>
      <c r="AE2940" s="559"/>
      <c r="AF2940" s="588"/>
      <c r="AG2940" s="589"/>
      <c r="AH2940" s="540"/>
      <c r="AI2940" s="541"/>
      <c r="AJ2940" s="553"/>
      <c r="AK2940" s="559"/>
      <c r="AL2940" s="592"/>
      <c r="AM2940" s="593"/>
      <c r="AN2940" s="540"/>
      <c r="AO2940" s="541"/>
      <c r="AP2940" s="553"/>
      <c r="AQ2940" s="559"/>
      <c r="AR2940" s="592"/>
      <c r="AS2940" s="593"/>
      <c r="AT2940" s="580"/>
      <c r="AU2940" s="581"/>
      <c r="AV2940" s="576"/>
      <c r="AW2940" s="577"/>
      <c r="AX2940" s="592"/>
      <c r="AY2940" s="593"/>
      <c r="AZ2940" s="540"/>
      <c r="BA2940" s="541"/>
      <c r="BB2940" s="553"/>
      <c r="BC2940" s="559"/>
      <c r="BD2940" s="592"/>
      <c r="BE2940" s="593"/>
      <c r="BF2940" s="580"/>
      <c r="BG2940" s="581"/>
      <c r="BH2940" s="576"/>
      <c r="BI2940" s="577"/>
      <c r="BJ2940" s="592"/>
      <c r="BK2940" s="593"/>
      <c r="BL2940" s="653"/>
      <c r="BM2940" s="654"/>
      <c r="BN2940" s="655"/>
      <c r="BO2940" s="600"/>
      <c r="BP2940" s="600"/>
      <c r="BQ2940" s="54"/>
      <c r="BR2940" s="54"/>
      <c r="BS2940" s="54"/>
    </row>
    <row r="2941" spans="1:71" ht="21.75" customHeight="1">
      <c r="A2941" s="54"/>
      <c r="B2941" s="565" t="str">
        <f>IF(ROSTER!B$40="","",ROSTER!B$40)</f>
        <v/>
      </c>
      <c r="C2941" s="536" t="str">
        <f>IF(ROSTER!C$40="","",ROSTER!C$40)</f>
        <v/>
      </c>
      <c r="D2941" s="537"/>
      <c r="E2941" s="546"/>
      <c r="F2941" s="501">
        <f>IF(E2941="y",1,IF(E2941="S",1,0))</f>
        <v>0</v>
      </c>
      <c r="G2941" s="506">
        <f>IF(E2941="S",1,0)</f>
        <v>0</v>
      </c>
      <c r="H2941" s="542"/>
      <c r="I2941" s="543"/>
      <c r="J2941" s="538"/>
      <c r="K2941" s="539"/>
      <c r="L2941" s="552"/>
      <c r="M2941" s="558"/>
      <c r="N2941" s="554">
        <f>L2941+J2941</f>
        <v>0</v>
      </c>
      <c r="O2941" s="555"/>
      <c r="P2941" s="538"/>
      <c r="Q2941" s="539"/>
      <c r="R2941" s="552"/>
      <c r="S2941" s="558"/>
      <c r="T2941" s="590">
        <f t="shared" ref="T2941:T2952" si="2637">R2941-P2941</f>
        <v>0</v>
      </c>
      <c r="U2941" s="591"/>
      <c r="V2941" s="550"/>
      <c r="W2941" s="543"/>
      <c r="X2941" s="538"/>
      <c r="Y2941" s="543"/>
      <c r="Z2941" s="538"/>
      <c r="AA2941" s="543"/>
      <c r="AB2941" s="538"/>
      <c r="AC2941" s="539"/>
      <c r="AD2941" s="552"/>
      <c r="AE2941" s="558"/>
      <c r="AF2941" s="586">
        <f>IF(AB2941=0,0,(AD2941/AB2941)*100)</f>
        <v>0</v>
      </c>
      <c r="AG2941" s="587"/>
      <c r="AH2941" s="538"/>
      <c r="AI2941" s="539"/>
      <c r="AJ2941" s="552"/>
      <c r="AK2941" s="558"/>
      <c r="AL2941" s="590">
        <f>IF(AH2941=0,0,(AJ2941/AH2941)*100)</f>
        <v>0</v>
      </c>
      <c r="AM2941" s="591"/>
      <c r="AN2941" s="538"/>
      <c r="AO2941" s="539"/>
      <c r="AP2941" s="552"/>
      <c r="AQ2941" s="558"/>
      <c r="AR2941" s="590">
        <f>IF(AN2941=0,0,(AP2941/AN2941)*100)</f>
        <v>0</v>
      </c>
      <c r="AS2941" s="591"/>
      <c r="AT2941" s="578">
        <f>AB2941+AH2941+AN2941</f>
        <v>0</v>
      </c>
      <c r="AU2941" s="579"/>
      <c r="AV2941" s="574">
        <f>AD2941+AJ2941+AP2941</f>
        <v>0</v>
      </c>
      <c r="AW2941" s="575"/>
      <c r="AX2941" s="590">
        <f>IF(AT2941=0,0,(AV2941/AT2941)*100)</f>
        <v>0</v>
      </c>
      <c r="AY2941" s="591"/>
      <c r="AZ2941" s="538"/>
      <c r="BA2941" s="539"/>
      <c r="BB2941" s="552"/>
      <c r="BC2941" s="558"/>
      <c r="BD2941" s="590">
        <f>IF(AZ2941=0,0,(BB2941/AZ2941)*100)</f>
        <v>0</v>
      </c>
      <c r="BE2941" s="591"/>
      <c r="BF2941" s="578">
        <f>AT2941+AZ2941</f>
        <v>0</v>
      </c>
      <c r="BG2941" s="579"/>
      <c r="BH2941" s="574">
        <f>AV2941+BB2941</f>
        <v>0</v>
      </c>
      <c r="BI2941" s="575"/>
      <c r="BJ2941" s="590">
        <f>IF(BF2941=0,0,(BH2941/BF2941)*100)</f>
        <v>0</v>
      </c>
      <c r="BK2941" s="591"/>
      <c r="BL2941" s="650">
        <f>(AD2941*2)+(AJ2941*2)+(AP2941*3)+BB2941</f>
        <v>0</v>
      </c>
      <c r="BM2941" s="651"/>
      <c r="BN2941" s="652"/>
      <c r="BO2941" s="599" t="e">
        <f>(BL2941*BR$2468)+(N2941*BR$2469)+(X2941*BR$2470)+(R2941*BR$2471)+(V2941*BR$2472)+(Z2941*BR$2473)</f>
        <v>#REF!</v>
      </c>
      <c r="BP2941" s="599" t="e">
        <f>((AZ2941-BB2941)*BR$2475)+((AT2941-AV2941)*BR$2474)+(H2941*BR$2476)+(P2941*BR$2477)</f>
        <v>#REF!</v>
      </c>
      <c r="BQ2941" s="54"/>
      <c r="BR2941" s="54"/>
      <c r="BS2941" s="54"/>
    </row>
    <row r="2942" spans="1:71" ht="21.75" customHeight="1">
      <c r="A2942" s="54"/>
      <c r="B2942" s="566"/>
      <c r="C2942" s="560" t="str">
        <f>IF(ROSTER!D$40="","",ROSTER!D$40)</f>
        <v/>
      </c>
      <c r="D2942" s="561"/>
      <c r="E2942" s="547"/>
      <c r="F2942" s="502"/>
      <c r="G2942" s="507"/>
      <c r="H2942" s="544"/>
      <c r="I2942" s="545"/>
      <c r="J2942" s="540"/>
      <c r="K2942" s="541"/>
      <c r="L2942" s="553"/>
      <c r="M2942" s="559"/>
      <c r="N2942" s="556" t="s">
        <v>14</v>
      </c>
      <c r="O2942" s="557"/>
      <c r="P2942" s="540"/>
      <c r="Q2942" s="541"/>
      <c r="R2942" s="553"/>
      <c r="S2942" s="559"/>
      <c r="T2942" s="592"/>
      <c r="U2942" s="593"/>
      <c r="V2942" s="551"/>
      <c r="W2942" s="545"/>
      <c r="X2942" s="540"/>
      <c r="Y2942" s="545"/>
      <c r="Z2942" s="540"/>
      <c r="AA2942" s="545"/>
      <c r="AB2942" s="540"/>
      <c r="AC2942" s="541"/>
      <c r="AD2942" s="553"/>
      <c r="AE2942" s="559"/>
      <c r="AF2942" s="588"/>
      <c r="AG2942" s="589"/>
      <c r="AH2942" s="540"/>
      <c r="AI2942" s="541"/>
      <c r="AJ2942" s="553"/>
      <c r="AK2942" s="559"/>
      <c r="AL2942" s="592"/>
      <c r="AM2942" s="593"/>
      <c r="AN2942" s="540"/>
      <c r="AO2942" s="541"/>
      <c r="AP2942" s="553"/>
      <c r="AQ2942" s="559"/>
      <c r="AR2942" s="592"/>
      <c r="AS2942" s="593"/>
      <c r="AT2942" s="580"/>
      <c r="AU2942" s="581"/>
      <c r="AV2942" s="576"/>
      <c r="AW2942" s="577"/>
      <c r="AX2942" s="592"/>
      <c r="AY2942" s="593"/>
      <c r="AZ2942" s="540"/>
      <c r="BA2942" s="541"/>
      <c r="BB2942" s="553"/>
      <c r="BC2942" s="559"/>
      <c r="BD2942" s="592"/>
      <c r="BE2942" s="593"/>
      <c r="BF2942" s="580"/>
      <c r="BG2942" s="581"/>
      <c r="BH2942" s="576"/>
      <c r="BI2942" s="577"/>
      <c r="BJ2942" s="592"/>
      <c r="BK2942" s="593"/>
      <c r="BL2942" s="653"/>
      <c r="BM2942" s="654"/>
      <c r="BN2942" s="655"/>
      <c r="BO2942" s="600"/>
      <c r="BP2942" s="600"/>
      <c r="BQ2942" s="54"/>
      <c r="BR2942" s="54"/>
      <c r="BS2942" s="54"/>
    </row>
    <row r="2943" spans="1:71" ht="21.75" customHeight="1">
      <c r="A2943" s="54"/>
      <c r="B2943" s="565" t="str">
        <f>IF(ROSTER!B$42="","",ROSTER!B$42)</f>
        <v/>
      </c>
      <c r="C2943" s="536" t="str">
        <f>IF(ROSTER!C$42="","",ROSTER!C$42)</f>
        <v/>
      </c>
      <c r="D2943" s="537"/>
      <c r="E2943" s="546"/>
      <c r="F2943" s="501">
        <f>IF(E2943="y",1,IF(E2943="S",1,0))</f>
        <v>0</v>
      </c>
      <c r="G2943" s="506">
        <f>IF(E2943="S",1,0)</f>
        <v>0</v>
      </c>
      <c r="H2943" s="542"/>
      <c r="I2943" s="543"/>
      <c r="J2943" s="538"/>
      <c r="K2943" s="539"/>
      <c r="L2943" s="552"/>
      <c r="M2943" s="558"/>
      <c r="N2943" s="554">
        <f>L2943+J2943</f>
        <v>0</v>
      </c>
      <c r="O2943" s="555"/>
      <c r="P2943" s="538"/>
      <c r="Q2943" s="539"/>
      <c r="R2943" s="552"/>
      <c r="S2943" s="558"/>
      <c r="T2943" s="590">
        <f t="shared" ref="T2943:T2952" si="2638">R2943-P2943</f>
        <v>0</v>
      </c>
      <c r="U2943" s="591"/>
      <c r="V2943" s="550"/>
      <c r="W2943" s="543"/>
      <c r="X2943" s="538"/>
      <c r="Y2943" s="543"/>
      <c r="Z2943" s="538"/>
      <c r="AA2943" s="543"/>
      <c r="AB2943" s="538"/>
      <c r="AC2943" s="539"/>
      <c r="AD2943" s="552"/>
      <c r="AE2943" s="558"/>
      <c r="AF2943" s="586">
        <f>IF(AB2943=0,0,(AD2943/AB2943)*100)</f>
        <v>0</v>
      </c>
      <c r="AG2943" s="587"/>
      <c r="AH2943" s="538"/>
      <c r="AI2943" s="539"/>
      <c r="AJ2943" s="552"/>
      <c r="AK2943" s="558"/>
      <c r="AL2943" s="590">
        <f>IF(AH2943=0,0,(AJ2943/AH2943)*100)</f>
        <v>0</v>
      </c>
      <c r="AM2943" s="591"/>
      <c r="AN2943" s="538"/>
      <c r="AO2943" s="539"/>
      <c r="AP2943" s="552"/>
      <c r="AQ2943" s="558"/>
      <c r="AR2943" s="590">
        <f>IF(AN2943=0,0,(AP2943/AN2943)*100)</f>
        <v>0</v>
      </c>
      <c r="AS2943" s="591"/>
      <c r="AT2943" s="578">
        <f>AB2943+AH2943+AN2943</f>
        <v>0</v>
      </c>
      <c r="AU2943" s="579"/>
      <c r="AV2943" s="574">
        <f>AD2943+AJ2943+AP2943</f>
        <v>0</v>
      </c>
      <c r="AW2943" s="575"/>
      <c r="AX2943" s="590">
        <f>IF(AT2943=0,0,(AV2943/AT2943)*100)</f>
        <v>0</v>
      </c>
      <c r="AY2943" s="591"/>
      <c r="AZ2943" s="538"/>
      <c r="BA2943" s="539"/>
      <c r="BB2943" s="552"/>
      <c r="BC2943" s="558"/>
      <c r="BD2943" s="590">
        <f>IF(AZ2943=0,0,(BB2943/AZ2943)*100)</f>
        <v>0</v>
      </c>
      <c r="BE2943" s="591"/>
      <c r="BF2943" s="578">
        <f>AT2943+AZ2943</f>
        <v>0</v>
      </c>
      <c r="BG2943" s="579"/>
      <c r="BH2943" s="574">
        <f>AV2943+BB2943</f>
        <v>0</v>
      </c>
      <c r="BI2943" s="575"/>
      <c r="BJ2943" s="590">
        <f>IF(BF2943=0,0,(BH2943/BF2943)*100)</f>
        <v>0</v>
      </c>
      <c r="BK2943" s="591"/>
      <c r="BL2943" s="650">
        <f>(AD2943*2)+(AJ2943*2)+(AP2943*3)+BB2943</f>
        <v>0</v>
      </c>
      <c r="BM2943" s="651"/>
      <c r="BN2943" s="652"/>
      <c r="BO2943" s="599" t="e">
        <f>(BL2943*BR$2468)+(N2943*BR$2469)+(X2943*BR$2470)+(R2943*BR$2471)+(V2943*BR$2472)+(Z2943*BR$2473)</f>
        <v>#REF!</v>
      </c>
      <c r="BP2943" s="599" t="e">
        <f>((AZ2943-BB2943)*BR$2475)+((AT2943-AV2943)*BR$2474)+(H2943*BR$2476)+(P2943*BR$2477)</f>
        <v>#REF!</v>
      </c>
      <c r="BQ2943" s="54"/>
      <c r="BR2943" s="54"/>
      <c r="BS2943" s="54"/>
    </row>
    <row r="2944" spans="1:71" ht="21.75" customHeight="1">
      <c r="A2944" s="54"/>
      <c r="B2944" s="566"/>
      <c r="C2944" s="560" t="str">
        <f>IF(ROSTER!D$42="","",ROSTER!D$42)</f>
        <v/>
      </c>
      <c r="D2944" s="561"/>
      <c r="E2944" s="547"/>
      <c r="F2944" s="502"/>
      <c r="G2944" s="507"/>
      <c r="H2944" s="544"/>
      <c r="I2944" s="545"/>
      <c r="J2944" s="540"/>
      <c r="K2944" s="541"/>
      <c r="L2944" s="553"/>
      <c r="M2944" s="559"/>
      <c r="N2944" s="556" t="s">
        <v>14</v>
      </c>
      <c r="O2944" s="557"/>
      <c r="P2944" s="540"/>
      <c r="Q2944" s="541"/>
      <c r="R2944" s="553"/>
      <c r="S2944" s="559"/>
      <c r="T2944" s="592"/>
      <c r="U2944" s="593"/>
      <c r="V2944" s="551"/>
      <c r="W2944" s="545"/>
      <c r="X2944" s="540"/>
      <c r="Y2944" s="545"/>
      <c r="Z2944" s="540"/>
      <c r="AA2944" s="545"/>
      <c r="AB2944" s="540"/>
      <c r="AC2944" s="541"/>
      <c r="AD2944" s="553"/>
      <c r="AE2944" s="559"/>
      <c r="AF2944" s="588"/>
      <c r="AG2944" s="589"/>
      <c r="AH2944" s="540"/>
      <c r="AI2944" s="541"/>
      <c r="AJ2944" s="553"/>
      <c r="AK2944" s="559"/>
      <c r="AL2944" s="592"/>
      <c r="AM2944" s="593"/>
      <c r="AN2944" s="540"/>
      <c r="AO2944" s="541"/>
      <c r="AP2944" s="553"/>
      <c r="AQ2944" s="559"/>
      <c r="AR2944" s="592"/>
      <c r="AS2944" s="593"/>
      <c r="AT2944" s="580"/>
      <c r="AU2944" s="581"/>
      <c r="AV2944" s="576"/>
      <c r="AW2944" s="577"/>
      <c r="AX2944" s="592"/>
      <c r="AY2944" s="593"/>
      <c r="AZ2944" s="540"/>
      <c r="BA2944" s="541"/>
      <c r="BB2944" s="553"/>
      <c r="BC2944" s="559"/>
      <c r="BD2944" s="592"/>
      <c r="BE2944" s="593"/>
      <c r="BF2944" s="580"/>
      <c r="BG2944" s="581"/>
      <c r="BH2944" s="576"/>
      <c r="BI2944" s="577"/>
      <c r="BJ2944" s="592"/>
      <c r="BK2944" s="593"/>
      <c r="BL2944" s="653"/>
      <c r="BM2944" s="654"/>
      <c r="BN2944" s="655"/>
      <c r="BO2944" s="600"/>
      <c r="BP2944" s="600"/>
      <c r="BQ2944" s="54"/>
      <c r="BR2944" s="54"/>
      <c r="BS2944" s="54"/>
    </row>
    <row r="2945" spans="1:71" ht="21.75" customHeight="1">
      <c r="A2945" s="54"/>
      <c r="B2945" s="565" t="str">
        <f>IF(ROSTER!B$44="","",ROSTER!B$44)</f>
        <v/>
      </c>
      <c r="C2945" s="536" t="str">
        <f>IF(ROSTER!C$44="","",ROSTER!C$44)</f>
        <v/>
      </c>
      <c r="D2945" s="537"/>
      <c r="E2945" s="546"/>
      <c r="F2945" s="501">
        <f>IF(E2945="y",1,IF(E2945="S",1,0))</f>
        <v>0</v>
      </c>
      <c r="G2945" s="506">
        <f>IF(E2945="S",1,0)</f>
        <v>0</v>
      </c>
      <c r="H2945" s="542"/>
      <c r="I2945" s="543"/>
      <c r="J2945" s="538"/>
      <c r="K2945" s="539"/>
      <c r="L2945" s="552"/>
      <c r="M2945" s="558"/>
      <c r="N2945" s="554">
        <f>L2945+J2945</f>
        <v>0</v>
      </c>
      <c r="O2945" s="555"/>
      <c r="P2945" s="538"/>
      <c r="Q2945" s="539"/>
      <c r="R2945" s="552"/>
      <c r="S2945" s="558"/>
      <c r="T2945" s="590">
        <f t="shared" ref="T2945:T2952" si="2639">R2945-P2945</f>
        <v>0</v>
      </c>
      <c r="U2945" s="591"/>
      <c r="V2945" s="550"/>
      <c r="W2945" s="543"/>
      <c r="X2945" s="538"/>
      <c r="Y2945" s="543"/>
      <c r="Z2945" s="538"/>
      <c r="AA2945" s="543"/>
      <c r="AB2945" s="538"/>
      <c r="AC2945" s="539"/>
      <c r="AD2945" s="552"/>
      <c r="AE2945" s="558"/>
      <c r="AF2945" s="586">
        <f>IF(AB2945=0,0,(AD2945/AB2945)*100)</f>
        <v>0</v>
      </c>
      <c r="AG2945" s="587"/>
      <c r="AH2945" s="538"/>
      <c r="AI2945" s="539"/>
      <c r="AJ2945" s="552"/>
      <c r="AK2945" s="558"/>
      <c r="AL2945" s="590">
        <f>IF(AH2945=0,0,(AJ2945/AH2945)*100)</f>
        <v>0</v>
      </c>
      <c r="AM2945" s="591"/>
      <c r="AN2945" s="538"/>
      <c r="AO2945" s="539"/>
      <c r="AP2945" s="552"/>
      <c r="AQ2945" s="558"/>
      <c r="AR2945" s="590">
        <f>IF(AN2945=0,0,(AP2945/AN2945)*100)</f>
        <v>0</v>
      </c>
      <c r="AS2945" s="591"/>
      <c r="AT2945" s="578">
        <f>AB2945+AH2945+AN2945</f>
        <v>0</v>
      </c>
      <c r="AU2945" s="579"/>
      <c r="AV2945" s="574">
        <f>AD2945+AJ2945+AP2945</f>
        <v>0</v>
      </c>
      <c r="AW2945" s="575"/>
      <c r="AX2945" s="590">
        <f>IF(AT2945=0,0,(AV2945/AT2945)*100)</f>
        <v>0</v>
      </c>
      <c r="AY2945" s="591"/>
      <c r="AZ2945" s="538"/>
      <c r="BA2945" s="539"/>
      <c r="BB2945" s="552"/>
      <c r="BC2945" s="558"/>
      <c r="BD2945" s="590">
        <f>IF(AZ2945=0,0,(BB2945/AZ2945)*100)</f>
        <v>0</v>
      </c>
      <c r="BE2945" s="591"/>
      <c r="BF2945" s="578">
        <f>AT2945+AZ2945</f>
        <v>0</v>
      </c>
      <c r="BG2945" s="579"/>
      <c r="BH2945" s="574">
        <f>AV2945+BB2945</f>
        <v>0</v>
      </c>
      <c r="BI2945" s="575"/>
      <c r="BJ2945" s="590">
        <f>IF(BF2945=0,0,(BH2945/BF2945)*100)</f>
        <v>0</v>
      </c>
      <c r="BK2945" s="591"/>
      <c r="BL2945" s="650">
        <f>(AD2945*2)+(AJ2945*2)+(AP2945*3)+BB2945</f>
        <v>0</v>
      </c>
      <c r="BM2945" s="651"/>
      <c r="BN2945" s="652"/>
      <c r="BO2945" s="599" t="e">
        <f>(BL2945*BR$2468)+(N2945*BR$2469)+(X2945*BR$2470)+(R2945*BR$2471)+(V2945*BR$2472)+(Z2945*BR$2473)</f>
        <v>#REF!</v>
      </c>
      <c r="BP2945" s="599" t="e">
        <f>((AZ2945-BB2945)*BR$2475)+((AT2945-AV2945)*BR$2474)+(H2945*BR$2476)+(P2945*BR$2477)</f>
        <v>#REF!</v>
      </c>
      <c r="BQ2945" s="54"/>
      <c r="BR2945" s="54"/>
      <c r="BS2945" s="54"/>
    </row>
    <row r="2946" spans="1:71" ht="21.75" customHeight="1">
      <c r="A2946" s="54"/>
      <c r="B2946" s="566"/>
      <c r="C2946" s="560" t="str">
        <f>IF(ROSTER!D$44="","",ROSTER!D$44)</f>
        <v/>
      </c>
      <c r="D2946" s="561"/>
      <c r="E2946" s="547"/>
      <c r="F2946" s="502"/>
      <c r="G2946" s="507"/>
      <c r="H2946" s="544"/>
      <c r="I2946" s="545"/>
      <c r="J2946" s="540"/>
      <c r="K2946" s="541"/>
      <c r="L2946" s="553"/>
      <c r="M2946" s="559"/>
      <c r="N2946" s="556" t="s">
        <v>14</v>
      </c>
      <c r="O2946" s="557"/>
      <c r="P2946" s="540"/>
      <c r="Q2946" s="541"/>
      <c r="R2946" s="553"/>
      <c r="S2946" s="559"/>
      <c r="T2946" s="592"/>
      <c r="U2946" s="593"/>
      <c r="V2946" s="551"/>
      <c r="W2946" s="545"/>
      <c r="X2946" s="540"/>
      <c r="Y2946" s="545"/>
      <c r="Z2946" s="540"/>
      <c r="AA2946" s="545"/>
      <c r="AB2946" s="540"/>
      <c r="AC2946" s="541"/>
      <c r="AD2946" s="553"/>
      <c r="AE2946" s="559"/>
      <c r="AF2946" s="588"/>
      <c r="AG2946" s="589"/>
      <c r="AH2946" s="540"/>
      <c r="AI2946" s="541"/>
      <c r="AJ2946" s="553"/>
      <c r="AK2946" s="559"/>
      <c r="AL2946" s="592"/>
      <c r="AM2946" s="593"/>
      <c r="AN2946" s="540"/>
      <c r="AO2946" s="541"/>
      <c r="AP2946" s="553"/>
      <c r="AQ2946" s="559"/>
      <c r="AR2946" s="592"/>
      <c r="AS2946" s="593"/>
      <c r="AT2946" s="580"/>
      <c r="AU2946" s="581"/>
      <c r="AV2946" s="576"/>
      <c r="AW2946" s="577"/>
      <c r="AX2946" s="592"/>
      <c r="AY2946" s="593"/>
      <c r="AZ2946" s="540"/>
      <c r="BA2946" s="541"/>
      <c r="BB2946" s="553"/>
      <c r="BC2946" s="559"/>
      <c r="BD2946" s="592"/>
      <c r="BE2946" s="593"/>
      <c r="BF2946" s="580"/>
      <c r="BG2946" s="581"/>
      <c r="BH2946" s="576"/>
      <c r="BI2946" s="577"/>
      <c r="BJ2946" s="592"/>
      <c r="BK2946" s="593"/>
      <c r="BL2946" s="653"/>
      <c r="BM2946" s="654"/>
      <c r="BN2946" s="655"/>
      <c r="BO2946" s="600"/>
      <c r="BP2946" s="600"/>
      <c r="BQ2946" s="54"/>
      <c r="BR2946" s="54"/>
      <c r="BS2946" s="54"/>
    </row>
    <row r="2947" spans="1:71" ht="21.75" customHeight="1">
      <c r="A2947" s="54"/>
      <c r="B2947" s="565" t="str">
        <f>IF(ROSTER!B$46="","",ROSTER!B$46)</f>
        <v/>
      </c>
      <c r="C2947" s="536" t="str">
        <f>IF(ROSTER!C$46="","",ROSTER!C$46)</f>
        <v/>
      </c>
      <c r="D2947" s="537"/>
      <c r="E2947" s="546"/>
      <c r="F2947" s="501">
        <f>IF(E2947="y",1,IF(E2947="S",1,0))</f>
        <v>0</v>
      </c>
      <c r="G2947" s="506">
        <f>IF(E2947="S",1,0)</f>
        <v>0</v>
      </c>
      <c r="H2947" s="542"/>
      <c r="I2947" s="543"/>
      <c r="J2947" s="538"/>
      <c r="K2947" s="539"/>
      <c r="L2947" s="552"/>
      <c r="M2947" s="558"/>
      <c r="N2947" s="554">
        <f>L2947+J2947</f>
        <v>0</v>
      </c>
      <c r="O2947" s="555"/>
      <c r="P2947" s="538"/>
      <c r="Q2947" s="539"/>
      <c r="R2947" s="552"/>
      <c r="S2947" s="558"/>
      <c r="T2947" s="590">
        <f t="shared" ref="T2947:T2952" si="2640">R2947-P2947</f>
        <v>0</v>
      </c>
      <c r="U2947" s="591"/>
      <c r="V2947" s="550"/>
      <c r="W2947" s="543"/>
      <c r="X2947" s="538"/>
      <c r="Y2947" s="543"/>
      <c r="Z2947" s="538"/>
      <c r="AA2947" s="543"/>
      <c r="AB2947" s="538"/>
      <c r="AC2947" s="539"/>
      <c r="AD2947" s="552"/>
      <c r="AE2947" s="558"/>
      <c r="AF2947" s="586">
        <f>IF(AB2947=0,0,(AD2947/AB2947)*100)</f>
        <v>0</v>
      </c>
      <c r="AG2947" s="587"/>
      <c r="AH2947" s="538"/>
      <c r="AI2947" s="539"/>
      <c r="AJ2947" s="552"/>
      <c r="AK2947" s="558"/>
      <c r="AL2947" s="590">
        <f>IF(AH2947=0,0,(AJ2947/AH2947)*100)</f>
        <v>0</v>
      </c>
      <c r="AM2947" s="591"/>
      <c r="AN2947" s="538"/>
      <c r="AO2947" s="539"/>
      <c r="AP2947" s="552"/>
      <c r="AQ2947" s="558"/>
      <c r="AR2947" s="590">
        <f>IF(AN2947=0,0,(AP2947/AN2947)*100)</f>
        <v>0</v>
      </c>
      <c r="AS2947" s="591"/>
      <c r="AT2947" s="578">
        <f>AB2947+AH2947+AN2947</f>
        <v>0</v>
      </c>
      <c r="AU2947" s="579"/>
      <c r="AV2947" s="574">
        <f>AD2947+AJ2947+AP2947</f>
        <v>0</v>
      </c>
      <c r="AW2947" s="575"/>
      <c r="AX2947" s="590">
        <f>IF(AT2947=0,0,(AV2947/AT2947)*100)</f>
        <v>0</v>
      </c>
      <c r="AY2947" s="591"/>
      <c r="AZ2947" s="538"/>
      <c r="BA2947" s="539"/>
      <c r="BB2947" s="552"/>
      <c r="BC2947" s="558"/>
      <c r="BD2947" s="590">
        <f>IF(AZ2947=0,0,(BB2947/AZ2947)*100)</f>
        <v>0</v>
      </c>
      <c r="BE2947" s="591"/>
      <c r="BF2947" s="578">
        <f>AT2947+AZ2947</f>
        <v>0</v>
      </c>
      <c r="BG2947" s="579"/>
      <c r="BH2947" s="574">
        <f>AV2947+BB2947</f>
        <v>0</v>
      </c>
      <c r="BI2947" s="575"/>
      <c r="BJ2947" s="590">
        <f>IF(BF2947=0,0,(BH2947/BF2947)*100)</f>
        <v>0</v>
      </c>
      <c r="BK2947" s="591"/>
      <c r="BL2947" s="650">
        <f>(AD2947*2)+(AJ2947*2)+(AP2947*3)+BB2947</f>
        <v>0</v>
      </c>
      <c r="BM2947" s="651"/>
      <c r="BN2947" s="652"/>
      <c r="BO2947" s="601" t="e">
        <f>(BL2947*BR$74)+(N2947*BR$75)+(X2947*BR$76)+(R2947*BR$77)+(V2947*BR$78)+(Z2947*BR$79)</f>
        <v>#REF!</v>
      </c>
      <c r="BP2947" s="599" t="e">
        <f>((AZ2947-BB2947)*BR$81)+((AT2947-AV2947)*BR$80)+(H2947*BR$82)+(P2947*BR$83)</f>
        <v>#REF!</v>
      </c>
      <c r="BQ2947" s="54"/>
      <c r="BR2947" s="54"/>
      <c r="BS2947" s="54"/>
    </row>
    <row r="2948" spans="1:71" ht="22.5" customHeight="1">
      <c r="A2948" s="54"/>
      <c r="B2948" s="566"/>
      <c r="C2948" s="560" t="str">
        <f>IF(ROSTER!D$46="","",ROSTER!D$46)</f>
        <v/>
      </c>
      <c r="D2948" s="561"/>
      <c r="E2948" s="547"/>
      <c r="F2948" s="502"/>
      <c r="G2948" s="507"/>
      <c r="H2948" s="544"/>
      <c r="I2948" s="545"/>
      <c r="J2948" s="540"/>
      <c r="K2948" s="541"/>
      <c r="L2948" s="553"/>
      <c r="M2948" s="559"/>
      <c r="N2948" s="556" t="s">
        <v>14</v>
      </c>
      <c r="O2948" s="557"/>
      <c r="P2948" s="540"/>
      <c r="Q2948" s="541"/>
      <c r="R2948" s="553"/>
      <c r="S2948" s="559"/>
      <c r="T2948" s="592"/>
      <c r="U2948" s="593"/>
      <c r="V2948" s="551"/>
      <c r="W2948" s="545"/>
      <c r="X2948" s="540"/>
      <c r="Y2948" s="545"/>
      <c r="Z2948" s="540"/>
      <c r="AA2948" s="545"/>
      <c r="AB2948" s="540"/>
      <c r="AC2948" s="541"/>
      <c r="AD2948" s="553"/>
      <c r="AE2948" s="559"/>
      <c r="AF2948" s="588"/>
      <c r="AG2948" s="589"/>
      <c r="AH2948" s="540"/>
      <c r="AI2948" s="541"/>
      <c r="AJ2948" s="553"/>
      <c r="AK2948" s="559"/>
      <c r="AL2948" s="592"/>
      <c r="AM2948" s="593"/>
      <c r="AN2948" s="540"/>
      <c r="AO2948" s="541"/>
      <c r="AP2948" s="553"/>
      <c r="AQ2948" s="559"/>
      <c r="AR2948" s="592"/>
      <c r="AS2948" s="593"/>
      <c r="AT2948" s="580"/>
      <c r="AU2948" s="581"/>
      <c r="AV2948" s="576"/>
      <c r="AW2948" s="577"/>
      <c r="AX2948" s="592"/>
      <c r="AY2948" s="593"/>
      <c r="AZ2948" s="540"/>
      <c r="BA2948" s="541"/>
      <c r="BB2948" s="553"/>
      <c r="BC2948" s="559"/>
      <c r="BD2948" s="592"/>
      <c r="BE2948" s="593"/>
      <c r="BF2948" s="580"/>
      <c r="BG2948" s="581"/>
      <c r="BH2948" s="576"/>
      <c r="BI2948" s="577"/>
      <c r="BJ2948" s="592"/>
      <c r="BK2948" s="593"/>
      <c r="BL2948" s="653"/>
      <c r="BM2948" s="654"/>
      <c r="BN2948" s="655"/>
      <c r="BO2948" s="602"/>
      <c r="BP2948" s="600"/>
      <c r="BQ2948" s="54"/>
      <c r="BR2948" s="54"/>
      <c r="BS2948" s="54"/>
    </row>
    <row r="2949" spans="1:71" ht="21.75" customHeight="1">
      <c r="A2949" s="54"/>
      <c r="B2949" s="565" t="str">
        <f>IF(ROSTER!B$48="","",ROSTER!B$48)</f>
        <v/>
      </c>
      <c r="C2949" s="536" t="str">
        <f>IF(ROSTER!C$48="","",ROSTER!C$48)</f>
        <v/>
      </c>
      <c r="D2949" s="537"/>
      <c r="E2949" s="546"/>
      <c r="F2949" s="501">
        <f t="shared" ref="F2949" si="2641">IF(E2949="y",1,IF(E2949="S",1,0))</f>
        <v>0</v>
      </c>
      <c r="G2949" s="506">
        <f t="shared" ref="G2949" si="2642">IF(E2949="S",1,0)</f>
        <v>0</v>
      </c>
      <c r="H2949" s="542"/>
      <c r="I2949" s="543"/>
      <c r="J2949" s="538"/>
      <c r="K2949" s="539"/>
      <c r="L2949" s="552"/>
      <c r="M2949" s="558"/>
      <c r="N2949" s="554">
        <f t="shared" ref="N2949" si="2643">L2949+J2949</f>
        <v>0</v>
      </c>
      <c r="O2949" s="555"/>
      <c r="P2949" s="538"/>
      <c r="Q2949" s="539"/>
      <c r="R2949" s="552"/>
      <c r="S2949" s="558"/>
      <c r="T2949" s="590">
        <f t="shared" ref="T2949:T2952" si="2644">R2949-P2949</f>
        <v>0</v>
      </c>
      <c r="U2949" s="591"/>
      <c r="V2949" s="550"/>
      <c r="W2949" s="543"/>
      <c r="X2949" s="538"/>
      <c r="Y2949" s="543"/>
      <c r="Z2949" s="538"/>
      <c r="AA2949" s="543"/>
      <c r="AB2949" s="538"/>
      <c r="AC2949" s="539"/>
      <c r="AD2949" s="552"/>
      <c r="AE2949" s="558"/>
      <c r="AF2949" s="586"/>
      <c r="AG2949" s="587"/>
      <c r="AH2949" s="538"/>
      <c r="AI2949" s="539"/>
      <c r="AJ2949" s="552"/>
      <c r="AK2949" s="558"/>
      <c r="AL2949" s="590">
        <f t="shared" ref="AL2949" si="2645">IF(AH2949=0,0,(AJ2949/AH2949)*100)</f>
        <v>0</v>
      </c>
      <c r="AM2949" s="591"/>
      <c r="AN2949" s="538"/>
      <c r="AO2949" s="539"/>
      <c r="AP2949" s="552"/>
      <c r="AQ2949" s="558"/>
      <c r="AR2949" s="590">
        <f t="shared" ref="AR2949" si="2646">IF(AN2949=0,0,(AP2949/AN2949)*100)</f>
        <v>0</v>
      </c>
      <c r="AS2949" s="591"/>
      <c r="AT2949" s="578">
        <f t="shared" ref="AT2949" si="2647">AB2949+AH2949+AN2949</f>
        <v>0</v>
      </c>
      <c r="AU2949" s="579"/>
      <c r="AV2949" s="574">
        <f t="shared" ref="AV2949" si="2648">AD2949+AJ2949+AP2949</f>
        <v>0</v>
      </c>
      <c r="AW2949" s="575"/>
      <c r="AX2949" s="590">
        <f t="shared" ref="AX2949" si="2649">IF(AT2949=0,0,(AV2949/AT2949)*100)</f>
        <v>0</v>
      </c>
      <c r="AY2949" s="591"/>
      <c r="AZ2949" s="538"/>
      <c r="BA2949" s="539"/>
      <c r="BB2949" s="552"/>
      <c r="BC2949" s="558"/>
      <c r="BD2949" s="590">
        <f t="shared" ref="BD2949" si="2650">IF(AZ2949=0,0,(BB2949/AZ2949)*100)</f>
        <v>0</v>
      </c>
      <c r="BE2949" s="591"/>
      <c r="BF2949" s="578">
        <f t="shared" ref="BF2949" si="2651">AT2949+AZ2949</f>
        <v>0</v>
      </c>
      <c r="BG2949" s="579"/>
      <c r="BH2949" s="574">
        <f t="shared" ref="BH2949" si="2652">AV2949+BB2949</f>
        <v>0</v>
      </c>
      <c r="BI2949" s="575"/>
      <c r="BJ2949" s="590">
        <f t="shared" ref="BJ2949" si="2653">IF(BF2949=0,0,(BH2949/BF2949)*100)</f>
        <v>0</v>
      </c>
      <c r="BK2949" s="591"/>
      <c r="BL2949" s="650">
        <f t="shared" ref="BL2949" si="2654">(AD2949*2)+(AJ2949*2)+(AP2949*3)+BB2949</f>
        <v>0</v>
      </c>
      <c r="BM2949" s="651"/>
      <c r="BN2949" s="652"/>
      <c r="BO2949" s="601" t="e">
        <f>(BL2949*BR$74)+(N2949*BR$75)+(X2949*BR$76)+(R2949*BR$77)+(V2949*BR$78)+(Z2949*BR$79)</f>
        <v>#REF!</v>
      </c>
      <c r="BP2949" s="599" t="e">
        <f>((AZ2949-BB2949)*BR$81)+((AT2949-AV2949)*BR$80)+(H2949*BR$82)+(P2949*BR$83)</f>
        <v>#REF!</v>
      </c>
      <c r="BQ2949" s="54"/>
      <c r="BR2949" s="54"/>
      <c r="BS2949" s="54"/>
    </row>
    <row r="2950" spans="1:71" ht="22.5" customHeight="1">
      <c r="A2950" s="54"/>
      <c r="B2950" s="566"/>
      <c r="C2950" s="560" t="str">
        <f>IF(ROSTER!D$48="","",ROSTER!D$48)</f>
        <v/>
      </c>
      <c r="D2950" s="561"/>
      <c r="E2950" s="547"/>
      <c r="F2950" s="502"/>
      <c r="G2950" s="507"/>
      <c r="H2950" s="544"/>
      <c r="I2950" s="545"/>
      <c r="J2950" s="540"/>
      <c r="K2950" s="541"/>
      <c r="L2950" s="553"/>
      <c r="M2950" s="559"/>
      <c r="N2950" s="556" t="s">
        <v>14</v>
      </c>
      <c r="O2950" s="557"/>
      <c r="P2950" s="540"/>
      <c r="Q2950" s="541"/>
      <c r="R2950" s="553"/>
      <c r="S2950" s="559"/>
      <c r="T2950" s="592"/>
      <c r="U2950" s="593"/>
      <c r="V2950" s="551"/>
      <c r="W2950" s="545"/>
      <c r="X2950" s="540"/>
      <c r="Y2950" s="545"/>
      <c r="Z2950" s="540"/>
      <c r="AA2950" s="545"/>
      <c r="AB2950" s="540"/>
      <c r="AC2950" s="541"/>
      <c r="AD2950" s="553"/>
      <c r="AE2950" s="559"/>
      <c r="AF2950" s="588"/>
      <c r="AG2950" s="589"/>
      <c r="AH2950" s="540"/>
      <c r="AI2950" s="541"/>
      <c r="AJ2950" s="553"/>
      <c r="AK2950" s="559"/>
      <c r="AL2950" s="592"/>
      <c r="AM2950" s="593"/>
      <c r="AN2950" s="540"/>
      <c r="AO2950" s="541"/>
      <c r="AP2950" s="553"/>
      <c r="AQ2950" s="559"/>
      <c r="AR2950" s="592"/>
      <c r="AS2950" s="593"/>
      <c r="AT2950" s="580"/>
      <c r="AU2950" s="581"/>
      <c r="AV2950" s="576"/>
      <c r="AW2950" s="577"/>
      <c r="AX2950" s="592"/>
      <c r="AY2950" s="593"/>
      <c r="AZ2950" s="540"/>
      <c r="BA2950" s="541"/>
      <c r="BB2950" s="553"/>
      <c r="BC2950" s="559"/>
      <c r="BD2950" s="592"/>
      <c r="BE2950" s="593"/>
      <c r="BF2950" s="580"/>
      <c r="BG2950" s="581"/>
      <c r="BH2950" s="576"/>
      <c r="BI2950" s="577"/>
      <c r="BJ2950" s="592"/>
      <c r="BK2950" s="593"/>
      <c r="BL2950" s="653"/>
      <c r="BM2950" s="654"/>
      <c r="BN2950" s="655"/>
      <c r="BO2950" s="602"/>
      <c r="BP2950" s="600"/>
      <c r="BQ2950" s="54"/>
      <c r="BR2950" s="54"/>
      <c r="BS2950" s="54"/>
    </row>
    <row r="2951" spans="1:71" ht="21.75" customHeight="1">
      <c r="A2951" s="54"/>
      <c r="B2951" s="565" t="str">
        <f>IF(ROSTER!B$50="","",ROSTER!B$50)</f>
        <v/>
      </c>
      <c r="C2951" s="536" t="str">
        <f>IF(ROSTER!C$50="","",ROSTER!C$50)</f>
        <v/>
      </c>
      <c r="D2951" s="537"/>
      <c r="E2951" s="546"/>
      <c r="F2951" s="501">
        <f t="shared" ref="F2951" si="2655">IF(E2951="y",1,IF(E2951="S",1,0))</f>
        <v>0</v>
      </c>
      <c r="G2951" s="506">
        <f t="shared" ref="G2951" si="2656">IF(E2951="S",1,0)</f>
        <v>0</v>
      </c>
      <c r="H2951" s="542"/>
      <c r="I2951" s="543"/>
      <c r="J2951" s="538"/>
      <c r="K2951" s="539"/>
      <c r="L2951" s="552"/>
      <c r="M2951" s="558"/>
      <c r="N2951" s="554">
        <f t="shared" ref="N2951" si="2657">L2951+J2951</f>
        <v>0</v>
      </c>
      <c r="O2951" s="555"/>
      <c r="P2951" s="538"/>
      <c r="Q2951" s="539"/>
      <c r="R2951" s="552"/>
      <c r="S2951" s="558"/>
      <c r="T2951" s="590">
        <f t="shared" ref="T2951:T2952" si="2658">R2951-P2951</f>
        <v>0</v>
      </c>
      <c r="U2951" s="591"/>
      <c r="V2951" s="550"/>
      <c r="W2951" s="543"/>
      <c r="X2951" s="538"/>
      <c r="Y2951" s="543"/>
      <c r="Z2951" s="538"/>
      <c r="AA2951" s="543"/>
      <c r="AB2951" s="538"/>
      <c r="AC2951" s="539"/>
      <c r="AD2951" s="552"/>
      <c r="AE2951" s="558"/>
      <c r="AF2951" s="586"/>
      <c r="AG2951" s="587"/>
      <c r="AH2951" s="538"/>
      <c r="AI2951" s="539"/>
      <c r="AJ2951" s="552"/>
      <c r="AK2951" s="558"/>
      <c r="AL2951" s="590">
        <f t="shared" ref="AL2951" si="2659">IF(AH2951=0,0,(AJ2951/AH2951)*100)</f>
        <v>0</v>
      </c>
      <c r="AM2951" s="591"/>
      <c r="AN2951" s="538"/>
      <c r="AO2951" s="539"/>
      <c r="AP2951" s="552"/>
      <c r="AQ2951" s="558"/>
      <c r="AR2951" s="590">
        <f t="shared" ref="AR2951" si="2660">IF(AN2951=0,0,(AP2951/AN2951)*100)</f>
        <v>0</v>
      </c>
      <c r="AS2951" s="591"/>
      <c r="AT2951" s="578">
        <f t="shared" ref="AT2951" si="2661">AB2951+AH2951+AN2951</f>
        <v>0</v>
      </c>
      <c r="AU2951" s="579"/>
      <c r="AV2951" s="574">
        <f t="shared" ref="AV2951" si="2662">AD2951+AJ2951+AP2951</f>
        <v>0</v>
      </c>
      <c r="AW2951" s="575"/>
      <c r="AX2951" s="590">
        <f t="shared" ref="AX2951" si="2663">IF(AT2951=0,0,(AV2951/AT2951)*100)</f>
        <v>0</v>
      </c>
      <c r="AY2951" s="591"/>
      <c r="AZ2951" s="538"/>
      <c r="BA2951" s="539"/>
      <c r="BB2951" s="552"/>
      <c r="BC2951" s="558"/>
      <c r="BD2951" s="590">
        <f t="shared" ref="BD2951" si="2664">IF(AZ2951=0,0,(BB2951/AZ2951)*100)</f>
        <v>0</v>
      </c>
      <c r="BE2951" s="591"/>
      <c r="BF2951" s="578">
        <f t="shared" ref="BF2951" si="2665">AT2951+AZ2951</f>
        <v>0</v>
      </c>
      <c r="BG2951" s="579"/>
      <c r="BH2951" s="574">
        <f t="shared" ref="BH2951" si="2666">AV2951+BB2951</f>
        <v>0</v>
      </c>
      <c r="BI2951" s="575"/>
      <c r="BJ2951" s="590">
        <f t="shared" ref="BJ2951" si="2667">IF(BF2951=0,0,(BH2951/BF2951)*100)</f>
        <v>0</v>
      </c>
      <c r="BK2951" s="591"/>
      <c r="BL2951" s="650">
        <f t="shared" ref="BL2951" si="2668">(AD2951*2)+(AJ2951*2)+(AP2951*3)+BB2951</f>
        <v>0</v>
      </c>
      <c r="BM2951" s="651"/>
      <c r="BN2951" s="652"/>
      <c r="BO2951" s="601" t="e">
        <f>(BL2951*BR$74)+(N2951*BR$75)+(X2951*BR$76)+(R2951*BR$77)+(V2951*BR$78)+(Z2951*BR$79)</f>
        <v>#REF!</v>
      </c>
      <c r="BP2951" s="599" t="e">
        <f>((AZ2951-BB2951)*BR$81)+((AT2951-AV2951)*BR$80)+(H2951*BR$82)+(P2951*BR$83)</f>
        <v>#REF!</v>
      </c>
      <c r="BQ2951" s="54"/>
      <c r="BR2951" s="54"/>
      <c r="BS2951" s="54"/>
    </row>
    <row r="2952" spans="1:71" ht="22.5" customHeight="1" thickBot="1">
      <c r="A2952" s="54"/>
      <c r="B2952" s="566"/>
      <c r="C2952" s="560" t="str">
        <f>IF(ROSTER!D$50="","",ROSTER!D$50)</f>
        <v/>
      </c>
      <c r="D2952" s="561"/>
      <c r="E2952" s="547"/>
      <c r="F2952" s="502"/>
      <c r="G2952" s="507"/>
      <c r="H2952" s="544"/>
      <c r="I2952" s="545"/>
      <c r="J2952" s="540"/>
      <c r="K2952" s="541"/>
      <c r="L2952" s="553"/>
      <c r="M2952" s="559"/>
      <c r="N2952" s="556" t="s">
        <v>14</v>
      </c>
      <c r="O2952" s="557"/>
      <c r="P2952" s="540"/>
      <c r="Q2952" s="541"/>
      <c r="R2952" s="553"/>
      <c r="S2952" s="559"/>
      <c r="T2952" s="592"/>
      <c r="U2952" s="593"/>
      <c r="V2952" s="551"/>
      <c r="W2952" s="545"/>
      <c r="X2952" s="540"/>
      <c r="Y2952" s="545"/>
      <c r="Z2952" s="540"/>
      <c r="AA2952" s="545"/>
      <c r="AB2952" s="540"/>
      <c r="AC2952" s="541"/>
      <c r="AD2952" s="553"/>
      <c r="AE2952" s="559"/>
      <c r="AF2952" s="588"/>
      <c r="AG2952" s="589"/>
      <c r="AH2952" s="540"/>
      <c r="AI2952" s="541"/>
      <c r="AJ2952" s="553"/>
      <c r="AK2952" s="559"/>
      <c r="AL2952" s="592"/>
      <c r="AM2952" s="593"/>
      <c r="AN2952" s="540"/>
      <c r="AO2952" s="541"/>
      <c r="AP2952" s="553"/>
      <c r="AQ2952" s="559"/>
      <c r="AR2952" s="592"/>
      <c r="AS2952" s="593"/>
      <c r="AT2952" s="580"/>
      <c r="AU2952" s="581"/>
      <c r="AV2952" s="576"/>
      <c r="AW2952" s="577"/>
      <c r="AX2952" s="592"/>
      <c r="AY2952" s="593"/>
      <c r="AZ2952" s="540"/>
      <c r="BA2952" s="541"/>
      <c r="BB2952" s="553"/>
      <c r="BC2952" s="559"/>
      <c r="BD2952" s="592"/>
      <c r="BE2952" s="593"/>
      <c r="BF2952" s="580"/>
      <c r="BG2952" s="581"/>
      <c r="BH2952" s="576"/>
      <c r="BI2952" s="577"/>
      <c r="BJ2952" s="592"/>
      <c r="BK2952" s="593"/>
      <c r="BL2952" s="653"/>
      <c r="BM2952" s="654"/>
      <c r="BN2952" s="655"/>
      <c r="BO2952" s="602"/>
      <c r="BP2952" s="600"/>
      <c r="BQ2952" s="54"/>
      <c r="BR2952" s="54"/>
      <c r="BS2952" s="54"/>
    </row>
    <row r="2953" spans="1:71" s="335" customFormat="1" ht="33.4" customHeight="1">
      <c r="A2953" s="333"/>
      <c r="B2953" s="689"/>
      <c r="C2953" s="685"/>
      <c r="D2953" s="685" t="s">
        <v>10</v>
      </c>
      <c r="E2953" s="686"/>
      <c r="F2953" s="334"/>
      <c r="G2953" s="334"/>
      <c r="H2953" s="642">
        <f>SUM(H2909:I2952)</f>
        <v>0</v>
      </c>
      <c r="I2953" s="631"/>
      <c r="J2953" s="642">
        <f>SUM(J2909:K2952)</f>
        <v>0</v>
      </c>
      <c r="K2953" s="631"/>
      <c r="L2953" s="630">
        <f>SUM(L2909:M2952)</f>
        <v>0</v>
      </c>
      <c r="M2953" s="640"/>
      <c r="N2953" s="626">
        <f>L2953+J2953</f>
        <v>0</v>
      </c>
      <c r="O2953" s="627"/>
      <c r="P2953" s="630">
        <f>SUM(P2909:Q2952)</f>
        <v>0</v>
      </c>
      <c r="Q2953" s="631"/>
      <c r="R2953" s="630">
        <f t="shared" ref="R2953" si="2669">SUM(R2909:S2952)</f>
        <v>0</v>
      </c>
      <c r="S2953" s="640"/>
      <c r="T2953" s="630">
        <f t="shared" ref="T2953" si="2670">SUM(T2909:U2952)</f>
        <v>0</v>
      </c>
      <c r="U2953" s="627"/>
      <c r="V2953" s="640">
        <f t="shared" ref="V2953" si="2671">SUM(V2909:W2952)</f>
        <v>0</v>
      </c>
      <c r="W2953" s="640"/>
      <c r="X2953" s="642">
        <f t="shared" ref="X2953" si="2672">SUM(X2909:Y2952)</f>
        <v>0</v>
      </c>
      <c r="Y2953" s="627"/>
      <c r="Z2953" s="642">
        <f t="shared" ref="Z2953" si="2673">SUM(Z2909:AA2952)</f>
        <v>0</v>
      </c>
      <c r="AA2953" s="627"/>
      <c r="AB2953" s="640">
        <f t="shared" ref="AB2953" si="2674">SUM(AB2909:AC2952)</f>
        <v>0</v>
      </c>
      <c r="AC2953" s="631"/>
      <c r="AD2953" s="630">
        <f t="shared" ref="AD2953" si="2675">SUM(AD2909:AE2952)</f>
        <v>0</v>
      </c>
      <c r="AE2953" s="640"/>
      <c r="AF2953" s="626">
        <f t="shared" ref="AF2953" si="2676">SUM(AF2909:AG2952)</f>
        <v>0</v>
      </c>
      <c r="AG2953" s="627"/>
      <c r="AH2953" s="630">
        <f t="shared" ref="AH2953" si="2677">SUM(AH2909:AI2952)</f>
        <v>0</v>
      </c>
      <c r="AI2953" s="631"/>
      <c r="AJ2953" s="630">
        <f t="shared" ref="AJ2953" si="2678">SUM(AJ2909:AK2952)</f>
        <v>0</v>
      </c>
      <c r="AK2953" s="640"/>
      <c r="AL2953" s="626">
        <f>IF(AH2953=0,0,(AJ2953/AH2953)*100)</f>
        <v>0</v>
      </c>
      <c r="AM2953" s="627"/>
      <c r="AN2953" s="630">
        <f>SUM(AN2909:AO2952)</f>
        <v>0</v>
      </c>
      <c r="AO2953" s="631"/>
      <c r="AP2953" s="630">
        <f>SUM(AP2909:AQ2952)</f>
        <v>0</v>
      </c>
      <c r="AQ2953" s="640"/>
      <c r="AR2953" s="626">
        <f>IF(AN2953=0,0,(AP2953/AN2953)*100)</f>
        <v>0</v>
      </c>
      <c r="AS2953" s="627"/>
      <c r="AT2953" s="642">
        <f>AB2953+AH2953+AN2953</f>
        <v>0</v>
      </c>
      <c r="AU2953" s="631"/>
      <c r="AV2953" s="630">
        <f>AD2953+AJ2953+AP2953</f>
        <v>0</v>
      </c>
      <c r="AW2953" s="670"/>
      <c r="AX2953" s="626">
        <f>IF(AT2953=0,0,(AV2953/AT2953)*100)</f>
        <v>0</v>
      </c>
      <c r="AY2953" s="627"/>
      <c r="AZ2953" s="630">
        <f>SUM(AZ2909:BA2952)</f>
        <v>0</v>
      </c>
      <c r="BA2953" s="631"/>
      <c r="BB2953" s="630">
        <f>SUM(BB2909:BC2952)</f>
        <v>0</v>
      </c>
      <c r="BC2953" s="640"/>
      <c r="BD2953" s="626">
        <f>IF(AZ2953=0,0,(BB2953/AZ2953)*100)</f>
        <v>0</v>
      </c>
      <c r="BE2953" s="627"/>
      <c r="BF2953" s="642">
        <f>AT2953+AZ2953</f>
        <v>0</v>
      </c>
      <c r="BG2953" s="631"/>
      <c r="BH2953" s="630">
        <f>AV2953+BB2953</f>
        <v>0</v>
      </c>
      <c r="BI2953" s="670"/>
      <c r="BJ2953" s="626">
        <f>IF(BF2953=0,0,(BH2953/BF2953)*100)</f>
        <v>0</v>
      </c>
      <c r="BK2953" s="668"/>
      <c r="BL2953" s="644">
        <f>SUM(BL2909:BN2952)</f>
        <v>0</v>
      </c>
      <c r="BM2953" s="645"/>
      <c r="BN2953" s="646"/>
      <c r="BO2953" s="601" t="e">
        <f>(BL2953*BR$74)+(N2953*BR$75)+(X2953*BR$76)+(R2953*BR$77)+(V2953*BR$78)+(Z2953*BR$79)</f>
        <v>#REF!</v>
      </c>
      <c r="BP2953" s="599" t="e">
        <f>((AZ2953-BB2953)*BR$81)+((AT2953-AV2953)*BR$80)+(H2953*BR$82)+(P2953*BR$83)</f>
        <v>#REF!</v>
      </c>
      <c r="BQ2953" s="333"/>
      <c r="BR2953" s="333"/>
      <c r="BS2953" s="333"/>
    </row>
    <row r="2954" spans="1:71" s="335" customFormat="1" ht="33.950000000000003" customHeight="1" thickBot="1">
      <c r="A2954" s="333"/>
      <c r="B2954" s="690"/>
      <c r="C2954" s="687"/>
      <c r="D2954" s="687"/>
      <c r="E2954" s="688"/>
      <c r="F2954" s="336"/>
      <c r="G2954" s="336"/>
      <c r="H2954" s="643"/>
      <c r="I2954" s="633"/>
      <c r="J2954" s="643"/>
      <c r="K2954" s="633"/>
      <c r="L2954" s="632"/>
      <c r="M2954" s="641"/>
      <c r="N2954" s="628" t="s">
        <v>14</v>
      </c>
      <c r="O2954" s="629"/>
      <c r="P2954" s="632"/>
      <c r="Q2954" s="633"/>
      <c r="R2954" s="632"/>
      <c r="S2954" s="641"/>
      <c r="T2954" s="632"/>
      <c r="U2954" s="629"/>
      <c r="V2954" s="641"/>
      <c r="W2954" s="641"/>
      <c r="X2954" s="643"/>
      <c r="Y2954" s="629"/>
      <c r="Z2954" s="643"/>
      <c r="AA2954" s="629"/>
      <c r="AB2954" s="641"/>
      <c r="AC2954" s="633"/>
      <c r="AD2954" s="632"/>
      <c r="AE2954" s="641"/>
      <c r="AF2954" s="628"/>
      <c r="AG2954" s="629"/>
      <c r="AH2954" s="632"/>
      <c r="AI2954" s="633"/>
      <c r="AJ2954" s="632"/>
      <c r="AK2954" s="641"/>
      <c r="AL2954" s="628"/>
      <c r="AM2954" s="629"/>
      <c r="AN2954" s="632"/>
      <c r="AO2954" s="633"/>
      <c r="AP2954" s="632"/>
      <c r="AQ2954" s="641"/>
      <c r="AR2954" s="628"/>
      <c r="AS2954" s="629"/>
      <c r="AT2954" s="643"/>
      <c r="AU2954" s="633"/>
      <c r="AV2954" s="632"/>
      <c r="AW2954" s="671"/>
      <c r="AX2954" s="628"/>
      <c r="AY2954" s="629"/>
      <c r="AZ2954" s="632"/>
      <c r="BA2954" s="633"/>
      <c r="BB2954" s="632"/>
      <c r="BC2954" s="641"/>
      <c r="BD2954" s="628"/>
      <c r="BE2954" s="629"/>
      <c r="BF2954" s="643"/>
      <c r="BG2954" s="633"/>
      <c r="BH2954" s="632"/>
      <c r="BI2954" s="671"/>
      <c r="BJ2954" s="628"/>
      <c r="BK2954" s="669"/>
      <c r="BL2954" s="647"/>
      <c r="BM2954" s="648"/>
      <c r="BN2954" s="649"/>
      <c r="BO2954" s="602"/>
      <c r="BP2954" s="600"/>
      <c r="BQ2954" s="333"/>
      <c r="BR2954" s="333"/>
      <c r="BS2954" s="333"/>
    </row>
    <row r="2955" spans="1:71" s="341" customFormat="1" ht="48.2" customHeight="1" thickBot="1">
      <c r="A2955" s="337"/>
      <c r="B2955" s="667"/>
      <c r="C2955" s="665"/>
      <c r="D2955" s="665" t="s">
        <v>13</v>
      </c>
      <c r="E2955" s="666"/>
      <c r="F2955" s="338"/>
      <c r="G2955" s="334"/>
      <c r="H2955" s="676"/>
      <c r="I2955" s="677"/>
      <c r="J2955" s="673"/>
      <c r="K2955" s="672"/>
      <c r="L2955" s="605"/>
      <c r="M2955" s="606"/>
      <c r="N2955" s="674">
        <f>J2955+L2955</f>
        <v>0</v>
      </c>
      <c r="O2955" s="675"/>
      <c r="P2955" s="673"/>
      <c r="Q2955" s="672"/>
      <c r="R2955" s="605"/>
      <c r="S2955" s="672"/>
      <c r="T2955" s="626">
        <f>R2955-P2955</f>
        <v>0</v>
      </c>
      <c r="U2955" s="627"/>
      <c r="V2955" s="673"/>
      <c r="W2955" s="678"/>
      <c r="X2955" s="679"/>
      <c r="Y2955" s="680"/>
      <c r="Z2955" s="673"/>
      <c r="AA2955" s="678"/>
      <c r="AB2955" s="673"/>
      <c r="AC2955" s="672"/>
      <c r="AD2955" s="605"/>
      <c r="AE2955" s="606"/>
      <c r="AF2955" s="634">
        <f>IF(AB2955=0,0,(AD2955/AB2955)*100)</f>
        <v>0</v>
      </c>
      <c r="AG2955" s="635"/>
      <c r="AH2955" s="673"/>
      <c r="AI2955" s="672"/>
      <c r="AJ2955" s="605"/>
      <c r="AK2955" s="606"/>
      <c r="AL2955" s="626">
        <f>IF(AH2955=0,0,(AJ2955/AH2955)*100)</f>
        <v>0</v>
      </c>
      <c r="AM2955" s="627"/>
      <c r="AN2955" s="673"/>
      <c r="AO2955" s="672"/>
      <c r="AP2955" s="605"/>
      <c r="AQ2955" s="606"/>
      <c r="AR2955" s="626">
        <f>IF(AN2955=0,0,(AP2955/AN2955)*100)</f>
        <v>0</v>
      </c>
      <c r="AS2955" s="627"/>
      <c r="AT2955" s="681">
        <f>AB2955+AH2955+AN2955</f>
        <v>0</v>
      </c>
      <c r="AU2955" s="682"/>
      <c r="AV2955" s="683">
        <f>AD2955+AJ2955+AP2955</f>
        <v>0</v>
      </c>
      <c r="AW2955" s="684"/>
      <c r="AX2955" s="626">
        <f>IF(AT2955=0,0,(AV2955/AT2955)*100)</f>
        <v>0</v>
      </c>
      <c r="AY2955" s="627"/>
      <c r="AZ2955" s="673"/>
      <c r="BA2955" s="672"/>
      <c r="BB2955" s="605"/>
      <c r="BC2955" s="606"/>
      <c r="BD2955" s="626">
        <f>IF(AZ2955=0,0,(BB2955/AZ2955)*100)</f>
        <v>0</v>
      </c>
      <c r="BE2955" s="627"/>
      <c r="BF2955" s="681">
        <f>AT2955+AZ2955</f>
        <v>0</v>
      </c>
      <c r="BG2955" s="682"/>
      <c r="BH2955" s="683">
        <f>AV2955+BB2955</f>
        <v>0</v>
      </c>
      <c r="BI2955" s="684"/>
      <c r="BJ2955" s="626">
        <f>IF(BF2955=0,0,(BH2955/BF2955)*100)</f>
        <v>0</v>
      </c>
      <c r="BK2955" s="627"/>
      <c r="BL2955" s="594"/>
      <c r="BM2955" s="595"/>
      <c r="BN2955" s="596"/>
      <c r="BO2955" s="339"/>
      <c r="BP2955" s="340"/>
      <c r="BQ2955" s="337"/>
      <c r="BR2955" s="337"/>
      <c r="BS2955" s="337"/>
    </row>
    <row r="2956" spans="1:71" s="341" customFormat="1" ht="48.95" customHeight="1" thickBot="1">
      <c r="A2956" s="337"/>
      <c r="B2956" s="342"/>
      <c r="C2956" s="343"/>
      <c r="D2956" s="570" t="s">
        <v>95</v>
      </c>
      <c r="E2956" s="571"/>
      <c r="F2956" s="344"/>
      <c r="G2956" s="344"/>
      <c r="H2956" s="343"/>
      <c r="I2956" s="343"/>
      <c r="J2956" s="567">
        <f>IF((J2953+L2955)=0,0,J2953/(J2953+L2955)*100)</f>
        <v>0</v>
      </c>
      <c r="K2956" s="569"/>
      <c r="L2956" s="567">
        <f>IF((L2953+J2955)=0,0,L2953/(L2953+J2955)*100)</f>
        <v>0</v>
      </c>
      <c r="M2956" s="569"/>
      <c r="N2956" s="567">
        <f>IF((N2953+N2955)=0,0,N2953/(N2953+N2955)*100)</f>
        <v>0</v>
      </c>
      <c r="O2956" s="568"/>
      <c r="P2956" s="572"/>
      <c r="Q2956" s="509"/>
      <c r="R2956" s="509"/>
      <c r="S2956" s="509"/>
      <c r="T2956" s="535"/>
      <c r="U2956" s="535"/>
      <c r="V2956" s="509"/>
      <c r="W2956" s="509"/>
      <c r="X2956" s="509"/>
      <c r="Y2956" s="509"/>
      <c r="Z2956" s="509"/>
      <c r="AA2956" s="509"/>
      <c r="AB2956" s="509"/>
      <c r="AC2956" s="509"/>
      <c r="AD2956" s="509"/>
      <c r="AE2956" s="509"/>
      <c r="AF2956" s="509"/>
      <c r="AG2956" s="509"/>
      <c r="AH2956" s="509"/>
      <c r="AI2956" s="509"/>
      <c r="AJ2956" s="509"/>
      <c r="AK2956" s="509"/>
      <c r="AL2956" s="509"/>
      <c r="AM2956" s="509"/>
      <c r="AN2956" s="509"/>
      <c r="AO2956" s="509"/>
      <c r="AP2956" s="509"/>
      <c r="AQ2956" s="509"/>
      <c r="AR2956" s="509"/>
      <c r="AS2956" s="509"/>
      <c r="AT2956" s="509"/>
      <c r="AU2956" s="509"/>
      <c r="AV2956" s="509"/>
      <c r="AW2956" s="509"/>
      <c r="AX2956" s="509"/>
      <c r="AY2956" s="509"/>
      <c r="AZ2956" s="509"/>
      <c r="BA2956" s="509"/>
      <c r="BB2956" s="509"/>
      <c r="BC2956" s="509"/>
      <c r="BD2956" s="509"/>
      <c r="BE2956" s="509"/>
      <c r="BF2956" s="509"/>
      <c r="BG2956" s="509"/>
      <c r="BH2956" s="509"/>
      <c r="BI2956" s="509"/>
      <c r="BJ2956" s="509"/>
      <c r="BK2956" s="509"/>
      <c r="BL2956" s="509"/>
      <c r="BM2956" s="509"/>
      <c r="BN2956" s="573"/>
      <c r="BO2956" s="345"/>
      <c r="BP2956" s="345"/>
      <c r="BQ2956" s="337"/>
      <c r="BR2956" s="337"/>
      <c r="BS2956" s="337"/>
    </row>
    <row r="2957" spans="1:71" ht="15.75" customHeight="1" thickTop="1" thickBot="1">
      <c r="A2957" s="54"/>
      <c r="B2957" s="214"/>
      <c r="C2957" s="215"/>
      <c r="D2957" s="215"/>
      <c r="E2957" s="215"/>
      <c r="F2957" s="74"/>
      <c r="G2957" s="74"/>
      <c r="H2957" s="215"/>
      <c r="I2957" s="215"/>
      <c r="J2957" s="215"/>
      <c r="K2957" s="215"/>
      <c r="L2957" s="215"/>
      <c r="M2957" s="215"/>
      <c r="N2957" s="215"/>
      <c r="O2957" s="215"/>
      <c r="P2957" s="215"/>
      <c r="Q2957" s="215"/>
      <c r="R2957" s="215"/>
      <c r="S2957" s="215"/>
      <c r="T2957" s="215"/>
      <c r="U2957" s="215"/>
      <c r="V2957" s="215"/>
      <c r="W2957" s="215"/>
      <c r="X2957" s="215"/>
      <c r="Y2957" s="215"/>
      <c r="Z2957" s="215"/>
      <c r="AA2957" s="215"/>
      <c r="AB2957" s="215"/>
      <c r="AC2957" s="215"/>
      <c r="AD2957" s="215"/>
      <c r="AE2957" s="215"/>
      <c r="AF2957" s="220"/>
      <c r="AG2957" s="220"/>
      <c r="AH2957" s="215"/>
      <c r="AI2957" s="215"/>
      <c r="AJ2957" s="215"/>
      <c r="AK2957" s="215"/>
      <c r="AL2957" s="215"/>
      <c r="AM2957" s="215"/>
      <c r="AN2957" s="215"/>
      <c r="AO2957" s="215"/>
      <c r="AP2957" s="215"/>
      <c r="AQ2957" s="215"/>
      <c r="AR2957" s="215"/>
      <c r="AS2957" s="215"/>
      <c r="AT2957" s="215"/>
      <c r="AU2957" s="215"/>
      <c r="AV2957" s="215"/>
      <c r="AW2957" s="215"/>
      <c r="AX2957" s="215"/>
      <c r="AY2957" s="215"/>
      <c r="AZ2957" s="215"/>
      <c r="BA2957" s="215"/>
      <c r="BB2957" s="215"/>
      <c r="BC2957" s="215"/>
      <c r="BD2957" s="215"/>
      <c r="BE2957" s="215"/>
      <c r="BF2957" s="215"/>
      <c r="BG2957" s="215"/>
      <c r="BH2957" s="215"/>
      <c r="BI2957" s="215"/>
      <c r="BJ2957" s="215"/>
      <c r="BK2957" s="215"/>
      <c r="BL2957" s="215"/>
      <c r="BM2957" s="215"/>
      <c r="BN2957" s="221"/>
      <c r="BO2957" s="75"/>
      <c r="BP2957" s="75"/>
      <c r="BQ2957" s="54"/>
      <c r="BR2957" s="54"/>
      <c r="BS2957" s="54"/>
    </row>
    <row r="2958" spans="1:71" s="73" customFormat="1" ht="80.25" customHeight="1" thickTop="1" thickBot="1">
      <c r="A2958" s="72"/>
      <c r="B2958" s="656" t="s">
        <v>62</v>
      </c>
      <c r="C2958" s="657"/>
      <c r="D2958" s="616" t="s">
        <v>54</v>
      </c>
      <c r="E2958" s="616"/>
      <c r="F2958" s="76"/>
      <c r="G2958" s="76"/>
      <c r="H2958" s="607"/>
      <c r="I2958" s="608"/>
      <c r="J2958" s="609"/>
      <c r="K2958" s="346"/>
      <c r="L2958" s="607"/>
      <c r="M2958" s="608"/>
      <c r="N2958" s="609"/>
      <c r="O2958" s="510" t="s">
        <v>49</v>
      </c>
      <c r="P2958" s="511"/>
      <c r="Q2958" s="511"/>
      <c r="R2958" s="511"/>
      <c r="S2958" s="607"/>
      <c r="T2958" s="608"/>
      <c r="U2958" s="609"/>
      <c r="V2958" s="346"/>
      <c r="W2958" s="607"/>
      <c r="X2958" s="608"/>
      <c r="Y2958" s="609"/>
      <c r="Z2958" s="510" t="s">
        <v>115</v>
      </c>
      <c r="AA2958" s="511"/>
      <c r="AB2958" s="511"/>
      <c r="AC2958" s="511"/>
      <c r="AD2958" s="511"/>
      <c r="AE2958" s="511"/>
      <c r="AF2958" s="511"/>
      <c r="AG2958" s="511"/>
      <c r="AH2958" s="511"/>
      <c r="AI2958" s="512"/>
      <c r="AJ2958" s="607"/>
      <c r="AK2958" s="608"/>
      <c r="AL2958" s="609"/>
      <c r="AM2958" s="346"/>
      <c r="AN2958" s="607"/>
      <c r="AO2958" s="608"/>
      <c r="AP2958" s="609"/>
      <c r="AQ2958" s="510" t="s">
        <v>53</v>
      </c>
      <c r="AR2958" s="511"/>
      <c r="AS2958" s="511"/>
      <c r="AT2958" s="512"/>
      <c r="AU2958" s="607"/>
      <c r="AV2958" s="608"/>
      <c r="AW2958" s="609"/>
      <c r="AX2958" s="346"/>
      <c r="AY2958" s="607"/>
      <c r="AZ2958" s="608"/>
      <c r="BA2958" s="609"/>
      <c r="BB2958" s="614" t="s">
        <v>117</v>
      </c>
      <c r="BC2958" s="615"/>
      <c r="BD2958" s="615"/>
      <c r="BE2958" s="658"/>
      <c r="BF2958" s="520">
        <f>BL2953</f>
        <v>0</v>
      </c>
      <c r="BG2958" s="521"/>
      <c r="BH2958" s="522"/>
      <c r="BI2958" s="346"/>
      <c r="BJ2958" s="520">
        <f>BL2955</f>
        <v>0</v>
      </c>
      <c r="BK2958" s="521"/>
      <c r="BL2958" s="522"/>
      <c r="BM2958" s="227"/>
      <c r="BN2958" s="228"/>
      <c r="BO2958" s="77"/>
      <c r="BP2958" s="77"/>
      <c r="BQ2958" s="72"/>
      <c r="BR2958" s="72"/>
      <c r="BS2958" s="72"/>
    </row>
    <row r="2959" spans="1:71" ht="15.6" customHeight="1" thickTop="1" thickBot="1">
      <c r="A2959" s="54"/>
      <c r="B2959" s="216"/>
      <c r="C2959" s="210"/>
      <c r="D2959" s="217"/>
      <c r="E2959" s="217"/>
      <c r="F2959" s="78"/>
      <c r="G2959" s="78"/>
      <c r="H2959" s="224"/>
      <c r="I2959" s="224"/>
      <c r="J2959" s="224"/>
      <c r="K2959" s="224"/>
      <c r="L2959" s="224"/>
      <c r="M2959" s="224"/>
      <c r="N2959" s="224"/>
      <c r="O2959" s="222"/>
      <c r="P2959" s="222"/>
      <c r="Q2959" s="222"/>
      <c r="R2959" s="222"/>
      <c r="S2959" s="224"/>
      <c r="T2959" s="224"/>
      <c r="U2959" s="224"/>
      <c r="V2959" s="223"/>
      <c r="W2959" s="224"/>
      <c r="X2959" s="224"/>
      <c r="Y2959" s="224"/>
      <c r="Z2959" s="222"/>
      <c r="AA2959" s="222"/>
      <c r="AB2959" s="222"/>
      <c r="AC2959" s="222"/>
      <c r="AD2959" s="224"/>
      <c r="AE2959" s="224"/>
      <c r="AF2959" s="224"/>
      <c r="AG2959" s="224"/>
      <c r="AH2959" s="223"/>
      <c r="AI2959" s="223"/>
      <c r="AJ2959" s="224"/>
      <c r="AK2959" s="222"/>
      <c r="AL2959" s="222"/>
      <c r="AM2959" s="222"/>
      <c r="AN2959" s="222"/>
      <c r="AO2959" s="224"/>
      <c r="AP2959" s="224"/>
      <c r="AQ2959" s="222"/>
      <c r="AR2959" s="222"/>
      <c r="AS2959" s="222"/>
      <c r="AT2959" s="222"/>
      <c r="AU2959" s="224"/>
      <c r="AV2959" s="224"/>
      <c r="AW2959" s="224"/>
      <c r="AX2959" s="224"/>
      <c r="AY2959" s="224"/>
      <c r="AZ2959" s="226"/>
      <c r="BA2959" s="226"/>
      <c r="BB2959" s="222"/>
      <c r="BC2959" s="230"/>
      <c r="BD2959" s="231"/>
      <c r="BE2959" s="231"/>
      <c r="BF2959" s="232"/>
      <c r="BG2959" s="232"/>
      <c r="BH2959" s="226"/>
      <c r="BI2959" s="224"/>
      <c r="BJ2959" s="233"/>
      <c r="BK2959" s="233"/>
      <c r="BL2959" s="226"/>
      <c r="BM2959" s="229"/>
      <c r="BN2959" s="234"/>
      <c r="BO2959" s="79"/>
      <c r="BP2959" s="79"/>
      <c r="BQ2959" s="54"/>
      <c r="BR2959" s="54"/>
      <c r="BS2959" s="54"/>
    </row>
    <row r="2960" spans="1:71" s="73" customFormat="1" ht="80.25" customHeight="1" thickTop="1" thickBot="1">
      <c r="A2960" s="72"/>
      <c r="B2960" s="614" t="s">
        <v>47</v>
      </c>
      <c r="C2960" s="615"/>
      <c r="D2960" s="616" t="s">
        <v>55</v>
      </c>
      <c r="E2960" s="616"/>
      <c r="F2960" s="76"/>
      <c r="G2960" s="76"/>
      <c r="H2960" s="520">
        <f>H2958</f>
        <v>0</v>
      </c>
      <c r="I2960" s="521"/>
      <c r="J2960" s="522"/>
      <c r="K2960" s="346"/>
      <c r="L2960" s="520">
        <f>L2958</f>
        <v>0</v>
      </c>
      <c r="M2960" s="521"/>
      <c r="N2960" s="522"/>
      <c r="O2960" s="510" t="s">
        <v>51</v>
      </c>
      <c r="P2960" s="511"/>
      <c r="Q2960" s="511"/>
      <c r="R2960" s="511"/>
      <c r="S2960" s="520">
        <f>S2958-H2958</f>
        <v>0</v>
      </c>
      <c r="T2960" s="521"/>
      <c r="U2960" s="522"/>
      <c r="V2960" s="346"/>
      <c r="W2960" s="520">
        <f>W2958-L2958</f>
        <v>0</v>
      </c>
      <c r="X2960" s="521"/>
      <c r="Y2960" s="522"/>
      <c r="Z2960" s="510" t="s">
        <v>116</v>
      </c>
      <c r="AA2960" s="511"/>
      <c r="AB2960" s="511"/>
      <c r="AC2960" s="511"/>
      <c r="AD2960" s="511"/>
      <c r="AE2960" s="511"/>
      <c r="AF2960" s="511"/>
      <c r="AG2960" s="511"/>
      <c r="AH2960" s="511"/>
      <c r="AI2960" s="512"/>
      <c r="AJ2960" s="520">
        <f>AJ2958-S2958</f>
        <v>0</v>
      </c>
      <c r="AK2960" s="521"/>
      <c r="AL2960" s="522"/>
      <c r="AM2960" s="346"/>
      <c r="AN2960" s="520">
        <f>AN2958-W2958</f>
        <v>0</v>
      </c>
      <c r="AO2960" s="521"/>
      <c r="AP2960" s="522"/>
      <c r="AQ2960" s="510" t="s">
        <v>52</v>
      </c>
      <c r="AR2960" s="511"/>
      <c r="AS2960" s="511"/>
      <c r="AT2960" s="512"/>
      <c r="AU2960" s="520">
        <f>AU2958-AJ2958</f>
        <v>0</v>
      </c>
      <c r="AV2960" s="521"/>
      <c r="AW2960" s="522"/>
      <c r="AX2960" s="346"/>
      <c r="AY2960" s="520">
        <f>AY2958-AN2958</f>
        <v>0</v>
      </c>
      <c r="AZ2960" s="521"/>
      <c r="BA2960" s="522"/>
      <c r="BB2960" s="614" t="s">
        <v>118</v>
      </c>
      <c r="BC2960" s="615"/>
      <c r="BD2960" s="615"/>
      <c r="BE2960" s="658"/>
      <c r="BF2960" s="520">
        <f>BF2958-AU2958</f>
        <v>0</v>
      </c>
      <c r="BG2960" s="521"/>
      <c r="BH2960" s="522"/>
      <c r="BI2960" s="346"/>
      <c r="BJ2960" s="520">
        <f>BJ2958-AY2958</f>
        <v>0</v>
      </c>
      <c r="BK2960" s="521"/>
      <c r="BL2960" s="522"/>
      <c r="BM2960" s="227"/>
      <c r="BN2960" s="228"/>
      <c r="BO2960" s="77"/>
      <c r="BP2960" s="77"/>
      <c r="BQ2960" s="72"/>
      <c r="BR2960" s="72"/>
      <c r="BS2960" s="72"/>
    </row>
    <row r="2961" spans="1:71" ht="15.75" customHeight="1" thickTop="1" thickBot="1">
      <c r="A2961" s="54"/>
      <c r="B2961" s="218"/>
      <c r="C2961" s="219"/>
      <c r="D2961" s="219"/>
      <c r="E2961" s="219"/>
      <c r="F2961" s="80"/>
      <c r="G2961" s="80"/>
      <c r="H2961" s="219"/>
      <c r="I2961" s="219"/>
      <c r="J2961" s="219"/>
      <c r="K2961" s="219"/>
      <c r="L2961" s="219"/>
      <c r="M2961" s="219"/>
      <c r="N2961" s="219"/>
      <c r="O2961" s="219"/>
      <c r="P2961" s="219"/>
      <c r="Q2961" s="219"/>
      <c r="R2961" s="219"/>
      <c r="S2961" s="219"/>
      <c r="T2961" s="219"/>
      <c r="U2961" s="219"/>
      <c r="V2961" s="219"/>
      <c r="W2961" s="219"/>
      <c r="X2961" s="219"/>
      <c r="Y2961" s="219"/>
      <c r="Z2961" s="219"/>
      <c r="AA2961" s="219"/>
      <c r="AB2961" s="219"/>
      <c r="AC2961" s="219"/>
      <c r="AD2961" s="219"/>
      <c r="AE2961" s="219"/>
      <c r="AF2961" s="225"/>
      <c r="AG2961" s="225"/>
      <c r="AH2961" s="219"/>
      <c r="AI2961" s="219"/>
      <c r="AJ2961" s="219"/>
      <c r="AK2961" s="219"/>
      <c r="AL2961" s="219"/>
      <c r="AM2961" s="219"/>
      <c r="AN2961" s="219"/>
      <c r="AO2961" s="219"/>
      <c r="AP2961" s="219"/>
      <c r="AQ2961" s="219"/>
      <c r="AR2961" s="219"/>
      <c r="AS2961" s="219"/>
      <c r="AT2961" s="219"/>
      <c r="AU2961" s="219"/>
      <c r="AV2961" s="219"/>
      <c r="AW2961" s="219"/>
      <c r="AX2961" s="219"/>
      <c r="AY2961" s="219"/>
      <c r="AZ2961" s="219"/>
      <c r="BA2961" s="617" t="s">
        <v>135</v>
      </c>
      <c r="BB2961" s="617"/>
      <c r="BC2961" s="617"/>
      <c r="BD2961" s="617"/>
      <c r="BE2961" s="617"/>
      <c r="BF2961" s="617"/>
      <c r="BG2961" s="617"/>
      <c r="BH2961" s="617"/>
      <c r="BI2961" s="617"/>
      <c r="BJ2961" s="617"/>
      <c r="BK2961" s="617"/>
      <c r="BL2961" s="617"/>
      <c r="BM2961" s="617"/>
      <c r="BN2961" s="618"/>
      <c r="BO2961" s="81"/>
      <c r="BP2961" s="81"/>
      <c r="BQ2961" s="54"/>
      <c r="BR2961" s="54"/>
      <c r="BS2961" s="54"/>
    </row>
    <row r="2962" spans="1:71" ht="12" customHeight="1" thickTop="1">
      <c r="A2962" s="54"/>
      <c r="B2962" s="55"/>
      <c r="C2962" s="54"/>
      <c r="D2962" s="54"/>
      <c r="E2962" s="54"/>
      <c r="F2962" s="56"/>
      <c r="G2962" s="56"/>
      <c r="H2962" s="54"/>
      <c r="I2962" s="54"/>
      <c r="J2962" s="54"/>
      <c r="K2962" s="54"/>
      <c r="L2962" s="54"/>
      <c r="M2962" s="54"/>
      <c r="N2962" s="54"/>
      <c r="O2962" s="54"/>
      <c r="P2962" s="54"/>
      <c r="Q2962" s="54"/>
      <c r="R2962" s="54"/>
      <c r="S2962" s="54"/>
      <c r="T2962" s="54"/>
      <c r="U2962" s="54"/>
      <c r="V2962" s="54"/>
      <c r="W2962" s="54"/>
      <c r="X2962" s="54"/>
      <c r="Y2962" s="54"/>
      <c r="Z2962" s="54"/>
      <c r="AA2962" s="54"/>
      <c r="AB2962" s="54"/>
      <c r="AC2962" s="54"/>
      <c r="AD2962" s="54"/>
      <c r="AE2962" s="54"/>
      <c r="AF2962" s="57"/>
      <c r="AG2962" s="57"/>
      <c r="AH2962" s="54"/>
      <c r="AI2962" s="54"/>
      <c r="AJ2962" s="54"/>
      <c r="AK2962" s="54"/>
      <c r="AL2962" s="54"/>
      <c r="AM2962" s="54"/>
      <c r="AN2962" s="54"/>
      <c r="AO2962" s="54"/>
      <c r="AP2962" s="54"/>
      <c r="AQ2962" s="54"/>
      <c r="AR2962" s="54"/>
      <c r="AS2962" s="54"/>
      <c r="AT2962" s="54"/>
      <c r="AU2962" s="54"/>
      <c r="AV2962" s="54"/>
      <c r="AW2962" s="54"/>
      <c r="AX2962" s="54"/>
      <c r="AY2962" s="54"/>
      <c r="AZ2962" s="54"/>
      <c r="BA2962" s="54"/>
      <c r="BB2962" s="54"/>
      <c r="BC2962" s="54"/>
      <c r="BD2962" s="54"/>
      <c r="BE2962" s="54"/>
      <c r="BF2962" s="54"/>
      <c r="BG2962" s="54"/>
      <c r="BH2962" s="54"/>
      <c r="BI2962" s="54"/>
      <c r="BJ2962" s="54"/>
      <c r="BK2962" s="54"/>
      <c r="BL2962" s="54"/>
      <c r="BM2962" s="54"/>
      <c r="BN2962" s="54"/>
      <c r="BO2962" s="58"/>
      <c r="BP2962" s="58"/>
      <c r="BQ2962" s="54"/>
      <c r="BR2962" s="54"/>
      <c r="BS2962" s="54"/>
    </row>
    <row r="2963" spans="1:71" s="61" customFormat="1" ht="33.75">
      <c r="A2963" s="60"/>
      <c r="B2963" s="503" t="s">
        <v>9</v>
      </c>
      <c r="C2963" s="503"/>
      <c r="D2963" s="503"/>
      <c r="E2963" s="503"/>
      <c r="F2963" s="503"/>
      <c r="G2963" s="503"/>
      <c r="H2963" s="503"/>
      <c r="I2963" s="503"/>
      <c r="J2963" s="503"/>
      <c r="K2963" s="503"/>
      <c r="L2963" s="503"/>
      <c r="M2963" s="503"/>
      <c r="N2963" s="503"/>
      <c r="O2963" s="503"/>
      <c r="P2963" s="503"/>
      <c r="Q2963" s="503"/>
      <c r="R2963" s="503"/>
      <c r="S2963" s="503"/>
      <c r="T2963" s="503"/>
      <c r="U2963" s="503"/>
      <c r="V2963" s="503"/>
      <c r="W2963" s="503"/>
      <c r="X2963" s="503"/>
      <c r="Y2963" s="503"/>
      <c r="Z2963" s="503"/>
      <c r="AA2963" s="503"/>
      <c r="AB2963" s="503"/>
      <c r="AC2963" s="503"/>
      <c r="AD2963" s="503"/>
      <c r="AE2963" s="503"/>
      <c r="AF2963" s="503"/>
      <c r="AG2963" s="503"/>
      <c r="AH2963" s="503"/>
      <c r="AI2963" s="503"/>
      <c r="AJ2963" s="503"/>
      <c r="AK2963" s="503"/>
      <c r="AL2963" s="503"/>
      <c r="AM2963" s="503"/>
      <c r="AN2963" s="503"/>
      <c r="AO2963" s="503"/>
      <c r="AP2963" s="503"/>
      <c r="AQ2963" s="503"/>
      <c r="AR2963" s="503"/>
      <c r="AS2963" s="503"/>
      <c r="AT2963" s="503"/>
      <c r="AU2963" s="503"/>
      <c r="AV2963" s="503"/>
      <c r="AW2963" s="503"/>
      <c r="AX2963" s="503"/>
      <c r="AY2963" s="503"/>
      <c r="AZ2963" s="503"/>
      <c r="BA2963" s="503"/>
      <c r="BB2963" s="503"/>
      <c r="BC2963" s="503"/>
      <c r="BD2963" s="503"/>
      <c r="BE2963" s="503"/>
      <c r="BF2963" s="503"/>
      <c r="BG2963" s="503"/>
      <c r="BH2963" s="503"/>
      <c r="BI2963" s="503"/>
      <c r="BJ2963" s="503"/>
      <c r="BK2963" s="503"/>
      <c r="BL2963" s="503"/>
      <c r="BM2963" s="503"/>
      <c r="BN2963" s="503"/>
      <c r="BO2963" s="192"/>
      <c r="BP2963" s="192"/>
      <c r="BQ2963" s="60"/>
      <c r="BR2963" s="60"/>
      <c r="BS2963" s="60"/>
    </row>
    <row r="2964" spans="1:71" ht="10.9" customHeight="1">
      <c r="A2964" s="54"/>
      <c r="B2964" s="193"/>
      <c r="C2964" s="194"/>
      <c r="D2964" s="194"/>
      <c r="E2964" s="194"/>
      <c r="F2964" s="195"/>
      <c r="G2964" s="195"/>
      <c r="H2964" s="194"/>
      <c r="I2964" s="194"/>
      <c r="J2964" s="194"/>
      <c r="K2964" s="194"/>
      <c r="L2964" s="194"/>
      <c r="M2964" s="194"/>
      <c r="N2964" s="194"/>
      <c r="O2964" s="194"/>
      <c r="P2964" s="194"/>
      <c r="Q2964" s="194"/>
      <c r="R2964" s="194"/>
      <c r="S2964" s="194"/>
      <c r="T2964" s="194"/>
      <c r="U2964" s="194"/>
      <c r="V2964" s="194"/>
      <c r="W2964" s="194"/>
      <c r="X2964" s="194"/>
      <c r="Y2964" s="194"/>
      <c r="Z2964" s="194"/>
      <c r="AA2964" s="194"/>
      <c r="AB2964" s="194"/>
      <c r="AC2964" s="194"/>
      <c r="AD2964" s="194"/>
      <c r="AE2964" s="194"/>
      <c r="AF2964" s="196"/>
      <c r="AG2964" s="196"/>
      <c r="AH2964" s="194"/>
      <c r="AI2964" s="194"/>
      <c r="AJ2964" s="194"/>
      <c r="AK2964" s="194"/>
      <c r="AL2964" s="194"/>
      <c r="AM2964" s="194"/>
      <c r="AN2964" s="194"/>
      <c r="AO2964" s="194"/>
      <c r="AP2964" s="194"/>
      <c r="AQ2964" s="194"/>
      <c r="AR2964" s="194"/>
      <c r="AS2964" s="194"/>
      <c r="AT2964" s="194"/>
      <c r="AU2964" s="194"/>
      <c r="AV2964" s="194"/>
      <c r="AW2964" s="194"/>
      <c r="AX2964" s="194"/>
      <c r="AY2964" s="194"/>
      <c r="AZ2964" s="194"/>
      <c r="BA2964" s="194"/>
      <c r="BB2964" s="194"/>
      <c r="BC2964" s="194"/>
      <c r="BD2964" s="194"/>
      <c r="BE2964" s="194"/>
      <c r="BF2964" s="194"/>
      <c r="BG2964" s="194"/>
      <c r="BH2964" s="194"/>
      <c r="BI2964" s="194"/>
      <c r="BJ2964" s="194"/>
      <c r="BK2964" s="194"/>
      <c r="BL2964" s="194"/>
      <c r="BM2964" s="194"/>
      <c r="BN2964" s="508"/>
      <c r="BO2964" s="508"/>
      <c r="BP2964" s="508"/>
      <c r="BQ2964" s="54"/>
      <c r="BR2964" s="54"/>
      <c r="BS2964" s="54"/>
    </row>
    <row r="2965" spans="1:71" s="62" customFormat="1" ht="36.75" customHeight="1">
      <c r="A2965" s="55"/>
      <c r="B2965" s="193"/>
      <c r="C2965" s="193"/>
      <c r="D2965" s="197" t="s">
        <v>10</v>
      </c>
      <c r="E2965" s="514" t="str">
        <f>IF(ROSTER!D$3="","",ROSTER!D$3)</f>
        <v/>
      </c>
      <c r="F2965" s="514"/>
      <c r="G2965" s="514"/>
      <c r="H2965" s="514"/>
      <c r="I2965" s="514"/>
      <c r="J2965" s="514"/>
      <c r="K2965" s="514"/>
      <c r="L2965" s="514"/>
      <c r="M2965" s="514"/>
      <c r="N2965" s="514"/>
      <c r="O2965" s="514"/>
      <c r="P2965" s="514"/>
      <c r="Q2965" s="514"/>
      <c r="R2965" s="514"/>
      <c r="S2965" s="514"/>
      <c r="T2965" s="514"/>
      <c r="U2965" s="514"/>
      <c r="V2965" s="514"/>
      <c r="W2965" s="514"/>
      <c r="X2965" s="514"/>
      <c r="Y2965" s="514"/>
      <c r="Z2965" s="514"/>
      <c r="AA2965" s="514"/>
      <c r="AB2965" s="514"/>
      <c r="AC2965" s="514"/>
      <c r="AD2965" s="198"/>
      <c r="AE2965" s="505" t="s">
        <v>11</v>
      </c>
      <c r="AF2965" s="505"/>
      <c r="AG2965" s="505"/>
      <c r="AH2965" s="505"/>
      <c r="AI2965" s="505"/>
      <c r="AJ2965" s="505"/>
      <c r="AK2965" s="505"/>
      <c r="AL2965" s="505"/>
      <c r="AM2965" s="505"/>
      <c r="AN2965" s="513"/>
      <c r="AO2965" s="513"/>
      <c r="AP2965" s="513"/>
      <c r="AQ2965" s="513"/>
      <c r="AR2965" s="513"/>
      <c r="AS2965" s="513"/>
      <c r="AT2965" s="513"/>
      <c r="AU2965" s="513"/>
      <c r="AV2965" s="513"/>
      <c r="AW2965" s="513"/>
      <c r="AX2965" s="513"/>
      <c r="AY2965" s="513"/>
      <c r="AZ2965" s="513"/>
      <c r="BA2965" s="513"/>
      <c r="BB2965" s="513"/>
      <c r="BC2965" s="513"/>
      <c r="BD2965" s="513"/>
      <c r="BE2965" s="513"/>
      <c r="BF2965" s="513"/>
      <c r="BG2965" s="513"/>
      <c r="BH2965" s="513"/>
      <c r="BI2965" s="513"/>
      <c r="BJ2965" s="513"/>
      <c r="BK2965" s="513"/>
      <c r="BL2965" s="513"/>
      <c r="BM2965" s="513"/>
      <c r="BN2965" s="508"/>
      <c r="BO2965" s="508"/>
      <c r="BP2965" s="508"/>
      <c r="BQ2965" s="55"/>
      <c r="BR2965" s="55"/>
      <c r="BS2965" s="55"/>
    </row>
    <row r="2966" spans="1:71" ht="8.85" customHeight="1">
      <c r="A2966" s="63"/>
      <c r="B2966" s="193"/>
      <c r="C2966" s="196" t="s">
        <v>36</v>
      </c>
      <c r="D2966" s="196"/>
      <c r="E2966" s="196"/>
      <c r="F2966" s="199"/>
      <c r="G2966" s="199"/>
      <c r="H2966" s="196"/>
      <c r="I2966" s="196"/>
      <c r="J2966" s="200"/>
      <c r="K2966" s="200"/>
      <c r="L2966" s="200"/>
      <c r="M2966" s="200"/>
      <c r="N2966" s="200"/>
      <c r="O2966" s="200"/>
      <c r="P2966" s="200"/>
      <c r="Q2966" s="200"/>
      <c r="R2966" s="200"/>
      <c r="S2966" s="200"/>
      <c r="T2966" s="200"/>
      <c r="U2966" s="200"/>
      <c r="V2966" s="200"/>
      <c r="W2966" s="200"/>
      <c r="X2966" s="200"/>
      <c r="Y2966" s="200"/>
      <c r="Z2966" s="200"/>
      <c r="AA2966" s="200"/>
      <c r="AB2966" s="200"/>
      <c r="AC2966" s="200"/>
      <c r="AD2966" s="200"/>
      <c r="AE2966" s="200"/>
      <c r="AF2966" s="200"/>
      <c r="AG2966" s="196"/>
      <c r="AH2966" s="201"/>
      <c r="AI2966" s="202"/>
      <c r="AJ2966" s="202"/>
      <c r="AK2966" s="202"/>
      <c r="AL2966" s="202"/>
      <c r="AM2966" s="202"/>
      <c r="AN2966" s="202"/>
      <c r="AO2966" s="203"/>
      <c r="AP2966" s="204"/>
      <c r="AQ2966" s="204"/>
      <c r="AR2966" s="204"/>
      <c r="AS2966" s="204"/>
      <c r="AT2966" s="204"/>
      <c r="AU2966" s="204"/>
      <c r="AV2966" s="204"/>
      <c r="AW2966" s="204"/>
      <c r="AX2966" s="204"/>
      <c r="AY2966" s="204"/>
      <c r="AZ2966" s="204"/>
      <c r="BA2966" s="204"/>
      <c r="BB2966" s="204"/>
      <c r="BC2966" s="204"/>
      <c r="BD2966" s="204"/>
      <c r="BE2966" s="204"/>
      <c r="BF2966" s="204"/>
      <c r="BG2966" s="204"/>
      <c r="BH2966" s="204"/>
      <c r="BI2966" s="204"/>
      <c r="BJ2966" s="204"/>
      <c r="BK2966" s="204"/>
      <c r="BL2966" s="204"/>
      <c r="BM2966" s="204"/>
      <c r="BN2966" s="204"/>
      <c r="BO2966" s="205"/>
      <c r="BP2966" s="205"/>
      <c r="BQ2966" s="63"/>
      <c r="BR2966" s="63"/>
      <c r="BS2966" s="63"/>
    </row>
    <row r="2967" spans="1:71" s="62" customFormat="1" ht="42.75">
      <c r="A2967" s="55"/>
      <c r="B2967" s="193"/>
      <c r="C2967" s="519" t="s">
        <v>35</v>
      </c>
      <c r="D2967" s="519"/>
      <c r="E2967" s="513"/>
      <c r="F2967" s="513"/>
      <c r="G2967" s="513"/>
      <c r="H2967" s="513"/>
      <c r="I2967" s="513"/>
      <c r="J2967" s="513"/>
      <c r="K2967" s="513"/>
      <c r="L2967" s="513"/>
      <c r="M2967" s="513"/>
      <c r="N2967" s="513"/>
      <c r="O2967" s="513"/>
      <c r="P2967" s="513"/>
      <c r="Q2967" s="513"/>
      <c r="R2967" s="513"/>
      <c r="S2967" s="513"/>
      <c r="T2967" s="513"/>
      <c r="U2967" s="513"/>
      <c r="V2967" s="513"/>
      <c r="W2967" s="513"/>
      <c r="X2967" s="513"/>
      <c r="Y2967" s="513"/>
      <c r="Z2967" s="513"/>
      <c r="AA2967" s="513"/>
      <c r="AB2967" s="513"/>
      <c r="AC2967" s="513"/>
      <c r="AD2967" s="198"/>
      <c r="AE2967" s="239" t="s">
        <v>19</v>
      </c>
      <c r="AF2967" s="239"/>
      <c r="AG2967" s="239"/>
      <c r="AH2967" s="505" t="s">
        <v>19</v>
      </c>
      <c r="AI2967" s="505"/>
      <c r="AJ2967" s="505"/>
      <c r="AK2967" s="505"/>
      <c r="AL2967" s="505"/>
      <c r="AM2967" s="505"/>
      <c r="AN2967" s="513"/>
      <c r="AO2967" s="513"/>
      <c r="AP2967" s="513"/>
      <c r="AQ2967" s="513"/>
      <c r="AR2967" s="513"/>
      <c r="AS2967" s="513"/>
      <c r="AT2967" s="513"/>
      <c r="AU2967" s="513"/>
      <c r="AV2967" s="513"/>
      <c r="AW2967" s="513"/>
      <c r="AX2967" s="513"/>
      <c r="AY2967" s="513"/>
      <c r="AZ2967" s="513"/>
      <c r="BA2967" s="505" t="s">
        <v>12</v>
      </c>
      <c r="BB2967" s="505"/>
      <c r="BC2967" s="505"/>
      <c r="BD2967" s="504"/>
      <c r="BE2967" s="504"/>
      <c r="BF2967" s="504"/>
      <c r="BG2967" s="504"/>
      <c r="BH2967" s="504"/>
      <c r="BI2967" s="504"/>
      <c r="BJ2967" s="504"/>
      <c r="BK2967" s="504"/>
      <c r="BL2967" s="504"/>
      <c r="BM2967" s="504"/>
      <c r="BN2967" s="206"/>
      <c r="BO2967" s="207"/>
      <c r="BP2967" s="207"/>
      <c r="BQ2967" s="64">
        <f>IF(BD2967=0,0,1)</f>
        <v>0</v>
      </c>
      <c r="BR2967" s="65">
        <f>IF((BE3021+BI3021)&gt;(AO3021+AS3021),1,0)</f>
        <v>0</v>
      </c>
      <c r="BS2967" s="66"/>
    </row>
    <row r="2968" spans="1:71" ht="9.6" customHeight="1">
      <c r="A2968" s="54"/>
      <c r="B2968" s="193"/>
      <c r="C2968" s="194"/>
      <c r="D2968" s="194"/>
      <c r="E2968" s="194"/>
      <c r="F2968" s="195"/>
      <c r="G2968" s="195"/>
      <c r="H2968" s="194"/>
      <c r="I2968" s="194"/>
      <c r="J2968" s="194"/>
      <c r="K2968" s="194"/>
      <c r="L2968" s="194"/>
      <c r="M2968" s="194"/>
      <c r="N2968" s="194"/>
      <c r="O2968" s="194"/>
      <c r="P2968" s="194"/>
      <c r="Q2968" s="194"/>
      <c r="R2968" s="194"/>
      <c r="S2968" s="194"/>
      <c r="T2968" s="194"/>
      <c r="U2968" s="194"/>
      <c r="V2968" s="194"/>
      <c r="W2968" s="194"/>
      <c r="X2968" s="194"/>
      <c r="Y2968" s="194"/>
      <c r="Z2968" s="194"/>
      <c r="AA2968" s="194"/>
      <c r="AB2968" s="194"/>
      <c r="AC2968" s="194"/>
      <c r="AD2968" s="194"/>
      <c r="AE2968" s="194"/>
      <c r="AF2968" s="196"/>
      <c r="AG2968" s="196"/>
      <c r="AH2968" s="194"/>
      <c r="AI2968" s="194"/>
      <c r="AJ2968" s="194"/>
      <c r="AK2968" s="194"/>
      <c r="AL2968" s="194"/>
      <c r="AM2968" s="194"/>
      <c r="AN2968" s="194"/>
      <c r="AO2968" s="194"/>
      <c r="AP2968" s="194"/>
      <c r="AQ2968" s="194"/>
      <c r="AR2968" s="194"/>
      <c r="AS2968" s="194"/>
      <c r="AT2968" s="194"/>
      <c r="AU2968" s="194"/>
      <c r="AV2968" s="194"/>
      <c r="AW2968" s="194"/>
      <c r="AX2968" s="194"/>
      <c r="AY2968" s="194"/>
      <c r="AZ2968" s="194"/>
      <c r="BA2968" s="194"/>
      <c r="BB2968" s="194"/>
      <c r="BC2968" s="194"/>
      <c r="BD2968" s="194"/>
      <c r="BE2968" s="194"/>
      <c r="BF2968" s="194"/>
      <c r="BG2968" s="194"/>
      <c r="BH2968" s="194"/>
      <c r="BI2968" s="194"/>
      <c r="BJ2968" s="194"/>
      <c r="BK2968" s="194"/>
      <c r="BL2968" s="194"/>
      <c r="BM2968" s="194"/>
      <c r="BN2968" s="194"/>
      <c r="BO2968" s="208"/>
      <c r="BP2968" s="208"/>
      <c r="BQ2968" s="54"/>
      <c r="BR2968" s="54"/>
      <c r="BS2968" s="54"/>
    </row>
    <row r="2969" spans="1:71" ht="8.85" customHeight="1" thickBot="1">
      <c r="A2969" s="54"/>
      <c r="B2969" s="209"/>
      <c r="C2969" s="210"/>
      <c r="D2969" s="210"/>
      <c r="E2969" s="210"/>
      <c r="F2969" s="211"/>
      <c r="G2969" s="211"/>
      <c r="H2969" s="210"/>
      <c r="I2969" s="210"/>
      <c r="J2969" s="210"/>
      <c r="K2969" s="210"/>
      <c r="L2969" s="210"/>
      <c r="M2969" s="210"/>
      <c r="N2969" s="210"/>
      <c r="O2969" s="210"/>
      <c r="P2969" s="210"/>
      <c r="Q2969" s="210"/>
      <c r="R2969" s="210"/>
      <c r="S2969" s="210"/>
      <c r="T2969" s="210"/>
      <c r="U2969" s="210"/>
      <c r="V2969" s="210"/>
      <c r="W2969" s="210"/>
      <c r="X2969" s="210"/>
      <c r="Y2969" s="210"/>
      <c r="Z2969" s="210"/>
      <c r="AA2969" s="210"/>
      <c r="AB2969" s="210"/>
      <c r="AC2969" s="210"/>
      <c r="AD2969" s="210"/>
      <c r="AE2969" s="210"/>
      <c r="AF2969" s="212"/>
      <c r="AG2969" s="212"/>
      <c r="AH2969" s="210"/>
      <c r="AI2969" s="210"/>
      <c r="AJ2969" s="210"/>
      <c r="AK2969" s="210"/>
      <c r="AL2969" s="210"/>
      <c r="AM2969" s="210"/>
      <c r="AN2969" s="210"/>
      <c r="AO2969" s="210"/>
      <c r="AP2969" s="210"/>
      <c r="AQ2969" s="210"/>
      <c r="AR2969" s="210"/>
      <c r="AS2969" s="210"/>
      <c r="AT2969" s="210"/>
      <c r="AU2969" s="210"/>
      <c r="AV2969" s="210"/>
      <c r="AW2969" s="210"/>
      <c r="AX2969" s="210"/>
      <c r="AY2969" s="210"/>
      <c r="AZ2969" s="210"/>
      <c r="BA2969" s="210"/>
      <c r="BB2969" s="210"/>
      <c r="BC2969" s="210"/>
      <c r="BD2969" s="210"/>
      <c r="BE2969" s="210"/>
      <c r="BF2969" s="210"/>
      <c r="BG2969" s="210"/>
      <c r="BH2969" s="210"/>
      <c r="BI2969" s="210"/>
      <c r="BJ2969" s="210"/>
      <c r="BK2969" s="210"/>
      <c r="BL2969" s="210"/>
      <c r="BM2969" s="210"/>
      <c r="BN2969" s="210"/>
      <c r="BO2969" s="213"/>
      <c r="BP2969" s="213"/>
      <c r="BQ2969" s="54"/>
      <c r="BR2969" s="54"/>
      <c r="BS2969" s="54"/>
    </row>
    <row r="2970" spans="1:71" s="62" customFormat="1" ht="33.4" customHeight="1" thickTop="1">
      <c r="A2970" s="66"/>
      <c r="B2970" s="515" t="s">
        <v>0</v>
      </c>
      <c r="C2970" s="531" t="s">
        <v>1</v>
      </c>
      <c r="D2970" s="532"/>
      <c r="E2970" s="332" t="s">
        <v>26</v>
      </c>
      <c r="F2970" s="499" t="s">
        <v>104</v>
      </c>
      <c r="G2970" s="499" t="s">
        <v>105</v>
      </c>
      <c r="H2970" s="527" t="s">
        <v>38</v>
      </c>
      <c r="I2970" s="528"/>
      <c r="J2970" s="564" t="s">
        <v>7</v>
      </c>
      <c r="K2970" s="564"/>
      <c r="L2970" s="564"/>
      <c r="M2970" s="564"/>
      <c r="N2970" s="564"/>
      <c r="O2970" s="564"/>
      <c r="P2970" s="564" t="s">
        <v>2</v>
      </c>
      <c r="Q2970" s="564"/>
      <c r="R2970" s="564"/>
      <c r="S2970" s="564"/>
      <c r="T2970" s="564"/>
      <c r="U2970" s="564"/>
      <c r="V2970" s="610" t="s">
        <v>32</v>
      </c>
      <c r="W2970" s="611"/>
      <c r="X2970" s="610" t="s">
        <v>33</v>
      </c>
      <c r="Y2970" s="611"/>
      <c r="Z2970" s="619" t="s">
        <v>41</v>
      </c>
      <c r="AA2970" s="620"/>
      <c r="AB2970" s="623" t="s">
        <v>6</v>
      </c>
      <c r="AC2970" s="623"/>
      <c r="AD2970" s="623"/>
      <c r="AE2970" s="623"/>
      <c r="AF2970" s="623"/>
      <c r="AG2970" s="623"/>
      <c r="AH2970" s="564" t="s">
        <v>66</v>
      </c>
      <c r="AI2970" s="564"/>
      <c r="AJ2970" s="564"/>
      <c r="AK2970" s="564"/>
      <c r="AL2970" s="564"/>
      <c r="AM2970" s="564"/>
      <c r="AN2970" s="564" t="s">
        <v>67</v>
      </c>
      <c r="AO2970" s="564"/>
      <c r="AP2970" s="564"/>
      <c r="AQ2970" s="564"/>
      <c r="AR2970" s="564"/>
      <c r="AS2970" s="564"/>
      <c r="AT2970" s="564" t="s">
        <v>68</v>
      </c>
      <c r="AU2970" s="564"/>
      <c r="AV2970" s="564"/>
      <c r="AW2970" s="564"/>
      <c r="AX2970" s="564"/>
      <c r="AY2970" s="583"/>
      <c r="AZ2970" s="564" t="s">
        <v>4</v>
      </c>
      <c r="BA2970" s="564"/>
      <c r="BB2970" s="564"/>
      <c r="BC2970" s="564"/>
      <c r="BD2970" s="564"/>
      <c r="BE2970" s="564"/>
      <c r="BF2970" s="564" t="s">
        <v>69</v>
      </c>
      <c r="BG2970" s="564"/>
      <c r="BH2970" s="564"/>
      <c r="BI2970" s="564"/>
      <c r="BJ2970" s="564"/>
      <c r="BK2970" s="582"/>
      <c r="BL2970" s="659" t="s">
        <v>119</v>
      </c>
      <c r="BM2970" s="660"/>
      <c r="BN2970" s="661"/>
      <c r="BO2970" s="603" t="s">
        <v>83</v>
      </c>
      <c r="BP2970" s="603" t="s">
        <v>84</v>
      </c>
      <c r="BQ2970" s="66"/>
      <c r="BR2970" s="66"/>
      <c r="BS2970" s="66"/>
    </row>
    <row r="2971" spans="1:71" s="68" customFormat="1" ht="45" customHeight="1">
      <c r="A2971" s="67"/>
      <c r="B2971" s="516"/>
      <c r="C2971" s="533"/>
      <c r="D2971" s="534"/>
      <c r="E2971" s="331" t="s">
        <v>106</v>
      </c>
      <c r="F2971" s="500"/>
      <c r="G2971" s="500"/>
      <c r="H2971" s="529"/>
      <c r="I2971" s="530"/>
      <c r="J2971" s="562" t="s">
        <v>15</v>
      </c>
      <c r="K2971" s="563"/>
      <c r="L2971" s="525" t="s">
        <v>16</v>
      </c>
      <c r="M2971" s="526"/>
      <c r="N2971" s="517" t="s">
        <v>17</v>
      </c>
      <c r="O2971" s="518" t="s">
        <v>8</v>
      </c>
      <c r="P2971" s="562" t="s">
        <v>24</v>
      </c>
      <c r="Q2971" s="563"/>
      <c r="R2971" s="525" t="s">
        <v>22</v>
      </c>
      <c r="S2971" s="526"/>
      <c r="T2971" s="517" t="s">
        <v>17</v>
      </c>
      <c r="U2971" s="518"/>
      <c r="V2971" s="612"/>
      <c r="W2971" s="613"/>
      <c r="X2971" s="612"/>
      <c r="Y2971" s="613"/>
      <c r="Z2971" s="621"/>
      <c r="AA2971" s="622"/>
      <c r="AB2971" s="638" t="s">
        <v>50</v>
      </c>
      <c r="AC2971" s="639"/>
      <c r="AD2971" s="636" t="s">
        <v>21</v>
      </c>
      <c r="AE2971" s="637" t="s">
        <v>3</v>
      </c>
      <c r="AF2971" s="624" t="s">
        <v>5</v>
      </c>
      <c r="AG2971" s="625"/>
      <c r="AH2971" s="562" t="s">
        <v>50</v>
      </c>
      <c r="AI2971" s="563"/>
      <c r="AJ2971" s="525" t="s">
        <v>21</v>
      </c>
      <c r="AK2971" s="526" t="s">
        <v>3</v>
      </c>
      <c r="AL2971" s="523" t="s">
        <v>5</v>
      </c>
      <c r="AM2971" s="524"/>
      <c r="AN2971" s="562" t="s">
        <v>50</v>
      </c>
      <c r="AO2971" s="563"/>
      <c r="AP2971" s="525" t="s">
        <v>21</v>
      </c>
      <c r="AQ2971" s="526" t="s">
        <v>3</v>
      </c>
      <c r="AR2971" s="523" t="s">
        <v>5</v>
      </c>
      <c r="AS2971" s="524"/>
      <c r="AT2971" s="533" t="s">
        <v>50</v>
      </c>
      <c r="AU2971" s="584"/>
      <c r="AV2971" s="597" t="s">
        <v>21</v>
      </c>
      <c r="AW2971" s="598" t="s">
        <v>3</v>
      </c>
      <c r="AX2971" s="523" t="s">
        <v>5</v>
      </c>
      <c r="AY2971" s="585"/>
      <c r="AZ2971" s="562" t="s">
        <v>50</v>
      </c>
      <c r="BA2971" s="563"/>
      <c r="BB2971" s="525" t="s">
        <v>21</v>
      </c>
      <c r="BC2971" s="526" t="s">
        <v>3</v>
      </c>
      <c r="BD2971" s="523" t="s">
        <v>5</v>
      </c>
      <c r="BE2971" s="524"/>
      <c r="BF2971" s="533" t="s">
        <v>50</v>
      </c>
      <c r="BG2971" s="584"/>
      <c r="BH2971" s="597" t="s">
        <v>21</v>
      </c>
      <c r="BI2971" s="598" t="s">
        <v>3</v>
      </c>
      <c r="BJ2971" s="523" t="s">
        <v>5</v>
      </c>
      <c r="BK2971" s="524"/>
      <c r="BL2971" s="662"/>
      <c r="BM2971" s="663"/>
      <c r="BN2971" s="664"/>
      <c r="BO2971" s="604"/>
      <c r="BP2971" s="604"/>
      <c r="BQ2971" s="67"/>
      <c r="BR2971" s="67"/>
      <c r="BS2971" s="67"/>
    </row>
    <row r="2972" spans="1:71" ht="23.85" customHeight="1">
      <c r="A2972" s="69"/>
      <c r="B2972" s="548" t="str">
        <f>IF(ROSTER!B$8="","",ROSTER!B$8)</f>
        <v/>
      </c>
      <c r="C2972" s="536" t="str">
        <f>IF(ROSTER!C$8="","",ROSTER!C$8)</f>
        <v/>
      </c>
      <c r="D2972" s="537"/>
      <c r="E2972" s="546"/>
      <c r="F2972" s="501">
        <f>IF(E2972="y",1,IF(E2972="S",1,0))</f>
        <v>0</v>
      </c>
      <c r="G2972" s="506">
        <f>IF(E2972="S",1,0)</f>
        <v>0</v>
      </c>
      <c r="H2972" s="542"/>
      <c r="I2972" s="543"/>
      <c r="J2972" s="538"/>
      <c r="K2972" s="539"/>
      <c r="L2972" s="552"/>
      <c r="M2972" s="558"/>
      <c r="N2972" s="554">
        <f>L2972+J2972</f>
        <v>0</v>
      </c>
      <c r="O2972" s="555"/>
      <c r="P2972" s="538"/>
      <c r="Q2972" s="539"/>
      <c r="R2972" s="552"/>
      <c r="S2972" s="558"/>
      <c r="T2972" s="590">
        <f>R2972-P2972</f>
        <v>0</v>
      </c>
      <c r="U2972" s="591"/>
      <c r="V2972" s="550"/>
      <c r="W2972" s="543"/>
      <c r="X2972" s="538"/>
      <c r="Y2972" s="543"/>
      <c r="Z2972" s="538"/>
      <c r="AA2972" s="543"/>
      <c r="AB2972" s="538"/>
      <c r="AC2972" s="539"/>
      <c r="AD2972" s="552"/>
      <c r="AE2972" s="558"/>
      <c r="AF2972" s="586">
        <f>IF(AB2972=0,0,(AD2972/AB2972)*100)</f>
        <v>0</v>
      </c>
      <c r="AG2972" s="587"/>
      <c r="AH2972" s="538"/>
      <c r="AI2972" s="539"/>
      <c r="AJ2972" s="552"/>
      <c r="AK2972" s="558"/>
      <c r="AL2972" s="590">
        <f>IF(AH2972=0,0,(AJ2972/AH2972)*100)</f>
        <v>0</v>
      </c>
      <c r="AM2972" s="591"/>
      <c r="AN2972" s="538"/>
      <c r="AO2972" s="539"/>
      <c r="AP2972" s="552"/>
      <c r="AQ2972" s="558"/>
      <c r="AR2972" s="590">
        <f>IF(AN2972=0,0,(AP2972/AN2972)*100)</f>
        <v>0</v>
      </c>
      <c r="AS2972" s="591"/>
      <c r="AT2972" s="578">
        <f>AB2972+AH2972+AN2972</f>
        <v>0</v>
      </c>
      <c r="AU2972" s="579"/>
      <c r="AV2972" s="574">
        <f>AD2972+AJ2972+AP2972</f>
        <v>0</v>
      </c>
      <c r="AW2972" s="575"/>
      <c r="AX2972" s="590">
        <f>IF(AT2972=0,0,(AV2972/AT2972)*100)</f>
        <v>0</v>
      </c>
      <c r="AY2972" s="591"/>
      <c r="AZ2972" s="538"/>
      <c r="BA2972" s="539"/>
      <c r="BB2972" s="552"/>
      <c r="BC2972" s="558"/>
      <c r="BD2972" s="590">
        <f>IF(AZ2972=0,0,(BB2972/AZ2972)*100)</f>
        <v>0</v>
      </c>
      <c r="BE2972" s="591"/>
      <c r="BF2972" s="578">
        <f>AT2972+AZ2972</f>
        <v>0</v>
      </c>
      <c r="BG2972" s="579"/>
      <c r="BH2972" s="574">
        <f>AV2972+BB2972</f>
        <v>0</v>
      </c>
      <c r="BI2972" s="575"/>
      <c r="BJ2972" s="590">
        <f>IF(BF2972=0,0,(BH2972/BF2972)*100)</f>
        <v>0</v>
      </c>
      <c r="BK2972" s="591"/>
      <c r="BL2972" s="650">
        <f>(AD2972*2)+(AJ2972*2)+(AP2972*3)+BB2972</f>
        <v>0</v>
      </c>
      <c r="BM2972" s="651"/>
      <c r="BN2972" s="652"/>
      <c r="BO2972" s="599" t="e">
        <f>(BL2972*BR$2468)+(N2972*BR$2469)+(X2972*BR$2470)+(R2972*BR$2471)+(V2972*BR$2472)+(Z2972*BR$2473)</f>
        <v>#REF!</v>
      </c>
      <c r="BP2972" s="599" t="e">
        <f>((AZ2972-BB2972)*BR$2475)+((AT2972-AV2972)*BR$2474)+(H2972*BR$2476)+(P2972*BR$2477)</f>
        <v>#REF!</v>
      </c>
      <c r="BQ2972" s="70" t="s">
        <v>72</v>
      </c>
      <c r="BR2972" s="71" t="e">
        <f>IF(#REF!="B",#REF!,IF(#REF!="C",#REF!,#REF!))</f>
        <v>#REF!</v>
      </c>
      <c r="BS2972" s="67"/>
    </row>
    <row r="2973" spans="1:71" ht="23.85" customHeight="1">
      <c r="A2973" s="69"/>
      <c r="B2973" s="549"/>
      <c r="C2973" s="560" t="str">
        <f>IF(ROSTER!D$8="","",ROSTER!D$8)</f>
        <v/>
      </c>
      <c r="D2973" s="561"/>
      <c r="E2973" s="547"/>
      <c r="F2973" s="502"/>
      <c r="G2973" s="507"/>
      <c r="H2973" s="544"/>
      <c r="I2973" s="545"/>
      <c r="J2973" s="540"/>
      <c r="K2973" s="541"/>
      <c r="L2973" s="553"/>
      <c r="M2973" s="559"/>
      <c r="N2973" s="556" t="s">
        <v>14</v>
      </c>
      <c r="O2973" s="557"/>
      <c r="P2973" s="540"/>
      <c r="Q2973" s="541"/>
      <c r="R2973" s="553"/>
      <c r="S2973" s="559"/>
      <c r="T2973" s="592"/>
      <c r="U2973" s="593"/>
      <c r="V2973" s="551"/>
      <c r="W2973" s="545"/>
      <c r="X2973" s="540"/>
      <c r="Y2973" s="545"/>
      <c r="Z2973" s="540"/>
      <c r="AA2973" s="545"/>
      <c r="AB2973" s="540"/>
      <c r="AC2973" s="541"/>
      <c r="AD2973" s="553"/>
      <c r="AE2973" s="559"/>
      <c r="AF2973" s="588"/>
      <c r="AG2973" s="589"/>
      <c r="AH2973" s="540"/>
      <c r="AI2973" s="541"/>
      <c r="AJ2973" s="553"/>
      <c r="AK2973" s="559"/>
      <c r="AL2973" s="592"/>
      <c r="AM2973" s="593"/>
      <c r="AN2973" s="540"/>
      <c r="AO2973" s="541"/>
      <c r="AP2973" s="553"/>
      <c r="AQ2973" s="559"/>
      <c r="AR2973" s="592"/>
      <c r="AS2973" s="593"/>
      <c r="AT2973" s="580"/>
      <c r="AU2973" s="581"/>
      <c r="AV2973" s="576"/>
      <c r="AW2973" s="577"/>
      <c r="AX2973" s="592"/>
      <c r="AY2973" s="593"/>
      <c r="AZ2973" s="540"/>
      <c r="BA2973" s="541"/>
      <c r="BB2973" s="553"/>
      <c r="BC2973" s="559"/>
      <c r="BD2973" s="592"/>
      <c r="BE2973" s="593"/>
      <c r="BF2973" s="580"/>
      <c r="BG2973" s="581"/>
      <c r="BH2973" s="576"/>
      <c r="BI2973" s="577"/>
      <c r="BJ2973" s="592"/>
      <c r="BK2973" s="593"/>
      <c r="BL2973" s="653"/>
      <c r="BM2973" s="654"/>
      <c r="BN2973" s="655"/>
      <c r="BO2973" s="600"/>
      <c r="BP2973" s="600"/>
      <c r="BQ2973" s="70" t="s">
        <v>73</v>
      </c>
      <c r="BR2973" s="71" t="e">
        <f>IF(#REF!="B",#REF!,IF(#REF!="C",#REF!,#REF!))</f>
        <v>#REF!</v>
      </c>
      <c r="BS2973" s="67"/>
    </row>
    <row r="2974" spans="1:71" ht="21.75" customHeight="1">
      <c r="A2974" s="54"/>
      <c r="B2974" s="548" t="str">
        <f>IF(ROSTER!B$10="","",ROSTER!B$10)</f>
        <v/>
      </c>
      <c r="C2974" s="536" t="str">
        <f>IF(ROSTER!C$10="","",ROSTER!C$10)</f>
        <v/>
      </c>
      <c r="D2974" s="537"/>
      <c r="E2974" s="546"/>
      <c r="F2974" s="501">
        <f>IF(E2974="y",1,IF(E2974="S",1,0))</f>
        <v>0</v>
      </c>
      <c r="G2974" s="506">
        <f>IF(E2974="S",1,0)</f>
        <v>0</v>
      </c>
      <c r="H2974" s="542"/>
      <c r="I2974" s="543"/>
      <c r="J2974" s="538"/>
      <c r="K2974" s="539"/>
      <c r="L2974" s="552"/>
      <c r="M2974" s="558"/>
      <c r="N2974" s="554">
        <f>L2974+J2974</f>
        <v>0</v>
      </c>
      <c r="O2974" s="555"/>
      <c r="P2974" s="538"/>
      <c r="Q2974" s="539"/>
      <c r="R2974" s="552"/>
      <c r="S2974" s="558"/>
      <c r="T2974" s="590">
        <f t="shared" ref="T2974:T3015" si="2679">R2974-P2974</f>
        <v>0</v>
      </c>
      <c r="U2974" s="591"/>
      <c r="V2974" s="550"/>
      <c r="W2974" s="543"/>
      <c r="X2974" s="538"/>
      <c r="Y2974" s="543"/>
      <c r="Z2974" s="538"/>
      <c r="AA2974" s="543"/>
      <c r="AB2974" s="538"/>
      <c r="AC2974" s="539"/>
      <c r="AD2974" s="552"/>
      <c r="AE2974" s="558"/>
      <c r="AF2974" s="586">
        <f>IF(AB2974=0,0,(AD2974/AB2974)*100)</f>
        <v>0</v>
      </c>
      <c r="AG2974" s="587"/>
      <c r="AH2974" s="538"/>
      <c r="AI2974" s="539"/>
      <c r="AJ2974" s="552"/>
      <c r="AK2974" s="558"/>
      <c r="AL2974" s="590">
        <f>IF(AH2974=0,0,(AJ2974/AH2974)*100)</f>
        <v>0</v>
      </c>
      <c r="AM2974" s="591"/>
      <c r="AN2974" s="538"/>
      <c r="AO2974" s="539"/>
      <c r="AP2974" s="552"/>
      <c r="AQ2974" s="558"/>
      <c r="AR2974" s="590">
        <f>IF(AN2974=0,0,(AP2974/AN2974)*100)</f>
        <v>0</v>
      </c>
      <c r="AS2974" s="591"/>
      <c r="AT2974" s="578">
        <f>AB2974+AH2974+AN2974</f>
        <v>0</v>
      </c>
      <c r="AU2974" s="579"/>
      <c r="AV2974" s="574">
        <f>AD2974+AJ2974+AP2974</f>
        <v>0</v>
      </c>
      <c r="AW2974" s="575"/>
      <c r="AX2974" s="590">
        <f>IF(AT2974=0,0,(AV2974/AT2974)*100)</f>
        <v>0</v>
      </c>
      <c r="AY2974" s="591"/>
      <c r="AZ2974" s="538"/>
      <c r="BA2974" s="539"/>
      <c r="BB2974" s="552"/>
      <c r="BC2974" s="558"/>
      <c r="BD2974" s="590">
        <f>IF(AZ2974=0,0,(BB2974/AZ2974)*100)</f>
        <v>0</v>
      </c>
      <c r="BE2974" s="591"/>
      <c r="BF2974" s="578">
        <f>AT2974+AZ2974</f>
        <v>0</v>
      </c>
      <c r="BG2974" s="579"/>
      <c r="BH2974" s="574">
        <f>AV2974+BB2974</f>
        <v>0</v>
      </c>
      <c r="BI2974" s="575"/>
      <c r="BJ2974" s="590">
        <f>IF(BF2974=0,0,(BH2974/BF2974)*100)</f>
        <v>0</v>
      </c>
      <c r="BK2974" s="591"/>
      <c r="BL2974" s="650">
        <f>(AD2974*2)+(AJ2974*2)+(AP2974*3)+BB2974</f>
        <v>0</v>
      </c>
      <c r="BM2974" s="651"/>
      <c r="BN2974" s="652"/>
      <c r="BO2974" s="599" t="e">
        <f>(BL2974*BR$2468)+(N2974*BR$2469)+(X2974*BR$2470)+(R2974*BR$2471)+(V2974*BR$2472)+(Z2974*BR$2473)</f>
        <v>#REF!</v>
      </c>
      <c r="BP2974" s="599" t="e">
        <f>((AZ2974-BB2974)*BR$2475)+((AT2974-AV2974)*BR$2474)+(H2974*BR$2476)+(P2974*BR$2477)</f>
        <v>#REF!</v>
      </c>
      <c r="BQ2974" s="70" t="s">
        <v>74</v>
      </c>
      <c r="BR2974" s="71" t="e">
        <f>IF(#REF!="B",#REF!,IF(#REF!="C",#REF!,#REF!))</f>
        <v>#REF!</v>
      </c>
      <c r="BS2974" s="67"/>
    </row>
    <row r="2975" spans="1:71" ht="21.75" customHeight="1">
      <c r="A2975" s="54"/>
      <c r="B2975" s="549"/>
      <c r="C2975" s="560" t="str">
        <f>IF(ROSTER!D$10="","",ROSTER!D$10)</f>
        <v/>
      </c>
      <c r="D2975" s="561"/>
      <c r="E2975" s="547"/>
      <c r="F2975" s="502"/>
      <c r="G2975" s="507"/>
      <c r="H2975" s="544"/>
      <c r="I2975" s="545"/>
      <c r="J2975" s="540"/>
      <c r="K2975" s="541"/>
      <c r="L2975" s="553"/>
      <c r="M2975" s="559"/>
      <c r="N2975" s="556" t="s">
        <v>14</v>
      </c>
      <c r="O2975" s="557"/>
      <c r="P2975" s="540"/>
      <c r="Q2975" s="541"/>
      <c r="R2975" s="553"/>
      <c r="S2975" s="559"/>
      <c r="T2975" s="592"/>
      <c r="U2975" s="593"/>
      <c r="V2975" s="551"/>
      <c r="W2975" s="545"/>
      <c r="X2975" s="540"/>
      <c r="Y2975" s="545"/>
      <c r="Z2975" s="540"/>
      <c r="AA2975" s="545"/>
      <c r="AB2975" s="540"/>
      <c r="AC2975" s="541"/>
      <c r="AD2975" s="553"/>
      <c r="AE2975" s="559"/>
      <c r="AF2975" s="588"/>
      <c r="AG2975" s="589"/>
      <c r="AH2975" s="540"/>
      <c r="AI2975" s="541"/>
      <c r="AJ2975" s="553"/>
      <c r="AK2975" s="559"/>
      <c r="AL2975" s="592"/>
      <c r="AM2975" s="593"/>
      <c r="AN2975" s="540"/>
      <c r="AO2975" s="541"/>
      <c r="AP2975" s="553"/>
      <c r="AQ2975" s="559"/>
      <c r="AR2975" s="592"/>
      <c r="AS2975" s="593"/>
      <c r="AT2975" s="580"/>
      <c r="AU2975" s="581"/>
      <c r="AV2975" s="576"/>
      <c r="AW2975" s="577"/>
      <c r="AX2975" s="592"/>
      <c r="AY2975" s="593"/>
      <c r="AZ2975" s="540"/>
      <c r="BA2975" s="541"/>
      <c r="BB2975" s="553"/>
      <c r="BC2975" s="559"/>
      <c r="BD2975" s="592"/>
      <c r="BE2975" s="593"/>
      <c r="BF2975" s="580"/>
      <c r="BG2975" s="581"/>
      <c r="BH2975" s="576"/>
      <c r="BI2975" s="577"/>
      <c r="BJ2975" s="592"/>
      <c r="BK2975" s="593"/>
      <c r="BL2975" s="653"/>
      <c r="BM2975" s="654"/>
      <c r="BN2975" s="655"/>
      <c r="BO2975" s="600"/>
      <c r="BP2975" s="600"/>
      <c r="BQ2975" s="70" t="s">
        <v>75</v>
      </c>
      <c r="BR2975" s="71" t="e">
        <f>IF(#REF!="B",#REF!,IF(#REF!="C",#REF!,#REF!))</f>
        <v>#REF!</v>
      </c>
      <c r="BS2975" s="67"/>
    </row>
    <row r="2976" spans="1:71" ht="21.75" customHeight="1">
      <c r="A2976" s="54"/>
      <c r="B2976" s="565" t="str">
        <f>IF(ROSTER!B$12="","",ROSTER!B$12)</f>
        <v/>
      </c>
      <c r="C2976" s="536" t="str">
        <f>IF(ROSTER!C$12="","",ROSTER!C$12)</f>
        <v/>
      </c>
      <c r="D2976" s="537"/>
      <c r="E2976" s="546"/>
      <c r="F2976" s="501">
        <f>IF(E2976="y",1,IF(E2976="S",1,0))</f>
        <v>0</v>
      </c>
      <c r="G2976" s="506">
        <f>IF(E2976="S",1,0)</f>
        <v>0</v>
      </c>
      <c r="H2976" s="542"/>
      <c r="I2976" s="543"/>
      <c r="J2976" s="538"/>
      <c r="K2976" s="539"/>
      <c r="L2976" s="552"/>
      <c r="M2976" s="558"/>
      <c r="N2976" s="554">
        <f>L2976+J2976</f>
        <v>0</v>
      </c>
      <c r="O2976" s="555"/>
      <c r="P2976" s="538"/>
      <c r="Q2976" s="539"/>
      <c r="R2976" s="552"/>
      <c r="S2976" s="558"/>
      <c r="T2976" s="590">
        <f t="shared" ref="T2976:T3015" si="2680">R2976-P2976</f>
        <v>0</v>
      </c>
      <c r="U2976" s="591"/>
      <c r="V2976" s="550"/>
      <c r="W2976" s="543"/>
      <c r="X2976" s="538"/>
      <c r="Y2976" s="543"/>
      <c r="Z2976" s="538"/>
      <c r="AA2976" s="543"/>
      <c r="AB2976" s="538"/>
      <c r="AC2976" s="539"/>
      <c r="AD2976" s="552"/>
      <c r="AE2976" s="558"/>
      <c r="AF2976" s="586">
        <f>IF(AB2976=0,0,(AD2976/AB2976)*100)</f>
        <v>0</v>
      </c>
      <c r="AG2976" s="587"/>
      <c r="AH2976" s="538"/>
      <c r="AI2976" s="539"/>
      <c r="AJ2976" s="552"/>
      <c r="AK2976" s="558"/>
      <c r="AL2976" s="590">
        <f>IF(AH2976=0,0,(AJ2976/AH2976)*100)</f>
        <v>0</v>
      </c>
      <c r="AM2976" s="591"/>
      <c r="AN2976" s="538"/>
      <c r="AO2976" s="539"/>
      <c r="AP2976" s="552"/>
      <c r="AQ2976" s="558"/>
      <c r="AR2976" s="590">
        <f>IF(AN2976=0,0,(AP2976/AN2976)*100)</f>
        <v>0</v>
      </c>
      <c r="AS2976" s="591"/>
      <c r="AT2976" s="578">
        <f>AB2976+AH2976+AN2976</f>
        <v>0</v>
      </c>
      <c r="AU2976" s="579"/>
      <c r="AV2976" s="574">
        <f>AD2976+AJ2976+AP2976</f>
        <v>0</v>
      </c>
      <c r="AW2976" s="575"/>
      <c r="AX2976" s="590">
        <f>IF(AT2976=0,0,(AV2976/AT2976)*100)</f>
        <v>0</v>
      </c>
      <c r="AY2976" s="591"/>
      <c r="AZ2976" s="538"/>
      <c r="BA2976" s="539"/>
      <c r="BB2976" s="552"/>
      <c r="BC2976" s="558"/>
      <c r="BD2976" s="590">
        <f>IF(AZ2976=0,0,(BB2976/AZ2976)*100)</f>
        <v>0</v>
      </c>
      <c r="BE2976" s="591"/>
      <c r="BF2976" s="578">
        <f>AT2976+AZ2976</f>
        <v>0</v>
      </c>
      <c r="BG2976" s="579"/>
      <c r="BH2976" s="574">
        <f>AV2976+BB2976</f>
        <v>0</v>
      </c>
      <c r="BI2976" s="575"/>
      <c r="BJ2976" s="590">
        <f>IF(BF2976=0,0,(BH2976/BF2976)*100)</f>
        <v>0</v>
      </c>
      <c r="BK2976" s="591"/>
      <c r="BL2976" s="650">
        <f>(AD2976*2)+(AJ2976*2)+(AP2976*3)+BB2976</f>
        <v>0</v>
      </c>
      <c r="BM2976" s="651"/>
      <c r="BN2976" s="652"/>
      <c r="BO2976" s="599" t="e">
        <f>(BL2976*BR$2468)+(N2976*BR$2469)+(X2976*BR$2470)+(R2976*BR$2471)+(V2976*BR$2472)+(Z2976*BR$2473)</f>
        <v>#REF!</v>
      </c>
      <c r="BP2976" s="599" t="e">
        <f>((AZ2976-BB2976)*BR$2475)+((AT2976-AV2976)*BR$2474)+(H2976*BR$2476)+(P2976*BR$2477)</f>
        <v>#REF!</v>
      </c>
      <c r="BQ2976" s="70" t="s">
        <v>76</v>
      </c>
      <c r="BR2976" s="71" t="e">
        <f>IF(#REF!="B",#REF!,IF(#REF!="C",#REF!,#REF!))</f>
        <v>#REF!</v>
      </c>
      <c r="BS2976" s="67"/>
    </row>
    <row r="2977" spans="1:71" ht="21.75" customHeight="1">
      <c r="A2977" s="54"/>
      <c r="B2977" s="566"/>
      <c r="C2977" s="560" t="str">
        <f>IF(ROSTER!D$12="","",ROSTER!D$12)</f>
        <v/>
      </c>
      <c r="D2977" s="561"/>
      <c r="E2977" s="547"/>
      <c r="F2977" s="502"/>
      <c r="G2977" s="507"/>
      <c r="H2977" s="544"/>
      <c r="I2977" s="545"/>
      <c r="J2977" s="540"/>
      <c r="K2977" s="541"/>
      <c r="L2977" s="553"/>
      <c r="M2977" s="559"/>
      <c r="N2977" s="556" t="s">
        <v>14</v>
      </c>
      <c r="O2977" s="557"/>
      <c r="P2977" s="540"/>
      <c r="Q2977" s="541"/>
      <c r="R2977" s="553"/>
      <c r="S2977" s="559"/>
      <c r="T2977" s="592"/>
      <c r="U2977" s="593"/>
      <c r="V2977" s="551"/>
      <c r="W2977" s="545"/>
      <c r="X2977" s="540"/>
      <c r="Y2977" s="545"/>
      <c r="Z2977" s="540"/>
      <c r="AA2977" s="545"/>
      <c r="AB2977" s="540"/>
      <c r="AC2977" s="541"/>
      <c r="AD2977" s="553"/>
      <c r="AE2977" s="559"/>
      <c r="AF2977" s="588"/>
      <c r="AG2977" s="589"/>
      <c r="AH2977" s="540"/>
      <c r="AI2977" s="541"/>
      <c r="AJ2977" s="553"/>
      <c r="AK2977" s="559"/>
      <c r="AL2977" s="592"/>
      <c r="AM2977" s="593"/>
      <c r="AN2977" s="540"/>
      <c r="AO2977" s="541"/>
      <c r="AP2977" s="553"/>
      <c r="AQ2977" s="559"/>
      <c r="AR2977" s="592"/>
      <c r="AS2977" s="593"/>
      <c r="AT2977" s="580"/>
      <c r="AU2977" s="581"/>
      <c r="AV2977" s="576"/>
      <c r="AW2977" s="577"/>
      <c r="AX2977" s="592"/>
      <c r="AY2977" s="593"/>
      <c r="AZ2977" s="540"/>
      <c r="BA2977" s="541"/>
      <c r="BB2977" s="553"/>
      <c r="BC2977" s="559"/>
      <c r="BD2977" s="592"/>
      <c r="BE2977" s="593"/>
      <c r="BF2977" s="580"/>
      <c r="BG2977" s="581"/>
      <c r="BH2977" s="576"/>
      <c r="BI2977" s="577"/>
      <c r="BJ2977" s="592"/>
      <c r="BK2977" s="593"/>
      <c r="BL2977" s="653"/>
      <c r="BM2977" s="654"/>
      <c r="BN2977" s="655"/>
      <c r="BO2977" s="600"/>
      <c r="BP2977" s="600"/>
      <c r="BQ2977" s="70" t="s">
        <v>77</v>
      </c>
      <c r="BR2977" s="71" t="e">
        <f>IF(#REF!="B",#REF!,IF(#REF!="C",#REF!,#REF!))</f>
        <v>#REF!</v>
      </c>
      <c r="BS2977" s="67"/>
    </row>
    <row r="2978" spans="1:71" ht="21.75" customHeight="1">
      <c r="A2978" s="54"/>
      <c r="B2978" s="565" t="str">
        <f>IF(ROSTER!B$14="","",ROSTER!B$14)</f>
        <v/>
      </c>
      <c r="C2978" s="536" t="str">
        <f>IF(ROSTER!C$14="","",ROSTER!C$14)</f>
        <v/>
      </c>
      <c r="D2978" s="537"/>
      <c r="E2978" s="546"/>
      <c r="F2978" s="501">
        <f>IF(E2978="y",1,IF(E2978="S",1,0))</f>
        <v>0</v>
      </c>
      <c r="G2978" s="506">
        <f>IF(E2978="S",1,0)</f>
        <v>0</v>
      </c>
      <c r="H2978" s="542"/>
      <c r="I2978" s="543"/>
      <c r="J2978" s="538"/>
      <c r="K2978" s="539"/>
      <c r="L2978" s="552"/>
      <c r="M2978" s="558"/>
      <c r="N2978" s="554">
        <f>L2978+J2978</f>
        <v>0</v>
      </c>
      <c r="O2978" s="555"/>
      <c r="P2978" s="538"/>
      <c r="Q2978" s="539"/>
      <c r="R2978" s="552"/>
      <c r="S2978" s="558"/>
      <c r="T2978" s="590">
        <f t="shared" ref="T2978:T3015" si="2681">R2978-P2978</f>
        <v>0</v>
      </c>
      <c r="U2978" s="591"/>
      <c r="V2978" s="550"/>
      <c r="W2978" s="543"/>
      <c r="X2978" s="538"/>
      <c r="Y2978" s="543"/>
      <c r="Z2978" s="538"/>
      <c r="AA2978" s="543"/>
      <c r="AB2978" s="538"/>
      <c r="AC2978" s="539"/>
      <c r="AD2978" s="552"/>
      <c r="AE2978" s="558"/>
      <c r="AF2978" s="586">
        <f>IF(AB2978=0,0,(AD2978/AB2978)*100)</f>
        <v>0</v>
      </c>
      <c r="AG2978" s="587"/>
      <c r="AH2978" s="538"/>
      <c r="AI2978" s="539"/>
      <c r="AJ2978" s="552"/>
      <c r="AK2978" s="558"/>
      <c r="AL2978" s="590">
        <f>IF(AH2978=0,0,(AJ2978/AH2978)*100)</f>
        <v>0</v>
      </c>
      <c r="AM2978" s="591"/>
      <c r="AN2978" s="538"/>
      <c r="AO2978" s="539"/>
      <c r="AP2978" s="552"/>
      <c r="AQ2978" s="558"/>
      <c r="AR2978" s="590">
        <f>IF(AN2978=0,0,(AP2978/AN2978)*100)</f>
        <v>0</v>
      </c>
      <c r="AS2978" s="591"/>
      <c r="AT2978" s="578">
        <f>AB2978+AH2978+AN2978</f>
        <v>0</v>
      </c>
      <c r="AU2978" s="579"/>
      <c r="AV2978" s="574">
        <f>AD2978+AJ2978+AP2978</f>
        <v>0</v>
      </c>
      <c r="AW2978" s="575"/>
      <c r="AX2978" s="590">
        <f>IF(AT2978=0,0,(AV2978/AT2978)*100)</f>
        <v>0</v>
      </c>
      <c r="AY2978" s="591"/>
      <c r="AZ2978" s="538"/>
      <c r="BA2978" s="539"/>
      <c r="BB2978" s="552"/>
      <c r="BC2978" s="558"/>
      <c r="BD2978" s="590">
        <f>IF(AZ2978=0,0,(BB2978/AZ2978)*100)</f>
        <v>0</v>
      </c>
      <c r="BE2978" s="591"/>
      <c r="BF2978" s="578">
        <f>AT2978+AZ2978</f>
        <v>0</v>
      </c>
      <c r="BG2978" s="579"/>
      <c r="BH2978" s="574">
        <f>AV2978+BB2978</f>
        <v>0</v>
      </c>
      <c r="BI2978" s="575"/>
      <c r="BJ2978" s="590">
        <f>IF(BF2978=0,0,(BH2978/BF2978)*100)</f>
        <v>0</v>
      </c>
      <c r="BK2978" s="591"/>
      <c r="BL2978" s="650">
        <f>(AD2978*2)+(AJ2978*2)+(AP2978*3)+BB2978</f>
        <v>0</v>
      </c>
      <c r="BM2978" s="651"/>
      <c r="BN2978" s="652"/>
      <c r="BO2978" s="599" t="e">
        <f>(BL2978*BR$2468)+(N2978*BR$2469)+(X2978*BR$2470)+(R2978*BR$2471)+(V2978*BR$2472)+(Z2978*BR$2473)</f>
        <v>#REF!</v>
      </c>
      <c r="BP2978" s="599" t="e">
        <f>((AZ2978-BB2978)*BR$2475)+((AT2978-AV2978)*BR$2474)+(H2978*BR$2476)+(P2978*BR$2477)</f>
        <v>#REF!</v>
      </c>
      <c r="BQ2978" s="70" t="s">
        <v>78</v>
      </c>
      <c r="BR2978" s="71" t="e">
        <f>IF(#REF!="B",#REF!,IF(#REF!="C",#REF!,#REF!))</f>
        <v>#REF!</v>
      </c>
      <c r="BS2978" s="67"/>
    </row>
    <row r="2979" spans="1:71" ht="21.75" customHeight="1">
      <c r="A2979" s="54"/>
      <c r="B2979" s="566"/>
      <c r="C2979" s="560" t="str">
        <f>IF(ROSTER!D$14="","",ROSTER!D$14)</f>
        <v/>
      </c>
      <c r="D2979" s="561"/>
      <c r="E2979" s="547"/>
      <c r="F2979" s="502"/>
      <c r="G2979" s="507"/>
      <c r="H2979" s="544"/>
      <c r="I2979" s="545"/>
      <c r="J2979" s="540"/>
      <c r="K2979" s="541"/>
      <c r="L2979" s="553"/>
      <c r="M2979" s="559"/>
      <c r="N2979" s="556" t="s">
        <v>14</v>
      </c>
      <c r="O2979" s="557"/>
      <c r="P2979" s="540"/>
      <c r="Q2979" s="541"/>
      <c r="R2979" s="553"/>
      <c r="S2979" s="559"/>
      <c r="T2979" s="592"/>
      <c r="U2979" s="593"/>
      <c r="V2979" s="551"/>
      <c r="W2979" s="545"/>
      <c r="X2979" s="540"/>
      <c r="Y2979" s="545"/>
      <c r="Z2979" s="540"/>
      <c r="AA2979" s="545"/>
      <c r="AB2979" s="540"/>
      <c r="AC2979" s="541"/>
      <c r="AD2979" s="553"/>
      <c r="AE2979" s="559"/>
      <c r="AF2979" s="588"/>
      <c r="AG2979" s="589"/>
      <c r="AH2979" s="540"/>
      <c r="AI2979" s="541"/>
      <c r="AJ2979" s="553"/>
      <c r="AK2979" s="559"/>
      <c r="AL2979" s="592"/>
      <c r="AM2979" s="593"/>
      <c r="AN2979" s="540"/>
      <c r="AO2979" s="541"/>
      <c r="AP2979" s="553"/>
      <c r="AQ2979" s="559"/>
      <c r="AR2979" s="592"/>
      <c r="AS2979" s="593"/>
      <c r="AT2979" s="580"/>
      <c r="AU2979" s="581"/>
      <c r="AV2979" s="576"/>
      <c r="AW2979" s="577"/>
      <c r="AX2979" s="592"/>
      <c r="AY2979" s="593"/>
      <c r="AZ2979" s="540"/>
      <c r="BA2979" s="541"/>
      <c r="BB2979" s="553"/>
      <c r="BC2979" s="559"/>
      <c r="BD2979" s="592"/>
      <c r="BE2979" s="593"/>
      <c r="BF2979" s="580"/>
      <c r="BG2979" s="581"/>
      <c r="BH2979" s="576"/>
      <c r="BI2979" s="577"/>
      <c r="BJ2979" s="592"/>
      <c r="BK2979" s="593"/>
      <c r="BL2979" s="653"/>
      <c r="BM2979" s="654"/>
      <c r="BN2979" s="655"/>
      <c r="BO2979" s="600"/>
      <c r="BP2979" s="600"/>
      <c r="BQ2979" s="70" t="s">
        <v>79</v>
      </c>
      <c r="BR2979" s="71" t="e">
        <f>IF(#REF!="B",#REF!,IF(#REF!="C",#REF!,#REF!))</f>
        <v>#REF!</v>
      </c>
      <c r="BS2979" s="67"/>
    </row>
    <row r="2980" spans="1:71" ht="21.75" customHeight="1">
      <c r="A2980" s="54"/>
      <c r="B2980" s="565" t="str">
        <f>IF(ROSTER!B$16="","",ROSTER!B$16)</f>
        <v/>
      </c>
      <c r="C2980" s="536" t="str">
        <f>IF(ROSTER!C$16="","",ROSTER!C$16)</f>
        <v/>
      </c>
      <c r="D2980" s="537"/>
      <c r="E2980" s="546"/>
      <c r="F2980" s="501">
        <f>IF(E2980="y",1,IF(E2980="S",1,0))</f>
        <v>0</v>
      </c>
      <c r="G2980" s="506">
        <f>IF(E2980="S",1,0)</f>
        <v>0</v>
      </c>
      <c r="H2980" s="542"/>
      <c r="I2980" s="543"/>
      <c r="J2980" s="538"/>
      <c r="K2980" s="539"/>
      <c r="L2980" s="552"/>
      <c r="M2980" s="558"/>
      <c r="N2980" s="554">
        <f>L2980+J2980</f>
        <v>0</v>
      </c>
      <c r="O2980" s="555"/>
      <c r="P2980" s="538"/>
      <c r="Q2980" s="539"/>
      <c r="R2980" s="552"/>
      <c r="S2980" s="558"/>
      <c r="T2980" s="590">
        <f t="shared" ref="T2980:T3015" si="2682">R2980-P2980</f>
        <v>0</v>
      </c>
      <c r="U2980" s="591"/>
      <c r="V2980" s="550"/>
      <c r="W2980" s="543"/>
      <c r="X2980" s="538"/>
      <c r="Y2980" s="543"/>
      <c r="Z2980" s="538"/>
      <c r="AA2980" s="543"/>
      <c r="AB2980" s="538"/>
      <c r="AC2980" s="539"/>
      <c r="AD2980" s="552"/>
      <c r="AE2980" s="558"/>
      <c r="AF2980" s="586">
        <f>IF(AB2980=0,0,(AD2980/AB2980)*100)</f>
        <v>0</v>
      </c>
      <c r="AG2980" s="587"/>
      <c r="AH2980" s="538"/>
      <c r="AI2980" s="539"/>
      <c r="AJ2980" s="552"/>
      <c r="AK2980" s="558"/>
      <c r="AL2980" s="590">
        <f>IF(AH2980=0,0,(AJ2980/AH2980)*100)</f>
        <v>0</v>
      </c>
      <c r="AM2980" s="591"/>
      <c r="AN2980" s="538"/>
      <c r="AO2980" s="539"/>
      <c r="AP2980" s="552"/>
      <c r="AQ2980" s="558"/>
      <c r="AR2980" s="590">
        <f>IF(AN2980=0,0,(AP2980/AN2980)*100)</f>
        <v>0</v>
      </c>
      <c r="AS2980" s="591"/>
      <c r="AT2980" s="578">
        <f>AB2980+AH2980+AN2980</f>
        <v>0</v>
      </c>
      <c r="AU2980" s="579"/>
      <c r="AV2980" s="574">
        <f>AD2980+AJ2980+AP2980</f>
        <v>0</v>
      </c>
      <c r="AW2980" s="575"/>
      <c r="AX2980" s="590">
        <f>IF(AT2980=0,0,(AV2980/AT2980)*100)</f>
        <v>0</v>
      </c>
      <c r="AY2980" s="591"/>
      <c r="AZ2980" s="538"/>
      <c r="BA2980" s="539"/>
      <c r="BB2980" s="552"/>
      <c r="BC2980" s="558"/>
      <c r="BD2980" s="590">
        <f>IF(AZ2980=0,0,(BB2980/AZ2980)*100)</f>
        <v>0</v>
      </c>
      <c r="BE2980" s="591"/>
      <c r="BF2980" s="578">
        <f>AT2980+AZ2980</f>
        <v>0</v>
      </c>
      <c r="BG2980" s="579"/>
      <c r="BH2980" s="574">
        <f>AV2980+BB2980</f>
        <v>0</v>
      </c>
      <c r="BI2980" s="575"/>
      <c r="BJ2980" s="590">
        <f>IF(BF2980=0,0,(BH2980/BF2980)*100)</f>
        <v>0</v>
      </c>
      <c r="BK2980" s="591"/>
      <c r="BL2980" s="650">
        <f>(AD2980*2)+(AJ2980*2)+(AP2980*3)+BB2980</f>
        <v>0</v>
      </c>
      <c r="BM2980" s="651"/>
      <c r="BN2980" s="652"/>
      <c r="BO2980" s="599" t="e">
        <f>(BL2980*BR$2468)+(N2980*BR$2469)+(X2980*BR$2470)+(R2980*BR$2471)+(V2980*BR$2472)+(Z2980*BR$2473)</f>
        <v>#REF!</v>
      </c>
      <c r="BP2980" s="599" t="e">
        <f>((AZ2980-BB2980)*BR$2475)+((AT2980-AV2980)*BR$2474)+(H2980*BR$2476)+(P2980*BR$2477)</f>
        <v>#REF!</v>
      </c>
      <c r="BQ2980" s="70" t="s">
        <v>80</v>
      </c>
      <c r="BR2980" s="71" t="e">
        <f>IF(#REF!="B",#REF!,IF(#REF!="C",#REF!,#REF!))</f>
        <v>#REF!</v>
      </c>
      <c r="BS2980" s="67"/>
    </row>
    <row r="2981" spans="1:71" ht="21.75" customHeight="1">
      <c r="A2981" s="54"/>
      <c r="B2981" s="566"/>
      <c r="C2981" s="560" t="str">
        <f>IF(ROSTER!D$16="","",ROSTER!D$16)</f>
        <v/>
      </c>
      <c r="D2981" s="561"/>
      <c r="E2981" s="547"/>
      <c r="F2981" s="502"/>
      <c r="G2981" s="507"/>
      <c r="H2981" s="544"/>
      <c r="I2981" s="545"/>
      <c r="J2981" s="540"/>
      <c r="K2981" s="541"/>
      <c r="L2981" s="553"/>
      <c r="M2981" s="559"/>
      <c r="N2981" s="556" t="s">
        <v>14</v>
      </c>
      <c r="O2981" s="557"/>
      <c r="P2981" s="540"/>
      <c r="Q2981" s="541"/>
      <c r="R2981" s="553"/>
      <c r="S2981" s="559"/>
      <c r="T2981" s="592"/>
      <c r="U2981" s="593"/>
      <c r="V2981" s="551"/>
      <c r="W2981" s="545"/>
      <c r="X2981" s="540"/>
      <c r="Y2981" s="545"/>
      <c r="Z2981" s="540"/>
      <c r="AA2981" s="545"/>
      <c r="AB2981" s="540"/>
      <c r="AC2981" s="541"/>
      <c r="AD2981" s="553"/>
      <c r="AE2981" s="559"/>
      <c r="AF2981" s="588"/>
      <c r="AG2981" s="589"/>
      <c r="AH2981" s="540"/>
      <c r="AI2981" s="541"/>
      <c r="AJ2981" s="553"/>
      <c r="AK2981" s="559"/>
      <c r="AL2981" s="592"/>
      <c r="AM2981" s="593"/>
      <c r="AN2981" s="540"/>
      <c r="AO2981" s="541"/>
      <c r="AP2981" s="553"/>
      <c r="AQ2981" s="559"/>
      <c r="AR2981" s="592"/>
      <c r="AS2981" s="593"/>
      <c r="AT2981" s="580"/>
      <c r="AU2981" s="581"/>
      <c r="AV2981" s="576"/>
      <c r="AW2981" s="577"/>
      <c r="AX2981" s="592"/>
      <c r="AY2981" s="593"/>
      <c r="AZ2981" s="540"/>
      <c r="BA2981" s="541"/>
      <c r="BB2981" s="553"/>
      <c r="BC2981" s="559"/>
      <c r="BD2981" s="592"/>
      <c r="BE2981" s="593"/>
      <c r="BF2981" s="580"/>
      <c r="BG2981" s="581"/>
      <c r="BH2981" s="576"/>
      <c r="BI2981" s="577"/>
      <c r="BJ2981" s="592"/>
      <c r="BK2981" s="593"/>
      <c r="BL2981" s="653"/>
      <c r="BM2981" s="654"/>
      <c r="BN2981" s="655"/>
      <c r="BO2981" s="600"/>
      <c r="BP2981" s="600"/>
      <c r="BQ2981" s="70" t="s">
        <v>81</v>
      </c>
      <c r="BR2981" s="71" t="e">
        <f>IF(#REF!="B",#REF!,IF(#REF!="C",#REF!,#REF!))</f>
        <v>#REF!</v>
      </c>
      <c r="BS2981" s="67"/>
    </row>
    <row r="2982" spans="1:71" ht="21.75" customHeight="1">
      <c r="A2982" s="54"/>
      <c r="B2982" s="565" t="str">
        <f>IF(ROSTER!B$18="","",ROSTER!B$18)</f>
        <v/>
      </c>
      <c r="C2982" s="536" t="str">
        <f>IF(ROSTER!C$18="","",ROSTER!C$18)</f>
        <v/>
      </c>
      <c r="D2982" s="537"/>
      <c r="E2982" s="546"/>
      <c r="F2982" s="501">
        <f>IF(E2982="y",1,IF(E2982="S",1,0))</f>
        <v>0</v>
      </c>
      <c r="G2982" s="506">
        <f>IF(E2982="S",1,0)</f>
        <v>0</v>
      </c>
      <c r="H2982" s="542"/>
      <c r="I2982" s="543"/>
      <c r="J2982" s="538"/>
      <c r="K2982" s="539"/>
      <c r="L2982" s="552"/>
      <c r="M2982" s="558"/>
      <c r="N2982" s="554">
        <f>L2982+J2982</f>
        <v>0</v>
      </c>
      <c r="O2982" s="555"/>
      <c r="P2982" s="538"/>
      <c r="Q2982" s="539"/>
      <c r="R2982" s="552"/>
      <c r="S2982" s="558"/>
      <c r="T2982" s="590">
        <f t="shared" ref="T2982:T3015" si="2683">R2982-P2982</f>
        <v>0</v>
      </c>
      <c r="U2982" s="591"/>
      <c r="V2982" s="550"/>
      <c r="W2982" s="543"/>
      <c r="X2982" s="538"/>
      <c r="Y2982" s="543"/>
      <c r="Z2982" s="538"/>
      <c r="AA2982" s="543"/>
      <c r="AB2982" s="538"/>
      <c r="AC2982" s="539"/>
      <c r="AD2982" s="552"/>
      <c r="AE2982" s="558"/>
      <c r="AF2982" s="586">
        <f>IF(AB2982=0,0,(AD2982/AB2982)*100)</f>
        <v>0</v>
      </c>
      <c r="AG2982" s="587"/>
      <c r="AH2982" s="538"/>
      <c r="AI2982" s="539"/>
      <c r="AJ2982" s="552"/>
      <c r="AK2982" s="558"/>
      <c r="AL2982" s="590">
        <f>IF(AH2982=0,0,(AJ2982/AH2982)*100)</f>
        <v>0</v>
      </c>
      <c r="AM2982" s="591"/>
      <c r="AN2982" s="538"/>
      <c r="AO2982" s="539"/>
      <c r="AP2982" s="552"/>
      <c r="AQ2982" s="558"/>
      <c r="AR2982" s="590">
        <f>IF(AN2982=0,0,(AP2982/AN2982)*100)</f>
        <v>0</v>
      </c>
      <c r="AS2982" s="591"/>
      <c r="AT2982" s="578">
        <f>AB2982+AH2982+AN2982</f>
        <v>0</v>
      </c>
      <c r="AU2982" s="579"/>
      <c r="AV2982" s="574">
        <f>AD2982+AJ2982+AP2982</f>
        <v>0</v>
      </c>
      <c r="AW2982" s="575"/>
      <c r="AX2982" s="590">
        <f>IF(AT2982=0,0,(AV2982/AT2982)*100)</f>
        <v>0</v>
      </c>
      <c r="AY2982" s="591"/>
      <c r="AZ2982" s="538"/>
      <c r="BA2982" s="539"/>
      <c r="BB2982" s="552"/>
      <c r="BC2982" s="558"/>
      <c r="BD2982" s="590">
        <f>IF(AZ2982=0,0,(BB2982/AZ2982)*100)</f>
        <v>0</v>
      </c>
      <c r="BE2982" s="591"/>
      <c r="BF2982" s="578">
        <f>AT2982+AZ2982</f>
        <v>0</v>
      </c>
      <c r="BG2982" s="579"/>
      <c r="BH2982" s="574">
        <f>AV2982+BB2982</f>
        <v>0</v>
      </c>
      <c r="BI2982" s="575"/>
      <c r="BJ2982" s="590">
        <f>IF(BF2982=0,0,(BH2982/BF2982)*100)</f>
        <v>0</v>
      </c>
      <c r="BK2982" s="591"/>
      <c r="BL2982" s="650">
        <f>(AD2982*2)+(AJ2982*2)+(AP2982*3)+BB2982</f>
        <v>0</v>
      </c>
      <c r="BM2982" s="651"/>
      <c r="BN2982" s="652"/>
      <c r="BO2982" s="599" t="e">
        <f>(BL2982*BR$2468)+(N2982*BR$2469)+(X2982*BR$2470)+(R2982*BR$2471)+(V2982*BR$2472)+(Z2982*BR$2473)</f>
        <v>#REF!</v>
      </c>
      <c r="BP2982" s="599" t="e">
        <f>((AZ2982-BB2982)*BR$2475)+((AT2982-AV2982)*BR$2474)+(H2982*BR$2476)+(P2982*BR$2477)</f>
        <v>#REF!</v>
      </c>
      <c r="BQ2982" s="54"/>
      <c r="BR2982" s="54"/>
      <c r="BS2982" s="67"/>
    </row>
    <row r="2983" spans="1:71" ht="21.75" customHeight="1">
      <c r="A2983" s="54"/>
      <c r="B2983" s="566"/>
      <c r="C2983" s="560" t="str">
        <f>IF(ROSTER!D$18="","",ROSTER!D$18)</f>
        <v/>
      </c>
      <c r="D2983" s="561"/>
      <c r="E2983" s="547"/>
      <c r="F2983" s="502"/>
      <c r="G2983" s="507"/>
      <c r="H2983" s="544"/>
      <c r="I2983" s="545"/>
      <c r="J2983" s="540"/>
      <c r="K2983" s="541"/>
      <c r="L2983" s="553"/>
      <c r="M2983" s="559"/>
      <c r="N2983" s="556"/>
      <c r="O2983" s="557"/>
      <c r="P2983" s="540"/>
      <c r="Q2983" s="541"/>
      <c r="R2983" s="553"/>
      <c r="S2983" s="559"/>
      <c r="T2983" s="592"/>
      <c r="U2983" s="593"/>
      <c r="V2983" s="551"/>
      <c r="W2983" s="545"/>
      <c r="X2983" s="540"/>
      <c r="Y2983" s="545"/>
      <c r="Z2983" s="540"/>
      <c r="AA2983" s="545"/>
      <c r="AB2983" s="540"/>
      <c r="AC2983" s="541"/>
      <c r="AD2983" s="553"/>
      <c r="AE2983" s="559"/>
      <c r="AF2983" s="588"/>
      <c r="AG2983" s="589"/>
      <c r="AH2983" s="540"/>
      <c r="AI2983" s="541"/>
      <c r="AJ2983" s="553"/>
      <c r="AK2983" s="559"/>
      <c r="AL2983" s="592"/>
      <c r="AM2983" s="593"/>
      <c r="AN2983" s="540"/>
      <c r="AO2983" s="541"/>
      <c r="AP2983" s="553"/>
      <c r="AQ2983" s="559"/>
      <c r="AR2983" s="592"/>
      <c r="AS2983" s="593"/>
      <c r="AT2983" s="580"/>
      <c r="AU2983" s="581"/>
      <c r="AV2983" s="576"/>
      <c r="AW2983" s="577"/>
      <c r="AX2983" s="592"/>
      <c r="AY2983" s="593"/>
      <c r="AZ2983" s="540"/>
      <c r="BA2983" s="541"/>
      <c r="BB2983" s="553"/>
      <c r="BC2983" s="559"/>
      <c r="BD2983" s="592"/>
      <c r="BE2983" s="593"/>
      <c r="BF2983" s="580"/>
      <c r="BG2983" s="581"/>
      <c r="BH2983" s="576"/>
      <c r="BI2983" s="577"/>
      <c r="BJ2983" s="592"/>
      <c r="BK2983" s="593"/>
      <c r="BL2983" s="653"/>
      <c r="BM2983" s="654"/>
      <c r="BN2983" s="655"/>
      <c r="BO2983" s="600"/>
      <c r="BP2983" s="600"/>
      <c r="BQ2983" s="54"/>
      <c r="BR2983" s="54"/>
      <c r="BS2983" s="54"/>
    </row>
    <row r="2984" spans="1:71" ht="21.75" customHeight="1">
      <c r="A2984" s="54"/>
      <c r="B2984" s="565" t="str">
        <f>IF(ROSTER!B$20="","",ROSTER!B$20)</f>
        <v/>
      </c>
      <c r="C2984" s="536" t="str">
        <f>IF(ROSTER!C$20="","",ROSTER!C$20)</f>
        <v/>
      </c>
      <c r="D2984" s="537"/>
      <c r="E2984" s="546"/>
      <c r="F2984" s="501">
        <f>IF(E2984="y",1,IF(E2984="S",1,0))</f>
        <v>0</v>
      </c>
      <c r="G2984" s="506">
        <f>IF(E2984="S",1,0)</f>
        <v>0</v>
      </c>
      <c r="H2984" s="542"/>
      <c r="I2984" s="543"/>
      <c r="J2984" s="538"/>
      <c r="K2984" s="539"/>
      <c r="L2984" s="552"/>
      <c r="M2984" s="558"/>
      <c r="N2984" s="554">
        <f>L2984+J2984</f>
        <v>0</v>
      </c>
      <c r="O2984" s="555"/>
      <c r="P2984" s="538"/>
      <c r="Q2984" s="539"/>
      <c r="R2984" s="552"/>
      <c r="S2984" s="558"/>
      <c r="T2984" s="590">
        <f t="shared" ref="T2984:T3015" si="2684">R2984-P2984</f>
        <v>0</v>
      </c>
      <c r="U2984" s="591"/>
      <c r="V2984" s="550"/>
      <c r="W2984" s="543"/>
      <c r="X2984" s="538"/>
      <c r="Y2984" s="543"/>
      <c r="Z2984" s="538"/>
      <c r="AA2984" s="543"/>
      <c r="AB2984" s="538"/>
      <c r="AC2984" s="539"/>
      <c r="AD2984" s="552"/>
      <c r="AE2984" s="558"/>
      <c r="AF2984" s="586">
        <f>IF(AB2984=0,0,(AD2984/AB2984)*100)</f>
        <v>0</v>
      </c>
      <c r="AG2984" s="587"/>
      <c r="AH2984" s="538"/>
      <c r="AI2984" s="539"/>
      <c r="AJ2984" s="552"/>
      <c r="AK2984" s="558"/>
      <c r="AL2984" s="590">
        <f>IF(AH2984=0,0,(AJ2984/AH2984)*100)</f>
        <v>0</v>
      </c>
      <c r="AM2984" s="591"/>
      <c r="AN2984" s="538"/>
      <c r="AO2984" s="539"/>
      <c r="AP2984" s="552"/>
      <c r="AQ2984" s="558"/>
      <c r="AR2984" s="590">
        <f>IF(AN2984=0,0,(AP2984/AN2984)*100)</f>
        <v>0</v>
      </c>
      <c r="AS2984" s="591"/>
      <c r="AT2984" s="578">
        <f>AB2984+AH2984+AN2984</f>
        <v>0</v>
      </c>
      <c r="AU2984" s="579"/>
      <c r="AV2984" s="574">
        <f>AD2984+AJ2984+AP2984</f>
        <v>0</v>
      </c>
      <c r="AW2984" s="575"/>
      <c r="AX2984" s="590">
        <f>IF(AT2984=0,0,(AV2984/AT2984)*100)</f>
        <v>0</v>
      </c>
      <c r="AY2984" s="591"/>
      <c r="AZ2984" s="538"/>
      <c r="BA2984" s="539"/>
      <c r="BB2984" s="552"/>
      <c r="BC2984" s="558"/>
      <c r="BD2984" s="590">
        <f>IF(AZ2984=0,0,(BB2984/AZ2984)*100)</f>
        <v>0</v>
      </c>
      <c r="BE2984" s="591"/>
      <c r="BF2984" s="578">
        <f>AT2984+AZ2984</f>
        <v>0</v>
      </c>
      <c r="BG2984" s="579"/>
      <c r="BH2984" s="574">
        <f>AV2984+BB2984</f>
        <v>0</v>
      </c>
      <c r="BI2984" s="575"/>
      <c r="BJ2984" s="590">
        <f>IF(BF2984=0,0,(BH2984/BF2984)*100)</f>
        <v>0</v>
      </c>
      <c r="BK2984" s="591"/>
      <c r="BL2984" s="650">
        <f>(AD2984*2)+(AJ2984*2)+(AP2984*3)+BB2984</f>
        <v>0</v>
      </c>
      <c r="BM2984" s="651"/>
      <c r="BN2984" s="652"/>
      <c r="BO2984" s="599" t="e">
        <f>(BL2984*BR$2468)+(N2984*BR$2469)+(X2984*BR$2470)+(R2984*BR$2471)+(V2984*BR$2472)+(Z2984*BR$2473)</f>
        <v>#REF!</v>
      </c>
      <c r="BP2984" s="599" t="e">
        <f>((AZ2984-BB2984)*BR$2475)+((AT2984-AV2984)*BR$2474)+(H2984*BR$2476)+(P2984*BR$2477)</f>
        <v>#REF!</v>
      </c>
      <c r="BQ2984" s="54"/>
      <c r="BR2984" s="54"/>
      <c r="BS2984" s="54"/>
    </row>
    <row r="2985" spans="1:71" ht="21.75" customHeight="1">
      <c r="A2985" s="54"/>
      <c r="B2985" s="566"/>
      <c r="C2985" s="560" t="str">
        <f>IF(ROSTER!D$20="","",ROSTER!D$20)</f>
        <v/>
      </c>
      <c r="D2985" s="561"/>
      <c r="E2985" s="547"/>
      <c r="F2985" s="502"/>
      <c r="G2985" s="507"/>
      <c r="H2985" s="544"/>
      <c r="I2985" s="545"/>
      <c r="J2985" s="540"/>
      <c r="K2985" s="541"/>
      <c r="L2985" s="553"/>
      <c r="M2985" s="559"/>
      <c r="N2985" s="556" t="s">
        <v>14</v>
      </c>
      <c r="O2985" s="557"/>
      <c r="P2985" s="540"/>
      <c r="Q2985" s="541"/>
      <c r="R2985" s="553"/>
      <c r="S2985" s="559"/>
      <c r="T2985" s="592"/>
      <c r="U2985" s="593"/>
      <c r="V2985" s="551"/>
      <c r="W2985" s="545"/>
      <c r="X2985" s="540"/>
      <c r="Y2985" s="545"/>
      <c r="Z2985" s="540"/>
      <c r="AA2985" s="545"/>
      <c r="AB2985" s="540"/>
      <c r="AC2985" s="541"/>
      <c r="AD2985" s="553"/>
      <c r="AE2985" s="559"/>
      <c r="AF2985" s="588"/>
      <c r="AG2985" s="589"/>
      <c r="AH2985" s="540"/>
      <c r="AI2985" s="541"/>
      <c r="AJ2985" s="553"/>
      <c r="AK2985" s="559"/>
      <c r="AL2985" s="592"/>
      <c r="AM2985" s="593"/>
      <c r="AN2985" s="540"/>
      <c r="AO2985" s="541"/>
      <c r="AP2985" s="553"/>
      <c r="AQ2985" s="559"/>
      <c r="AR2985" s="592"/>
      <c r="AS2985" s="593"/>
      <c r="AT2985" s="580"/>
      <c r="AU2985" s="581"/>
      <c r="AV2985" s="576"/>
      <c r="AW2985" s="577"/>
      <c r="AX2985" s="592"/>
      <c r="AY2985" s="593"/>
      <c r="AZ2985" s="540"/>
      <c r="BA2985" s="541"/>
      <c r="BB2985" s="553"/>
      <c r="BC2985" s="559"/>
      <c r="BD2985" s="592"/>
      <c r="BE2985" s="593"/>
      <c r="BF2985" s="580"/>
      <c r="BG2985" s="581"/>
      <c r="BH2985" s="576"/>
      <c r="BI2985" s="577"/>
      <c r="BJ2985" s="592"/>
      <c r="BK2985" s="593"/>
      <c r="BL2985" s="653"/>
      <c r="BM2985" s="654"/>
      <c r="BN2985" s="655"/>
      <c r="BO2985" s="600"/>
      <c r="BP2985" s="600"/>
      <c r="BQ2985" s="54"/>
      <c r="BR2985" s="54"/>
      <c r="BS2985" s="54"/>
    </row>
    <row r="2986" spans="1:71" ht="21.75" customHeight="1">
      <c r="A2986" s="54"/>
      <c r="B2986" s="565" t="str">
        <f>IF(ROSTER!B$22="","",ROSTER!B$22)</f>
        <v/>
      </c>
      <c r="C2986" s="536" t="str">
        <f>IF(ROSTER!C$22="","",ROSTER!C$22)</f>
        <v/>
      </c>
      <c r="D2986" s="537"/>
      <c r="E2986" s="546"/>
      <c r="F2986" s="501">
        <f>IF(E2986="y",1,IF(E2986="S",1,0))</f>
        <v>0</v>
      </c>
      <c r="G2986" s="506">
        <f>IF(E2986="S",1,0)</f>
        <v>0</v>
      </c>
      <c r="H2986" s="542"/>
      <c r="I2986" s="543"/>
      <c r="J2986" s="538"/>
      <c r="K2986" s="539"/>
      <c r="L2986" s="552"/>
      <c r="M2986" s="558"/>
      <c r="N2986" s="554">
        <f>L2986+J2986</f>
        <v>0</v>
      </c>
      <c r="O2986" s="555"/>
      <c r="P2986" s="538"/>
      <c r="Q2986" s="539"/>
      <c r="R2986" s="552"/>
      <c r="S2986" s="558"/>
      <c r="T2986" s="590">
        <f t="shared" ref="T2986:T3015" si="2685">R2986-P2986</f>
        <v>0</v>
      </c>
      <c r="U2986" s="591"/>
      <c r="V2986" s="550"/>
      <c r="W2986" s="543"/>
      <c r="X2986" s="538"/>
      <c r="Y2986" s="543"/>
      <c r="Z2986" s="538"/>
      <c r="AA2986" s="543"/>
      <c r="AB2986" s="538"/>
      <c r="AC2986" s="539"/>
      <c r="AD2986" s="552"/>
      <c r="AE2986" s="558"/>
      <c r="AF2986" s="586">
        <f>IF(AB2986=0,0,(AD2986/AB2986)*100)</f>
        <v>0</v>
      </c>
      <c r="AG2986" s="587"/>
      <c r="AH2986" s="538"/>
      <c r="AI2986" s="539"/>
      <c r="AJ2986" s="552"/>
      <c r="AK2986" s="558"/>
      <c r="AL2986" s="590">
        <f>IF(AH2986=0,0,(AJ2986/AH2986)*100)</f>
        <v>0</v>
      </c>
      <c r="AM2986" s="591"/>
      <c r="AN2986" s="538"/>
      <c r="AO2986" s="539"/>
      <c r="AP2986" s="552"/>
      <c r="AQ2986" s="558"/>
      <c r="AR2986" s="590">
        <f>IF(AN2986=0,0,(AP2986/AN2986)*100)</f>
        <v>0</v>
      </c>
      <c r="AS2986" s="591"/>
      <c r="AT2986" s="578">
        <f>AB2986+AH2986+AN2986</f>
        <v>0</v>
      </c>
      <c r="AU2986" s="579"/>
      <c r="AV2986" s="574">
        <f>AD2986+AJ2986+AP2986</f>
        <v>0</v>
      </c>
      <c r="AW2986" s="575"/>
      <c r="AX2986" s="590">
        <f>IF(AT2986=0,0,(AV2986/AT2986)*100)</f>
        <v>0</v>
      </c>
      <c r="AY2986" s="591"/>
      <c r="AZ2986" s="538"/>
      <c r="BA2986" s="539"/>
      <c r="BB2986" s="552"/>
      <c r="BC2986" s="558"/>
      <c r="BD2986" s="590">
        <f>IF(AZ2986=0,0,(BB2986/AZ2986)*100)</f>
        <v>0</v>
      </c>
      <c r="BE2986" s="591"/>
      <c r="BF2986" s="578">
        <f>AT2986+AZ2986</f>
        <v>0</v>
      </c>
      <c r="BG2986" s="579"/>
      <c r="BH2986" s="574">
        <f>AV2986+BB2986</f>
        <v>0</v>
      </c>
      <c r="BI2986" s="575"/>
      <c r="BJ2986" s="590">
        <f>IF(BF2986=0,0,(BH2986/BF2986)*100)</f>
        <v>0</v>
      </c>
      <c r="BK2986" s="591"/>
      <c r="BL2986" s="650">
        <f>(AD2986*2)+(AJ2986*2)+(AP2986*3)+BB2986</f>
        <v>0</v>
      </c>
      <c r="BM2986" s="651"/>
      <c r="BN2986" s="652"/>
      <c r="BO2986" s="599" t="e">
        <f>(BL2986*BR$2468)+(N2986*BR$2469)+(X2986*BR$2470)+(R2986*BR$2471)+(V2986*BR$2472)+(Z2986*BR$2473)</f>
        <v>#REF!</v>
      </c>
      <c r="BP2986" s="599" t="e">
        <f>((AZ2986-BB2986)*BR$2475)+((AT2986-AV2986)*BR$2474)+(H2986*BR$2476)+(P2986*BR$2477)</f>
        <v>#REF!</v>
      </c>
      <c r="BQ2986" s="54"/>
      <c r="BR2986" s="54"/>
      <c r="BS2986" s="54"/>
    </row>
    <row r="2987" spans="1:71" ht="21.75" customHeight="1">
      <c r="A2987" s="54"/>
      <c r="B2987" s="566"/>
      <c r="C2987" s="560" t="str">
        <f>IF(ROSTER!D$22="","",ROSTER!D$22)</f>
        <v/>
      </c>
      <c r="D2987" s="561"/>
      <c r="E2987" s="547"/>
      <c r="F2987" s="502"/>
      <c r="G2987" s="507"/>
      <c r="H2987" s="544"/>
      <c r="I2987" s="545"/>
      <c r="J2987" s="540"/>
      <c r="K2987" s="541"/>
      <c r="L2987" s="553"/>
      <c r="M2987" s="559"/>
      <c r="N2987" s="556" t="s">
        <v>14</v>
      </c>
      <c r="O2987" s="557"/>
      <c r="P2987" s="540"/>
      <c r="Q2987" s="541"/>
      <c r="R2987" s="553"/>
      <c r="S2987" s="559"/>
      <c r="T2987" s="592"/>
      <c r="U2987" s="593"/>
      <c r="V2987" s="551"/>
      <c r="W2987" s="545"/>
      <c r="X2987" s="540"/>
      <c r="Y2987" s="545"/>
      <c r="Z2987" s="540"/>
      <c r="AA2987" s="545"/>
      <c r="AB2987" s="540"/>
      <c r="AC2987" s="541"/>
      <c r="AD2987" s="553"/>
      <c r="AE2987" s="559"/>
      <c r="AF2987" s="588"/>
      <c r="AG2987" s="589"/>
      <c r="AH2987" s="540"/>
      <c r="AI2987" s="541"/>
      <c r="AJ2987" s="553"/>
      <c r="AK2987" s="559"/>
      <c r="AL2987" s="592"/>
      <c r="AM2987" s="593"/>
      <c r="AN2987" s="540"/>
      <c r="AO2987" s="541"/>
      <c r="AP2987" s="553"/>
      <c r="AQ2987" s="559"/>
      <c r="AR2987" s="592"/>
      <c r="AS2987" s="593"/>
      <c r="AT2987" s="580"/>
      <c r="AU2987" s="581"/>
      <c r="AV2987" s="576"/>
      <c r="AW2987" s="577"/>
      <c r="AX2987" s="592"/>
      <c r="AY2987" s="593"/>
      <c r="AZ2987" s="540"/>
      <c r="BA2987" s="541"/>
      <c r="BB2987" s="553"/>
      <c r="BC2987" s="559"/>
      <c r="BD2987" s="592"/>
      <c r="BE2987" s="593"/>
      <c r="BF2987" s="580"/>
      <c r="BG2987" s="581"/>
      <c r="BH2987" s="576"/>
      <c r="BI2987" s="577"/>
      <c r="BJ2987" s="592"/>
      <c r="BK2987" s="593"/>
      <c r="BL2987" s="653"/>
      <c r="BM2987" s="654"/>
      <c r="BN2987" s="655"/>
      <c r="BO2987" s="600"/>
      <c r="BP2987" s="600"/>
      <c r="BQ2987" s="54"/>
      <c r="BR2987" s="54"/>
      <c r="BS2987" s="54"/>
    </row>
    <row r="2988" spans="1:71" ht="21.75" customHeight="1">
      <c r="A2988" s="54"/>
      <c r="B2988" s="565" t="str">
        <f>IF(ROSTER!B$24="","",ROSTER!B$24)</f>
        <v/>
      </c>
      <c r="C2988" s="536" t="str">
        <f>IF(ROSTER!C$24="","",ROSTER!C$24)</f>
        <v/>
      </c>
      <c r="D2988" s="537"/>
      <c r="E2988" s="546"/>
      <c r="F2988" s="501">
        <f>IF(E2988="y",1,IF(E2988="S",1,0))</f>
        <v>0</v>
      </c>
      <c r="G2988" s="506">
        <f>IF(E2988="S",1,0)</f>
        <v>0</v>
      </c>
      <c r="H2988" s="542"/>
      <c r="I2988" s="543"/>
      <c r="J2988" s="538"/>
      <c r="K2988" s="539"/>
      <c r="L2988" s="552"/>
      <c r="M2988" s="558"/>
      <c r="N2988" s="554">
        <f>L2988+J2988</f>
        <v>0</v>
      </c>
      <c r="O2988" s="555"/>
      <c r="P2988" s="538"/>
      <c r="Q2988" s="539"/>
      <c r="R2988" s="552"/>
      <c r="S2988" s="558"/>
      <c r="T2988" s="590">
        <f t="shared" ref="T2988:T3015" si="2686">R2988-P2988</f>
        <v>0</v>
      </c>
      <c r="U2988" s="591"/>
      <c r="V2988" s="550"/>
      <c r="W2988" s="543"/>
      <c r="X2988" s="538"/>
      <c r="Y2988" s="543"/>
      <c r="Z2988" s="538"/>
      <c r="AA2988" s="543"/>
      <c r="AB2988" s="538"/>
      <c r="AC2988" s="539"/>
      <c r="AD2988" s="552"/>
      <c r="AE2988" s="558"/>
      <c r="AF2988" s="586">
        <f>IF(AB2988=0,0,(AD2988/AB2988)*100)</f>
        <v>0</v>
      </c>
      <c r="AG2988" s="587"/>
      <c r="AH2988" s="538"/>
      <c r="AI2988" s="539"/>
      <c r="AJ2988" s="552"/>
      <c r="AK2988" s="558"/>
      <c r="AL2988" s="590">
        <f>IF(AH2988=0,0,(AJ2988/AH2988)*100)</f>
        <v>0</v>
      </c>
      <c r="AM2988" s="591"/>
      <c r="AN2988" s="538"/>
      <c r="AO2988" s="539"/>
      <c r="AP2988" s="552"/>
      <c r="AQ2988" s="558"/>
      <c r="AR2988" s="590">
        <f>IF(AN2988=0,0,(AP2988/AN2988)*100)</f>
        <v>0</v>
      </c>
      <c r="AS2988" s="591"/>
      <c r="AT2988" s="578">
        <f>AB2988+AH2988+AN2988</f>
        <v>0</v>
      </c>
      <c r="AU2988" s="579"/>
      <c r="AV2988" s="574">
        <f>AD2988+AJ2988+AP2988</f>
        <v>0</v>
      </c>
      <c r="AW2988" s="575"/>
      <c r="AX2988" s="590">
        <f>IF(AT2988=0,0,(AV2988/AT2988)*100)</f>
        <v>0</v>
      </c>
      <c r="AY2988" s="591"/>
      <c r="AZ2988" s="538"/>
      <c r="BA2988" s="539"/>
      <c r="BB2988" s="552"/>
      <c r="BC2988" s="558"/>
      <c r="BD2988" s="590">
        <f>IF(AZ2988=0,0,(BB2988/AZ2988)*100)</f>
        <v>0</v>
      </c>
      <c r="BE2988" s="591"/>
      <c r="BF2988" s="578">
        <f>AT2988+AZ2988</f>
        <v>0</v>
      </c>
      <c r="BG2988" s="579"/>
      <c r="BH2988" s="574">
        <f>AV2988+BB2988</f>
        <v>0</v>
      </c>
      <c r="BI2988" s="575"/>
      <c r="BJ2988" s="590">
        <f>IF(BF2988=0,0,(BH2988/BF2988)*100)</f>
        <v>0</v>
      </c>
      <c r="BK2988" s="591"/>
      <c r="BL2988" s="650">
        <f>(AD2988*2)+(AJ2988*2)+(AP2988*3)+BB2988</f>
        <v>0</v>
      </c>
      <c r="BM2988" s="651"/>
      <c r="BN2988" s="652"/>
      <c r="BO2988" s="599" t="e">
        <f>(BL2988*BR$2468)+(N2988*BR$2469)+(X2988*BR$2470)+(R2988*BR$2471)+(V2988*BR$2472)+(Z2988*BR$2473)</f>
        <v>#REF!</v>
      </c>
      <c r="BP2988" s="599" t="e">
        <f>((AZ2988-BB2988)*BR$2475)+((AT2988-AV2988)*BR$2474)+(H2988*BR$2476)+(P2988*BR$2477)</f>
        <v>#REF!</v>
      </c>
      <c r="BQ2988" s="54"/>
      <c r="BR2988" s="54"/>
      <c r="BS2988" s="54"/>
    </row>
    <row r="2989" spans="1:71" ht="21.75" customHeight="1">
      <c r="A2989" s="54"/>
      <c r="B2989" s="566"/>
      <c r="C2989" s="560" t="str">
        <f>IF(ROSTER!D$24="","",ROSTER!D$24)</f>
        <v/>
      </c>
      <c r="D2989" s="561"/>
      <c r="E2989" s="547"/>
      <c r="F2989" s="502"/>
      <c r="G2989" s="507"/>
      <c r="H2989" s="544"/>
      <c r="I2989" s="545"/>
      <c r="J2989" s="540"/>
      <c r="K2989" s="541"/>
      <c r="L2989" s="553"/>
      <c r="M2989" s="559"/>
      <c r="N2989" s="556" t="s">
        <v>14</v>
      </c>
      <c r="O2989" s="557"/>
      <c r="P2989" s="540"/>
      <c r="Q2989" s="541"/>
      <c r="R2989" s="553"/>
      <c r="S2989" s="559"/>
      <c r="T2989" s="592"/>
      <c r="U2989" s="593"/>
      <c r="V2989" s="551"/>
      <c r="W2989" s="545"/>
      <c r="X2989" s="540"/>
      <c r="Y2989" s="545"/>
      <c r="Z2989" s="540"/>
      <c r="AA2989" s="545"/>
      <c r="AB2989" s="540"/>
      <c r="AC2989" s="541"/>
      <c r="AD2989" s="553"/>
      <c r="AE2989" s="559"/>
      <c r="AF2989" s="588"/>
      <c r="AG2989" s="589"/>
      <c r="AH2989" s="540"/>
      <c r="AI2989" s="541"/>
      <c r="AJ2989" s="553"/>
      <c r="AK2989" s="559"/>
      <c r="AL2989" s="592"/>
      <c r="AM2989" s="593"/>
      <c r="AN2989" s="540"/>
      <c r="AO2989" s="541"/>
      <c r="AP2989" s="553"/>
      <c r="AQ2989" s="559"/>
      <c r="AR2989" s="592"/>
      <c r="AS2989" s="593"/>
      <c r="AT2989" s="580"/>
      <c r="AU2989" s="581"/>
      <c r="AV2989" s="576"/>
      <c r="AW2989" s="577"/>
      <c r="AX2989" s="592"/>
      <c r="AY2989" s="593"/>
      <c r="AZ2989" s="540"/>
      <c r="BA2989" s="541"/>
      <c r="BB2989" s="553"/>
      <c r="BC2989" s="559"/>
      <c r="BD2989" s="592"/>
      <c r="BE2989" s="593"/>
      <c r="BF2989" s="580"/>
      <c r="BG2989" s="581"/>
      <c r="BH2989" s="576"/>
      <c r="BI2989" s="577"/>
      <c r="BJ2989" s="592"/>
      <c r="BK2989" s="593"/>
      <c r="BL2989" s="653"/>
      <c r="BM2989" s="654"/>
      <c r="BN2989" s="655"/>
      <c r="BO2989" s="600"/>
      <c r="BP2989" s="600"/>
      <c r="BQ2989" s="54"/>
      <c r="BR2989" s="54"/>
      <c r="BS2989" s="54"/>
    </row>
    <row r="2990" spans="1:71" ht="21.75" customHeight="1">
      <c r="A2990" s="54"/>
      <c r="B2990" s="565" t="str">
        <f>IF(ROSTER!B$26="","",ROSTER!B$26)</f>
        <v/>
      </c>
      <c r="C2990" s="536" t="str">
        <f>IF(ROSTER!C$26="","",ROSTER!C$26)</f>
        <v/>
      </c>
      <c r="D2990" s="537"/>
      <c r="E2990" s="546"/>
      <c r="F2990" s="501">
        <f>IF(E2990="y",1,IF(E2990="S",1,0))</f>
        <v>0</v>
      </c>
      <c r="G2990" s="506">
        <f>IF(E2990="S",1,0)</f>
        <v>0</v>
      </c>
      <c r="H2990" s="542"/>
      <c r="I2990" s="543"/>
      <c r="J2990" s="538"/>
      <c r="K2990" s="539"/>
      <c r="L2990" s="552"/>
      <c r="M2990" s="558"/>
      <c r="N2990" s="554">
        <f>L2990+J2990</f>
        <v>0</v>
      </c>
      <c r="O2990" s="555"/>
      <c r="P2990" s="538"/>
      <c r="Q2990" s="539"/>
      <c r="R2990" s="552"/>
      <c r="S2990" s="558"/>
      <c r="T2990" s="590">
        <f t="shared" ref="T2990:T3015" si="2687">R2990-P2990</f>
        <v>0</v>
      </c>
      <c r="U2990" s="591"/>
      <c r="V2990" s="550"/>
      <c r="W2990" s="543"/>
      <c r="X2990" s="538"/>
      <c r="Y2990" s="543"/>
      <c r="Z2990" s="538"/>
      <c r="AA2990" s="543"/>
      <c r="AB2990" s="538"/>
      <c r="AC2990" s="539"/>
      <c r="AD2990" s="552"/>
      <c r="AE2990" s="558"/>
      <c r="AF2990" s="586">
        <f>IF(AB2990=0,0,(AD2990/AB2990)*100)</f>
        <v>0</v>
      </c>
      <c r="AG2990" s="587"/>
      <c r="AH2990" s="538"/>
      <c r="AI2990" s="539"/>
      <c r="AJ2990" s="552"/>
      <c r="AK2990" s="558"/>
      <c r="AL2990" s="590">
        <f>IF(AH2990=0,0,(AJ2990/AH2990)*100)</f>
        <v>0</v>
      </c>
      <c r="AM2990" s="591"/>
      <c r="AN2990" s="538"/>
      <c r="AO2990" s="539"/>
      <c r="AP2990" s="552"/>
      <c r="AQ2990" s="558"/>
      <c r="AR2990" s="590">
        <f>IF(AN2990=0,0,(AP2990/AN2990)*100)</f>
        <v>0</v>
      </c>
      <c r="AS2990" s="591"/>
      <c r="AT2990" s="578">
        <f>AB2990+AH2990+AN2990</f>
        <v>0</v>
      </c>
      <c r="AU2990" s="579"/>
      <c r="AV2990" s="574">
        <f>AD2990+AJ2990+AP2990</f>
        <v>0</v>
      </c>
      <c r="AW2990" s="575"/>
      <c r="AX2990" s="590">
        <f>IF(AT2990=0,0,(AV2990/AT2990)*100)</f>
        <v>0</v>
      </c>
      <c r="AY2990" s="591"/>
      <c r="AZ2990" s="538"/>
      <c r="BA2990" s="539"/>
      <c r="BB2990" s="552"/>
      <c r="BC2990" s="558"/>
      <c r="BD2990" s="590">
        <f>IF(AZ2990=0,0,(BB2990/AZ2990)*100)</f>
        <v>0</v>
      </c>
      <c r="BE2990" s="591"/>
      <c r="BF2990" s="578">
        <f>AT2990+AZ2990</f>
        <v>0</v>
      </c>
      <c r="BG2990" s="579"/>
      <c r="BH2990" s="574">
        <f>AV2990+BB2990</f>
        <v>0</v>
      </c>
      <c r="BI2990" s="575"/>
      <c r="BJ2990" s="590">
        <f>IF(BF2990=0,0,(BH2990/BF2990)*100)</f>
        <v>0</v>
      </c>
      <c r="BK2990" s="591"/>
      <c r="BL2990" s="650">
        <f>(AD2990*2)+(AJ2990*2)+(AP2990*3)+BB2990</f>
        <v>0</v>
      </c>
      <c r="BM2990" s="651"/>
      <c r="BN2990" s="652"/>
      <c r="BO2990" s="599" t="e">
        <f>(BL2990*BR$2468)+(N2990*BR$2469)+(X2990*BR$2470)+(R2990*BR$2471)+(V2990*BR$2472)+(Z2990*BR$2473)</f>
        <v>#REF!</v>
      </c>
      <c r="BP2990" s="599" t="e">
        <f>((AZ2990-BB2990)*BR$2475)+((AT2990-AV2990)*BR$2474)+(H2990*BR$2476)+(P2990*BR$2477)</f>
        <v>#REF!</v>
      </c>
      <c r="BQ2990" s="54"/>
      <c r="BR2990" s="54"/>
      <c r="BS2990" s="54"/>
    </row>
    <row r="2991" spans="1:71" ht="21.75" customHeight="1">
      <c r="A2991" s="54"/>
      <c r="B2991" s="566"/>
      <c r="C2991" s="560" t="str">
        <f>IF(ROSTER!D$26="","",ROSTER!D$26)</f>
        <v/>
      </c>
      <c r="D2991" s="561"/>
      <c r="E2991" s="547"/>
      <c r="F2991" s="502"/>
      <c r="G2991" s="507"/>
      <c r="H2991" s="544"/>
      <c r="I2991" s="545"/>
      <c r="J2991" s="540"/>
      <c r="K2991" s="541"/>
      <c r="L2991" s="553"/>
      <c r="M2991" s="559"/>
      <c r="N2991" s="556" t="s">
        <v>14</v>
      </c>
      <c r="O2991" s="557"/>
      <c r="P2991" s="540"/>
      <c r="Q2991" s="541"/>
      <c r="R2991" s="553"/>
      <c r="S2991" s="559"/>
      <c r="T2991" s="592"/>
      <c r="U2991" s="593"/>
      <c r="V2991" s="551"/>
      <c r="W2991" s="545"/>
      <c r="X2991" s="540"/>
      <c r="Y2991" s="545"/>
      <c r="Z2991" s="540"/>
      <c r="AA2991" s="545"/>
      <c r="AB2991" s="540"/>
      <c r="AC2991" s="541"/>
      <c r="AD2991" s="553"/>
      <c r="AE2991" s="559"/>
      <c r="AF2991" s="588"/>
      <c r="AG2991" s="589"/>
      <c r="AH2991" s="540"/>
      <c r="AI2991" s="541"/>
      <c r="AJ2991" s="553"/>
      <c r="AK2991" s="559"/>
      <c r="AL2991" s="592"/>
      <c r="AM2991" s="593"/>
      <c r="AN2991" s="540"/>
      <c r="AO2991" s="541"/>
      <c r="AP2991" s="553"/>
      <c r="AQ2991" s="559"/>
      <c r="AR2991" s="592"/>
      <c r="AS2991" s="593"/>
      <c r="AT2991" s="580"/>
      <c r="AU2991" s="581"/>
      <c r="AV2991" s="576"/>
      <c r="AW2991" s="577"/>
      <c r="AX2991" s="592"/>
      <c r="AY2991" s="593"/>
      <c r="AZ2991" s="540"/>
      <c r="BA2991" s="541"/>
      <c r="BB2991" s="553"/>
      <c r="BC2991" s="559"/>
      <c r="BD2991" s="592"/>
      <c r="BE2991" s="593"/>
      <c r="BF2991" s="580"/>
      <c r="BG2991" s="581"/>
      <c r="BH2991" s="576"/>
      <c r="BI2991" s="577"/>
      <c r="BJ2991" s="592"/>
      <c r="BK2991" s="593"/>
      <c r="BL2991" s="653"/>
      <c r="BM2991" s="654"/>
      <c r="BN2991" s="655"/>
      <c r="BO2991" s="600"/>
      <c r="BP2991" s="600"/>
      <c r="BQ2991" s="54"/>
      <c r="BR2991" s="54"/>
      <c r="BS2991" s="54"/>
    </row>
    <row r="2992" spans="1:71" ht="21.75" customHeight="1">
      <c r="A2992" s="54"/>
      <c r="B2992" s="565" t="str">
        <f>IF(ROSTER!B$28="","",ROSTER!B$28)</f>
        <v/>
      </c>
      <c r="C2992" s="536" t="str">
        <f>IF(ROSTER!C$28="","",ROSTER!C$28)</f>
        <v/>
      </c>
      <c r="D2992" s="537"/>
      <c r="E2992" s="546"/>
      <c r="F2992" s="501">
        <f>IF(E2992="y",1,IF(E2992="S",1,0))</f>
        <v>0</v>
      </c>
      <c r="G2992" s="506">
        <f>IF(E2992="S",1,0)</f>
        <v>0</v>
      </c>
      <c r="H2992" s="542"/>
      <c r="I2992" s="543"/>
      <c r="J2992" s="538"/>
      <c r="K2992" s="539"/>
      <c r="L2992" s="552"/>
      <c r="M2992" s="558"/>
      <c r="N2992" s="554">
        <f>L2992+J2992</f>
        <v>0</v>
      </c>
      <c r="O2992" s="555"/>
      <c r="P2992" s="538"/>
      <c r="Q2992" s="539"/>
      <c r="R2992" s="552"/>
      <c r="S2992" s="558"/>
      <c r="T2992" s="590">
        <f t="shared" ref="T2992:T3015" si="2688">R2992-P2992</f>
        <v>0</v>
      </c>
      <c r="U2992" s="591"/>
      <c r="V2992" s="550"/>
      <c r="W2992" s="543"/>
      <c r="X2992" s="538"/>
      <c r="Y2992" s="543"/>
      <c r="Z2992" s="538"/>
      <c r="AA2992" s="543"/>
      <c r="AB2992" s="538"/>
      <c r="AC2992" s="539"/>
      <c r="AD2992" s="552"/>
      <c r="AE2992" s="558"/>
      <c r="AF2992" s="586">
        <f>IF(AB2992=0,0,(AD2992/AB2992)*100)</f>
        <v>0</v>
      </c>
      <c r="AG2992" s="587"/>
      <c r="AH2992" s="538"/>
      <c r="AI2992" s="539"/>
      <c r="AJ2992" s="552"/>
      <c r="AK2992" s="558"/>
      <c r="AL2992" s="590">
        <f>IF(AH2992=0,0,(AJ2992/AH2992)*100)</f>
        <v>0</v>
      </c>
      <c r="AM2992" s="591"/>
      <c r="AN2992" s="538"/>
      <c r="AO2992" s="539"/>
      <c r="AP2992" s="552"/>
      <c r="AQ2992" s="558"/>
      <c r="AR2992" s="590">
        <f>IF(AN2992=0,0,(AP2992/AN2992)*100)</f>
        <v>0</v>
      </c>
      <c r="AS2992" s="591"/>
      <c r="AT2992" s="578">
        <f>AB2992+AH2992+AN2992</f>
        <v>0</v>
      </c>
      <c r="AU2992" s="579"/>
      <c r="AV2992" s="574">
        <f>AD2992+AJ2992+AP2992</f>
        <v>0</v>
      </c>
      <c r="AW2992" s="575"/>
      <c r="AX2992" s="590">
        <f>IF(AT2992=0,0,(AV2992/AT2992)*100)</f>
        <v>0</v>
      </c>
      <c r="AY2992" s="591"/>
      <c r="AZ2992" s="538"/>
      <c r="BA2992" s="539"/>
      <c r="BB2992" s="552"/>
      <c r="BC2992" s="558"/>
      <c r="BD2992" s="590">
        <f>IF(AZ2992=0,0,(BB2992/AZ2992)*100)</f>
        <v>0</v>
      </c>
      <c r="BE2992" s="591"/>
      <c r="BF2992" s="578">
        <f>AT2992+AZ2992</f>
        <v>0</v>
      </c>
      <c r="BG2992" s="579"/>
      <c r="BH2992" s="574">
        <f>AV2992+BB2992</f>
        <v>0</v>
      </c>
      <c r="BI2992" s="575"/>
      <c r="BJ2992" s="590">
        <f>IF(BF2992=0,0,(BH2992/BF2992)*100)</f>
        <v>0</v>
      </c>
      <c r="BK2992" s="591"/>
      <c r="BL2992" s="650">
        <f>(AD2992*2)+(AJ2992*2)+(AP2992*3)+BB2992</f>
        <v>0</v>
      </c>
      <c r="BM2992" s="651"/>
      <c r="BN2992" s="652"/>
      <c r="BO2992" s="599" t="e">
        <f>(BL2992*BR$2468)+(N2992*BR$2469)+(X2992*BR$2470)+(R2992*BR$2471)+(V2992*BR$2472)+(Z2992*BR$2473)</f>
        <v>#REF!</v>
      </c>
      <c r="BP2992" s="599" t="e">
        <f>((AZ2992-BB2992)*BR$2475)+((AT2992-AV2992)*BR$2474)+(H2992*BR$2476)+(P2992*BR$2477)</f>
        <v>#REF!</v>
      </c>
      <c r="BQ2992" s="54"/>
      <c r="BR2992" s="54"/>
      <c r="BS2992" s="54"/>
    </row>
    <row r="2993" spans="1:71" ht="21.75" customHeight="1">
      <c r="A2993" s="54"/>
      <c r="B2993" s="566"/>
      <c r="C2993" s="560" t="str">
        <f>IF(ROSTER!D$28="","",ROSTER!D$28)</f>
        <v/>
      </c>
      <c r="D2993" s="561"/>
      <c r="E2993" s="547"/>
      <c r="F2993" s="502"/>
      <c r="G2993" s="507"/>
      <c r="H2993" s="544"/>
      <c r="I2993" s="545"/>
      <c r="J2993" s="540"/>
      <c r="K2993" s="541"/>
      <c r="L2993" s="553"/>
      <c r="M2993" s="559"/>
      <c r="N2993" s="556" t="s">
        <v>14</v>
      </c>
      <c r="O2993" s="557"/>
      <c r="P2993" s="540"/>
      <c r="Q2993" s="541"/>
      <c r="R2993" s="553"/>
      <c r="S2993" s="559"/>
      <c r="T2993" s="592"/>
      <c r="U2993" s="593"/>
      <c r="V2993" s="551"/>
      <c r="W2993" s="545"/>
      <c r="X2993" s="540"/>
      <c r="Y2993" s="545"/>
      <c r="Z2993" s="540"/>
      <c r="AA2993" s="545"/>
      <c r="AB2993" s="540"/>
      <c r="AC2993" s="541"/>
      <c r="AD2993" s="553"/>
      <c r="AE2993" s="559"/>
      <c r="AF2993" s="588"/>
      <c r="AG2993" s="589"/>
      <c r="AH2993" s="540"/>
      <c r="AI2993" s="541"/>
      <c r="AJ2993" s="553"/>
      <c r="AK2993" s="559"/>
      <c r="AL2993" s="592"/>
      <c r="AM2993" s="593"/>
      <c r="AN2993" s="540"/>
      <c r="AO2993" s="541"/>
      <c r="AP2993" s="553"/>
      <c r="AQ2993" s="559"/>
      <c r="AR2993" s="592"/>
      <c r="AS2993" s="593"/>
      <c r="AT2993" s="580"/>
      <c r="AU2993" s="581"/>
      <c r="AV2993" s="576"/>
      <c r="AW2993" s="577"/>
      <c r="AX2993" s="592"/>
      <c r="AY2993" s="593"/>
      <c r="AZ2993" s="540"/>
      <c r="BA2993" s="541"/>
      <c r="BB2993" s="553"/>
      <c r="BC2993" s="559"/>
      <c r="BD2993" s="592"/>
      <c r="BE2993" s="593"/>
      <c r="BF2993" s="580"/>
      <c r="BG2993" s="581"/>
      <c r="BH2993" s="576"/>
      <c r="BI2993" s="577"/>
      <c r="BJ2993" s="592"/>
      <c r="BK2993" s="593"/>
      <c r="BL2993" s="653"/>
      <c r="BM2993" s="654"/>
      <c r="BN2993" s="655"/>
      <c r="BO2993" s="600"/>
      <c r="BP2993" s="600"/>
      <c r="BQ2993" s="54"/>
      <c r="BR2993" s="54"/>
      <c r="BS2993" s="54"/>
    </row>
    <row r="2994" spans="1:71" ht="21.75" customHeight="1">
      <c r="A2994" s="54"/>
      <c r="B2994" s="565" t="str">
        <f>IF(ROSTER!B$30="","",ROSTER!B$30)</f>
        <v/>
      </c>
      <c r="C2994" s="536" t="str">
        <f>IF(ROSTER!C$30="","",ROSTER!C$30)</f>
        <v/>
      </c>
      <c r="D2994" s="537"/>
      <c r="E2994" s="546"/>
      <c r="F2994" s="501">
        <f>IF(E2994="y",1,IF(E2994="S",1,0))</f>
        <v>0</v>
      </c>
      <c r="G2994" s="506">
        <f>IF(E2994="S",1,0)</f>
        <v>0</v>
      </c>
      <c r="H2994" s="542"/>
      <c r="I2994" s="543"/>
      <c r="J2994" s="538"/>
      <c r="K2994" s="539"/>
      <c r="L2994" s="552"/>
      <c r="M2994" s="558"/>
      <c r="N2994" s="554">
        <f>L2994+J2994</f>
        <v>0</v>
      </c>
      <c r="O2994" s="555"/>
      <c r="P2994" s="538"/>
      <c r="Q2994" s="539"/>
      <c r="R2994" s="552"/>
      <c r="S2994" s="558"/>
      <c r="T2994" s="590">
        <f t="shared" ref="T2994:T3015" si="2689">R2994-P2994</f>
        <v>0</v>
      </c>
      <c r="U2994" s="591"/>
      <c r="V2994" s="550"/>
      <c r="W2994" s="543"/>
      <c r="X2994" s="538"/>
      <c r="Y2994" s="543"/>
      <c r="Z2994" s="538"/>
      <c r="AA2994" s="543"/>
      <c r="AB2994" s="538"/>
      <c r="AC2994" s="539"/>
      <c r="AD2994" s="552"/>
      <c r="AE2994" s="558"/>
      <c r="AF2994" s="586">
        <f>IF(AB2994=0,0,(AD2994/AB2994)*100)</f>
        <v>0</v>
      </c>
      <c r="AG2994" s="587"/>
      <c r="AH2994" s="538"/>
      <c r="AI2994" s="539"/>
      <c r="AJ2994" s="552"/>
      <c r="AK2994" s="558"/>
      <c r="AL2994" s="590">
        <f>IF(AH2994=0,0,(AJ2994/AH2994)*100)</f>
        <v>0</v>
      </c>
      <c r="AM2994" s="591"/>
      <c r="AN2994" s="538"/>
      <c r="AO2994" s="539"/>
      <c r="AP2994" s="552"/>
      <c r="AQ2994" s="558"/>
      <c r="AR2994" s="590">
        <f>IF(AN2994=0,0,(AP2994/AN2994)*100)</f>
        <v>0</v>
      </c>
      <c r="AS2994" s="591"/>
      <c r="AT2994" s="578">
        <f>AB2994+AH2994+AN2994</f>
        <v>0</v>
      </c>
      <c r="AU2994" s="579"/>
      <c r="AV2994" s="574">
        <f>AD2994+AJ2994+AP2994</f>
        <v>0</v>
      </c>
      <c r="AW2994" s="575"/>
      <c r="AX2994" s="590">
        <f>IF(AT2994=0,0,(AV2994/AT2994)*100)</f>
        <v>0</v>
      </c>
      <c r="AY2994" s="591"/>
      <c r="AZ2994" s="538"/>
      <c r="BA2994" s="539"/>
      <c r="BB2994" s="552"/>
      <c r="BC2994" s="558"/>
      <c r="BD2994" s="590">
        <f>IF(AZ2994=0,0,(BB2994/AZ2994)*100)</f>
        <v>0</v>
      </c>
      <c r="BE2994" s="591"/>
      <c r="BF2994" s="578">
        <f>AT2994+AZ2994</f>
        <v>0</v>
      </c>
      <c r="BG2994" s="579"/>
      <c r="BH2994" s="574">
        <f>AV2994+BB2994</f>
        <v>0</v>
      </c>
      <c r="BI2994" s="575"/>
      <c r="BJ2994" s="590">
        <f>IF(BF2994=0,0,(BH2994/BF2994)*100)</f>
        <v>0</v>
      </c>
      <c r="BK2994" s="591"/>
      <c r="BL2994" s="650">
        <f>(AD2994*2)+(AJ2994*2)+(AP2994*3)+BB2994</f>
        <v>0</v>
      </c>
      <c r="BM2994" s="651"/>
      <c r="BN2994" s="652"/>
      <c r="BO2994" s="599" t="e">
        <f>(BL2994*BR$2468)+(N2994*BR$2469)+(X2994*BR$2470)+(R2994*BR$2471)+(V2994*BR$2472)+(Z2994*BR$2473)</f>
        <v>#REF!</v>
      </c>
      <c r="BP2994" s="599" t="e">
        <f>((AZ2994-BB2994)*BR$2475)+((AT2994-AV2994)*BR$2474)+(H2994*BR$2476)+(P2994*BR$2477)</f>
        <v>#REF!</v>
      </c>
      <c r="BQ2994" s="54"/>
      <c r="BR2994" s="54"/>
      <c r="BS2994" s="54"/>
    </row>
    <row r="2995" spans="1:71" ht="21.75" customHeight="1">
      <c r="A2995" s="54"/>
      <c r="B2995" s="566"/>
      <c r="C2995" s="560" t="str">
        <f>IF(ROSTER!D$30="","",ROSTER!D$30)</f>
        <v/>
      </c>
      <c r="D2995" s="561"/>
      <c r="E2995" s="547"/>
      <c r="F2995" s="502"/>
      <c r="G2995" s="507"/>
      <c r="H2995" s="544"/>
      <c r="I2995" s="545"/>
      <c r="J2995" s="540"/>
      <c r="K2995" s="541"/>
      <c r="L2995" s="553"/>
      <c r="M2995" s="559"/>
      <c r="N2995" s="556" t="s">
        <v>14</v>
      </c>
      <c r="O2995" s="557"/>
      <c r="P2995" s="540"/>
      <c r="Q2995" s="541"/>
      <c r="R2995" s="553"/>
      <c r="S2995" s="559"/>
      <c r="T2995" s="592"/>
      <c r="U2995" s="593"/>
      <c r="V2995" s="551"/>
      <c r="W2995" s="545"/>
      <c r="X2995" s="540"/>
      <c r="Y2995" s="545"/>
      <c r="Z2995" s="540"/>
      <c r="AA2995" s="545"/>
      <c r="AB2995" s="540"/>
      <c r="AC2995" s="541"/>
      <c r="AD2995" s="553"/>
      <c r="AE2995" s="559"/>
      <c r="AF2995" s="588"/>
      <c r="AG2995" s="589"/>
      <c r="AH2995" s="540"/>
      <c r="AI2995" s="541"/>
      <c r="AJ2995" s="553"/>
      <c r="AK2995" s="559"/>
      <c r="AL2995" s="592"/>
      <c r="AM2995" s="593"/>
      <c r="AN2995" s="540"/>
      <c r="AO2995" s="541"/>
      <c r="AP2995" s="553"/>
      <c r="AQ2995" s="559"/>
      <c r="AR2995" s="592"/>
      <c r="AS2995" s="593"/>
      <c r="AT2995" s="580"/>
      <c r="AU2995" s="581"/>
      <c r="AV2995" s="576"/>
      <c r="AW2995" s="577"/>
      <c r="AX2995" s="592"/>
      <c r="AY2995" s="593"/>
      <c r="AZ2995" s="540"/>
      <c r="BA2995" s="541"/>
      <c r="BB2995" s="553"/>
      <c r="BC2995" s="559"/>
      <c r="BD2995" s="592"/>
      <c r="BE2995" s="593"/>
      <c r="BF2995" s="580"/>
      <c r="BG2995" s="581"/>
      <c r="BH2995" s="576"/>
      <c r="BI2995" s="577"/>
      <c r="BJ2995" s="592"/>
      <c r="BK2995" s="593"/>
      <c r="BL2995" s="653"/>
      <c r="BM2995" s="654"/>
      <c r="BN2995" s="655"/>
      <c r="BO2995" s="600"/>
      <c r="BP2995" s="600"/>
      <c r="BQ2995" s="54"/>
      <c r="BR2995" s="54"/>
      <c r="BS2995" s="54"/>
    </row>
    <row r="2996" spans="1:71" ht="21.75" customHeight="1">
      <c r="A2996" s="54"/>
      <c r="B2996" s="565" t="str">
        <f>IF(ROSTER!B$32="","",ROSTER!B$32)</f>
        <v/>
      </c>
      <c r="C2996" s="536" t="str">
        <f>IF(ROSTER!C$32="","",ROSTER!C$32)</f>
        <v/>
      </c>
      <c r="D2996" s="537"/>
      <c r="E2996" s="546"/>
      <c r="F2996" s="501">
        <f>IF(E2996="y",1,IF(E2996="S",1,0))</f>
        <v>0</v>
      </c>
      <c r="G2996" s="506">
        <f>IF(E2996="S",1,0)</f>
        <v>0</v>
      </c>
      <c r="H2996" s="542"/>
      <c r="I2996" s="543"/>
      <c r="J2996" s="538"/>
      <c r="K2996" s="539"/>
      <c r="L2996" s="552"/>
      <c r="M2996" s="558"/>
      <c r="N2996" s="554">
        <f>L2996+J2996</f>
        <v>0</v>
      </c>
      <c r="O2996" s="555"/>
      <c r="P2996" s="538"/>
      <c r="Q2996" s="539"/>
      <c r="R2996" s="552"/>
      <c r="S2996" s="558"/>
      <c r="T2996" s="590">
        <f t="shared" ref="T2996:T3015" si="2690">R2996-P2996</f>
        <v>0</v>
      </c>
      <c r="U2996" s="591"/>
      <c r="V2996" s="550"/>
      <c r="W2996" s="543"/>
      <c r="X2996" s="538"/>
      <c r="Y2996" s="543"/>
      <c r="Z2996" s="538"/>
      <c r="AA2996" s="543"/>
      <c r="AB2996" s="538"/>
      <c r="AC2996" s="539"/>
      <c r="AD2996" s="552"/>
      <c r="AE2996" s="558"/>
      <c r="AF2996" s="586">
        <f>IF(AB2996=0,0,(AD2996/AB2996)*100)</f>
        <v>0</v>
      </c>
      <c r="AG2996" s="587"/>
      <c r="AH2996" s="538"/>
      <c r="AI2996" s="539"/>
      <c r="AJ2996" s="552"/>
      <c r="AK2996" s="558"/>
      <c r="AL2996" s="590">
        <f>IF(AH2996=0,0,(AJ2996/AH2996)*100)</f>
        <v>0</v>
      </c>
      <c r="AM2996" s="591"/>
      <c r="AN2996" s="538"/>
      <c r="AO2996" s="539"/>
      <c r="AP2996" s="552"/>
      <c r="AQ2996" s="558"/>
      <c r="AR2996" s="590">
        <f>IF(AN2996=0,0,(AP2996/AN2996)*100)</f>
        <v>0</v>
      </c>
      <c r="AS2996" s="591"/>
      <c r="AT2996" s="578">
        <f>AB2996+AH2996+AN2996</f>
        <v>0</v>
      </c>
      <c r="AU2996" s="579"/>
      <c r="AV2996" s="574">
        <f>AD2996+AJ2996+AP2996</f>
        <v>0</v>
      </c>
      <c r="AW2996" s="575"/>
      <c r="AX2996" s="590">
        <f>IF(AT2996=0,0,(AV2996/AT2996)*100)</f>
        <v>0</v>
      </c>
      <c r="AY2996" s="591"/>
      <c r="AZ2996" s="538"/>
      <c r="BA2996" s="539"/>
      <c r="BB2996" s="552"/>
      <c r="BC2996" s="558"/>
      <c r="BD2996" s="590">
        <f>IF(AZ2996=0,0,(BB2996/AZ2996)*100)</f>
        <v>0</v>
      </c>
      <c r="BE2996" s="591"/>
      <c r="BF2996" s="578">
        <f>AT2996+AZ2996</f>
        <v>0</v>
      </c>
      <c r="BG2996" s="579"/>
      <c r="BH2996" s="574">
        <f>AV2996+BB2996</f>
        <v>0</v>
      </c>
      <c r="BI2996" s="575"/>
      <c r="BJ2996" s="590">
        <f>IF(BF2996=0,0,(BH2996/BF2996)*100)</f>
        <v>0</v>
      </c>
      <c r="BK2996" s="591"/>
      <c r="BL2996" s="650">
        <f>(AD2996*2)+(AJ2996*2)+(AP2996*3)+BB2996</f>
        <v>0</v>
      </c>
      <c r="BM2996" s="651"/>
      <c r="BN2996" s="652"/>
      <c r="BO2996" s="599" t="e">
        <f>(BL2996*BR$2468)+(N2996*BR$2469)+(X2996*BR$2470)+(R2996*BR$2471)+(V2996*BR$2472)+(Z2996*BR$2473)</f>
        <v>#REF!</v>
      </c>
      <c r="BP2996" s="599" t="e">
        <f>((AZ2996-BB2996)*BR$2475)+((AT2996-AV2996)*BR$2474)+(H2996*BR$2476)+(P2996*BR$2477)</f>
        <v>#REF!</v>
      </c>
      <c r="BQ2996" s="54"/>
      <c r="BR2996" s="54"/>
      <c r="BS2996" s="54"/>
    </row>
    <row r="2997" spans="1:71" ht="21.75" customHeight="1">
      <c r="A2997" s="54"/>
      <c r="B2997" s="566"/>
      <c r="C2997" s="560" t="str">
        <f>IF(ROSTER!D$32="","",ROSTER!D$32)</f>
        <v/>
      </c>
      <c r="D2997" s="561"/>
      <c r="E2997" s="547"/>
      <c r="F2997" s="502"/>
      <c r="G2997" s="507"/>
      <c r="H2997" s="544"/>
      <c r="I2997" s="545"/>
      <c r="J2997" s="540"/>
      <c r="K2997" s="541"/>
      <c r="L2997" s="553"/>
      <c r="M2997" s="559"/>
      <c r="N2997" s="556" t="s">
        <v>14</v>
      </c>
      <c r="O2997" s="557"/>
      <c r="P2997" s="540"/>
      <c r="Q2997" s="541"/>
      <c r="R2997" s="553"/>
      <c r="S2997" s="559"/>
      <c r="T2997" s="592"/>
      <c r="U2997" s="593"/>
      <c r="V2997" s="551"/>
      <c r="W2997" s="545"/>
      <c r="X2997" s="540"/>
      <c r="Y2997" s="545"/>
      <c r="Z2997" s="540"/>
      <c r="AA2997" s="545"/>
      <c r="AB2997" s="540"/>
      <c r="AC2997" s="541"/>
      <c r="AD2997" s="553"/>
      <c r="AE2997" s="559"/>
      <c r="AF2997" s="588"/>
      <c r="AG2997" s="589"/>
      <c r="AH2997" s="540"/>
      <c r="AI2997" s="541"/>
      <c r="AJ2997" s="553"/>
      <c r="AK2997" s="559"/>
      <c r="AL2997" s="592"/>
      <c r="AM2997" s="593"/>
      <c r="AN2997" s="540"/>
      <c r="AO2997" s="541"/>
      <c r="AP2997" s="553"/>
      <c r="AQ2997" s="559"/>
      <c r="AR2997" s="592"/>
      <c r="AS2997" s="593"/>
      <c r="AT2997" s="580"/>
      <c r="AU2997" s="581"/>
      <c r="AV2997" s="576"/>
      <c r="AW2997" s="577"/>
      <c r="AX2997" s="592"/>
      <c r="AY2997" s="593"/>
      <c r="AZ2997" s="540"/>
      <c r="BA2997" s="541"/>
      <c r="BB2997" s="553"/>
      <c r="BC2997" s="559"/>
      <c r="BD2997" s="592"/>
      <c r="BE2997" s="593"/>
      <c r="BF2997" s="580"/>
      <c r="BG2997" s="581"/>
      <c r="BH2997" s="576"/>
      <c r="BI2997" s="577"/>
      <c r="BJ2997" s="592"/>
      <c r="BK2997" s="593"/>
      <c r="BL2997" s="653"/>
      <c r="BM2997" s="654"/>
      <c r="BN2997" s="655"/>
      <c r="BO2997" s="600"/>
      <c r="BP2997" s="600"/>
      <c r="BQ2997" s="54"/>
      <c r="BR2997" s="54"/>
      <c r="BS2997" s="54"/>
    </row>
    <row r="2998" spans="1:71" ht="21.75" customHeight="1">
      <c r="A2998" s="54"/>
      <c r="B2998" s="565" t="str">
        <f>IF(ROSTER!B$34="","",ROSTER!B$34)</f>
        <v/>
      </c>
      <c r="C2998" s="536" t="str">
        <f>IF(ROSTER!C$34="","",ROSTER!C$34)</f>
        <v/>
      </c>
      <c r="D2998" s="537"/>
      <c r="E2998" s="546"/>
      <c r="F2998" s="501">
        <f>IF(E2998="y",1,IF(E2998="S",1,0))</f>
        <v>0</v>
      </c>
      <c r="G2998" s="506">
        <f>IF(E2998="S",1,0)</f>
        <v>0</v>
      </c>
      <c r="H2998" s="542"/>
      <c r="I2998" s="543"/>
      <c r="J2998" s="538"/>
      <c r="K2998" s="539"/>
      <c r="L2998" s="552"/>
      <c r="M2998" s="558"/>
      <c r="N2998" s="554">
        <f>L2998+J2998</f>
        <v>0</v>
      </c>
      <c r="O2998" s="555"/>
      <c r="P2998" s="538"/>
      <c r="Q2998" s="539"/>
      <c r="R2998" s="552"/>
      <c r="S2998" s="558"/>
      <c r="T2998" s="590">
        <f t="shared" ref="T2998:T3015" si="2691">R2998-P2998</f>
        <v>0</v>
      </c>
      <c r="U2998" s="591"/>
      <c r="V2998" s="550"/>
      <c r="W2998" s="543"/>
      <c r="X2998" s="538"/>
      <c r="Y2998" s="543"/>
      <c r="Z2998" s="538"/>
      <c r="AA2998" s="543"/>
      <c r="AB2998" s="538"/>
      <c r="AC2998" s="539"/>
      <c r="AD2998" s="552"/>
      <c r="AE2998" s="558"/>
      <c r="AF2998" s="586">
        <f>IF(AB2998=0,0,(AD2998/AB2998)*100)</f>
        <v>0</v>
      </c>
      <c r="AG2998" s="587"/>
      <c r="AH2998" s="538"/>
      <c r="AI2998" s="539"/>
      <c r="AJ2998" s="552"/>
      <c r="AK2998" s="558"/>
      <c r="AL2998" s="590">
        <f>IF(AH2998=0,0,(AJ2998/AH2998)*100)</f>
        <v>0</v>
      </c>
      <c r="AM2998" s="591"/>
      <c r="AN2998" s="538"/>
      <c r="AO2998" s="539"/>
      <c r="AP2998" s="552"/>
      <c r="AQ2998" s="558"/>
      <c r="AR2998" s="590">
        <f>IF(AN2998=0,0,(AP2998/AN2998)*100)</f>
        <v>0</v>
      </c>
      <c r="AS2998" s="591"/>
      <c r="AT2998" s="578">
        <f>AB2998+AH2998+AN2998</f>
        <v>0</v>
      </c>
      <c r="AU2998" s="579"/>
      <c r="AV2998" s="574">
        <f>AD2998+AJ2998+AP2998</f>
        <v>0</v>
      </c>
      <c r="AW2998" s="575"/>
      <c r="AX2998" s="590">
        <f>IF(AT2998=0,0,(AV2998/AT2998)*100)</f>
        <v>0</v>
      </c>
      <c r="AY2998" s="591"/>
      <c r="AZ2998" s="538"/>
      <c r="BA2998" s="539"/>
      <c r="BB2998" s="552"/>
      <c r="BC2998" s="558"/>
      <c r="BD2998" s="590">
        <f>IF(AZ2998=0,0,(BB2998/AZ2998)*100)</f>
        <v>0</v>
      </c>
      <c r="BE2998" s="591"/>
      <c r="BF2998" s="578">
        <f>AT2998+AZ2998</f>
        <v>0</v>
      </c>
      <c r="BG2998" s="579"/>
      <c r="BH2998" s="574">
        <f>AV2998+BB2998</f>
        <v>0</v>
      </c>
      <c r="BI2998" s="575"/>
      <c r="BJ2998" s="590">
        <f>IF(BF2998=0,0,(BH2998/BF2998)*100)</f>
        <v>0</v>
      </c>
      <c r="BK2998" s="591"/>
      <c r="BL2998" s="650">
        <f>(AD2998*2)+(AJ2998*2)+(AP2998*3)+BB2998</f>
        <v>0</v>
      </c>
      <c r="BM2998" s="651"/>
      <c r="BN2998" s="652"/>
      <c r="BO2998" s="599" t="e">
        <f>(BL2998*BR$2468)+(N2998*BR$2469)+(X2998*BR$2470)+(R2998*BR$2471)+(V2998*BR$2472)+(Z2998*BR$2473)</f>
        <v>#REF!</v>
      </c>
      <c r="BP2998" s="599" t="e">
        <f>((AZ2998-BB2998)*BR$2475)+((AT2998-AV2998)*BR$2474)+(H2998*BR$2476)+(P2998*BR$2477)</f>
        <v>#REF!</v>
      </c>
      <c r="BQ2998" s="54"/>
      <c r="BR2998" s="54"/>
      <c r="BS2998" s="54"/>
    </row>
    <row r="2999" spans="1:71" ht="21.75" customHeight="1">
      <c r="A2999" s="54"/>
      <c r="B2999" s="566"/>
      <c r="C2999" s="560" t="str">
        <f>IF(ROSTER!D$34="","",ROSTER!D$34)</f>
        <v/>
      </c>
      <c r="D2999" s="561"/>
      <c r="E2999" s="547"/>
      <c r="F2999" s="502"/>
      <c r="G2999" s="507"/>
      <c r="H2999" s="544"/>
      <c r="I2999" s="545"/>
      <c r="J2999" s="540"/>
      <c r="K2999" s="541"/>
      <c r="L2999" s="553"/>
      <c r="M2999" s="559"/>
      <c r="N2999" s="556" t="s">
        <v>14</v>
      </c>
      <c r="O2999" s="557"/>
      <c r="P2999" s="540"/>
      <c r="Q2999" s="541"/>
      <c r="R2999" s="553"/>
      <c r="S2999" s="559"/>
      <c r="T2999" s="592"/>
      <c r="U2999" s="593"/>
      <c r="V2999" s="551"/>
      <c r="W2999" s="545"/>
      <c r="X2999" s="540"/>
      <c r="Y2999" s="545"/>
      <c r="Z2999" s="540"/>
      <c r="AA2999" s="545"/>
      <c r="AB2999" s="540"/>
      <c r="AC2999" s="541"/>
      <c r="AD2999" s="553"/>
      <c r="AE2999" s="559"/>
      <c r="AF2999" s="588"/>
      <c r="AG2999" s="589"/>
      <c r="AH2999" s="540"/>
      <c r="AI2999" s="541"/>
      <c r="AJ2999" s="553"/>
      <c r="AK2999" s="559"/>
      <c r="AL2999" s="592"/>
      <c r="AM2999" s="593"/>
      <c r="AN2999" s="540"/>
      <c r="AO2999" s="541"/>
      <c r="AP2999" s="553"/>
      <c r="AQ2999" s="559"/>
      <c r="AR2999" s="592"/>
      <c r="AS2999" s="593"/>
      <c r="AT2999" s="580"/>
      <c r="AU2999" s="581"/>
      <c r="AV2999" s="576"/>
      <c r="AW2999" s="577"/>
      <c r="AX2999" s="592"/>
      <c r="AY2999" s="593"/>
      <c r="AZ2999" s="540"/>
      <c r="BA2999" s="541"/>
      <c r="BB2999" s="553"/>
      <c r="BC2999" s="559"/>
      <c r="BD2999" s="592"/>
      <c r="BE2999" s="593"/>
      <c r="BF2999" s="580"/>
      <c r="BG2999" s="581"/>
      <c r="BH2999" s="576"/>
      <c r="BI2999" s="577"/>
      <c r="BJ2999" s="592"/>
      <c r="BK2999" s="593"/>
      <c r="BL2999" s="653"/>
      <c r="BM2999" s="654"/>
      <c r="BN2999" s="655"/>
      <c r="BO2999" s="600"/>
      <c r="BP2999" s="600"/>
      <c r="BQ2999" s="54"/>
      <c r="BR2999" s="54"/>
      <c r="BS2999" s="54"/>
    </row>
    <row r="3000" spans="1:71" ht="21.75" customHeight="1">
      <c r="A3000" s="54"/>
      <c r="B3000" s="565" t="str">
        <f>IF(ROSTER!B$36="","",ROSTER!B$36)</f>
        <v/>
      </c>
      <c r="C3000" s="536" t="str">
        <f>IF(ROSTER!C$36="","",ROSTER!C$36)</f>
        <v/>
      </c>
      <c r="D3000" s="537"/>
      <c r="E3000" s="546"/>
      <c r="F3000" s="501">
        <f>IF(E3000="y",1,IF(E3000="S",1,0))</f>
        <v>0</v>
      </c>
      <c r="G3000" s="506">
        <f>IF(E3000="S",1,0)</f>
        <v>0</v>
      </c>
      <c r="H3000" s="542"/>
      <c r="I3000" s="543"/>
      <c r="J3000" s="538"/>
      <c r="K3000" s="539"/>
      <c r="L3000" s="552"/>
      <c r="M3000" s="558"/>
      <c r="N3000" s="554">
        <f>L3000+J3000</f>
        <v>0</v>
      </c>
      <c r="O3000" s="555"/>
      <c r="P3000" s="538"/>
      <c r="Q3000" s="539"/>
      <c r="R3000" s="552"/>
      <c r="S3000" s="558"/>
      <c r="T3000" s="590">
        <f t="shared" ref="T3000:T3015" si="2692">R3000-P3000</f>
        <v>0</v>
      </c>
      <c r="U3000" s="591"/>
      <c r="V3000" s="550"/>
      <c r="W3000" s="543"/>
      <c r="X3000" s="538"/>
      <c r="Y3000" s="543"/>
      <c r="Z3000" s="538"/>
      <c r="AA3000" s="543"/>
      <c r="AB3000" s="538"/>
      <c r="AC3000" s="539"/>
      <c r="AD3000" s="552"/>
      <c r="AE3000" s="558"/>
      <c r="AF3000" s="586">
        <f>IF(AB3000=0,0,(AD3000/AB3000)*100)</f>
        <v>0</v>
      </c>
      <c r="AG3000" s="587"/>
      <c r="AH3000" s="538"/>
      <c r="AI3000" s="539"/>
      <c r="AJ3000" s="552"/>
      <c r="AK3000" s="558"/>
      <c r="AL3000" s="590">
        <f>IF(AH3000=0,0,(AJ3000/AH3000)*100)</f>
        <v>0</v>
      </c>
      <c r="AM3000" s="591"/>
      <c r="AN3000" s="538"/>
      <c r="AO3000" s="539"/>
      <c r="AP3000" s="552"/>
      <c r="AQ3000" s="558"/>
      <c r="AR3000" s="590">
        <f>IF(AN3000=0,0,(AP3000/AN3000)*100)</f>
        <v>0</v>
      </c>
      <c r="AS3000" s="591"/>
      <c r="AT3000" s="578">
        <f>AB3000+AH3000+AN3000</f>
        <v>0</v>
      </c>
      <c r="AU3000" s="579"/>
      <c r="AV3000" s="574">
        <f>AD3000+AJ3000+AP3000</f>
        <v>0</v>
      </c>
      <c r="AW3000" s="575"/>
      <c r="AX3000" s="590">
        <f>IF(AT3000=0,0,(AV3000/AT3000)*100)</f>
        <v>0</v>
      </c>
      <c r="AY3000" s="591"/>
      <c r="AZ3000" s="538"/>
      <c r="BA3000" s="539"/>
      <c r="BB3000" s="552"/>
      <c r="BC3000" s="558"/>
      <c r="BD3000" s="590">
        <f>IF(AZ3000=0,0,(BB3000/AZ3000)*100)</f>
        <v>0</v>
      </c>
      <c r="BE3000" s="591"/>
      <c r="BF3000" s="578">
        <f>AT3000+AZ3000</f>
        <v>0</v>
      </c>
      <c r="BG3000" s="579"/>
      <c r="BH3000" s="574">
        <f>AV3000+BB3000</f>
        <v>0</v>
      </c>
      <c r="BI3000" s="575"/>
      <c r="BJ3000" s="590">
        <f>IF(BF3000=0,0,(BH3000/BF3000)*100)</f>
        <v>0</v>
      </c>
      <c r="BK3000" s="591"/>
      <c r="BL3000" s="650">
        <f>(AD3000*2)+(AJ3000*2)+(AP3000*3)+BB3000</f>
        <v>0</v>
      </c>
      <c r="BM3000" s="651"/>
      <c r="BN3000" s="652"/>
      <c r="BO3000" s="599" t="e">
        <f>(BL3000*BR$2468)+(N3000*BR$2469)+(X3000*BR$2470)+(R3000*BR$2471)+(V3000*BR$2472)+(Z3000*BR$2473)</f>
        <v>#REF!</v>
      </c>
      <c r="BP3000" s="599" t="e">
        <f>((AZ3000-BB3000)*BR$2475)+((AT3000-AV3000)*BR$2474)+(H3000*BR$2476)+(P3000*BR$2477)</f>
        <v>#REF!</v>
      </c>
      <c r="BQ3000" s="54"/>
      <c r="BR3000" s="54"/>
      <c r="BS3000" s="54"/>
    </row>
    <row r="3001" spans="1:71" ht="21.75" customHeight="1">
      <c r="A3001" s="54"/>
      <c r="B3001" s="566"/>
      <c r="C3001" s="560" t="str">
        <f>IF(ROSTER!D$36="","",ROSTER!D$36)</f>
        <v/>
      </c>
      <c r="D3001" s="561"/>
      <c r="E3001" s="547"/>
      <c r="F3001" s="502"/>
      <c r="G3001" s="507"/>
      <c r="H3001" s="544"/>
      <c r="I3001" s="545"/>
      <c r="J3001" s="540"/>
      <c r="K3001" s="541"/>
      <c r="L3001" s="553"/>
      <c r="M3001" s="559"/>
      <c r="N3001" s="556" t="s">
        <v>14</v>
      </c>
      <c r="O3001" s="557"/>
      <c r="P3001" s="540"/>
      <c r="Q3001" s="541"/>
      <c r="R3001" s="553"/>
      <c r="S3001" s="559"/>
      <c r="T3001" s="592"/>
      <c r="U3001" s="593"/>
      <c r="V3001" s="551"/>
      <c r="W3001" s="545"/>
      <c r="X3001" s="540"/>
      <c r="Y3001" s="545"/>
      <c r="Z3001" s="540"/>
      <c r="AA3001" s="545"/>
      <c r="AB3001" s="540"/>
      <c r="AC3001" s="541"/>
      <c r="AD3001" s="553"/>
      <c r="AE3001" s="559"/>
      <c r="AF3001" s="588"/>
      <c r="AG3001" s="589"/>
      <c r="AH3001" s="540"/>
      <c r="AI3001" s="541"/>
      <c r="AJ3001" s="553"/>
      <c r="AK3001" s="559"/>
      <c r="AL3001" s="592"/>
      <c r="AM3001" s="593"/>
      <c r="AN3001" s="540"/>
      <c r="AO3001" s="541"/>
      <c r="AP3001" s="553"/>
      <c r="AQ3001" s="559"/>
      <c r="AR3001" s="592"/>
      <c r="AS3001" s="593"/>
      <c r="AT3001" s="580"/>
      <c r="AU3001" s="581"/>
      <c r="AV3001" s="576"/>
      <c r="AW3001" s="577"/>
      <c r="AX3001" s="592"/>
      <c r="AY3001" s="593"/>
      <c r="AZ3001" s="540"/>
      <c r="BA3001" s="541"/>
      <c r="BB3001" s="553"/>
      <c r="BC3001" s="559"/>
      <c r="BD3001" s="592"/>
      <c r="BE3001" s="593"/>
      <c r="BF3001" s="580"/>
      <c r="BG3001" s="581"/>
      <c r="BH3001" s="576"/>
      <c r="BI3001" s="577"/>
      <c r="BJ3001" s="592"/>
      <c r="BK3001" s="593"/>
      <c r="BL3001" s="653"/>
      <c r="BM3001" s="654"/>
      <c r="BN3001" s="655"/>
      <c r="BO3001" s="600"/>
      <c r="BP3001" s="600"/>
      <c r="BQ3001" s="54"/>
      <c r="BR3001" s="54"/>
      <c r="BS3001" s="54"/>
    </row>
    <row r="3002" spans="1:71" ht="21.75" customHeight="1">
      <c r="A3002" s="54"/>
      <c r="B3002" s="565" t="str">
        <f>IF(ROSTER!B$38="","",ROSTER!B$38)</f>
        <v/>
      </c>
      <c r="C3002" s="536" t="str">
        <f>IF(ROSTER!C$38="","",ROSTER!C$38)</f>
        <v/>
      </c>
      <c r="D3002" s="537"/>
      <c r="E3002" s="546"/>
      <c r="F3002" s="501">
        <f>IF(E3002="y",1,IF(E3002="S",1,0))</f>
        <v>0</v>
      </c>
      <c r="G3002" s="506">
        <f>IF(E3002="S",1,0)</f>
        <v>0</v>
      </c>
      <c r="H3002" s="542"/>
      <c r="I3002" s="543"/>
      <c r="J3002" s="538"/>
      <c r="K3002" s="539"/>
      <c r="L3002" s="552"/>
      <c r="M3002" s="558"/>
      <c r="N3002" s="554">
        <f>L3002+J3002</f>
        <v>0</v>
      </c>
      <c r="O3002" s="555"/>
      <c r="P3002" s="538"/>
      <c r="Q3002" s="539"/>
      <c r="R3002" s="552"/>
      <c r="S3002" s="558"/>
      <c r="T3002" s="590">
        <f t="shared" ref="T3002:T3015" si="2693">R3002-P3002</f>
        <v>0</v>
      </c>
      <c r="U3002" s="591"/>
      <c r="V3002" s="550"/>
      <c r="W3002" s="543"/>
      <c r="X3002" s="538"/>
      <c r="Y3002" s="543"/>
      <c r="Z3002" s="538"/>
      <c r="AA3002" s="543"/>
      <c r="AB3002" s="538"/>
      <c r="AC3002" s="539"/>
      <c r="AD3002" s="552"/>
      <c r="AE3002" s="558"/>
      <c r="AF3002" s="586">
        <f>IF(AB3002=0,0,(AD3002/AB3002)*100)</f>
        <v>0</v>
      </c>
      <c r="AG3002" s="587"/>
      <c r="AH3002" s="538"/>
      <c r="AI3002" s="539"/>
      <c r="AJ3002" s="552"/>
      <c r="AK3002" s="558"/>
      <c r="AL3002" s="590">
        <f>IF(AH3002=0,0,(AJ3002/AH3002)*100)</f>
        <v>0</v>
      </c>
      <c r="AM3002" s="591"/>
      <c r="AN3002" s="538"/>
      <c r="AO3002" s="539"/>
      <c r="AP3002" s="552"/>
      <c r="AQ3002" s="558"/>
      <c r="AR3002" s="590">
        <f>IF(AN3002=0,0,(AP3002/AN3002)*100)</f>
        <v>0</v>
      </c>
      <c r="AS3002" s="591"/>
      <c r="AT3002" s="578">
        <f>AB3002+AH3002+AN3002</f>
        <v>0</v>
      </c>
      <c r="AU3002" s="579"/>
      <c r="AV3002" s="574">
        <f>AD3002+AJ3002+AP3002</f>
        <v>0</v>
      </c>
      <c r="AW3002" s="575"/>
      <c r="AX3002" s="590">
        <f>IF(AT3002=0,0,(AV3002/AT3002)*100)</f>
        <v>0</v>
      </c>
      <c r="AY3002" s="591"/>
      <c r="AZ3002" s="538"/>
      <c r="BA3002" s="539"/>
      <c r="BB3002" s="552"/>
      <c r="BC3002" s="558"/>
      <c r="BD3002" s="590">
        <f>IF(AZ3002=0,0,(BB3002/AZ3002)*100)</f>
        <v>0</v>
      </c>
      <c r="BE3002" s="591"/>
      <c r="BF3002" s="578">
        <f>AT3002+AZ3002</f>
        <v>0</v>
      </c>
      <c r="BG3002" s="579"/>
      <c r="BH3002" s="574">
        <f>AV3002+BB3002</f>
        <v>0</v>
      </c>
      <c r="BI3002" s="575"/>
      <c r="BJ3002" s="590">
        <f>IF(BF3002=0,0,(BH3002/BF3002)*100)</f>
        <v>0</v>
      </c>
      <c r="BK3002" s="591"/>
      <c r="BL3002" s="650">
        <f>(AD3002*2)+(AJ3002*2)+(AP3002*3)+BB3002</f>
        <v>0</v>
      </c>
      <c r="BM3002" s="651"/>
      <c r="BN3002" s="652"/>
      <c r="BO3002" s="599" t="e">
        <f>(BL3002*BR$2468)+(N3002*BR$2469)+(X3002*BR$2470)+(R3002*BR$2471)+(V3002*BR$2472)+(Z3002*BR$2473)</f>
        <v>#REF!</v>
      </c>
      <c r="BP3002" s="599" t="e">
        <f>((AZ3002-BB3002)*BR$2475)+((AT3002-AV3002)*BR$2474)+(H3002*BR$2476)+(P3002*BR$2477)</f>
        <v>#REF!</v>
      </c>
      <c r="BQ3002" s="54"/>
      <c r="BR3002" s="54"/>
      <c r="BS3002" s="54"/>
    </row>
    <row r="3003" spans="1:71" ht="21.75" customHeight="1">
      <c r="A3003" s="54"/>
      <c r="B3003" s="566"/>
      <c r="C3003" s="560" t="str">
        <f>IF(ROSTER!D$38="","",ROSTER!D$38)</f>
        <v/>
      </c>
      <c r="D3003" s="561"/>
      <c r="E3003" s="547"/>
      <c r="F3003" s="502"/>
      <c r="G3003" s="507"/>
      <c r="H3003" s="544"/>
      <c r="I3003" s="545"/>
      <c r="J3003" s="540"/>
      <c r="K3003" s="541"/>
      <c r="L3003" s="553"/>
      <c r="M3003" s="559"/>
      <c r="N3003" s="556" t="s">
        <v>14</v>
      </c>
      <c r="O3003" s="557"/>
      <c r="P3003" s="540"/>
      <c r="Q3003" s="541"/>
      <c r="R3003" s="553"/>
      <c r="S3003" s="559"/>
      <c r="T3003" s="592"/>
      <c r="U3003" s="593"/>
      <c r="V3003" s="551"/>
      <c r="W3003" s="545"/>
      <c r="X3003" s="540"/>
      <c r="Y3003" s="545"/>
      <c r="Z3003" s="540"/>
      <c r="AA3003" s="545"/>
      <c r="AB3003" s="540"/>
      <c r="AC3003" s="541"/>
      <c r="AD3003" s="553"/>
      <c r="AE3003" s="559"/>
      <c r="AF3003" s="588"/>
      <c r="AG3003" s="589"/>
      <c r="AH3003" s="540"/>
      <c r="AI3003" s="541"/>
      <c r="AJ3003" s="553"/>
      <c r="AK3003" s="559"/>
      <c r="AL3003" s="592"/>
      <c r="AM3003" s="593"/>
      <c r="AN3003" s="540"/>
      <c r="AO3003" s="541"/>
      <c r="AP3003" s="553"/>
      <c r="AQ3003" s="559"/>
      <c r="AR3003" s="592"/>
      <c r="AS3003" s="593"/>
      <c r="AT3003" s="580"/>
      <c r="AU3003" s="581"/>
      <c r="AV3003" s="576"/>
      <c r="AW3003" s="577"/>
      <c r="AX3003" s="592"/>
      <c r="AY3003" s="593"/>
      <c r="AZ3003" s="540"/>
      <c r="BA3003" s="541"/>
      <c r="BB3003" s="553"/>
      <c r="BC3003" s="559"/>
      <c r="BD3003" s="592"/>
      <c r="BE3003" s="593"/>
      <c r="BF3003" s="580"/>
      <c r="BG3003" s="581"/>
      <c r="BH3003" s="576"/>
      <c r="BI3003" s="577"/>
      <c r="BJ3003" s="592"/>
      <c r="BK3003" s="593"/>
      <c r="BL3003" s="653"/>
      <c r="BM3003" s="654"/>
      <c r="BN3003" s="655"/>
      <c r="BO3003" s="600"/>
      <c r="BP3003" s="600"/>
      <c r="BQ3003" s="54"/>
      <c r="BR3003" s="54"/>
      <c r="BS3003" s="54"/>
    </row>
    <row r="3004" spans="1:71" ht="21.75" customHeight="1">
      <c r="A3004" s="54"/>
      <c r="B3004" s="565" t="str">
        <f>IF(ROSTER!B$40="","",ROSTER!B$40)</f>
        <v/>
      </c>
      <c r="C3004" s="536" t="str">
        <f>IF(ROSTER!C$40="","",ROSTER!C$40)</f>
        <v/>
      </c>
      <c r="D3004" s="537"/>
      <c r="E3004" s="546"/>
      <c r="F3004" s="501">
        <f>IF(E3004="y",1,IF(E3004="S",1,0))</f>
        <v>0</v>
      </c>
      <c r="G3004" s="506">
        <f>IF(E3004="S",1,0)</f>
        <v>0</v>
      </c>
      <c r="H3004" s="542"/>
      <c r="I3004" s="543"/>
      <c r="J3004" s="538"/>
      <c r="K3004" s="539"/>
      <c r="L3004" s="552"/>
      <c r="M3004" s="558"/>
      <c r="N3004" s="554">
        <f>L3004+J3004</f>
        <v>0</v>
      </c>
      <c r="O3004" s="555"/>
      <c r="P3004" s="538"/>
      <c r="Q3004" s="539"/>
      <c r="R3004" s="552"/>
      <c r="S3004" s="558"/>
      <c r="T3004" s="590">
        <f t="shared" ref="T3004:T3015" si="2694">R3004-P3004</f>
        <v>0</v>
      </c>
      <c r="U3004" s="591"/>
      <c r="V3004" s="550"/>
      <c r="W3004" s="543"/>
      <c r="X3004" s="538"/>
      <c r="Y3004" s="543"/>
      <c r="Z3004" s="538"/>
      <c r="AA3004" s="543"/>
      <c r="AB3004" s="538"/>
      <c r="AC3004" s="539"/>
      <c r="AD3004" s="552"/>
      <c r="AE3004" s="558"/>
      <c r="AF3004" s="586">
        <f>IF(AB3004=0,0,(AD3004/AB3004)*100)</f>
        <v>0</v>
      </c>
      <c r="AG3004" s="587"/>
      <c r="AH3004" s="538"/>
      <c r="AI3004" s="539"/>
      <c r="AJ3004" s="552"/>
      <c r="AK3004" s="558"/>
      <c r="AL3004" s="590">
        <f>IF(AH3004=0,0,(AJ3004/AH3004)*100)</f>
        <v>0</v>
      </c>
      <c r="AM3004" s="591"/>
      <c r="AN3004" s="538"/>
      <c r="AO3004" s="539"/>
      <c r="AP3004" s="552"/>
      <c r="AQ3004" s="558"/>
      <c r="AR3004" s="590">
        <f>IF(AN3004=0,0,(AP3004/AN3004)*100)</f>
        <v>0</v>
      </c>
      <c r="AS3004" s="591"/>
      <c r="AT3004" s="578">
        <f>AB3004+AH3004+AN3004</f>
        <v>0</v>
      </c>
      <c r="AU3004" s="579"/>
      <c r="AV3004" s="574">
        <f>AD3004+AJ3004+AP3004</f>
        <v>0</v>
      </c>
      <c r="AW3004" s="575"/>
      <c r="AX3004" s="590">
        <f>IF(AT3004=0,0,(AV3004/AT3004)*100)</f>
        <v>0</v>
      </c>
      <c r="AY3004" s="591"/>
      <c r="AZ3004" s="538"/>
      <c r="BA3004" s="539"/>
      <c r="BB3004" s="552"/>
      <c r="BC3004" s="558"/>
      <c r="BD3004" s="590">
        <f>IF(AZ3004=0,0,(BB3004/AZ3004)*100)</f>
        <v>0</v>
      </c>
      <c r="BE3004" s="591"/>
      <c r="BF3004" s="578">
        <f>AT3004+AZ3004</f>
        <v>0</v>
      </c>
      <c r="BG3004" s="579"/>
      <c r="BH3004" s="574">
        <f>AV3004+BB3004</f>
        <v>0</v>
      </c>
      <c r="BI3004" s="575"/>
      <c r="BJ3004" s="590">
        <f>IF(BF3004=0,0,(BH3004/BF3004)*100)</f>
        <v>0</v>
      </c>
      <c r="BK3004" s="591"/>
      <c r="BL3004" s="650">
        <f>(AD3004*2)+(AJ3004*2)+(AP3004*3)+BB3004</f>
        <v>0</v>
      </c>
      <c r="BM3004" s="651"/>
      <c r="BN3004" s="652"/>
      <c r="BO3004" s="599" t="e">
        <f>(BL3004*BR$2468)+(N3004*BR$2469)+(X3004*BR$2470)+(R3004*BR$2471)+(V3004*BR$2472)+(Z3004*BR$2473)</f>
        <v>#REF!</v>
      </c>
      <c r="BP3004" s="599" t="e">
        <f>((AZ3004-BB3004)*BR$2475)+((AT3004-AV3004)*BR$2474)+(H3004*BR$2476)+(P3004*BR$2477)</f>
        <v>#REF!</v>
      </c>
      <c r="BQ3004" s="54"/>
      <c r="BR3004" s="54"/>
      <c r="BS3004" s="54"/>
    </row>
    <row r="3005" spans="1:71" ht="21.75" customHeight="1">
      <c r="A3005" s="54"/>
      <c r="B3005" s="566"/>
      <c r="C3005" s="560" t="str">
        <f>IF(ROSTER!D$40="","",ROSTER!D$40)</f>
        <v/>
      </c>
      <c r="D3005" s="561"/>
      <c r="E3005" s="547"/>
      <c r="F3005" s="502"/>
      <c r="G3005" s="507"/>
      <c r="H3005" s="544"/>
      <c r="I3005" s="545"/>
      <c r="J3005" s="540"/>
      <c r="K3005" s="541"/>
      <c r="L3005" s="553"/>
      <c r="M3005" s="559"/>
      <c r="N3005" s="556" t="s">
        <v>14</v>
      </c>
      <c r="O3005" s="557"/>
      <c r="P3005" s="540"/>
      <c r="Q3005" s="541"/>
      <c r="R3005" s="553"/>
      <c r="S3005" s="559"/>
      <c r="T3005" s="592"/>
      <c r="U3005" s="593"/>
      <c r="V3005" s="551"/>
      <c r="W3005" s="545"/>
      <c r="X3005" s="540"/>
      <c r="Y3005" s="545"/>
      <c r="Z3005" s="540"/>
      <c r="AA3005" s="545"/>
      <c r="AB3005" s="540"/>
      <c r="AC3005" s="541"/>
      <c r="AD3005" s="553"/>
      <c r="AE3005" s="559"/>
      <c r="AF3005" s="588"/>
      <c r="AG3005" s="589"/>
      <c r="AH3005" s="540"/>
      <c r="AI3005" s="541"/>
      <c r="AJ3005" s="553"/>
      <c r="AK3005" s="559"/>
      <c r="AL3005" s="592"/>
      <c r="AM3005" s="593"/>
      <c r="AN3005" s="540"/>
      <c r="AO3005" s="541"/>
      <c r="AP3005" s="553"/>
      <c r="AQ3005" s="559"/>
      <c r="AR3005" s="592"/>
      <c r="AS3005" s="593"/>
      <c r="AT3005" s="580"/>
      <c r="AU3005" s="581"/>
      <c r="AV3005" s="576"/>
      <c r="AW3005" s="577"/>
      <c r="AX3005" s="592"/>
      <c r="AY3005" s="593"/>
      <c r="AZ3005" s="540"/>
      <c r="BA3005" s="541"/>
      <c r="BB3005" s="553"/>
      <c r="BC3005" s="559"/>
      <c r="BD3005" s="592"/>
      <c r="BE3005" s="593"/>
      <c r="BF3005" s="580"/>
      <c r="BG3005" s="581"/>
      <c r="BH3005" s="576"/>
      <c r="BI3005" s="577"/>
      <c r="BJ3005" s="592"/>
      <c r="BK3005" s="593"/>
      <c r="BL3005" s="653"/>
      <c r="BM3005" s="654"/>
      <c r="BN3005" s="655"/>
      <c r="BO3005" s="600"/>
      <c r="BP3005" s="600"/>
      <c r="BQ3005" s="54"/>
      <c r="BR3005" s="54"/>
      <c r="BS3005" s="54"/>
    </row>
    <row r="3006" spans="1:71" ht="21.75" customHeight="1">
      <c r="A3006" s="54"/>
      <c r="B3006" s="565" t="str">
        <f>IF(ROSTER!B$42="","",ROSTER!B$42)</f>
        <v/>
      </c>
      <c r="C3006" s="536" t="str">
        <f>IF(ROSTER!C$42="","",ROSTER!C$42)</f>
        <v/>
      </c>
      <c r="D3006" s="537"/>
      <c r="E3006" s="546"/>
      <c r="F3006" s="501">
        <f>IF(E3006="y",1,IF(E3006="S",1,0))</f>
        <v>0</v>
      </c>
      <c r="G3006" s="506">
        <f>IF(E3006="S",1,0)</f>
        <v>0</v>
      </c>
      <c r="H3006" s="542"/>
      <c r="I3006" s="543"/>
      <c r="J3006" s="538"/>
      <c r="K3006" s="539"/>
      <c r="L3006" s="552"/>
      <c r="M3006" s="558"/>
      <c r="N3006" s="554">
        <f>L3006+J3006</f>
        <v>0</v>
      </c>
      <c r="O3006" s="555"/>
      <c r="P3006" s="538"/>
      <c r="Q3006" s="539"/>
      <c r="R3006" s="552"/>
      <c r="S3006" s="558"/>
      <c r="T3006" s="590">
        <f t="shared" ref="T3006:T3015" si="2695">R3006-P3006</f>
        <v>0</v>
      </c>
      <c r="U3006" s="591"/>
      <c r="V3006" s="550"/>
      <c r="W3006" s="543"/>
      <c r="X3006" s="538"/>
      <c r="Y3006" s="543"/>
      <c r="Z3006" s="538"/>
      <c r="AA3006" s="543"/>
      <c r="AB3006" s="538"/>
      <c r="AC3006" s="539"/>
      <c r="AD3006" s="552"/>
      <c r="AE3006" s="558"/>
      <c r="AF3006" s="586">
        <f>IF(AB3006=0,0,(AD3006/AB3006)*100)</f>
        <v>0</v>
      </c>
      <c r="AG3006" s="587"/>
      <c r="AH3006" s="538"/>
      <c r="AI3006" s="539"/>
      <c r="AJ3006" s="552"/>
      <c r="AK3006" s="558"/>
      <c r="AL3006" s="590">
        <f>IF(AH3006=0,0,(AJ3006/AH3006)*100)</f>
        <v>0</v>
      </c>
      <c r="AM3006" s="591"/>
      <c r="AN3006" s="538"/>
      <c r="AO3006" s="539"/>
      <c r="AP3006" s="552"/>
      <c r="AQ3006" s="558"/>
      <c r="AR3006" s="590">
        <f>IF(AN3006=0,0,(AP3006/AN3006)*100)</f>
        <v>0</v>
      </c>
      <c r="AS3006" s="591"/>
      <c r="AT3006" s="578">
        <f>AB3006+AH3006+AN3006</f>
        <v>0</v>
      </c>
      <c r="AU3006" s="579"/>
      <c r="AV3006" s="574">
        <f>AD3006+AJ3006+AP3006</f>
        <v>0</v>
      </c>
      <c r="AW3006" s="575"/>
      <c r="AX3006" s="590">
        <f>IF(AT3006=0,0,(AV3006/AT3006)*100)</f>
        <v>0</v>
      </c>
      <c r="AY3006" s="591"/>
      <c r="AZ3006" s="538"/>
      <c r="BA3006" s="539"/>
      <c r="BB3006" s="552"/>
      <c r="BC3006" s="558"/>
      <c r="BD3006" s="590">
        <f>IF(AZ3006=0,0,(BB3006/AZ3006)*100)</f>
        <v>0</v>
      </c>
      <c r="BE3006" s="591"/>
      <c r="BF3006" s="578">
        <f>AT3006+AZ3006</f>
        <v>0</v>
      </c>
      <c r="BG3006" s="579"/>
      <c r="BH3006" s="574">
        <f>AV3006+BB3006</f>
        <v>0</v>
      </c>
      <c r="BI3006" s="575"/>
      <c r="BJ3006" s="590">
        <f>IF(BF3006=0,0,(BH3006/BF3006)*100)</f>
        <v>0</v>
      </c>
      <c r="BK3006" s="591"/>
      <c r="BL3006" s="650">
        <f>(AD3006*2)+(AJ3006*2)+(AP3006*3)+BB3006</f>
        <v>0</v>
      </c>
      <c r="BM3006" s="651"/>
      <c r="BN3006" s="652"/>
      <c r="BO3006" s="599" t="e">
        <f>(BL3006*BR$2468)+(N3006*BR$2469)+(X3006*BR$2470)+(R3006*BR$2471)+(V3006*BR$2472)+(Z3006*BR$2473)</f>
        <v>#REF!</v>
      </c>
      <c r="BP3006" s="599" t="e">
        <f>((AZ3006-BB3006)*BR$2475)+((AT3006-AV3006)*BR$2474)+(H3006*BR$2476)+(P3006*BR$2477)</f>
        <v>#REF!</v>
      </c>
      <c r="BQ3006" s="54"/>
      <c r="BR3006" s="54"/>
      <c r="BS3006" s="54"/>
    </row>
    <row r="3007" spans="1:71" ht="21.75" customHeight="1">
      <c r="A3007" s="54"/>
      <c r="B3007" s="566"/>
      <c r="C3007" s="560" t="str">
        <f>IF(ROSTER!D$42="","",ROSTER!D$42)</f>
        <v/>
      </c>
      <c r="D3007" s="561"/>
      <c r="E3007" s="547"/>
      <c r="F3007" s="502"/>
      <c r="G3007" s="507"/>
      <c r="H3007" s="544"/>
      <c r="I3007" s="545"/>
      <c r="J3007" s="540"/>
      <c r="K3007" s="541"/>
      <c r="L3007" s="553"/>
      <c r="M3007" s="559"/>
      <c r="N3007" s="556" t="s">
        <v>14</v>
      </c>
      <c r="O3007" s="557"/>
      <c r="P3007" s="540"/>
      <c r="Q3007" s="541"/>
      <c r="R3007" s="553"/>
      <c r="S3007" s="559"/>
      <c r="T3007" s="592"/>
      <c r="U3007" s="593"/>
      <c r="V3007" s="551"/>
      <c r="W3007" s="545"/>
      <c r="X3007" s="540"/>
      <c r="Y3007" s="545"/>
      <c r="Z3007" s="540"/>
      <c r="AA3007" s="545"/>
      <c r="AB3007" s="540"/>
      <c r="AC3007" s="541"/>
      <c r="AD3007" s="553"/>
      <c r="AE3007" s="559"/>
      <c r="AF3007" s="588"/>
      <c r="AG3007" s="589"/>
      <c r="AH3007" s="540"/>
      <c r="AI3007" s="541"/>
      <c r="AJ3007" s="553"/>
      <c r="AK3007" s="559"/>
      <c r="AL3007" s="592"/>
      <c r="AM3007" s="593"/>
      <c r="AN3007" s="540"/>
      <c r="AO3007" s="541"/>
      <c r="AP3007" s="553"/>
      <c r="AQ3007" s="559"/>
      <c r="AR3007" s="592"/>
      <c r="AS3007" s="593"/>
      <c r="AT3007" s="580"/>
      <c r="AU3007" s="581"/>
      <c r="AV3007" s="576"/>
      <c r="AW3007" s="577"/>
      <c r="AX3007" s="592"/>
      <c r="AY3007" s="593"/>
      <c r="AZ3007" s="540"/>
      <c r="BA3007" s="541"/>
      <c r="BB3007" s="553"/>
      <c r="BC3007" s="559"/>
      <c r="BD3007" s="592"/>
      <c r="BE3007" s="593"/>
      <c r="BF3007" s="580"/>
      <c r="BG3007" s="581"/>
      <c r="BH3007" s="576"/>
      <c r="BI3007" s="577"/>
      <c r="BJ3007" s="592"/>
      <c r="BK3007" s="593"/>
      <c r="BL3007" s="653"/>
      <c r="BM3007" s="654"/>
      <c r="BN3007" s="655"/>
      <c r="BO3007" s="600"/>
      <c r="BP3007" s="600"/>
      <c r="BQ3007" s="54"/>
      <c r="BR3007" s="54"/>
      <c r="BS3007" s="54"/>
    </row>
    <row r="3008" spans="1:71" ht="21.75" customHeight="1">
      <c r="A3008" s="54"/>
      <c r="B3008" s="565" t="str">
        <f>IF(ROSTER!B$44="","",ROSTER!B$44)</f>
        <v/>
      </c>
      <c r="C3008" s="536" t="str">
        <f>IF(ROSTER!C$44="","",ROSTER!C$44)</f>
        <v/>
      </c>
      <c r="D3008" s="537"/>
      <c r="E3008" s="546"/>
      <c r="F3008" s="501">
        <f>IF(E3008="y",1,IF(E3008="S",1,0))</f>
        <v>0</v>
      </c>
      <c r="G3008" s="506">
        <f>IF(E3008="S",1,0)</f>
        <v>0</v>
      </c>
      <c r="H3008" s="542"/>
      <c r="I3008" s="543"/>
      <c r="J3008" s="538"/>
      <c r="K3008" s="539"/>
      <c r="L3008" s="552"/>
      <c r="M3008" s="558"/>
      <c r="N3008" s="554">
        <f>L3008+J3008</f>
        <v>0</v>
      </c>
      <c r="O3008" s="555"/>
      <c r="P3008" s="538"/>
      <c r="Q3008" s="539"/>
      <c r="R3008" s="552"/>
      <c r="S3008" s="558"/>
      <c r="T3008" s="590">
        <f t="shared" ref="T3008:T3015" si="2696">R3008-P3008</f>
        <v>0</v>
      </c>
      <c r="U3008" s="591"/>
      <c r="V3008" s="550"/>
      <c r="W3008" s="543"/>
      <c r="X3008" s="538"/>
      <c r="Y3008" s="543"/>
      <c r="Z3008" s="538"/>
      <c r="AA3008" s="543"/>
      <c r="AB3008" s="538"/>
      <c r="AC3008" s="539"/>
      <c r="AD3008" s="552"/>
      <c r="AE3008" s="558"/>
      <c r="AF3008" s="586">
        <f>IF(AB3008=0,0,(AD3008/AB3008)*100)</f>
        <v>0</v>
      </c>
      <c r="AG3008" s="587"/>
      <c r="AH3008" s="538"/>
      <c r="AI3008" s="539"/>
      <c r="AJ3008" s="552"/>
      <c r="AK3008" s="558"/>
      <c r="AL3008" s="590">
        <f>IF(AH3008=0,0,(AJ3008/AH3008)*100)</f>
        <v>0</v>
      </c>
      <c r="AM3008" s="591"/>
      <c r="AN3008" s="538"/>
      <c r="AO3008" s="539"/>
      <c r="AP3008" s="552"/>
      <c r="AQ3008" s="558"/>
      <c r="AR3008" s="590">
        <f>IF(AN3008=0,0,(AP3008/AN3008)*100)</f>
        <v>0</v>
      </c>
      <c r="AS3008" s="591"/>
      <c r="AT3008" s="578">
        <f>AB3008+AH3008+AN3008</f>
        <v>0</v>
      </c>
      <c r="AU3008" s="579"/>
      <c r="AV3008" s="574">
        <f>AD3008+AJ3008+AP3008</f>
        <v>0</v>
      </c>
      <c r="AW3008" s="575"/>
      <c r="AX3008" s="590">
        <f>IF(AT3008=0,0,(AV3008/AT3008)*100)</f>
        <v>0</v>
      </c>
      <c r="AY3008" s="591"/>
      <c r="AZ3008" s="538"/>
      <c r="BA3008" s="539"/>
      <c r="BB3008" s="552"/>
      <c r="BC3008" s="558"/>
      <c r="BD3008" s="590">
        <f>IF(AZ3008=0,0,(BB3008/AZ3008)*100)</f>
        <v>0</v>
      </c>
      <c r="BE3008" s="591"/>
      <c r="BF3008" s="578">
        <f>AT3008+AZ3008</f>
        <v>0</v>
      </c>
      <c r="BG3008" s="579"/>
      <c r="BH3008" s="574">
        <f>AV3008+BB3008</f>
        <v>0</v>
      </c>
      <c r="BI3008" s="575"/>
      <c r="BJ3008" s="590">
        <f>IF(BF3008=0,0,(BH3008/BF3008)*100)</f>
        <v>0</v>
      </c>
      <c r="BK3008" s="591"/>
      <c r="BL3008" s="650">
        <f>(AD3008*2)+(AJ3008*2)+(AP3008*3)+BB3008</f>
        <v>0</v>
      </c>
      <c r="BM3008" s="651"/>
      <c r="BN3008" s="652"/>
      <c r="BO3008" s="599" t="e">
        <f>(BL3008*BR$2468)+(N3008*BR$2469)+(X3008*BR$2470)+(R3008*BR$2471)+(V3008*BR$2472)+(Z3008*BR$2473)</f>
        <v>#REF!</v>
      </c>
      <c r="BP3008" s="599" t="e">
        <f>((AZ3008-BB3008)*BR$2475)+((AT3008-AV3008)*BR$2474)+(H3008*BR$2476)+(P3008*BR$2477)</f>
        <v>#REF!</v>
      </c>
      <c r="BQ3008" s="54"/>
      <c r="BR3008" s="54"/>
      <c r="BS3008" s="54"/>
    </row>
    <row r="3009" spans="1:71" ht="21.75" customHeight="1">
      <c r="A3009" s="54"/>
      <c r="B3009" s="566"/>
      <c r="C3009" s="560" t="str">
        <f>IF(ROSTER!D$44="","",ROSTER!D$44)</f>
        <v/>
      </c>
      <c r="D3009" s="561"/>
      <c r="E3009" s="547"/>
      <c r="F3009" s="502"/>
      <c r="G3009" s="507"/>
      <c r="H3009" s="544"/>
      <c r="I3009" s="545"/>
      <c r="J3009" s="540"/>
      <c r="K3009" s="541"/>
      <c r="L3009" s="553"/>
      <c r="M3009" s="559"/>
      <c r="N3009" s="556" t="s">
        <v>14</v>
      </c>
      <c r="O3009" s="557"/>
      <c r="P3009" s="540"/>
      <c r="Q3009" s="541"/>
      <c r="R3009" s="553"/>
      <c r="S3009" s="559"/>
      <c r="T3009" s="592"/>
      <c r="U3009" s="593"/>
      <c r="V3009" s="551"/>
      <c r="W3009" s="545"/>
      <c r="X3009" s="540"/>
      <c r="Y3009" s="545"/>
      <c r="Z3009" s="540"/>
      <c r="AA3009" s="545"/>
      <c r="AB3009" s="540"/>
      <c r="AC3009" s="541"/>
      <c r="AD3009" s="553"/>
      <c r="AE3009" s="559"/>
      <c r="AF3009" s="588"/>
      <c r="AG3009" s="589"/>
      <c r="AH3009" s="540"/>
      <c r="AI3009" s="541"/>
      <c r="AJ3009" s="553"/>
      <c r="AK3009" s="559"/>
      <c r="AL3009" s="592"/>
      <c r="AM3009" s="593"/>
      <c r="AN3009" s="540"/>
      <c r="AO3009" s="541"/>
      <c r="AP3009" s="553"/>
      <c r="AQ3009" s="559"/>
      <c r="AR3009" s="592"/>
      <c r="AS3009" s="593"/>
      <c r="AT3009" s="580"/>
      <c r="AU3009" s="581"/>
      <c r="AV3009" s="576"/>
      <c r="AW3009" s="577"/>
      <c r="AX3009" s="592"/>
      <c r="AY3009" s="593"/>
      <c r="AZ3009" s="540"/>
      <c r="BA3009" s="541"/>
      <c r="BB3009" s="553"/>
      <c r="BC3009" s="559"/>
      <c r="BD3009" s="592"/>
      <c r="BE3009" s="593"/>
      <c r="BF3009" s="580"/>
      <c r="BG3009" s="581"/>
      <c r="BH3009" s="576"/>
      <c r="BI3009" s="577"/>
      <c r="BJ3009" s="592"/>
      <c r="BK3009" s="593"/>
      <c r="BL3009" s="653"/>
      <c r="BM3009" s="654"/>
      <c r="BN3009" s="655"/>
      <c r="BO3009" s="600"/>
      <c r="BP3009" s="600"/>
      <c r="BQ3009" s="54"/>
      <c r="BR3009" s="54"/>
      <c r="BS3009" s="54"/>
    </row>
    <row r="3010" spans="1:71" ht="21.75" customHeight="1">
      <c r="A3010" s="54"/>
      <c r="B3010" s="565" t="str">
        <f>IF(ROSTER!B$46="","",ROSTER!B$46)</f>
        <v/>
      </c>
      <c r="C3010" s="536" t="str">
        <f>IF(ROSTER!C$46="","",ROSTER!C$46)</f>
        <v/>
      </c>
      <c r="D3010" s="537"/>
      <c r="E3010" s="546"/>
      <c r="F3010" s="501">
        <f>IF(E3010="y",1,IF(E3010="S",1,0))</f>
        <v>0</v>
      </c>
      <c r="G3010" s="506">
        <f>IF(E3010="S",1,0)</f>
        <v>0</v>
      </c>
      <c r="H3010" s="542"/>
      <c r="I3010" s="543"/>
      <c r="J3010" s="538"/>
      <c r="K3010" s="539"/>
      <c r="L3010" s="552"/>
      <c r="M3010" s="558"/>
      <c r="N3010" s="554">
        <f>L3010+J3010</f>
        <v>0</v>
      </c>
      <c r="O3010" s="555"/>
      <c r="P3010" s="538"/>
      <c r="Q3010" s="539"/>
      <c r="R3010" s="552"/>
      <c r="S3010" s="558"/>
      <c r="T3010" s="590">
        <f t="shared" ref="T3010:T3015" si="2697">R3010-P3010</f>
        <v>0</v>
      </c>
      <c r="U3010" s="591"/>
      <c r="V3010" s="550"/>
      <c r="W3010" s="543"/>
      <c r="X3010" s="538"/>
      <c r="Y3010" s="543"/>
      <c r="Z3010" s="538"/>
      <c r="AA3010" s="543"/>
      <c r="AB3010" s="538"/>
      <c r="AC3010" s="539"/>
      <c r="AD3010" s="552"/>
      <c r="AE3010" s="558"/>
      <c r="AF3010" s="586">
        <f>IF(AB3010=0,0,(AD3010/AB3010)*100)</f>
        <v>0</v>
      </c>
      <c r="AG3010" s="587"/>
      <c r="AH3010" s="538"/>
      <c r="AI3010" s="539"/>
      <c r="AJ3010" s="552"/>
      <c r="AK3010" s="558"/>
      <c r="AL3010" s="590">
        <f>IF(AH3010=0,0,(AJ3010/AH3010)*100)</f>
        <v>0</v>
      </c>
      <c r="AM3010" s="591"/>
      <c r="AN3010" s="538"/>
      <c r="AO3010" s="539"/>
      <c r="AP3010" s="552"/>
      <c r="AQ3010" s="558"/>
      <c r="AR3010" s="590">
        <f>IF(AN3010=0,0,(AP3010/AN3010)*100)</f>
        <v>0</v>
      </c>
      <c r="AS3010" s="591"/>
      <c r="AT3010" s="578">
        <f>AB3010+AH3010+AN3010</f>
        <v>0</v>
      </c>
      <c r="AU3010" s="579"/>
      <c r="AV3010" s="574">
        <f>AD3010+AJ3010+AP3010</f>
        <v>0</v>
      </c>
      <c r="AW3010" s="575"/>
      <c r="AX3010" s="590">
        <f>IF(AT3010=0,0,(AV3010/AT3010)*100)</f>
        <v>0</v>
      </c>
      <c r="AY3010" s="591"/>
      <c r="AZ3010" s="538"/>
      <c r="BA3010" s="539"/>
      <c r="BB3010" s="552"/>
      <c r="BC3010" s="558"/>
      <c r="BD3010" s="590">
        <f>IF(AZ3010=0,0,(BB3010/AZ3010)*100)</f>
        <v>0</v>
      </c>
      <c r="BE3010" s="591"/>
      <c r="BF3010" s="578">
        <f>AT3010+AZ3010</f>
        <v>0</v>
      </c>
      <c r="BG3010" s="579"/>
      <c r="BH3010" s="574">
        <f>AV3010+BB3010</f>
        <v>0</v>
      </c>
      <c r="BI3010" s="575"/>
      <c r="BJ3010" s="590">
        <f>IF(BF3010=0,0,(BH3010/BF3010)*100)</f>
        <v>0</v>
      </c>
      <c r="BK3010" s="591"/>
      <c r="BL3010" s="650">
        <f>(AD3010*2)+(AJ3010*2)+(AP3010*3)+BB3010</f>
        <v>0</v>
      </c>
      <c r="BM3010" s="651"/>
      <c r="BN3010" s="652"/>
      <c r="BO3010" s="601" t="e">
        <f>(BL3010*BR$74)+(N3010*BR$75)+(X3010*BR$76)+(R3010*BR$77)+(V3010*BR$78)+(Z3010*BR$79)</f>
        <v>#REF!</v>
      </c>
      <c r="BP3010" s="599" t="e">
        <f>((AZ3010-BB3010)*BR$81)+((AT3010-AV3010)*BR$80)+(H3010*BR$82)+(P3010*BR$83)</f>
        <v>#REF!</v>
      </c>
      <c r="BQ3010" s="54"/>
      <c r="BR3010" s="54"/>
      <c r="BS3010" s="54"/>
    </row>
    <row r="3011" spans="1:71" ht="22.5" customHeight="1">
      <c r="A3011" s="54"/>
      <c r="B3011" s="566"/>
      <c r="C3011" s="560" t="str">
        <f>IF(ROSTER!D$46="","",ROSTER!D$46)</f>
        <v/>
      </c>
      <c r="D3011" s="561"/>
      <c r="E3011" s="547"/>
      <c r="F3011" s="502"/>
      <c r="G3011" s="507"/>
      <c r="H3011" s="544"/>
      <c r="I3011" s="545"/>
      <c r="J3011" s="540"/>
      <c r="K3011" s="541"/>
      <c r="L3011" s="553"/>
      <c r="M3011" s="559"/>
      <c r="N3011" s="556" t="s">
        <v>14</v>
      </c>
      <c r="O3011" s="557"/>
      <c r="P3011" s="540"/>
      <c r="Q3011" s="541"/>
      <c r="R3011" s="553"/>
      <c r="S3011" s="559"/>
      <c r="T3011" s="592"/>
      <c r="U3011" s="593"/>
      <c r="V3011" s="551"/>
      <c r="W3011" s="545"/>
      <c r="X3011" s="540"/>
      <c r="Y3011" s="545"/>
      <c r="Z3011" s="540"/>
      <c r="AA3011" s="545"/>
      <c r="AB3011" s="540"/>
      <c r="AC3011" s="541"/>
      <c r="AD3011" s="553"/>
      <c r="AE3011" s="559"/>
      <c r="AF3011" s="588"/>
      <c r="AG3011" s="589"/>
      <c r="AH3011" s="540"/>
      <c r="AI3011" s="541"/>
      <c r="AJ3011" s="553"/>
      <c r="AK3011" s="559"/>
      <c r="AL3011" s="592"/>
      <c r="AM3011" s="593"/>
      <c r="AN3011" s="540"/>
      <c r="AO3011" s="541"/>
      <c r="AP3011" s="553"/>
      <c r="AQ3011" s="559"/>
      <c r="AR3011" s="592"/>
      <c r="AS3011" s="593"/>
      <c r="AT3011" s="580"/>
      <c r="AU3011" s="581"/>
      <c r="AV3011" s="576"/>
      <c r="AW3011" s="577"/>
      <c r="AX3011" s="592"/>
      <c r="AY3011" s="593"/>
      <c r="AZ3011" s="540"/>
      <c r="BA3011" s="541"/>
      <c r="BB3011" s="553"/>
      <c r="BC3011" s="559"/>
      <c r="BD3011" s="592"/>
      <c r="BE3011" s="593"/>
      <c r="BF3011" s="580"/>
      <c r="BG3011" s="581"/>
      <c r="BH3011" s="576"/>
      <c r="BI3011" s="577"/>
      <c r="BJ3011" s="592"/>
      <c r="BK3011" s="593"/>
      <c r="BL3011" s="653"/>
      <c r="BM3011" s="654"/>
      <c r="BN3011" s="655"/>
      <c r="BO3011" s="602"/>
      <c r="BP3011" s="600"/>
      <c r="BQ3011" s="54"/>
      <c r="BR3011" s="54"/>
      <c r="BS3011" s="54"/>
    </row>
    <row r="3012" spans="1:71" ht="21.75" customHeight="1">
      <c r="A3012" s="54"/>
      <c r="B3012" s="565" t="str">
        <f>IF(ROSTER!B$48="","",ROSTER!B$48)</f>
        <v/>
      </c>
      <c r="C3012" s="536" t="str">
        <f>IF(ROSTER!C$48="","",ROSTER!C$48)</f>
        <v/>
      </c>
      <c r="D3012" s="537"/>
      <c r="E3012" s="546"/>
      <c r="F3012" s="501">
        <f t="shared" ref="F3012" si="2698">IF(E3012="y",1,IF(E3012="S",1,0))</f>
        <v>0</v>
      </c>
      <c r="G3012" s="506">
        <f t="shared" ref="G3012" si="2699">IF(E3012="S",1,0)</f>
        <v>0</v>
      </c>
      <c r="H3012" s="542"/>
      <c r="I3012" s="543"/>
      <c r="J3012" s="538"/>
      <c r="K3012" s="539"/>
      <c r="L3012" s="552"/>
      <c r="M3012" s="558"/>
      <c r="N3012" s="554">
        <f t="shared" ref="N3012" si="2700">L3012+J3012</f>
        <v>0</v>
      </c>
      <c r="O3012" s="555"/>
      <c r="P3012" s="538"/>
      <c r="Q3012" s="539"/>
      <c r="R3012" s="552"/>
      <c r="S3012" s="558"/>
      <c r="T3012" s="590">
        <f t="shared" ref="T3012:T3015" si="2701">R3012-P3012</f>
        <v>0</v>
      </c>
      <c r="U3012" s="591"/>
      <c r="V3012" s="550"/>
      <c r="W3012" s="543"/>
      <c r="X3012" s="538"/>
      <c r="Y3012" s="543"/>
      <c r="Z3012" s="538"/>
      <c r="AA3012" s="543"/>
      <c r="AB3012" s="538"/>
      <c r="AC3012" s="539"/>
      <c r="AD3012" s="552"/>
      <c r="AE3012" s="558"/>
      <c r="AF3012" s="586"/>
      <c r="AG3012" s="587"/>
      <c r="AH3012" s="538"/>
      <c r="AI3012" s="539"/>
      <c r="AJ3012" s="552"/>
      <c r="AK3012" s="558"/>
      <c r="AL3012" s="590">
        <f t="shared" ref="AL3012" si="2702">IF(AH3012=0,0,(AJ3012/AH3012)*100)</f>
        <v>0</v>
      </c>
      <c r="AM3012" s="591"/>
      <c r="AN3012" s="538"/>
      <c r="AO3012" s="539"/>
      <c r="AP3012" s="552"/>
      <c r="AQ3012" s="558"/>
      <c r="AR3012" s="590">
        <f t="shared" ref="AR3012" si="2703">IF(AN3012=0,0,(AP3012/AN3012)*100)</f>
        <v>0</v>
      </c>
      <c r="AS3012" s="591"/>
      <c r="AT3012" s="578">
        <f t="shared" ref="AT3012" si="2704">AB3012+AH3012+AN3012</f>
        <v>0</v>
      </c>
      <c r="AU3012" s="579"/>
      <c r="AV3012" s="574">
        <f t="shared" ref="AV3012" si="2705">AD3012+AJ3012+AP3012</f>
        <v>0</v>
      </c>
      <c r="AW3012" s="575"/>
      <c r="AX3012" s="590">
        <f t="shared" ref="AX3012" si="2706">IF(AT3012=0,0,(AV3012/AT3012)*100)</f>
        <v>0</v>
      </c>
      <c r="AY3012" s="591"/>
      <c r="AZ3012" s="538"/>
      <c r="BA3012" s="539"/>
      <c r="BB3012" s="552"/>
      <c r="BC3012" s="558"/>
      <c r="BD3012" s="590">
        <f t="shared" ref="BD3012" si="2707">IF(AZ3012=0,0,(BB3012/AZ3012)*100)</f>
        <v>0</v>
      </c>
      <c r="BE3012" s="591"/>
      <c r="BF3012" s="578">
        <f t="shared" ref="BF3012" si="2708">AT3012+AZ3012</f>
        <v>0</v>
      </c>
      <c r="BG3012" s="579"/>
      <c r="BH3012" s="574">
        <f t="shared" ref="BH3012" si="2709">AV3012+BB3012</f>
        <v>0</v>
      </c>
      <c r="BI3012" s="575"/>
      <c r="BJ3012" s="590">
        <f t="shared" ref="BJ3012" si="2710">IF(BF3012=0,0,(BH3012/BF3012)*100)</f>
        <v>0</v>
      </c>
      <c r="BK3012" s="591"/>
      <c r="BL3012" s="650">
        <f t="shared" ref="BL3012" si="2711">(AD3012*2)+(AJ3012*2)+(AP3012*3)+BB3012</f>
        <v>0</v>
      </c>
      <c r="BM3012" s="651"/>
      <c r="BN3012" s="652"/>
      <c r="BO3012" s="601" t="e">
        <f>(BL3012*BR$74)+(N3012*BR$75)+(X3012*BR$76)+(R3012*BR$77)+(V3012*BR$78)+(Z3012*BR$79)</f>
        <v>#REF!</v>
      </c>
      <c r="BP3012" s="599" t="e">
        <f>((AZ3012-BB3012)*BR$81)+((AT3012-AV3012)*BR$80)+(H3012*BR$82)+(P3012*BR$83)</f>
        <v>#REF!</v>
      </c>
      <c r="BQ3012" s="54"/>
      <c r="BR3012" s="54"/>
      <c r="BS3012" s="54"/>
    </row>
    <row r="3013" spans="1:71" ht="22.5" customHeight="1">
      <c r="A3013" s="54"/>
      <c r="B3013" s="566"/>
      <c r="C3013" s="560" t="str">
        <f>IF(ROSTER!D$48="","",ROSTER!D$48)</f>
        <v/>
      </c>
      <c r="D3013" s="561"/>
      <c r="E3013" s="547"/>
      <c r="F3013" s="502"/>
      <c r="G3013" s="507"/>
      <c r="H3013" s="544"/>
      <c r="I3013" s="545"/>
      <c r="J3013" s="540"/>
      <c r="K3013" s="541"/>
      <c r="L3013" s="553"/>
      <c r="M3013" s="559"/>
      <c r="N3013" s="556" t="s">
        <v>14</v>
      </c>
      <c r="O3013" s="557"/>
      <c r="P3013" s="540"/>
      <c r="Q3013" s="541"/>
      <c r="R3013" s="553"/>
      <c r="S3013" s="559"/>
      <c r="T3013" s="592"/>
      <c r="U3013" s="593"/>
      <c r="V3013" s="551"/>
      <c r="W3013" s="545"/>
      <c r="X3013" s="540"/>
      <c r="Y3013" s="545"/>
      <c r="Z3013" s="540"/>
      <c r="AA3013" s="545"/>
      <c r="AB3013" s="540"/>
      <c r="AC3013" s="541"/>
      <c r="AD3013" s="553"/>
      <c r="AE3013" s="559"/>
      <c r="AF3013" s="588"/>
      <c r="AG3013" s="589"/>
      <c r="AH3013" s="540"/>
      <c r="AI3013" s="541"/>
      <c r="AJ3013" s="553"/>
      <c r="AK3013" s="559"/>
      <c r="AL3013" s="592"/>
      <c r="AM3013" s="593"/>
      <c r="AN3013" s="540"/>
      <c r="AO3013" s="541"/>
      <c r="AP3013" s="553"/>
      <c r="AQ3013" s="559"/>
      <c r="AR3013" s="592"/>
      <c r="AS3013" s="593"/>
      <c r="AT3013" s="580"/>
      <c r="AU3013" s="581"/>
      <c r="AV3013" s="576"/>
      <c r="AW3013" s="577"/>
      <c r="AX3013" s="592"/>
      <c r="AY3013" s="593"/>
      <c r="AZ3013" s="540"/>
      <c r="BA3013" s="541"/>
      <c r="BB3013" s="553"/>
      <c r="BC3013" s="559"/>
      <c r="BD3013" s="592"/>
      <c r="BE3013" s="593"/>
      <c r="BF3013" s="580"/>
      <c r="BG3013" s="581"/>
      <c r="BH3013" s="576"/>
      <c r="BI3013" s="577"/>
      <c r="BJ3013" s="592"/>
      <c r="BK3013" s="593"/>
      <c r="BL3013" s="653"/>
      <c r="BM3013" s="654"/>
      <c r="BN3013" s="655"/>
      <c r="BO3013" s="602"/>
      <c r="BP3013" s="600"/>
      <c r="BQ3013" s="54"/>
      <c r="BR3013" s="54"/>
      <c r="BS3013" s="54"/>
    </row>
    <row r="3014" spans="1:71" ht="21.75" customHeight="1">
      <c r="A3014" s="54"/>
      <c r="B3014" s="565" t="str">
        <f>IF(ROSTER!B$50="","",ROSTER!B$50)</f>
        <v/>
      </c>
      <c r="C3014" s="536" t="str">
        <f>IF(ROSTER!C$50="","",ROSTER!C$50)</f>
        <v/>
      </c>
      <c r="D3014" s="537"/>
      <c r="E3014" s="546"/>
      <c r="F3014" s="501">
        <f t="shared" ref="F3014" si="2712">IF(E3014="y",1,IF(E3014="S",1,0))</f>
        <v>0</v>
      </c>
      <c r="G3014" s="506">
        <f t="shared" ref="G3014" si="2713">IF(E3014="S",1,0)</f>
        <v>0</v>
      </c>
      <c r="H3014" s="542"/>
      <c r="I3014" s="543"/>
      <c r="J3014" s="538"/>
      <c r="K3014" s="539"/>
      <c r="L3014" s="552"/>
      <c r="M3014" s="558"/>
      <c r="N3014" s="554">
        <f t="shared" ref="N3014" si="2714">L3014+J3014</f>
        <v>0</v>
      </c>
      <c r="O3014" s="555"/>
      <c r="P3014" s="538"/>
      <c r="Q3014" s="539"/>
      <c r="R3014" s="552"/>
      <c r="S3014" s="558"/>
      <c r="T3014" s="590">
        <f t="shared" ref="T3014:T3015" si="2715">R3014-P3014</f>
        <v>0</v>
      </c>
      <c r="U3014" s="591"/>
      <c r="V3014" s="550"/>
      <c r="W3014" s="543"/>
      <c r="X3014" s="538"/>
      <c r="Y3014" s="543"/>
      <c r="Z3014" s="538"/>
      <c r="AA3014" s="543"/>
      <c r="AB3014" s="538"/>
      <c r="AC3014" s="539"/>
      <c r="AD3014" s="552"/>
      <c r="AE3014" s="558"/>
      <c r="AF3014" s="586"/>
      <c r="AG3014" s="587"/>
      <c r="AH3014" s="538"/>
      <c r="AI3014" s="539"/>
      <c r="AJ3014" s="552"/>
      <c r="AK3014" s="558"/>
      <c r="AL3014" s="590">
        <f t="shared" ref="AL3014" si="2716">IF(AH3014=0,0,(AJ3014/AH3014)*100)</f>
        <v>0</v>
      </c>
      <c r="AM3014" s="591"/>
      <c r="AN3014" s="538"/>
      <c r="AO3014" s="539"/>
      <c r="AP3014" s="552"/>
      <c r="AQ3014" s="558"/>
      <c r="AR3014" s="590">
        <f t="shared" ref="AR3014" si="2717">IF(AN3014=0,0,(AP3014/AN3014)*100)</f>
        <v>0</v>
      </c>
      <c r="AS3014" s="591"/>
      <c r="AT3014" s="578">
        <f t="shared" ref="AT3014" si="2718">AB3014+AH3014+AN3014</f>
        <v>0</v>
      </c>
      <c r="AU3014" s="579"/>
      <c r="AV3014" s="574">
        <f t="shared" ref="AV3014" si="2719">AD3014+AJ3014+AP3014</f>
        <v>0</v>
      </c>
      <c r="AW3014" s="575"/>
      <c r="AX3014" s="590">
        <f t="shared" ref="AX3014" si="2720">IF(AT3014=0,0,(AV3014/AT3014)*100)</f>
        <v>0</v>
      </c>
      <c r="AY3014" s="591"/>
      <c r="AZ3014" s="538"/>
      <c r="BA3014" s="539"/>
      <c r="BB3014" s="552"/>
      <c r="BC3014" s="558"/>
      <c r="BD3014" s="590">
        <f t="shared" ref="BD3014" si="2721">IF(AZ3014=0,0,(BB3014/AZ3014)*100)</f>
        <v>0</v>
      </c>
      <c r="BE3014" s="591"/>
      <c r="BF3014" s="578">
        <f t="shared" ref="BF3014" si="2722">AT3014+AZ3014</f>
        <v>0</v>
      </c>
      <c r="BG3014" s="579"/>
      <c r="BH3014" s="574">
        <f t="shared" ref="BH3014" si="2723">AV3014+BB3014</f>
        <v>0</v>
      </c>
      <c r="BI3014" s="575"/>
      <c r="BJ3014" s="590">
        <f t="shared" ref="BJ3014" si="2724">IF(BF3014=0,0,(BH3014/BF3014)*100)</f>
        <v>0</v>
      </c>
      <c r="BK3014" s="591"/>
      <c r="BL3014" s="650">
        <f t="shared" ref="BL3014" si="2725">(AD3014*2)+(AJ3014*2)+(AP3014*3)+BB3014</f>
        <v>0</v>
      </c>
      <c r="BM3014" s="651"/>
      <c r="BN3014" s="652"/>
      <c r="BO3014" s="601" t="e">
        <f>(BL3014*BR$74)+(N3014*BR$75)+(X3014*BR$76)+(R3014*BR$77)+(V3014*BR$78)+(Z3014*BR$79)</f>
        <v>#REF!</v>
      </c>
      <c r="BP3014" s="599" t="e">
        <f>((AZ3014-BB3014)*BR$81)+((AT3014-AV3014)*BR$80)+(H3014*BR$82)+(P3014*BR$83)</f>
        <v>#REF!</v>
      </c>
      <c r="BQ3014" s="54"/>
      <c r="BR3014" s="54"/>
      <c r="BS3014" s="54"/>
    </row>
    <row r="3015" spans="1:71" ht="22.5" customHeight="1" thickBot="1">
      <c r="A3015" s="54"/>
      <c r="B3015" s="566"/>
      <c r="C3015" s="560" t="str">
        <f>IF(ROSTER!D$50="","",ROSTER!D$50)</f>
        <v/>
      </c>
      <c r="D3015" s="561"/>
      <c r="E3015" s="547"/>
      <c r="F3015" s="502"/>
      <c r="G3015" s="507"/>
      <c r="H3015" s="544"/>
      <c r="I3015" s="545"/>
      <c r="J3015" s="540"/>
      <c r="K3015" s="541"/>
      <c r="L3015" s="553"/>
      <c r="M3015" s="559"/>
      <c r="N3015" s="556" t="s">
        <v>14</v>
      </c>
      <c r="O3015" s="557"/>
      <c r="P3015" s="540"/>
      <c r="Q3015" s="541"/>
      <c r="R3015" s="553"/>
      <c r="S3015" s="559"/>
      <c r="T3015" s="592"/>
      <c r="U3015" s="593"/>
      <c r="V3015" s="551"/>
      <c r="W3015" s="545"/>
      <c r="X3015" s="540"/>
      <c r="Y3015" s="545"/>
      <c r="Z3015" s="540"/>
      <c r="AA3015" s="545"/>
      <c r="AB3015" s="540"/>
      <c r="AC3015" s="541"/>
      <c r="AD3015" s="553"/>
      <c r="AE3015" s="559"/>
      <c r="AF3015" s="588"/>
      <c r="AG3015" s="589"/>
      <c r="AH3015" s="540"/>
      <c r="AI3015" s="541"/>
      <c r="AJ3015" s="553"/>
      <c r="AK3015" s="559"/>
      <c r="AL3015" s="592"/>
      <c r="AM3015" s="593"/>
      <c r="AN3015" s="540"/>
      <c r="AO3015" s="541"/>
      <c r="AP3015" s="553"/>
      <c r="AQ3015" s="559"/>
      <c r="AR3015" s="592"/>
      <c r="AS3015" s="593"/>
      <c r="AT3015" s="580"/>
      <c r="AU3015" s="581"/>
      <c r="AV3015" s="576"/>
      <c r="AW3015" s="577"/>
      <c r="AX3015" s="592"/>
      <c r="AY3015" s="593"/>
      <c r="AZ3015" s="540"/>
      <c r="BA3015" s="541"/>
      <c r="BB3015" s="553"/>
      <c r="BC3015" s="559"/>
      <c r="BD3015" s="592"/>
      <c r="BE3015" s="593"/>
      <c r="BF3015" s="580"/>
      <c r="BG3015" s="581"/>
      <c r="BH3015" s="576"/>
      <c r="BI3015" s="577"/>
      <c r="BJ3015" s="592"/>
      <c r="BK3015" s="593"/>
      <c r="BL3015" s="653"/>
      <c r="BM3015" s="654"/>
      <c r="BN3015" s="655"/>
      <c r="BO3015" s="602"/>
      <c r="BP3015" s="600"/>
      <c r="BQ3015" s="54"/>
      <c r="BR3015" s="54"/>
      <c r="BS3015" s="54"/>
    </row>
    <row r="3016" spans="1:71" s="335" customFormat="1" ht="33.4" customHeight="1">
      <c r="A3016" s="333"/>
      <c r="B3016" s="689"/>
      <c r="C3016" s="685"/>
      <c r="D3016" s="685" t="s">
        <v>10</v>
      </c>
      <c r="E3016" s="686"/>
      <c r="F3016" s="334"/>
      <c r="G3016" s="334"/>
      <c r="H3016" s="642">
        <f>SUM(H2972:I3015)</f>
        <v>0</v>
      </c>
      <c r="I3016" s="631"/>
      <c r="J3016" s="642">
        <f>SUM(J2972:K3015)</f>
        <v>0</v>
      </c>
      <c r="K3016" s="631"/>
      <c r="L3016" s="630">
        <f>SUM(L2972:M3015)</f>
        <v>0</v>
      </c>
      <c r="M3016" s="640"/>
      <c r="N3016" s="626">
        <f>L3016+J3016</f>
        <v>0</v>
      </c>
      <c r="O3016" s="627"/>
      <c r="P3016" s="630">
        <f>SUM(P2972:Q3015)</f>
        <v>0</v>
      </c>
      <c r="Q3016" s="631"/>
      <c r="R3016" s="630">
        <f t="shared" ref="R3016" si="2726">SUM(R2972:S3015)</f>
        <v>0</v>
      </c>
      <c r="S3016" s="640"/>
      <c r="T3016" s="630">
        <f t="shared" ref="T3016" si="2727">SUM(T2972:U3015)</f>
        <v>0</v>
      </c>
      <c r="U3016" s="627"/>
      <c r="V3016" s="640">
        <f t="shared" ref="V3016" si="2728">SUM(V2972:W3015)</f>
        <v>0</v>
      </c>
      <c r="W3016" s="640"/>
      <c r="X3016" s="642">
        <f t="shared" ref="X3016" si="2729">SUM(X2972:Y3015)</f>
        <v>0</v>
      </c>
      <c r="Y3016" s="627"/>
      <c r="Z3016" s="642">
        <f t="shared" ref="Z3016" si="2730">SUM(Z2972:AA3015)</f>
        <v>0</v>
      </c>
      <c r="AA3016" s="627"/>
      <c r="AB3016" s="640">
        <f t="shared" ref="AB3016" si="2731">SUM(AB2972:AC3015)</f>
        <v>0</v>
      </c>
      <c r="AC3016" s="631"/>
      <c r="AD3016" s="630">
        <f t="shared" ref="AD3016" si="2732">SUM(AD2972:AE3015)</f>
        <v>0</v>
      </c>
      <c r="AE3016" s="640"/>
      <c r="AF3016" s="626">
        <f t="shared" ref="AF3016" si="2733">SUM(AF2972:AG3015)</f>
        <v>0</v>
      </c>
      <c r="AG3016" s="627"/>
      <c r="AH3016" s="630">
        <f t="shared" ref="AH3016" si="2734">SUM(AH2972:AI3015)</f>
        <v>0</v>
      </c>
      <c r="AI3016" s="631"/>
      <c r="AJ3016" s="630">
        <f t="shared" ref="AJ3016" si="2735">SUM(AJ2972:AK3015)</f>
        <v>0</v>
      </c>
      <c r="AK3016" s="640"/>
      <c r="AL3016" s="626">
        <f>IF(AH3016=0,0,(AJ3016/AH3016)*100)</f>
        <v>0</v>
      </c>
      <c r="AM3016" s="627"/>
      <c r="AN3016" s="630">
        <f>SUM(AN2972:AO3015)</f>
        <v>0</v>
      </c>
      <c r="AO3016" s="631"/>
      <c r="AP3016" s="630">
        <f>SUM(AP2972:AQ3015)</f>
        <v>0</v>
      </c>
      <c r="AQ3016" s="640"/>
      <c r="AR3016" s="626">
        <f>IF(AN3016=0,0,(AP3016/AN3016)*100)</f>
        <v>0</v>
      </c>
      <c r="AS3016" s="627"/>
      <c r="AT3016" s="642">
        <f>AB3016+AH3016+AN3016</f>
        <v>0</v>
      </c>
      <c r="AU3016" s="631"/>
      <c r="AV3016" s="630">
        <f>AD3016+AJ3016+AP3016</f>
        <v>0</v>
      </c>
      <c r="AW3016" s="670"/>
      <c r="AX3016" s="626">
        <f>IF(AT3016=0,0,(AV3016/AT3016)*100)</f>
        <v>0</v>
      </c>
      <c r="AY3016" s="627"/>
      <c r="AZ3016" s="630">
        <f>SUM(AZ2972:BA3015)</f>
        <v>0</v>
      </c>
      <c r="BA3016" s="631"/>
      <c r="BB3016" s="630">
        <f>SUM(BB2972:BC3015)</f>
        <v>0</v>
      </c>
      <c r="BC3016" s="640"/>
      <c r="BD3016" s="626">
        <f>IF(AZ3016=0,0,(BB3016/AZ3016)*100)</f>
        <v>0</v>
      </c>
      <c r="BE3016" s="627"/>
      <c r="BF3016" s="642">
        <f>AT3016+AZ3016</f>
        <v>0</v>
      </c>
      <c r="BG3016" s="631"/>
      <c r="BH3016" s="630">
        <f>AV3016+BB3016</f>
        <v>0</v>
      </c>
      <c r="BI3016" s="670"/>
      <c r="BJ3016" s="626">
        <f>IF(BF3016=0,0,(BH3016/BF3016)*100)</f>
        <v>0</v>
      </c>
      <c r="BK3016" s="668"/>
      <c r="BL3016" s="644">
        <f>SUM(BL2972:BN3015)</f>
        <v>0</v>
      </c>
      <c r="BM3016" s="645"/>
      <c r="BN3016" s="646"/>
      <c r="BO3016" s="601" t="e">
        <f>(BL3016*BR$74)+(N3016*BR$75)+(X3016*BR$76)+(R3016*BR$77)+(V3016*BR$78)+(Z3016*BR$79)</f>
        <v>#REF!</v>
      </c>
      <c r="BP3016" s="599" t="e">
        <f>((AZ3016-BB3016)*BR$81)+((AT3016-AV3016)*BR$80)+(H3016*BR$82)+(P3016*BR$83)</f>
        <v>#REF!</v>
      </c>
      <c r="BQ3016" s="333"/>
      <c r="BR3016" s="333"/>
      <c r="BS3016" s="333"/>
    </row>
    <row r="3017" spans="1:71" s="335" customFormat="1" ht="33.950000000000003" customHeight="1" thickBot="1">
      <c r="A3017" s="333"/>
      <c r="B3017" s="690"/>
      <c r="C3017" s="687"/>
      <c r="D3017" s="687"/>
      <c r="E3017" s="688"/>
      <c r="F3017" s="336"/>
      <c r="G3017" s="336"/>
      <c r="H3017" s="643"/>
      <c r="I3017" s="633"/>
      <c r="J3017" s="643"/>
      <c r="K3017" s="633"/>
      <c r="L3017" s="632"/>
      <c r="M3017" s="641"/>
      <c r="N3017" s="628" t="s">
        <v>14</v>
      </c>
      <c r="O3017" s="629"/>
      <c r="P3017" s="632"/>
      <c r="Q3017" s="633"/>
      <c r="R3017" s="632"/>
      <c r="S3017" s="641"/>
      <c r="T3017" s="632"/>
      <c r="U3017" s="629"/>
      <c r="V3017" s="641"/>
      <c r="W3017" s="641"/>
      <c r="X3017" s="643"/>
      <c r="Y3017" s="629"/>
      <c r="Z3017" s="643"/>
      <c r="AA3017" s="629"/>
      <c r="AB3017" s="641"/>
      <c r="AC3017" s="633"/>
      <c r="AD3017" s="632"/>
      <c r="AE3017" s="641"/>
      <c r="AF3017" s="628"/>
      <c r="AG3017" s="629"/>
      <c r="AH3017" s="632"/>
      <c r="AI3017" s="633"/>
      <c r="AJ3017" s="632"/>
      <c r="AK3017" s="641"/>
      <c r="AL3017" s="628"/>
      <c r="AM3017" s="629"/>
      <c r="AN3017" s="632"/>
      <c r="AO3017" s="633"/>
      <c r="AP3017" s="632"/>
      <c r="AQ3017" s="641"/>
      <c r="AR3017" s="628"/>
      <c r="AS3017" s="629"/>
      <c r="AT3017" s="643"/>
      <c r="AU3017" s="633"/>
      <c r="AV3017" s="632"/>
      <c r="AW3017" s="671"/>
      <c r="AX3017" s="628"/>
      <c r="AY3017" s="629"/>
      <c r="AZ3017" s="632"/>
      <c r="BA3017" s="633"/>
      <c r="BB3017" s="632"/>
      <c r="BC3017" s="641"/>
      <c r="BD3017" s="628"/>
      <c r="BE3017" s="629"/>
      <c r="BF3017" s="643"/>
      <c r="BG3017" s="633"/>
      <c r="BH3017" s="632"/>
      <c r="BI3017" s="671"/>
      <c r="BJ3017" s="628"/>
      <c r="BK3017" s="669"/>
      <c r="BL3017" s="647"/>
      <c r="BM3017" s="648"/>
      <c r="BN3017" s="649"/>
      <c r="BO3017" s="602"/>
      <c r="BP3017" s="600"/>
      <c r="BQ3017" s="333"/>
      <c r="BR3017" s="333"/>
      <c r="BS3017" s="333"/>
    </row>
    <row r="3018" spans="1:71" s="341" customFormat="1" ht="48.2" customHeight="1" thickBot="1">
      <c r="A3018" s="337"/>
      <c r="B3018" s="667"/>
      <c r="C3018" s="665"/>
      <c r="D3018" s="665" t="s">
        <v>13</v>
      </c>
      <c r="E3018" s="666"/>
      <c r="F3018" s="338"/>
      <c r="G3018" s="334"/>
      <c r="H3018" s="676"/>
      <c r="I3018" s="677"/>
      <c r="J3018" s="673"/>
      <c r="K3018" s="672"/>
      <c r="L3018" s="605"/>
      <c r="M3018" s="606"/>
      <c r="N3018" s="674">
        <f>J3018+L3018</f>
        <v>0</v>
      </c>
      <c r="O3018" s="675"/>
      <c r="P3018" s="673"/>
      <c r="Q3018" s="672"/>
      <c r="R3018" s="605"/>
      <c r="S3018" s="672"/>
      <c r="T3018" s="626">
        <f>R3018-P3018</f>
        <v>0</v>
      </c>
      <c r="U3018" s="627"/>
      <c r="V3018" s="673"/>
      <c r="W3018" s="678"/>
      <c r="X3018" s="679"/>
      <c r="Y3018" s="680"/>
      <c r="Z3018" s="673"/>
      <c r="AA3018" s="678"/>
      <c r="AB3018" s="673"/>
      <c r="AC3018" s="672"/>
      <c r="AD3018" s="605"/>
      <c r="AE3018" s="606"/>
      <c r="AF3018" s="634">
        <f>IF(AB3018=0,0,(AD3018/AB3018)*100)</f>
        <v>0</v>
      </c>
      <c r="AG3018" s="635"/>
      <c r="AH3018" s="673"/>
      <c r="AI3018" s="672"/>
      <c r="AJ3018" s="605"/>
      <c r="AK3018" s="606"/>
      <c r="AL3018" s="626">
        <f>IF(AH3018=0,0,(AJ3018/AH3018)*100)</f>
        <v>0</v>
      </c>
      <c r="AM3018" s="627"/>
      <c r="AN3018" s="673"/>
      <c r="AO3018" s="672"/>
      <c r="AP3018" s="605"/>
      <c r="AQ3018" s="606"/>
      <c r="AR3018" s="626">
        <f>IF(AN3018=0,0,(AP3018/AN3018)*100)</f>
        <v>0</v>
      </c>
      <c r="AS3018" s="627"/>
      <c r="AT3018" s="681">
        <f>AB3018+AH3018+AN3018</f>
        <v>0</v>
      </c>
      <c r="AU3018" s="682"/>
      <c r="AV3018" s="683">
        <f>AD3018+AJ3018+AP3018</f>
        <v>0</v>
      </c>
      <c r="AW3018" s="684"/>
      <c r="AX3018" s="626">
        <f>IF(AT3018=0,0,(AV3018/AT3018)*100)</f>
        <v>0</v>
      </c>
      <c r="AY3018" s="627"/>
      <c r="AZ3018" s="673"/>
      <c r="BA3018" s="672"/>
      <c r="BB3018" s="605"/>
      <c r="BC3018" s="606"/>
      <c r="BD3018" s="626">
        <f>IF(AZ3018=0,0,(BB3018/AZ3018)*100)</f>
        <v>0</v>
      </c>
      <c r="BE3018" s="627"/>
      <c r="BF3018" s="681">
        <f>AT3018+AZ3018</f>
        <v>0</v>
      </c>
      <c r="BG3018" s="682"/>
      <c r="BH3018" s="683">
        <f>AV3018+BB3018</f>
        <v>0</v>
      </c>
      <c r="BI3018" s="684"/>
      <c r="BJ3018" s="626">
        <f>IF(BF3018=0,0,(BH3018/BF3018)*100)</f>
        <v>0</v>
      </c>
      <c r="BK3018" s="627"/>
      <c r="BL3018" s="594"/>
      <c r="BM3018" s="595"/>
      <c r="BN3018" s="596"/>
      <c r="BO3018" s="339"/>
      <c r="BP3018" s="340"/>
      <c r="BQ3018" s="337"/>
      <c r="BR3018" s="337"/>
      <c r="BS3018" s="337"/>
    </row>
    <row r="3019" spans="1:71" s="341" customFormat="1" ht="48.95" customHeight="1" thickBot="1">
      <c r="A3019" s="337"/>
      <c r="B3019" s="342"/>
      <c r="C3019" s="343"/>
      <c r="D3019" s="570" t="s">
        <v>95</v>
      </c>
      <c r="E3019" s="571"/>
      <c r="F3019" s="344"/>
      <c r="G3019" s="344"/>
      <c r="H3019" s="343"/>
      <c r="I3019" s="343"/>
      <c r="J3019" s="567">
        <f>IF((J3016+L3018)=0,0,J3016/(J3016+L3018)*100)</f>
        <v>0</v>
      </c>
      <c r="K3019" s="569"/>
      <c r="L3019" s="567">
        <f>IF((L3016+J3018)=0,0,L3016/(L3016+J3018)*100)</f>
        <v>0</v>
      </c>
      <c r="M3019" s="569"/>
      <c r="N3019" s="567">
        <f>IF((N3016+N3018)=0,0,N3016/(N3016+N3018)*100)</f>
        <v>0</v>
      </c>
      <c r="O3019" s="568"/>
      <c r="P3019" s="572"/>
      <c r="Q3019" s="509"/>
      <c r="R3019" s="509"/>
      <c r="S3019" s="509"/>
      <c r="T3019" s="535"/>
      <c r="U3019" s="535"/>
      <c r="V3019" s="509"/>
      <c r="W3019" s="509"/>
      <c r="X3019" s="509"/>
      <c r="Y3019" s="509"/>
      <c r="Z3019" s="509"/>
      <c r="AA3019" s="509"/>
      <c r="AB3019" s="509"/>
      <c r="AC3019" s="509"/>
      <c r="AD3019" s="509"/>
      <c r="AE3019" s="509"/>
      <c r="AF3019" s="509"/>
      <c r="AG3019" s="509"/>
      <c r="AH3019" s="509"/>
      <c r="AI3019" s="509"/>
      <c r="AJ3019" s="509"/>
      <c r="AK3019" s="509"/>
      <c r="AL3019" s="509"/>
      <c r="AM3019" s="509"/>
      <c r="AN3019" s="509"/>
      <c r="AO3019" s="509"/>
      <c r="AP3019" s="509"/>
      <c r="AQ3019" s="509"/>
      <c r="AR3019" s="509"/>
      <c r="AS3019" s="509"/>
      <c r="AT3019" s="509"/>
      <c r="AU3019" s="509"/>
      <c r="AV3019" s="509"/>
      <c r="AW3019" s="509"/>
      <c r="AX3019" s="509"/>
      <c r="AY3019" s="509"/>
      <c r="AZ3019" s="509"/>
      <c r="BA3019" s="509"/>
      <c r="BB3019" s="509"/>
      <c r="BC3019" s="509"/>
      <c r="BD3019" s="509"/>
      <c r="BE3019" s="509"/>
      <c r="BF3019" s="509"/>
      <c r="BG3019" s="509"/>
      <c r="BH3019" s="509"/>
      <c r="BI3019" s="509"/>
      <c r="BJ3019" s="509"/>
      <c r="BK3019" s="509"/>
      <c r="BL3019" s="509"/>
      <c r="BM3019" s="509"/>
      <c r="BN3019" s="573"/>
      <c r="BO3019" s="345"/>
      <c r="BP3019" s="345"/>
      <c r="BQ3019" s="337"/>
      <c r="BR3019" s="337"/>
      <c r="BS3019" s="337"/>
    </row>
    <row r="3020" spans="1:71" ht="15.75" customHeight="1" thickTop="1" thickBot="1">
      <c r="A3020" s="54"/>
      <c r="B3020" s="214"/>
      <c r="C3020" s="215"/>
      <c r="D3020" s="215"/>
      <c r="E3020" s="215"/>
      <c r="F3020" s="74"/>
      <c r="G3020" s="74"/>
      <c r="H3020" s="215"/>
      <c r="I3020" s="215"/>
      <c r="J3020" s="215"/>
      <c r="K3020" s="215"/>
      <c r="L3020" s="215"/>
      <c r="M3020" s="215"/>
      <c r="N3020" s="215"/>
      <c r="O3020" s="215"/>
      <c r="P3020" s="215"/>
      <c r="Q3020" s="215"/>
      <c r="R3020" s="215"/>
      <c r="S3020" s="215"/>
      <c r="T3020" s="215"/>
      <c r="U3020" s="215"/>
      <c r="V3020" s="215"/>
      <c r="W3020" s="215"/>
      <c r="X3020" s="215"/>
      <c r="Y3020" s="215"/>
      <c r="Z3020" s="215"/>
      <c r="AA3020" s="215"/>
      <c r="AB3020" s="215"/>
      <c r="AC3020" s="215"/>
      <c r="AD3020" s="215"/>
      <c r="AE3020" s="215"/>
      <c r="AF3020" s="220"/>
      <c r="AG3020" s="220"/>
      <c r="AH3020" s="215"/>
      <c r="AI3020" s="215"/>
      <c r="AJ3020" s="215"/>
      <c r="AK3020" s="215"/>
      <c r="AL3020" s="215"/>
      <c r="AM3020" s="215"/>
      <c r="AN3020" s="215"/>
      <c r="AO3020" s="215"/>
      <c r="AP3020" s="215"/>
      <c r="AQ3020" s="215"/>
      <c r="AR3020" s="215"/>
      <c r="AS3020" s="215"/>
      <c r="AT3020" s="215"/>
      <c r="AU3020" s="215"/>
      <c r="AV3020" s="215"/>
      <c r="AW3020" s="215"/>
      <c r="AX3020" s="215"/>
      <c r="AY3020" s="215"/>
      <c r="AZ3020" s="215"/>
      <c r="BA3020" s="215"/>
      <c r="BB3020" s="215"/>
      <c r="BC3020" s="215"/>
      <c r="BD3020" s="215"/>
      <c r="BE3020" s="215"/>
      <c r="BF3020" s="215"/>
      <c r="BG3020" s="215"/>
      <c r="BH3020" s="215"/>
      <c r="BI3020" s="215"/>
      <c r="BJ3020" s="215"/>
      <c r="BK3020" s="215"/>
      <c r="BL3020" s="215"/>
      <c r="BM3020" s="215"/>
      <c r="BN3020" s="221"/>
      <c r="BO3020" s="75"/>
      <c r="BP3020" s="75"/>
      <c r="BQ3020" s="54"/>
      <c r="BR3020" s="54"/>
      <c r="BS3020" s="54"/>
    </row>
    <row r="3021" spans="1:71" s="73" customFormat="1" ht="80.25" customHeight="1" thickTop="1" thickBot="1">
      <c r="A3021" s="72"/>
      <c r="B3021" s="656" t="s">
        <v>62</v>
      </c>
      <c r="C3021" s="657"/>
      <c r="D3021" s="616" t="s">
        <v>54</v>
      </c>
      <c r="E3021" s="616"/>
      <c r="F3021" s="76"/>
      <c r="G3021" s="76"/>
      <c r="H3021" s="607"/>
      <c r="I3021" s="608"/>
      <c r="J3021" s="609"/>
      <c r="K3021" s="346"/>
      <c r="L3021" s="607"/>
      <c r="M3021" s="608"/>
      <c r="N3021" s="609"/>
      <c r="O3021" s="510" t="s">
        <v>49</v>
      </c>
      <c r="P3021" s="511"/>
      <c r="Q3021" s="511"/>
      <c r="R3021" s="511"/>
      <c r="S3021" s="607"/>
      <c r="T3021" s="608"/>
      <c r="U3021" s="609"/>
      <c r="V3021" s="346"/>
      <c r="W3021" s="607"/>
      <c r="X3021" s="608"/>
      <c r="Y3021" s="609"/>
      <c r="Z3021" s="510" t="s">
        <v>115</v>
      </c>
      <c r="AA3021" s="511"/>
      <c r="AB3021" s="511"/>
      <c r="AC3021" s="511"/>
      <c r="AD3021" s="511"/>
      <c r="AE3021" s="511"/>
      <c r="AF3021" s="511"/>
      <c r="AG3021" s="511"/>
      <c r="AH3021" s="511"/>
      <c r="AI3021" s="512"/>
      <c r="AJ3021" s="607"/>
      <c r="AK3021" s="608"/>
      <c r="AL3021" s="609"/>
      <c r="AM3021" s="346"/>
      <c r="AN3021" s="607"/>
      <c r="AO3021" s="608"/>
      <c r="AP3021" s="609"/>
      <c r="AQ3021" s="510" t="s">
        <v>53</v>
      </c>
      <c r="AR3021" s="511"/>
      <c r="AS3021" s="511"/>
      <c r="AT3021" s="512"/>
      <c r="AU3021" s="607"/>
      <c r="AV3021" s="608"/>
      <c r="AW3021" s="609"/>
      <c r="AX3021" s="346"/>
      <c r="AY3021" s="607"/>
      <c r="AZ3021" s="608"/>
      <c r="BA3021" s="609"/>
      <c r="BB3021" s="614" t="s">
        <v>117</v>
      </c>
      <c r="BC3021" s="615"/>
      <c r="BD3021" s="615"/>
      <c r="BE3021" s="658"/>
      <c r="BF3021" s="520">
        <f>BL3016</f>
        <v>0</v>
      </c>
      <c r="BG3021" s="521"/>
      <c r="BH3021" s="522"/>
      <c r="BI3021" s="346"/>
      <c r="BJ3021" s="520">
        <f>BL3018</f>
        <v>0</v>
      </c>
      <c r="BK3021" s="521"/>
      <c r="BL3021" s="522"/>
      <c r="BM3021" s="227"/>
      <c r="BN3021" s="228"/>
      <c r="BO3021" s="77"/>
      <c r="BP3021" s="77"/>
      <c r="BQ3021" s="72"/>
      <c r="BR3021" s="72"/>
      <c r="BS3021" s="72"/>
    </row>
    <row r="3022" spans="1:71" ht="15.6" customHeight="1" thickTop="1" thickBot="1">
      <c r="A3022" s="54"/>
      <c r="B3022" s="216"/>
      <c r="C3022" s="210"/>
      <c r="D3022" s="217"/>
      <c r="E3022" s="217"/>
      <c r="F3022" s="78"/>
      <c r="G3022" s="78"/>
      <c r="H3022" s="224"/>
      <c r="I3022" s="224"/>
      <c r="J3022" s="224"/>
      <c r="K3022" s="224"/>
      <c r="L3022" s="224"/>
      <c r="M3022" s="224"/>
      <c r="N3022" s="224"/>
      <c r="O3022" s="222"/>
      <c r="P3022" s="222"/>
      <c r="Q3022" s="222"/>
      <c r="R3022" s="222"/>
      <c r="S3022" s="224"/>
      <c r="T3022" s="224"/>
      <c r="U3022" s="224"/>
      <c r="V3022" s="223"/>
      <c r="W3022" s="224"/>
      <c r="X3022" s="224"/>
      <c r="Y3022" s="224"/>
      <c r="Z3022" s="222"/>
      <c r="AA3022" s="222"/>
      <c r="AB3022" s="222"/>
      <c r="AC3022" s="222"/>
      <c r="AD3022" s="224"/>
      <c r="AE3022" s="224"/>
      <c r="AF3022" s="224"/>
      <c r="AG3022" s="224"/>
      <c r="AH3022" s="223"/>
      <c r="AI3022" s="223"/>
      <c r="AJ3022" s="224"/>
      <c r="AK3022" s="222"/>
      <c r="AL3022" s="222"/>
      <c r="AM3022" s="222"/>
      <c r="AN3022" s="222"/>
      <c r="AO3022" s="224"/>
      <c r="AP3022" s="224"/>
      <c r="AQ3022" s="222"/>
      <c r="AR3022" s="222"/>
      <c r="AS3022" s="222"/>
      <c r="AT3022" s="222"/>
      <c r="AU3022" s="224"/>
      <c r="AV3022" s="224"/>
      <c r="AW3022" s="224"/>
      <c r="AX3022" s="224"/>
      <c r="AY3022" s="224"/>
      <c r="AZ3022" s="226"/>
      <c r="BA3022" s="226"/>
      <c r="BB3022" s="222"/>
      <c r="BC3022" s="230"/>
      <c r="BD3022" s="231"/>
      <c r="BE3022" s="231"/>
      <c r="BF3022" s="232"/>
      <c r="BG3022" s="232"/>
      <c r="BH3022" s="226"/>
      <c r="BI3022" s="224"/>
      <c r="BJ3022" s="233"/>
      <c r="BK3022" s="233"/>
      <c r="BL3022" s="226"/>
      <c r="BM3022" s="229"/>
      <c r="BN3022" s="234"/>
      <c r="BO3022" s="79"/>
      <c r="BP3022" s="79"/>
      <c r="BQ3022" s="54"/>
      <c r="BR3022" s="54"/>
      <c r="BS3022" s="54"/>
    </row>
    <row r="3023" spans="1:71" s="73" customFormat="1" ht="80.25" customHeight="1" thickTop="1" thickBot="1">
      <c r="A3023" s="72"/>
      <c r="B3023" s="614" t="s">
        <v>47</v>
      </c>
      <c r="C3023" s="615"/>
      <c r="D3023" s="616" t="s">
        <v>55</v>
      </c>
      <c r="E3023" s="616"/>
      <c r="F3023" s="76"/>
      <c r="G3023" s="76"/>
      <c r="H3023" s="520">
        <f>H3021</f>
        <v>0</v>
      </c>
      <c r="I3023" s="521"/>
      <c r="J3023" s="522"/>
      <c r="K3023" s="346"/>
      <c r="L3023" s="520">
        <f>L3021</f>
        <v>0</v>
      </c>
      <c r="M3023" s="521"/>
      <c r="N3023" s="522"/>
      <c r="O3023" s="510" t="s">
        <v>51</v>
      </c>
      <c r="P3023" s="511"/>
      <c r="Q3023" s="511"/>
      <c r="R3023" s="511"/>
      <c r="S3023" s="520">
        <f>S3021-H3021</f>
        <v>0</v>
      </c>
      <c r="T3023" s="521"/>
      <c r="U3023" s="522"/>
      <c r="V3023" s="346"/>
      <c r="W3023" s="520">
        <f>W3021-L3021</f>
        <v>0</v>
      </c>
      <c r="X3023" s="521"/>
      <c r="Y3023" s="522"/>
      <c r="Z3023" s="510" t="s">
        <v>116</v>
      </c>
      <c r="AA3023" s="511"/>
      <c r="AB3023" s="511"/>
      <c r="AC3023" s="511"/>
      <c r="AD3023" s="511"/>
      <c r="AE3023" s="511"/>
      <c r="AF3023" s="511"/>
      <c r="AG3023" s="511"/>
      <c r="AH3023" s="511"/>
      <c r="AI3023" s="512"/>
      <c r="AJ3023" s="520">
        <f>AJ3021-S3021</f>
        <v>0</v>
      </c>
      <c r="AK3023" s="521"/>
      <c r="AL3023" s="522"/>
      <c r="AM3023" s="346"/>
      <c r="AN3023" s="520">
        <f>AN3021-W3021</f>
        <v>0</v>
      </c>
      <c r="AO3023" s="521"/>
      <c r="AP3023" s="522"/>
      <c r="AQ3023" s="510" t="s">
        <v>52</v>
      </c>
      <c r="AR3023" s="511"/>
      <c r="AS3023" s="511"/>
      <c r="AT3023" s="512"/>
      <c r="AU3023" s="520">
        <f>AU3021-AJ3021</f>
        <v>0</v>
      </c>
      <c r="AV3023" s="521"/>
      <c r="AW3023" s="522"/>
      <c r="AX3023" s="346"/>
      <c r="AY3023" s="520">
        <f>AY3021-AN3021</f>
        <v>0</v>
      </c>
      <c r="AZ3023" s="521"/>
      <c r="BA3023" s="522"/>
      <c r="BB3023" s="614" t="s">
        <v>118</v>
      </c>
      <c r="BC3023" s="615"/>
      <c r="BD3023" s="615"/>
      <c r="BE3023" s="658"/>
      <c r="BF3023" s="520">
        <f>BF3021-AU3021</f>
        <v>0</v>
      </c>
      <c r="BG3023" s="521"/>
      <c r="BH3023" s="522"/>
      <c r="BI3023" s="346"/>
      <c r="BJ3023" s="520">
        <f>BJ3021-AY3021</f>
        <v>0</v>
      </c>
      <c r="BK3023" s="521"/>
      <c r="BL3023" s="522"/>
      <c r="BM3023" s="227"/>
      <c r="BN3023" s="228"/>
      <c r="BO3023" s="77"/>
      <c r="BP3023" s="77"/>
      <c r="BQ3023" s="72"/>
      <c r="BR3023" s="72"/>
      <c r="BS3023" s="72"/>
    </row>
    <row r="3024" spans="1:71" ht="15.75" customHeight="1" thickTop="1" thickBot="1">
      <c r="A3024" s="54"/>
      <c r="B3024" s="218"/>
      <c r="C3024" s="219"/>
      <c r="D3024" s="219"/>
      <c r="E3024" s="219"/>
      <c r="F3024" s="80"/>
      <c r="G3024" s="80"/>
      <c r="H3024" s="219"/>
      <c r="I3024" s="219"/>
      <c r="J3024" s="219"/>
      <c r="K3024" s="219"/>
      <c r="L3024" s="219"/>
      <c r="M3024" s="219"/>
      <c r="N3024" s="219"/>
      <c r="O3024" s="219"/>
      <c r="P3024" s="219"/>
      <c r="Q3024" s="219"/>
      <c r="R3024" s="219"/>
      <c r="S3024" s="219"/>
      <c r="T3024" s="219"/>
      <c r="U3024" s="219"/>
      <c r="V3024" s="219"/>
      <c r="W3024" s="219"/>
      <c r="X3024" s="219"/>
      <c r="Y3024" s="219"/>
      <c r="Z3024" s="219"/>
      <c r="AA3024" s="219"/>
      <c r="AB3024" s="219"/>
      <c r="AC3024" s="219"/>
      <c r="AD3024" s="219"/>
      <c r="AE3024" s="219"/>
      <c r="AF3024" s="225"/>
      <c r="AG3024" s="225"/>
      <c r="AH3024" s="219"/>
      <c r="AI3024" s="219"/>
      <c r="AJ3024" s="219"/>
      <c r="AK3024" s="219"/>
      <c r="AL3024" s="219"/>
      <c r="AM3024" s="219"/>
      <c r="AN3024" s="219"/>
      <c r="AO3024" s="219"/>
      <c r="AP3024" s="219"/>
      <c r="AQ3024" s="219"/>
      <c r="AR3024" s="219"/>
      <c r="AS3024" s="219"/>
      <c r="AT3024" s="219"/>
      <c r="AU3024" s="219"/>
      <c r="AV3024" s="219"/>
      <c r="AW3024" s="219"/>
      <c r="AX3024" s="219"/>
      <c r="AY3024" s="219"/>
      <c r="AZ3024" s="219"/>
      <c r="BA3024" s="617" t="s">
        <v>135</v>
      </c>
      <c r="BB3024" s="617"/>
      <c r="BC3024" s="617"/>
      <c r="BD3024" s="617"/>
      <c r="BE3024" s="617"/>
      <c r="BF3024" s="617"/>
      <c r="BG3024" s="617"/>
      <c r="BH3024" s="617"/>
      <c r="BI3024" s="617"/>
      <c r="BJ3024" s="617"/>
      <c r="BK3024" s="617"/>
      <c r="BL3024" s="617"/>
      <c r="BM3024" s="617"/>
      <c r="BN3024" s="618"/>
      <c r="BO3024" s="81"/>
      <c r="BP3024" s="81"/>
      <c r="BQ3024" s="54"/>
      <c r="BR3024" s="54"/>
      <c r="BS3024" s="54"/>
    </row>
    <row r="3025" spans="1:71" ht="12" customHeight="1" thickTop="1">
      <c r="A3025" s="54"/>
      <c r="B3025" s="55"/>
      <c r="C3025" s="54"/>
      <c r="D3025" s="54"/>
      <c r="E3025" s="54"/>
      <c r="F3025" s="56"/>
      <c r="G3025" s="56"/>
      <c r="H3025" s="54"/>
      <c r="I3025" s="54"/>
      <c r="J3025" s="54"/>
      <c r="K3025" s="54"/>
      <c r="L3025" s="54"/>
      <c r="M3025" s="54"/>
      <c r="N3025" s="54"/>
      <c r="O3025" s="54"/>
      <c r="P3025" s="54"/>
      <c r="Q3025" s="54"/>
      <c r="R3025" s="54"/>
      <c r="S3025" s="54"/>
      <c r="T3025" s="54"/>
      <c r="U3025" s="54"/>
      <c r="V3025" s="54"/>
      <c r="W3025" s="54"/>
      <c r="X3025" s="54"/>
      <c r="Y3025" s="54"/>
      <c r="Z3025" s="54"/>
      <c r="AA3025" s="54"/>
      <c r="AB3025" s="54"/>
      <c r="AC3025" s="54"/>
      <c r="AD3025" s="54"/>
      <c r="AE3025" s="54"/>
      <c r="AF3025" s="57"/>
      <c r="AG3025" s="57"/>
      <c r="AH3025" s="54"/>
      <c r="AI3025" s="54"/>
      <c r="AJ3025" s="54"/>
      <c r="AK3025" s="54"/>
      <c r="AL3025" s="54"/>
      <c r="AM3025" s="54"/>
      <c r="AN3025" s="54"/>
      <c r="AO3025" s="54"/>
      <c r="AP3025" s="54"/>
      <c r="AQ3025" s="54"/>
      <c r="AR3025" s="54"/>
      <c r="AS3025" s="54"/>
      <c r="AT3025" s="54"/>
      <c r="AU3025" s="54"/>
      <c r="AV3025" s="54"/>
      <c r="AW3025" s="54"/>
      <c r="AX3025" s="54"/>
      <c r="AY3025" s="54"/>
      <c r="AZ3025" s="54"/>
      <c r="BA3025" s="54"/>
      <c r="BB3025" s="54"/>
      <c r="BC3025" s="54"/>
      <c r="BD3025" s="54"/>
      <c r="BE3025" s="54"/>
      <c r="BF3025" s="54"/>
      <c r="BG3025" s="54"/>
      <c r="BH3025" s="54"/>
      <c r="BI3025" s="54"/>
      <c r="BJ3025" s="54"/>
      <c r="BK3025" s="54"/>
      <c r="BL3025" s="54"/>
      <c r="BM3025" s="54"/>
      <c r="BN3025" s="54"/>
      <c r="BO3025" s="58"/>
      <c r="BP3025" s="58"/>
      <c r="BQ3025" s="54">
        <f>BQ510+BQ573+BQ636+BQ699+BQ762+BQ825+BQ888+BQ951+BQ1014+BQ1077+BQ1140+BQ1203+BQ1266+BQ1329+BQ1392+BQ1455+BQ1518+BQ1581+BQ1644+BQ1707+BQ1770+BQ1833+BQ1896+BQ1959+BQ2022+BQ2085+BQ2148+BQ2211+BQ2274+BQ2337+BQ2400+BQ2463+BQ2526+BQ2589+BQ2652+BQ2715+BQ2778+BQ2841+BQ2904+BQ2967</f>
        <v>0</v>
      </c>
      <c r="BR3025" s="54">
        <f>BR510+BR573+BR636+BR699+BR762+BR825+BR888+BR951+BR1014+BR1077+BR1140+BR1203+BR1266+BR1329+BR1392+BR1455+BR1518+BR1581+BR1644+BR1707+BR1770+BR1833+BR1896+BR1959+BR2022+BR2085+BR2148+BR2211+BR2274+BR2337+BR2400+BR2463+BR2526+BR2589+BR2652+BR2715+BR2778+BR2841+BR2904+BR2967</f>
        <v>0</v>
      </c>
      <c r="BS3025" s="54"/>
    </row>
    <row r="3026" spans="1:71" s="61" customFormat="1" ht="33.75">
      <c r="A3026" s="60"/>
      <c r="B3026" s="503" t="s">
        <v>9</v>
      </c>
      <c r="C3026" s="503"/>
      <c r="D3026" s="503"/>
      <c r="E3026" s="503"/>
      <c r="F3026" s="503"/>
      <c r="G3026" s="503"/>
      <c r="H3026" s="503"/>
      <c r="I3026" s="503"/>
      <c r="J3026" s="503"/>
      <c r="K3026" s="503"/>
      <c r="L3026" s="503"/>
      <c r="M3026" s="503"/>
      <c r="N3026" s="503"/>
      <c r="O3026" s="503"/>
      <c r="P3026" s="503"/>
      <c r="Q3026" s="503"/>
      <c r="R3026" s="503"/>
      <c r="S3026" s="503"/>
      <c r="T3026" s="503"/>
      <c r="U3026" s="503"/>
      <c r="V3026" s="503"/>
      <c r="W3026" s="503"/>
      <c r="X3026" s="503"/>
      <c r="Y3026" s="503"/>
      <c r="Z3026" s="503"/>
      <c r="AA3026" s="503"/>
      <c r="AB3026" s="503"/>
      <c r="AC3026" s="503"/>
      <c r="AD3026" s="503"/>
      <c r="AE3026" s="503"/>
      <c r="AF3026" s="503"/>
      <c r="AG3026" s="503"/>
      <c r="AH3026" s="503"/>
      <c r="AI3026" s="503"/>
      <c r="AJ3026" s="503"/>
      <c r="AK3026" s="503"/>
      <c r="AL3026" s="503"/>
      <c r="AM3026" s="503"/>
      <c r="AN3026" s="503"/>
      <c r="AO3026" s="503"/>
      <c r="AP3026" s="503"/>
      <c r="AQ3026" s="503"/>
      <c r="AR3026" s="503"/>
      <c r="AS3026" s="503"/>
      <c r="AT3026" s="503"/>
      <c r="AU3026" s="503"/>
      <c r="AV3026" s="503"/>
      <c r="AW3026" s="503"/>
      <c r="AX3026" s="503"/>
      <c r="AY3026" s="503"/>
      <c r="AZ3026" s="503"/>
      <c r="BA3026" s="503"/>
      <c r="BB3026" s="503"/>
      <c r="BC3026" s="503"/>
      <c r="BD3026" s="503"/>
      <c r="BE3026" s="503"/>
      <c r="BF3026" s="503"/>
      <c r="BG3026" s="503"/>
      <c r="BH3026" s="503"/>
      <c r="BI3026" s="503"/>
      <c r="BJ3026" s="503"/>
      <c r="BK3026" s="503"/>
      <c r="BL3026" s="503"/>
      <c r="BM3026" s="503"/>
      <c r="BN3026" s="503"/>
      <c r="BO3026" s="192"/>
      <c r="BP3026" s="192"/>
      <c r="BQ3026" s="60"/>
      <c r="BR3026" s="60"/>
      <c r="BS3026" s="60"/>
    </row>
    <row r="3027" spans="1:71" ht="10.9" customHeight="1">
      <c r="A3027" s="54"/>
      <c r="B3027" s="193"/>
      <c r="C3027" s="194"/>
      <c r="D3027" s="194"/>
      <c r="E3027" s="194"/>
      <c r="F3027" s="195"/>
      <c r="G3027" s="195"/>
      <c r="H3027" s="194"/>
      <c r="I3027" s="194"/>
      <c r="J3027" s="194"/>
      <c r="K3027" s="194"/>
      <c r="L3027" s="194"/>
      <c r="M3027" s="194"/>
      <c r="N3027" s="194"/>
      <c r="O3027" s="194"/>
      <c r="P3027" s="194"/>
      <c r="Q3027" s="194"/>
      <c r="R3027" s="194"/>
      <c r="S3027" s="194"/>
      <c r="T3027" s="194"/>
      <c r="U3027" s="194"/>
      <c r="V3027" s="194"/>
      <c r="W3027" s="194"/>
      <c r="X3027" s="194"/>
      <c r="Y3027" s="194"/>
      <c r="Z3027" s="194"/>
      <c r="AA3027" s="194"/>
      <c r="AB3027" s="194"/>
      <c r="AC3027" s="194"/>
      <c r="AD3027" s="194"/>
      <c r="AE3027" s="194"/>
      <c r="AF3027" s="196"/>
      <c r="AG3027" s="196"/>
      <c r="AH3027" s="194"/>
      <c r="AI3027" s="194"/>
      <c r="AJ3027" s="194"/>
      <c r="AK3027" s="194"/>
      <c r="AL3027" s="194"/>
      <c r="AM3027" s="194"/>
      <c r="AN3027" s="194"/>
      <c r="AO3027" s="194"/>
      <c r="AP3027" s="194"/>
      <c r="AQ3027" s="194"/>
      <c r="AR3027" s="194"/>
      <c r="AS3027" s="194"/>
      <c r="AT3027" s="194"/>
      <c r="AU3027" s="194"/>
      <c r="AV3027" s="194"/>
      <c r="AW3027" s="194"/>
      <c r="AX3027" s="194"/>
      <c r="AY3027" s="194"/>
      <c r="AZ3027" s="194"/>
      <c r="BA3027" s="194"/>
      <c r="BB3027" s="194"/>
      <c r="BC3027" s="194"/>
      <c r="BD3027" s="194"/>
      <c r="BE3027" s="194"/>
      <c r="BF3027" s="194"/>
      <c r="BG3027" s="194"/>
      <c r="BH3027" s="194"/>
      <c r="BI3027" s="194"/>
      <c r="BJ3027" s="194"/>
      <c r="BK3027" s="194"/>
      <c r="BL3027" s="194"/>
      <c r="BM3027" s="194"/>
      <c r="BN3027" s="508"/>
      <c r="BO3027" s="508"/>
      <c r="BP3027" s="508"/>
      <c r="BQ3027" s="54"/>
      <c r="BR3027" s="54"/>
      <c r="BS3027" s="54"/>
    </row>
    <row r="3028" spans="1:71" s="62" customFormat="1" ht="36.75" customHeight="1">
      <c r="A3028" s="55"/>
      <c r="B3028" s="193"/>
      <c r="C3028" s="193"/>
      <c r="D3028" s="197" t="s">
        <v>10</v>
      </c>
      <c r="E3028" s="514" t="str">
        <f>IF(ROSTER!D$3="","",ROSTER!D$3)</f>
        <v/>
      </c>
      <c r="F3028" s="514"/>
      <c r="G3028" s="514"/>
      <c r="H3028" s="514"/>
      <c r="I3028" s="514"/>
      <c r="J3028" s="514"/>
      <c r="K3028" s="514"/>
      <c r="L3028" s="514"/>
      <c r="M3028" s="514"/>
      <c r="N3028" s="514"/>
      <c r="O3028" s="514"/>
      <c r="P3028" s="514"/>
      <c r="Q3028" s="514"/>
      <c r="R3028" s="514"/>
      <c r="S3028" s="514"/>
      <c r="T3028" s="514"/>
      <c r="U3028" s="514"/>
      <c r="V3028" s="514"/>
      <c r="W3028" s="514"/>
      <c r="X3028" s="514"/>
      <c r="Y3028" s="514"/>
      <c r="Z3028" s="514"/>
      <c r="AA3028" s="514"/>
      <c r="AB3028" s="514"/>
      <c r="AC3028" s="514"/>
      <c r="AD3028" s="198"/>
      <c r="AE3028" s="505" t="s">
        <v>11</v>
      </c>
      <c r="AF3028" s="505"/>
      <c r="AG3028" s="505"/>
      <c r="AH3028" s="505"/>
      <c r="AI3028" s="505"/>
      <c r="AJ3028" s="505"/>
      <c r="AK3028" s="505"/>
      <c r="AL3028" s="505"/>
      <c r="AM3028" s="505"/>
      <c r="AN3028" s="513"/>
      <c r="AO3028" s="513"/>
      <c r="AP3028" s="513"/>
      <c r="AQ3028" s="513"/>
      <c r="AR3028" s="513"/>
      <c r="AS3028" s="513"/>
      <c r="AT3028" s="513"/>
      <c r="AU3028" s="513"/>
      <c r="AV3028" s="513"/>
      <c r="AW3028" s="513"/>
      <c r="AX3028" s="513"/>
      <c r="AY3028" s="513"/>
      <c r="AZ3028" s="513"/>
      <c r="BA3028" s="513"/>
      <c r="BB3028" s="513"/>
      <c r="BC3028" s="513"/>
      <c r="BD3028" s="513"/>
      <c r="BE3028" s="513"/>
      <c r="BF3028" s="513"/>
      <c r="BG3028" s="513"/>
      <c r="BH3028" s="513"/>
      <c r="BI3028" s="513"/>
      <c r="BJ3028" s="513"/>
      <c r="BK3028" s="513"/>
      <c r="BL3028" s="513"/>
      <c r="BM3028" s="513"/>
      <c r="BN3028" s="508"/>
      <c r="BO3028" s="508"/>
      <c r="BP3028" s="508"/>
      <c r="BQ3028" s="55"/>
      <c r="BR3028" s="55"/>
      <c r="BS3028" s="55"/>
    </row>
    <row r="3029" spans="1:71" ht="8.85" customHeight="1">
      <c r="A3029" s="63"/>
      <c r="B3029" s="193"/>
      <c r="C3029" s="196" t="s">
        <v>36</v>
      </c>
      <c r="D3029" s="196"/>
      <c r="E3029" s="196"/>
      <c r="F3029" s="199"/>
      <c r="G3029" s="199"/>
      <c r="H3029" s="196"/>
      <c r="I3029" s="196"/>
      <c r="J3029" s="200"/>
      <c r="K3029" s="200"/>
      <c r="L3029" s="200"/>
      <c r="M3029" s="200"/>
      <c r="N3029" s="200"/>
      <c r="O3029" s="200"/>
      <c r="P3029" s="200"/>
      <c r="Q3029" s="200"/>
      <c r="R3029" s="200"/>
      <c r="S3029" s="200"/>
      <c r="T3029" s="200"/>
      <c r="U3029" s="200"/>
      <c r="V3029" s="200"/>
      <c r="W3029" s="200"/>
      <c r="X3029" s="200"/>
      <c r="Y3029" s="200"/>
      <c r="Z3029" s="200"/>
      <c r="AA3029" s="200"/>
      <c r="AB3029" s="200"/>
      <c r="AC3029" s="200"/>
      <c r="AD3029" s="200"/>
      <c r="AE3029" s="200"/>
      <c r="AF3029" s="200"/>
      <c r="AG3029" s="196"/>
      <c r="AH3029" s="201"/>
      <c r="AI3029" s="202"/>
      <c r="AJ3029" s="202"/>
      <c r="AK3029" s="202"/>
      <c r="AL3029" s="202"/>
      <c r="AM3029" s="202"/>
      <c r="AN3029" s="202"/>
      <c r="AO3029" s="203"/>
      <c r="AP3029" s="204"/>
      <c r="AQ3029" s="204"/>
      <c r="AR3029" s="204"/>
      <c r="AS3029" s="204"/>
      <c r="AT3029" s="204"/>
      <c r="AU3029" s="204"/>
      <c r="AV3029" s="204"/>
      <c r="AW3029" s="204"/>
      <c r="AX3029" s="204"/>
      <c r="AY3029" s="204"/>
      <c r="AZ3029" s="204"/>
      <c r="BA3029" s="204"/>
      <c r="BB3029" s="204"/>
      <c r="BC3029" s="204"/>
      <c r="BD3029" s="204"/>
      <c r="BE3029" s="204"/>
      <c r="BF3029" s="204"/>
      <c r="BG3029" s="204"/>
      <c r="BH3029" s="204"/>
      <c r="BI3029" s="204"/>
      <c r="BJ3029" s="204"/>
      <c r="BK3029" s="204"/>
      <c r="BL3029" s="204"/>
      <c r="BM3029" s="204"/>
      <c r="BN3029" s="204"/>
      <c r="BO3029" s="205"/>
      <c r="BP3029" s="205"/>
      <c r="BQ3029" s="63"/>
      <c r="BR3029" s="63"/>
      <c r="BS3029" s="63"/>
    </row>
    <row r="3030" spans="1:71" s="62" customFormat="1" ht="42.75">
      <c r="A3030" s="55"/>
      <c r="B3030" s="193"/>
      <c r="C3030" s="519" t="s">
        <v>35</v>
      </c>
      <c r="D3030" s="519"/>
      <c r="E3030" s="513"/>
      <c r="F3030" s="513"/>
      <c r="G3030" s="513"/>
      <c r="H3030" s="513"/>
      <c r="I3030" s="513"/>
      <c r="J3030" s="513"/>
      <c r="K3030" s="513"/>
      <c r="L3030" s="513"/>
      <c r="M3030" s="513"/>
      <c r="N3030" s="513"/>
      <c r="O3030" s="513"/>
      <c r="P3030" s="513"/>
      <c r="Q3030" s="513"/>
      <c r="R3030" s="513"/>
      <c r="S3030" s="513"/>
      <c r="T3030" s="513"/>
      <c r="U3030" s="513"/>
      <c r="V3030" s="513"/>
      <c r="W3030" s="513"/>
      <c r="X3030" s="513"/>
      <c r="Y3030" s="513"/>
      <c r="Z3030" s="513"/>
      <c r="AA3030" s="513"/>
      <c r="AB3030" s="513"/>
      <c r="AC3030" s="513"/>
      <c r="AD3030" s="198"/>
      <c r="AE3030" s="239" t="s">
        <v>19</v>
      </c>
      <c r="AF3030" s="239"/>
      <c r="AG3030" s="239"/>
      <c r="AH3030" s="505" t="s">
        <v>19</v>
      </c>
      <c r="AI3030" s="505"/>
      <c r="AJ3030" s="505"/>
      <c r="AK3030" s="505"/>
      <c r="AL3030" s="505"/>
      <c r="AM3030" s="505"/>
      <c r="AN3030" s="513"/>
      <c r="AO3030" s="513"/>
      <c r="AP3030" s="513"/>
      <c r="AQ3030" s="513"/>
      <c r="AR3030" s="513"/>
      <c r="AS3030" s="513"/>
      <c r="AT3030" s="513"/>
      <c r="AU3030" s="513"/>
      <c r="AV3030" s="513"/>
      <c r="AW3030" s="513"/>
      <c r="AX3030" s="513"/>
      <c r="AY3030" s="513"/>
      <c r="AZ3030" s="513"/>
      <c r="BA3030" s="505" t="s">
        <v>12</v>
      </c>
      <c r="BB3030" s="505"/>
      <c r="BC3030" s="505"/>
      <c r="BD3030" s="504"/>
      <c r="BE3030" s="504"/>
      <c r="BF3030" s="504"/>
      <c r="BG3030" s="504"/>
      <c r="BH3030" s="504"/>
      <c r="BI3030" s="504"/>
      <c r="BJ3030" s="504"/>
      <c r="BK3030" s="504"/>
      <c r="BL3030" s="504"/>
      <c r="BM3030" s="504"/>
      <c r="BN3030" s="206"/>
      <c r="BO3030" s="207"/>
      <c r="BP3030" s="207"/>
      <c r="BQ3030" s="64">
        <f>IF(BD3030=0,0,1)</f>
        <v>0</v>
      </c>
      <c r="BR3030" s="65">
        <f>IF((BE3084+BI3084)&gt;(AO3084+AS3084),1,0)</f>
        <v>0</v>
      </c>
      <c r="BS3030" s="66"/>
    </row>
    <row r="3031" spans="1:71" ht="9.6" customHeight="1">
      <c r="A3031" s="54"/>
      <c r="B3031" s="193"/>
      <c r="C3031" s="194"/>
      <c r="D3031" s="194"/>
      <c r="E3031" s="194"/>
      <c r="F3031" s="195"/>
      <c r="G3031" s="195"/>
      <c r="H3031" s="194"/>
      <c r="I3031" s="194"/>
      <c r="J3031" s="194"/>
      <c r="K3031" s="194"/>
      <c r="L3031" s="194"/>
      <c r="M3031" s="194"/>
      <c r="N3031" s="194"/>
      <c r="O3031" s="194"/>
      <c r="P3031" s="194"/>
      <c r="Q3031" s="194"/>
      <c r="R3031" s="194"/>
      <c r="S3031" s="194"/>
      <c r="T3031" s="194"/>
      <c r="U3031" s="194"/>
      <c r="V3031" s="194"/>
      <c r="W3031" s="194"/>
      <c r="X3031" s="194"/>
      <c r="Y3031" s="194"/>
      <c r="Z3031" s="194"/>
      <c r="AA3031" s="194"/>
      <c r="AB3031" s="194"/>
      <c r="AC3031" s="194"/>
      <c r="AD3031" s="194"/>
      <c r="AE3031" s="194"/>
      <c r="AF3031" s="196"/>
      <c r="AG3031" s="196"/>
      <c r="AH3031" s="194"/>
      <c r="AI3031" s="194"/>
      <c r="AJ3031" s="194"/>
      <c r="AK3031" s="194"/>
      <c r="AL3031" s="194"/>
      <c r="AM3031" s="194"/>
      <c r="AN3031" s="194"/>
      <c r="AO3031" s="194"/>
      <c r="AP3031" s="194"/>
      <c r="AQ3031" s="194"/>
      <c r="AR3031" s="194"/>
      <c r="AS3031" s="194"/>
      <c r="AT3031" s="194"/>
      <c r="AU3031" s="194"/>
      <c r="AV3031" s="194"/>
      <c r="AW3031" s="194"/>
      <c r="AX3031" s="194"/>
      <c r="AY3031" s="194"/>
      <c r="AZ3031" s="194"/>
      <c r="BA3031" s="194"/>
      <c r="BB3031" s="194"/>
      <c r="BC3031" s="194"/>
      <c r="BD3031" s="194"/>
      <c r="BE3031" s="194"/>
      <c r="BF3031" s="194"/>
      <c r="BG3031" s="194"/>
      <c r="BH3031" s="194"/>
      <c r="BI3031" s="194"/>
      <c r="BJ3031" s="194"/>
      <c r="BK3031" s="194"/>
      <c r="BL3031" s="194"/>
      <c r="BM3031" s="194"/>
      <c r="BN3031" s="194"/>
      <c r="BO3031" s="208"/>
      <c r="BP3031" s="208"/>
      <c r="BQ3031" s="54"/>
      <c r="BR3031" s="54"/>
      <c r="BS3031" s="54"/>
    </row>
    <row r="3032" spans="1:71" ht="8.85" customHeight="1" thickBot="1">
      <c r="A3032" s="54"/>
      <c r="B3032" s="209"/>
      <c r="C3032" s="210"/>
      <c r="D3032" s="210"/>
      <c r="E3032" s="210"/>
      <c r="F3032" s="211"/>
      <c r="G3032" s="211"/>
      <c r="H3032" s="210"/>
      <c r="I3032" s="210"/>
      <c r="J3032" s="210"/>
      <c r="K3032" s="210"/>
      <c r="L3032" s="210"/>
      <c r="M3032" s="210"/>
      <c r="N3032" s="210"/>
      <c r="O3032" s="210"/>
      <c r="P3032" s="210"/>
      <c r="Q3032" s="210"/>
      <c r="R3032" s="210"/>
      <c r="S3032" s="210"/>
      <c r="T3032" s="210"/>
      <c r="U3032" s="210"/>
      <c r="V3032" s="210"/>
      <c r="W3032" s="210"/>
      <c r="X3032" s="210"/>
      <c r="Y3032" s="210"/>
      <c r="Z3032" s="210"/>
      <c r="AA3032" s="210"/>
      <c r="AB3032" s="210"/>
      <c r="AC3032" s="210"/>
      <c r="AD3032" s="210"/>
      <c r="AE3032" s="210"/>
      <c r="AF3032" s="212"/>
      <c r="AG3032" s="212"/>
      <c r="AH3032" s="210"/>
      <c r="AI3032" s="210"/>
      <c r="AJ3032" s="210"/>
      <c r="AK3032" s="210"/>
      <c r="AL3032" s="210"/>
      <c r="AM3032" s="210"/>
      <c r="AN3032" s="210"/>
      <c r="AO3032" s="210"/>
      <c r="AP3032" s="210"/>
      <c r="AQ3032" s="210"/>
      <c r="AR3032" s="210"/>
      <c r="AS3032" s="210"/>
      <c r="AT3032" s="210"/>
      <c r="AU3032" s="210"/>
      <c r="AV3032" s="210"/>
      <c r="AW3032" s="210"/>
      <c r="AX3032" s="210"/>
      <c r="AY3032" s="210"/>
      <c r="AZ3032" s="210"/>
      <c r="BA3032" s="210"/>
      <c r="BB3032" s="210"/>
      <c r="BC3032" s="210"/>
      <c r="BD3032" s="210"/>
      <c r="BE3032" s="210"/>
      <c r="BF3032" s="210"/>
      <c r="BG3032" s="210"/>
      <c r="BH3032" s="210"/>
      <c r="BI3032" s="210"/>
      <c r="BJ3032" s="210"/>
      <c r="BK3032" s="210"/>
      <c r="BL3032" s="210"/>
      <c r="BM3032" s="210"/>
      <c r="BN3032" s="210"/>
      <c r="BO3032" s="213"/>
      <c r="BP3032" s="213"/>
      <c r="BQ3032" s="54"/>
      <c r="BR3032" s="54"/>
      <c r="BS3032" s="54"/>
    </row>
    <row r="3033" spans="1:71" s="62" customFormat="1" ht="33.4" customHeight="1" thickTop="1">
      <c r="A3033" s="66"/>
      <c r="B3033" s="515" t="s">
        <v>0</v>
      </c>
      <c r="C3033" s="531" t="s">
        <v>1</v>
      </c>
      <c r="D3033" s="532"/>
      <c r="E3033" s="332" t="s">
        <v>26</v>
      </c>
      <c r="F3033" s="499" t="s">
        <v>104</v>
      </c>
      <c r="G3033" s="499" t="s">
        <v>105</v>
      </c>
      <c r="H3033" s="527" t="s">
        <v>38</v>
      </c>
      <c r="I3033" s="528"/>
      <c r="J3033" s="564" t="s">
        <v>7</v>
      </c>
      <c r="K3033" s="564"/>
      <c r="L3033" s="564"/>
      <c r="M3033" s="564"/>
      <c r="N3033" s="564"/>
      <c r="O3033" s="564"/>
      <c r="P3033" s="564" t="s">
        <v>2</v>
      </c>
      <c r="Q3033" s="564"/>
      <c r="R3033" s="564"/>
      <c r="S3033" s="564"/>
      <c r="T3033" s="564"/>
      <c r="U3033" s="564"/>
      <c r="V3033" s="610" t="s">
        <v>32</v>
      </c>
      <c r="W3033" s="611"/>
      <c r="X3033" s="610" t="s">
        <v>33</v>
      </c>
      <c r="Y3033" s="611"/>
      <c r="Z3033" s="619" t="s">
        <v>41</v>
      </c>
      <c r="AA3033" s="620"/>
      <c r="AB3033" s="623" t="s">
        <v>6</v>
      </c>
      <c r="AC3033" s="623"/>
      <c r="AD3033" s="623"/>
      <c r="AE3033" s="623"/>
      <c r="AF3033" s="623"/>
      <c r="AG3033" s="623"/>
      <c r="AH3033" s="564" t="s">
        <v>66</v>
      </c>
      <c r="AI3033" s="564"/>
      <c r="AJ3033" s="564"/>
      <c r="AK3033" s="564"/>
      <c r="AL3033" s="564"/>
      <c r="AM3033" s="564"/>
      <c r="AN3033" s="564" t="s">
        <v>67</v>
      </c>
      <c r="AO3033" s="564"/>
      <c r="AP3033" s="564"/>
      <c r="AQ3033" s="564"/>
      <c r="AR3033" s="564"/>
      <c r="AS3033" s="564"/>
      <c r="AT3033" s="564" t="s">
        <v>68</v>
      </c>
      <c r="AU3033" s="564"/>
      <c r="AV3033" s="564"/>
      <c r="AW3033" s="564"/>
      <c r="AX3033" s="564"/>
      <c r="AY3033" s="583"/>
      <c r="AZ3033" s="564" t="s">
        <v>4</v>
      </c>
      <c r="BA3033" s="564"/>
      <c r="BB3033" s="564"/>
      <c r="BC3033" s="564"/>
      <c r="BD3033" s="564"/>
      <c r="BE3033" s="564"/>
      <c r="BF3033" s="564" t="s">
        <v>69</v>
      </c>
      <c r="BG3033" s="564"/>
      <c r="BH3033" s="564"/>
      <c r="BI3033" s="564"/>
      <c r="BJ3033" s="564"/>
      <c r="BK3033" s="582"/>
      <c r="BL3033" s="659" t="s">
        <v>119</v>
      </c>
      <c r="BM3033" s="660"/>
      <c r="BN3033" s="661"/>
      <c r="BO3033" s="603" t="s">
        <v>83</v>
      </c>
      <c r="BP3033" s="603" t="s">
        <v>84</v>
      </c>
      <c r="BQ3033" s="66"/>
      <c r="BR3033" s="66"/>
      <c r="BS3033" s="66"/>
    </row>
    <row r="3034" spans="1:71" s="68" customFormat="1" ht="45" customHeight="1">
      <c r="A3034" s="67"/>
      <c r="B3034" s="516"/>
      <c r="C3034" s="533"/>
      <c r="D3034" s="534"/>
      <c r="E3034" s="331" t="s">
        <v>106</v>
      </c>
      <c r="F3034" s="500"/>
      <c r="G3034" s="500"/>
      <c r="H3034" s="529"/>
      <c r="I3034" s="530"/>
      <c r="J3034" s="562" t="s">
        <v>15</v>
      </c>
      <c r="K3034" s="563"/>
      <c r="L3034" s="525" t="s">
        <v>16</v>
      </c>
      <c r="M3034" s="526"/>
      <c r="N3034" s="517" t="s">
        <v>17</v>
      </c>
      <c r="O3034" s="518" t="s">
        <v>8</v>
      </c>
      <c r="P3034" s="562" t="s">
        <v>24</v>
      </c>
      <c r="Q3034" s="563"/>
      <c r="R3034" s="525" t="s">
        <v>22</v>
      </c>
      <c r="S3034" s="526"/>
      <c r="T3034" s="517" t="s">
        <v>17</v>
      </c>
      <c r="U3034" s="518"/>
      <c r="V3034" s="612"/>
      <c r="W3034" s="613"/>
      <c r="X3034" s="612"/>
      <c r="Y3034" s="613"/>
      <c r="Z3034" s="621"/>
      <c r="AA3034" s="622"/>
      <c r="AB3034" s="638" t="s">
        <v>50</v>
      </c>
      <c r="AC3034" s="639"/>
      <c r="AD3034" s="636" t="s">
        <v>21</v>
      </c>
      <c r="AE3034" s="637" t="s">
        <v>3</v>
      </c>
      <c r="AF3034" s="624" t="s">
        <v>5</v>
      </c>
      <c r="AG3034" s="625"/>
      <c r="AH3034" s="562" t="s">
        <v>50</v>
      </c>
      <c r="AI3034" s="563"/>
      <c r="AJ3034" s="525" t="s">
        <v>21</v>
      </c>
      <c r="AK3034" s="526" t="s">
        <v>3</v>
      </c>
      <c r="AL3034" s="523" t="s">
        <v>5</v>
      </c>
      <c r="AM3034" s="524"/>
      <c r="AN3034" s="562" t="s">
        <v>50</v>
      </c>
      <c r="AO3034" s="563"/>
      <c r="AP3034" s="525" t="s">
        <v>21</v>
      </c>
      <c r="AQ3034" s="526" t="s">
        <v>3</v>
      </c>
      <c r="AR3034" s="523" t="s">
        <v>5</v>
      </c>
      <c r="AS3034" s="524"/>
      <c r="AT3034" s="533" t="s">
        <v>50</v>
      </c>
      <c r="AU3034" s="584"/>
      <c r="AV3034" s="597" t="s">
        <v>21</v>
      </c>
      <c r="AW3034" s="598" t="s">
        <v>3</v>
      </c>
      <c r="AX3034" s="523" t="s">
        <v>5</v>
      </c>
      <c r="AY3034" s="585"/>
      <c r="AZ3034" s="562" t="s">
        <v>50</v>
      </c>
      <c r="BA3034" s="563"/>
      <c r="BB3034" s="525" t="s">
        <v>21</v>
      </c>
      <c r="BC3034" s="526" t="s">
        <v>3</v>
      </c>
      <c r="BD3034" s="523" t="s">
        <v>5</v>
      </c>
      <c r="BE3034" s="524"/>
      <c r="BF3034" s="533" t="s">
        <v>50</v>
      </c>
      <c r="BG3034" s="584"/>
      <c r="BH3034" s="597" t="s">
        <v>21</v>
      </c>
      <c r="BI3034" s="598" t="s">
        <v>3</v>
      </c>
      <c r="BJ3034" s="523" t="s">
        <v>5</v>
      </c>
      <c r="BK3034" s="524"/>
      <c r="BL3034" s="662"/>
      <c r="BM3034" s="663"/>
      <c r="BN3034" s="664"/>
      <c r="BO3034" s="604"/>
      <c r="BP3034" s="604"/>
      <c r="BQ3034" s="67"/>
      <c r="BR3034" s="67"/>
      <c r="BS3034" s="67"/>
    </row>
    <row r="3035" spans="1:71" ht="23.85" customHeight="1">
      <c r="A3035" s="69"/>
      <c r="B3035" s="548" t="str">
        <f>IF(ROSTER!B$8="","",ROSTER!B$8)</f>
        <v/>
      </c>
      <c r="C3035" s="536" t="str">
        <f>IF(ROSTER!C$8="","",ROSTER!C$8)</f>
        <v/>
      </c>
      <c r="D3035" s="537"/>
      <c r="E3035" s="546"/>
      <c r="F3035" s="501">
        <f>IF(E3035="y",1,IF(E3035="S",1,0))</f>
        <v>0</v>
      </c>
      <c r="G3035" s="506">
        <f>IF(E3035="S",1,0)</f>
        <v>0</v>
      </c>
      <c r="H3035" s="542"/>
      <c r="I3035" s="543"/>
      <c r="J3035" s="538"/>
      <c r="K3035" s="539"/>
      <c r="L3035" s="552"/>
      <c r="M3035" s="558"/>
      <c r="N3035" s="554">
        <f>L3035+J3035</f>
        <v>0</v>
      </c>
      <c r="O3035" s="555"/>
      <c r="P3035" s="538"/>
      <c r="Q3035" s="539"/>
      <c r="R3035" s="552"/>
      <c r="S3035" s="558"/>
      <c r="T3035" s="590">
        <f>R3035-P3035</f>
        <v>0</v>
      </c>
      <c r="U3035" s="591"/>
      <c r="V3035" s="550"/>
      <c r="W3035" s="543"/>
      <c r="X3035" s="538"/>
      <c r="Y3035" s="543"/>
      <c r="Z3035" s="538"/>
      <c r="AA3035" s="543"/>
      <c r="AB3035" s="538"/>
      <c r="AC3035" s="539"/>
      <c r="AD3035" s="552"/>
      <c r="AE3035" s="558"/>
      <c r="AF3035" s="586">
        <f>IF(AB3035=0,0,(AD3035/AB3035)*100)</f>
        <v>0</v>
      </c>
      <c r="AG3035" s="587"/>
      <c r="AH3035" s="538"/>
      <c r="AI3035" s="539"/>
      <c r="AJ3035" s="552"/>
      <c r="AK3035" s="558"/>
      <c r="AL3035" s="590">
        <f>IF(AH3035=0,0,(AJ3035/AH3035)*100)</f>
        <v>0</v>
      </c>
      <c r="AM3035" s="591"/>
      <c r="AN3035" s="538"/>
      <c r="AO3035" s="539"/>
      <c r="AP3035" s="552"/>
      <c r="AQ3035" s="558"/>
      <c r="AR3035" s="590">
        <f>IF(AN3035=0,0,(AP3035/AN3035)*100)</f>
        <v>0</v>
      </c>
      <c r="AS3035" s="591"/>
      <c r="AT3035" s="578">
        <f>AB3035+AH3035+AN3035</f>
        <v>0</v>
      </c>
      <c r="AU3035" s="579"/>
      <c r="AV3035" s="574">
        <f>AD3035+AJ3035+AP3035</f>
        <v>0</v>
      </c>
      <c r="AW3035" s="575"/>
      <c r="AX3035" s="590">
        <f>IF(AT3035=0,0,(AV3035/AT3035)*100)</f>
        <v>0</v>
      </c>
      <c r="AY3035" s="591"/>
      <c r="AZ3035" s="538"/>
      <c r="BA3035" s="539"/>
      <c r="BB3035" s="552"/>
      <c r="BC3035" s="558"/>
      <c r="BD3035" s="590">
        <f>IF(AZ3035=0,0,(BB3035/AZ3035)*100)</f>
        <v>0</v>
      </c>
      <c r="BE3035" s="591"/>
      <c r="BF3035" s="578">
        <f>AT3035+AZ3035</f>
        <v>0</v>
      </c>
      <c r="BG3035" s="579"/>
      <c r="BH3035" s="574">
        <f>AV3035+BB3035</f>
        <v>0</v>
      </c>
      <c r="BI3035" s="575"/>
      <c r="BJ3035" s="590">
        <f>IF(BF3035=0,0,(BH3035/BF3035)*100)</f>
        <v>0</v>
      </c>
      <c r="BK3035" s="591"/>
      <c r="BL3035" s="650">
        <f>(AD3035*2)+(AJ3035*2)+(AP3035*3)+BB3035</f>
        <v>0</v>
      </c>
      <c r="BM3035" s="651"/>
      <c r="BN3035" s="652"/>
      <c r="BO3035" s="599" t="e">
        <f>(BL3035*BR$2468)+(N3035*BR$2469)+(X3035*BR$2470)+(R3035*BR$2471)+(V3035*BR$2472)+(Z3035*BR$2473)</f>
        <v>#REF!</v>
      </c>
      <c r="BP3035" s="599" t="e">
        <f>((AZ3035-BB3035)*BR$2475)+((AT3035-AV3035)*BR$2474)+(H3035*BR$2476)+(P3035*BR$2477)</f>
        <v>#REF!</v>
      </c>
      <c r="BQ3035" s="70" t="s">
        <v>72</v>
      </c>
      <c r="BR3035" s="71" t="e">
        <f>IF(#REF!="B",#REF!,IF(#REF!="C",#REF!,#REF!))</f>
        <v>#REF!</v>
      </c>
      <c r="BS3035" s="67"/>
    </row>
    <row r="3036" spans="1:71" ht="23.85" customHeight="1">
      <c r="A3036" s="69"/>
      <c r="B3036" s="549"/>
      <c r="C3036" s="560" t="str">
        <f>IF(ROSTER!D$8="","",ROSTER!D$8)</f>
        <v/>
      </c>
      <c r="D3036" s="561"/>
      <c r="E3036" s="547"/>
      <c r="F3036" s="502"/>
      <c r="G3036" s="507"/>
      <c r="H3036" s="544"/>
      <c r="I3036" s="545"/>
      <c r="J3036" s="540"/>
      <c r="K3036" s="541"/>
      <c r="L3036" s="553"/>
      <c r="M3036" s="559"/>
      <c r="N3036" s="556" t="s">
        <v>14</v>
      </c>
      <c r="O3036" s="557"/>
      <c r="P3036" s="540"/>
      <c r="Q3036" s="541"/>
      <c r="R3036" s="553"/>
      <c r="S3036" s="559"/>
      <c r="T3036" s="592"/>
      <c r="U3036" s="593"/>
      <c r="V3036" s="551"/>
      <c r="W3036" s="545"/>
      <c r="X3036" s="540"/>
      <c r="Y3036" s="545"/>
      <c r="Z3036" s="540"/>
      <c r="AA3036" s="545"/>
      <c r="AB3036" s="540"/>
      <c r="AC3036" s="541"/>
      <c r="AD3036" s="553"/>
      <c r="AE3036" s="559"/>
      <c r="AF3036" s="588"/>
      <c r="AG3036" s="589"/>
      <c r="AH3036" s="540"/>
      <c r="AI3036" s="541"/>
      <c r="AJ3036" s="553"/>
      <c r="AK3036" s="559"/>
      <c r="AL3036" s="592"/>
      <c r="AM3036" s="593"/>
      <c r="AN3036" s="540"/>
      <c r="AO3036" s="541"/>
      <c r="AP3036" s="553"/>
      <c r="AQ3036" s="559"/>
      <c r="AR3036" s="592"/>
      <c r="AS3036" s="593"/>
      <c r="AT3036" s="580"/>
      <c r="AU3036" s="581"/>
      <c r="AV3036" s="576"/>
      <c r="AW3036" s="577"/>
      <c r="AX3036" s="592"/>
      <c r="AY3036" s="593"/>
      <c r="AZ3036" s="540"/>
      <c r="BA3036" s="541"/>
      <c r="BB3036" s="553"/>
      <c r="BC3036" s="559"/>
      <c r="BD3036" s="592"/>
      <c r="BE3036" s="593"/>
      <c r="BF3036" s="580"/>
      <c r="BG3036" s="581"/>
      <c r="BH3036" s="576"/>
      <c r="BI3036" s="577"/>
      <c r="BJ3036" s="592"/>
      <c r="BK3036" s="593"/>
      <c r="BL3036" s="653"/>
      <c r="BM3036" s="654"/>
      <c r="BN3036" s="655"/>
      <c r="BO3036" s="600"/>
      <c r="BP3036" s="600"/>
      <c r="BQ3036" s="70" t="s">
        <v>73</v>
      </c>
      <c r="BR3036" s="71" t="e">
        <f>IF(#REF!="B",#REF!,IF(#REF!="C",#REF!,#REF!))</f>
        <v>#REF!</v>
      </c>
      <c r="BS3036" s="67"/>
    </row>
    <row r="3037" spans="1:71" ht="21.75" customHeight="1">
      <c r="A3037" s="54"/>
      <c r="B3037" s="548" t="str">
        <f>IF(ROSTER!B$10="","",ROSTER!B$10)</f>
        <v/>
      </c>
      <c r="C3037" s="536" t="str">
        <f>IF(ROSTER!C$10="","",ROSTER!C$10)</f>
        <v/>
      </c>
      <c r="D3037" s="537"/>
      <c r="E3037" s="546"/>
      <c r="F3037" s="501">
        <f>IF(E3037="y",1,IF(E3037="S",1,0))</f>
        <v>0</v>
      </c>
      <c r="G3037" s="506">
        <f>IF(E3037="S",1,0)</f>
        <v>0</v>
      </c>
      <c r="H3037" s="542"/>
      <c r="I3037" s="543"/>
      <c r="J3037" s="538"/>
      <c r="K3037" s="539"/>
      <c r="L3037" s="552"/>
      <c r="M3037" s="558"/>
      <c r="N3037" s="554">
        <f>L3037+J3037</f>
        <v>0</v>
      </c>
      <c r="O3037" s="555"/>
      <c r="P3037" s="538"/>
      <c r="Q3037" s="539"/>
      <c r="R3037" s="552"/>
      <c r="S3037" s="558"/>
      <c r="T3037" s="590">
        <f t="shared" ref="T3037:T3078" si="2736">R3037-P3037</f>
        <v>0</v>
      </c>
      <c r="U3037" s="591"/>
      <c r="V3037" s="550"/>
      <c r="W3037" s="543"/>
      <c r="X3037" s="538"/>
      <c r="Y3037" s="543"/>
      <c r="Z3037" s="538"/>
      <c r="AA3037" s="543"/>
      <c r="AB3037" s="538"/>
      <c r="AC3037" s="539"/>
      <c r="AD3037" s="552"/>
      <c r="AE3037" s="558"/>
      <c r="AF3037" s="586">
        <f>IF(AB3037=0,0,(AD3037/AB3037)*100)</f>
        <v>0</v>
      </c>
      <c r="AG3037" s="587"/>
      <c r="AH3037" s="538"/>
      <c r="AI3037" s="539"/>
      <c r="AJ3037" s="552"/>
      <c r="AK3037" s="558"/>
      <c r="AL3037" s="590">
        <f>IF(AH3037=0,0,(AJ3037/AH3037)*100)</f>
        <v>0</v>
      </c>
      <c r="AM3037" s="591"/>
      <c r="AN3037" s="538"/>
      <c r="AO3037" s="539"/>
      <c r="AP3037" s="552"/>
      <c r="AQ3037" s="558"/>
      <c r="AR3037" s="590">
        <f>IF(AN3037=0,0,(AP3037/AN3037)*100)</f>
        <v>0</v>
      </c>
      <c r="AS3037" s="591"/>
      <c r="AT3037" s="578">
        <f>AB3037+AH3037+AN3037</f>
        <v>0</v>
      </c>
      <c r="AU3037" s="579"/>
      <c r="AV3037" s="574">
        <f>AD3037+AJ3037+AP3037</f>
        <v>0</v>
      </c>
      <c r="AW3037" s="575"/>
      <c r="AX3037" s="590">
        <f>IF(AT3037=0,0,(AV3037/AT3037)*100)</f>
        <v>0</v>
      </c>
      <c r="AY3037" s="591"/>
      <c r="AZ3037" s="538"/>
      <c r="BA3037" s="539"/>
      <c r="BB3037" s="552"/>
      <c r="BC3037" s="558"/>
      <c r="BD3037" s="590">
        <f>IF(AZ3037=0,0,(BB3037/AZ3037)*100)</f>
        <v>0</v>
      </c>
      <c r="BE3037" s="591"/>
      <c r="BF3037" s="578">
        <f>AT3037+AZ3037</f>
        <v>0</v>
      </c>
      <c r="BG3037" s="579"/>
      <c r="BH3037" s="574">
        <f>AV3037+BB3037</f>
        <v>0</v>
      </c>
      <c r="BI3037" s="575"/>
      <c r="BJ3037" s="590">
        <f>IF(BF3037=0,0,(BH3037/BF3037)*100)</f>
        <v>0</v>
      </c>
      <c r="BK3037" s="591"/>
      <c r="BL3037" s="650">
        <f>(AD3037*2)+(AJ3037*2)+(AP3037*3)+BB3037</f>
        <v>0</v>
      </c>
      <c r="BM3037" s="651"/>
      <c r="BN3037" s="652"/>
      <c r="BO3037" s="599" t="e">
        <f>(BL3037*BR$2468)+(N3037*BR$2469)+(X3037*BR$2470)+(R3037*BR$2471)+(V3037*BR$2472)+(Z3037*BR$2473)</f>
        <v>#REF!</v>
      </c>
      <c r="BP3037" s="599" t="e">
        <f>((AZ3037-BB3037)*BR$2475)+((AT3037-AV3037)*BR$2474)+(H3037*BR$2476)+(P3037*BR$2477)</f>
        <v>#REF!</v>
      </c>
      <c r="BQ3037" s="70" t="s">
        <v>74</v>
      </c>
      <c r="BR3037" s="71" t="e">
        <f>IF(#REF!="B",#REF!,IF(#REF!="C",#REF!,#REF!))</f>
        <v>#REF!</v>
      </c>
      <c r="BS3037" s="67"/>
    </row>
    <row r="3038" spans="1:71" ht="21.75" customHeight="1">
      <c r="A3038" s="54"/>
      <c r="B3038" s="549"/>
      <c r="C3038" s="560" t="str">
        <f>IF(ROSTER!D$10="","",ROSTER!D$10)</f>
        <v/>
      </c>
      <c r="D3038" s="561"/>
      <c r="E3038" s="547"/>
      <c r="F3038" s="502"/>
      <c r="G3038" s="507"/>
      <c r="H3038" s="544"/>
      <c r="I3038" s="545"/>
      <c r="J3038" s="540"/>
      <c r="K3038" s="541"/>
      <c r="L3038" s="553"/>
      <c r="M3038" s="559"/>
      <c r="N3038" s="556" t="s">
        <v>14</v>
      </c>
      <c r="O3038" s="557"/>
      <c r="P3038" s="540"/>
      <c r="Q3038" s="541"/>
      <c r="R3038" s="553"/>
      <c r="S3038" s="559"/>
      <c r="T3038" s="592"/>
      <c r="U3038" s="593"/>
      <c r="V3038" s="551"/>
      <c r="W3038" s="545"/>
      <c r="X3038" s="540"/>
      <c r="Y3038" s="545"/>
      <c r="Z3038" s="540"/>
      <c r="AA3038" s="545"/>
      <c r="AB3038" s="540"/>
      <c r="AC3038" s="541"/>
      <c r="AD3038" s="553"/>
      <c r="AE3038" s="559"/>
      <c r="AF3038" s="588"/>
      <c r="AG3038" s="589"/>
      <c r="AH3038" s="540"/>
      <c r="AI3038" s="541"/>
      <c r="AJ3038" s="553"/>
      <c r="AK3038" s="559"/>
      <c r="AL3038" s="592"/>
      <c r="AM3038" s="593"/>
      <c r="AN3038" s="540"/>
      <c r="AO3038" s="541"/>
      <c r="AP3038" s="553"/>
      <c r="AQ3038" s="559"/>
      <c r="AR3038" s="592"/>
      <c r="AS3038" s="593"/>
      <c r="AT3038" s="580"/>
      <c r="AU3038" s="581"/>
      <c r="AV3038" s="576"/>
      <c r="AW3038" s="577"/>
      <c r="AX3038" s="592"/>
      <c r="AY3038" s="593"/>
      <c r="AZ3038" s="540"/>
      <c r="BA3038" s="541"/>
      <c r="BB3038" s="553"/>
      <c r="BC3038" s="559"/>
      <c r="BD3038" s="592"/>
      <c r="BE3038" s="593"/>
      <c r="BF3038" s="580"/>
      <c r="BG3038" s="581"/>
      <c r="BH3038" s="576"/>
      <c r="BI3038" s="577"/>
      <c r="BJ3038" s="592"/>
      <c r="BK3038" s="593"/>
      <c r="BL3038" s="653"/>
      <c r="BM3038" s="654"/>
      <c r="BN3038" s="655"/>
      <c r="BO3038" s="600"/>
      <c r="BP3038" s="600"/>
      <c r="BQ3038" s="70" t="s">
        <v>75</v>
      </c>
      <c r="BR3038" s="71" t="e">
        <f>IF(#REF!="B",#REF!,IF(#REF!="C",#REF!,#REF!))</f>
        <v>#REF!</v>
      </c>
      <c r="BS3038" s="67"/>
    </row>
    <row r="3039" spans="1:71" ht="21.75" customHeight="1">
      <c r="A3039" s="54"/>
      <c r="B3039" s="565" t="str">
        <f>IF(ROSTER!B$12="","",ROSTER!B$12)</f>
        <v/>
      </c>
      <c r="C3039" s="536" t="str">
        <f>IF(ROSTER!C$12="","",ROSTER!C$12)</f>
        <v/>
      </c>
      <c r="D3039" s="537"/>
      <c r="E3039" s="546"/>
      <c r="F3039" s="501">
        <f>IF(E3039="y",1,IF(E3039="S",1,0))</f>
        <v>0</v>
      </c>
      <c r="G3039" s="506">
        <f>IF(E3039="S",1,0)</f>
        <v>0</v>
      </c>
      <c r="H3039" s="542"/>
      <c r="I3039" s="543"/>
      <c r="J3039" s="538"/>
      <c r="K3039" s="539"/>
      <c r="L3039" s="552"/>
      <c r="M3039" s="558"/>
      <c r="N3039" s="554">
        <f>L3039+J3039</f>
        <v>0</v>
      </c>
      <c r="O3039" s="555"/>
      <c r="P3039" s="538"/>
      <c r="Q3039" s="539"/>
      <c r="R3039" s="552"/>
      <c r="S3039" s="558"/>
      <c r="T3039" s="590">
        <f t="shared" ref="T3039:T3078" si="2737">R3039-P3039</f>
        <v>0</v>
      </c>
      <c r="U3039" s="591"/>
      <c r="V3039" s="550"/>
      <c r="W3039" s="543"/>
      <c r="X3039" s="538"/>
      <c r="Y3039" s="543"/>
      <c r="Z3039" s="538"/>
      <c r="AA3039" s="543"/>
      <c r="AB3039" s="538"/>
      <c r="AC3039" s="539"/>
      <c r="AD3039" s="552"/>
      <c r="AE3039" s="558"/>
      <c r="AF3039" s="586">
        <f>IF(AB3039=0,0,(AD3039/AB3039)*100)</f>
        <v>0</v>
      </c>
      <c r="AG3039" s="587"/>
      <c r="AH3039" s="538"/>
      <c r="AI3039" s="539"/>
      <c r="AJ3039" s="552"/>
      <c r="AK3039" s="558"/>
      <c r="AL3039" s="590">
        <f>IF(AH3039=0,0,(AJ3039/AH3039)*100)</f>
        <v>0</v>
      </c>
      <c r="AM3039" s="591"/>
      <c r="AN3039" s="538"/>
      <c r="AO3039" s="539"/>
      <c r="AP3039" s="552"/>
      <c r="AQ3039" s="558"/>
      <c r="AR3039" s="590">
        <f>IF(AN3039=0,0,(AP3039/AN3039)*100)</f>
        <v>0</v>
      </c>
      <c r="AS3039" s="591"/>
      <c r="AT3039" s="578">
        <f>AB3039+AH3039+AN3039</f>
        <v>0</v>
      </c>
      <c r="AU3039" s="579"/>
      <c r="AV3039" s="574">
        <f>AD3039+AJ3039+AP3039</f>
        <v>0</v>
      </c>
      <c r="AW3039" s="575"/>
      <c r="AX3039" s="590">
        <f>IF(AT3039=0,0,(AV3039/AT3039)*100)</f>
        <v>0</v>
      </c>
      <c r="AY3039" s="591"/>
      <c r="AZ3039" s="538"/>
      <c r="BA3039" s="539"/>
      <c r="BB3039" s="552"/>
      <c r="BC3039" s="558"/>
      <c r="BD3039" s="590">
        <f>IF(AZ3039=0,0,(BB3039/AZ3039)*100)</f>
        <v>0</v>
      </c>
      <c r="BE3039" s="591"/>
      <c r="BF3039" s="578">
        <f>AT3039+AZ3039</f>
        <v>0</v>
      </c>
      <c r="BG3039" s="579"/>
      <c r="BH3039" s="574">
        <f>AV3039+BB3039</f>
        <v>0</v>
      </c>
      <c r="BI3039" s="575"/>
      <c r="BJ3039" s="590">
        <f>IF(BF3039=0,0,(BH3039/BF3039)*100)</f>
        <v>0</v>
      </c>
      <c r="BK3039" s="591"/>
      <c r="BL3039" s="650">
        <f>(AD3039*2)+(AJ3039*2)+(AP3039*3)+BB3039</f>
        <v>0</v>
      </c>
      <c r="BM3039" s="651"/>
      <c r="BN3039" s="652"/>
      <c r="BO3039" s="599" t="e">
        <f>(BL3039*BR$2468)+(N3039*BR$2469)+(X3039*BR$2470)+(R3039*BR$2471)+(V3039*BR$2472)+(Z3039*BR$2473)</f>
        <v>#REF!</v>
      </c>
      <c r="BP3039" s="599" t="e">
        <f>((AZ3039-BB3039)*BR$2475)+((AT3039-AV3039)*BR$2474)+(H3039*BR$2476)+(P3039*BR$2477)</f>
        <v>#REF!</v>
      </c>
      <c r="BQ3039" s="70" t="s">
        <v>76</v>
      </c>
      <c r="BR3039" s="71" t="e">
        <f>IF(#REF!="B",#REF!,IF(#REF!="C",#REF!,#REF!))</f>
        <v>#REF!</v>
      </c>
      <c r="BS3039" s="67"/>
    </row>
    <row r="3040" spans="1:71" ht="21.75" customHeight="1">
      <c r="A3040" s="54"/>
      <c r="B3040" s="566"/>
      <c r="C3040" s="560" t="str">
        <f>IF(ROSTER!D$12="","",ROSTER!D$12)</f>
        <v/>
      </c>
      <c r="D3040" s="561"/>
      <c r="E3040" s="547"/>
      <c r="F3040" s="502"/>
      <c r="G3040" s="507"/>
      <c r="H3040" s="544"/>
      <c r="I3040" s="545"/>
      <c r="J3040" s="540"/>
      <c r="K3040" s="541"/>
      <c r="L3040" s="553"/>
      <c r="M3040" s="559"/>
      <c r="N3040" s="556" t="s">
        <v>14</v>
      </c>
      <c r="O3040" s="557"/>
      <c r="P3040" s="540"/>
      <c r="Q3040" s="541"/>
      <c r="R3040" s="553"/>
      <c r="S3040" s="559"/>
      <c r="T3040" s="592"/>
      <c r="U3040" s="593"/>
      <c r="V3040" s="551"/>
      <c r="W3040" s="545"/>
      <c r="X3040" s="540"/>
      <c r="Y3040" s="545"/>
      <c r="Z3040" s="540"/>
      <c r="AA3040" s="545"/>
      <c r="AB3040" s="540"/>
      <c r="AC3040" s="541"/>
      <c r="AD3040" s="553"/>
      <c r="AE3040" s="559"/>
      <c r="AF3040" s="588"/>
      <c r="AG3040" s="589"/>
      <c r="AH3040" s="540"/>
      <c r="AI3040" s="541"/>
      <c r="AJ3040" s="553"/>
      <c r="AK3040" s="559"/>
      <c r="AL3040" s="592"/>
      <c r="AM3040" s="593"/>
      <c r="AN3040" s="540"/>
      <c r="AO3040" s="541"/>
      <c r="AP3040" s="553"/>
      <c r="AQ3040" s="559"/>
      <c r="AR3040" s="592"/>
      <c r="AS3040" s="593"/>
      <c r="AT3040" s="580"/>
      <c r="AU3040" s="581"/>
      <c r="AV3040" s="576"/>
      <c r="AW3040" s="577"/>
      <c r="AX3040" s="592"/>
      <c r="AY3040" s="593"/>
      <c r="AZ3040" s="540"/>
      <c r="BA3040" s="541"/>
      <c r="BB3040" s="553"/>
      <c r="BC3040" s="559"/>
      <c r="BD3040" s="592"/>
      <c r="BE3040" s="593"/>
      <c r="BF3040" s="580"/>
      <c r="BG3040" s="581"/>
      <c r="BH3040" s="576"/>
      <c r="BI3040" s="577"/>
      <c r="BJ3040" s="592"/>
      <c r="BK3040" s="593"/>
      <c r="BL3040" s="653"/>
      <c r="BM3040" s="654"/>
      <c r="BN3040" s="655"/>
      <c r="BO3040" s="600"/>
      <c r="BP3040" s="600"/>
      <c r="BQ3040" s="70" t="s">
        <v>77</v>
      </c>
      <c r="BR3040" s="71" t="e">
        <f>IF(#REF!="B",#REF!,IF(#REF!="C",#REF!,#REF!))</f>
        <v>#REF!</v>
      </c>
      <c r="BS3040" s="67"/>
    </row>
    <row r="3041" spans="1:71" ht="21.75" customHeight="1">
      <c r="A3041" s="54"/>
      <c r="B3041" s="565" t="str">
        <f>IF(ROSTER!B$14="","",ROSTER!B$14)</f>
        <v/>
      </c>
      <c r="C3041" s="536" t="str">
        <f>IF(ROSTER!C$14="","",ROSTER!C$14)</f>
        <v/>
      </c>
      <c r="D3041" s="537"/>
      <c r="E3041" s="546"/>
      <c r="F3041" s="501">
        <f>IF(E3041="y",1,IF(E3041="S",1,0))</f>
        <v>0</v>
      </c>
      <c r="G3041" s="506">
        <f>IF(E3041="S",1,0)</f>
        <v>0</v>
      </c>
      <c r="H3041" s="542"/>
      <c r="I3041" s="543"/>
      <c r="J3041" s="538"/>
      <c r="K3041" s="539"/>
      <c r="L3041" s="552"/>
      <c r="M3041" s="558"/>
      <c r="N3041" s="554">
        <f>L3041+J3041</f>
        <v>0</v>
      </c>
      <c r="O3041" s="555"/>
      <c r="P3041" s="538"/>
      <c r="Q3041" s="539"/>
      <c r="R3041" s="552"/>
      <c r="S3041" s="558"/>
      <c r="T3041" s="590">
        <f t="shared" ref="T3041:T3078" si="2738">R3041-P3041</f>
        <v>0</v>
      </c>
      <c r="U3041" s="591"/>
      <c r="V3041" s="550"/>
      <c r="W3041" s="543"/>
      <c r="X3041" s="538"/>
      <c r="Y3041" s="543"/>
      <c r="Z3041" s="538"/>
      <c r="AA3041" s="543"/>
      <c r="AB3041" s="538"/>
      <c r="AC3041" s="539"/>
      <c r="AD3041" s="552"/>
      <c r="AE3041" s="558"/>
      <c r="AF3041" s="586">
        <f>IF(AB3041=0,0,(AD3041/AB3041)*100)</f>
        <v>0</v>
      </c>
      <c r="AG3041" s="587"/>
      <c r="AH3041" s="538"/>
      <c r="AI3041" s="539"/>
      <c r="AJ3041" s="552"/>
      <c r="AK3041" s="558"/>
      <c r="AL3041" s="590">
        <f>IF(AH3041=0,0,(AJ3041/AH3041)*100)</f>
        <v>0</v>
      </c>
      <c r="AM3041" s="591"/>
      <c r="AN3041" s="538"/>
      <c r="AO3041" s="539"/>
      <c r="AP3041" s="552"/>
      <c r="AQ3041" s="558"/>
      <c r="AR3041" s="590">
        <f>IF(AN3041=0,0,(AP3041/AN3041)*100)</f>
        <v>0</v>
      </c>
      <c r="AS3041" s="591"/>
      <c r="AT3041" s="578">
        <f>AB3041+AH3041+AN3041</f>
        <v>0</v>
      </c>
      <c r="AU3041" s="579"/>
      <c r="AV3041" s="574">
        <f>AD3041+AJ3041+AP3041</f>
        <v>0</v>
      </c>
      <c r="AW3041" s="575"/>
      <c r="AX3041" s="590">
        <f>IF(AT3041=0,0,(AV3041/AT3041)*100)</f>
        <v>0</v>
      </c>
      <c r="AY3041" s="591"/>
      <c r="AZ3041" s="538"/>
      <c r="BA3041" s="539"/>
      <c r="BB3041" s="552"/>
      <c r="BC3041" s="558"/>
      <c r="BD3041" s="590">
        <f>IF(AZ3041=0,0,(BB3041/AZ3041)*100)</f>
        <v>0</v>
      </c>
      <c r="BE3041" s="591"/>
      <c r="BF3041" s="578">
        <f>AT3041+AZ3041</f>
        <v>0</v>
      </c>
      <c r="BG3041" s="579"/>
      <c r="BH3041" s="574">
        <f>AV3041+BB3041</f>
        <v>0</v>
      </c>
      <c r="BI3041" s="575"/>
      <c r="BJ3041" s="590">
        <f>IF(BF3041=0,0,(BH3041/BF3041)*100)</f>
        <v>0</v>
      </c>
      <c r="BK3041" s="591"/>
      <c r="BL3041" s="650">
        <f>(AD3041*2)+(AJ3041*2)+(AP3041*3)+BB3041</f>
        <v>0</v>
      </c>
      <c r="BM3041" s="651"/>
      <c r="BN3041" s="652"/>
      <c r="BO3041" s="599" t="e">
        <f>(BL3041*BR$2468)+(N3041*BR$2469)+(X3041*BR$2470)+(R3041*BR$2471)+(V3041*BR$2472)+(Z3041*BR$2473)</f>
        <v>#REF!</v>
      </c>
      <c r="BP3041" s="599" t="e">
        <f>((AZ3041-BB3041)*BR$2475)+((AT3041-AV3041)*BR$2474)+(H3041*BR$2476)+(P3041*BR$2477)</f>
        <v>#REF!</v>
      </c>
      <c r="BQ3041" s="70" t="s">
        <v>78</v>
      </c>
      <c r="BR3041" s="71" t="e">
        <f>IF(#REF!="B",#REF!,IF(#REF!="C",#REF!,#REF!))</f>
        <v>#REF!</v>
      </c>
      <c r="BS3041" s="67"/>
    </row>
    <row r="3042" spans="1:71" ht="21.75" customHeight="1">
      <c r="A3042" s="54"/>
      <c r="B3042" s="566"/>
      <c r="C3042" s="560" t="str">
        <f>IF(ROSTER!D$14="","",ROSTER!D$14)</f>
        <v/>
      </c>
      <c r="D3042" s="561"/>
      <c r="E3042" s="547"/>
      <c r="F3042" s="502"/>
      <c r="G3042" s="507"/>
      <c r="H3042" s="544"/>
      <c r="I3042" s="545"/>
      <c r="J3042" s="540"/>
      <c r="K3042" s="541"/>
      <c r="L3042" s="553"/>
      <c r="M3042" s="559"/>
      <c r="N3042" s="556" t="s">
        <v>14</v>
      </c>
      <c r="O3042" s="557"/>
      <c r="P3042" s="540"/>
      <c r="Q3042" s="541"/>
      <c r="R3042" s="553"/>
      <c r="S3042" s="559"/>
      <c r="T3042" s="592"/>
      <c r="U3042" s="593"/>
      <c r="V3042" s="551"/>
      <c r="W3042" s="545"/>
      <c r="X3042" s="540"/>
      <c r="Y3042" s="545"/>
      <c r="Z3042" s="540"/>
      <c r="AA3042" s="545"/>
      <c r="AB3042" s="540"/>
      <c r="AC3042" s="541"/>
      <c r="AD3042" s="553"/>
      <c r="AE3042" s="559"/>
      <c r="AF3042" s="588"/>
      <c r="AG3042" s="589"/>
      <c r="AH3042" s="540"/>
      <c r="AI3042" s="541"/>
      <c r="AJ3042" s="553"/>
      <c r="AK3042" s="559"/>
      <c r="AL3042" s="592"/>
      <c r="AM3042" s="593"/>
      <c r="AN3042" s="540"/>
      <c r="AO3042" s="541"/>
      <c r="AP3042" s="553"/>
      <c r="AQ3042" s="559"/>
      <c r="AR3042" s="592"/>
      <c r="AS3042" s="593"/>
      <c r="AT3042" s="580"/>
      <c r="AU3042" s="581"/>
      <c r="AV3042" s="576"/>
      <c r="AW3042" s="577"/>
      <c r="AX3042" s="592"/>
      <c r="AY3042" s="593"/>
      <c r="AZ3042" s="540"/>
      <c r="BA3042" s="541"/>
      <c r="BB3042" s="553"/>
      <c r="BC3042" s="559"/>
      <c r="BD3042" s="592"/>
      <c r="BE3042" s="593"/>
      <c r="BF3042" s="580"/>
      <c r="BG3042" s="581"/>
      <c r="BH3042" s="576"/>
      <c r="BI3042" s="577"/>
      <c r="BJ3042" s="592"/>
      <c r="BK3042" s="593"/>
      <c r="BL3042" s="653"/>
      <c r="BM3042" s="654"/>
      <c r="BN3042" s="655"/>
      <c r="BO3042" s="600"/>
      <c r="BP3042" s="600"/>
      <c r="BQ3042" s="70" t="s">
        <v>79</v>
      </c>
      <c r="BR3042" s="71" t="e">
        <f>IF(#REF!="B",#REF!,IF(#REF!="C",#REF!,#REF!))</f>
        <v>#REF!</v>
      </c>
      <c r="BS3042" s="67"/>
    </row>
    <row r="3043" spans="1:71" ht="21.75" customHeight="1">
      <c r="A3043" s="54"/>
      <c r="B3043" s="565" t="str">
        <f>IF(ROSTER!B$16="","",ROSTER!B$16)</f>
        <v/>
      </c>
      <c r="C3043" s="536" t="str">
        <f>IF(ROSTER!C$16="","",ROSTER!C$16)</f>
        <v/>
      </c>
      <c r="D3043" s="537"/>
      <c r="E3043" s="546"/>
      <c r="F3043" s="501">
        <f>IF(E3043="y",1,IF(E3043="S",1,0))</f>
        <v>0</v>
      </c>
      <c r="G3043" s="506">
        <f>IF(E3043="S",1,0)</f>
        <v>0</v>
      </c>
      <c r="H3043" s="542"/>
      <c r="I3043" s="543"/>
      <c r="J3043" s="538"/>
      <c r="K3043" s="539"/>
      <c r="L3043" s="552"/>
      <c r="M3043" s="558"/>
      <c r="N3043" s="554">
        <f>L3043+J3043</f>
        <v>0</v>
      </c>
      <c r="O3043" s="555"/>
      <c r="P3043" s="538"/>
      <c r="Q3043" s="539"/>
      <c r="R3043" s="552"/>
      <c r="S3043" s="558"/>
      <c r="T3043" s="590">
        <f t="shared" ref="T3043:T3078" si="2739">R3043-P3043</f>
        <v>0</v>
      </c>
      <c r="U3043" s="591"/>
      <c r="V3043" s="550"/>
      <c r="W3043" s="543"/>
      <c r="X3043" s="538"/>
      <c r="Y3043" s="543"/>
      <c r="Z3043" s="538"/>
      <c r="AA3043" s="543"/>
      <c r="AB3043" s="538"/>
      <c r="AC3043" s="539"/>
      <c r="AD3043" s="552"/>
      <c r="AE3043" s="558"/>
      <c r="AF3043" s="586">
        <f>IF(AB3043=0,0,(AD3043/AB3043)*100)</f>
        <v>0</v>
      </c>
      <c r="AG3043" s="587"/>
      <c r="AH3043" s="538"/>
      <c r="AI3043" s="539"/>
      <c r="AJ3043" s="552"/>
      <c r="AK3043" s="558"/>
      <c r="AL3043" s="590">
        <f>IF(AH3043=0,0,(AJ3043/AH3043)*100)</f>
        <v>0</v>
      </c>
      <c r="AM3043" s="591"/>
      <c r="AN3043" s="538"/>
      <c r="AO3043" s="539"/>
      <c r="AP3043" s="552"/>
      <c r="AQ3043" s="558"/>
      <c r="AR3043" s="590">
        <f>IF(AN3043=0,0,(AP3043/AN3043)*100)</f>
        <v>0</v>
      </c>
      <c r="AS3043" s="591"/>
      <c r="AT3043" s="578">
        <f>AB3043+AH3043+AN3043</f>
        <v>0</v>
      </c>
      <c r="AU3043" s="579"/>
      <c r="AV3043" s="574">
        <f>AD3043+AJ3043+AP3043</f>
        <v>0</v>
      </c>
      <c r="AW3043" s="575"/>
      <c r="AX3043" s="590">
        <f>IF(AT3043=0,0,(AV3043/AT3043)*100)</f>
        <v>0</v>
      </c>
      <c r="AY3043" s="591"/>
      <c r="AZ3043" s="538"/>
      <c r="BA3043" s="539"/>
      <c r="BB3043" s="552"/>
      <c r="BC3043" s="558"/>
      <c r="BD3043" s="590">
        <f>IF(AZ3043=0,0,(BB3043/AZ3043)*100)</f>
        <v>0</v>
      </c>
      <c r="BE3043" s="591"/>
      <c r="BF3043" s="578">
        <f>AT3043+AZ3043</f>
        <v>0</v>
      </c>
      <c r="BG3043" s="579"/>
      <c r="BH3043" s="574">
        <f>AV3043+BB3043</f>
        <v>0</v>
      </c>
      <c r="BI3043" s="575"/>
      <c r="BJ3043" s="590">
        <f>IF(BF3043=0,0,(BH3043/BF3043)*100)</f>
        <v>0</v>
      </c>
      <c r="BK3043" s="591"/>
      <c r="BL3043" s="650">
        <f>(AD3043*2)+(AJ3043*2)+(AP3043*3)+BB3043</f>
        <v>0</v>
      </c>
      <c r="BM3043" s="651"/>
      <c r="BN3043" s="652"/>
      <c r="BO3043" s="599" t="e">
        <f>(BL3043*BR$2468)+(N3043*BR$2469)+(X3043*BR$2470)+(R3043*BR$2471)+(V3043*BR$2472)+(Z3043*BR$2473)</f>
        <v>#REF!</v>
      </c>
      <c r="BP3043" s="599" t="e">
        <f>((AZ3043-BB3043)*BR$2475)+((AT3043-AV3043)*BR$2474)+(H3043*BR$2476)+(P3043*BR$2477)</f>
        <v>#REF!</v>
      </c>
      <c r="BQ3043" s="70" t="s">
        <v>80</v>
      </c>
      <c r="BR3043" s="71" t="e">
        <f>IF(#REF!="B",#REF!,IF(#REF!="C",#REF!,#REF!))</f>
        <v>#REF!</v>
      </c>
      <c r="BS3043" s="67"/>
    </row>
    <row r="3044" spans="1:71" ht="21.75" customHeight="1">
      <c r="A3044" s="54"/>
      <c r="B3044" s="566"/>
      <c r="C3044" s="560" t="str">
        <f>IF(ROSTER!D$16="","",ROSTER!D$16)</f>
        <v/>
      </c>
      <c r="D3044" s="561"/>
      <c r="E3044" s="547"/>
      <c r="F3044" s="502"/>
      <c r="G3044" s="507"/>
      <c r="H3044" s="544"/>
      <c r="I3044" s="545"/>
      <c r="J3044" s="540"/>
      <c r="K3044" s="541"/>
      <c r="L3044" s="553"/>
      <c r="M3044" s="559"/>
      <c r="N3044" s="556" t="s">
        <v>14</v>
      </c>
      <c r="O3044" s="557"/>
      <c r="P3044" s="540"/>
      <c r="Q3044" s="541"/>
      <c r="R3044" s="553"/>
      <c r="S3044" s="559"/>
      <c r="T3044" s="592"/>
      <c r="U3044" s="593"/>
      <c r="V3044" s="551"/>
      <c r="W3044" s="545"/>
      <c r="X3044" s="540"/>
      <c r="Y3044" s="545"/>
      <c r="Z3044" s="540"/>
      <c r="AA3044" s="545"/>
      <c r="AB3044" s="540"/>
      <c r="AC3044" s="541"/>
      <c r="AD3044" s="553"/>
      <c r="AE3044" s="559"/>
      <c r="AF3044" s="588"/>
      <c r="AG3044" s="589"/>
      <c r="AH3044" s="540"/>
      <c r="AI3044" s="541"/>
      <c r="AJ3044" s="553"/>
      <c r="AK3044" s="559"/>
      <c r="AL3044" s="592"/>
      <c r="AM3044" s="593"/>
      <c r="AN3044" s="540"/>
      <c r="AO3044" s="541"/>
      <c r="AP3044" s="553"/>
      <c r="AQ3044" s="559"/>
      <c r="AR3044" s="592"/>
      <c r="AS3044" s="593"/>
      <c r="AT3044" s="580"/>
      <c r="AU3044" s="581"/>
      <c r="AV3044" s="576"/>
      <c r="AW3044" s="577"/>
      <c r="AX3044" s="592"/>
      <c r="AY3044" s="593"/>
      <c r="AZ3044" s="540"/>
      <c r="BA3044" s="541"/>
      <c r="BB3044" s="553"/>
      <c r="BC3044" s="559"/>
      <c r="BD3044" s="592"/>
      <c r="BE3044" s="593"/>
      <c r="BF3044" s="580"/>
      <c r="BG3044" s="581"/>
      <c r="BH3044" s="576"/>
      <c r="BI3044" s="577"/>
      <c r="BJ3044" s="592"/>
      <c r="BK3044" s="593"/>
      <c r="BL3044" s="653"/>
      <c r="BM3044" s="654"/>
      <c r="BN3044" s="655"/>
      <c r="BO3044" s="600"/>
      <c r="BP3044" s="600"/>
      <c r="BQ3044" s="70" t="s">
        <v>81</v>
      </c>
      <c r="BR3044" s="71" t="e">
        <f>IF(#REF!="B",#REF!,IF(#REF!="C",#REF!,#REF!))</f>
        <v>#REF!</v>
      </c>
      <c r="BS3044" s="67"/>
    </row>
    <row r="3045" spans="1:71" ht="21.75" customHeight="1">
      <c r="A3045" s="54"/>
      <c r="B3045" s="565" t="str">
        <f>IF(ROSTER!B$18="","",ROSTER!B$18)</f>
        <v/>
      </c>
      <c r="C3045" s="536" t="str">
        <f>IF(ROSTER!C$18="","",ROSTER!C$18)</f>
        <v/>
      </c>
      <c r="D3045" s="537"/>
      <c r="E3045" s="546"/>
      <c r="F3045" s="501">
        <f>IF(E3045="y",1,IF(E3045="S",1,0))</f>
        <v>0</v>
      </c>
      <c r="G3045" s="506">
        <f>IF(E3045="S",1,0)</f>
        <v>0</v>
      </c>
      <c r="H3045" s="542"/>
      <c r="I3045" s="543"/>
      <c r="J3045" s="538"/>
      <c r="K3045" s="539"/>
      <c r="L3045" s="552"/>
      <c r="M3045" s="558"/>
      <c r="N3045" s="554">
        <f>L3045+J3045</f>
        <v>0</v>
      </c>
      <c r="O3045" s="555"/>
      <c r="P3045" s="538"/>
      <c r="Q3045" s="539"/>
      <c r="R3045" s="552"/>
      <c r="S3045" s="558"/>
      <c r="T3045" s="590">
        <f t="shared" ref="T3045:T3078" si="2740">R3045-P3045</f>
        <v>0</v>
      </c>
      <c r="U3045" s="591"/>
      <c r="V3045" s="550"/>
      <c r="W3045" s="543"/>
      <c r="X3045" s="538"/>
      <c r="Y3045" s="543"/>
      <c r="Z3045" s="538"/>
      <c r="AA3045" s="543"/>
      <c r="AB3045" s="538"/>
      <c r="AC3045" s="539"/>
      <c r="AD3045" s="552"/>
      <c r="AE3045" s="558"/>
      <c r="AF3045" s="586">
        <f>IF(AB3045=0,0,(AD3045/AB3045)*100)</f>
        <v>0</v>
      </c>
      <c r="AG3045" s="587"/>
      <c r="AH3045" s="538"/>
      <c r="AI3045" s="539"/>
      <c r="AJ3045" s="552"/>
      <c r="AK3045" s="558"/>
      <c r="AL3045" s="590">
        <f>IF(AH3045=0,0,(AJ3045/AH3045)*100)</f>
        <v>0</v>
      </c>
      <c r="AM3045" s="591"/>
      <c r="AN3045" s="538"/>
      <c r="AO3045" s="539"/>
      <c r="AP3045" s="552"/>
      <c r="AQ3045" s="558"/>
      <c r="AR3045" s="590">
        <f>IF(AN3045=0,0,(AP3045/AN3045)*100)</f>
        <v>0</v>
      </c>
      <c r="AS3045" s="591"/>
      <c r="AT3045" s="578">
        <f>AB3045+AH3045+AN3045</f>
        <v>0</v>
      </c>
      <c r="AU3045" s="579"/>
      <c r="AV3045" s="574">
        <f>AD3045+AJ3045+AP3045</f>
        <v>0</v>
      </c>
      <c r="AW3045" s="575"/>
      <c r="AX3045" s="590">
        <f>IF(AT3045=0,0,(AV3045/AT3045)*100)</f>
        <v>0</v>
      </c>
      <c r="AY3045" s="591"/>
      <c r="AZ3045" s="538"/>
      <c r="BA3045" s="539"/>
      <c r="BB3045" s="552"/>
      <c r="BC3045" s="558"/>
      <c r="BD3045" s="590">
        <f>IF(AZ3045=0,0,(BB3045/AZ3045)*100)</f>
        <v>0</v>
      </c>
      <c r="BE3045" s="591"/>
      <c r="BF3045" s="578">
        <f>AT3045+AZ3045</f>
        <v>0</v>
      </c>
      <c r="BG3045" s="579"/>
      <c r="BH3045" s="574">
        <f>AV3045+BB3045</f>
        <v>0</v>
      </c>
      <c r="BI3045" s="575"/>
      <c r="BJ3045" s="590">
        <f>IF(BF3045=0,0,(BH3045/BF3045)*100)</f>
        <v>0</v>
      </c>
      <c r="BK3045" s="591"/>
      <c r="BL3045" s="650">
        <f>(AD3045*2)+(AJ3045*2)+(AP3045*3)+BB3045</f>
        <v>0</v>
      </c>
      <c r="BM3045" s="651"/>
      <c r="BN3045" s="652"/>
      <c r="BO3045" s="599" t="e">
        <f>(BL3045*BR$2468)+(N3045*BR$2469)+(X3045*BR$2470)+(R3045*BR$2471)+(V3045*BR$2472)+(Z3045*BR$2473)</f>
        <v>#REF!</v>
      </c>
      <c r="BP3045" s="599" t="e">
        <f>((AZ3045-BB3045)*BR$2475)+((AT3045-AV3045)*BR$2474)+(H3045*BR$2476)+(P3045*BR$2477)</f>
        <v>#REF!</v>
      </c>
      <c r="BQ3045" s="54"/>
      <c r="BR3045" s="54"/>
      <c r="BS3045" s="67"/>
    </row>
    <row r="3046" spans="1:71" ht="21.75" customHeight="1">
      <c r="A3046" s="54"/>
      <c r="B3046" s="566"/>
      <c r="C3046" s="560" t="str">
        <f>IF(ROSTER!D$18="","",ROSTER!D$18)</f>
        <v/>
      </c>
      <c r="D3046" s="561"/>
      <c r="E3046" s="547"/>
      <c r="F3046" s="502"/>
      <c r="G3046" s="507"/>
      <c r="H3046" s="544"/>
      <c r="I3046" s="545"/>
      <c r="J3046" s="540"/>
      <c r="K3046" s="541"/>
      <c r="L3046" s="553"/>
      <c r="M3046" s="559"/>
      <c r="N3046" s="556"/>
      <c r="O3046" s="557"/>
      <c r="P3046" s="540"/>
      <c r="Q3046" s="541"/>
      <c r="R3046" s="553"/>
      <c r="S3046" s="559"/>
      <c r="T3046" s="592"/>
      <c r="U3046" s="593"/>
      <c r="V3046" s="551"/>
      <c r="W3046" s="545"/>
      <c r="X3046" s="540"/>
      <c r="Y3046" s="545"/>
      <c r="Z3046" s="540"/>
      <c r="AA3046" s="545"/>
      <c r="AB3046" s="540"/>
      <c r="AC3046" s="541"/>
      <c r="AD3046" s="553"/>
      <c r="AE3046" s="559"/>
      <c r="AF3046" s="588"/>
      <c r="AG3046" s="589"/>
      <c r="AH3046" s="540"/>
      <c r="AI3046" s="541"/>
      <c r="AJ3046" s="553"/>
      <c r="AK3046" s="559"/>
      <c r="AL3046" s="592"/>
      <c r="AM3046" s="593"/>
      <c r="AN3046" s="540"/>
      <c r="AO3046" s="541"/>
      <c r="AP3046" s="553"/>
      <c r="AQ3046" s="559"/>
      <c r="AR3046" s="592"/>
      <c r="AS3046" s="593"/>
      <c r="AT3046" s="580"/>
      <c r="AU3046" s="581"/>
      <c r="AV3046" s="576"/>
      <c r="AW3046" s="577"/>
      <c r="AX3046" s="592"/>
      <c r="AY3046" s="593"/>
      <c r="AZ3046" s="540"/>
      <c r="BA3046" s="541"/>
      <c r="BB3046" s="553"/>
      <c r="BC3046" s="559"/>
      <c r="BD3046" s="592"/>
      <c r="BE3046" s="593"/>
      <c r="BF3046" s="580"/>
      <c r="BG3046" s="581"/>
      <c r="BH3046" s="576"/>
      <c r="BI3046" s="577"/>
      <c r="BJ3046" s="592"/>
      <c r="BK3046" s="593"/>
      <c r="BL3046" s="653"/>
      <c r="BM3046" s="654"/>
      <c r="BN3046" s="655"/>
      <c r="BO3046" s="600"/>
      <c r="BP3046" s="600"/>
      <c r="BQ3046" s="54"/>
      <c r="BR3046" s="54"/>
      <c r="BS3046" s="54"/>
    </row>
    <row r="3047" spans="1:71" ht="21.75" customHeight="1">
      <c r="A3047" s="54"/>
      <c r="B3047" s="565" t="str">
        <f>IF(ROSTER!B$20="","",ROSTER!B$20)</f>
        <v/>
      </c>
      <c r="C3047" s="536" t="str">
        <f>IF(ROSTER!C$20="","",ROSTER!C$20)</f>
        <v/>
      </c>
      <c r="D3047" s="537"/>
      <c r="E3047" s="546"/>
      <c r="F3047" s="501">
        <f>IF(E3047="y",1,IF(E3047="S",1,0))</f>
        <v>0</v>
      </c>
      <c r="G3047" s="506">
        <f>IF(E3047="S",1,0)</f>
        <v>0</v>
      </c>
      <c r="H3047" s="542"/>
      <c r="I3047" s="543"/>
      <c r="J3047" s="538"/>
      <c r="K3047" s="539"/>
      <c r="L3047" s="552"/>
      <c r="M3047" s="558"/>
      <c r="N3047" s="554">
        <f>L3047+J3047</f>
        <v>0</v>
      </c>
      <c r="O3047" s="555"/>
      <c r="P3047" s="538"/>
      <c r="Q3047" s="539"/>
      <c r="R3047" s="552"/>
      <c r="S3047" s="558"/>
      <c r="T3047" s="590">
        <f t="shared" ref="T3047:T3078" si="2741">R3047-P3047</f>
        <v>0</v>
      </c>
      <c r="U3047" s="591"/>
      <c r="V3047" s="550"/>
      <c r="W3047" s="543"/>
      <c r="X3047" s="538"/>
      <c r="Y3047" s="543"/>
      <c r="Z3047" s="538"/>
      <c r="AA3047" s="543"/>
      <c r="AB3047" s="538"/>
      <c r="AC3047" s="539"/>
      <c r="AD3047" s="552"/>
      <c r="AE3047" s="558"/>
      <c r="AF3047" s="586">
        <f>IF(AB3047=0,0,(AD3047/AB3047)*100)</f>
        <v>0</v>
      </c>
      <c r="AG3047" s="587"/>
      <c r="AH3047" s="538"/>
      <c r="AI3047" s="539"/>
      <c r="AJ3047" s="552"/>
      <c r="AK3047" s="558"/>
      <c r="AL3047" s="590">
        <f>IF(AH3047=0,0,(AJ3047/AH3047)*100)</f>
        <v>0</v>
      </c>
      <c r="AM3047" s="591"/>
      <c r="AN3047" s="538"/>
      <c r="AO3047" s="539"/>
      <c r="AP3047" s="552"/>
      <c r="AQ3047" s="558"/>
      <c r="AR3047" s="590">
        <f>IF(AN3047=0,0,(AP3047/AN3047)*100)</f>
        <v>0</v>
      </c>
      <c r="AS3047" s="591"/>
      <c r="AT3047" s="578">
        <f>AB3047+AH3047+AN3047</f>
        <v>0</v>
      </c>
      <c r="AU3047" s="579"/>
      <c r="AV3047" s="574">
        <f>AD3047+AJ3047+AP3047</f>
        <v>0</v>
      </c>
      <c r="AW3047" s="575"/>
      <c r="AX3047" s="590">
        <f>IF(AT3047=0,0,(AV3047/AT3047)*100)</f>
        <v>0</v>
      </c>
      <c r="AY3047" s="591"/>
      <c r="AZ3047" s="538"/>
      <c r="BA3047" s="539"/>
      <c r="BB3047" s="552"/>
      <c r="BC3047" s="558"/>
      <c r="BD3047" s="590">
        <f>IF(AZ3047=0,0,(BB3047/AZ3047)*100)</f>
        <v>0</v>
      </c>
      <c r="BE3047" s="591"/>
      <c r="BF3047" s="578">
        <f>AT3047+AZ3047</f>
        <v>0</v>
      </c>
      <c r="BG3047" s="579"/>
      <c r="BH3047" s="574">
        <f>AV3047+BB3047</f>
        <v>0</v>
      </c>
      <c r="BI3047" s="575"/>
      <c r="BJ3047" s="590">
        <f>IF(BF3047=0,0,(BH3047/BF3047)*100)</f>
        <v>0</v>
      </c>
      <c r="BK3047" s="591"/>
      <c r="BL3047" s="650">
        <f>(AD3047*2)+(AJ3047*2)+(AP3047*3)+BB3047</f>
        <v>0</v>
      </c>
      <c r="BM3047" s="651"/>
      <c r="BN3047" s="652"/>
      <c r="BO3047" s="599" t="e">
        <f>(BL3047*BR$2468)+(N3047*BR$2469)+(X3047*BR$2470)+(R3047*BR$2471)+(V3047*BR$2472)+(Z3047*BR$2473)</f>
        <v>#REF!</v>
      </c>
      <c r="BP3047" s="599" t="e">
        <f>((AZ3047-BB3047)*BR$2475)+((AT3047-AV3047)*BR$2474)+(H3047*BR$2476)+(P3047*BR$2477)</f>
        <v>#REF!</v>
      </c>
      <c r="BQ3047" s="54"/>
      <c r="BR3047" s="54"/>
      <c r="BS3047" s="54"/>
    </row>
    <row r="3048" spans="1:71" ht="21.75" customHeight="1">
      <c r="A3048" s="54"/>
      <c r="B3048" s="566"/>
      <c r="C3048" s="560" t="str">
        <f>IF(ROSTER!D$20="","",ROSTER!D$20)</f>
        <v/>
      </c>
      <c r="D3048" s="561"/>
      <c r="E3048" s="547"/>
      <c r="F3048" s="502"/>
      <c r="G3048" s="507"/>
      <c r="H3048" s="544"/>
      <c r="I3048" s="545"/>
      <c r="J3048" s="540"/>
      <c r="K3048" s="541"/>
      <c r="L3048" s="553"/>
      <c r="M3048" s="559"/>
      <c r="N3048" s="556" t="s">
        <v>14</v>
      </c>
      <c r="O3048" s="557"/>
      <c r="P3048" s="540"/>
      <c r="Q3048" s="541"/>
      <c r="R3048" s="553"/>
      <c r="S3048" s="559"/>
      <c r="T3048" s="592"/>
      <c r="U3048" s="593"/>
      <c r="V3048" s="551"/>
      <c r="W3048" s="545"/>
      <c r="X3048" s="540"/>
      <c r="Y3048" s="545"/>
      <c r="Z3048" s="540"/>
      <c r="AA3048" s="545"/>
      <c r="AB3048" s="540"/>
      <c r="AC3048" s="541"/>
      <c r="AD3048" s="553"/>
      <c r="AE3048" s="559"/>
      <c r="AF3048" s="588"/>
      <c r="AG3048" s="589"/>
      <c r="AH3048" s="540"/>
      <c r="AI3048" s="541"/>
      <c r="AJ3048" s="553"/>
      <c r="AK3048" s="559"/>
      <c r="AL3048" s="592"/>
      <c r="AM3048" s="593"/>
      <c r="AN3048" s="540"/>
      <c r="AO3048" s="541"/>
      <c r="AP3048" s="553"/>
      <c r="AQ3048" s="559"/>
      <c r="AR3048" s="592"/>
      <c r="AS3048" s="593"/>
      <c r="AT3048" s="580"/>
      <c r="AU3048" s="581"/>
      <c r="AV3048" s="576"/>
      <c r="AW3048" s="577"/>
      <c r="AX3048" s="592"/>
      <c r="AY3048" s="593"/>
      <c r="AZ3048" s="540"/>
      <c r="BA3048" s="541"/>
      <c r="BB3048" s="553"/>
      <c r="BC3048" s="559"/>
      <c r="BD3048" s="592"/>
      <c r="BE3048" s="593"/>
      <c r="BF3048" s="580"/>
      <c r="BG3048" s="581"/>
      <c r="BH3048" s="576"/>
      <c r="BI3048" s="577"/>
      <c r="BJ3048" s="592"/>
      <c r="BK3048" s="593"/>
      <c r="BL3048" s="653"/>
      <c r="BM3048" s="654"/>
      <c r="BN3048" s="655"/>
      <c r="BO3048" s="600"/>
      <c r="BP3048" s="600"/>
      <c r="BQ3048" s="54"/>
      <c r="BR3048" s="54"/>
      <c r="BS3048" s="54"/>
    </row>
    <row r="3049" spans="1:71" ht="21.75" customHeight="1">
      <c r="A3049" s="54"/>
      <c r="B3049" s="565" t="str">
        <f>IF(ROSTER!B$22="","",ROSTER!B$22)</f>
        <v/>
      </c>
      <c r="C3049" s="536" t="str">
        <f>IF(ROSTER!C$22="","",ROSTER!C$22)</f>
        <v/>
      </c>
      <c r="D3049" s="537"/>
      <c r="E3049" s="546"/>
      <c r="F3049" s="501">
        <f>IF(E3049="y",1,IF(E3049="S",1,0))</f>
        <v>0</v>
      </c>
      <c r="G3049" s="506">
        <f>IF(E3049="S",1,0)</f>
        <v>0</v>
      </c>
      <c r="H3049" s="542"/>
      <c r="I3049" s="543"/>
      <c r="J3049" s="538"/>
      <c r="K3049" s="539"/>
      <c r="L3049" s="552"/>
      <c r="M3049" s="558"/>
      <c r="N3049" s="554">
        <f>L3049+J3049</f>
        <v>0</v>
      </c>
      <c r="O3049" s="555"/>
      <c r="P3049" s="538"/>
      <c r="Q3049" s="539"/>
      <c r="R3049" s="552"/>
      <c r="S3049" s="558"/>
      <c r="T3049" s="590">
        <f t="shared" ref="T3049:T3078" si="2742">R3049-P3049</f>
        <v>0</v>
      </c>
      <c r="U3049" s="591"/>
      <c r="V3049" s="550"/>
      <c r="W3049" s="543"/>
      <c r="X3049" s="538"/>
      <c r="Y3049" s="543"/>
      <c r="Z3049" s="538"/>
      <c r="AA3049" s="543"/>
      <c r="AB3049" s="538"/>
      <c r="AC3049" s="539"/>
      <c r="AD3049" s="552"/>
      <c r="AE3049" s="558"/>
      <c r="AF3049" s="586">
        <f>IF(AB3049=0,0,(AD3049/AB3049)*100)</f>
        <v>0</v>
      </c>
      <c r="AG3049" s="587"/>
      <c r="AH3049" s="538"/>
      <c r="AI3049" s="539"/>
      <c r="AJ3049" s="552"/>
      <c r="AK3049" s="558"/>
      <c r="AL3049" s="590">
        <f>IF(AH3049=0,0,(AJ3049/AH3049)*100)</f>
        <v>0</v>
      </c>
      <c r="AM3049" s="591"/>
      <c r="AN3049" s="538"/>
      <c r="AO3049" s="539"/>
      <c r="AP3049" s="552"/>
      <c r="AQ3049" s="558"/>
      <c r="AR3049" s="590">
        <f>IF(AN3049=0,0,(AP3049/AN3049)*100)</f>
        <v>0</v>
      </c>
      <c r="AS3049" s="591"/>
      <c r="AT3049" s="578">
        <f>AB3049+AH3049+AN3049</f>
        <v>0</v>
      </c>
      <c r="AU3049" s="579"/>
      <c r="AV3049" s="574">
        <f>AD3049+AJ3049+AP3049</f>
        <v>0</v>
      </c>
      <c r="AW3049" s="575"/>
      <c r="AX3049" s="590">
        <f>IF(AT3049=0,0,(AV3049/AT3049)*100)</f>
        <v>0</v>
      </c>
      <c r="AY3049" s="591"/>
      <c r="AZ3049" s="538"/>
      <c r="BA3049" s="539"/>
      <c r="BB3049" s="552"/>
      <c r="BC3049" s="558"/>
      <c r="BD3049" s="590">
        <f>IF(AZ3049=0,0,(BB3049/AZ3049)*100)</f>
        <v>0</v>
      </c>
      <c r="BE3049" s="591"/>
      <c r="BF3049" s="578">
        <f>AT3049+AZ3049</f>
        <v>0</v>
      </c>
      <c r="BG3049" s="579"/>
      <c r="BH3049" s="574">
        <f>AV3049+BB3049</f>
        <v>0</v>
      </c>
      <c r="BI3049" s="575"/>
      <c r="BJ3049" s="590">
        <f>IF(BF3049=0,0,(BH3049/BF3049)*100)</f>
        <v>0</v>
      </c>
      <c r="BK3049" s="591"/>
      <c r="BL3049" s="650">
        <f>(AD3049*2)+(AJ3049*2)+(AP3049*3)+BB3049</f>
        <v>0</v>
      </c>
      <c r="BM3049" s="651"/>
      <c r="BN3049" s="652"/>
      <c r="BO3049" s="599" t="e">
        <f>(BL3049*BR$2468)+(N3049*BR$2469)+(X3049*BR$2470)+(R3049*BR$2471)+(V3049*BR$2472)+(Z3049*BR$2473)</f>
        <v>#REF!</v>
      </c>
      <c r="BP3049" s="599" t="e">
        <f>((AZ3049-BB3049)*BR$2475)+((AT3049-AV3049)*BR$2474)+(H3049*BR$2476)+(P3049*BR$2477)</f>
        <v>#REF!</v>
      </c>
      <c r="BQ3049" s="54"/>
      <c r="BR3049" s="54"/>
      <c r="BS3049" s="54"/>
    </row>
    <row r="3050" spans="1:71" ht="21.75" customHeight="1">
      <c r="A3050" s="54"/>
      <c r="B3050" s="566"/>
      <c r="C3050" s="560" t="str">
        <f>IF(ROSTER!D$22="","",ROSTER!D$22)</f>
        <v/>
      </c>
      <c r="D3050" s="561"/>
      <c r="E3050" s="547"/>
      <c r="F3050" s="502"/>
      <c r="G3050" s="507"/>
      <c r="H3050" s="544"/>
      <c r="I3050" s="545"/>
      <c r="J3050" s="540"/>
      <c r="K3050" s="541"/>
      <c r="L3050" s="553"/>
      <c r="M3050" s="559"/>
      <c r="N3050" s="556" t="s">
        <v>14</v>
      </c>
      <c r="O3050" s="557"/>
      <c r="P3050" s="540"/>
      <c r="Q3050" s="541"/>
      <c r="R3050" s="553"/>
      <c r="S3050" s="559"/>
      <c r="T3050" s="592"/>
      <c r="U3050" s="593"/>
      <c r="V3050" s="551"/>
      <c r="W3050" s="545"/>
      <c r="X3050" s="540"/>
      <c r="Y3050" s="545"/>
      <c r="Z3050" s="540"/>
      <c r="AA3050" s="545"/>
      <c r="AB3050" s="540"/>
      <c r="AC3050" s="541"/>
      <c r="AD3050" s="553"/>
      <c r="AE3050" s="559"/>
      <c r="AF3050" s="588"/>
      <c r="AG3050" s="589"/>
      <c r="AH3050" s="540"/>
      <c r="AI3050" s="541"/>
      <c r="AJ3050" s="553"/>
      <c r="AK3050" s="559"/>
      <c r="AL3050" s="592"/>
      <c r="AM3050" s="593"/>
      <c r="AN3050" s="540"/>
      <c r="AO3050" s="541"/>
      <c r="AP3050" s="553"/>
      <c r="AQ3050" s="559"/>
      <c r="AR3050" s="592"/>
      <c r="AS3050" s="593"/>
      <c r="AT3050" s="580"/>
      <c r="AU3050" s="581"/>
      <c r="AV3050" s="576"/>
      <c r="AW3050" s="577"/>
      <c r="AX3050" s="592"/>
      <c r="AY3050" s="593"/>
      <c r="AZ3050" s="540"/>
      <c r="BA3050" s="541"/>
      <c r="BB3050" s="553"/>
      <c r="BC3050" s="559"/>
      <c r="BD3050" s="592"/>
      <c r="BE3050" s="593"/>
      <c r="BF3050" s="580"/>
      <c r="BG3050" s="581"/>
      <c r="BH3050" s="576"/>
      <c r="BI3050" s="577"/>
      <c r="BJ3050" s="592"/>
      <c r="BK3050" s="593"/>
      <c r="BL3050" s="653"/>
      <c r="BM3050" s="654"/>
      <c r="BN3050" s="655"/>
      <c r="BO3050" s="600"/>
      <c r="BP3050" s="600"/>
      <c r="BQ3050" s="54"/>
      <c r="BR3050" s="54"/>
      <c r="BS3050" s="54"/>
    </row>
    <row r="3051" spans="1:71" ht="21.75" customHeight="1">
      <c r="A3051" s="54"/>
      <c r="B3051" s="565" t="str">
        <f>IF(ROSTER!B$24="","",ROSTER!B$24)</f>
        <v/>
      </c>
      <c r="C3051" s="536" t="str">
        <f>IF(ROSTER!C$24="","",ROSTER!C$24)</f>
        <v/>
      </c>
      <c r="D3051" s="537"/>
      <c r="E3051" s="546"/>
      <c r="F3051" s="501">
        <f>IF(E3051="y",1,IF(E3051="S",1,0))</f>
        <v>0</v>
      </c>
      <c r="G3051" s="506">
        <f>IF(E3051="S",1,0)</f>
        <v>0</v>
      </c>
      <c r="H3051" s="542"/>
      <c r="I3051" s="543"/>
      <c r="J3051" s="538"/>
      <c r="K3051" s="539"/>
      <c r="L3051" s="552"/>
      <c r="M3051" s="558"/>
      <c r="N3051" s="554">
        <f>L3051+J3051</f>
        <v>0</v>
      </c>
      <c r="O3051" s="555"/>
      <c r="P3051" s="538"/>
      <c r="Q3051" s="539"/>
      <c r="R3051" s="552"/>
      <c r="S3051" s="558"/>
      <c r="T3051" s="590">
        <f t="shared" ref="T3051:T3078" si="2743">R3051-P3051</f>
        <v>0</v>
      </c>
      <c r="U3051" s="591"/>
      <c r="V3051" s="550"/>
      <c r="W3051" s="543"/>
      <c r="X3051" s="538"/>
      <c r="Y3051" s="543"/>
      <c r="Z3051" s="538"/>
      <c r="AA3051" s="543"/>
      <c r="AB3051" s="538"/>
      <c r="AC3051" s="539"/>
      <c r="AD3051" s="552"/>
      <c r="AE3051" s="558"/>
      <c r="AF3051" s="586">
        <f>IF(AB3051=0,0,(AD3051/AB3051)*100)</f>
        <v>0</v>
      </c>
      <c r="AG3051" s="587"/>
      <c r="AH3051" s="538"/>
      <c r="AI3051" s="539"/>
      <c r="AJ3051" s="552"/>
      <c r="AK3051" s="558"/>
      <c r="AL3051" s="590">
        <f>IF(AH3051=0,0,(AJ3051/AH3051)*100)</f>
        <v>0</v>
      </c>
      <c r="AM3051" s="591"/>
      <c r="AN3051" s="538"/>
      <c r="AO3051" s="539"/>
      <c r="AP3051" s="552"/>
      <c r="AQ3051" s="558"/>
      <c r="AR3051" s="590">
        <f>IF(AN3051=0,0,(AP3051/AN3051)*100)</f>
        <v>0</v>
      </c>
      <c r="AS3051" s="591"/>
      <c r="AT3051" s="578">
        <f>AB3051+AH3051+AN3051</f>
        <v>0</v>
      </c>
      <c r="AU3051" s="579"/>
      <c r="AV3051" s="574">
        <f>AD3051+AJ3051+AP3051</f>
        <v>0</v>
      </c>
      <c r="AW3051" s="575"/>
      <c r="AX3051" s="590">
        <f>IF(AT3051=0,0,(AV3051/AT3051)*100)</f>
        <v>0</v>
      </c>
      <c r="AY3051" s="591"/>
      <c r="AZ3051" s="538"/>
      <c r="BA3051" s="539"/>
      <c r="BB3051" s="552"/>
      <c r="BC3051" s="558"/>
      <c r="BD3051" s="590">
        <f>IF(AZ3051=0,0,(BB3051/AZ3051)*100)</f>
        <v>0</v>
      </c>
      <c r="BE3051" s="591"/>
      <c r="BF3051" s="578">
        <f>AT3051+AZ3051</f>
        <v>0</v>
      </c>
      <c r="BG3051" s="579"/>
      <c r="BH3051" s="574">
        <f>AV3051+BB3051</f>
        <v>0</v>
      </c>
      <c r="BI3051" s="575"/>
      <c r="BJ3051" s="590">
        <f>IF(BF3051=0,0,(BH3051/BF3051)*100)</f>
        <v>0</v>
      </c>
      <c r="BK3051" s="591"/>
      <c r="BL3051" s="650">
        <f>(AD3051*2)+(AJ3051*2)+(AP3051*3)+BB3051</f>
        <v>0</v>
      </c>
      <c r="BM3051" s="651"/>
      <c r="BN3051" s="652"/>
      <c r="BO3051" s="599" t="e">
        <f>(BL3051*BR$2468)+(N3051*BR$2469)+(X3051*BR$2470)+(R3051*BR$2471)+(V3051*BR$2472)+(Z3051*BR$2473)</f>
        <v>#REF!</v>
      </c>
      <c r="BP3051" s="599" t="e">
        <f>((AZ3051-BB3051)*BR$2475)+((AT3051-AV3051)*BR$2474)+(H3051*BR$2476)+(P3051*BR$2477)</f>
        <v>#REF!</v>
      </c>
      <c r="BQ3051" s="54"/>
      <c r="BR3051" s="54"/>
      <c r="BS3051" s="54"/>
    </row>
    <row r="3052" spans="1:71" ht="21.75" customHeight="1">
      <c r="A3052" s="54"/>
      <c r="B3052" s="566"/>
      <c r="C3052" s="560" t="str">
        <f>IF(ROSTER!D$24="","",ROSTER!D$24)</f>
        <v/>
      </c>
      <c r="D3052" s="561"/>
      <c r="E3052" s="547"/>
      <c r="F3052" s="502"/>
      <c r="G3052" s="507"/>
      <c r="H3052" s="544"/>
      <c r="I3052" s="545"/>
      <c r="J3052" s="540"/>
      <c r="K3052" s="541"/>
      <c r="L3052" s="553"/>
      <c r="M3052" s="559"/>
      <c r="N3052" s="556" t="s">
        <v>14</v>
      </c>
      <c r="O3052" s="557"/>
      <c r="P3052" s="540"/>
      <c r="Q3052" s="541"/>
      <c r="R3052" s="553"/>
      <c r="S3052" s="559"/>
      <c r="T3052" s="592"/>
      <c r="U3052" s="593"/>
      <c r="V3052" s="551"/>
      <c r="W3052" s="545"/>
      <c r="X3052" s="540"/>
      <c r="Y3052" s="545"/>
      <c r="Z3052" s="540"/>
      <c r="AA3052" s="545"/>
      <c r="AB3052" s="540"/>
      <c r="AC3052" s="541"/>
      <c r="AD3052" s="553"/>
      <c r="AE3052" s="559"/>
      <c r="AF3052" s="588"/>
      <c r="AG3052" s="589"/>
      <c r="AH3052" s="540"/>
      <c r="AI3052" s="541"/>
      <c r="AJ3052" s="553"/>
      <c r="AK3052" s="559"/>
      <c r="AL3052" s="592"/>
      <c r="AM3052" s="593"/>
      <c r="AN3052" s="540"/>
      <c r="AO3052" s="541"/>
      <c r="AP3052" s="553"/>
      <c r="AQ3052" s="559"/>
      <c r="AR3052" s="592"/>
      <c r="AS3052" s="593"/>
      <c r="AT3052" s="580"/>
      <c r="AU3052" s="581"/>
      <c r="AV3052" s="576"/>
      <c r="AW3052" s="577"/>
      <c r="AX3052" s="592"/>
      <c r="AY3052" s="593"/>
      <c r="AZ3052" s="540"/>
      <c r="BA3052" s="541"/>
      <c r="BB3052" s="553"/>
      <c r="BC3052" s="559"/>
      <c r="BD3052" s="592"/>
      <c r="BE3052" s="593"/>
      <c r="BF3052" s="580"/>
      <c r="BG3052" s="581"/>
      <c r="BH3052" s="576"/>
      <c r="BI3052" s="577"/>
      <c r="BJ3052" s="592"/>
      <c r="BK3052" s="593"/>
      <c r="BL3052" s="653"/>
      <c r="BM3052" s="654"/>
      <c r="BN3052" s="655"/>
      <c r="BO3052" s="600"/>
      <c r="BP3052" s="600"/>
      <c r="BQ3052" s="54"/>
      <c r="BR3052" s="54"/>
      <c r="BS3052" s="54"/>
    </row>
    <row r="3053" spans="1:71" ht="21.75" customHeight="1">
      <c r="A3053" s="54"/>
      <c r="B3053" s="565" t="str">
        <f>IF(ROSTER!B$26="","",ROSTER!B$26)</f>
        <v/>
      </c>
      <c r="C3053" s="536" t="str">
        <f>IF(ROSTER!C$26="","",ROSTER!C$26)</f>
        <v/>
      </c>
      <c r="D3053" s="537"/>
      <c r="E3053" s="546"/>
      <c r="F3053" s="501">
        <f>IF(E3053="y",1,IF(E3053="S",1,0))</f>
        <v>0</v>
      </c>
      <c r="G3053" s="506">
        <f>IF(E3053="S",1,0)</f>
        <v>0</v>
      </c>
      <c r="H3053" s="542"/>
      <c r="I3053" s="543"/>
      <c r="J3053" s="538"/>
      <c r="K3053" s="539"/>
      <c r="L3053" s="552"/>
      <c r="M3053" s="558"/>
      <c r="N3053" s="554">
        <f>L3053+J3053</f>
        <v>0</v>
      </c>
      <c r="O3053" s="555"/>
      <c r="P3053" s="538"/>
      <c r="Q3053" s="539"/>
      <c r="R3053" s="552"/>
      <c r="S3053" s="558"/>
      <c r="T3053" s="590">
        <f t="shared" ref="T3053:T3078" si="2744">R3053-P3053</f>
        <v>0</v>
      </c>
      <c r="U3053" s="591"/>
      <c r="V3053" s="550"/>
      <c r="W3053" s="543"/>
      <c r="X3053" s="538"/>
      <c r="Y3053" s="543"/>
      <c r="Z3053" s="538"/>
      <c r="AA3053" s="543"/>
      <c r="AB3053" s="538"/>
      <c r="AC3053" s="539"/>
      <c r="AD3053" s="552"/>
      <c r="AE3053" s="558"/>
      <c r="AF3053" s="586">
        <f>IF(AB3053=0,0,(AD3053/AB3053)*100)</f>
        <v>0</v>
      </c>
      <c r="AG3053" s="587"/>
      <c r="AH3053" s="538"/>
      <c r="AI3053" s="539"/>
      <c r="AJ3053" s="552"/>
      <c r="AK3053" s="558"/>
      <c r="AL3053" s="590">
        <f>IF(AH3053=0,0,(AJ3053/AH3053)*100)</f>
        <v>0</v>
      </c>
      <c r="AM3053" s="591"/>
      <c r="AN3053" s="538"/>
      <c r="AO3053" s="539"/>
      <c r="AP3053" s="552"/>
      <c r="AQ3053" s="558"/>
      <c r="AR3053" s="590">
        <f>IF(AN3053=0,0,(AP3053/AN3053)*100)</f>
        <v>0</v>
      </c>
      <c r="AS3053" s="591"/>
      <c r="AT3053" s="578">
        <f>AB3053+AH3053+AN3053</f>
        <v>0</v>
      </c>
      <c r="AU3053" s="579"/>
      <c r="AV3053" s="574">
        <f>AD3053+AJ3053+AP3053</f>
        <v>0</v>
      </c>
      <c r="AW3053" s="575"/>
      <c r="AX3053" s="590">
        <f>IF(AT3053=0,0,(AV3053/AT3053)*100)</f>
        <v>0</v>
      </c>
      <c r="AY3053" s="591"/>
      <c r="AZ3053" s="538"/>
      <c r="BA3053" s="539"/>
      <c r="BB3053" s="552"/>
      <c r="BC3053" s="558"/>
      <c r="BD3053" s="590">
        <f>IF(AZ3053=0,0,(BB3053/AZ3053)*100)</f>
        <v>0</v>
      </c>
      <c r="BE3053" s="591"/>
      <c r="BF3053" s="578">
        <f>AT3053+AZ3053</f>
        <v>0</v>
      </c>
      <c r="BG3053" s="579"/>
      <c r="BH3053" s="574">
        <f>AV3053+BB3053</f>
        <v>0</v>
      </c>
      <c r="BI3053" s="575"/>
      <c r="BJ3053" s="590">
        <f>IF(BF3053=0,0,(BH3053/BF3053)*100)</f>
        <v>0</v>
      </c>
      <c r="BK3053" s="591"/>
      <c r="BL3053" s="650">
        <f>(AD3053*2)+(AJ3053*2)+(AP3053*3)+BB3053</f>
        <v>0</v>
      </c>
      <c r="BM3053" s="651"/>
      <c r="BN3053" s="652"/>
      <c r="BO3053" s="599" t="e">
        <f>(BL3053*BR$2468)+(N3053*BR$2469)+(X3053*BR$2470)+(R3053*BR$2471)+(V3053*BR$2472)+(Z3053*BR$2473)</f>
        <v>#REF!</v>
      </c>
      <c r="BP3053" s="599" t="e">
        <f>((AZ3053-BB3053)*BR$2475)+((AT3053-AV3053)*BR$2474)+(H3053*BR$2476)+(P3053*BR$2477)</f>
        <v>#REF!</v>
      </c>
      <c r="BQ3053" s="54"/>
      <c r="BR3053" s="54"/>
      <c r="BS3053" s="54"/>
    </row>
    <row r="3054" spans="1:71" ht="21.75" customHeight="1">
      <c r="A3054" s="54"/>
      <c r="B3054" s="566"/>
      <c r="C3054" s="560" t="str">
        <f>IF(ROSTER!D$26="","",ROSTER!D$26)</f>
        <v/>
      </c>
      <c r="D3054" s="561"/>
      <c r="E3054" s="547"/>
      <c r="F3054" s="502"/>
      <c r="G3054" s="507"/>
      <c r="H3054" s="544"/>
      <c r="I3054" s="545"/>
      <c r="J3054" s="540"/>
      <c r="K3054" s="541"/>
      <c r="L3054" s="553"/>
      <c r="M3054" s="559"/>
      <c r="N3054" s="556" t="s">
        <v>14</v>
      </c>
      <c r="O3054" s="557"/>
      <c r="P3054" s="540"/>
      <c r="Q3054" s="541"/>
      <c r="R3054" s="553"/>
      <c r="S3054" s="559"/>
      <c r="T3054" s="592"/>
      <c r="U3054" s="593"/>
      <c r="V3054" s="551"/>
      <c r="W3054" s="545"/>
      <c r="X3054" s="540"/>
      <c r="Y3054" s="545"/>
      <c r="Z3054" s="540"/>
      <c r="AA3054" s="545"/>
      <c r="AB3054" s="540"/>
      <c r="AC3054" s="541"/>
      <c r="AD3054" s="553"/>
      <c r="AE3054" s="559"/>
      <c r="AF3054" s="588"/>
      <c r="AG3054" s="589"/>
      <c r="AH3054" s="540"/>
      <c r="AI3054" s="541"/>
      <c r="AJ3054" s="553"/>
      <c r="AK3054" s="559"/>
      <c r="AL3054" s="592"/>
      <c r="AM3054" s="593"/>
      <c r="AN3054" s="540"/>
      <c r="AO3054" s="541"/>
      <c r="AP3054" s="553"/>
      <c r="AQ3054" s="559"/>
      <c r="AR3054" s="592"/>
      <c r="AS3054" s="593"/>
      <c r="AT3054" s="580"/>
      <c r="AU3054" s="581"/>
      <c r="AV3054" s="576"/>
      <c r="AW3054" s="577"/>
      <c r="AX3054" s="592"/>
      <c r="AY3054" s="593"/>
      <c r="AZ3054" s="540"/>
      <c r="BA3054" s="541"/>
      <c r="BB3054" s="553"/>
      <c r="BC3054" s="559"/>
      <c r="BD3054" s="592"/>
      <c r="BE3054" s="593"/>
      <c r="BF3054" s="580"/>
      <c r="BG3054" s="581"/>
      <c r="BH3054" s="576"/>
      <c r="BI3054" s="577"/>
      <c r="BJ3054" s="592"/>
      <c r="BK3054" s="593"/>
      <c r="BL3054" s="653"/>
      <c r="BM3054" s="654"/>
      <c r="BN3054" s="655"/>
      <c r="BO3054" s="600"/>
      <c r="BP3054" s="600"/>
      <c r="BQ3054" s="54"/>
      <c r="BR3054" s="54"/>
      <c r="BS3054" s="54"/>
    </row>
    <row r="3055" spans="1:71" ht="21.75" customHeight="1">
      <c r="A3055" s="54"/>
      <c r="B3055" s="565" t="str">
        <f>IF(ROSTER!B$28="","",ROSTER!B$28)</f>
        <v/>
      </c>
      <c r="C3055" s="536" t="str">
        <f>IF(ROSTER!C$28="","",ROSTER!C$28)</f>
        <v/>
      </c>
      <c r="D3055" s="537"/>
      <c r="E3055" s="546"/>
      <c r="F3055" s="501">
        <f>IF(E3055="y",1,IF(E3055="S",1,0))</f>
        <v>0</v>
      </c>
      <c r="G3055" s="506">
        <f>IF(E3055="S",1,0)</f>
        <v>0</v>
      </c>
      <c r="H3055" s="542"/>
      <c r="I3055" s="543"/>
      <c r="J3055" s="538"/>
      <c r="K3055" s="539"/>
      <c r="L3055" s="552"/>
      <c r="M3055" s="558"/>
      <c r="N3055" s="554">
        <f>L3055+J3055</f>
        <v>0</v>
      </c>
      <c r="O3055" s="555"/>
      <c r="P3055" s="538"/>
      <c r="Q3055" s="539"/>
      <c r="R3055" s="552"/>
      <c r="S3055" s="558"/>
      <c r="T3055" s="590">
        <f t="shared" ref="T3055:T3078" si="2745">R3055-P3055</f>
        <v>0</v>
      </c>
      <c r="U3055" s="591"/>
      <c r="V3055" s="550"/>
      <c r="W3055" s="543"/>
      <c r="X3055" s="538"/>
      <c r="Y3055" s="543"/>
      <c r="Z3055" s="538"/>
      <c r="AA3055" s="543"/>
      <c r="AB3055" s="538"/>
      <c r="AC3055" s="539"/>
      <c r="AD3055" s="552"/>
      <c r="AE3055" s="558"/>
      <c r="AF3055" s="586">
        <f>IF(AB3055=0,0,(AD3055/AB3055)*100)</f>
        <v>0</v>
      </c>
      <c r="AG3055" s="587"/>
      <c r="AH3055" s="538"/>
      <c r="AI3055" s="539"/>
      <c r="AJ3055" s="552"/>
      <c r="AK3055" s="558"/>
      <c r="AL3055" s="590">
        <f>IF(AH3055=0,0,(AJ3055/AH3055)*100)</f>
        <v>0</v>
      </c>
      <c r="AM3055" s="591"/>
      <c r="AN3055" s="538"/>
      <c r="AO3055" s="539"/>
      <c r="AP3055" s="552"/>
      <c r="AQ3055" s="558"/>
      <c r="AR3055" s="590">
        <f>IF(AN3055=0,0,(AP3055/AN3055)*100)</f>
        <v>0</v>
      </c>
      <c r="AS3055" s="591"/>
      <c r="AT3055" s="578">
        <f>AB3055+AH3055+AN3055</f>
        <v>0</v>
      </c>
      <c r="AU3055" s="579"/>
      <c r="AV3055" s="574">
        <f>AD3055+AJ3055+AP3055</f>
        <v>0</v>
      </c>
      <c r="AW3055" s="575"/>
      <c r="AX3055" s="590">
        <f>IF(AT3055=0,0,(AV3055/AT3055)*100)</f>
        <v>0</v>
      </c>
      <c r="AY3055" s="591"/>
      <c r="AZ3055" s="538"/>
      <c r="BA3055" s="539"/>
      <c r="BB3055" s="552"/>
      <c r="BC3055" s="558"/>
      <c r="BD3055" s="590">
        <f>IF(AZ3055=0,0,(BB3055/AZ3055)*100)</f>
        <v>0</v>
      </c>
      <c r="BE3055" s="591"/>
      <c r="BF3055" s="578">
        <f>AT3055+AZ3055</f>
        <v>0</v>
      </c>
      <c r="BG3055" s="579"/>
      <c r="BH3055" s="574">
        <f>AV3055+BB3055</f>
        <v>0</v>
      </c>
      <c r="BI3055" s="575"/>
      <c r="BJ3055" s="590">
        <f>IF(BF3055=0,0,(BH3055/BF3055)*100)</f>
        <v>0</v>
      </c>
      <c r="BK3055" s="591"/>
      <c r="BL3055" s="650">
        <f>(AD3055*2)+(AJ3055*2)+(AP3055*3)+BB3055</f>
        <v>0</v>
      </c>
      <c r="BM3055" s="651"/>
      <c r="BN3055" s="652"/>
      <c r="BO3055" s="599" t="e">
        <f>(BL3055*BR$2468)+(N3055*BR$2469)+(X3055*BR$2470)+(R3055*BR$2471)+(V3055*BR$2472)+(Z3055*BR$2473)</f>
        <v>#REF!</v>
      </c>
      <c r="BP3055" s="599" t="e">
        <f>((AZ3055-BB3055)*BR$2475)+((AT3055-AV3055)*BR$2474)+(H3055*BR$2476)+(P3055*BR$2477)</f>
        <v>#REF!</v>
      </c>
      <c r="BQ3055" s="54"/>
      <c r="BR3055" s="54"/>
      <c r="BS3055" s="54"/>
    </row>
    <row r="3056" spans="1:71" ht="21.75" customHeight="1">
      <c r="A3056" s="54"/>
      <c r="B3056" s="566"/>
      <c r="C3056" s="560" t="str">
        <f>IF(ROSTER!D$28="","",ROSTER!D$28)</f>
        <v/>
      </c>
      <c r="D3056" s="561"/>
      <c r="E3056" s="547"/>
      <c r="F3056" s="502"/>
      <c r="G3056" s="507"/>
      <c r="H3056" s="544"/>
      <c r="I3056" s="545"/>
      <c r="J3056" s="540"/>
      <c r="K3056" s="541"/>
      <c r="L3056" s="553"/>
      <c r="M3056" s="559"/>
      <c r="N3056" s="556" t="s">
        <v>14</v>
      </c>
      <c r="O3056" s="557"/>
      <c r="P3056" s="540"/>
      <c r="Q3056" s="541"/>
      <c r="R3056" s="553"/>
      <c r="S3056" s="559"/>
      <c r="T3056" s="592"/>
      <c r="U3056" s="593"/>
      <c r="V3056" s="551"/>
      <c r="W3056" s="545"/>
      <c r="X3056" s="540"/>
      <c r="Y3056" s="545"/>
      <c r="Z3056" s="540"/>
      <c r="AA3056" s="545"/>
      <c r="AB3056" s="540"/>
      <c r="AC3056" s="541"/>
      <c r="AD3056" s="553"/>
      <c r="AE3056" s="559"/>
      <c r="AF3056" s="588"/>
      <c r="AG3056" s="589"/>
      <c r="AH3056" s="540"/>
      <c r="AI3056" s="541"/>
      <c r="AJ3056" s="553"/>
      <c r="AK3056" s="559"/>
      <c r="AL3056" s="592"/>
      <c r="AM3056" s="593"/>
      <c r="AN3056" s="540"/>
      <c r="AO3056" s="541"/>
      <c r="AP3056" s="553"/>
      <c r="AQ3056" s="559"/>
      <c r="AR3056" s="592"/>
      <c r="AS3056" s="593"/>
      <c r="AT3056" s="580"/>
      <c r="AU3056" s="581"/>
      <c r="AV3056" s="576"/>
      <c r="AW3056" s="577"/>
      <c r="AX3056" s="592"/>
      <c r="AY3056" s="593"/>
      <c r="AZ3056" s="540"/>
      <c r="BA3056" s="541"/>
      <c r="BB3056" s="553"/>
      <c r="BC3056" s="559"/>
      <c r="BD3056" s="592"/>
      <c r="BE3056" s="593"/>
      <c r="BF3056" s="580"/>
      <c r="BG3056" s="581"/>
      <c r="BH3056" s="576"/>
      <c r="BI3056" s="577"/>
      <c r="BJ3056" s="592"/>
      <c r="BK3056" s="593"/>
      <c r="BL3056" s="653"/>
      <c r="BM3056" s="654"/>
      <c r="BN3056" s="655"/>
      <c r="BO3056" s="600"/>
      <c r="BP3056" s="600"/>
      <c r="BQ3056" s="54"/>
      <c r="BR3056" s="54"/>
      <c r="BS3056" s="54"/>
    </row>
    <row r="3057" spans="1:71" ht="21.75" customHeight="1">
      <c r="A3057" s="54"/>
      <c r="B3057" s="565" t="str">
        <f>IF(ROSTER!B$30="","",ROSTER!B$30)</f>
        <v/>
      </c>
      <c r="C3057" s="536" t="str">
        <f>IF(ROSTER!C$30="","",ROSTER!C$30)</f>
        <v/>
      </c>
      <c r="D3057" s="537"/>
      <c r="E3057" s="546"/>
      <c r="F3057" s="501">
        <f>IF(E3057="y",1,IF(E3057="S",1,0))</f>
        <v>0</v>
      </c>
      <c r="G3057" s="506">
        <f>IF(E3057="S",1,0)</f>
        <v>0</v>
      </c>
      <c r="H3057" s="542"/>
      <c r="I3057" s="543"/>
      <c r="J3057" s="538"/>
      <c r="K3057" s="539"/>
      <c r="L3057" s="552"/>
      <c r="M3057" s="558"/>
      <c r="N3057" s="554">
        <f>L3057+J3057</f>
        <v>0</v>
      </c>
      <c r="O3057" s="555"/>
      <c r="P3057" s="538"/>
      <c r="Q3057" s="539"/>
      <c r="R3057" s="552"/>
      <c r="S3057" s="558"/>
      <c r="T3057" s="590">
        <f t="shared" ref="T3057:T3078" si="2746">R3057-P3057</f>
        <v>0</v>
      </c>
      <c r="U3057" s="591"/>
      <c r="V3057" s="550"/>
      <c r="W3057" s="543"/>
      <c r="X3057" s="538"/>
      <c r="Y3057" s="543"/>
      <c r="Z3057" s="538"/>
      <c r="AA3057" s="543"/>
      <c r="AB3057" s="538"/>
      <c r="AC3057" s="539"/>
      <c r="AD3057" s="552"/>
      <c r="AE3057" s="558"/>
      <c r="AF3057" s="586">
        <f>IF(AB3057=0,0,(AD3057/AB3057)*100)</f>
        <v>0</v>
      </c>
      <c r="AG3057" s="587"/>
      <c r="AH3057" s="538"/>
      <c r="AI3057" s="539"/>
      <c r="AJ3057" s="552"/>
      <c r="AK3057" s="558"/>
      <c r="AL3057" s="590">
        <f>IF(AH3057=0,0,(AJ3057/AH3057)*100)</f>
        <v>0</v>
      </c>
      <c r="AM3057" s="591"/>
      <c r="AN3057" s="538"/>
      <c r="AO3057" s="539"/>
      <c r="AP3057" s="552"/>
      <c r="AQ3057" s="558"/>
      <c r="AR3057" s="590">
        <f>IF(AN3057=0,0,(AP3057/AN3057)*100)</f>
        <v>0</v>
      </c>
      <c r="AS3057" s="591"/>
      <c r="AT3057" s="578">
        <f>AB3057+AH3057+AN3057</f>
        <v>0</v>
      </c>
      <c r="AU3057" s="579"/>
      <c r="AV3057" s="574">
        <f>AD3057+AJ3057+AP3057</f>
        <v>0</v>
      </c>
      <c r="AW3057" s="575"/>
      <c r="AX3057" s="590">
        <f>IF(AT3057=0,0,(AV3057/AT3057)*100)</f>
        <v>0</v>
      </c>
      <c r="AY3057" s="591"/>
      <c r="AZ3057" s="538"/>
      <c r="BA3057" s="539"/>
      <c r="BB3057" s="552"/>
      <c r="BC3057" s="558"/>
      <c r="BD3057" s="590">
        <f>IF(AZ3057=0,0,(BB3057/AZ3057)*100)</f>
        <v>0</v>
      </c>
      <c r="BE3057" s="591"/>
      <c r="BF3057" s="578">
        <f>AT3057+AZ3057</f>
        <v>0</v>
      </c>
      <c r="BG3057" s="579"/>
      <c r="BH3057" s="574">
        <f>AV3057+BB3057</f>
        <v>0</v>
      </c>
      <c r="BI3057" s="575"/>
      <c r="BJ3057" s="590">
        <f>IF(BF3057=0,0,(BH3057/BF3057)*100)</f>
        <v>0</v>
      </c>
      <c r="BK3057" s="591"/>
      <c r="BL3057" s="650">
        <f>(AD3057*2)+(AJ3057*2)+(AP3057*3)+BB3057</f>
        <v>0</v>
      </c>
      <c r="BM3057" s="651"/>
      <c r="BN3057" s="652"/>
      <c r="BO3057" s="599" t="e">
        <f>(BL3057*BR$2468)+(N3057*BR$2469)+(X3057*BR$2470)+(R3057*BR$2471)+(V3057*BR$2472)+(Z3057*BR$2473)</f>
        <v>#REF!</v>
      </c>
      <c r="BP3057" s="599" t="e">
        <f>((AZ3057-BB3057)*BR$2475)+((AT3057-AV3057)*BR$2474)+(H3057*BR$2476)+(P3057*BR$2477)</f>
        <v>#REF!</v>
      </c>
      <c r="BQ3057" s="54"/>
      <c r="BR3057" s="54"/>
      <c r="BS3057" s="54"/>
    </row>
    <row r="3058" spans="1:71" ht="21.75" customHeight="1">
      <c r="A3058" s="54"/>
      <c r="B3058" s="566"/>
      <c r="C3058" s="560" t="str">
        <f>IF(ROSTER!D$30="","",ROSTER!D$30)</f>
        <v/>
      </c>
      <c r="D3058" s="561"/>
      <c r="E3058" s="547"/>
      <c r="F3058" s="502"/>
      <c r="G3058" s="507"/>
      <c r="H3058" s="544"/>
      <c r="I3058" s="545"/>
      <c r="J3058" s="540"/>
      <c r="K3058" s="541"/>
      <c r="L3058" s="553"/>
      <c r="M3058" s="559"/>
      <c r="N3058" s="556" t="s">
        <v>14</v>
      </c>
      <c r="O3058" s="557"/>
      <c r="P3058" s="540"/>
      <c r="Q3058" s="541"/>
      <c r="R3058" s="553"/>
      <c r="S3058" s="559"/>
      <c r="T3058" s="592"/>
      <c r="U3058" s="593"/>
      <c r="V3058" s="551"/>
      <c r="W3058" s="545"/>
      <c r="X3058" s="540"/>
      <c r="Y3058" s="545"/>
      <c r="Z3058" s="540"/>
      <c r="AA3058" s="545"/>
      <c r="AB3058" s="540"/>
      <c r="AC3058" s="541"/>
      <c r="AD3058" s="553"/>
      <c r="AE3058" s="559"/>
      <c r="AF3058" s="588"/>
      <c r="AG3058" s="589"/>
      <c r="AH3058" s="540"/>
      <c r="AI3058" s="541"/>
      <c r="AJ3058" s="553"/>
      <c r="AK3058" s="559"/>
      <c r="AL3058" s="592"/>
      <c r="AM3058" s="593"/>
      <c r="AN3058" s="540"/>
      <c r="AO3058" s="541"/>
      <c r="AP3058" s="553"/>
      <c r="AQ3058" s="559"/>
      <c r="AR3058" s="592"/>
      <c r="AS3058" s="593"/>
      <c r="AT3058" s="580"/>
      <c r="AU3058" s="581"/>
      <c r="AV3058" s="576"/>
      <c r="AW3058" s="577"/>
      <c r="AX3058" s="592"/>
      <c r="AY3058" s="593"/>
      <c r="AZ3058" s="540"/>
      <c r="BA3058" s="541"/>
      <c r="BB3058" s="553"/>
      <c r="BC3058" s="559"/>
      <c r="BD3058" s="592"/>
      <c r="BE3058" s="593"/>
      <c r="BF3058" s="580"/>
      <c r="BG3058" s="581"/>
      <c r="BH3058" s="576"/>
      <c r="BI3058" s="577"/>
      <c r="BJ3058" s="592"/>
      <c r="BK3058" s="593"/>
      <c r="BL3058" s="653"/>
      <c r="BM3058" s="654"/>
      <c r="BN3058" s="655"/>
      <c r="BO3058" s="600"/>
      <c r="BP3058" s="600"/>
      <c r="BQ3058" s="54"/>
      <c r="BR3058" s="54"/>
      <c r="BS3058" s="54"/>
    </row>
    <row r="3059" spans="1:71" ht="21.75" customHeight="1">
      <c r="A3059" s="54"/>
      <c r="B3059" s="565" t="str">
        <f>IF(ROSTER!B$32="","",ROSTER!B$32)</f>
        <v/>
      </c>
      <c r="C3059" s="536" t="str">
        <f>IF(ROSTER!C$32="","",ROSTER!C$32)</f>
        <v/>
      </c>
      <c r="D3059" s="537"/>
      <c r="E3059" s="546"/>
      <c r="F3059" s="501">
        <f>IF(E3059="y",1,IF(E3059="S",1,0))</f>
        <v>0</v>
      </c>
      <c r="G3059" s="506">
        <f>IF(E3059="S",1,0)</f>
        <v>0</v>
      </c>
      <c r="H3059" s="542"/>
      <c r="I3059" s="543"/>
      <c r="J3059" s="538"/>
      <c r="K3059" s="539"/>
      <c r="L3059" s="552"/>
      <c r="M3059" s="558"/>
      <c r="N3059" s="554">
        <f>L3059+J3059</f>
        <v>0</v>
      </c>
      <c r="O3059" s="555"/>
      <c r="P3059" s="538"/>
      <c r="Q3059" s="539"/>
      <c r="R3059" s="552"/>
      <c r="S3059" s="558"/>
      <c r="T3059" s="590">
        <f t="shared" ref="T3059:T3078" si="2747">R3059-P3059</f>
        <v>0</v>
      </c>
      <c r="U3059" s="591"/>
      <c r="V3059" s="550"/>
      <c r="W3059" s="543"/>
      <c r="X3059" s="538"/>
      <c r="Y3059" s="543"/>
      <c r="Z3059" s="538"/>
      <c r="AA3059" s="543"/>
      <c r="AB3059" s="538"/>
      <c r="AC3059" s="539"/>
      <c r="AD3059" s="552"/>
      <c r="AE3059" s="558"/>
      <c r="AF3059" s="586">
        <f>IF(AB3059=0,0,(AD3059/AB3059)*100)</f>
        <v>0</v>
      </c>
      <c r="AG3059" s="587"/>
      <c r="AH3059" s="538"/>
      <c r="AI3059" s="539"/>
      <c r="AJ3059" s="552"/>
      <c r="AK3059" s="558"/>
      <c r="AL3059" s="590">
        <f>IF(AH3059=0,0,(AJ3059/AH3059)*100)</f>
        <v>0</v>
      </c>
      <c r="AM3059" s="591"/>
      <c r="AN3059" s="538"/>
      <c r="AO3059" s="539"/>
      <c r="AP3059" s="552"/>
      <c r="AQ3059" s="558"/>
      <c r="AR3059" s="590">
        <f>IF(AN3059=0,0,(AP3059/AN3059)*100)</f>
        <v>0</v>
      </c>
      <c r="AS3059" s="591"/>
      <c r="AT3059" s="578">
        <f>AB3059+AH3059+AN3059</f>
        <v>0</v>
      </c>
      <c r="AU3059" s="579"/>
      <c r="AV3059" s="574">
        <f>AD3059+AJ3059+AP3059</f>
        <v>0</v>
      </c>
      <c r="AW3059" s="575"/>
      <c r="AX3059" s="590">
        <f>IF(AT3059=0,0,(AV3059/AT3059)*100)</f>
        <v>0</v>
      </c>
      <c r="AY3059" s="591"/>
      <c r="AZ3059" s="538"/>
      <c r="BA3059" s="539"/>
      <c r="BB3059" s="552"/>
      <c r="BC3059" s="558"/>
      <c r="BD3059" s="590">
        <f>IF(AZ3059=0,0,(BB3059/AZ3059)*100)</f>
        <v>0</v>
      </c>
      <c r="BE3059" s="591"/>
      <c r="BF3059" s="578">
        <f>AT3059+AZ3059</f>
        <v>0</v>
      </c>
      <c r="BG3059" s="579"/>
      <c r="BH3059" s="574">
        <f>AV3059+BB3059</f>
        <v>0</v>
      </c>
      <c r="BI3059" s="575"/>
      <c r="BJ3059" s="590">
        <f>IF(BF3059=0,0,(BH3059/BF3059)*100)</f>
        <v>0</v>
      </c>
      <c r="BK3059" s="591"/>
      <c r="BL3059" s="650">
        <f>(AD3059*2)+(AJ3059*2)+(AP3059*3)+BB3059</f>
        <v>0</v>
      </c>
      <c r="BM3059" s="651"/>
      <c r="BN3059" s="652"/>
      <c r="BO3059" s="599" t="e">
        <f>(BL3059*BR$2468)+(N3059*BR$2469)+(X3059*BR$2470)+(R3059*BR$2471)+(V3059*BR$2472)+(Z3059*BR$2473)</f>
        <v>#REF!</v>
      </c>
      <c r="BP3059" s="599" t="e">
        <f>((AZ3059-BB3059)*BR$2475)+((AT3059-AV3059)*BR$2474)+(H3059*BR$2476)+(P3059*BR$2477)</f>
        <v>#REF!</v>
      </c>
      <c r="BQ3059" s="54"/>
      <c r="BR3059" s="54"/>
      <c r="BS3059" s="54"/>
    </row>
    <row r="3060" spans="1:71" ht="21.75" customHeight="1">
      <c r="A3060" s="54"/>
      <c r="B3060" s="566"/>
      <c r="C3060" s="560" t="str">
        <f>IF(ROSTER!D$32="","",ROSTER!D$32)</f>
        <v/>
      </c>
      <c r="D3060" s="561"/>
      <c r="E3060" s="547"/>
      <c r="F3060" s="502"/>
      <c r="G3060" s="507"/>
      <c r="H3060" s="544"/>
      <c r="I3060" s="545"/>
      <c r="J3060" s="540"/>
      <c r="K3060" s="541"/>
      <c r="L3060" s="553"/>
      <c r="M3060" s="559"/>
      <c r="N3060" s="556" t="s">
        <v>14</v>
      </c>
      <c r="O3060" s="557"/>
      <c r="P3060" s="540"/>
      <c r="Q3060" s="541"/>
      <c r="R3060" s="553"/>
      <c r="S3060" s="559"/>
      <c r="T3060" s="592"/>
      <c r="U3060" s="593"/>
      <c r="V3060" s="551"/>
      <c r="W3060" s="545"/>
      <c r="X3060" s="540"/>
      <c r="Y3060" s="545"/>
      <c r="Z3060" s="540"/>
      <c r="AA3060" s="545"/>
      <c r="AB3060" s="540"/>
      <c r="AC3060" s="541"/>
      <c r="AD3060" s="553"/>
      <c r="AE3060" s="559"/>
      <c r="AF3060" s="588"/>
      <c r="AG3060" s="589"/>
      <c r="AH3060" s="540"/>
      <c r="AI3060" s="541"/>
      <c r="AJ3060" s="553"/>
      <c r="AK3060" s="559"/>
      <c r="AL3060" s="592"/>
      <c r="AM3060" s="593"/>
      <c r="AN3060" s="540"/>
      <c r="AO3060" s="541"/>
      <c r="AP3060" s="553"/>
      <c r="AQ3060" s="559"/>
      <c r="AR3060" s="592"/>
      <c r="AS3060" s="593"/>
      <c r="AT3060" s="580"/>
      <c r="AU3060" s="581"/>
      <c r="AV3060" s="576"/>
      <c r="AW3060" s="577"/>
      <c r="AX3060" s="592"/>
      <c r="AY3060" s="593"/>
      <c r="AZ3060" s="540"/>
      <c r="BA3060" s="541"/>
      <c r="BB3060" s="553"/>
      <c r="BC3060" s="559"/>
      <c r="BD3060" s="592"/>
      <c r="BE3060" s="593"/>
      <c r="BF3060" s="580"/>
      <c r="BG3060" s="581"/>
      <c r="BH3060" s="576"/>
      <c r="BI3060" s="577"/>
      <c r="BJ3060" s="592"/>
      <c r="BK3060" s="593"/>
      <c r="BL3060" s="653"/>
      <c r="BM3060" s="654"/>
      <c r="BN3060" s="655"/>
      <c r="BO3060" s="600"/>
      <c r="BP3060" s="600"/>
      <c r="BQ3060" s="54"/>
      <c r="BR3060" s="54"/>
      <c r="BS3060" s="54"/>
    </row>
    <row r="3061" spans="1:71" ht="21.75" customHeight="1">
      <c r="A3061" s="54"/>
      <c r="B3061" s="565" t="str">
        <f>IF(ROSTER!B$34="","",ROSTER!B$34)</f>
        <v/>
      </c>
      <c r="C3061" s="536" t="str">
        <f>IF(ROSTER!C$34="","",ROSTER!C$34)</f>
        <v/>
      </c>
      <c r="D3061" s="537"/>
      <c r="E3061" s="546"/>
      <c r="F3061" s="501">
        <f>IF(E3061="y",1,IF(E3061="S",1,0))</f>
        <v>0</v>
      </c>
      <c r="G3061" s="506">
        <f>IF(E3061="S",1,0)</f>
        <v>0</v>
      </c>
      <c r="H3061" s="542"/>
      <c r="I3061" s="543"/>
      <c r="J3061" s="538"/>
      <c r="K3061" s="539"/>
      <c r="L3061" s="552"/>
      <c r="M3061" s="558"/>
      <c r="N3061" s="554">
        <f>L3061+J3061</f>
        <v>0</v>
      </c>
      <c r="O3061" s="555"/>
      <c r="P3061" s="538"/>
      <c r="Q3061" s="539"/>
      <c r="R3061" s="552"/>
      <c r="S3061" s="558"/>
      <c r="T3061" s="590">
        <f t="shared" ref="T3061:T3078" si="2748">R3061-P3061</f>
        <v>0</v>
      </c>
      <c r="U3061" s="591"/>
      <c r="V3061" s="550"/>
      <c r="W3061" s="543"/>
      <c r="X3061" s="538"/>
      <c r="Y3061" s="543"/>
      <c r="Z3061" s="538"/>
      <c r="AA3061" s="543"/>
      <c r="AB3061" s="538"/>
      <c r="AC3061" s="539"/>
      <c r="AD3061" s="552"/>
      <c r="AE3061" s="558"/>
      <c r="AF3061" s="586">
        <f>IF(AB3061=0,0,(AD3061/AB3061)*100)</f>
        <v>0</v>
      </c>
      <c r="AG3061" s="587"/>
      <c r="AH3061" s="538"/>
      <c r="AI3061" s="539"/>
      <c r="AJ3061" s="552"/>
      <c r="AK3061" s="558"/>
      <c r="AL3061" s="590">
        <f>IF(AH3061=0,0,(AJ3061/AH3061)*100)</f>
        <v>0</v>
      </c>
      <c r="AM3061" s="591"/>
      <c r="AN3061" s="538"/>
      <c r="AO3061" s="539"/>
      <c r="AP3061" s="552"/>
      <c r="AQ3061" s="558"/>
      <c r="AR3061" s="590">
        <f>IF(AN3061=0,0,(AP3061/AN3061)*100)</f>
        <v>0</v>
      </c>
      <c r="AS3061" s="591"/>
      <c r="AT3061" s="578">
        <f>AB3061+AH3061+AN3061</f>
        <v>0</v>
      </c>
      <c r="AU3061" s="579"/>
      <c r="AV3061" s="574">
        <f>AD3061+AJ3061+AP3061</f>
        <v>0</v>
      </c>
      <c r="AW3061" s="575"/>
      <c r="AX3061" s="590">
        <f>IF(AT3061=0,0,(AV3061/AT3061)*100)</f>
        <v>0</v>
      </c>
      <c r="AY3061" s="591"/>
      <c r="AZ3061" s="538"/>
      <c r="BA3061" s="539"/>
      <c r="BB3061" s="552"/>
      <c r="BC3061" s="558"/>
      <c r="BD3061" s="590">
        <f>IF(AZ3061=0,0,(BB3061/AZ3061)*100)</f>
        <v>0</v>
      </c>
      <c r="BE3061" s="591"/>
      <c r="BF3061" s="578">
        <f>AT3061+AZ3061</f>
        <v>0</v>
      </c>
      <c r="BG3061" s="579"/>
      <c r="BH3061" s="574">
        <f>AV3061+BB3061</f>
        <v>0</v>
      </c>
      <c r="BI3061" s="575"/>
      <c r="BJ3061" s="590">
        <f>IF(BF3061=0,0,(BH3061/BF3061)*100)</f>
        <v>0</v>
      </c>
      <c r="BK3061" s="591"/>
      <c r="BL3061" s="650">
        <f>(AD3061*2)+(AJ3061*2)+(AP3061*3)+BB3061</f>
        <v>0</v>
      </c>
      <c r="BM3061" s="651"/>
      <c r="BN3061" s="652"/>
      <c r="BO3061" s="599" t="e">
        <f>(BL3061*BR$2468)+(N3061*BR$2469)+(X3061*BR$2470)+(R3061*BR$2471)+(V3061*BR$2472)+(Z3061*BR$2473)</f>
        <v>#REF!</v>
      </c>
      <c r="BP3061" s="599" t="e">
        <f>((AZ3061-BB3061)*BR$2475)+((AT3061-AV3061)*BR$2474)+(H3061*BR$2476)+(P3061*BR$2477)</f>
        <v>#REF!</v>
      </c>
      <c r="BQ3061" s="54"/>
      <c r="BR3061" s="54"/>
      <c r="BS3061" s="54"/>
    </row>
    <row r="3062" spans="1:71" ht="21.75" customHeight="1">
      <c r="A3062" s="54"/>
      <c r="B3062" s="566"/>
      <c r="C3062" s="560" t="str">
        <f>IF(ROSTER!D$34="","",ROSTER!D$34)</f>
        <v/>
      </c>
      <c r="D3062" s="561"/>
      <c r="E3062" s="547"/>
      <c r="F3062" s="502"/>
      <c r="G3062" s="507"/>
      <c r="H3062" s="544"/>
      <c r="I3062" s="545"/>
      <c r="J3062" s="540"/>
      <c r="K3062" s="541"/>
      <c r="L3062" s="553"/>
      <c r="M3062" s="559"/>
      <c r="N3062" s="556" t="s">
        <v>14</v>
      </c>
      <c r="O3062" s="557"/>
      <c r="P3062" s="540"/>
      <c r="Q3062" s="541"/>
      <c r="R3062" s="553"/>
      <c r="S3062" s="559"/>
      <c r="T3062" s="592"/>
      <c r="U3062" s="593"/>
      <c r="V3062" s="551"/>
      <c r="W3062" s="545"/>
      <c r="X3062" s="540"/>
      <c r="Y3062" s="545"/>
      <c r="Z3062" s="540"/>
      <c r="AA3062" s="545"/>
      <c r="AB3062" s="540"/>
      <c r="AC3062" s="541"/>
      <c r="AD3062" s="553"/>
      <c r="AE3062" s="559"/>
      <c r="AF3062" s="588"/>
      <c r="AG3062" s="589"/>
      <c r="AH3062" s="540"/>
      <c r="AI3062" s="541"/>
      <c r="AJ3062" s="553"/>
      <c r="AK3062" s="559"/>
      <c r="AL3062" s="592"/>
      <c r="AM3062" s="593"/>
      <c r="AN3062" s="540"/>
      <c r="AO3062" s="541"/>
      <c r="AP3062" s="553"/>
      <c r="AQ3062" s="559"/>
      <c r="AR3062" s="592"/>
      <c r="AS3062" s="593"/>
      <c r="AT3062" s="580"/>
      <c r="AU3062" s="581"/>
      <c r="AV3062" s="576"/>
      <c r="AW3062" s="577"/>
      <c r="AX3062" s="592"/>
      <c r="AY3062" s="593"/>
      <c r="AZ3062" s="540"/>
      <c r="BA3062" s="541"/>
      <c r="BB3062" s="553"/>
      <c r="BC3062" s="559"/>
      <c r="BD3062" s="592"/>
      <c r="BE3062" s="593"/>
      <c r="BF3062" s="580"/>
      <c r="BG3062" s="581"/>
      <c r="BH3062" s="576"/>
      <c r="BI3062" s="577"/>
      <c r="BJ3062" s="592"/>
      <c r="BK3062" s="593"/>
      <c r="BL3062" s="653"/>
      <c r="BM3062" s="654"/>
      <c r="BN3062" s="655"/>
      <c r="BO3062" s="600"/>
      <c r="BP3062" s="600"/>
      <c r="BQ3062" s="54"/>
      <c r="BR3062" s="54"/>
      <c r="BS3062" s="54"/>
    </row>
    <row r="3063" spans="1:71" ht="21.75" customHeight="1">
      <c r="A3063" s="54"/>
      <c r="B3063" s="565" t="str">
        <f>IF(ROSTER!B$36="","",ROSTER!B$36)</f>
        <v/>
      </c>
      <c r="C3063" s="536" t="str">
        <f>IF(ROSTER!C$36="","",ROSTER!C$36)</f>
        <v/>
      </c>
      <c r="D3063" s="537"/>
      <c r="E3063" s="546"/>
      <c r="F3063" s="501">
        <f>IF(E3063="y",1,IF(E3063="S",1,0))</f>
        <v>0</v>
      </c>
      <c r="G3063" s="506">
        <f>IF(E3063="S",1,0)</f>
        <v>0</v>
      </c>
      <c r="H3063" s="542"/>
      <c r="I3063" s="543"/>
      <c r="J3063" s="538"/>
      <c r="K3063" s="539"/>
      <c r="L3063" s="552"/>
      <c r="M3063" s="558"/>
      <c r="N3063" s="554">
        <f>L3063+J3063</f>
        <v>0</v>
      </c>
      <c r="O3063" s="555"/>
      <c r="P3063" s="538"/>
      <c r="Q3063" s="539"/>
      <c r="R3063" s="552"/>
      <c r="S3063" s="558"/>
      <c r="T3063" s="590">
        <f t="shared" ref="T3063:T3078" si="2749">R3063-P3063</f>
        <v>0</v>
      </c>
      <c r="U3063" s="591"/>
      <c r="V3063" s="550"/>
      <c r="W3063" s="543"/>
      <c r="X3063" s="538"/>
      <c r="Y3063" s="543"/>
      <c r="Z3063" s="538"/>
      <c r="AA3063" s="543"/>
      <c r="AB3063" s="538"/>
      <c r="AC3063" s="539"/>
      <c r="AD3063" s="552"/>
      <c r="AE3063" s="558"/>
      <c r="AF3063" s="586">
        <f>IF(AB3063=0,0,(AD3063/AB3063)*100)</f>
        <v>0</v>
      </c>
      <c r="AG3063" s="587"/>
      <c r="AH3063" s="538"/>
      <c r="AI3063" s="539"/>
      <c r="AJ3063" s="552"/>
      <c r="AK3063" s="558"/>
      <c r="AL3063" s="590">
        <f>IF(AH3063=0,0,(AJ3063/AH3063)*100)</f>
        <v>0</v>
      </c>
      <c r="AM3063" s="591"/>
      <c r="AN3063" s="538"/>
      <c r="AO3063" s="539"/>
      <c r="AP3063" s="552"/>
      <c r="AQ3063" s="558"/>
      <c r="AR3063" s="590">
        <f>IF(AN3063=0,0,(AP3063/AN3063)*100)</f>
        <v>0</v>
      </c>
      <c r="AS3063" s="591"/>
      <c r="AT3063" s="578">
        <f>AB3063+AH3063+AN3063</f>
        <v>0</v>
      </c>
      <c r="AU3063" s="579"/>
      <c r="AV3063" s="574">
        <f>AD3063+AJ3063+AP3063</f>
        <v>0</v>
      </c>
      <c r="AW3063" s="575"/>
      <c r="AX3063" s="590">
        <f>IF(AT3063=0,0,(AV3063/AT3063)*100)</f>
        <v>0</v>
      </c>
      <c r="AY3063" s="591"/>
      <c r="AZ3063" s="538"/>
      <c r="BA3063" s="539"/>
      <c r="BB3063" s="552"/>
      <c r="BC3063" s="558"/>
      <c r="BD3063" s="590">
        <f>IF(AZ3063=0,0,(BB3063/AZ3063)*100)</f>
        <v>0</v>
      </c>
      <c r="BE3063" s="591"/>
      <c r="BF3063" s="578">
        <f>AT3063+AZ3063</f>
        <v>0</v>
      </c>
      <c r="BG3063" s="579"/>
      <c r="BH3063" s="574">
        <f>AV3063+BB3063</f>
        <v>0</v>
      </c>
      <c r="BI3063" s="575"/>
      <c r="BJ3063" s="590">
        <f>IF(BF3063=0,0,(BH3063/BF3063)*100)</f>
        <v>0</v>
      </c>
      <c r="BK3063" s="591"/>
      <c r="BL3063" s="650">
        <f>(AD3063*2)+(AJ3063*2)+(AP3063*3)+BB3063</f>
        <v>0</v>
      </c>
      <c r="BM3063" s="651"/>
      <c r="BN3063" s="652"/>
      <c r="BO3063" s="599" t="e">
        <f>(BL3063*BR$2468)+(N3063*BR$2469)+(X3063*BR$2470)+(R3063*BR$2471)+(V3063*BR$2472)+(Z3063*BR$2473)</f>
        <v>#REF!</v>
      </c>
      <c r="BP3063" s="599" t="e">
        <f>((AZ3063-BB3063)*BR$2475)+((AT3063-AV3063)*BR$2474)+(H3063*BR$2476)+(P3063*BR$2477)</f>
        <v>#REF!</v>
      </c>
      <c r="BQ3063" s="54"/>
      <c r="BR3063" s="54"/>
      <c r="BS3063" s="54"/>
    </row>
    <row r="3064" spans="1:71" ht="21.75" customHeight="1">
      <c r="A3064" s="54"/>
      <c r="B3064" s="566"/>
      <c r="C3064" s="560" t="str">
        <f>IF(ROSTER!D$36="","",ROSTER!D$36)</f>
        <v/>
      </c>
      <c r="D3064" s="561"/>
      <c r="E3064" s="547"/>
      <c r="F3064" s="502"/>
      <c r="G3064" s="507"/>
      <c r="H3064" s="544"/>
      <c r="I3064" s="545"/>
      <c r="J3064" s="540"/>
      <c r="K3064" s="541"/>
      <c r="L3064" s="553"/>
      <c r="M3064" s="559"/>
      <c r="N3064" s="556" t="s">
        <v>14</v>
      </c>
      <c r="O3064" s="557"/>
      <c r="P3064" s="540"/>
      <c r="Q3064" s="541"/>
      <c r="R3064" s="553"/>
      <c r="S3064" s="559"/>
      <c r="T3064" s="592"/>
      <c r="U3064" s="593"/>
      <c r="V3064" s="551"/>
      <c r="W3064" s="545"/>
      <c r="X3064" s="540"/>
      <c r="Y3064" s="545"/>
      <c r="Z3064" s="540"/>
      <c r="AA3064" s="545"/>
      <c r="AB3064" s="540"/>
      <c r="AC3064" s="541"/>
      <c r="AD3064" s="553"/>
      <c r="AE3064" s="559"/>
      <c r="AF3064" s="588"/>
      <c r="AG3064" s="589"/>
      <c r="AH3064" s="540"/>
      <c r="AI3064" s="541"/>
      <c r="AJ3064" s="553"/>
      <c r="AK3064" s="559"/>
      <c r="AL3064" s="592"/>
      <c r="AM3064" s="593"/>
      <c r="AN3064" s="540"/>
      <c r="AO3064" s="541"/>
      <c r="AP3064" s="553"/>
      <c r="AQ3064" s="559"/>
      <c r="AR3064" s="592"/>
      <c r="AS3064" s="593"/>
      <c r="AT3064" s="580"/>
      <c r="AU3064" s="581"/>
      <c r="AV3064" s="576"/>
      <c r="AW3064" s="577"/>
      <c r="AX3064" s="592"/>
      <c r="AY3064" s="593"/>
      <c r="AZ3064" s="540"/>
      <c r="BA3064" s="541"/>
      <c r="BB3064" s="553"/>
      <c r="BC3064" s="559"/>
      <c r="BD3064" s="592"/>
      <c r="BE3064" s="593"/>
      <c r="BF3064" s="580"/>
      <c r="BG3064" s="581"/>
      <c r="BH3064" s="576"/>
      <c r="BI3064" s="577"/>
      <c r="BJ3064" s="592"/>
      <c r="BK3064" s="593"/>
      <c r="BL3064" s="653"/>
      <c r="BM3064" s="654"/>
      <c r="BN3064" s="655"/>
      <c r="BO3064" s="600"/>
      <c r="BP3064" s="600"/>
      <c r="BQ3064" s="54"/>
      <c r="BR3064" s="54"/>
      <c r="BS3064" s="54"/>
    </row>
    <row r="3065" spans="1:71" ht="21.75" customHeight="1">
      <c r="A3065" s="54"/>
      <c r="B3065" s="565" t="str">
        <f>IF(ROSTER!B$38="","",ROSTER!B$38)</f>
        <v/>
      </c>
      <c r="C3065" s="536" t="str">
        <f>IF(ROSTER!C$38="","",ROSTER!C$38)</f>
        <v/>
      </c>
      <c r="D3065" s="537"/>
      <c r="E3065" s="546"/>
      <c r="F3065" s="501">
        <f>IF(E3065="y",1,IF(E3065="S",1,0))</f>
        <v>0</v>
      </c>
      <c r="G3065" s="506">
        <f>IF(E3065="S",1,0)</f>
        <v>0</v>
      </c>
      <c r="H3065" s="542"/>
      <c r="I3065" s="543"/>
      <c r="J3065" s="538"/>
      <c r="K3065" s="539"/>
      <c r="L3065" s="552"/>
      <c r="M3065" s="558"/>
      <c r="N3065" s="554">
        <f>L3065+J3065</f>
        <v>0</v>
      </c>
      <c r="O3065" s="555"/>
      <c r="P3065" s="538"/>
      <c r="Q3065" s="539"/>
      <c r="R3065" s="552"/>
      <c r="S3065" s="558"/>
      <c r="T3065" s="590">
        <f t="shared" ref="T3065:T3078" si="2750">R3065-P3065</f>
        <v>0</v>
      </c>
      <c r="U3065" s="591"/>
      <c r="V3065" s="550"/>
      <c r="W3065" s="543"/>
      <c r="X3065" s="538"/>
      <c r="Y3065" s="543"/>
      <c r="Z3065" s="538"/>
      <c r="AA3065" s="543"/>
      <c r="AB3065" s="538"/>
      <c r="AC3065" s="539"/>
      <c r="AD3065" s="552"/>
      <c r="AE3065" s="558"/>
      <c r="AF3065" s="586">
        <f>IF(AB3065=0,0,(AD3065/AB3065)*100)</f>
        <v>0</v>
      </c>
      <c r="AG3065" s="587"/>
      <c r="AH3065" s="538"/>
      <c r="AI3065" s="539"/>
      <c r="AJ3065" s="552"/>
      <c r="AK3065" s="558"/>
      <c r="AL3065" s="590">
        <f>IF(AH3065=0,0,(AJ3065/AH3065)*100)</f>
        <v>0</v>
      </c>
      <c r="AM3065" s="591"/>
      <c r="AN3065" s="538"/>
      <c r="AO3065" s="539"/>
      <c r="AP3065" s="552"/>
      <c r="AQ3065" s="558"/>
      <c r="AR3065" s="590">
        <f>IF(AN3065=0,0,(AP3065/AN3065)*100)</f>
        <v>0</v>
      </c>
      <c r="AS3065" s="591"/>
      <c r="AT3065" s="578">
        <f>AB3065+AH3065+AN3065</f>
        <v>0</v>
      </c>
      <c r="AU3065" s="579"/>
      <c r="AV3065" s="574">
        <f>AD3065+AJ3065+AP3065</f>
        <v>0</v>
      </c>
      <c r="AW3065" s="575"/>
      <c r="AX3065" s="590">
        <f>IF(AT3065=0,0,(AV3065/AT3065)*100)</f>
        <v>0</v>
      </c>
      <c r="AY3065" s="591"/>
      <c r="AZ3065" s="538"/>
      <c r="BA3065" s="539"/>
      <c r="BB3065" s="552"/>
      <c r="BC3065" s="558"/>
      <c r="BD3065" s="590">
        <f>IF(AZ3065=0,0,(BB3065/AZ3065)*100)</f>
        <v>0</v>
      </c>
      <c r="BE3065" s="591"/>
      <c r="BF3065" s="578">
        <f>AT3065+AZ3065</f>
        <v>0</v>
      </c>
      <c r="BG3065" s="579"/>
      <c r="BH3065" s="574">
        <f>AV3065+BB3065</f>
        <v>0</v>
      </c>
      <c r="BI3065" s="575"/>
      <c r="BJ3065" s="590">
        <f>IF(BF3065=0,0,(BH3065/BF3065)*100)</f>
        <v>0</v>
      </c>
      <c r="BK3065" s="591"/>
      <c r="BL3065" s="650">
        <f>(AD3065*2)+(AJ3065*2)+(AP3065*3)+BB3065</f>
        <v>0</v>
      </c>
      <c r="BM3065" s="651"/>
      <c r="BN3065" s="652"/>
      <c r="BO3065" s="599" t="e">
        <f>(BL3065*BR$2468)+(N3065*BR$2469)+(X3065*BR$2470)+(R3065*BR$2471)+(V3065*BR$2472)+(Z3065*BR$2473)</f>
        <v>#REF!</v>
      </c>
      <c r="BP3065" s="599" t="e">
        <f>((AZ3065-BB3065)*BR$2475)+((AT3065-AV3065)*BR$2474)+(H3065*BR$2476)+(P3065*BR$2477)</f>
        <v>#REF!</v>
      </c>
      <c r="BQ3065" s="54"/>
      <c r="BR3065" s="54"/>
      <c r="BS3065" s="54"/>
    </row>
    <row r="3066" spans="1:71" ht="21.75" customHeight="1">
      <c r="A3066" s="54"/>
      <c r="B3066" s="566"/>
      <c r="C3066" s="560" t="str">
        <f>IF(ROSTER!D$38="","",ROSTER!D$38)</f>
        <v/>
      </c>
      <c r="D3066" s="561"/>
      <c r="E3066" s="547"/>
      <c r="F3066" s="502"/>
      <c r="G3066" s="507"/>
      <c r="H3066" s="544"/>
      <c r="I3066" s="545"/>
      <c r="J3066" s="540"/>
      <c r="K3066" s="541"/>
      <c r="L3066" s="553"/>
      <c r="M3066" s="559"/>
      <c r="N3066" s="556" t="s">
        <v>14</v>
      </c>
      <c r="O3066" s="557"/>
      <c r="P3066" s="540"/>
      <c r="Q3066" s="541"/>
      <c r="R3066" s="553"/>
      <c r="S3066" s="559"/>
      <c r="T3066" s="592"/>
      <c r="U3066" s="593"/>
      <c r="V3066" s="551"/>
      <c r="W3066" s="545"/>
      <c r="X3066" s="540"/>
      <c r="Y3066" s="545"/>
      <c r="Z3066" s="540"/>
      <c r="AA3066" s="545"/>
      <c r="AB3066" s="540"/>
      <c r="AC3066" s="541"/>
      <c r="AD3066" s="553"/>
      <c r="AE3066" s="559"/>
      <c r="AF3066" s="588"/>
      <c r="AG3066" s="589"/>
      <c r="AH3066" s="540"/>
      <c r="AI3066" s="541"/>
      <c r="AJ3066" s="553"/>
      <c r="AK3066" s="559"/>
      <c r="AL3066" s="592"/>
      <c r="AM3066" s="593"/>
      <c r="AN3066" s="540"/>
      <c r="AO3066" s="541"/>
      <c r="AP3066" s="553"/>
      <c r="AQ3066" s="559"/>
      <c r="AR3066" s="592"/>
      <c r="AS3066" s="593"/>
      <c r="AT3066" s="580"/>
      <c r="AU3066" s="581"/>
      <c r="AV3066" s="576"/>
      <c r="AW3066" s="577"/>
      <c r="AX3066" s="592"/>
      <c r="AY3066" s="593"/>
      <c r="AZ3066" s="540"/>
      <c r="BA3066" s="541"/>
      <c r="BB3066" s="553"/>
      <c r="BC3066" s="559"/>
      <c r="BD3066" s="592"/>
      <c r="BE3066" s="593"/>
      <c r="BF3066" s="580"/>
      <c r="BG3066" s="581"/>
      <c r="BH3066" s="576"/>
      <c r="BI3066" s="577"/>
      <c r="BJ3066" s="592"/>
      <c r="BK3066" s="593"/>
      <c r="BL3066" s="653"/>
      <c r="BM3066" s="654"/>
      <c r="BN3066" s="655"/>
      <c r="BO3066" s="600"/>
      <c r="BP3066" s="600"/>
      <c r="BQ3066" s="54"/>
      <c r="BR3066" s="54"/>
      <c r="BS3066" s="54"/>
    </row>
    <row r="3067" spans="1:71" ht="21.75" customHeight="1">
      <c r="A3067" s="54"/>
      <c r="B3067" s="565" t="str">
        <f>IF(ROSTER!B$40="","",ROSTER!B$40)</f>
        <v/>
      </c>
      <c r="C3067" s="536" t="str">
        <f>IF(ROSTER!C$40="","",ROSTER!C$40)</f>
        <v/>
      </c>
      <c r="D3067" s="537"/>
      <c r="E3067" s="546"/>
      <c r="F3067" s="501">
        <f>IF(E3067="y",1,IF(E3067="S",1,0))</f>
        <v>0</v>
      </c>
      <c r="G3067" s="506">
        <f>IF(E3067="S",1,0)</f>
        <v>0</v>
      </c>
      <c r="H3067" s="542"/>
      <c r="I3067" s="543"/>
      <c r="J3067" s="538"/>
      <c r="K3067" s="539"/>
      <c r="L3067" s="552"/>
      <c r="M3067" s="558"/>
      <c r="N3067" s="554">
        <f>L3067+J3067</f>
        <v>0</v>
      </c>
      <c r="O3067" s="555"/>
      <c r="P3067" s="538"/>
      <c r="Q3067" s="539"/>
      <c r="R3067" s="552"/>
      <c r="S3067" s="558"/>
      <c r="T3067" s="590">
        <f t="shared" ref="T3067:T3078" si="2751">R3067-P3067</f>
        <v>0</v>
      </c>
      <c r="U3067" s="591"/>
      <c r="V3067" s="550"/>
      <c r="W3067" s="543"/>
      <c r="X3067" s="538"/>
      <c r="Y3067" s="543"/>
      <c r="Z3067" s="538"/>
      <c r="AA3067" s="543"/>
      <c r="AB3067" s="538"/>
      <c r="AC3067" s="539"/>
      <c r="AD3067" s="552"/>
      <c r="AE3067" s="558"/>
      <c r="AF3067" s="586">
        <f>IF(AB3067=0,0,(AD3067/AB3067)*100)</f>
        <v>0</v>
      </c>
      <c r="AG3067" s="587"/>
      <c r="AH3067" s="538"/>
      <c r="AI3067" s="539"/>
      <c r="AJ3067" s="552"/>
      <c r="AK3067" s="558"/>
      <c r="AL3067" s="590">
        <f>IF(AH3067=0,0,(AJ3067/AH3067)*100)</f>
        <v>0</v>
      </c>
      <c r="AM3067" s="591"/>
      <c r="AN3067" s="538"/>
      <c r="AO3067" s="539"/>
      <c r="AP3067" s="552"/>
      <c r="AQ3067" s="558"/>
      <c r="AR3067" s="590">
        <f>IF(AN3067=0,0,(AP3067/AN3067)*100)</f>
        <v>0</v>
      </c>
      <c r="AS3067" s="591"/>
      <c r="AT3067" s="578">
        <f>AB3067+AH3067+AN3067</f>
        <v>0</v>
      </c>
      <c r="AU3067" s="579"/>
      <c r="AV3067" s="574">
        <f>AD3067+AJ3067+AP3067</f>
        <v>0</v>
      </c>
      <c r="AW3067" s="575"/>
      <c r="AX3067" s="590">
        <f>IF(AT3067=0,0,(AV3067/AT3067)*100)</f>
        <v>0</v>
      </c>
      <c r="AY3067" s="591"/>
      <c r="AZ3067" s="538"/>
      <c r="BA3067" s="539"/>
      <c r="BB3067" s="552"/>
      <c r="BC3067" s="558"/>
      <c r="BD3067" s="590">
        <f>IF(AZ3067=0,0,(BB3067/AZ3067)*100)</f>
        <v>0</v>
      </c>
      <c r="BE3067" s="591"/>
      <c r="BF3067" s="578">
        <f>AT3067+AZ3067</f>
        <v>0</v>
      </c>
      <c r="BG3067" s="579"/>
      <c r="BH3067" s="574">
        <f>AV3067+BB3067</f>
        <v>0</v>
      </c>
      <c r="BI3067" s="575"/>
      <c r="BJ3067" s="590">
        <f>IF(BF3067=0,0,(BH3067/BF3067)*100)</f>
        <v>0</v>
      </c>
      <c r="BK3067" s="591"/>
      <c r="BL3067" s="650">
        <f>(AD3067*2)+(AJ3067*2)+(AP3067*3)+BB3067</f>
        <v>0</v>
      </c>
      <c r="BM3067" s="651"/>
      <c r="BN3067" s="652"/>
      <c r="BO3067" s="599" t="e">
        <f>(BL3067*BR$2468)+(N3067*BR$2469)+(X3067*BR$2470)+(R3067*BR$2471)+(V3067*BR$2472)+(Z3067*BR$2473)</f>
        <v>#REF!</v>
      </c>
      <c r="BP3067" s="599" t="e">
        <f>((AZ3067-BB3067)*BR$2475)+((AT3067-AV3067)*BR$2474)+(H3067*BR$2476)+(P3067*BR$2477)</f>
        <v>#REF!</v>
      </c>
      <c r="BQ3067" s="54"/>
      <c r="BR3067" s="54"/>
      <c r="BS3067" s="54"/>
    </row>
    <row r="3068" spans="1:71" ht="21.75" customHeight="1">
      <c r="A3068" s="54"/>
      <c r="B3068" s="566"/>
      <c r="C3068" s="560" t="str">
        <f>IF(ROSTER!D$40="","",ROSTER!D$40)</f>
        <v/>
      </c>
      <c r="D3068" s="561"/>
      <c r="E3068" s="547"/>
      <c r="F3068" s="502"/>
      <c r="G3068" s="507"/>
      <c r="H3068" s="544"/>
      <c r="I3068" s="545"/>
      <c r="J3068" s="540"/>
      <c r="K3068" s="541"/>
      <c r="L3068" s="553"/>
      <c r="M3068" s="559"/>
      <c r="N3068" s="556" t="s">
        <v>14</v>
      </c>
      <c r="O3068" s="557"/>
      <c r="P3068" s="540"/>
      <c r="Q3068" s="541"/>
      <c r="R3068" s="553"/>
      <c r="S3068" s="559"/>
      <c r="T3068" s="592"/>
      <c r="U3068" s="593"/>
      <c r="V3068" s="551"/>
      <c r="W3068" s="545"/>
      <c r="X3068" s="540"/>
      <c r="Y3068" s="545"/>
      <c r="Z3068" s="540"/>
      <c r="AA3068" s="545"/>
      <c r="AB3068" s="540"/>
      <c r="AC3068" s="541"/>
      <c r="AD3068" s="553"/>
      <c r="AE3068" s="559"/>
      <c r="AF3068" s="588"/>
      <c r="AG3068" s="589"/>
      <c r="AH3068" s="540"/>
      <c r="AI3068" s="541"/>
      <c r="AJ3068" s="553"/>
      <c r="AK3068" s="559"/>
      <c r="AL3068" s="592"/>
      <c r="AM3068" s="593"/>
      <c r="AN3068" s="540"/>
      <c r="AO3068" s="541"/>
      <c r="AP3068" s="553"/>
      <c r="AQ3068" s="559"/>
      <c r="AR3068" s="592"/>
      <c r="AS3068" s="593"/>
      <c r="AT3068" s="580"/>
      <c r="AU3068" s="581"/>
      <c r="AV3068" s="576"/>
      <c r="AW3068" s="577"/>
      <c r="AX3068" s="592"/>
      <c r="AY3068" s="593"/>
      <c r="AZ3068" s="540"/>
      <c r="BA3068" s="541"/>
      <c r="BB3068" s="553"/>
      <c r="BC3068" s="559"/>
      <c r="BD3068" s="592"/>
      <c r="BE3068" s="593"/>
      <c r="BF3068" s="580"/>
      <c r="BG3068" s="581"/>
      <c r="BH3068" s="576"/>
      <c r="BI3068" s="577"/>
      <c r="BJ3068" s="592"/>
      <c r="BK3068" s="593"/>
      <c r="BL3068" s="653"/>
      <c r="BM3068" s="654"/>
      <c r="BN3068" s="655"/>
      <c r="BO3068" s="600"/>
      <c r="BP3068" s="600"/>
      <c r="BQ3068" s="54"/>
      <c r="BR3068" s="54"/>
      <c r="BS3068" s="54"/>
    </row>
    <row r="3069" spans="1:71" ht="21.75" customHeight="1">
      <c r="A3069" s="54"/>
      <c r="B3069" s="565" t="str">
        <f>IF(ROSTER!B$42="","",ROSTER!B$42)</f>
        <v/>
      </c>
      <c r="C3069" s="536" t="str">
        <f>IF(ROSTER!C$42="","",ROSTER!C$42)</f>
        <v/>
      </c>
      <c r="D3069" s="537"/>
      <c r="E3069" s="546"/>
      <c r="F3069" s="501">
        <f>IF(E3069="y",1,IF(E3069="S",1,0))</f>
        <v>0</v>
      </c>
      <c r="G3069" s="506">
        <f>IF(E3069="S",1,0)</f>
        <v>0</v>
      </c>
      <c r="H3069" s="542"/>
      <c r="I3069" s="543"/>
      <c r="J3069" s="538"/>
      <c r="K3069" s="539"/>
      <c r="L3069" s="552"/>
      <c r="M3069" s="558"/>
      <c r="N3069" s="554">
        <f>L3069+J3069</f>
        <v>0</v>
      </c>
      <c r="O3069" s="555"/>
      <c r="P3069" s="538"/>
      <c r="Q3069" s="539"/>
      <c r="R3069" s="552"/>
      <c r="S3069" s="558"/>
      <c r="T3069" s="590">
        <f t="shared" ref="T3069:T3078" si="2752">R3069-P3069</f>
        <v>0</v>
      </c>
      <c r="U3069" s="591"/>
      <c r="V3069" s="550"/>
      <c r="W3069" s="543"/>
      <c r="X3069" s="538"/>
      <c r="Y3069" s="543"/>
      <c r="Z3069" s="538"/>
      <c r="AA3069" s="543"/>
      <c r="AB3069" s="538"/>
      <c r="AC3069" s="539"/>
      <c r="AD3069" s="552"/>
      <c r="AE3069" s="558"/>
      <c r="AF3069" s="586">
        <f>IF(AB3069=0,0,(AD3069/AB3069)*100)</f>
        <v>0</v>
      </c>
      <c r="AG3069" s="587"/>
      <c r="AH3069" s="538"/>
      <c r="AI3069" s="539"/>
      <c r="AJ3069" s="552"/>
      <c r="AK3069" s="558"/>
      <c r="AL3069" s="590">
        <f>IF(AH3069=0,0,(AJ3069/AH3069)*100)</f>
        <v>0</v>
      </c>
      <c r="AM3069" s="591"/>
      <c r="AN3069" s="538"/>
      <c r="AO3069" s="539"/>
      <c r="AP3069" s="552"/>
      <c r="AQ3069" s="558"/>
      <c r="AR3069" s="590">
        <f>IF(AN3069=0,0,(AP3069/AN3069)*100)</f>
        <v>0</v>
      </c>
      <c r="AS3069" s="591"/>
      <c r="AT3069" s="578">
        <f>AB3069+AH3069+AN3069</f>
        <v>0</v>
      </c>
      <c r="AU3069" s="579"/>
      <c r="AV3069" s="574">
        <f>AD3069+AJ3069+AP3069</f>
        <v>0</v>
      </c>
      <c r="AW3069" s="575"/>
      <c r="AX3069" s="590">
        <f>IF(AT3069=0,0,(AV3069/AT3069)*100)</f>
        <v>0</v>
      </c>
      <c r="AY3069" s="591"/>
      <c r="AZ3069" s="538"/>
      <c r="BA3069" s="539"/>
      <c r="BB3069" s="552"/>
      <c r="BC3069" s="558"/>
      <c r="BD3069" s="590">
        <f>IF(AZ3069=0,0,(BB3069/AZ3069)*100)</f>
        <v>0</v>
      </c>
      <c r="BE3069" s="591"/>
      <c r="BF3069" s="578">
        <f>AT3069+AZ3069</f>
        <v>0</v>
      </c>
      <c r="BG3069" s="579"/>
      <c r="BH3069" s="574">
        <f>AV3069+BB3069</f>
        <v>0</v>
      </c>
      <c r="BI3069" s="575"/>
      <c r="BJ3069" s="590">
        <f>IF(BF3069=0,0,(BH3069/BF3069)*100)</f>
        <v>0</v>
      </c>
      <c r="BK3069" s="591"/>
      <c r="BL3069" s="650">
        <f>(AD3069*2)+(AJ3069*2)+(AP3069*3)+BB3069</f>
        <v>0</v>
      </c>
      <c r="BM3069" s="651"/>
      <c r="BN3069" s="652"/>
      <c r="BO3069" s="599" t="e">
        <f>(BL3069*BR$2468)+(N3069*BR$2469)+(X3069*BR$2470)+(R3069*BR$2471)+(V3069*BR$2472)+(Z3069*BR$2473)</f>
        <v>#REF!</v>
      </c>
      <c r="BP3069" s="599" t="e">
        <f>((AZ3069-BB3069)*BR$2475)+((AT3069-AV3069)*BR$2474)+(H3069*BR$2476)+(P3069*BR$2477)</f>
        <v>#REF!</v>
      </c>
      <c r="BQ3069" s="54"/>
      <c r="BR3069" s="54"/>
      <c r="BS3069" s="54"/>
    </row>
    <row r="3070" spans="1:71" ht="21.75" customHeight="1">
      <c r="A3070" s="54"/>
      <c r="B3070" s="566"/>
      <c r="C3070" s="560" t="str">
        <f>IF(ROSTER!D$42="","",ROSTER!D$42)</f>
        <v/>
      </c>
      <c r="D3070" s="561"/>
      <c r="E3070" s="547"/>
      <c r="F3070" s="502"/>
      <c r="G3070" s="507"/>
      <c r="H3070" s="544"/>
      <c r="I3070" s="545"/>
      <c r="J3070" s="540"/>
      <c r="K3070" s="541"/>
      <c r="L3070" s="553"/>
      <c r="M3070" s="559"/>
      <c r="N3070" s="556" t="s">
        <v>14</v>
      </c>
      <c r="O3070" s="557"/>
      <c r="P3070" s="540"/>
      <c r="Q3070" s="541"/>
      <c r="R3070" s="553"/>
      <c r="S3070" s="559"/>
      <c r="T3070" s="592"/>
      <c r="U3070" s="593"/>
      <c r="V3070" s="551"/>
      <c r="W3070" s="545"/>
      <c r="X3070" s="540"/>
      <c r="Y3070" s="545"/>
      <c r="Z3070" s="540"/>
      <c r="AA3070" s="545"/>
      <c r="AB3070" s="540"/>
      <c r="AC3070" s="541"/>
      <c r="AD3070" s="553"/>
      <c r="AE3070" s="559"/>
      <c r="AF3070" s="588"/>
      <c r="AG3070" s="589"/>
      <c r="AH3070" s="540"/>
      <c r="AI3070" s="541"/>
      <c r="AJ3070" s="553"/>
      <c r="AK3070" s="559"/>
      <c r="AL3070" s="592"/>
      <c r="AM3070" s="593"/>
      <c r="AN3070" s="540"/>
      <c r="AO3070" s="541"/>
      <c r="AP3070" s="553"/>
      <c r="AQ3070" s="559"/>
      <c r="AR3070" s="592"/>
      <c r="AS3070" s="593"/>
      <c r="AT3070" s="580"/>
      <c r="AU3070" s="581"/>
      <c r="AV3070" s="576"/>
      <c r="AW3070" s="577"/>
      <c r="AX3070" s="592"/>
      <c r="AY3070" s="593"/>
      <c r="AZ3070" s="540"/>
      <c r="BA3070" s="541"/>
      <c r="BB3070" s="553"/>
      <c r="BC3070" s="559"/>
      <c r="BD3070" s="592"/>
      <c r="BE3070" s="593"/>
      <c r="BF3070" s="580"/>
      <c r="BG3070" s="581"/>
      <c r="BH3070" s="576"/>
      <c r="BI3070" s="577"/>
      <c r="BJ3070" s="592"/>
      <c r="BK3070" s="593"/>
      <c r="BL3070" s="653"/>
      <c r="BM3070" s="654"/>
      <c r="BN3070" s="655"/>
      <c r="BO3070" s="600"/>
      <c r="BP3070" s="600"/>
      <c r="BQ3070" s="54"/>
      <c r="BR3070" s="54"/>
      <c r="BS3070" s="54"/>
    </row>
    <row r="3071" spans="1:71" ht="21.75" customHeight="1">
      <c r="A3071" s="54"/>
      <c r="B3071" s="565" t="str">
        <f>IF(ROSTER!B$44="","",ROSTER!B$44)</f>
        <v/>
      </c>
      <c r="C3071" s="536" t="str">
        <f>IF(ROSTER!C$44="","",ROSTER!C$44)</f>
        <v/>
      </c>
      <c r="D3071" s="537"/>
      <c r="E3071" s="546"/>
      <c r="F3071" s="501">
        <f>IF(E3071="y",1,IF(E3071="S",1,0))</f>
        <v>0</v>
      </c>
      <c r="G3071" s="506">
        <f>IF(E3071="S",1,0)</f>
        <v>0</v>
      </c>
      <c r="H3071" s="542"/>
      <c r="I3071" s="543"/>
      <c r="J3071" s="538"/>
      <c r="K3071" s="539"/>
      <c r="L3071" s="552"/>
      <c r="M3071" s="558"/>
      <c r="N3071" s="554">
        <f>L3071+J3071</f>
        <v>0</v>
      </c>
      <c r="O3071" s="555"/>
      <c r="P3071" s="538"/>
      <c r="Q3071" s="539"/>
      <c r="R3071" s="552"/>
      <c r="S3071" s="558"/>
      <c r="T3071" s="590">
        <f t="shared" ref="T3071:T3078" si="2753">R3071-P3071</f>
        <v>0</v>
      </c>
      <c r="U3071" s="591"/>
      <c r="V3071" s="550"/>
      <c r="W3071" s="543"/>
      <c r="X3071" s="538"/>
      <c r="Y3071" s="543"/>
      <c r="Z3071" s="538"/>
      <c r="AA3071" s="543"/>
      <c r="AB3071" s="538"/>
      <c r="AC3071" s="539"/>
      <c r="AD3071" s="552"/>
      <c r="AE3071" s="558"/>
      <c r="AF3071" s="586">
        <f>IF(AB3071=0,0,(AD3071/AB3071)*100)</f>
        <v>0</v>
      </c>
      <c r="AG3071" s="587"/>
      <c r="AH3071" s="538"/>
      <c r="AI3071" s="539"/>
      <c r="AJ3071" s="552"/>
      <c r="AK3071" s="558"/>
      <c r="AL3071" s="590">
        <f>IF(AH3071=0,0,(AJ3071/AH3071)*100)</f>
        <v>0</v>
      </c>
      <c r="AM3071" s="591"/>
      <c r="AN3071" s="538"/>
      <c r="AO3071" s="539"/>
      <c r="AP3071" s="552"/>
      <c r="AQ3071" s="558"/>
      <c r="AR3071" s="590">
        <f>IF(AN3071=0,0,(AP3071/AN3071)*100)</f>
        <v>0</v>
      </c>
      <c r="AS3071" s="591"/>
      <c r="AT3071" s="578">
        <f>AB3071+AH3071+AN3071</f>
        <v>0</v>
      </c>
      <c r="AU3071" s="579"/>
      <c r="AV3071" s="574">
        <f>AD3071+AJ3071+AP3071</f>
        <v>0</v>
      </c>
      <c r="AW3071" s="575"/>
      <c r="AX3071" s="590">
        <f>IF(AT3071=0,0,(AV3071/AT3071)*100)</f>
        <v>0</v>
      </c>
      <c r="AY3071" s="591"/>
      <c r="AZ3071" s="538"/>
      <c r="BA3071" s="539"/>
      <c r="BB3071" s="552"/>
      <c r="BC3071" s="558"/>
      <c r="BD3071" s="590">
        <f>IF(AZ3071=0,0,(BB3071/AZ3071)*100)</f>
        <v>0</v>
      </c>
      <c r="BE3071" s="591"/>
      <c r="BF3071" s="578">
        <f>AT3071+AZ3071</f>
        <v>0</v>
      </c>
      <c r="BG3071" s="579"/>
      <c r="BH3071" s="574">
        <f>AV3071+BB3071</f>
        <v>0</v>
      </c>
      <c r="BI3071" s="575"/>
      <c r="BJ3071" s="590">
        <f>IF(BF3071=0,0,(BH3071/BF3071)*100)</f>
        <v>0</v>
      </c>
      <c r="BK3071" s="591"/>
      <c r="BL3071" s="650">
        <f>(AD3071*2)+(AJ3071*2)+(AP3071*3)+BB3071</f>
        <v>0</v>
      </c>
      <c r="BM3071" s="651"/>
      <c r="BN3071" s="652"/>
      <c r="BO3071" s="599" t="e">
        <f>(BL3071*BR$2468)+(N3071*BR$2469)+(X3071*BR$2470)+(R3071*BR$2471)+(V3071*BR$2472)+(Z3071*BR$2473)</f>
        <v>#REF!</v>
      </c>
      <c r="BP3071" s="599" t="e">
        <f>((AZ3071-BB3071)*BR$2475)+((AT3071-AV3071)*BR$2474)+(H3071*BR$2476)+(P3071*BR$2477)</f>
        <v>#REF!</v>
      </c>
      <c r="BQ3071" s="54"/>
      <c r="BR3071" s="54"/>
      <c r="BS3071" s="54"/>
    </row>
    <row r="3072" spans="1:71" ht="21.75" customHeight="1">
      <c r="A3072" s="54"/>
      <c r="B3072" s="566"/>
      <c r="C3072" s="560" t="str">
        <f>IF(ROSTER!D$44="","",ROSTER!D$44)</f>
        <v/>
      </c>
      <c r="D3072" s="561"/>
      <c r="E3072" s="547"/>
      <c r="F3072" s="502"/>
      <c r="G3072" s="507"/>
      <c r="H3072" s="544"/>
      <c r="I3072" s="545"/>
      <c r="J3072" s="540"/>
      <c r="K3072" s="541"/>
      <c r="L3072" s="553"/>
      <c r="M3072" s="559"/>
      <c r="N3072" s="556" t="s">
        <v>14</v>
      </c>
      <c r="O3072" s="557"/>
      <c r="P3072" s="540"/>
      <c r="Q3072" s="541"/>
      <c r="R3072" s="553"/>
      <c r="S3072" s="559"/>
      <c r="T3072" s="592"/>
      <c r="U3072" s="593"/>
      <c r="V3072" s="551"/>
      <c r="W3072" s="545"/>
      <c r="X3072" s="540"/>
      <c r="Y3072" s="545"/>
      <c r="Z3072" s="540"/>
      <c r="AA3072" s="545"/>
      <c r="AB3072" s="540"/>
      <c r="AC3072" s="541"/>
      <c r="AD3072" s="553"/>
      <c r="AE3072" s="559"/>
      <c r="AF3072" s="588"/>
      <c r="AG3072" s="589"/>
      <c r="AH3072" s="540"/>
      <c r="AI3072" s="541"/>
      <c r="AJ3072" s="553"/>
      <c r="AK3072" s="559"/>
      <c r="AL3072" s="592"/>
      <c r="AM3072" s="593"/>
      <c r="AN3072" s="540"/>
      <c r="AO3072" s="541"/>
      <c r="AP3072" s="553"/>
      <c r="AQ3072" s="559"/>
      <c r="AR3072" s="592"/>
      <c r="AS3072" s="593"/>
      <c r="AT3072" s="580"/>
      <c r="AU3072" s="581"/>
      <c r="AV3072" s="576"/>
      <c r="AW3072" s="577"/>
      <c r="AX3072" s="592"/>
      <c r="AY3072" s="593"/>
      <c r="AZ3072" s="540"/>
      <c r="BA3072" s="541"/>
      <c r="BB3072" s="553"/>
      <c r="BC3072" s="559"/>
      <c r="BD3072" s="592"/>
      <c r="BE3072" s="593"/>
      <c r="BF3072" s="580"/>
      <c r="BG3072" s="581"/>
      <c r="BH3072" s="576"/>
      <c r="BI3072" s="577"/>
      <c r="BJ3072" s="592"/>
      <c r="BK3072" s="593"/>
      <c r="BL3072" s="653"/>
      <c r="BM3072" s="654"/>
      <c r="BN3072" s="655"/>
      <c r="BO3072" s="600"/>
      <c r="BP3072" s="600"/>
      <c r="BQ3072" s="54"/>
      <c r="BR3072" s="54"/>
      <c r="BS3072" s="54"/>
    </row>
    <row r="3073" spans="1:71" ht="21.75" customHeight="1">
      <c r="A3073" s="54"/>
      <c r="B3073" s="565" t="str">
        <f>IF(ROSTER!B$46="","",ROSTER!B$46)</f>
        <v/>
      </c>
      <c r="C3073" s="536" t="str">
        <f>IF(ROSTER!C$46="","",ROSTER!C$46)</f>
        <v/>
      </c>
      <c r="D3073" s="537"/>
      <c r="E3073" s="546"/>
      <c r="F3073" s="501">
        <f>IF(E3073="y",1,IF(E3073="S",1,0))</f>
        <v>0</v>
      </c>
      <c r="G3073" s="506">
        <f>IF(E3073="S",1,0)</f>
        <v>0</v>
      </c>
      <c r="H3073" s="542"/>
      <c r="I3073" s="543"/>
      <c r="J3073" s="538"/>
      <c r="K3073" s="539"/>
      <c r="L3073" s="552"/>
      <c r="M3073" s="558"/>
      <c r="N3073" s="554">
        <f>L3073+J3073</f>
        <v>0</v>
      </c>
      <c r="O3073" s="555"/>
      <c r="P3073" s="538"/>
      <c r="Q3073" s="539"/>
      <c r="R3073" s="552"/>
      <c r="S3073" s="558"/>
      <c r="T3073" s="590">
        <f t="shared" ref="T3073:T3078" si="2754">R3073-P3073</f>
        <v>0</v>
      </c>
      <c r="U3073" s="591"/>
      <c r="V3073" s="550"/>
      <c r="W3073" s="543"/>
      <c r="X3073" s="538"/>
      <c r="Y3073" s="543"/>
      <c r="Z3073" s="538"/>
      <c r="AA3073" s="543"/>
      <c r="AB3073" s="538"/>
      <c r="AC3073" s="539"/>
      <c r="AD3073" s="552"/>
      <c r="AE3073" s="558"/>
      <c r="AF3073" s="586">
        <f>IF(AB3073=0,0,(AD3073/AB3073)*100)</f>
        <v>0</v>
      </c>
      <c r="AG3073" s="587"/>
      <c r="AH3073" s="538"/>
      <c r="AI3073" s="539"/>
      <c r="AJ3073" s="552"/>
      <c r="AK3073" s="558"/>
      <c r="AL3073" s="590">
        <f>IF(AH3073=0,0,(AJ3073/AH3073)*100)</f>
        <v>0</v>
      </c>
      <c r="AM3073" s="591"/>
      <c r="AN3073" s="538"/>
      <c r="AO3073" s="539"/>
      <c r="AP3073" s="552"/>
      <c r="AQ3073" s="558"/>
      <c r="AR3073" s="590">
        <f>IF(AN3073=0,0,(AP3073/AN3073)*100)</f>
        <v>0</v>
      </c>
      <c r="AS3073" s="591"/>
      <c r="AT3073" s="578">
        <f>AB3073+AH3073+AN3073</f>
        <v>0</v>
      </c>
      <c r="AU3073" s="579"/>
      <c r="AV3073" s="574">
        <f>AD3073+AJ3073+AP3073</f>
        <v>0</v>
      </c>
      <c r="AW3073" s="575"/>
      <c r="AX3073" s="590">
        <f>IF(AT3073=0,0,(AV3073/AT3073)*100)</f>
        <v>0</v>
      </c>
      <c r="AY3073" s="591"/>
      <c r="AZ3073" s="538"/>
      <c r="BA3073" s="539"/>
      <c r="BB3073" s="552"/>
      <c r="BC3073" s="558"/>
      <c r="BD3073" s="590">
        <f>IF(AZ3073=0,0,(BB3073/AZ3073)*100)</f>
        <v>0</v>
      </c>
      <c r="BE3073" s="591"/>
      <c r="BF3073" s="578">
        <f>AT3073+AZ3073</f>
        <v>0</v>
      </c>
      <c r="BG3073" s="579"/>
      <c r="BH3073" s="574">
        <f>AV3073+BB3073</f>
        <v>0</v>
      </c>
      <c r="BI3073" s="575"/>
      <c r="BJ3073" s="590">
        <f>IF(BF3073=0,0,(BH3073/BF3073)*100)</f>
        <v>0</v>
      </c>
      <c r="BK3073" s="591"/>
      <c r="BL3073" s="650">
        <f>(AD3073*2)+(AJ3073*2)+(AP3073*3)+BB3073</f>
        <v>0</v>
      </c>
      <c r="BM3073" s="651"/>
      <c r="BN3073" s="652"/>
      <c r="BO3073" s="601" t="e">
        <f>(BL3073*BR$74)+(N3073*BR$75)+(X3073*BR$76)+(R3073*BR$77)+(V3073*BR$78)+(Z3073*BR$79)</f>
        <v>#REF!</v>
      </c>
      <c r="BP3073" s="599" t="e">
        <f>((AZ3073-BB3073)*BR$81)+((AT3073-AV3073)*BR$80)+(H3073*BR$82)+(P3073*BR$83)</f>
        <v>#REF!</v>
      </c>
      <c r="BQ3073" s="54"/>
      <c r="BR3073" s="54"/>
      <c r="BS3073" s="54"/>
    </row>
    <row r="3074" spans="1:71" ht="22.5" customHeight="1">
      <c r="A3074" s="54"/>
      <c r="B3074" s="566"/>
      <c r="C3074" s="560" t="str">
        <f>IF(ROSTER!D$46="","",ROSTER!D$46)</f>
        <v/>
      </c>
      <c r="D3074" s="561"/>
      <c r="E3074" s="547"/>
      <c r="F3074" s="502"/>
      <c r="G3074" s="507"/>
      <c r="H3074" s="544"/>
      <c r="I3074" s="545"/>
      <c r="J3074" s="540"/>
      <c r="K3074" s="541"/>
      <c r="L3074" s="553"/>
      <c r="M3074" s="559"/>
      <c r="N3074" s="556" t="s">
        <v>14</v>
      </c>
      <c r="O3074" s="557"/>
      <c r="P3074" s="540"/>
      <c r="Q3074" s="541"/>
      <c r="R3074" s="553"/>
      <c r="S3074" s="559"/>
      <c r="T3074" s="592"/>
      <c r="U3074" s="593"/>
      <c r="V3074" s="551"/>
      <c r="W3074" s="545"/>
      <c r="X3074" s="540"/>
      <c r="Y3074" s="545"/>
      <c r="Z3074" s="540"/>
      <c r="AA3074" s="545"/>
      <c r="AB3074" s="540"/>
      <c r="AC3074" s="541"/>
      <c r="AD3074" s="553"/>
      <c r="AE3074" s="559"/>
      <c r="AF3074" s="588"/>
      <c r="AG3074" s="589"/>
      <c r="AH3074" s="540"/>
      <c r="AI3074" s="541"/>
      <c r="AJ3074" s="553"/>
      <c r="AK3074" s="559"/>
      <c r="AL3074" s="592"/>
      <c r="AM3074" s="593"/>
      <c r="AN3074" s="540"/>
      <c r="AO3074" s="541"/>
      <c r="AP3074" s="553"/>
      <c r="AQ3074" s="559"/>
      <c r="AR3074" s="592"/>
      <c r="AS3074" s="593"/>
      <c r="AT3074" s="580"/>
      <c r="AU3074" s="581"/>
      <c r="AV3074" s="576"/>
      <c r="AW3074" s="577"/>
      <c r="AX3074" s="592"/>
      <c r="AY3074" s="593"/>
      <c r="AZ3074" s="540"/>
      <c r="BA3074" s="541"/>
      <c r="BB3074" s="553"/>
      <c r="BC3074" s="559"/>
      <c r="BD3074" s="592"/>
      <c r="BE3074" s="593"/>
      <c r="BF3074" s="580"/>
      <c r="BG3074" s="581"/>
      <c r="BH3074" s="576"/>
      <c r="BI3074" s="577"/>
      <c r="BJ3074" s="592"/>
      <c r="BK3074" s="593"/>
      <c r="BL3074" s="653"/>
      <c r="BM3074" s="654"/>
      <c r="BN3074" s="655"/>
      <c r="BO3074" s="602"/>
      <c r="BP3074" s="600"/>
      <c r="BQ3074" s="54"/>
      <c r="BR3074" s="54"/>
      <c r="BS3074" s="54"/>
    </row>
    <row r="3075" spans="1:71" ht="21.75" customHeight="1">
      <c r="A3075" s="54"/>
      <c r="B3075" s="565" t="str">
        <f>IF(ROSTER!B$48="","",ROSTER!B$48)</f>
        <v/>
      </c>
      <c r="C3075" s="536" t="str">
        <f>IF(ROSTER!C$48="","",ROSTER!C$48)</f>
        <v/>
      </c>
      <c r="D3075" s="537"/>
      <c r="E3075" s="546"/>
      <c r="F3075" s="501">
        <f t="shared" ref="F3075" si="2755">IF(E3075="y",1,IF(E3075="S",1,0))</f>
        <v>0</v>
      </c>
      <c r="G3075" s="506">
        <f t="shared" ref="G3075" si="2756">IF(E3075="S",1,0)</f>
        <v>0</v>
      </c>
      <c r="H3075" s="542"/>
      <c r="I3075" s="543"/>
      <c r="J3075" s="538"/>
      <c r="K3075" s="539"/>
      <c r="L3075" s="552"/>
      <c r="M3075" s="558"/>
      <c r="N3075" s="554">
        <f t="shared" ref="N3075" si="2757">L3075+J3075</f>
        <v>0</v>
      </c>
      <c r="O3075" s="555"/>
      <c r="P3075" s="538"/>
      <c r="Q3075" s="539"/>
      <c r="R3075" s="552"/>
      <c r="S3075" s="558"/>
      <c r="T3075" s="590">
        <f t="shared" ref="T3075:T3078" si="2758">R3075-P3075</f>
        <v>0</v>
      </c>
      <c r="U3075" s="591"/>
      <c r="V3075" s="550"/>
      <c r="W3075" s="543"/>
      <c r="X3075" s="538"/>
      <c r="Y3075" s="543"/>
      <c r="Z3075" s="538"/>
      <c r="AA3075" s="543"/>
      <c r="AB3075" s="538"/>
      <c r="AC3075" s="539"/>
      <c r="AD3075" s="552"/>
      <c r="AE3075" s="558"/>
      <c r="AF3075" s="586"/>
      <c r="AG3075" s="587"/>
      <c r="AH3075" s="538"/>
      <c r="AI3075" s="539"/>
      <c r="AJ3075" s="552"/>
      <c r="AK3075" s="558"/>
      <c r="AL3075" s="590">
        <f t="shared" ref="AL3075" si="2759">IF(AH3075=0,0,(AJ3075/AH3075)*100)</f>
        <v>0</v>
      </c>
      <c r="AM3075" s="591"/>
      <c r="AN3075" s="538"/>
      <c r="AO3075" s="539"/>
      <c r="AP3075" s="552"/>
      <c r="AQ3075" s="558"/>
      <c r="AR3075" s="590">
        <f t="shared" ref="AR3075" si="2760">IF(AN3075=0,0,(AP3075/AN3075)*100)</f>
        <v>0</v>
      </c>
      <c r="AS3075" s="591"/>
      <c r="AT3075" s="578">
        <f t="shared" ref="AT3075" si="2761">AB3075+AH3075+AN3075</f>
        <v>0</v>
      </c>
      <c r="AU3075" s="579"/>
      <c r="AV3075" s="574">
        <f t="shared" ref="AV3075" si="2762">AD3075+AJ3075+AP3075</f>
        <v>0</v>
      </c>
      <c r="AW3075" s="575"/>
      <c r="AX3075" s="590">
        <f t="shared" ref="AX3075" si="2763">IF(AT3075=0,0,(AV3075/AT3075)*100)</f>
        <v>0</v>
      </c>
      <c r="AY3075" s="591"/>
      <c r="AZ3075" s="538"/>
      <c r="BA3075" s="539"/>
      <c r="BB3075" s="552"/>
      <c r="BC3075" s="558"/>
      <c r="BD3075" s="590">
        <f t="shared" ref="BD3075" si="2764">IF(AZ3075=0,0,(BB3075/AZ3075)*100)</f>
        <v>0</v>
      </c>
      <c r="BE3075" s="591"/>
      <c r="BF3075" s="578">
        <f t="shared" ref="BF3075" si="2765">AT3075+AZ3075</f>
        <v>0</v>
      </c>
      <c r="BG3075" s="579"/>
      <c r="BH3075" s="574">
        <f t="shared" ref="BH3075" si="2766">AV3075+BB3075</f>
        <v>0</v>
      </c>
      <c r="BI3075" s="575"/>
      <c r="BJ3075" s="590">
        <f t="shared" ref="BJ3075" si="2767">IF(BF3075=0,0,(BH3075/BF3075)*100)</f>
        <v>0</v>
      </c>
      <c r="BK3075" s="591"/>
      <c r="BL3075" s="650">
        <f t="shared" ref="BL3075" si="2768">(AD3075*2)+(AJ3075*2)+(AP3075*3)+BB3075</f>
        <v>0</v>
      </c>
      <c r="BM3075" s="651"/>
      <c r="BN3075" s="652"/>
      <c r="BO3075" s="601" t="e">
        <f>(BL3075*BR$74)+(N3075*BR$75)+(X3075*BR$76)+(R3075*BR$77)+(V3075*BR$78)+(Z3075*BR$79)</f>
        <v>#REF!</v>
      </c>
      <c r="BP3075" s="599" t="e">
        <f>((AZ3075-BB3075)*BR$81)+((AT3075-AV3075)*BR$80)+(H3075*BR$82)+(P3075*BR$83)</f>
        <v>#REF!</v>
      </c>
      <c r="BQ3075" s="54"/>
      <c r="BR3075" s="54"/>
      <c r="BS3075" s="54"/>
    </row>
    <row r="3076" spans="1:71" ht="22.5" customHeight="1">
      <c r="A3076" s="54"/>
      <c r="B3076" s="566"/>
      <c r="C3076" s="560" t="str">
        <f>IF(ROSTER!D$48="","",ROSTER!D$48)</f>
        <v/>
      </c>
      <c r="D3076" s="561"/>
      <c r="E3076" s="547"/>
      <c r="F3076" s="502"/>
      <c r="G3076" s="507"/>
      <c r="H3076" s="544"/>
      <c r="I3076" s="545"/>
      <c r="J3076" s="540"/>
      <c r="K3076" s="541"/>
      <c r="L3076" s="553"/>
      <c r="M3076" s="559"/>
      <c r="N3076" s="556" t="s">
        <v>14</v>
      </c>
      <c r="O3076" s="557"/>
      <c r="P3076" s="540"/>
      <c r="Q3076" s="541"/>
      <c r="R3076" s="553"/>
      <c r="S3076" s="559"/>
      <c r="T3076" s="592"/>
      <c r="U3076" s="593"/>
      <c r="V3076" s="551"/>
      <c r="W3076" s="545"/>
      <c r="X3076" s="540"/>
      <c r="Y3076" s="545"/>
      <c r="Z3076" s="540"/>
      <c r="AA3076" s="545"/>
      <c r="AB3076" s="540"/>
      <c r="AC3076" s="541"/>
      <c r="AD3076" s="553"/>
      <c r="AE3076" s="559"/>
      <c r="AF3076" s="588"/>
      <c r="AG3076" s="589"/>
      <c r="AH3076" s="540"/>
      <c r="AI3076" s="541"/>
      <c r="AJ3076" s="553"/>
      <c r="AK3076" s="559"/>
      <c r="AL3076" s="592"/>
      <c r="AM3076" s="593"/>
      <c r="AN3076" s="540"/>
      <c r="AO3076" s="541"/>
      <c r="AP3076" s="553"/>
      <c r="AQ3076" s="559"/>
      <c r="AR3076" s="592"/>
      <c r="AS3076" s="593"/>
      <c r="AT3076" s="580"/>
      <c r="AU3076" s="581"/>
      <c r="AV3076" s="576"/>
      <c r="AW3076" s="577"/>
      <c r="AX3076" s="592"/>
      <c r="AY3076" s="593"/>
      <c r="AZ3076" s="540"/>
      <c r="BA3076" s="541"/>
      <c r="BB3076" s="553"/>
      <c r="BC3076" s="559"/>
      <c r="BD3076" s="592"/>
      <c r="BE3076" s="593"/>
      <c r="BF3076" s="580"/>
      <c r="BG3076" s="581"/>
      <c r="BH3076" s="576"/>
      <c r="BI3076" s="577"/>
      <c r="BJ3076" s="592"/>
      <c r="BK3076" s="593"/>
      <c r="BL3076" s="653"/>
      <c r="BM3076" s="654"/>
      <c r="BN3076" s="655"/>
      <c r="BO3076" s="602"/>
      <c r="BP3076" s="600"/>
      <c r="BQ3076" s="54"/>
      <c r="BR3076" s="54"/>
      <c r="BS3076" s="54"/>
    </row>
    <row r="3077" spans="1:71" ht="21.75" customHeight="1">
      <c r="A3077" s="54"/>
      <c r="B3077" s="565" t="str">
        <f>IF(ROSTER!B$50="","",ROSTER!B$50)</f>
        <v/>
      </c>
      <c r="C3077" s="536" t="str">
        <f>IF(ROSTER!C$50="","",ROSTER!C$50)</f>
        <v/>
      </c>
      <c r="D3077" s="537"/>
      <c r="E3077" s="546"/>
      <c r="F3077" s="501">
        <f t="shared" ref="F3077" si="2769">IF(E3077="y",1,IF(E3077="S",1,0))</f>
        <v>0</v>
      </c>
      <c r="G3077" s="506">
        <f t="shared" ref="G3077" si="2770">IF(E3077="S",1,0)</f>
        <v>0</v>
      </c>
      <c r="H3077" s="542"/>
      <c r="I3077" s="543"/>
      <c r="J3077" s="538"/>
      <c r="K3077" s="539"/>
      <c r="L3077" s="552"/>
      <c r="M3077" s="558"/>
      <c r="N3077" s="554">
        <f t="shared" ref="N3077" si="2771">L3077+J3077</f>
        <v>0</v>
      </c>
      <c r="O3077" s="555"/>
      <c r="P3077" s="538"/>
      <c r="Q3077" s="539"/>
      <c r="R3077" s="552"/>
      <c r="S3077" s="558"/>
      <c r="T3077" s="590">
        <f t="shared" ref="T3077:T3078" si="2772">R3077-P3077</f>
        <v>0</v>
      </c>
      <c r="U3077" s="591"/>
      <c r="V3077" s="550"/>
      <c r="W3077" s="543"/>
      <c r="X3077" s="538"/>
      <c r="Y3077" s="543"/>
      <c r="Z3077" s="538"/>
      <c r="AA3077" s="543"/>
      <c r="AB3077" s="538"/>
      <c r="AC3077" s="539"/>
      <c r="AD3077" s="552"/>
      <c r="AE3077" s="558"/>
      <c r="AF3077" s="586"/>
      <c r="AG3077" s="587"/>
      <c r="AH3077" s="538"/>
      <c r="AI3077" s="539"/>
      <c r="AJ3077" s="552"/>
      <c r="AK3077" s="558"/>
      <c r="AL3077" s="590">
        <f t="shared" ref="AL3077" si="2773">IF(AH3077=0,0,(AJ3077/AH3077)*100)</f>
        <v>0</v>
      </c>
      <c r="AM3077" s="591"/>
      <c r="AN3077" s="538"/>
      <c r="AO3077" s="539"/>
      <c r="AP3077" s="552"/>
      <c r="AQ3077" s="558"/>
      <c r="AR3077" s="590">
        <f t="shared" ref="AR3077" si="2774">IF(AN3077=0,0,(AP3077/AN3077)*100)</f>
        <v>0</v>
      </c>
      <c r="AS3077" s="591"/>
      <c r="AT3077" s="578">
        <f t="shared" ref="AT3077" si="2775">AB3077+AH3077+AN3077</f>
        <v>0</v>
      </c>
      <c r="AU3077" s="579"/>
      <c r="AV3077" s="574">
        <f t="shared" ref="AV3077" si="2776">AD3077+AJ3077+AP3077</f>
        <v>0</v>
      </c>
      <c r="AW3077" s="575"/>
      <c r="AX3077" s="590">
        <f t="shared" ref="AX3077" si="2777">IF(AT3077=0,0,(AV3077/AT3077)*100)</f>
        <v>0</v>
      </c>
      <c r="AY3077" s="591"/>
      <c r="AZ3077" s="538"/>
      <c r="BA3077" s="539"/>
      <c r="BB3077" s="552"/>
      <c r="BC3077" s="558"/>
      <c r="BD3077" s="590">
        <f t="shared" ref="BD3077" si="2778">IF(AZ3077=0,0,(BB3077/AZ3077)*100)</f>
        <v>0</v>
      </c>
      <c r="BE3077" s="591"/>
      <c r="BF3077" s="578">
        <f t="shared" ref="BF3077" si="2779">AT3077+AZ3077</f>
        <v>0</v>
      </c>
      <c r="BG3077" s="579"/>
      <c r="BH3077" s="574">
        <f t="shared" ref="BH3077" si="2780">AV3077+BB3077</f>
        <v>0</v>
      </c>
      <c r="BI3077" s="575"/>
      <c r="BJ3077" s="590">
        <f t="shared" ref="BJ3077" si="2781">IF(BF3077=0,0,(BH3077/BF3077)*100)</f>
        <v>0</v>
      </c>
      <c r="BK3077" s="591"/>
      <c r="BL3077" s="650">
        <f t="shared" ref="BL3077" si="2782">(AD3077*2)+(AJ3077*2)+(AP3077*3)+BB3077</f>
        <v>0</v>
      </c>
      <c r="BM3077" s="651"/>
      <c r="BN3077" s="652"/>
      <c r="BO3077" s="601" t="e">
        <f>(BL3077*BR$74)+(N3077*BR$75)+(X3077*BR$76)+(R3077*BR$77)+(V3077*BR$78)+(Z3077*BR$79)</f>
        <v>#REF!</v>
      </c>
      <c r="BP3077" s="599" t="e">
        <f>((AZ3077-BB3077)*BR$81)+((AT3077-AV3077)*BR$80)+(H3077*BR$82)+(P3077*BR$83)</f>
        <v>#REF!</v>
      </c>
      <c r="BQ3077" s="54"/>
      <c r="BR3077" s="54"/>
      <c r="BS3077" s="54"/>
    </row>
    <row r="3078" spans="1:71" ht="22.5" customHeight="1" thickBot="1">
      <c r="A3078" s="54"/>
      <c r="B3078" s="566"/>
      <c r="C3078" s="560" t="str">
        <f>IF(ROSTER!D$50="","",ROSTER!D$50)</f>
        <v/>
      </c>
      <c r="D3078" s="561"/>
      <c r="E3078" s="547"/>
      <c r="F3078" s="502"/>
      <c r="G3078" s="507"/>
      <c r="H3078" s="544"/>
      <c r="I3078" s="545"/>
      <c r="J3078" s="540"/>
      <c r="K3078" s="541"/>
      <c r="L3078" s="553"/>
      <c r="M3078" s="559"/>
      <c r="N3078" s="556" t="s">
        <v>14</v>
      </c>
      <c r="O3078" s="557"/>
      <c r="P3078" s="540"/>
      <c r="Q3078" s="541"/>
      <c r="R3078" s="553"/>
      <c r="S3078" s="559"/>
      <c r="T3078" s="592"/>
      <c r="U3078" s="593"/>
      <c r="V3078" s="551"/>
      <c r="W3078" s="545"/>
      <c r="X3078" s="540"/>
      <c r="Y3078" s="545"/>
      <c r="Z3078" s="540"/>
      <c r="AA3078" s="545"/>
      <c r="AB3078" s="540"/>
      <c r="AC3078" s="541"/>
      <c r="AD3078" s="553"/>
      <c r="AE3078" s="559"/>
      <c r="AF3078" s="588"/>
      <c r="AG3078" s="589"/>
      <c r="AH3078" s="540"/>
      <c r="AI3078" s="541"/>
      <c r="AJ3078" s="553"/>
      <c r="AK3078" s="559"/>
      <c r="AL3078" s="592"/>
      <c r="AM3078" s="593"/>
      <c r="AN3078" s="540"/>
      <c r="AO3078" s="541"/>
      <c r="AP3078" s="553"/>
      <c r="AQ3078" s="559"/>
      <c r="AR3078" s="592"/>
      <c r="AS3078" s="593"/>
      <c r="AT3078" s="580"/>
      <c r="AU3078" s="581"/>
      <c r="AV3078" s="576"/>
      <c r="AW3078" s="577"/>
      <c r="AX3078" s="592"/>
      <c r="AY3078" s="593"/>
      <c r="AZ3078" s="540"/>
      <c r="BA3078" s="541"/>
      <c r="BB3078" s="553"/>
      <c r="BC3078" s="559"/>
      <c r="BD3078" s="592"/>
      <c r="BE3078" s="593"/>
      <c r="BF3078" s="580"/>
      <c r="BG3078" s="581"/>
      <c r="BH3078" s="576"/>
      <c r="BI3078" s="577"/>
      <c r="BJ3078" s="592"/>
      <c r="BK3078" s="593"/>
      <c r="BL3078" s="653"/>
      <c r="BM3078" s="654"/>
      <c r="BN3078" s="655"/>
      <c r="BO3078" s="602"/>
      <c r="BP3078" s="600"/>
      <c r="BQ3078" s="54"/>
      <c r="BR3078" s="54"/>
      <c r="BS3078" s="54"/>
    </row>
    <row r="3079" spans="1:71" s="335" customFormat="1" ht="33.4" customHeight="1">
      <c r="A3079" s="333"/>
      <c r="B3079" s="689"/>
      <c r="C3079" s="685"/>
      <c r="D3079" s="685" t="s">
        <v>10</v>
      </c>
      <c r="E3079" s="686"/>
      <c r="F3079" s="334"/>
      <c r="G3079" s="334"/>
      <c r="H3079" s="642">
        <f>SUM(H3035:I3078)</f>
        <v>0</v>
      </c>
      <c r="I3079" s="631"/>
      <c r="J3079" s="642">
        <f>SUM(J3035:K3078)</f>
        <v>0</v>
      </c>
      <c r="K3079" s="631"/>
      <c r="L3079" s="630">
        <f>SUM(L3035:M3078)</f>
        <v>0</v>
      </c>
      <c r="M3079" s="640"/>
      <c r="N3079" s="626">
        <f>L3079+J3079</f>
        <v>0</v>
      </c>
      <c r="O3079" s="627"/>
      <c r="P3079" s="630">
        <f>SUM(P3035:Q3078)</f>
        <v>0</v>
      </c>
      <c r="Q3079" s="631"/>
      <c r="R3079" s="630">
        <f t="shared" ref="R3079" si="2783">SUM(R3035:S3078)</f>
        <v>0</v>
      </c>
      <c r="S3079" s="640"/>
      <c r="T3079" s="630">
        <f t="shared" ref="T3079" si="2784">SUM(T3035:U3078)</f>
        <v>0</v>
      </c>
      <c r="U3079" s="627"/>
      <c r="V3079" s="640">
        <f t="shared" ref="V3079" si="2785">SUM(V3035:W3078)</f>
        <v>0</v>
      </c>
      <c r="W3079" s="640"/>
      <c r="X3079" s="642">
        <f t="shared" ref="X3079" si="2786">SUM(X3035:Y3078)</f>
        <v>0</v>
      </c>
      <c r="Y3079" s="627"/>
      <c r="Z3079" s="642">
        <f t="shared" ref="Z3079" si="2787">SUM(Z3035:AA3078)</f>
        <v>0</v>
      </c>
      <c r="AA3079" s="627"/>
      <c r="AB3079" s="640">
        <f t="shared" ref="AB3079" si="2788">SUM(AB3035:AC3078)</f>
        <v>0</v>
      </c>
      <c r="AC3079" s="631"/>
      <c r="AD3079" s="630">
        <f t="shared" ref="AD3079" si="2789">SUM(AD3035:AE3078)</f>
        <v>0</v>
      </c>
      <c r="AE3079" s="640"/>
      <c r="AF3079" s="626">
        <f t="shared" ref="AF3079" si="2790">SUM(AF3035:AG3078)</f>
        <v>0</v>
      </c>
      <c r="AG3079" s="627"/>
      <c r="AH3079" s="630">
        <f t="shared" ref="AH3079" si="2791">SUM(AH3035:AI3078)</f>
        <v>0</v>
      </c>
      <c r="AI3079" s="631"/>
      <c r="AJ3079" s="630">
        <f t="shared" ref="AJ3079" si="2792">SUM(AJ3035:AK3078)</f>
        <v>0</v>
      </c>
      <c r="AK3079" s="640"/>
      <c r="AL3079" s="626">
        <f>IF(AH3079=0,0,(AJ3079/AH3079)*100)</f>
        <v>0</v>
      </c>
      <c r="AM3079" s="627"/>
      <c r="AN3079" s="630">
        <f>SUM(AN3035:AO3078)</f>
        <v>0</v>
      </c>
      <c r="AO3079" s="631"/>
      <c r="AP3079" s="630">
        <f>SUM(AP3035:AQ3078)</f>
        <v>0</v>
      </c>
      <c r="AQ3079" s="640"/>
      <c r="AR3079" s="626">
        <f>IF(AN3079=0,0,(AP3079/AN3079)*100)</f>
        <v>0</v>
      </c>
      <c r="AS3079" s="627"/>
      <c r="AT3079" s="642">
        <f>AB3079+AH3079+AN3079</f>
        <v>0</v>
      </c>
      <c r="AU3079" s="631"/>
      <c r="AV3079" s="630">
        <f>AD3079+AJ3079+AP3079</f>
        <v>0</v>
      </c>
      <c r="AW3079" s="670"/>
      <c r="AX3079" s="626">
        <f>IF(AT3079=0,0,(AV3079/AT3079)*100)</f>
        <v>0</v>
      </c>
      <c r="AY3079" s="627"/>
      <c r="AZ3079" s="630">
        <f>SUM(AZ3035:BA3078)</f>
        <v>0</v>
      </c>
      <c r="BA3079" s="631"/>
      <c r="BB3079" s="630">
        <f>SUM(BB3035:BC3078)</f>
        <v>0</v>
      </c>
      <c r="BC3079" s="640"/>
      <c r="BD3079" s="626">
        <f>IF(AZ3079=0,0,(BB3079/AZ3079)*100)</f>
        <v>0</v>
      </c>
      <c r="BE3079" s="627"/>
      <c r="BF3079" s="642">
        <f>AT3079+AZ3079</f>
        <v>0</v>
      </c>
      <c r="BG3079" s="631"/>
      <c r="BH3079" s="630">
        <f>AV3079+BB3079</f>
        <v>0</v>
      </c>
      <c r="BI3079" s="670"/>
      <c r="BJ3079" s="626">
        <f>IF(BF3079=0,0,(BH3079/BF3079)*100)</f>
        <v>0</v>
      </c>
      <c r="BK3079" s="668"/>
      <c r="BL3079" s="644">
        <f>SUM(BL3035:BN3078)</f>
        <v>0</v>
      </c>
      <c r="BM3079" s="645"/>
      <c r="BN3079" s="646"/>
      <c r="BO3079" s="601" t="e">
        <f>(BL3079*BR$74)+(N3079*BR$75)+(X3079*BR$76)+(R3079*BR$77)+(V3079*BR$78)+(Z3079*BR$79)</f>
        <v>#REF!</v>
      </c>
      <c r="BP3079" s="599" t="e">
        <f>((AZ3079-BB3079)*BR$81)+((AT3079-AV3079)*BR$80)+(H3079*BR$82)+(P3079*BR$83)</f>
        <v>#REF!</v>
      </c>
      <c r="BQ3079" s="333"/>
      <c r="BR3079" s="333"/>
      <c r="BS3079" s="333"/>
    </row>
    <row r="3080" spans="1:71" s="335" customFormat="1" ht="33.950000000000003" customHeight="1" thickBot="1">
      <c r="A3080" s="333"/>
      <c r="B3080" s="690"/>
      <c r="C3080" s="687"/>
      <c r="D3080" s="687"/>
      <c r="E3080" s="688"/>
      <c r="F3080" s="336"/>
      <c r="G3080" s="336"/>
      <c r="H3080" s="643"/>
      <c r="I3080" s="633"/>
      <c r="J3080" s="643"/>
      <c r="K3080" s="633"/>
      <c r="L3080" s="632"/>
      <c r="M3080" s="641"/>
      <c r="N3080" s="628" t="s">
        <v>14</v>
      </c>
      <c r="O3080" s="629"/>
      <c r="P3080" s="632"/>
      <c r="Q3080" s="633"/>
      <c r="R3080" s="632"/>
      <c r="S3080" s="641"/>
      <c r="T3080" s="632"/>
      <c r="U3080" s="629"/>
      <c r="V3080" s="641"/>
      <c r="W3080" s="641"/>
      <c r="X3080" s="643"/>
      <c r="Y3080" s="629"/>
      <c r="Z3080" s="643"/>
      <c r="AA3080" s="629"/>
      <c r="AB3080" s="641"/>
      <c r="AC3080" s="633"/>
      <c r="AD3080" s="632"/>
      <c r="AE3080" s="641"/>
      <c r="AF3080" s="628"/>
      <c r="AG3080" s="629"/>
      <c r="AH3080" s="632"/>
      <c r="AI3080" s="633"/>
      <c r="AJ3080" s="632"/>
      <c r="AK3080" s="641"/>
      <c r="AL3080" s="628"/>
      <c r="AM3080" s="629"/>
      <c r="AN3080" s="632"/>
      <c r="AO3080" s="633"/>
      <c r="AP3080" s="632"/>
      <c r="AQ3080" s="641"/>
      <c r="AR3080" s="628"/>
      <c r="AS3080" s="629"/>
      <c r="AT3080" s="643"/>
      <c r="AU3080" s="633"/>
      <c r="AV3080" s="632"/>
      <c r="AW3080" s="671"/>
      <c r="AX3080" s="628"/>
      <c r="AY3080" s="629"/>
      <c r="AZ3080" s="632"/>
      <c r="BA3080" s="633"/>
      <c r="BB3080" s="632"/>
      <c r="BC3080" s="641"/>
      <c r="BD3080" s="628"/>
      <c r="BE3080" s="629"/>
      <c r="BF3080" s="643"/>
      <c r="BG3080" s="633"/>
      <c r="BH3080" s="632"/>
      <c r="BI3080" s="671"/>
      <c r="BJ3080" s="628"/>
      <c r="BK3080" s="669"/>
      <c r="BL3080" s="647"/>
      <c r="BM3080" s="648"/>
      <c r="BN3080" s="649"/>
      <c r="BO3080" s="602"/>
      <c r="BP3080" s="600"/>
      <c r="BQ3080" s="333"/>
      <c r="BR3080" s="333"/>
      <c r="BS3080" s="333"/>
    </row>
    <row r="3081" spans="1:71" s="341" customFormat="1" ht="48.2" customHeight="1" thickBot="1">
      <c r="A3081" s="337"/>
      <c r="B3081" s="667"/>
      <c r="C3081" s="665"/>
      <c r="D3081" s="665" t="s">
        <v>13</v>
      </c>
      <c r="E3081" s="666"/>
      <c r="F3081" s="338"/>
      <c r="G3081" s="334"/>
      <c r="H3081" s="676"/>
      <c r="I3081" s="677"/>
      <c r="J3081" s="673"/>
      <c r="K3081" s="672"/>
      <c r="L3081" s="605"/>
      <c r="M3081" s="606"/>
      <c r="N3081" s="674">
        <f>J3081+L3081</f>
        <v>0</v>
      </c>
      <c r="O3081" s="675"/>
      <c r="P3081" s="673"/>
      <c r="Q3081" s="672"/>
      <c r="R3081" s="605"/>
      <c r="S3081" s="672"/>
      <c r="T3081" s="626">
        <f>R3081-P3081</f>
        <v>0</v>
      </c>
      <c r="U3081" s="627"/>
      <c r="V3081" s="673"/>
      <c r="W3081" s="678"/>
      <c r="X3081" s="679"/>
      <c r="Y3081" s="680"/>
      <c r="Z3081" s="673"/>
      <c r="AA3081" s="678"/>
      <c r="AB3081" s="673"/>
      <c r="AC3081" s="672"/>
      <c r="AD3081" s="605"/>
      <c r="AE3081" s="606"/>
      <c r="AF3081" s="634">
        <f>IF(AB3081=0,0,(AD3081/AB3081)*100)</f>
        <v>0</v>
      </c>
      <c r="AG3081" s="635"/>
      <c r="AH3081" s="673"/>
      <c r="AI3081" s="672"/>
      <c r="AJ3081" s="605"/>
      <c r="AK3081" s="606"/>
      <c r="AL3081" s="626">
        <f>IF(AH3081=0,0,(AJ3081/AH3081)*100)</f>
        <v>0</v>
      </c>
      <c r="AM3081" s="627"/>
      <c r="AN3081" s="673"/>
      <c r="AO3081" s="672"/>
      <c r="AP3081" s="605"/>
      <c r="AQ3081" s="606"/>
      <c r="AR3081" s="626">
        <f>IF(AN3081=0,0,(AP3081/AN3081)*100)</f>
        <v>0</v>
      </c>
      <c r="AS3081" s="627"/>
      <c r="AT3081" s="681">
        <f>AB3081+AH3081+AN3081</f>
        <v>0</v>
      </c>
      <c r="AU3081" s="682"/>
      <c r="AV3081" s="683">
        <f>AD3081+AJ3081+AP3081</f>
        <v>0</v>
      </c>
      <c r="AW3081" s="684"/>
      <c r="AX3081" s="626">
        <f>IF(AT3081=0,0,(AV3081/AT3081)*100)</f>
        <v>0</v>
      </c>
      <c r="AY3081" s="627"/>
      <c r="AZ3081" s="673"/>
      <c r="BA3081" s="672"/>
      <c r="BB3081" s="605"/>
      <c r="BC3081" s="606"/>
      <c r="BD3081" s="626">
        <f>IF(AZ3081=0,0,(BB3081/AZ3081)*100)</f>
        <v>0</v>
      </c>
      <c r="BE3081" s="627"/>
      <c r="BF3081" s="681">
        <f>AT3081+AZ3081</f>
        <v>0</v>
      </c>
      <c r="BG3081" s="682"/>
      <c r="BH3081" s="683">
        <f>AV3081+BB3081</f>
        <v>0</v>
      </c>
      <c r="BI3081" s="684"/>
      <c r="BJ3081" s="626">
        <f>IF(BF3081=0,0,(BH3081/BF3081)*100)</f>
        <v>0</v>
      </c>
      <c r="BK3081" s="627"/>
      <c r="BL3081" s="594"/>
      <c r="BM3081" s="595"/>
      <c r="BN3081" s="596"/>
      <c r="BO3081" s="339"/>
      <c r="BP3081" s="340"/>
      <c r="BQ3081" s="337"/>
      <c r="BR3081" s="337"/>
      <c r="BS3081" s="337"/>
    </row>
    <row r="3082" spans="1:71" s="341" customFormat="1" ht="48.95" customHeight="1" thickBot="1">
      <c r="A3082" s="337"/>
      <c r="B3082" s="342"/>
      <c r="C3082" s="343"/>
      <c r="D3082" s="570" t="s">
        <v>95</v>
      </c>
      <c r="E3082" s="571"/>
      <c r="F3082" s="344"/>
      <c r="G3082" s="344"/>
      <c r="H3082" s="343"/>
      <c r="I3082" s="343"/>
      <c r="J3082" s="567">
        <f>IF((J3079+L3081)=0,0,J3079/(J3079+L3081)*100)</f>
        <v>0</v>
      </c>
      <c r="K3082" s="569"/>
      <c r="L3082" s="567">
        <f>IF((L3079+J3081)=0,0,L3079/(L3079+J3081)*100)</f>
        <v>0</v>
      </c>
      <c r="M3082" s="569"/>
      <c r="N3082" s="567">
        <f>IF((N3079+N3081)=0,0,N3079/(N3079+N3081)*100)</f>
        <v>0</v>
      </c>
      <c r="O3082" s="568"/>
      <c r="P3082" s="572"/>
      <c r="Q3082" s="509"/>
      <c r="R3082" s="509"/>
      <c r="S3082" s="509"/>
      <c r="T3082" s="535"/>
      <c r="U3082" s="535"/>
      <c r="V3082" s="509"/>
      <c r="W3082" s="509"/>
      <c r="X3082" s="509"/>
      <c r="Y3082" s="509"/>
      <c r="Z3082" s="509"/>
      <c r="AA3082" s="509"/>
      <c r="AB3082" s="509"/>
      <c r="AC3082" s="509"/>
      <c r="AD3082" s="509"/>
      <c r="AE3082" s="509"/>
      <c r="AF3082" s="509"/>
      <c r="AG3082" s="509"/>
      <c r="AH3082" s="509"/>
      <c r="AI3082" s="509"/>
      <c r="AJ3082" s="509"/>
      <c r="AK3082" s="509"/>
      <c r="AL3082" s="509"/>
      <c r="AM3082" s="509"/>
      <c r="AN3082" s="509"/>
      <c r="AO3082" s="509"/>
      <c r="AP3082" s="509"/>
      <c r="AQ3082" s="509"/>
      <c r="AR3082" s="509"/>
      <c r="AS3082" s="509"/>
      <c r="AT3082" s="509"/>
      <c r="AU3082" s="509"/>
      <c r="AV3082" s="509"/>
      <c r="AW3082" s="509"/>
      <c r="AX3082" s="509"/>
      <c r="AY3082" s="509"/>
      <c r="AZ3082" s="509"/>
      <c r="BA3082" s="509"/>
      <c r="BB3082" s="509"/>
      <c r="BC3082" s="509"/>
      <c r="BD3082" s="509"/>
      <c r="BE3082" s="509"/>
      <c r="BF3082" s="509"/>
      <c r="BG3082" s="509"/>
      <c r="BH3082" s="509"/>
      <c r="BI3082" s="509"/>
      <c r="BJ3082" s="509"/>
      <c r="BK3082" s="509"/>
      <c r="BL3082" s="509"/>
      <c r="BM3082" s="509"/>
      <c r="BN3082" s="573"/>
      <c r="BO3082" s="345"/>
      <c r="BP3082" s="345"/>
      <c r="BQ3082" s="337"/>
      <c r="BR3082" s="337"/>
      <c r="BS3082" s="337"/>
    </row>
    <row r="3083" spans="1:71" ht="15.75" customHeight="1" thickTop="1" thickBot="1">
      <c r="A3083" s="54"/>
      <c r="B3083" s="214"/>
      <c r="C3083" s="215"/>
      <c r="D3083" s="215"/>
      <c r="E3083" s="215"/>
      <c r="F3083" s="74"/>
      <c r="G3083" s="74"/>
      <c r="H3083" s="215"/>
      <c r="I3083" s="215"/>
      <c r="J3083" s="215"/>
      <c r="K3083" s="215"/>
      <c r="L3083" s="215"/>
      <c r="M3083" s="215"/>
      <c r="N3083" s="215"/>
      <c r="O3083" s="215"/>
      <c r="P3083" s="215"/>
      <c r="Q3083" s="215"/>
      <c r="R3083" s="215"/>
      <c r="S3083" s="215"/>
      <c r="T3083" s="215"/>
      <c r="U3083" s="215"/>
      <c r="V3083" s="215"/>
      <c r="W3083" s="215"/>
      <c r="X3083" s="215"/>
      <c r="Y3083" s="215"/>
      <c r="Z3083" s="215"/>
      <c r="AA3083" s="215"/>
      <c r="AB3083" s="215"/>
      <c r="AC3083" s="215"/>
      <c r="AD3083" s="215"/>
      <c r="AE3083" s="215"/>
      <c r="AF3083" s="220"/>
      <c r="AG3083" s="220"/>
      <c r="AH3083" s="215"/>
      <c r="AI3083" s="215"/>
      <c r="AJ3083" s="215"/>
      <c r="AK3083" s="215"/>
      <c r="AL3083" s="215"/>
      <c r="AM3083" s="215"/>
      <c r="AN3083" s="215"/>
      <c r="AO3083" s="215"/>
      <c r="AP3083" s="215"/>
      <c r="AQ3083" s="215"/>
      <c r="AR3083" s="215"/>
      <c r="AS3083" s="215"/>
      <c r="AT3083" s="215"/>
      <c r="AU3083" s="215"/>
      <c r="AV3083" s="215"/>
      <c r="AW3083" s="215"/>
      <c r="AX3083" s="215"/>
      <c r="AY3083" s="215"/>
      <c r="AZ3083" s="215"/>
      <c r="BA3083" s="215"/>
      <c r="BB3083" s="215"/>
      <c r="BC3083" s="215"/>
      <c r="BD3083" s="215"/>
      <c r="BE3083" s="215"/>
      <c r="BF3083" s="215"/>
      <c r="BG3083" s="215"/>
      <c r="BH3083" s="215"/>
      <c r="BI3083" s="215"/>
      <c r="BJ3083" s="215"/>
      <c r="BK3083" s="215"/>
      <c r="BL3083" s="215"/>
      <c r="BM3083" s="215"/>
      <c r="BN3083" s="221"/>
      <c r="BO3083" s="75"/>
      <c r="BP3083" s="75"/>
      <c r="BQ3083" s="54"/>
      <c r="BR3083" s="54"/>
      <c r="BS3083" s="54"/>
    </row>
    <row r="3084" spans="1:71" s="73" customFormat="1" ht="80.25" customHeight="1" thickTop="1" thickBot="1">
      <c r="A3084" s="72"/>
      <c r="B3084" s="656" t="s">
        <v>62</v>
      </c>
      <c r="C3084" s="657"/>
      <c r="D3084" s="616" t="s">
        <v>54</v>
      </c>
      <c r="E3084" s="616"/>
      <c r="F3084" s="76"/>
      <c r="G3084" s="76"/>
      <c r="H3084" s="607"/>
      <c r="I3084" s="608"/>
      <c r="J3084" s="609"/>
      <c r="K3084" s="346"/>
      <c r="L3084" s="607"/>
      <c r="M3084" s="608"/>
      <c r="N3084" s="609"/>
      <c r="O3084" s="510" t="s">
        <v>49</v>
      </c>
      <c r="P3084" s="511"/>
      <c r="Q3084" s="511"/>
      <c r="R3084" s="511"/>
      <c r="S3084" s="607"/>
      <c r="T3084" s="608"/>
      <c r="U3084" s="609"/>
      <c r="V3084" s="346"/>
      <c r="W3084" s="607"/>
      <c r="X3084" s="608"/>
      <c r="Y3084" s="609"/>
      <c r="Z3084" s="510" t="s">
        <v>115</v>
      </c>
      <c r="AA3084" s="511"/>
      <c r="AB3084" s="511"/>
      <c r="AC3084" s="511"/>
      <c r="AD3084" s="511"/>
      <c r="AE3084" s="511"/>
      <c r="AF3084" s="511"/>
      <c r="AG3084" s="511"/>
      <c r="AH3084" s="511"/>
      <c r="AI3084" s="512"/>
      <c r="AJ3084" s="607"/>
      <c r="AK3084" s="608"/>
      <c r="AL3084" s="609"/>
      <c r="AM3084" s="346"/>
      <c r="AN3084" s="607"/>
      <c r="AO3084" s="608"/>
      <c r="AP3084" s="609"/>
      <c r="AQ3084" s="510" t="s">
        <v>53</v>
      </c>
      <c r="AR3084" s="511"/>
      <c r="AS3084" s="511"/>
      <c r="AT3084" s="512"/>
      <c r="AU3084" s="607"/>
      <c r="AV3084" s="608"/>
      <c r="AW3084" s="609"/>
      <c r="AX3084" s="346"/>
      <c r="AY3084" s="607"/>
      <c r="AZ3084" s="608"/>
      <c r="BA3084" s="609"/>
      <c r="BB3084" s="614" t="s">
        <v>117</v>
      </c>
      <c r="BC3084" s="615"/>
      <c r="BD3084" s="615"/>
      <c r="BE3084" s="658"/>
      <c r="BF3084" s="520">
        <f>BL3079</f>
        <v>0</v>
      </c>
      <c r="BG3084" s="521"/>
      <c r="BH3084" s="522"/>
      <c r="BI3084" s="346"/>
      <c r="BJ3084" s="520">
        <f>BL3081</f>
        <v>0</v>
      </c>
      <c r="BK3084" s="521"/>
      <c r="BL3084" s="522"/>
      <c r="BM3084" s="227"/>
      <c r="BN3084" s="228"/>
      <c r="BO3084" s="77"/>
      <c r="BP3084" s="77"/>
      <c r="BQ3084" s="72"/>
      <c r="BR3084" s="72"/>
      <c r="BS3084" s="72"/>
    </row>
    <row r="3085" spans="1:71" ht="15.6" customHeight="1" thickTop="1" thickBot="1">
      <c r="A3085" s="54"/>
      <c r="B3085" s="216"/>
      <c r="C3085" s="210"/>
      <c r="D3085" s="217"/>
      <c r="E3085" s="217"/>
      <c r="F3085" s="78"/>
      <c r="G3085" s="78"/>
      <c r="H3085" s="224"/>
      <c r="I3085" s="224"/>
      <c r="J3085" s="224"/>
      <c r="K3085" s="224"/>
      <c r="L3085" s="224"/>
      <c r="M3085" s="224"/>
      <c r="N3085" s="224"/>
      <c r="O3085" s="222"/>
      <c r="P3085" s="222"/>
      <c r="Q3085" s="222"/>
      <c r="R3085" s="222"/>
      <c r="S3085" s="224"/>
      <c r="T3085" s="224"/>
      <c r="U3085" s="224"/>
      <c r="V3085" s="223"/>
      <c r="W3085" s="224"/>
      <c r="X3085" s="224"/>
      <c r="Y3085" s="224"/>
      <c r="Z3085" s="222"/>
      <c r="AA3085" s="222"/>
      <c r="AB3085" s="222"/>
      <c r="AC3085" s="222"/>
      <c r="AD3085" s="224"/>
      <c r="AE3085" s="224"/>
      <c r="AF3085" s="224"/>
      <c r="AG3085" s="224"/>
      <c r="AH3085" s="223"/>
      <c r="AI3085" s="223"/>
      <c r="AJ3085" s="224"/>
      <c r="AK3085" s="222"/>
      <c r="AL3085" s="222"/>
      <c r="AM3085" s="222"/>
      <c r="AN3085" s="222"/>
      <c r="AO3085" s="224"/>
      <c r="AP3085" s="224"/>
      <c r="AQ3085" s="222"/>
      <c r="AR3085" s="222"/>
      <c r="AS3085" s="222"/>
      <c r="AT3085" s="222"/>
      <c r="AU3085" s="224"/>
      <c r="AV3085" s="224"/>
      <c r="AW3085" s="224"/>
      <c r="AX3085" s="224"/>
      <c r="AY3085" s="224"/>
      <c r="AZ3085" s="226"/>
      <c r="BA3085" s="226"/>
      <c r="BB3085" s="222"/>
      <c r="BC3085" s="230"/>
      <c r="BD3085" s="231"/>
      <c r="BE3085" s="231"/>
      <c r="BF3085" s="232"/>
      <c r="BG3085" s="232"/>
      <c r="BH3085" s="226"/>
      <c r="BI3085" s="224"/>
      <c r="BJ3085" s="233"/>
      <c r="BK3085" s="233"/>
      <c r="BL3085" s="226"/>
      <c r="BM3085" s="229"/>
      <c r="BN3085" s="234"/>
      <c r="BO3085" s="79"/>
      <c r="BP3085" s="79"/>
      <c r="BQ3085" s="54"/>
      <c r="BR3085" s="54"/>
      <c r="BS3085" s="54"/>
    </row>
    <row r="3086" spans="1:71" s="73" customFormat="1" ht="80.25" customHeight="1" thickTop="1" thickBot="1">
      <c r="A3086" s="72"/>
      <c r="B3086" s="614" t="s">
        <v>47</v>
      </c>
      <c r="C3086" s="615"/>
      <c r="D3086" s="616" t="s">
        <v>55</v>
      </c>
      <c r="E3086" s="616"/>
      <c r="F3086" s="76"/>
      <c r="G3086" s="76"/>
      <c r="H3086" s="520">
        <f>H3084</f>
        <v>0</v>
      </c>
      <c r="I3086" s="521"/>
      <c r="J3086" s="522"/>
      <c r="K3086" s="346"/>
      <c r="L3086" s="520">
        <f>L3084</f>
        <v>0</v>
      </c>
      <c r="M3086" s="521"/>
      <c r="N3086" s="522"/>
      <c r="O3086" s="510" t="s">
        <v>51</v>
      </c>
      <c r="P3086" s="511"/>
      <c r="Q3086" s="511"/>
      <c r="R3086" s="511"/>
      <c r="S3086" s="520">
        <f>S3084-H3084</f>
        <v>0</v>
      </c>
      <c r="T3086" s="521"/>
      <c r="U3086" s="522"/>
      <c r="V3086" s="346"/>
      <c r="W3086" s="520">
        <f>W3084-L3084</f>
        <v>0</v>
      </c>
      <c r="X3086" s="521"/>
      <c r="Y3086" s="522"/>
      <c r="Z3086" s="510" t="s">
        <v>116</v>
      </c>
      <c r="AA3086" s="511"/>
      <c r="AB3086" s="511"/>
      <c r="AC3086" s="511"/>
      <c r="AD3086" s="511"/>
      <c r="AE3086" s="511"/>
      <c r="AF3086" s="511"/>
      <c r="AG3086" s="511"/>
      <c r="AH3086" s="511"/>
      <c r="AI3086" s="512"/>
      <c r="AJ3086" s="520">
        <f>AJ3084-S3084</f>
        <v>0</v>
      </c>
      <c r="AK3086" s="521"/>
      <c r="AL3086" s="522"/>
      <c r="AM3086" s="346"/>
      <c r="AN3086" s="520">
        <f>AN3084-W3084</f>
        <v>0</v>
      </c>
      <c r="AO3086" s="521"/>
      <c r="AP3086" s="522"/>
      <c r="AQ3086" s="510" t="s">
        <v>52</v>
      </c>
      <c r="AR3086" s="511"/>
      <c r="AS3086" s="511"/>
      <c r="AT3086" s="512"/>
      <c r="AU3086" s="520">
        <f>AU3084-AJ3084</f>
        <v>0</v>
      </c>
      <c r="AV3086" s="521"/>
      <c r="AW3086" s="522"/>
      <c r="AX3086" s="346"/>
      <c r="AY3086" s="520">
        <f>AY3084-AN3084</f>
        <v>0</v>
      </c>
      <c r="AZ3086" s="521"/>
      <c r="BA3086" s="522"/>
      <c r="BB3086" s="614" t="s">
        <v>118</v>
      </c>
      <c r="BC3086" s="615"/>
      <c r="BD3086" s="615"/>
      <c r="BE3086" s="658"/>
      <c r="BF3086" s="520">
        <f>BF3084-AU3084</f>
        <v>0</v>
      </c>
      <c r="BG3086" s="521"/>
      <c r="BH3086" s="522"/>
      <c r="BI3086" s="346"/>
      <c r="BJ3086" s="520">
        <f>BJ3084-AY3084</f>
        <v>0</v>
      </c>
      <c r="BK3086" s="521"/>
      <c r="BL3086" s="522"/>
      <c r="BM3086" s="227"/>
      <c r="BN3086" s="228"/>
      <c r="BO3086" s="77"/>
      <c r="BP3086" s="77"/>
      <c r="BQ3086" s="72"/>
      <c r="BR3086" s="72"/>
      <c r="BS3086" s="72"/>
    </row>
    <row r="3087" spans="1:71" ht="15.75" customHeight="1" thickTop="1" thickBot="1">
      <c r="A3087" s="54"/>
      <c r="B3087" s="218"/>
      <c r="C3087" s="219"/>
      <c r="D3087" s="219"/>
      <c r="E3087" s="219"/>
      <c r="F3087" s="80"/>
      <c r="G3087" s="80"/>
      <c r="H3087" s="219"/>
      <c r="I3087" s="219"/>
      <c r="J3087" s="219"/>
      <c r="K3087" s="219"/>
      <c r="L3087" s="219"/>
      <c r="M3087" s="219"/>
      <c r="N3087" s="219"/>
      <c r="O3087" s="219"/>
      <c r="P3087" s="219"/>
      <c r="Q3087" s="219"/>
      <c r="R3087" s="219"/>
      <c r="S3087" s="219"/>
      <c r="T3087" s="219"/>
      <c r="U3087" s="219"/>
      <c r="V3087" s="219"/>
      <c r="W3087" s="219"/>
      <c r="X3087" s="219"/>
      <c r="Y3087" s="219"/>
      <c r="Z3087" s="219"/>
      <c r="AA3087" s="219"/>
      <c r="AB3087" s="219"/>
      <c r="AC3087" s="219"/>
      <c r="AD3087" s="219"/>
      <c r="AE3087" s="219"/>
      <c r="AF3087" s="225"/>
      <c r="AG3087" s="225"/>
      <c r="AH3087" s="219"/>
      <c r="AI3087" s="219"/>
      <c r="AJ3087" s="219"/>
      <c r="AK3087" s="219"/>
      <c r="AL3087" s="219"/>
      <c r="AM3087" s="219"/>
      <c r="AN3087" s="219"/>
      <c r="AO3087" s="219"/>
      <c r="AP3087" s="219"/>
      <c r="AQ3087" s="219"/>
      <c r="AR3087" s="219"/>
      <c r="AS3087" s="219"/>
      <c r="AT3087" s="219"/>
      <c r="AU3087" s="219"/>
      <c r="AV3087" s="219"/>
      <c r="AW3087" s="219"/>
      <c r="AX3087" s="219"/>
      <c r="AY3087" s="219"/>
      <c r="AZ3087" s="219"/>
      <c r="BA3087" s="617" t="s">
        <v>135</v>
      </c>
      <c r="BB3087" s="617"/>
      <c r="BC3087" s="617"/>
      <c r="BD3087" s="617"/>
      <c r="BE3087" s="617"/>
      <c r="BF3087" s="617"/>
      <c r="BG3087" s="617"/>
      <c r="BH3087" s="617"/>
      <c r="BI3087" s="617"/>
      <c r="BJ3087" s="617"/>
      <c r="BK3087" s="617"/>
      <c r="BL3087" s="617"/>
      <c r="BM3087" s="617"/>
      <c r="BN3087" s="618"/>
      <c r="BO3087" s="81"/>
      <c r="BP3087" s="81"/>
      <c r="BQ3087" s="54"/>
      <c r="BR3087" s="54"/>
      <c r="BS3087" s="54"/>
    </row>
    <row r="3088" spans="1:71" ht="12" customHeight="1" thickTop="1">
      <c r="A3088" s="54"/>
      <c r="B3088" s="55"/>
      <c r="C3088" s="54"/>
      <c r="D3088" s="54"/>
      <c r="E3088" s="54"/>
      <c r="F3088" s="56"/>
      <c r="G3088" s="56"/>
      <c r="H3088" s="54"/>
      <c r="I3088" s="54"/>
      <c r="J3088" s="54"/>
      <c r="K3088" s="54"/>
      <c r="L3088" s="54"/>
      <c r="M3088" s="54"/>
      <c r="N3088" s="54"/>
      <c r="O3088" s="54"/>
      <c r="P3088" s="54"/>
      <c r="Q3088" s="54"/>
      <c r="R3088" s="54"/>
      <c r="S3088" s="54"/>
      <c r="T3088" s="54"/>
      <c r="U3088" s="54"/>
      <c r="V3088" s="54"/>
      <c r="W3088" s="54"/>
      <c r="X3088" s="54"/>
      <c r="Y3088" s="54"/>
      <c r="Z3088" s="54"/>
      <c r="AA3088" s="54"/>
      <c r="AB3088" s="54"/>
      <c r="AC3088" s="54"/>
      <c r="AD3088" s="54"/>
      <c r="AE3088" s="54"/>
      <c r="AF3088" s="57"/>
      <c r="AG3088" s="57"/>
      <c r="AH3088" s="54"/>
      <c r="AI3088" s="54"/>
      <c r="AJ3088" s="54"/>
      <c r="AK3088" s="54"/>
      <c r="AL3088" s="54"/>
      <c r="AM3088" s="54"/>
      <c r="AN3088" s="54"/>
      <c r="AO3088" s="54"/>
      <c r="AP3088" s="54"/>
      <c r="AQ3088" s="54"/>
      <c r="AR3088" s="54"/>
      <c r="AS3088" s="54"/>
      <c r="AT3088" s="54"/>
      <c r="AU3088" s="54"/>
      <c r="AV3088" s="54"/>
      <c r="AW3088" s="54"/>
      <c r="AX3088" s="54"/>
      <c r="AY3088" s="54"/>
      <c r="AZ3088" s="54"/>
      <c r="BA3088" s="54"/>
      <c r="BB3088" s="54"/>
      <c r="BC3088" s="54"/>
      <c r="BD3088" s="54"/>
      <c r="BE3088" s="54"/>
      <c r="BF3088" s="54"/>
      <c r="BG3088" s="54"/>
      <c r="BH3088" s="54"/>
      <c r="BI3088" s="54"/>
      <c r="BJ3088" s="54"/>
      <c r="BK3088" s="54"/>
      <c r="BL3088" s="54"/>
      <c r="BM3088" s="54"/>
      <c r="BN3088" s="54"/>
      <c r="BO3088" s="58"/>
      <c r="BP3088" s="58"/>
      <c r="BQ3088" s="54"/>
      <c r="BR3088" s="54"/>
      <c r="BS3088" s="54"/>
    </row>
    <row r="3089" spans="1:71" s="61" customFormat="1" ht="33.75">
      <c r="A3089" s="60"/>
      <c r="B3089" s="503" t="s">
        <v>9</v>
      </c>
      <c r="C3089" s="503"/>
      <c r="D3089" s="503"/>
      <c r="E3089" s="503"/>
      <c r="F3089" s="503"/>
      <c r="G3089" s="503"/>
      <c r="H3089" s="503"/>
      <c r="I3089" s="503"/>
      <c r="J3089" s="503"/>
      <c r="K3089" s="503"/>
      <c r="L3089" s="503"/>
      <c r="M3089" s="503"/>
      <c r="N3089" s="503"/>
      <c r="O3089" s="503"/>
      <c r="P3089" s="503"/>
      <c r="Q3089" s="503"/>
      <c r="R3089" s="503"/>
      <c r="S3089" s="503"/>
      <c r="T3089" s="503"/>
      <c r="U3089" s="503"/>
      <c r="V3089" s="503"/>
      <c r="W3089" s="503"/>
      <c r="X3089" s="503"/>
      <c r="Y3089" s="503"/>
      <c r="Z3089" s="503"/>
      <c r="AA3089" s="503"/>
      <c r="AB3089" s="503"/>
      <c r="AC3089" s="503"/>
      <c r="AD3089" s="503"/>
      <c r="AE3089" s="503"/>
      <c r="AF3089" s="503"/>
      <c r="AG3089" s="503"/>
      <c r="AH3089" s="503"/>
      <c r="AI3089" s="503"/>
      <c r="AJ3089" s="503"/>
      <c r="AK3089" s="503"/>
      <c r="AL3089" s="503"/>
      <c r="AM3089" s="503"/>
      <c r="AN3089" s="503"/>
      <c r="AO3089" s="503"/>
      <c r="AP3089" s="503"/>
      <c r="AQ3089" s="503"/>
      <c r="AR3089" s="503"/>
      <c r="AS3089" s="503"/>
      <c r="AT3089" s="503"/>
      <c r="AU3089" s="503"/>
      <c r="AV3089" s="503"/>
      <c r="AW3089" s="503"/>
      <c r="AX3089" s="503"/>
      <c r="AY3089" s="503"/>
      <c r="AZ3089" s="503"/>
      <c r="BA3089" s="503"/>
      <c r="BB3089" s="503"/>
      <c r="BC3089" s="503"/>
      <c r="BD3089" s="503"/>
      <c r="BE3089" s="503"/>
      <c r="BF3089" s="503"/>
      <c r="BG3089" s="503"/>
      <c r="BH3089" s="503"/>
      <c r="BI3089" s="503"/>
      <c r="BJ3089" s="503"/>
      <c r="BK3089" s="503"/>
      <c r="BL3089" s="503"/>
      <c r="BM3089" s="503"/>
      <c r="BN3089" s="503"/>
      <c r="BO3089" s="192"/>
      <c r="BP3089" s="192"/>
      <c r="BQ3089" s="60"/>
      <c r="BR3089" s="60"/>
      <c r="BS3089" s="60"/>
    </row>
    <row r="3090" spans="1:71" ht="10.9" customHeight="1">
      <c r="A3090" s="54"/>
      <c r="B3090" s="193"/>
      <c r="C3090" s="194"/>
      <c r="D3090" s="194"/>
      <c r="E3090" s="194"/>
      <c r="F3090" s="195"/>
      <c r="G3090" s="195"/>
      <c r="H3090" s="194"/>
      <c r="I3090" s="194"/>
      <c r="J3090" s="194"/>
      <c r="K3090" s="194"/>
      <c r="L3090" s="194"/>
      <c r="M3090" s="194"/>
      <c r="N3090" s="194"/>
      <c r="O3090" s="194"/>
      <c r="P3090" s="194"/>
      <c r="Q3090" s="194"/>
      <c r="R3090" s="194"/>
      <c r="S3090" s="194"/>
      <c r="T3090" s="194"/>
      <c r="U3090" s="194"/>
      <c r="V3090" s="194"/>
      <c r="W3090" s="194"/>
      <c r="X3090" s="194"/>
      <c r="Y3090" s="194"/>
      <c r="Z3090" s="194"/>
      <c r="AA3090" s="194"/>
      <c r="AB3090" s="194"/>
      <c r="AC3090" s="194"/>
      <c r="AD3090" s="194"/>
      <c r="AE3090" s="194"/>
      <c r="AF3090" s="196"/>
      <c r="AG3090" s="196"/>
      <c r="AH3090" s="194"/>
      <c r="AI3090" s="194"/>
      <c r="AJ3090" s="194"/>
      <c r="AK3090" s="194"/>
      <c r="AL3090" s="194"/>
      <c r="AM3090" s="194"/>
      <c r="AN3090" s="194"/>
      <c r="AO3090" s="194"/>
      <c r="AP3090" s="194"/>
      <c r="AQ3090" s="194"/>
      <c r="AR3090" s="194"/>
      <c r="AS3090" s="194"/>
      <c r="AT3090" s="194"/>
      <c r="AU3090" s="194"/>
      <c r="AV3090" s="194"/>
      <c r="AW3090" s="194"/>
      <c r="AX3090" s="194"/>
      <c r="AY3090" s="194"/>
      <c r="AZ3090" s="194"/>
      <c r="BA3090" s="194"/>
      <c r="BB3090" s="194"/>
      <c r="BC3090" s="194"/>
      <c r="BD3090" s="194"/>
      <c r="BE3090" s="194"/>
      <c r="BF3090" s="194"/>
      <c r="BG3090" s="194"/>
      <c r="BH3090" s="194"/>
      <c r="BI3090" s="194"/>
      <c r="BJ3090" s="194"/>
      <c r="BK3090" s="194"/>
      <c r="BL3090" s="194"/>
      <c r="BM3090" s="194"/>
      <c r="BN3090" s="508"/>
      <c r="BO3090" s="508"/>
      <c r="BP3090" s="508"/>
      <c r="BQ3090" s="54"/>
      <c r="BR3090" s="54"/>
      <c r="BS3090" s="54"/>
    </row>
    <row r="3091" spans="1:71" s="62" customFormat="1" ht="36.75" customHeight="1">
      <c r="A3091" s="55"/>
      <c r="B3091" s="193"/>
      <c r="C3091" s="193"/>
      <c r="D3091" s="197" t="s">
        <v>10</v>
      </c>
      <c r="E3091" s="514" t="str">
        <f>IF(ROSTER!D$3="","",ROSTER!D$3)</f>
        <v/>
      </c>
      <c r="F3091" s="514"/>
      <c r="G3091" s="514"/>
      <c r="H3091" s="514"/>
      <c r="I3091" s="514"/>
      <c r="J3091" s="514"/>
      <c r="K3091" s="514"/>
      <c r="L3091" s="514"/>
      <c r="M3091" s="514"/>
      <c r="N3091" s="514"/>
      <c r="O3091" s="514"/>
      <c r="P3091" s="514"/>
      <c r="Q3091" s="514"/>
      <c r="R3091" s="514"/>
      <c r="S3091" s="514"/>
      <c r="T3091" s="514"/>
      <c r="U3091" s="514"/>
      <c r="V3091" s="514"/>
      <c r="W3091" s="514"/>
      <c r="X3091" s="514"/>
      <c r="Y3091" s="514"/>
      <c r="Z3091" s="514"/>
      <c r="AA3091" s="514"/>
      <c r="AB3091" s="514"/>
      <c r="AC3091" s="514"/>
      <c r="AD3091" s="198"/>
      <c r="AE3091" s="505" t="s">
        <v>11</v>
      </c>
      <c r="AF3091" s="505"/>
      <c r="AG3091" s="505"/>
      <c r="AH3091" s="505"/>
      <c r="AI3091" s="505"/>
      <c r="AJ3091" s="505"/>
      <c r="AK3091" s="505"/>
      <c r="AL3091" s="505"/>
      <c r="AM3091" s="505"/>
      <c r="AN3091" s="513"/>
      <c r="AO3091" s="513"/>
      <c r="AP3091" s="513"/>
      <c r="AQ3091" s="513"/>
      <c r="AR3091" s="513"/>
      <c r="AS3091" s="513"/>
      <c r="AT3091" s="513"/>
      <c r="AU3091" s="513"/>
      <c r="AV3091" s="513"/>
      <c r="AW3091" s="513"/>
      <c r="AX3091" s="513"/>
      <c r="AY3091" s="513"/>
      <c r="AZ3091" s="513"/>
      <c r="BA3091" s="513"/>
      <c r="BB3091" s="513"/>
      <c r="BC3091" s="513"/>
      <c r="BD3091" s="513"/>
      <c r="BE3091" s="513"/>
      <c r="BF3091" s="513"/>
      <c r="BG3091" s="513"/>
      <c r="BH3091" s="513"/>
      <c r="BI3091" s="513"/>
      <c r="BJ3091" s="513"/>
      <c r="BK3091" s="513"/>
      <c r="BL3091" s="513"/>
      <c r="BM3091" s="513"/>
      <c r="BN3091" s="508"/>
      <c r="BO3091" s="508"/>
      <c r="BP3091" s="508"/>
      <c r="BQ3091" s="55"/>
      <c r="BR3091" s="55"/>
      <c r="BS3091" s="55"/>
    </row>
    <row r="3092" spans="1:71" ht="8.85" customHeight="1">
      <c r="A3092" s="63"/>
      <c r="B3092" s="193"/>
      <c r="C3092" s="196" t="s">
        <v>36</v>
      </c>
      <c r="D3092" s="196"/>
      <c r="E3092" s="196"/>
      <c r="F3092" s="199"/>
      <c r="G3092" s="199"/>
      <c r="H3092" s="196"/>
      <c r="I3092" s="196"/>
      <c r="J3092" s="200"/>
      <c r="K3092" s="200"/>
      <c r="L3092" s="200"/>
      <c r="M3092" s="200"/>
      <c r="N3092" s="200"/>
      <c r="O3092" s="200"/>
      <c r="P3092" s="200"/>
      <c r="Q3092" s="200"/>
      <c r="R3092" s="200"/>
      <c r="S3092" s="200"/>
      <c r="T3092" s="200"/>
      <c r="U3092" s="200"/>
      <c r="V3092" s="200"/>
      <c r="W3092" s="200"/>
      <c r="X3092" s="200"/>
      <c r="Y3092" s="200"/>
      <c r="Z3092" s="200"/>
      <c r="AA3092" s="200"/>
      <c r="AB3092" s="200"/>
      <c r="AC3092" s="200"/>
      <c r="AD3092" s="200"/>
      <c r="AE3092" s="200"/>
      <c r="AF3092" s="200"/>
      <c r="AG3092" s="196"/>
      <c r="AH3092" s="201"/>
      <c r="AI3092" s="202"/>
      <c r="AJ3092" s="202"/>
      <c r="AK3092" s="202"/>
      <c r="AL3092" s="202"/>
      <c r="AM3092" s="202"/>
      <c r="AN3092" s="202"/>
      <c r="AO3092" s="203"/>
      <c r="AP3092" s="204"/>
      <c r="AQ3092" s="204"/>
      <c r="AR3092" s="204"/>
      <c r="AS3092" s="204"/>
      <c r="AT3092" s="204"/>
      <c r="AU3092" s="204"/>
      <c r="AV3092" s="204"/>
      <c r="AW3092" s="204"/>
      <c r="AX3092" s="204"/>
      <c r="AY3092" s="204"/>
      <c r="AZ3092" s="204"/>
      <c r="BA3092" s="204"/>
      <c r="BB3092" s="204"/>
      <c r="BC3092" s="204"/>
      <c r="BD3092" s="204"/>
      <c r="BE3092" s="204"/>
      <c r="BF3092" s="204"/>
      <c r="BG3092" s="204"/>
      <c r="BH3092" s="204"/>
      <c r="BI3092" s="204"/>
      <c r="BJ3092" s="204"/>
      <c r="BK3092" s="204"/>
      <c r="BL3092" s="204"/>
      <c r="BM3092" s="204"/>
      <c r="BN3092" s="204"/>
      <c r="BO3092" s="205"/>
      <c r="BP3092" s="205"/>
      <c r="BQ3092" s="63"/>
      <c r="BR3092" s="63"/>
      <c r="BS3092" s="63"/>
    </row>
    <row r="3093" spans="1:71" s="62" customFormat="1" ht="42.75">
      <c r="A3093" s="55"/>
      <c r="B3093" s="193"/>
      <c r="C3093" s="519" t="s">
        <v>35</v>
      </c>
      <c r="D3093" s="519"/>
      <c r="E3093" s="513"/>
      <c r="F3093" s="513"/>
      <c r="G3093" s="513"/>
      <c r="H3093" s="513"/>
      <c r="I3093" s="513"/>
      <c r="J3093" s="513"/>
      <c r="K3093" s="513"/>
      <c r="L3093" s="513"/>
      <c r="M3093" s="513"/>
      <c r="N3093" s="513"/>
      <c r="O3093" s="513"/>
      <c r="P3093" s="513"/>
      <c r="Q3093" s="513"/>
      <c r="R3093" s="513"/>
      <c r="S3093" s="513"/>
      <c r="T3093" s="513"/>
      <c r="U3093" s="513"/>
      <c r="V3093" s="513"/>
      <c r="W3093" s="513"/>
      <c r="X3093" s="513"/>
      <c r="Y3093" s="513"/>
      <c r="Z3093" s="513"/>
      <c r="AA3093" s="513"/>
      <c r="AB3093" s="513"/>
      <c r="AC3093" s="513"/>
      <c r="AD3093" s="198"/>
      <c r="AE3093" s="239" t="s">
        <v>19</v>
      </c>
      <c r="AF3093" s="239"/>
      <c r="AG3093" s="239"/>
      <c r="AH3093" s="505" t="s">
        <v>19</v>
      </c>
      <c r="AI3093" s="505"/>
      <c r="AJ3093" s="505"/>
      <c r="AK3093" s="505"/>
      <c r="AL3093" s="505"/>
      <c r="AM3093" s="505"/>
      <c r="AN3093" s="513"/>
      <c r="AO3093" s="513"/>
      <c r="AP3093" s="513"/>
      <c r="AQ3093" s="513"/>
      <c r="AR3093" s="513"/>
      <c r="AS3093" s="513"/>
      <c r="AT3093" s="513"/>
      <c r="AU3093" s="513"/>
      <c r="AV3093" s="513"/>
      <c r="AW3093" s="513"/>
      <c r="AX3093" s="513"/>
      <c r="AY3093" s="513"/>
      <c r="AZ3093" s="513"/>
      <c r="BA3093" s="505" t="s">
        <v>12</v>
      </c>
      <c r="BB3093" s="505"/>
      <c r="BC3093" s="505"/>
      <c r="BD3093" s="504"/>
      <c r="BE3093" s="504"/>
      <c r="BF3093" s="504"/>
      <c r="BG3093" s="504"/>
      <c r="BH3093" s="504"/>
      <c r="BI3093" s="504"/>
      <c r="BJ3093" s="504"/>
      <c r="BK3093" s="504"/>
      <c r="BL3093" s="504"/>
      <c r="BM3093" s="504"/>
      <c r="BN3093" s="206"/>
      <c r="BO3093" s="207"/>
      <c r="BP3093" s="207"/>
      <c r="BQ3093" s="64">
        <f>IF(BD3093=0,0,1)</f>
        <v>0</v>
      </c>
      <c r="BR3093" s="65">
        <f>IF((BE3147+BI3147)&gt;(AO3147+AS3147),1,0)</f>
        <v>0</v>
      </c>
      <c r="BS3093" s="66"/>
    </row>
    <row r="3094" spans="1:71" ht="9.6" customHeight="1">
      <c r="A3094" s="54"/>
      <c r="B3094" s="193"/>
      <c r="C3094" s="194"/>
      <c r="D3094" s="194"/>
      <c r="E3094" s="194"/>
      <c r="F3094" s="195"/>
      <c r="G3094" s="195"/>
      <c r="H3094" s="194"/>
      <c r="I3094" s="194"/>
      <c r="J3094" s="194"/>
      <c r="K3094" s="194"/>
      <c r="L3094" s="194"/>
      <c r="M3094" s="194"/>
      <c r="N3094" s="194"/>
      <c r="O3094" s="194"/>
      <c r="P3094" s="194"/>
      <c r="Q3094" s="194"/>
      <c r="R3094" s="194"/>
      <c r="S3094" s="194"/>
      <c r="T3094" s="194"/>
      <c r="U3094" s="194"/>
      <c r="V3094" s="194"/>
      <c r="W3094" s="194"/>
      <c r="X3094" s="194"/>
      <c r="Y3094" s="194"/>
      <c r="Z3094" s="194"/>
      <c r="AA3094" s="194"/>
      <c r="AB3094" s="194"/>
      <c r="AC3094" s="194"/>
      <c r="AD3094" s="194"/>
      <c r="AE3094" s="194"/>
      <c r="AF3094" s="196"/>
      <c r="AG3094" s="196"/>
      <c r="AH3094" s="194"/>
      <c r="AI3094" s="194"/>
      <c r="AJ3094" s="194"/>
      <c r="AK3094" s="194"/>
      <c r="AL3094" s="194"/>
      <c r="AM3094" s="194"/>
      <c r="AN3094" s="194"/>
      <c r="AO3094" s="194"/>
      <c r="AP3094" s="194"/>
      <c r="AQ3094" s="194"/>
      <c r="AR3094" s="194"/>
      <c r="AS3094" s="194"/>
      <c r="AT3094" s="194"/>
      <c r="AU3094" s="194"/>
      <c r="AV3094" s="194"/>
      <c r="AW3094" s="194"/>
      <c r="AX3094" s="194"/>
      <c r="AY3094" s="194"/>
      <c r="AZ3094" s="194"/>
      <c r="BA3094" s="194"/>
      <c r="BB3094" s="194"/>
      <c r="BC3094" s="194"/>
      <c r="BD3094" s="194"/>
      <c r="BE3094" s="194"/>
      <c r="BF3094" s="194"/>
      <c r="BG3094" s="194"/>
      <c r="BH3094" s="194"/>
      <c r="BI3094" s="194"/>
      <c r="BJ3094" s="194"/>
      <c r="BK3094" s="194"/>
      <c r="BL3094" s="194"/>
      <c r="BM3094" s="194"/>
      <c r="BN3094" s="194"/>
      <c r="BO3094" s="208"/>
      <c r="BP3094" s="208"/>
      <c r="BQ3094" s="54"/>
      <c r="BR3094" s="54"/>
      <c r="BS3094" s="54"/>
    </row>
    <row r="3095" spans="1:71" ht="8.85" customHeight="1" thickBot="1">
      <c r="A3095" s="54"/>
      <c r="B3095" s="209"/>
      <c r="C3095" s="210"/>
      <c r="D3095" s="210"/>
      <c r="E3095" s="210"/>
      <c r="F3095" s="211"/>
      <c r="G3095" s="211"/>
      <c r="H3095" s="210"/>
      <c r="I3095" s="210"/>
      <c r="J3095" s="210"/>
      <c r="K3095" s="210"/>
      <c r="L3095" s="210"/>
      <c r="M3095" s="210"/>
      <c r="N3095" s="210"/>
      <c r="O3095" s="210"/>
      <c r="P3095" s="210"/>
      <c r="Q3095" s="210"/>
      <c r="R3095" s="210"/>
      <c r="S3095" s="210"/>
      <c r="T3095" s="210"/>
      <c r="U3095" s="210"/>
      <c r="V3095" s="210"/>
      <c r="W3095" s="210"/>
      <c r="X3095" s="210"/>
      <c r="Y3095" s="210"/>
      <c r="Z3095" s="210"/>
      <c r="AA3095" s="210"/>
      <c r="AB3095" s="210"/>
      <c r="AC3095" s="210"/>
      <c r="AD3095" s="210"/>
      <c r="AE3095" s="210"/>
      <c r="AF3095" s="212"/>
      <c r="AG3095" s="212"/>
      <c r="AH3095" s="210"/>
      <c r="AI3095" s="210"/>
      <c r="AJ3095" s="210"/>
      <c r="AK3095" s="210"/>
      <c r="AL3095" s="210"/>
      <c r="AM3095" s="210"/>
      <c r="AN3095" s="210"/>
      <c r="AO3095" s="210"/>
      <c r="AP3095" s="210"/>
      <c r="AQ3095" s="210"/>
      <c r="AR3095" s="210"/>
      <c r="AS3095" s="210"/>
      <c r="AT3095" s="210"/>
      <c r="AU3095" s="210"/>
      <c r="AV3095" s="210"/>
      <c r="AW3095" s="210"/>
      <c r="AX3095" s="210"/>
      <c r="AY3095" s="210"/>
      <c r="AZ3095" s="210"/>
      <c r="BA3095" s="210"/>
      <c r="BB3095" s="210"/>
      <c r="BC3095" s="210"/>
      <c r="BD3095" s="210"/>
      <c r="BE3095" s="210"/>
      <c r="BF3095" s="210"/>
      <c r="BG3095" s="210"/>
      <c r="BH3095" s="210"/>
      <c r="BI3095" s="210"/>
      <c r="BJ3095" s="210"/>
      <c r="BK3095" s="210"/>
      <c r="BL3095" s="210"/>
      <c r="BM3095" s="210"/>
      <c r="BN3095" s="210"/>
      <c r="BO3095" s="213"/>
      <c r="BP3095" s="213"/>
      <c r="BQ3095" s="54"/>
      <c r="BR3095" s="54"/>
      <c r="BS3095" s="54"/>
    </row>
    <row r="3096" spans="1:71" s="62" customFormat="1" ht="33.4" customHeight="1" thickTop="1">
      <c r="A3096" s="66"/>
      <c r="B3096" s="515" t="s">
        <v>0</v>
      </c>
      <c r="C3096" s="531" t="s">
        <v>1</v>
      </c>
      <c r="D3096" s="532"/>
      <c r="E3096" s="332" t="s">
        <v>26</v>
      </c>
      <c r="F3096" s="499" t="s">
        <v>104</v>
      </c>
      <c r="G3096" s="499" t="s">
        <v>105</v>
      </c>
      <c r="H3096" s="527" t="s">
        <v>38</v>
      </c>
      <c r="I3096" s="528"/>
      <c r="J3096" s="564" t="s">
        <v>7</v>
      </c>
      <c r="K3096" s="564"/>
      <c r="L3096" s="564"/>
      <c r="M3096" s="564"/>
      <c r="N3096" s="564"/>
      <c r="O3096" s="564"/>
      <c r="P3096" s="564" t="s">
        <v>2</v>
      </c>
      <c r="Q3096" s="564"/>
      <c r="R3096" s="564"/>
      <c r="S3096" s="564"/>
      <c r="T3096" s="564"/>
      <c r="U3096" s="564"/>
      <c r="V3096" s="610" t="s">
        <v>32</v>
      </c>
      <c r="W3096" s="611"/>
      <c r="X3096" s="610" t="s">
        <v>33</v>
      </c>
      <c r="Y3096" s="611"/>
      <c r="Z3096" s="619" t="s">
        <v>41</v>
      </c>
      <c r="AA3096" s="620"/>
      <c r="AB3096" s="623" t="s">
        <v>6</v>
      </c>
      <c r="AC3096" s="623"/>
      <c r="AD3096" s="623"/>
      <c r="AE3096" s="623"/>
      <c r="AF3096" s="623"/>
      <c r="AG3096" s="623"/>
      <c r="AH3096" s="564" t="s">
        <v>66</v>
      </c>
      <c r="AI3096" s="564"/>
      <c r="AJ3096" s="564"/>
      <c r="AK3096" s="564"/>
      <c r="AL3096" s="564"/>
      <c r="AM3096" s="564"/>
      <c r="AN3096" s="564" t="s">
        <v>67</v>
      </c>
      <c r="AO3096" s="564"/>
      <c r="AP3096" s="564"/>
      <c r="AQ3096" s="564"/>
      <c r="AR3096" s="564"/>
      <c r="AS3096" s="564"/>
      <c r="AT3096" s="564" t="s">
        <v>68</v>
      </c>
      <c r="AU3096" s="564"/>
      <c r="AV3096" s="564"/>
      <c r="AW3096" s="564"/>
      <c r="AX3096" s="564"/>
      <c r="AY3096" s="583"/>
      <c r="AZ3096" s="564" t="s">
        <v>4</v>
      </c>
      <c r="BA3096" s="564"/>
      <c r="BB3096" s="564"/>
      <c r="BC3096" s="564"/>
      <c r="BD3096" s="564"/>
      <c r="BE3096" s="564"/>
      <c r="BF3096" s="564" t="s">
        <v>69</v>
      </c>
      <c r="BG3096" s="564"/>
      <c r="BH3096" s="564"/>
      <c r="BI3096" s="564"/>
      <c r="BJ3096" s="564"/>
      <c r="BK3096" s="582"/>
      <c r="BL3096" s="659" t="s">
        <v>23</v>
      </c>
      <c r="BM3096" s="660"/>
      <c r="BN3096" s="661"/>
      <c r="BO3096" s="603" t="s">
        <v>83</v>
      </c>
      <c r="BP3096" s="603" t="s">
        <v>84</v>
      </c>
      <c r="BQ3096" s="66"/>
      <c r="BR3096" s="66"/>
      <c r="BS3096" s="66"/>
    </row>
    <row r="3097" spans="1:71" s="68" customFormat="1" ht="45" customHeight="1">
      <c r="A3097" s="67"/>
      <c r="B3097" s="516"/>
      <c r="C3097" s="533"/>
      <c r="D3097" s="534"/>
      <c r="E3097" s="331" t="s">
        <v>106</v>
      </c>
      <c r="F3097" s="500"/>
      <c r="G3097" s="500"/>
      <c r="H3097" s="529"/>
      <c r="I3097" s="530"/>
      <c r="J3097" s="562" t="s">
        <v>15</v>
      </c>
      <c r="K3097" s="563"/>
      <c r="L3097" s="525" t="s">
        <v>16</v>
      </c>
      <c r="M3097" s="526"/>
      <c r="N3097" s="517" t="s">
        <v>17</v>
      </c>
      <c r="O3097" s="518" t="s">
        <v>8</v>
      </c>
      <c r="P3097" s="562" t="s">
        <v>24</v>
      </c>
      <c r="Q3097" s="563"/>
      <c r="R3097" s="525" t="s">
        <v>22</v>
      </c>
      <c r="S3097" s="526"/>
      <c r="T3097" s="517" t="s">
        <v>17</v>
      </c>
      <c r="U3097" s="518"/>
      <c r="V3097" s="612"/>
      <c r="W3097" s="613"/>
      <c r="X3097" s="612"/>
      <c r="Y3097" s="613"/>
      <c r="Z3097" s="621"/>
      <c r="AA3097" s="622"/>
      <c r="AB3097" s="638" t="s">
        <v>50</v>
      </c>
      <c r="AC3097" s="639"/>
      <c r="AD3097" s="636" t="s">
        <v>21</v>
      </c>
      <c r="AE3097" s="637" t="s">
        <v>3</v>
      </c>
      <c r="AF3097" s="624" t="s">
        <v>5</v>
      </c>
      <c r="AG3097" s="625"/>
      <c r="AH3097" s="562" t="s">
        <v>50</v>
      </c>
      <c r="AI3097" s="563"/>
      <c r="AJ3097" s="525" t="s">
        <v>21</v>
      </c>
      <c r="AK3097" s="526" t="s">
        <v>3</v>
      </c>
      <c r="AL3097" s="523" t="s">
        <v>5</v>
      </c>
      <c r="AM3097" s="524"/>
      <c r="AN3097" s="562" t="s">
        <v>50</v>
      </c>
      <c r="AO3097" s="563"/>
      <c r="AP3097" s="525" t="s">
        <v>21</v>
      </c>
      <c r="AQ3097" s="526" t="s">
        <v>3</v>
      </c>
      <c r="AR3097" s="523" t="s">
        <v>5</v>
      </c>
      <c r="AS3097" s="524"/>
      <c r="AT3097" s="533" t="s">
        <v>50</v>
      </c>
      <c r="AU3097" s="584"/>
      <c r="AV3097" s="597" t="s">
        <v>21</v>
      </c>
      <c r="AW3097" s="598" t="s">
        <v>3</v>
      </c>
      <c r="AX3097" s="523" t="s">
        <v>5</v>
      </c>
      <c r="AY3097" s="585"/>
      <c r="AZ3097" s="562" t="s">
        <v>50</v>
      </c>
      <c r="BA3097" s="563"/>
      <c r="BB3097" s="525" t="s">
        <v>21</v>
      </c>
      <c r="BC3097" s="526" t="s">
        <v>3</v>
      </c>
      <c r="BD3097" s="523" t="s">
        <v>5</v>
      </c>
      <c r="BE3097" s="524"/>
      <c r="BF3097" s="533" t="s">
        <v>50</v>
      </c>
      <c r="BG3097" s="584"/>
      <c r="BH3097" s="597" t="s">
        <v>21</v>
      </c>
      <c r="BI3097" s="598" t="s">
        <v>3</v>
      </c>
      <c r="BJ3097" s="523" t="s">
        <v>5</v>
      </c>
      <c r="BK3097" s="524"/>
      <c r="BL3097" s="662"/>
      <c r="BM3097" s="663"/>
      <c r="BN3097" s="664"/>
      <c r="BO3097" s="604"/>
      <c r="BP3097" s="604"/>
      <c r="BQ3097" s="67"/>
      <c r="BR3097" s="67"/>
      <c r="BS3097" s="67"/>
    </row>
    <row r="3098" spans="1:71" ht="23.85" customHeight="1">
      <c r="A3098" s="69"/>
      <c r="B3098" s="548" t="str">
        <f>IF(ROSTER!B$8="","",ROSTER!B$8)</f>
        <v/>
      </c>
      <c r="C3098" s="536" t="str">
        <f>IF(ROSTER!C$8="","",ROSTER!C$8)</f>
        <v/>
      </c>
      <c r="D3098" s="537"/>
      <c r="E3098" s="546"/>
      <c r="F3098" s="501">
        <f>IF(E3098="y",1,IF(E3098="S",1,0))</f>
        <v>0</v>
      </c>
      <c r="G3098" s="506">
        <f>IF(E3098="S",1,0)</f>
        <v>0</v>
      </c>
      <c r="H3098" s="542"/>
      <c r="I3098" s="543"/>
      <c r="J3098" s="538"/>
      <c r="K3098" s="539"/>
      <c r="L3098" s="552"/>
      <c r="M3098" s="558"/>
      <c r="N3098" s="554">
        <f>L3098+J3098</f>
        <v>0</v>
      </c>
      <c r="O3098" s="555"/>
      <c r="P3098" s="538"/>
      <c r="Q3098" s="539"/>
      <c r="R3098" s="552"/>
      <c r="S3098" s="558"/>
      <c r="T3098" s="590">
        <f>R3098-P3098</f>
        <v>0</v>
      </c>
      <c r="U3098" s="591"/>
      <c r="V3098" s="550"/>
      <c r="W3098" s="543"/>
      <c r="X3098" s="538"/>
      <c r="Y3098" s="543"/>
      <c r="Z3098" s="538"/>
      <c r="AA3098" s="543"/>
      <c r="AB3098" s="538"/>
      <c r="AC3098" s="539"/>
      <c r="AD3098" s="552"/>
      <c r="AE3098" s="558"/>
      <c r="AF3098" s="586">
        <f>IF(AB3098=0,0,(AD3098/AB3098)*100)</f>
        <v>0</v>
      </c>
      <c r="AG3098" s="587"/>
      <c r="AH3098" s="538"/>
      <c r="AI3098" s="539"/>
      <c r="AJ3098" s="552"/>
      <c r="AK3098" s="558"/>
      <c r="AL3098" s="590">
        <f>IF(AH3098=0,0,(AJ3098/AH3098)*100)</f>
        <v>0</v>
      </c>
      <c r="AM3098" s="591"/>
      <c r="AN3098" s="538"/>
      <c r="AO3098" s="539"/>
      <c r="AP3098" s="552"/>
      <c r="AQ3098" s="558"/>
      <c r="AR3098" s="590">
        <f>IF(AN3098=0,0,(AP3098/AN3098)*100)</f>
        <v>0</v>
      </c>
      <c r="AS3098" s="591"/>
      <c r="AT3098" s="578">
        <f>AB3098+AH3098+AN3098</f>
        <v>0</v>
      </c>
      <c r="AU3098" s="579"/>
      <c r="AV3098" s="574">
        <f>AD3098+AJ3098+AP3098</f>
        <v>0</v>
      </c>
      <c r="AW3098" s="575"/>
      <c r="AX3098" s="590">
        <f>IF(AT3098=0,0,(AV3098/AT3098)*100)</f>
        <v>0</v>
      </c>
      <c r="AY3098" s="591"/>
      <c r="AZ3098" s="538"/>
      <c r="BA3098" s="539"/>
      <c r="BB3098" s="552"/>
      <c r="BC3098" s="558"/>
      <c r="BD3098" s="590">
        <f>IF(AZ3098=0,0,(BB3098/AZ3098)*100)</f>
        <v>0</v>
      </c>
      <c r="BE3098" s="591"/>
      <c r="BF3098" s="578">
        <f>AT3098+AZ3098</f>
        <v>0</v>
      </c>
      <c r="BG3098" s="579"/>
      <c r="BH3098" s="574">
        <f>AV3098+BB3098</f>
        <v>0</v>
      </c>
      <c r="BI3098" s="575"/>
      <c r="BJ3098" s="590">
        <f>IF(BF3098=0,0,(BH3098/BF3098)*100)</f>
        <v>0</v>
      </c>
      <c r="BK3098" s="591"/>
      <c r="BL3098" s="650">
        <f>(AD3098*2)+(AJ3098*2)+(AP3098*3)+BB3098</f>
        <v>0</v>
      </c>
      <c r="BM3098" s="651"/>
      <c r="BN3098" s="652"/>
      <c r="BO3098" s="599" t="e">
        <f>(BL3098*BR$2468)+(N3098*BR$2469)+(X3098*BR$2470)+(R3098*BR$2471)+(V3098*BR$2472)+(Z3098*BR$2473)</f>
        <v>#REF!</v>
      </c>
      <c r="BP3098" s="599" t="e">
        <f>((AZ3098-BB3098)*BR$2475)+((AT3098-AV3098)*BR$2474)+(H3098*BR$2476)+(P3098*BR$2477)</f>
        <v>#REF!</v>
      </c>
      <c r="BQ3098" s="70" t="s">
        <v>72</v>
      </c>
      <c r="BR3098" s="71" t="e">
        <f>IF(#REF!="B",#REF!,IF(#REF!="C",#REF!,#REF!))</f>
        <v>#REF!</v>
      </c>
      <c r="BS3098" s="67"/>
    </row>
    <row r="3099" spans="1:71" ht="23.85" customHeight="1">
      <c r="A3099" s="69"/>
      <c r="B3099" s="549"/>
      <c r="C3099" s="560" t="str">
        <f>IF(ROSTER!D$8="","",ROSTER!D$8)</f>
        <v/>
      </c>
      <c r="D3099" s="561"/>
      <c r="E3099" s="547"/>
      <c r="F3099" s="502"/>
      <c r="G3099" s="507"/>
      <c r="H3099" s="544"/>
      <c r="I3099" s="545"/>
      <c r="J3099" s="540"/>
      <c r="K3099" s="541"/>
      <c r="L3099" s="553"/>
      <c r="M3099" s="559"/>
      <c r="N3099" s="556" t="s">
        <v>14</v>
      </c>
      <c r="O3099" s="557"/>
      <c r="P3099" s="540"/>
      <c r="Q3099" s="541"/>
      <c r="R3099" s="553"/>
      <c r="S3099" s="559"/>
      <c r="T3099" s="592"/>
      <c r="U3099" s="593"/>
      <c r="V3099" s="551"/>
      <c r="W3099" s="545"/>
      <c r="X3099" s="540"/>
      <c r="Y3099" s="545"/>
      <c r="Z3099" s="540"/>
      <c r="AA3099" s="545"/>
      <c r="AB3099" s="540"/>
      <c r="AC3099" s="541"/>
      <c r="AD3099" s="553"/>
      <c r="AE3099" s="559"/>
      <c r="AF3099" s="588"/>
      <c r="AG3099" s="589"/>
      <c r="AH3099" s="540"/>
      <c r="AI3099" s="541"/>
      <c r="AJ3099" s="553"/>
      <c r="AK3099" s="559"/>
      <c r="AL3099" s="592"/>
      <c r="AM3099" s="593"/>
      <c r="AN3099" s="540"/>
      <c r="AO3099" s="541"/>
      <c r="AP3099" s="553"/>
      <c r="AQ3099" s="559"/>
      <c r="AR3099" s="592"/>
      <c r="AS3099" s="593"/>
      <c r="AT3099" s="580"/>
      <c r="AU3099" s="581"/>
      <c r="AV3099" s="576"/>
      <c r="AW3099" s="577"/>
      <c r="AX3099" s="592"/>
      <c r="AY3099" s="593"/>
      <c r="AZ3099" s="540"/>
      <c r="BA3099" s="541"/>
      <c r="BB3099" s="553"/>
      <c r="BC3099" s="559"/>
      <c r="BD3099" s="592"/>
      <c r="BE3099" s="593"/>
      <c r="BF3099" s="580"/>
      <c r="BG3099" s="581"/>
      <c r="BH3099" s="576"/>
      <c r="BI3099" s="577"/>
      <c r="BJ3099" s="592"/>
      <c r="BK3099" s="593"/>
      <c r="BL3099" s="653"/>
      <c r="BM3099" s="654"/>
      <c r="BN3099" s="655"/>
      <c r="BO3099" s="600"/>
      <c r="BP3099" s="600"/>
      <c r="BQ3099" s="70" t="s">
        <v>73</v>
      </c>
      <c r="BR3099" s="71" t="e">
        <f>IF(#REF!="B",#REF!,IF(#REF!="C",#REF!,#REF!))</f>
        <v>#REF!</v>
      </c>
      <c r="BS3099" s="67"/>
    </row>
    <row r="3100" spans="1:71" ht="21.75" customHeight="1">
      <c r="A3100" s="54"/>
      <c r="B3100" s="548" t="str">
        <f>IF(ROSTER!B$10="","",ROSTER!B$10)</f>
        <v/>
      </c>
      <c r="C3100" s="536" t="str">
        <f>IF(ROSTER!C$10="","",ROSTER!C$10)</f>
        <v/>
      </c>
      <c r="D3100" s="537"/>
      <c r="E3100" s="546"/>
      <c r="F3100" s="501">
        <f>IF(E3100="y",1,IF(E3100="S",1,0))</f>
        <v>0</v>
      </c>
      <c r="G3100" s="506">
        <f>IF(E3100="S",1,0)</f>
        <v>0</v>
      </c>
      <c r="H3100" s="542"/>
      <c r="I3100" s="543"/>
      <c r="J3100" s="538"/>
      <c r="K3100" s="539"/>
      <c r="L3100" s="552"/>
      <c r="M3100" s="558"/>
      <c r="N3100" s="554">
        <f>L3100+J3100</f>
        <v>0</v>
      </c>
      <c r="O3100" s="555"/>
      <c r="P3100" s="538"/>
      <c r="Q3100" s="539"/>
      <c r="R3100" s="552"/>
      <c r="S3100" s="558"/>
      <c r="T3100" s="590">
        <f t="shared" ref="T3100:T3141" si="2793">R3100-P3100</f>
        <v>0</v>
      </c>
      <c r="U3100" s="591"/>
      <c r="V3100" s="550"/>
      <c r="W3100" s="543"/>
      <c r="X3100" s="538"/>
      <c r="Y3100" s="543"/>
      <c r="Z3100" s="538"/>
      <c r="AA3100" s="543"/>
      <c r="AB3100" s="538"/>
      <c r="AC3100" s="539"/>
      <c r="AD3100" s="552"/>
      <c r="AE3100" s="558"/>
      <c r="AF3100" s="586">
        <f>IF(AB3100=0,0,(AD3100/AB3100)*100)</f>
        <v>0</v>
      </c>
      <c r="AG3100" s="587"/>
      <c r="AH3100" s="538"/>
      <c r="AI3100" s="539"/>
      <c r="AJ3100" s="552"/>
      <c r="AK3100" s="558"/>
      <c r="AL3100" s="590">
        <f>IF(AH3100=0,0,(AJ3100/AH3100)*100)</f>
        <v>0</v>
      </c>
      <c r="AM3100" s="591"/>
      <c r="AN3100" s="538"/>
      <c r="AO3100" s="539"/>
      <c r="AP3100" s="552"/>
      <c r="AQ3100" s="558"/>
      <c r="AR3100" s="590">
        <f>IF(AN3100=0,0,(AP3100/AN3100)*100)</f>
        <v>0</v>
      </c>
      <c r="AS3100" s="591"/>
      <c r="AT3100" s="578">
        <f>AB3100+AH3100+AN3100</f>
        <v>0</v>
      </c>
      <c r="AU3100" s="579"/>
      <c r="AV3100" s="574">
        <f>AD3100+AJ3100+AP3100</f>
        <v>0</v>
      </c>
      <c r="AW3100" s="575"/>
      <c r="AX3100" s="590">
        <f>IF(AT3100=0,0,(AV3100/AT3100)*100)</f>
        <v>0</v>
      </c>
      <c r="AY3100" s="591"/>
      <c r="AZ3100" s="538"/>
      <c r="BA3100" s="539"/>
      <c r="BB3100" s="552"/>
      <c r="BC3100" s="558"/>
      <c r="BD3100" s="590">
        <f>IF(AZ3100=0,0,(BB3100/AZ3100)*100)</f>
        <v>0</v>
      </c>
      <c r="BE3100" s="591"/>
      <c r="BF3100" s="578">
        <f>AT3100+AZ3100</f>
        <v>0</v>
      </c>
      <c r="BG3100" s="579"/>
      <c r="BH3100" s="574">
        <f>AV3100+BB3100</f>
        <v>0</v>
      </c>
      <c r="BI3100" s="575"/>
      <c r="BJ3100" s="590">
        <f>IF(BF3100=0,0,(BH3100/BF3100)*100)</f>
        <v>0</v>
      </c>
      <c r="BK3100" s="591"/>
      <c r="BL3100" s="650">
        <f>(AD3100*2)+(AJ3100*2)+(AP3100*3)+BB3100</f>
        <v>0</v>
      </c>
      <c r="BM3100" s="651"/>
      <c r="BN3100" s="652"/>
      <c r="BO3100" s="599" t="e">
        <f>(BL3100*BR$2468)+(N3100*BR$2469)+(X3100*BR$2470)+(R3100*BR$2471)+(V3100*BR$2472)+(Z3100*BR$2473)</f>
        <v>#REF!</v>
      </c>
      <c r="BP3100" s="599" t="e">
        <f>((AZ3100-BB3100)*BR$2475)+((AT3100-AV3100)*BR$2474)+(H3100*BR$2476)+(P3100*BR$2477)</f>
        <v>#REF!</v>
      </c>
      <c r="BQ3100" s="70" t="s">
        <v>74</v>
      </c>
      <c r="BR3100" s="71" t="e">
        <f>IF(#REF!="B",#REF!,IF(#REF!="C",#REF!,#REF!))</f>
        <v>#REF!</v>
      </c>
      <c r="BS3100" s="67"/>
    </row>
    <row r="3101" spans="1:71" ht="21.75" customHeight="1">
      <c r="A3101" s="54"/>
      <c r="B3101" s="549"/>
      <c r="C3101" s="560" t="str">
        <f>IF(ROSTER!D$10="","",ROSTER!D$10)</f>
        <v/>
      </c>
      <c r="D3101" s="561"/>
      <c r="E3101" s="547"/>
      <c r="F3101" s="502"/>
      <c r="G3101" s="507"/>
      <c r="H3101" s="544"/>
      <c r="I3101" s="545"/>
      <c r="J3101" s="540"/>
      <c r="K3101" s="541"/>
      <c r="L3101" s="553"/>
      <c r="M3101" s="559"/>
      <c r="N3101" s="556" t="s">
        <v>14</v>
      </c>
      <c r="O3101" s="557"/>
      <c r="P3101" s="540"/>
      <c r="Q3101" s="541"/>
      <c r="R3101" s="553"/>
      <c r="S3101" s="559"/>
      <c r="T3101" s="592"/>
      <c r="U3101" s="593"/>
      <c r="V3101" s="551"/>
      <c r="W3101" s="545"/>
      <c r="X3101" s="540"/>
      <c r="Y3101" s="545"/>
      <c r="Z3101" s="540"/>
      <c r="AA3101" s="545"/>
      <c r="AB3101" s="540"/>
      <c r="AC3101" s="541"/>
      <c r="AD3101" s="553"/>
      <c r="AE3101" s="559"/>
      <c r="AF3101" s="588"/>
      <c r="AG3101" s="589"/>
      <c r="AH3101" s="540"/>
      <c r="AI3101" s="541"/>
      <c r="AJ3101" s="553"/>
      <c r="AK3101" s="559"/>
      <c r="AL3101" s="592"/>
      <c r="AM3101" s="593"/>
      <c r="AN3101" s="540"/>
      <c r="AO3101" s="541"/>
      <c r="AP3101" s="553"/>
      <c r="AQ3101" s="559"/>
      <c r="AR3101" s="592"/>
      <c r="AS3101" s="593"/>
      <c r="AT3101" s="580"/>
      <c r="AU3101" s="581"/>
      <c r="AV3101" s="576"/>
      <c r="AW3101" s="577"/>
      <c r="AX3101" s="592"/>
      <c r="AY3101" s="593"/>
      <c r="AZ3101" s="540"/>
      <c r="BA3101" s="541"/>
      <c r="BB3101" s="553"/>
      <c r="BC3101" s="559"/>
      <c r="BD3101" s="592"/>
      <c r="BE3101" s="593"/>
      <c r="BF3101" s="580"/>
      <c r="BG3101" s="581"/>
      <c r="BH3101" s="576"/>
      <c r="BI3101" s="577"/>
      <c r="BJ3101" s="592"/>
      <c r="BK3101" s="593"/>
      <c r="BL3101" s="653"/>
      <c r="BM3101" s="654"/>
      <c r="BN3101" s="655"/>
      <c r="BO3101" s="600"/>
      <c r="BP3101" s="600"/>
      <c r="BQ3101" s="70" t="s">
        <v>75</v>
      </c>
      <c r="BR3101" s="71" t="e">
        <f>IF(#REF!="B",#REF!,IF(#REF!="C",#REF!,#REF!))</f>
        <v>#REF!</v>
      </c>
      <c r="BS3101" s="67"/>
    </row>
    <row r="3102" spans="1:71" ht="21.75" customHeight="1">
      <c r="A3102" s="54"/>
      <c r="B3102" s="565" t="str">
        <f>IF(ROSTER!B$12="","",ROSTER!B$12)</f>
        <v/>
      </c>
      <c r="C3102" s="536" t="str">
        <f>IF(ROSTER!C$12="","",ROSTER!C$12)</f>
        <v/>
      </c>
      <c r="D3102" s="537"/>
      <c r="E3102" s="546"/>
      <c r="F3102" s="501">
        <f>IF(E3102="y",1,IF(E3102="S",1,0))</f>
        <v>0</v>
      </c>
      <c r="G3102" s="506">
        <f>IF(E3102="S",1,0)</f>
        <v>0</v>
      </c>
      <c r="H3102" s="542"/>
      <c r="I3102" s="543"/>
      <c r="J3102" s="538"/>
      <c r="K3102" s="539"/>
      <c r="L3102" s="552"/>
      <c r="M3102" s="558"/>
      <c r="N3102" s="554">
        <f>L3102+J3102</f>
        <v>0</v>
      </c>
      <c r="O3102" s="555"/>
      <c r="P3102" s="538"/>
      <c r="Q3102" s="539"/>
      <c r="R3102" s="552"/>
      <c r="S3102" s="558"/>
      <c r="T3102" s="590">
        <f t="shared" ref="T3102:T3141" si="2794">R3102-P3102</f>
        <v>0</v>
      </c>
      <c r="U3102" s="591"/>
      <c r="V3102" s="550"/>
      <c r="W3102" s="543"/>
      <c r="X3102" s="538"/>
      <c r="Y3102" s="543"/>
      <c r="Z3102" s="538"/>
      <c r="AA3102" s="543"/>
      <c r="AB3102" s="538"/>
      <c r="AC3102" s="539"/>
      <c r="AD3102" s="552"/>
      <c r="AE3102" s="558"/>
      <c r="AF3102" s="586">
        <f>IF(AB3102=0,0,(AD3102/AB3102)*100)</f>
        <v>0</v>
      </c>
      <c r="AG3102" s="587"/>
      <c r="AH3102" s="538"/>
      <c r="AI3102" s="539"/>
      <c r="AJ3102" s="552"/>
      <c r="AK3102" s="558"/>
      <c r="AL3102" s="590">
        <f>IF(AH3102=0,0,(AJ3102/AH3102)*100)</f>
        <v>0</v>
      </c>
      <c r="AM3102" s="591"/>
      <c r="AN3102" s="538"/>
      <c r="AO3102" s="539"/>
      <c r="AP3102" s="552"/>
      <c r="AQ3102" s="558"/>
      <c r="AR3102" s="590">
        <f>IF(AN3102=0,0,(AP3102/AN3102)*100)</f>
        <v>0</v>
      </c>
      <c r="AS3102" s="591"/>
      <c r="AT3102" s="578">
        <f>AB3102+AH3102+AN3102</f>
        <v>0</v>
      </c>
      <c r="AU3102" s="579"/>
      <c r="AV3102" s="574">
        <f>AD3102+AJ3102+AP3102</f>
        <v>0</v>
      </c>
      <c r="AW3102" s="575"/>
      <c r="AX3102" s="590">
        <f>IF(AT3102=0,0,(AV3102/AT3102)*100)</f>
        <v>0</v>
      </c>
      <c r="AY3102" s="591"/>
      <c r="AZ3102" s="538"/>
      <c r="BA3102" s="539"/>
      <c r="BB3102" s="552"/>
      <c r="BC3102" s="558"/>
      <c r="BD3102" s="590">
        <f>IF(AZ3102=0,0,(BB3102/AZ3102)*100)</f>
        <v>0</v>
      </c>
      <c r="BE3102" s="591"/>
      <c r="BF3102" s="578">
        <f>AT3102+AZ3102</f>
        <v>0</v>
      </c>
      <c r="BG3102" s="579"/>
      <c r="BH3102" s="574">
        <f>AV3102+BB3102</f>
        <v>0</v>
      </c>
      <c r="BI3102" s="575"/>
      <c r="BJ3102" s="590">
        <f>IF(BF3102=0,0,(BH3102/BF3102)*100)</f>
        <v>0</v>
      </c>
      <c r="BK3102" s="591"/>
      <c r="BL3102" s="650">
        <f>(AD3102*2)+(AJ3102*2)+(AP3102*3)+BB3102</f>
        <v>0</v>
      </c>
      <c r="BM3102" s="651"/>
      <c r="BN3102" s="652"/>
      <c r="BO3102" s="599" t="e">
        <f>(BL3102*BR$2468)+(N3102*BR$2469)+(X3102*BR$2470)+(R3102*BR$2471)+(V3102*BR$2472)+(Z3102*BR$2473)</f>
        <v>#REF!</v>
      </c>
      <c r="BP3102" s="599" t="e">
        <f>((AZ3102-BB3102)*BR$2475)+((AT3102-AV3102)*BR$2474)+(H3102*BR$2476)+(P3102*BR$2477)</f>
        <v>#REF!</v>
      </c>
      <c r="BQ3102" s="70" t="s">
        <v>76</v>
      </c>
      <c r="BR3102" s="71" t="e">
        <f>IF(#REF!="B",#REF!,IF(#REF!="C",#REF!,#REF!))</f>
        <v>#REF!</v>
      </c>
      <c r="BS3102" s="67"/>
    </row>
    <row r="3103" spans="1:71" ht="21.75" customHeight="1">
      <c r="A3103" s="54"/>
      <c r="B3103" s="566"/>
      <c r="C3103" s="560" t="str">
        <f>IF(ROSTER!D$12="","",ROSTER!D$12)</f>
        <v/>
      </c>
      <c r="D3103" s="561"/>
      <c r="E3103" s="547"/>
      <c r="F3103" s="502"/>
      <c r="G3103" s="507"/>
      <c r="H3103" s="544"/>
      <c r="I3103" s="545"/>
      <c r="J3103" s="540"/>
      <c r="K3103" s="541"/>
      <c r="L3103" s="553"/>
      <c r="M3103" s="559"/>
      <c r="N3103" s="556" t="s">
        <v>14</v>
      </c>
      <c r="O3103" s="557"/>
      <c r="P3103" s="540"/>
      <c r="Q3103" s="541"/>
      <c r="R3103" s="553"/>
      <c r="S3103" s="559"/>
      <c r="T3103" s="592"/>
      <c r="U3103" s="593"/>
      <c r="V3103" s="551"/>
      <c r="W3103" s="545"/>
      <c r="X3103" s="540"/>
      <c r="Y3103" s="545"/>
      <c r="Z3103" s="540"/>
      <c r="AA3103" s="545"/>
      <c r="AB3103" s="540"/>
      <c r="AC3103" s="541"/>
      <c r="AD3103" s="553"/>
      <c r="AE3103" s="559"/>
      <c r="AF3103" s="588"/>
      <c r="AG3103" s="589"/>
      <c r="AH3103" s="540"/>
      <c r="AI3103" s="541"/>
      <c r="AJ3103" s="553"/>
      <c r="AK3103" s="559"/>
      <c r="AL3103" s="592"/>
      <c r="AM3103" s="593"/>
      <c r="AN3103" s="540"/>
      <c r="AO3103" s="541"/>
      <c r="AP3103" s="553"/>
      <c r="AQ3103" s="559"/>
      <c r="AR3103" s="592"/>
      <c r="AS3103" s="593"/>
      <c r="AT3103" s="580"/>
      <c r="AU3103" s="581"/>
      <c r="AV3103" s="576"/>
      <c r="AW3103" s="577"/>
      <c r="AX3103" s="592"/>
      <c r="AY3103" s="593"/>
      <c r="AZ3103" s="540"/>
      <c r="BA3103" s="541"/>
      <c r="BB3103" s="553"/>
      <c r="BC3103" s="559"/>
      <c r="BD3103" s="592"/>
      <c r="BE3103" s="593"/>
      <c r="BF3103" s="580"/>
      <c r="BG3103" s="581"/>
      <c r="BH3103" s="576"/>
      <c r="BI3103" s="577"/>
      <c r="BJ3103" s="592"/>
      <c r="BK3103" s="593"/>
      <c r="BL3103" s="653"/>
      <c r="BM3103" s="654"/>
      <c r="BN3103" s="655"/>
      <c r="BO3103" s="600"/>
      <c r="BP3103" s="600"/>
      <c r="BQ3103" s="70" t="s">
        <v>77</v>
      </c>
      <c r="BR3103" s="71" t="e">
        <f>IF(#REF!="B",#REF!,IF(#REF!="C",#REF!,#REF!))</f>
        <v>#REF!</v>
      </c>
      <c r="BS3103" s="67"/>
    </row>
    <row r="3104" spans="1:71" ht="21.75" customHeight="1">
      <c r="A3104" s="54"/>
      <c r="B3104" s="565" t="str">
        <f>IF(ROSTER!B$14="","",ROSTER!B$14)</f>
        <v/>
      </c>
      <c r="C3104" s="536" t="str">
        <f>IF(ROSTER!C$14="","",ROSTER!C$14)</f>
        <v/>
      </c>
      <c r="D3104" s="537"/>
      <c r="E3104" s="546"/>
      <c r="F3104" s="501">
        <f>IF(E3104="y",1,IF(E3104="S",1,0))</f>
        <v>0</v>
      </c>
      <c r="G3104" s="506">
        <f>IF(E3104="S",1,0)</f>
        <v>0</v>
      </c>
      <c r="H3104" s="542"/>
      <c r="I3104" s="543"/>
      <c r="J3104" s="538"/>
      <c r="K3104" s="539"/>
      <c r="L3104" s="552"/>
      <c r="M3104" s="558"/>
      <c r="N3104" s="554">
        <f>L3104+J3104</f>
        <v>0</v>
      </c>
      <c r="O3104" s="555"/>
      <c r="P3104" s="538"/>
      <c r="Q3104" s="539"/>
      <c r="R3104" s="552"/>
      <c r="S3104" s="558"/>
      <c r="T3104" s="590">
        <f t="shared" ref="T3104:T3141" si="2795">R3104-P3104</f>
        <v>0</v>
      </c>
      <c r="U3104" s="591"/>
      <c r="V3104" s="550"/>
      <c r="W3104" s="543"/>
      <c r="X3104" s="538"/>
      <c r="Y3104" s="543"/>
      <c r="Z3104" s="538"/>
      <c r="AA3104" s="543"/>
      <c r="AB3104" s="538"/>
      <c r="AC3104" s="539"/>
      <c r="AD3104" s="552"/>
      <c r="AE3104" s="558"/>
      <c r="AF3104" s="586">
        <f>IF(AB3104=0,0,(AD3104/AB3104)*100)</f>
        <v>0</v>
      </c>
      <c r="AG3104" s="587"/>
      <c r="AH3104" s="538"/>
      <c r="AI3104" s="539"/>
      <c r="AJ3104" s="552"/>
      <c r="AK3104" s="558"/>
      <c r="AL3104" s="590">
        <f>IF(AH3104=0,0,(AJ3104/AH3104)*100)</f>
        <v>0</v>
      </c>
      <c r="AM3104" s="591"/>
      <c r="AN3104" s="538"/>
      <c r="AO3104" s="539"/>
      <c r="AP3104" s="552"/>
      <c r="AQ3104" s="558"/>
      <c r="AR3104" s="590">
        <f>IF(AN3104=0,0,(AP3104/AN3104)*100)</f>
        <v>0</v>
      </c>
      <c r="AS3104" s="591"/>
      <c r="AT3104" s="578">
        <f>AB3104+AH3104+AN3104</f>
        <v>0</v>
      </c>
      <c r="AU3104" s="579"/>
      <c r="AV3104" s="574">
        <f>AD3104+AJ3104+AP3104</f>
        <v>0</v>
      </c>
      <c r="AW3104" s="575"/>
      <c r="AX3104" s="590">
        <f>IF(AT3104=0,0,(AV3104/AT3104)*100)</f>
        <v>0</v>
      </c>
      <c r="AY3104" s="591"/>
      <c r="AZ3104" s="538"/>
      <c r="BA3104" s="539"/>
      <c r="BB3104" s="552"/>
      <c r="BC3104" s="558"/>
      <c r="BD3104" s="590">
        <f>IF(AZ3104=0,0,(BB3104/AZ3104)*100)</f>
        <v>0</v>
      </c>
      <c r="BE3104" s="591"/>
      <c r="BF3104" s="578">
        <f>AT3104+AZ3104</f>
        <v>0</v>
      </c>
      <c r="BG3104" s="579"/>
      <c r="BH3104" s="574">
        <f>AV3104+BB3104</f>
        <v>0</v>
      </c>
      <c r="BI3104" s="575"/>
      <c r="BJ3104" s="590">
        <f>IF(BF3104=0,0,(BH3104/BF3104)*100)</f>
        <v>0</v>
      </c>
      <c r="BK3104" s="591"/>
      <c r="BL3104" s="650">
        <f>(AD3104*2)+(AJ3104*2)+(AP3104*3)+BB3104</f>
        <v>0</v>
      </c>
      <c r="BM3104" s="651"/>
      <c r="BN3104" s="652"/>
      <c r="BO3104" s="599" t="e">
        <f>(BL3104*BR$2468)+(N3104*BR$2469)+(X3104*BR$2470)+(R3104*BR$2471)+(V3104*BR$2472)+(Z3104*BR$2473)</f>
        <v>#REF!</v>
      </c>
      <c r="BP3104" s="599" t="e">
        <f>((AZ3104-BB3104)*BR$2475)+((AT3104-AV3104)*BR$2474)+(H3104*BR$2476)+(P3104*BR$2477)</f>
        <v>#REF!</v>
      </c>
      <c r="BQ3104" s="70" t="s">
        <v>78</v>
      </c>
      <c r="BR3104" s="71" t="e">
        <f>IF(#REF!="B",#REF!,IF(#REF!="C",#REF!,#REF!))</f>
        <v>#REF!</v>
      </c>
      <c r="BS3104" s="67"/>
    </row>
    <row r="3105" spans="1:71" ht="21.75" customHeight="1">
      <c r="A3105" s="54"/>
      <c r="B3105" s="566"/>
      <c r="C3105" s="560" t="str">
        <f>IF(ROSTER!D$14="","",ROSTER!D$14)</f>
        <v/>
      </c>
      <c r="D3105" s="561"/>
      <c r="E3105" s="547"/>
      <c r="F3105" s="502"/>
      <c r="G3105" s="507"/>
      <c r="H3105" s="544"/>
      <c r="I3105" s="545"/>
      <c r="J3105" s="540"/>
      <c r="K3105" s="541"/>
      <c r="L3105" s="553"/>
      <c r="M3105" s="559"/>
      <c r="N3105" s="556" t="s">
        <v>14</v>
      </c>
      <c r="O3105" s="557"/>
      <c r="P3105" s="540"/>
      <c r="Q3105" s="541"/>
      <c r="R3105" s="553"/>
      <c r="S3105" s="559"/>
      <c r="T3105" s="592"/>
      <c r="U3105" s="593"/>
      <c r="V3105" s="551"/>
      <c r="W3105" s="545"/>
      <c r="X3105" s="540"/>
      <c r="Y3105" s="545"/>
      <c r="Z3105" s="540"/>
      <c r="AA3105" s="545"/>
      <c r="AB3105" s="540"/>
      <c r="AC3105" s="541"/>
      <c r="AD3105" s="553"/>
      <c r="AE3105" s="559"/>
      <c r="AF3105" s="588"/>
      <c r="AG3105" s="589"/>
      <c r="AH3105" s="540"/>
      <c r="AI3105" s="541"/>
      <c r="AJ3105" s="553"/>
      <c r="AK3105" s="559"/>
      <c r="AL3105" s="592"/>
      <c r="AM3105" s="593"/>
      <c r="AN3105" s="540"/>
      <c r="AO3105" s="541"/>
      <c r="AP3105" s="553"/>
      <c r="AQ3105" s="559"/>
      <c r="AR3105" s="592"/>
      <c r="AS3105" s="593"/>
      <c r="AT3105" s="580"/>
      <c r="AU3105" s="581"/>
      <c r="AV3105" s="576"/>
      <c r="AW3105" s="577"/>
      <c r="AX3105" s="592"/>
      <c r="AY3105" s="593"/>
      <c r="AZ3105" s="540"/>
      <c r="BA3105" s="541"/>
      <c r="BB3105" s="553"/>
      <c r="BC3105" s="559"/>
      <c r="BD3105" s="592"/>
      <c r="BE3105" s="593"/>
      <c r="BF3105" s="580"/>
      <c r="BG3105" s="581"/>
      <c r="BH3105" s="576"/>
      <c r="BI3105" s="577"/>
      <c r="BJ3105" s="592"/>
      <c r="BK3105" s="593"/>
      <c r="BL3105" s="653"/>
      <c r="BM3105" s="654"/>
      <c r="BN3105" s="655"/>
      <c r="BO3105" s="600"/>
      <c r="BP3105" s="600"/>
      <c r="BQ3105" s="70" t="s">
        <v>79</v>
      </c>
      <c r="BR3105" s="71" t="e">
        <f>IF(#REF!="B",#REF!,IF(#REF!="C",#REF!,#REF!))</f>
        <v>#REF!</v>
      </c>
      <c r="BS3105" s="67"/>
    </row>
    <row r="3106" spans="1:71" ht="21.75" customHeight="1">
      <c r="A3106" s="54"/>
      <c r="B3106" s="565" t="str">
        <f>IF(ROSTER!B$16="","",ROSTER!B$16)</f>
        <v/>
      </c>
      <c r="C3106" s="536" t="str">
        <f>IF(ROSTER!C$16="","",ROSTER!C$16)</f>
        <v/>
      </c>
      <c r="D3106" s="537"/>
      <c r="E3106" s="546"/>
      <c r="F3106" s="501">
        <f>IF(E3106="y",1,IF(E3106="S",1,0))</f>
        <v>0</v>
      </c>
      <c r="G3106" s="506">
        <f>IF(E3106="S",1,0)</f>
        <v>0</v>
      </c>
      <c r="H3106" s="542"/>
      <c r="I3106" s="543"/>
      <c r="J3106" s="538"/>
      <c r="K3106" s="539"/>
      <c r="L3106" s="552"/>
      <c r="M3106" s="558"/>
      <c r="N3106" s="554">
        <f>L3106+J3106</f>
        <v>0</v>
      </c>
      <c r="O3106" s="555"/>
      <c r="P3106" s="538"/>
      <c r="Q3106" s="539"/>
      <c r="R3106" s="552"/>
      <c r="S3106" s="558"/>
      <c r="T3106" s="590">
        <f t="shared" ref="T3106:T3141" si="2796">R3106-P3106</f>
        <v>0</v>
      </c>
      <c r="U3106" s="591"/>
      <c r="V3106" s="550"/>
      <c r="W3106" s="543"/>
      <c r="X3106" s="538"/>
      <c r="Y3106" s="543"/>
      <c r="Z3106" s="538"/>
      <c r="AA3106" s="543"/>
      <c r="AB3106" s="538"/>
      <c r="AC3106" s="539"/>
      <c r="AD3106" s="552"/>
      <c r="AE3106" s="558"/>
      <c r="AF3106" s="586">
        <f>IF(AB3106=0,0,(AD3106/AB3106)*100)</f>
        <v>0</v>
      </c>
      <c r="AG3106" s="587"/>
      <c r="AH3106" s="538"/>
      <c r="AI3106" s="539"/>
      <c r="AJ3106" s="552"/>
      <c r="AK3106" s="558"/>
      <c r="AL3106" s="590">
        <f>IF(AH3106=0,0,(AJ3106/AH3106)*100)</f>
        <v>0</v>
      </c>
      <c r="AM3106" s="591"/>
      <c r="AN3106" s="538"/>
      <c r="AO3106" s="539"/>
      <c r="AP3106" s="552"/>
      <c r="AQ3106" s="558"/>
      <c r="AR3106" s="590">
        <f>IF(AN3106=0,0,(AP3106/AN3106)*100)</f>
        <v>0</v>
      </c>
      <c r="AS3106" s="591"/>
      <c r="AT3106" s="578">
        <f>AB3106+AH3106+AN3106</f>
        <v>0</v>
      </c>
      <c r="AU3106" s="579"/>
      <c r="AV3106" s="574">
        <f>AD3106+AJ3106+AP3106</f>
        <v>0</v>
      </c>
      <c r="AW3106" s="575"/>
      <c r="AX3106" s="590">
        <f>IF(AT3106=0,0,(AV3106/AT3106)*100)</f>
        <v>0</v>
      </c>
      <c r="AY3106" s="591"/>
      <c r="AZ3106" s="538"/>
      <c r="BA3106" s="539"/>
      <c r="BB3106" s="552"/>
      <c r="BC3106" s="558"/>
      <c r="BD3106" s="590">
        <f>IF(AZ3106=0,0,(BB3106/AZ3106)*100)</f>
        <v>0</v>
      </c>
      <c r="BE3106" s="591"/>
      <c r="BF3106" s="578">
        <f>AT3106+AZ3106</f>
        <v>0</v>
      </c>
      <c r="BG3106" s="579"/>
      <c r="BH3106" s="574">
        <f>AV3106+BB3106</f>
        <v>0</v>
      </c>
      <c r="BI3106" s="575"/>
      <c r="BJ3106" s="590">
        <f>IF(BF3106=0,0,(BH3106/BF3106)*100)</f>
        <v>0</v>
      </c>
      <c r="BK3106" s="591"/>
      <c r="BL3106" s="650">
        <f>(AD3106*2)+(AJ3106*2)+(AP3106*3)+BB3106</f>
        <v>0</v>
      </c>
      <c r="BM3106" s="651"/>
      <c r="BN3106" s="652"/>
      <c r="BO3106" s="599" t="e">
        <f>(BL3106*BR$2468)+(N3106*BR$2469)+(X3106*BR$2470)+(R3106*BR$2471)+(V3106*BR$2472)+(Z3106*BR$2473)</f>
        <v>#REF!</v>
      </c>
      <c r="BP3106" s="599" t="e">
        <f>((AZ3106-BB3106)*BR$2475)+((AT3106-AV3106)*BR$2474)+(H3106*BR$2476)+(P3106*BR$2477)</f>
        <v>#REF!</v>
      </c>
      <c r="BQ3106" s="70" t="s">
        <v>80</v>
      </c>
      <c r="BR3106" s="71" t="e">
        <f>IF(#REF!="B",#REF!,IF(#REF!="C",#REF!,#REF!))</f>
        <v>#REF!</v>
      </c>
      <c r="BS3106" s="67"/>
    </row>
    <row r="3107" spans="1:71" ht="21.75" customHeight="1">
      <c r="A3107" s="54"/>
      <c r="B3107" s="566"/>
      <c r="C3107" s="560" t="str">
        <f>IF(ROSTER!D$16="","",ROSTER!D$16)</f>
        <v/>
      </c>
      <c r="D3107" s="561"/>
      <c r="E3107" s="547"/>
      <c r="F3107" s="502"/>
      <c r="G3107" s="507"/>
      <c r="H3107" s="544"/>
      <c r="I3107" s="545"/>
      <c r="J3107" s="540"/>
      <c r="K3107" s="541"/>
      <c r="L3107" s="553"/>
      <c r="M3107" s="559"/>
      <c r="N3107" s="556" t="s">
        <v>14</v>
      </c>
      <c r="O3107" s="557"/>
      <c r="P3107" s="540"/>
      <c r="Q3107" s="541"/>
      <c r="R3107" s="553"/>
      <c r="S3107" s="559"/>
      <c r="T3107" s="592"/>
      <c r="U3107" s="593"/>
      <c r="V3107" s="551"/>
      <c r="W3107" s="545"/>
      <c r="X3107" s="540"/>
      <c r="Y3107" s="545"/>
      <c r="Z3107" s="540"/>
      <c r="AA3107" s="545"/>
      <c r="AB3107" s="540"/>
      <c r="AC3107" s="541"/>
      <c r="AD3107" s="553"/>
      <c r="AE3107" s="559"/>
      <c r="AF3107" s="588"/>
      <c r="AG3107" s="589"/>
      <c r="AH3107" s="540"/>
      <c r="AI3107" s="541"/>
      <c r="AJ3107" s="553"/>
      <c r="AK3107" s="559"/>
      <c r="AL3107" s="592"/>
      <c r="AM3107" s="593"/>
      <c r="AN3107" s="540"/>
      <c r="AO3107" s="541"/>
      <c r="AP3107" s="553"/>
      <c r="AQ3107" s="559"/>
      <c r="AR3107" s="592"/>
      <c r="AS3107" s="593"/>
      <c r="AT3107" s="580"/>
      <c r="AU3107" s="581"/>
      <c r="AV3107" s="576"/>
      <c r="AW3107" s="577"/>
      <c r="AX3107" s="592"/>
      <c r="AY3107" s="593"/>
      <c r="AZ3107" s="540"/>
      <c r="BA3107" s="541"/>
      <c r="BB3107" s="553"/>
      <c r="BC3107" s="559"/>
      <c r="BD3107" s="592"/>
      <c r="BE3107" s="593"/>
      <c r="BF3107" s="580"/>
      <c r="BG3107" s="581"/>
      <c r="BH3107" s="576"/>
      <c r="BI3107" s="577"/>
      <c r="BJ3107" s="592"/>
      <c r="BK3107" s="593"/>
      <c r="BL3107" s="653"/>
      <c r="BM3107" s="654"/>
      <c r="BN3107" s="655"/>
      <c r="BO3107" s="600"/>
      <c r="BP3107" s="600"/>
      <c r="BQ3107" s="70" t="s">
        <v>81</v>
      </c>
      <c r="BR3107" s="71" t="e">
        <f>IF(#REF!="B",#REF!,IF(#REF!="C",#REF!,#REF!))</f>
        <v>#REF!</v>
      </c>
      <c r="BS3107" s="67"/>
    </row>
    <row r="3108" spans="1:71" ht="21.75" customHeight="1">
      <c r="A3108" s="54"/>
      <c r="B3108" s="565" t="str">
        <f>IF(ROSTER!B$18="","",ROSTER!B$18)</f>
        <v/>
      </c>
      <c r="C3108" s="536" t="str">
        <f>IF(ROSTER!C$18="","",ROSTER!C$18)</f>
        <v/>
      </c>
      <c r="D3108" s="537"/>
      <c r="E3108" s="546"/>
      <c r="F3108" s="501">
        <f>IF(E3108="y",1,IF(E3108="S",1,0))</f>
        <v>0</v>
      </c>
      <c r="G3108" s="506">
        <f>IF(E3108="S",1,0)</f>
        <v>0</v>
      </c>
      <c r="H3108" s="542"/>
      <c r="I3108" s="543"/>
      <c r="J3108" s="538"/>
      <c r="K3108" s="539"/>
      <c r="L3108" s="552"/>
      <c r="M3108" s="558"/>
      <c r="N3108" s="554">
        <f>L3108+J3108</f>
        <v>0</v>
      </c>
      <c r="O3108" s="555"/>
      <c r="P3108" s="538"/>
      <c r="Q3108" s="539"/>
      <c r="R3108" s="552"/>
      <c r="S3108" s="558"/>
      <c r="T3108" s="590">
        <f t="shared" ref="T3108:T3141" si="2797">R3108-P3108</f>
        <v>0</v>
      </c>
      <c r="U3108" s="591"/>
      <c r="V3108" s="550"/>
      <c r="W3108" s="543"/>
      <c r="X3108" s="538"/>
      <c r="Y3108" s="543"/>
      <c r="Z3108" s="538"/>
      <c r="AA3108" s="543"/>
      <c r="AB3108" s="538"/>
      <c r="AC3108" s="539"/>
      <c r="AD3108" s="552"/>
      <c r="AE3108" s="558"/>
      <c r="AF3108" s="586">
        <f>IF(AB3108=0,0,(AD3108/AB3108)*100)</f>
        <v>0</v>
      </c>
      <c r="AG3108" s="587"/>
      <c r="AH3108" s="538"/>
      <c r="AI3108" s="539"/>
      <c r="AJ3108" s="552"/>
      <c r="AK3108" s="558"/>
      <c r="AL3108" s="590">
        <f>IF(AH3108=0,0,(AJ3108/AH3108)*100)</f>
        <v>0</v>
      </c>
      <c r="AM3108" s="591"/>
      <c r="AN3108" s="538"/>
      <c r="AO3108" s="539"/>
      <c r="AP3108" s="552"/>
      <c r="AQ3108" s="558"/>
      <c r="AR3108" s="590">
        <f>IF(AN3108=0,0,(AP3108/AN3108)*100)</f>
        <v>0</v>
      </c>
      <c r="AS3108" s="591"/>
      <c r="AT3108" s="578">
        <f>AB3108+AH3108+AN3108</f>
        <v>0</v>
      </c>
      <c r="AU3108" s="579"/>
      <c r="AV3108" s="574">
        <f>AD3108+AJ3108+AP3108</f>
        <v>0</v>
      </c>
      <c r="AW3108" s="575"/>
      <c r="AX3108" s="590">
        <f>IF(AT3108=0,0,(AV3108/AT3108)*100)</f>
        <v>0</v>
      </c>
      <c r="AY3108" s="591"/>
      <c r="AZ3108" s="538"/>
      <c r="BA3108" s="539"/>
      <c r="BB3108" s="552"/>
      <c r="BC3108" s="558"/>
      <c r="BD3108" s="590">
        <f>IF(AZ3108=0,0,(BB3108/AZ3108)*100)</f>
        <v>0</v>
      </c>
      <c r="BE3108" s="591"/>
      <c r="BF3108" s="578">
        <f>AT3108+AZ3108</f>
        <v>0</v>
      </c>
      <c r="BG3108" s="579"/>
      <c r="BH3108" s="574">
        <f>AV3108+BB3108</f>
        <v>0</v>
      </c>
      <c r="BI3108" s="575"/>
      <c r="BJ3108" s="590">
        <f>IF(BF3108=0,0,(BH3108/BF3108)*100)</f>
        <v>0</v>
      </c>
      <c r="BK3108" s="591"/>
      <c r="BL3108" s="650">
        <f>(AD3108*2)+(AJ3108*2)+(AP3108*3)+BB3108</f>
        <v>0</v>
      </c>
      <c r="BM3108" s="651"/>
      <c r="BN3108" s="652"/>
      <c r="BO3108" s="599" t="e">
        <f>(BL3108*BR$2468)+(N3108*BR$2469)+(X3108*BR$2470)+(R3108*BR$2471)+(V3108*BR$2472)+(Z3108*BR$2473)</f>
        <v>#REF!</v>
      </c>
      <c r="BP3108" s="599" t="e">
        <f>((AZ3108-BB3108)*BR$2475)+((AT3108-AV3108)*BR$2474)+(H3108*BR$2476)+(P3108*BR$2477)</f>
        <v>#REF!</v>
      </c>
      <c r="BQ3108" s="54"/>
      <c r="BR3108" s="54"/>
      <c r="BS3108" s="67"/>
    </row>
    <row r="3109" spans="1:71" ht="21.75" customHeight="1">
      <c r="A3109" s="54"/>
      <c r="B3109" s="566"/>
      <c r="C3109" s="560" t="str">
        <f>IF(ROSTER!D$18="","",ROSTER!D$18)</f>
        <v/>
      </c>
      <c r="D3109" s="561"/>
      <c r="E3109" s="547"/>
      <c r="F3109" s="502"/>
      <c r="G3109" s="507"/>
      <c r="H3109" s="544"/>
      <c r="I3109" s="545"/>
      <c r="J3109" s="540"/>
      <c r="K3109" s="541"/>
      <c r="L3109" s="553"/>
      <c r="M3109" s="559"/>
      <c r="N3109" s="556"/>
      <c r="O3109" s="557"/>
      <c r="P3109" s="540"/>
      <c r="Q3109" s="541"/>
      <c r="R3109" s="553"/>
      <c r="S3109" s="559"/>
      <c r="T3109" s="592"/>
      <c r="U3109" s="593"/>
      <c r="V3109" s="551"/>
      <c r="W3109" s="545"/>
      <c r="X3109" s="540"/>
      <c r="Y3109" s="545"/>
      <c r="Z3109" s="540"/>
      <c r="AA3109" s="545"/>
      <c r="AB3109" s="540"/>
      <c r="AC3109" s="541"/>
      <c r="AD3109" s="553"/>
      <c r="AE3109" s="559"/>
      <c r="AF3109" s="588"/>
      <c r="AG3109" s="589"/>
      <c r="AH3109" s="540"/>
      <c r="AI3109" s="541"/>
      <c r="AJ3109" s="553"/>
      <c r="AK3109" s="559"/>
      <c r="AL3109" s="592"/>
      <c r="AM3109" s="593"/>
      <c r="AN3109" s="540"/>
      <c r="AO3109" s="541"/>
      <c r="AP3109" s="553"/>
      <c r="AQ3109" s="559"/>
      <c r="AR3109" s="592"/>
      <c r="AS3109" s="593"/>
      <c r="AT3109" s="580"/>
      <c r="AU3109" s="581"/>
      <c r="AV3109" s="576"/>
      <c r="AW3109" s="577"/>
      <c r="AX3109" s="592"/>
      <c r="AY3109" s="593"/>
      <c r="AZ3109" s="540"/>
      <c r="BA3109" s="541"/>
      <c r="BB3109" s="553"/>
      <c r="BC3109" s="559"/>
      <c r="BD3109" s="592"/>
      <c r="BE3109" s="593"/>
      <c r="BF3109" s="580"/>
      <c r="BG3109" s="581"/>
      <c r="BH3109" s="576"/>
      <c r="BI3109" s="577"/>
      <c r="BJ3109" s="592"/>
      <c r="BK3109" s="593"/>
      <c r="BL3109" s="653"/>
      <c r="BM3109" s="654"/>
      <c r="BN3109" s="655"/>
      <c r="BO3109" s="600"/>
      <c r="BP3109" s="600"/>
      <c r="BQ3109" s="54"/>
      <c r="BR3109" s="54"/>
      <c r="BS3109" s="54"/>
    </row>
    <row r="3110" spans="1:71" ht="21.75" customHeight="1">
      <c r="A3110" s="54"/>
      <c r="B3110" s="565" t="str">
        <f>IF(ROSTER!B$20="","",ROSTER!B$20)</f>
        <v/>
      </c>
      <c r="C3110" s="536" t="str">
        <f>IF(ROSTER!C$20="","",ROSTER!C$20)</f>
        <v/>
      </c>
      <c r="D3110" s="537"/>
      <c r="E3110" s="546"/>
      <c r="F3110" s="501">
        <f>IF(E3110="y",1,IF(E3110="S",1,0))</f>
        <v>0</v>
      </c>
      <c r="G3110" s="506">
        <f>IF(E3110="S",1,0)</f>
        <v>0</v>
      </c>
      <c r="H3110" s="542"/>
      <c r="I3110" s="543"/>
      <c r="J3110" s="538"/>
      <c r="K3110" s="539"/>
      <c r="L3110" s="552"/>
      <c r="M3110" s="558"/>
      <c r="N3110" s="554">
        <f>L3110+J3110</f>
        <v>0</v>
      </c>
      <c r="O3110" s="555"/>
      <c r="P3110" s="538"/>
      <c r="Q3110" s="539"/>
      <c r="R3110" s="552"/>
      <c r="S3110" s="558"/>
      <c r="T3110" s="590">
        <f t="shared" ref="T3110:T3141" si="2798">R3110-P3110</f>
        <v>0</v>
      </c>
      <c r="U3110" s="591"/>
      <c r="V3110" s="550"/>
      <c r="W3110" s="543"/>
      <c r="X3110" s="538"/>
      <c r="Y3110" s="543"/>
      <c r="Z3110" s="538"/>
      <c r="AA3110" s="543"/>
      <c r="AB3110" s="538"/>
      <c r="AC3110" s="539"/>
      <c r="AD3110" s="552"/>
      <c r="AE3110" s="558"/>
      <c r="AF3110" s="586">
        <f>IF(AB3110=0,0,(AD3110/AB3110)*100)</f>
        <v>0</v>
      </c>
      <c r="AG3110" s="587"/>
      <c r="AH3110" s="538"/>
      <c r="AI3110" s="539"/>
      <c r="AJ3110" s="552"/>
      <c r="AK3110" s="558"/>
      <c r="AL3110" s="590">
        <f>IF(AH3110=0,0,(AJ3110/AH3110)*100)</f>
        <v>0</v>
      </c>
      <c r="AM3110" s="591"/>
      <c r="AN3110" s="538"/>
      <c r="AO3110" s="539"/>
      <c r="AP3110" s="552"/>
      <c r="AQ3110" s="558"/>
      <c r="AR3110" s="590">
        <f>IF(AN3110=0,0,(AP3110/AN3110)*100)</f>
        <v>0</v>
      </c>
      <c r="AS3110" s="591"/>
      <c r="AT3110" s="578">
        <f>AB3110+AH3110+AN3110</f>
        <v>0</v>
      </c>
      <c r="AU3110" s="579"/>
      <c r="AV3110" s="574">
        <f>AD3110+AJ3110+AP3110</f>
        <v>0</v>
      </c>
      <c r="AW3110" s="575"/>
      <c r="AX3110" s="590">
        <f>IF(AT3110=0,0,(AV3110/AT3110)*100)</f>
        <v>0</v>
      </c>
      <c r="AY3110" s="591"/>
      <c r="AZ3110" s="538"/>
      <c r="BA3110" s="539"/>
      <c r="BB3110" s="552"/>
      <c r="BC3110" s="558"/>
      <c r="BD3110" s="590">
        <f>IF(AZ3110=0,0,(BB3110/AZ3110)*100)</f>
        <v>0</v>
      </c>
      <c r="BE3110" s="591"/>
      <c r="BF3110" s="578">
        <f>AT3110+AZ3110</f>
        <v>0</v>
      </c>
      <c r="BG3110" s="579"/>
      <c r="BH3110" s="574">
        <f>AV3110+BB3110</f>
        <v>0</v>
      </c>
      <c r="BI3110" s="575"/>
      <c r="BJ3110" s="590">
        <f>IF(BF3110=0,0,(BH3110/BF3110)*100)</f>
        <v>0</v>
      </c>
      <c r="BK3110" s="591"/>
      <c r="BL3110" s="650">
        <f>(AD3110*2)+(AJ3110*2)+(AP3110*3)+BB3110</f>
        <v>0</v>
      </c>
      <c r="BM3110" s="651"/>
      <c r="BN3110" s="652"/>
      <c r="BO3110" s="599" t="e">
        <f>(BL3110*BR$2468)+(N3110*BR$2469)+(X3110*BR$2470)+(R3110*BR$2471)+(V3110*BR$2472)+(Z3110*BR$2473)</f>
        <v>#REF!</v>
      </c>
      <c r="BP3110" s="599" t="e">
        <f>((AZ3110-BB3110)*BR$2475)+((AT3110-AV3110)*BR$2474)+(H3110*BR$2476)+(P3110*BR$2477)</f>
        <v>#REF!</v>
      </c>
      <c r="BQ3110" s="54"/>
      <c r="BR3110" s="54"/>
      <c r="BS3110" s="54"/>
    </row>
    <row r="3111" spans="1:71" ht="21.75" customHeight="1">
      <c r="A3111" s="54"/>
      <c r="B3111" s="566"/>
      <c r="C3111" s="560" t="str">
        <f>IF(ROSTER!D$20="","",ROSTER!D$20)</f>
        <v/>
      </c>
      <c r="D3111" s="561"/>
      <c r="E3111" s="547"/>
      <c r="F3111" s="502"/>
      <c r="G3111" s="507"/>
      <c r="H3111" s="544"/>
      <c r="I3111" s="545"/>
      <c r="J3111" s="540"/>
      <c r="K3111" s="541"/>
      <c r="L3111" s="553"/>
      <c r="M3111" s="559"/>
      <c r="N3111" s="556" t="s">
        <v>14</v>
      </c>
      <c r="O3111" s="557"/>
      <c r="P3111" s="540"/>
      <c r="Q3111" s="541"/>
      <c r="R3111" s="553"/>
      <c r="S3111" s="559"/>
      <c r="T3111" s="592"/>
      <c r="U3111" s="593"/>
      <c r="V3111" s="551"/>
      <c r="W3111" s="545"/>
      <c r="X3111" s="540"/>
      <c r="Y3111" s="545"/>
      <c r="Z3111" s="540"/>
      <c r="AA3111" s="545"/>
      <c r="AB3111" s="540"/>
      <c r="AC3111" s="541"/>
      <c r="AD3111" s="553"/>
      <c r="AE3111" s="559"/>
      <c r="AF3111" s="588"/>
      <c r="AG3111" s="589"/>
      <c r="AH3111" s="540"/>
      <c r="AI3111" s="541"/>
      <c r="AJ3111" s="553"/>
      <c r="AK3111" s="559"/>
      <c r="AL3111" s="592"/>
      <c r="AM3111" s="593"/>
      <c r="AN3111" s="540"/>
      <c r="AO3111" s="541"/>
      <c r="AP3111" s="553"/>
      <c r="AQ3111" s="559"/>
      <c r="AR3111" s="592"/>
      <c r="AS3111" s="593"/>
      <c r="AT3111" s="580"/>
      <c r="AU3111" s="581"/>
      <c r="AV3111" s="576"/>
      <c r="AW3111" s="577"/>
      <c r="AX3111" s="592"/>
      <c r="AY3111" s="593"/>
      <c r="AZ3111" s="540"/>
      <c r="BA3111" s="541"/>
      <c r="BB3111" s="553"/>
      <c r="BC3111" s="559"/>
      <c r="BD3111" s="592"/>
      <c r="BE3111" s="593"/>
      <c r="BF3111" s="580"/>
      <c r="BG3111" s="581"/>
      <c r="BH3111" s="576"/>
      <c r="BI3111" s="577"/>
      <c r="BJ3111" s="592"/>
      <c r="BK3111" s="593"/>
      <c r="BL3111" s="653"/>
      <c r="BM3111" s="654"/>
      <c r="BN3111" s="655"/>
      <c r="BO3111" s="600"/>
      <c r="BP3111" s="600"/>
      <c r="BQ3111" s="54"/>
      <c r="BR3111" s="54"/>
      <c r="BS3111" s="54"/>
    </row>
    <row r="3112" spans="1:71" ht="21.75" customHeight="1">
      <c r="A3112" s="54"/>
      <c r="B3112" s="565" t="str">
        <f>IF(ROSTER!B$22="","",ROSTER!B$22)</f>
        <v/>
      </c>
      <c r="C3112" s="536" t="str">
        <f>IF(ROSTER!C$22="","",ROSTER!C$22)</f>
        <v/>
      </c>
      <c r="D3112" s="537"/>
      <c r="E3112" s="546"/>
      <c r="F3112" s="501">
        <f>IF(E3112="y",1,IF(E3112="S",1,0))</f>
        <v>0</v>
      </c>
      <c r="G3112" s="506">
        <f>IF(E3112="S",1,0)</f>
        <v>0</v>
      </c>
      <c r="H3112" s="542"/>
      <c r="I3112" s="543"/>
      <c r="J3112" s="538"/>
      <c r="K3112" s="539"/>
      <c r="L3112" s="552"/>
      <c r="M3112" s="558"/>
      <c r="N3112" s="554">
        <f>L3112+J3112</f>
        <v>0</v>
      </c>
      <c r="O3112" s="555"/>
      <c r="P3112" s="538"/>
      <c r="Q3112" s="539"/>
      <c r="R3112" s="552"/>
      <c r="S3112" s="558"/>
      <c r="T3112" s="590">
        <f t="shared" ref="T3112:T3141" si="2799">R3112-P3112</f>
        <v>0</v>
      </c>
      <c r="U3112" s="591"/>
      <c r="V3112" s="550"/>
      <c r="W3112" s="543"/>
      <c r="X3112" s="538"/>
      <c r="Y3112" s="543"/>
      <c r="Z3112" s="538"/>
      <c r="AA3112" s="543"/>
      <c r="AB3112" s="538"/>
      <c r="AC3112" s="539"/>
      <c r="AD3112" s="552"/>
      <c r="AE3112" s="558"/>
      <c r="AF3112" s="586">
        <f>IF(AB3112=0,0,(AD3112/AB3112)*100)</f>
        <v>0</v>
      </c>
      <c r="AG3112" s="587"/>
      <c r="AH3112" s="538"/>
      <c r="AI3112" s="539"/>
      <c r="AJ3112" s="552"/>
      <c r="AK3112" s="558"/>
      <c r="AL3112" s="590">
        <f>IF(AH3112=0,0,(AJ3112/AH3112)*100)</f>
        <v>0</v>
      </c>
      <c r="AM3112" s="591"/>
      <c r="AN3112" s="538"/>
      <c r="AO3112" s="539"/>
      <c r="AP3112" s="552"/>
      <c r="AQ3112" s="558"/>
      <c r="AR3112" s="590">
        <f>IF(AN3112=0,0,(AP3112/AN3112)*100)</f>
        <v>0</v>
      </c>
      <c r="AS3112" s="591"/>
      <c r="AT3112" s="578">
        <f>AB3112+AH3112+AN3112</f>
        <v>0</v>
      </c>
      <c r="AU3112" s="579"/>
      <c r="AV3112" s="574">
        <f>AD3112+AJ3112+AP3112</f>
        <v>0</v>
      </c>
      <c r="AW3112" s="575"/>
      <c r="AX3112" s="590">
        <f>IF(AT3112=0,0,(AV3112/AT3112)*100)</f>
        <v>0</v>
      </c>
      <c r="AY3112" s="591"/>
      <c r="AZ3112" s="538"/>
      <c r="BA3112" s="539"/>
      <c r="BB3112" s="552"/>
      <c r="BC3112" s="558"/>
      <c r="BD3112" s="590">
        <f>IF(AZ3112=0,0,(BB3112/AZ3112)*100)</f>
        <v>0</v>
      </c>
      <c r="BE3112" s="591"/>
      <c r="BF3112" s="578">
        <f>AT3112+AZ3112</f>
        <v>0</v>
      </c>
      <c r="BG3112" s="579"/>
      <c r="BH3112" s="574">
        <f>AV3112+BB3112</f>
        <v>0</v>
      </c>
      <c r="BI3112" s="575"/>
      <c r="BJ3112" s="590">
        <f>IF(BF3112=0,0,(BH3112/BF3112)*100)</f>
        <v>0</v>
      </c>
      <c r="BK3112" s="591"/>
      <c r="BL3112" s="650">
        <f>(AD3112*2)+(AJ3112*2)+(AP3112*3)+BB3112</f>
        <v>0</v>
      </c>
      <c r="BM3112" s="651"/>
      <c r="BN3112" s="652"/>
      <c r="BO3112" s="599" t="e">
        <f>(BL3112*BR$2468)+(N3112*BR$2469)+(X3112*BR$2470)+(R3112*BR$2471)+(V3112*BR$2472)+(Z3112*BR$2473)</f>
        <v>#REF!</v>
      </c>
      <c r="BP3112" s="599" t="e">
        <f>((AZ3112-BB3112)*BR$2475)+((AT3112-AV3112)*BR$2474)+(H3112*BR$2476)+(P3112*BR$2477)</f>
        <v>#REF!</v>
      </c>
      <c r="BQ3112" s="54"/>
      <c r="BR3112" s="54"/>
      <c r="BS3112" s="54"/>
    </row>
    <row r="3113" spans="1:71" ht="21.75" customHeight="1">
      <c r="A3113" s="54"/>
      <c r="B3113" s="566"/>
      <c r="C3113" s="560" t="str">
        <f>IF(ROSTER!D$22="","",ROSTER!D$22)</f>
        <v/>
      </c>
      <c r="D3113" s="561"/>
      <c r="E3113" s="547"/>
      <c r="F3113" s="502"/>
      <c r="G3113" s="507"/>
      <c r="H3113" s="544"/>
      <c r="I3113" s="545"/>
      <c r="J3113" s="540"/>
      <c r="K3113" s="541"/>
      <c r="L3113" s="553"/>
      <c r="M3113" s="559"/>
      <c r="N3113" s="556" t="s">
        <v>14</v>
      </c>
      <c r="O3113" s="557"/>
      <c r="P3113" s="540"/>
      <c r="Q3113" s="541"/>
      <c r="R3113" s="553"/>
      <c r="S3113" s="559"/>
      <c r="T3113" s="592"/>
      <c r="U3113" s="593"/>
      <c r="V3113" s="551"/>
      <c r="W3113" s="545"/>
      <c r="X3113" s="540"/>
      <c r="Y3113" s="545"/>
      <c r="Z3113" s="540"/>
      <c r="AA3113" s="545"/>
      <c r="AB3113" s="540"/>
      <c r="AC3113" s="541"/>
      <c r="AD3113" s="553"/>
      <c r="AE3113" s="559"/>
      <c r="AF3113" s="588"/>
      <c r="AG3113" s="589"/>
      <c r="AH3113" s="540"/>
      <c r="AI3113" s="541"/>
      <c r="AJ3113" s="553"/>
      <c r="AK3113" s="559"/>
      <c r="AL3113" s="592"/>
      <c r="AM3113" s="593"/>
      <c r="AN3113" s="540"/>
      <c r="AO3113" s="541"/>
      <c r="AP3113" s="553"/>
      <c r="AQ3113" s="559"/>
      <c r="AR3113" s="592"/>
      <c r="AS3113" s="593"/>
      <c r="AT3113" s="580"/>
      <c r="AU3113" s="581"/>
      <c r="AV3113" s="576"/>
      <c r="AW3113" s="577"/>
      <c r="AX3113" s="592"/>
      <c r="AY3113" s="593"/>
      <c r="AZ3113" s="540"/>
      <c r="BA3113" s="541"/>
      <c r="BB3113" s="553"/>
      <c r="BC3113" s="559"/>
      <c r="BD3113" s="592"/>
      <c r="BE3113" s="593"/>
      <c r="BF3113" s="580"/>
      <c r="BG3113" s="581"/>
      <c r="BH3113" s="576"/>
      <c r="BI3113" s="577"/>
      <c r="BJ3113" s="592"/>
      <c r="BK3113" s="593"/>
      <c r="BL3113" s="653"/>
      <c r="BM3113" s="654"/>
      <c r="BN3113" s="655"/>
      <c r="BO3113" s="600"/>
      <c r="BP3113" s="600"/>
      <c r="BQ3113" s="54"/>
      <c r="BR3113" s="54"/>
      <c r="BS3113" s="54"/>
    </row>
    <row r="3114" spans="1:71" ht="21.75" customHeight="1">
      <c r="A3114" s="54"/>
      <c r="B3114" s="565" t="str">
        <f>IF(ROSTER!B$24="","",ROSTER!B$24)</f>
        <v/>
      </c>
      <c r="C3114" s="536" t="str">
        <f>IF(ROSTER!C$24="","",ROSTER!C$24)</f>
        <v/>
      </c>
      <c r="D3114" s="537"/>
      <c r="E3114" s="546"/>
      <c r="F3114" s="501">
        <f>IF(E3114="y",1,IF(E3114="S",1,0))</f>
        <v>0</v>
      </c>
      <c r="G3114" s="506">
        <f>IF(E3114="S",1,0)</f>
        <v>0</v>
      </c>
      <c r="H3114" s="542"/>
      <c r="I3114" s="543"/>
      <c r="J3114" s="538"/>
      <c r="K3114" s="539"/>
      <c r="L3114" s="552"/>
      <c r="M3114" s="558"/>
      <c r="N3114" s="554">
        <f>L3114+J3114</f>
        <v>0</v>
      </c>
      <c r="O3114" s="555"/>
      <c r="P3114" s="538"/>
      <c r="Q3114" s="539"/>
      <c r="R3114" s="552"/>
      <c r="S3114" s="558"/>
      <c r="T3114" s="590">
        <f t="shared" ref="T3114:T3141" si="2800">R3114-P3114</f>
        <v>0</v>
      </c>
      <c r="U3114" s="591"/>
      <c r="V3114" s="550"/>
      <c r="W3114" s="543"/>
      <c r="X3114" s="538"/>
      <c r="Y3114" s="543"/>
      <c r="Z3114" s="538"/>
      <c r="AA3114" s="543"/>
      <c r="AB3114" s="538"/>
      <c r="AC3114" s="539"/>
      <c r="AD3114" s="552"/>
      <c r="AE3114" s="558"/>
      <c r="AF3114" s="586">
        <f>IF(AB3114=0,0,(AD3114/AB3114)*100)</f>
        <v>0</v>
      </c>
      <c r="AG3114" s="587"/>
      <c r="AH3114" s="538"/>
      <c r="AI3114" s="539"/>
      <c r="AJ3114" s="552"/>
      <c r="AK3114" s="558"/>
      <c r="AL3114" s="590">
        <f>IF(AH3114=0,0,(AJ3114/AH3114)*100)</f>
        <v>0</v>
      </c>
      <c r="AM3114" s="591"/>
      <c r="AN3114" s="538"/>
      <c r="AO3114" s="539"/>
      <c r="AP3114" s="552"/>
      <c r="AQ3114" s="558"/>
      <c r="AR3114" s="590">
        <f>IF(AN3114=0,0,(AP3114/AN3114)*100)</f>
        <v>0</v>
      </c>
      <c r="AS3114" s="591"/>
      <c r="AT3114" s="578">
        <f>AB3114+AH3114+AN3114</f>
        <v>0</v>
      </c>
      <c r="AU3114" s="579"/>
      <c r="AV3114" s="574">
        <f>AD3114+AJ3114+AP3114</f>
        <v>0</v>
      </c>
      <c r="AW3114" s="575"/>
      <c r="AX3114" s="590">
        <f>IF(AT3114=0,0,(AV3114/AT3114)*100)</f>
        <v>0</v>
      </c>
      <c r="AY3114" s="591"/>
      <c r="AZ3114" s="538"/>
      <c r="BA3114" s="539"/>
      <c r="BB3114" s="552"/>
      <c r="BC3114" s="558"/>
      <c r="BD3114" s="590">
        <f>IF(AZ3114=0,0,(BB3114/AZ3114)*100)</f>
        <v>0</v>
      </c>
      <c r="BE3114" s="591"/>
      <c r="BF3114" s="578">
        <f>AT3114+AZ3114</f>
        <v>0</v>
      </c>
      <c r="BG3114" s="579"/>
      <c r="BH3114" s="574">
        <f>AV3114+BB3114</f>
        <v>0</v>
      </c>
      <c r="BI3114" s="575"/>
      <c r="BJ3114" s="590">
        <f>IF(BF3114=0,0,(BH3114/BF3114)*100)</f>
        <v>0</v>
      </c>
      <c r="BK3114" s="591"/>
      <c r="BL3114" s="650">
        <f>(AD3114*2)+(AJ3114*2)+(AP3114*3)+BB3114</f>
        <v>0</v>
      </c>
      <c r="BM3114" s="651"/>
      <c r="BN3114" s="652"/>
      <c r="BO3114" s="599" t="e">
        <f>(BL3114*BR$2468)+(N3114*BR$2469)+(X3114*BR$2470)+(R3114*BR$2471)+(V3114*BR$2472)+(Z3114*BR$2473)</f>
        <v>#REF!</v>
      </c>
      <c r="BP3114" s="599" t="e">
        <f>((AZ3114-BB3114)*BR$2475)+((AT3114-AV3114)*BR$2474)+(H3114*BR$2476)+(P3114*BR$2477)</f>
        <v>#REF!</v>
      </c>
      <c r="BQ3114" s="54"/>
      <c r="BR3114" s="54"/>
      <c r="BS3114" s="54"/>
    </row>
    <row r="3115" spans="1:71" ht="21.75" customHeight="1">
      <c r="A3115" s="54"/>
      <c r="B3115" s="566"/>
      <c r="C3115" s="560" t="str">
        <f>IF(ROSTER!D$24="","",ROSTER!D$24)</f>
        <v/>
      </c>
      <c r="D3115" s="561"/>
      <c r="E3115" s="547"/>
      <c r="F3115" s="502"/>
      <c r="G3115" s="507"/>
      <c r="H3115" s="544"/>
      <c r="I3115" s="545"/>
      <c r="J3115" s="540"/>
      <c r="K3115" s="541"/>
      <c r="L3115" s="553"/>
      <c r="M3115" s="559"/>
      <c r="N3115" s="556" t="s">
        <v>14</v>
      </c>
      <c r="O3115" s="557"/>
      <c r="P3115" s="540"/>
      <c r="Q3115" s="541"/>
      <c r="R3115" s="553"/>
      <c r="S3115" s="559"/>
      <c r="T3115" s="592"/>
      <c r="U3115" s="593"/>
      <c r="V3115" s="551"/>
      <c r="W3115" s="545"/>
      <c r="X3115" s="540"/>
      <c r="Y3115" s="545"/>
      <c r="Z3115" s="540"/>
      <c r="AA3115" s="545"/>
      <c r="AB3115" s="540"/>
      <c r="AC3115" s="541"/>
      <c r="AD3115" s="553"/>
      <c r="AE3115" s="559"/>
      <c r="AF3115" s="588"/>
      <c r="AG3115" s="589"/>
      <c r="AH3115" s="540"/>
      <c r="AI3115" s="541"/>
      <c r="AJ3115" s="553"/>
      <c r="AK3115" s="559"/>
      <c r="AL3115" s="592"/>
      <c r="AM3115" s="593"/>
      <c r="AN3115" s="540"/>
      <c r="AO3115" s="541"/>
      <c r="AP3115" s="553"/>
      <c r="AQ3115" s="559"/>
      <c r="AR3115" s="592"/>
      <c r="AS3115" s="593"/>
      <c r="AT3115" s="580"/>
      <c r="AU3115" s="581"/>
      <c r="AV3115" s="576"/>
      <c r="AW3115" s="577"/>
      <c r="AX3115" s="592"/>
      <c r="AY3115" s="593"/>
      <c r="AZ3115" s="540"/>
      <c r="BA3115" s="541"/>
      <c r="BB3115" s="553"/>
      <c r="BC3115" s="559"/>
      <c r="BD3115" s="592"/>
      <c r="BE3115" s="593"/>
      <c r="BF3115" s="580"/>
      <c r="BG3115" s="581"/>
      <c r="BH3115" s="576"/>
      <c r="BI3115" s="577"/>
      <c r="BJ3115" s="592"/>
      <c r="BK3115" s="593"/>
      <c r="BL3115" s="653"/>
      <c r="BM3115" s="654"/>
      <c r="BN3115" s="655"/>
      <c r="BO3115" s="600"/>
      <c r="BP3115" s="600"/>
      <c r="BQ3115" s="54"/>
      <c r="BR3115" s="54"/>
      <c r="BS3115" s="54"/>
    </row>
    <row r="3116" spans="1:71" ht="21.75" customHeight="1">
      <c r="A3116" s="54"/>
      <c r="B3116" s="565" t="str">
        <f>IF(ROSTER!B$26="","",ROSTER!B$26)</f>
        <v/>
      </c>
      <c r="C3116" s="536" t="str">
        <f>IF(ROSTER!C$26="","",ROSTER!C$26)</f>
        <v/>
      </c>
      <c r="D3116" s="537"/>
      <c r="E3116" s="546"/>
      <c r="F3116" s="501">
        <f>IF(E3116="y",1,IF(E3116="S",1,0))</f>
        <v>0</v>
      </c>
      <c r="G3116" s="506">
        <f>IF(E3116="S",1,0)</f>
        <v>0</v>
      </c>
      <c r="H3116" s="542"/>
      <c r="I3116" s="543"/>
      <c r="J3116" s="538"/>
      <c r="K3116" s="539"/>
      <c r="L3116" s="552"/>
      <c r="M3116" s="558"/>
      <c r="N3116" s="554">
        <f>L3116+J3116</f>
        <v>0</v>
      </c>
      <c r="O3116" s="555"/>
      <c r="P3116" s="538"/>
      <c r="Q3116" s="539"/>
      <c r="R3116" s="552"/>
      <c r="S3116" s="558"/>
      <c r="T3116" s="590">
        <f t="shared" ref="T3116:T3141" si="2801">R3116-P3116</f>
        <v>0</v>
      </c>
      <c r="U3116" s="591"/>
      <c r="V3116" s="550"/>
      <c r="W3116" s="543"/>
      <c r="X3116" s="538"/>
      <c r="Y3116" s="543"/>
      <c r="Z3116" s="538"/>
      <c r="AA3116" s="543"/>
      <c r="AB3116" s="538"/>
      <c r="AC3116" s="539"/>
      <c r="AD3116" s="552"/>
      <c r="AE3116" s="558"/>
      <c r="AF3116" s="586">
        <f>IF(AB3116=0,0,(AD3116/AB3116)*100)</f>
        <v>0</v>
      </c>
      <c r="AG3116" s="587"/>
      <c r="AH3116" s="538"/>
      <c r="AI3116" s="539"/>
      <c r="AJ3116" s="552"/>
      <c r="AK3116" s="558"/>
      <c r="AL3116" s="590">
        <f>IF(AH3116=0,0,(AJ3116/AH3116)*100)</f>
        <v>0</v>
      </c>
      <c r="AM3116" s="591"/>
      <c r="AN3116" s="538"/>
      <c r="AO3116" s="539"/>
      <c r="AP3116" s="552"/>
      <c r="AQ3116" s="558"/>
      <c r="AR3116" s="590">
        <f>IF(AN3116=0,0,(AP3116/AN3116)*100)</f>
        <v>0</v>
      </c>
      <c r="AS3116" s="591"/>
      <c r="AT3116" s="578">
        <f>AB3116+AH3116+AN3116</f>
        <v>0</v>
      </c>
      <c r="AU3116" s="579"/>
      <c r="AV3116" s="574">
        <f>AD3116+AJ3116+AP3116</f>
        <v>0</v>
      </c>
      <c r="AW3116" s="575"/>
      <c r="AX3116" s="590">
        <f>IF(AT3116=0,0,(AV3116/AT3116)*100)</f>
        <v>0</v>
      </c>
      <c r="AY3116" s="591"/>
      <c r="AZ3116" s="538"/>
      <c r="BA3116" s="539"/>
      <c r="BB3116" s="552"/>
      <c r="BC3116" s="558"/>
      <c r="BD3116" s="590">
        <f>IF(AZ3116=0,0,(BB3116/AZ3116)*100)</f>
        <v>0</v>
      </c>
      <c r="BE3116" s="591"/>
      <c r="BF3116" s="578">
        <f>AT3116+AZ3116</f>
        <v>0</v>
      </c>
      <c r="BG3116" s="579"/>
      <c r="BH3116" s="574">
        <f>AV3116+BB3116</f>
        <v>0</v>
      </c>
      <c r="BI3116" s="575"/>
      <c r="BJ3116" s="590">
        <f>IF(BF3116=0,0,(BH3116/BF3116)*100)</f>
        <v>0</v>
      </c>
      <c r="BK3116" s="591"/>
      <c r="BL3116" s="650">
        <f>(AD3116*2)+(AJ3116*2)+(AP3116*3)+BB3116</f>
        <v>0</v>
      </c>
      <c r="BM3116" s="651"/>
      <c r="BN3116" s="652"/>
      <c r="BO3116" s="599" t="e">
        <f>(BL3116*BR$2468)+(N3116*BR$2469)+(X3116*BR$2470)+(R3116*BR$2471)+(V3116*BR$2472)+(Z3116*BR$2473)</f>
        <v>#REF!</v>
      </c>
      <c r="BP3116" s="599" t="e">
        <f>((AZ3116-BB3116)*BR$2475)+((AT3116-AV3116)*BR$2474)+(H3116*BR$2476)+(P3116*BR$2477)</f>
        <v>#REF!</v>
      </c>
      <c r="BQ3116" s="54"/>
      <c r="BR3116" s="54"/>
      <c r="BS3116" s="54"/>
    </row>
    <row r="3117" spans="1:71" ht="21.75" customHeight="1">
      <c r="A3117" s="54"/>
      <c r="B3117" s="566"/>
      <c r="C3117" s="560" t="str">
        <f>IF(ROSTER!D$26="","",ROSTER!D$26)</f>
        <v/>
      </c>
      <c r="D3117" s="561"/>
      <c r="E3117" s="547"/>
      <c r="F3117" s="502"/>
      <c r="G3117" s="507"/>
      <c r="H3117" s="544"/>
      <c r="I3117" s="545"/>
      <c r="J3117" s="540"/>
      <c r="K3117" s="541"/>
      <c r="L3117" s="553"/>
      <c r="M3117" s="559"/>
      <c r="N3117" s="556" t="s">
        <v>14</v>
      </c>
      <c r="O3117" s="557"/>
      <c r="P3117" s="540"/>
      <c r="Q3117" s="541"/>
      <c r="R3117" s="553"/>
      <c r="S3117" s="559"/>
      <c r="T3117" s="592"/>
      <c r="U3117" s="593"/>
      <c r="V3117" s="551"/>
      <c r="W3117" s="545"/>
      <c r="X3117" s="540"/>
      <c r="Y3117" s="545"/>
      <c r="Z3117" s="540"/>
      <c r="AA3117" s="545"/>
      <c r="AB3117" s="540"/>
      <c r="AC3117" s="541"/>
      <c r="AD3117" s="553"/>
      <c r="AE3117" s="559"/>
      <c r="AF3117" s="588"/>
      <c r="AG3117" s="589"/>
      <c r="AH3117" s="540"/>
      <c r="AI3117" s="541"/>
      <c r="AJ3117" s="553"/>
      <c r="AK3117" s="559"/>
      <c r="AL3117" s="592"/>
      <c r="AM3117" s="593"/>
      <c r="AN3117" s="540"/>
      <c r="AO3117" s="541"/>
      <c r="AP3117" s="553"/>
      <c r="AQ3117" s="559"/>
      <c r="AR3117" s="592"/>
      <c r="AS3117" s="593"/>
      <c r="AT3117" s="580"/>
      <c r="AU3117" s="581"/>
      <c r="AV3117" s="576"/>
      <c r="AW3117" s="577"/>
      <c r="AX3117" s="592"/>
      <c r="AY3117" s="593"/>
      <c r="AZ3117" s="540"/>
      <c r="BA3117" s="541"/>
      <c r="BB3117" s="553"/>
      <c r="BC3117" s="559"/>
      <c r="BD3117" s="592"/>
      <c r="BE3117" s="593"/>
      <c r="BF3117" s="580"/>
      <c r="BG3117" s="581"/>
      <c r="BH3117" s="576"/>
      <c r="BI3117" s="577"/>
      <c r="BJ3117" s="592"/>
      <c r="BK3117" s="593"/>
      <c r="BL3117" s="653"/>
      <c r="BM3117" s="654"/>
      <c r="BN3117" s="655"/>
      <c r="BO3117" s="600"/>
      <c r="BP3117" s="600"/>
      <c r="BQ3117" s="54"/>
      <c r="BR3117" s="54"/>
      <c r="BS3117" s="54"/>
    </row>
    <row r="3118" spans="1:71" ht="21.75" customHeight="1">
      <c r="A3118" s="54"/>
      <c r="B3118" s="565" t="str">
        <f>IF(ROSTER!B$28="","",ROSTER!B$28)</f>
        <v/>
      </c>
      <c r="C3118" s="536" t="str">
        <f>IF(ROSTER!C$28="","",ROSTER!C$28)</f>
        <v/>
      </c>
      <c r="D3118" s="537"/>
      <c r="E3118" s="546"/>
      <c r="F3118" s="501">
        <f>IF(E3118="y",1,IF(E3118="S",1,0))</f>
        <v>0</v>
      </c>
      <c r="G3118" s="506">
        <f>IF(E3118="S",1,0)</f>
        <v>0</v>
      </c>
      <c r="H3118" s="542"/>
      <c r="I3118" s="543"/>
      <c r="J3118" s="538"/>
      <c r="K3118" s="539"/>
      <c r="L3118" s="552"/>
      <c r="M3118" s="558"/>
      <c r="N3118" s="554">
        <f>L3118+J3118</f>
        <v>0</v>
      </c>
      <c r="O3118" s="555"/>
      <c r="P3118" s="538"/>
      <c r="Q3118" s="539"/>
      <c r="R3118" s="552"/>
      <c r="S3118" s="558"/>
      <c r="T3118" s="590">
        <f t="shared" ref="T3118:T3141" si="2802">R3118-P3118</f>
        <v>0</v>
      </c>
      <c r="U3118" s="591"/>
      <c r="V3118" s="550"/>
      <c r="W3118" s="543"/>
      <c r="X3118" s="538"/>
      <c r="Y3118" s="543"/>
      <c r="Z3118" s="538"/>
      <c r="AA3118" s="543"/>
      <c r="AB3118" s="538"/>
      <c r="AC3118" s="539"/>
      <c r="AD3118" s="552"/>
      <c r="AE3118" s="558"/>
      <c r="AF3118" s="586">
        <f>IF(AB3118=0,0,(AD3118/AB3118)*100)</f>
        <v>0</v>
      </c>
      <c r="AG3118" s="587"/>
      <c r="AH3118" s="538"/>
      <c r="AI3118" s="539"/>
      <c r="AJ3118" s="552"/>
      <c r="AK3118" s="558"/>
      <c r="AL3118" s="590">
        <f>IF(AH3118=0,0,(AJ3118/AH3118)*100)</f>
        <v>0</v>
      </c>
      <c r="AM3118" s="591"/>
      <c r="AN3118" s="538"/>
      <c r="AO3118" s="539"/>
      <c r="AP3118" s="552"/>
      <c r="AQ3118" s="558"/>
      <c r="AR3118" s="590">
        <f>IF(AN3118=0,0,(AP3118/AN3118)*100)</f>
        <v>0</v>
      </c>
      <c r="AS3118" s="591"/>
      <c r="AT3118" s="578">
        <f>AB3118+AH3118+AN3118</f>
        <v>0</v>
      </c>
      <c r="AU3118" s="579"/>
      <c r="AV3118" s="574">
        <f>AD3118+AJ3118+AP3118</f>
        <v>0</v>
      </c>
      <c r="AW3118" s="575"/>
      <c r="AX3118" s="590">
        <f>IF(AT3118=0,0,(AV3118/AT3118)*100)</f>
        <v>0</v>
      </c>
      <c r="AY3118" s="591"/>
      <c r="AZ3118" s="538"/>
      <c r="BA3118" s="539"/>
      <c r="BB3118" s="552"/>
      <c r="BC3118" s="558"/>
      <c r="BD3118" s="590">
        <f>IF(AZ3118=0,0,(BB3118/AZ3118)*100)</f>
        <v>0</v>
      </c>
      <c r="BE3118" s="591"/>
      <c r="BF3118" s="578">
        <f>AT3118+AZ3118</f>
        <v>0</v>
      </c>
      <c r="BG3118" s="579"/>
      <c r="BH3118" s="574">
        <f>AV3118+BB3118</f>
        <v>0</v>
      </c>
      <c r="BI3118" s="575"/>
      <c r="BJ3118" s="590">
        <f>IF(BF3118=0,0,(BH3118/BF3118)*100)</f>
        <v>0</v>
      </c>
      <c r="BK3118" s="591"/>
      <c r="BL3118" s="650">
        <f>(AD3118*2)+(AJ3118*2)+(AP3118*3)+BB3118</f>
        <v>0</v>
      </c>
      <c r="BM3118" s="651"/>
      <c r="BN3118" s="652"/>
      <c r="BO3118" s="599" t="e">
        <f>(BL3118*BR$2468)+(N3118*BR$2469)+(X3118*BR$2470)+(R3118*BR$2471)+(V3118*BR$2472)+(Z3118*BR$2473)</f>
        <v>#REF!</v>
      </c>
      <c r="BP3118" s="599" t="e">
        <f>((AZ3118-BB3118)*BR$2475)+((AT3118-AV3118)*BR$2474)+(H3118*BR$2476)+(P3118*BR$2477)</f>
        <v>#REF!</v>
      </c>
      <c r="BQ3118" s="54"/>
      <c r="BR3118" s="54"/>
      <c r="BS3118" s="54"/>
    </row>
    <row r="3119" spans="1:71" ht="21.75" customHeight="1">
      <c r="A3119" s="54"/>
      <c r="B3119" s="566"/>
      <c r="C3119" s="560" t="str">
        <f>IF(ROSTER!D$28="","",ROSTER!D$28)</f>
        <v/>
      </c>
      <c r="D3119" s="561"/>
      <c r="E3119" s="547"/>
      <c r="F3119" s="502"/>
      <c r="G3119" s="507"/>
      <c r="H3119" s="544"/>
      <c r="I3119" s="545"/>
      <c r="J3119" s="540"/>
      <c r="K3119" s="541"/>
      <c r="L3119" s="553"/>
      <c r="M3119" s="559"/>
      <c r="N3119" s="556" t="s">
        <v>14</v>
      </c>
      <c r="O3119" s="557"/>
      <c r="P3119" s="540"/>
      <c r="Q3119" s="541"/>
      <c r="R3119" s="553"/>
      <c r="S3119" s="559"/>
      <c r="T3119" s="592"/>
      <c r="U3119" s="593"/>
      <c r="V3119" s="551"/>
      <c r="W3119" s="545"/>
      <c r="X3119" s="540"/>
      <c r="Y3119" s="545"/>
      <c r="Z3119" s="540"/>
      <c r="AA3119" s="545"/>
      <c r="AB3119" s="540"/>
      <c r="AC3119" s="541"/>
      <c r="AD3119" s="553"/>
      <c r="AE3119" s="559"/>
      <c r="AF3119" s="588"/>
      <c r="AG3119" s="589"/>
      <c r="AH3119" s="540"/>
      <c r="AI3119" s="541"/>
      <c r="AJ3119" s="553"/>
      <c r="AK3119" s="559"/>
      <c r="AL3119" s="592"/>
      <c r="AM3119" s="593"/>
      <c r="AN3119" s="540"/>
      <c r="AO3119" s="541"/>
      <c r="AP3119" s="553"/>
      <c r="AQ3119" s="559"/>
      <c r="AR3119" s="592"/>
      <c r="AS3119" s="593"/>
      <c r="AT3119" s="580"/>
      <c r="AU3119" s="581"/>
      <c r="AV3119" s="576"/>
      <c r="AW3119" s="577"/>
      <c r="AX3119" s="592"/>
      <c r="AY3119" s="593"/>
      <c r="AZ3119" s="540"/>
      <c r="BA3119" s="541"/>
      <c r="BB3119" s="553"/>
      <c r="BC3119" s="559"/>
      <c r="BD3119" s="592"/>
      <c r="BE3119" s="593"/>
      <c r="BF3119" s="580"/>
      <c r="BG3119" s="581"/>
      <c r="BH3119" s="576"/>
      <c r="BI3119" s="577"/>
      <c r="BJ3119" s="592"/>
      <c r="BK3119" s="593"/>
      <c r="BL3119" s="653"/>
      <c r="BM3119" s="654"/>
      <c r="BN3119" s="655"/>
      <c r="BO3119" s="600"/>
      <c r="BP3119" s="600"/>
      <c r="BQ3119" s="54"/>
      <c r="BR3119" s="54"/>
      <c r="BS3119" s="54"/>
    </row>
    <row r="3120" spans="1:71" ht="21.75" customHeight="1">
      <c r="A3120" s="54"/>
      <c r="B3120" s="565" t="str">
        <f>IF(ROSTER!B$30="","",ROSTER!B$30)</f>
        <v/>
      </c>
      <c r="C3120" s="536" t="str">
        <f>IF(ROSTER!C$30="","",ROSTER!C$30)</f>
        <v/>
      </c>
      <c r="D3120" s="537"/>
      <c r="E3120" s="546"/>
      <c r="F3120" s="501">
        <f>IF(E3120="y",1,IF(E3120="S",1,0))</f>
        <v>0</v>
      </c>
      <c r="G3120" s="506">
        <f>IF(E3120="S",1,0)</f>
        <v>0</v>
      </c>
      <c r="H3120" s="542"/>
      <c r="I3120" s="543"/>
      <c r="J3120" s="538"/>
      <c r="K3120" s="539"/>
      <c r="L3120" s="552"/>
      <c r="M3120" s="558"/>
      <c r="N3120" s="554">
        <f>L3120+J3120</f>
        <v>0</v>
      </c>
      <c r="O3120" s="555"/>
      <c r="P3120" s="538"/>
      <c r="Q3120" s="539"/>
      <c r="R3120" s="552"/>
      <c r="S3120" s="558"/>
      <c r="T3120" s="590">
        <f t="shared" ref="T3120:T3141" si="2803">R3120-P3120</f>
        <v>0</v>
      </c>
      <c r="U3120" s="591"/>
      <c r="V3120" s="550"/>
      <c r="W3120" s="543"/>
      <c r="X3120" s="538"/>
      <c r="Y3120" s="543"/>
      <c r="Z3120" s="538"/>
      <c r="AA3120" s="543"/>
      <c r="AB3120" s="538"/>
      <c r="AC3120" s="539"/>
      <c r="AD3120" s="552"/>
      <c r="AE3120" s="558"/>
      <c r="AF3120" s="586">
        <f>IF(AB3120=0,0,(AD3120/AB3120)*100)</f>
        <v>0</v>
      </c>
      <c r="AG3120" s="587"/>
      <c r="AH3120" s="538"/>
      <c r="AI3120" s="539"/>
      <c r="AJ3120" s="552"/>
      <c r="AK3120" s="558"/>
      <c r="AL3120" s="590">
        <f>IF(AH3120=0,0,(AJ3120/AH3120)*100)</f>
        <v>0</v>
      </c>
      <c r="AM3120" s="591"/>
      <c r="AN3120" s="538"/>
      <c r="AO3120" s="539"/>
      <c r="AP3120" s="552"/>
      <c r="AQ3120" s="558"/>
      <c r="AR3120" s="590">
        <f>IF(AN3120=0,0,(AP3120/AN3120)*100)</f>
        <v>0</v>
      </c>
      <c r="AS3120" s="591"/>
      <c r="AT3120" s="578">
        <f>AB3120+AH3120+AN3120</f>
        <v>0</v>
      </c>
      <c r="AU3120" s="579"/>
      <c r="AV3120" s="574">
        <f>AD3120+AJ3120+AP3120</f>
        <v>0</v>
      </c>
      <c r="AW3120" s="575"/>
      <c r="AX3120" s="590">
        <f>IF(AT3120=0,0,(AV3120/AT3120)*100)</f>
        <v>0</v>
      </c>
      <c r="AY3120" s="591"/>
      <c r="AZ3120" s="538"/>
      <c r="BA3120" s="539"/>
      <c r="BB3120" s="552"/>
      <c r="BC3120" s="558"/>
      <c r="BD3120" s="590">
        <f>IF(AZ3120=0,0,(BB3120/AZ3120)*100)</f>
        <v>0</v>
      </c>
      <c r="BE3120" s="591"/>
      <c r="BF3120" s="578">
        <f>AT3120+AZ3120</f>
        <v>0</v>
      </c>
      <c r="BG3120" s="579"/>
      <c r="BH3120" s="574">
        <f>AV3120+BB3120</f>
        <v>0</v>
      </c>
      <c r="BI3120" s="575"/>
      <c r="BJ3120" s="590">
        <f>IF(BF3120=0,0,(BH3120/BF3120)*100)</f>
        <v>0</v>
      </c>
      <c r="BK3120" s="591"/>
      <c r="BL3120" s="650">
        <f>(AD3120*2)+(AJ3120*2)+(AP3120*3)+BB3120</f>
        <v>0</v>
      </c>
      <c r="BM3120" s="651"/>
      <c r="BN3120" s="652"/>
      <c r="BO3120" s="599" t="e">
        <f>(BL3120*BR$2468)+(N3120*BR$2469)+(X3120*BR$2470)+(R3120*BR$2471)+(V3120*BR$2472)+(Z3120*BR$2473)</f>
        <v>#REF!</v>
      </c>
      <c r="BP3120" s="599" t="e">
        <f>((AZ3120-BB3120)*BR$2475)+((AT3120-AV3120)*BR$2474)+(H3120*BR$2476)+(P3120*BR$2477)</f>
        <v>#REF!</v>
      </c>
      <c r="BQ3120" s="54"/>
      <c r="BR3120" s="54"/>
      <c r="BS3120" s="54"/>
    </row>
    <row r="3121" spans="1:71" ht="21.75" customHeight="1">
      <c r="A3121" s="54"/>
      <c r="B3121" s="566"/>
      <c r="C3121" s="560" t="str">
        <f>IF(ROSTER!D$30="","",ROSTER!D$30)</f>
        <v/>
      </c>
      <c r="D3121" s="561"/>
      <c r="E3121" s="547"/>
      <c r="F3121" s="502"/>
      <c r="G3121" s="507"/>
      <c r="H3121" s="544"/>
      <c r="I3121" s="545"/>
      <c r="J3121" s="540"/>
      <c r="K3121" s="541"/>
      <c r="L3121" s="553"/>
      <c r="M3121" s="559"/>
      <c r="N3121" s="556" t="s">
        <v>14</v>
      </c>
      <c r="O3121" s="557"/>
      <c r="P3121" s="540"/>
      <c r="Q3121" s="541"/>
      <c r="R3121" s="553"/>
      <c r="S3121" s="559"/>
      <c r="T3121" s="592"/>
      <c r="U3121" s="593"/>
      <c r="V3121" s="551"/>
      <c r="W3121" s="545"/>
      <c r="X3121" s="540"/>
      <c r="Y3121" s="545"/>
      <c r="Z3121" s="540"/>
      <c r="AA3121" s="545"/>
      <c r="AB3121" s="540"/>
      <c r="AC3121" s="541"/>
      <c r="AD3121" s="553"/>
      <c r="AE3121" s="559"/>
      <c r="AF3121" s="588"/>
      <c r="AG3121" s="589"/>
      <c r="AH3121" s="540"/>
      <c r="AI3121" s="541"/>
      <c r="AJ3121" s="553"/>
      <c r="AK3121" s="559"/>
      <c r="AL3121" s="592"/>
      <c r="AM3121" s="593"/>
      <c r="AN3121" s="540"/>
      <c r="AO3121" s="541"/>
      <c r="AP3121" s="553"/>
      <c r="AQ3121" s="559"/>
      <c r="AR3121" s="592"/>
      <c r="AS3121" s="593"/>
      <c r="AT3121" s="580"/>
      <c r="AU3121" s="581"/>
      <c r="AV3121" s="576"/>
      <c r="AW3121" s="577"/>
      <c r="AX3121" s="592"/>
      <c r="AY3121" s="593"/>
      <c r="AZ3121" s="540"/>
      <c r="BA3121" s="541"/>
      <c r="BB3121" s="553"/>
      <c r="BC3121" s="559"/>
      <c r="BD3121" s="592"/>
      <c r="BE3121" s="593"/>
      <c r="BF3121" s="580"/>
      <c r="BG3121" s="581"/>
      <c r="BH3121" s="576"/>
      <c r="BI3121" s="577"/>
      <c r="BJ3121" s="592"/>
      <c r="BK3121" s="593"/>
      <c r="BL3121" s="653"/>
      <c r="BM3121" s="654"/>
      <c r="BN3121" s="655"/>
      <c r="BO3121" s="600"/>
      <c r="BP3121" s="600"/>
      <c r="BQ3121" s="54"/>
      <c r="BR3121" s="54"/>
      <c r="BS3121" s="54"/>
    </row>
    <row r="3122" spans="1:71" ht="21.75" customHeight="1">
      <c r="A3122" s="54"/>
      <c r="B3122" s="565" t="str">
        <f>IF(ROSTER!B$32="","",ROSTER!B$32)</f>
        <v/>
      </c>
      <c r="C3122" s="536" t="str">
        <f>IF(ROSTER!C$32="","",ROSTER!C$32)</f>
        <v/>
      </c>
      <c r="D3122" s="537"/>
      <c r="E3122" s="546"/>
      <c r="F3122" s="501">
        <f>IF(E3122="y",1,IF(E3122="S",1,0))</f>
        <v>0</v>
      </c>
      <c r="G3122" s="506">
        <f>IF(E3122="S",1,0)</f>
        <v>0</v>
      </c>
      <c r="H3122" s="542"/>
      <c r="I3122" s="543"/>
      <c r="J3122" s="538"/>
      <c r="K3122" s="539"/>
      <c r="L3122" s="552"/>
      <c r="M3122" s="558"/>
      <c r="N3122" s="554">
        <f>L3122+J3122</f>
        <v>0</v>
      </c>
      <c r="O3122" s="555"/>
      <c r="P3122" s="538"/>
      <c r="Q3122" s="539"/>
      <c r="R3122" s="552"/>
      <c r="S3122" s="558"/>
      <c r="T3122" s="590">
        <f t="shared" ref="T3122:T3141" si="2804">R3122-P3122</f>
        <v>0</v>
      </c>
      <c r="U3122" s="591"/>
      <c r="V3122" s="550"/>
      <c r="W3122" s="543"/>
      <c r="X3122" s="538"/>
      <c r="Y3122" s="543"/>
      <c r="Z3122" s="538"/>
      <c r="AA3122" s="543"/>
      <c r="AB3122" s="538"/>
      <c r="AC3122" s="539"/>
      <c r="AD3122" s="552"/>
      <c r="AE3122" s="558"/>
      <c r="AF3122" s="586">
        <f>IF(AB3122=0,0,(AD3122/AB3122)*100)</f>
        <v>0</v>
      </c>
      <c r="AG3122" s="587"/>
      <c r="AH3122" s="538"/>
      <c r="AI3122" s="539"/>
      <c r="AJ3122" s="552"/>
      <c r="AK3122" s="558"/>
      <c r="AL3122" s="590">
        <f>IF(AH3122=0,0,(AJ3122/AH3122)*100)</f>
        <v>0</v>
      </c>
      <c r="AM3122" s="591"/>
      <c r="AN3122" s="538"/>
      <c r="AO3122" s="539"/>
      <c r="AP3122" s="552"/>
      <c r="AQ3122" s="558"/>
      <c r="AR3122" s="590">
        <f>IF(AN3122=0,0,(AP3122/AN3122)*100)</f>
        <v>0</v>
      </c>
      <c r="AS3122" s="591"/>
      <c r="AT3122" s="578">
        <f>AB3122+AH3122+AN3122</f>
        <v>0</v>
      </c>
      <c r="AU3122" s="579"/>
      <c r="AV3122" s="574">
        <f>AD3122+AJ3122+AP3122</f>
        <v>0</v>
      </c>
      <c r="AW3122" s="575"/>
      <c r="AX3122" s="590">
        <f>IF(AT3122=0,0,(AV3122/AT3122)*100)</f>
        <v>0</v>
      </c>
      <c r="AY3122" s="591"/>
      <c r="AZ3122" s="538"/>
      <c r="BA3122" s="539"/>
      <c r="BB3122" s="552"/>
      <c r="BC3122" s="558"/>
      <c r="BD3122" s="590">
        <f>IF(AZ3122=0,0,(BB3122/AZ3122)*100)</f>
        <v>0</v>
      </c>
      <c r="BE3122" s="591"/>
      <c r="BF3122" s="578">
        <f>AT3122+AZ3122</f>
        <v>0</v>
      </c>
      <c r="BG3122" s="579"/>
      <c r="BH3122" s="574">
        <f>AV3122+BB3122</f>
        <v>0</v>
      </c>
      <c r="BI3122" s="575"/>
      <c r="BJ3122" s="590">
        <f>IF(BF3122=0,0,(BH3122/BF3122)*100)</f>
        <v>0</v>
      </c>
      <c r="BK3122" s="591"/>
      <c r="BL3122" s="650">
        <f>(AD3122*2)+(AJ3122*2)+(AP3122*3)+BB3122</f>
        <v>0</v>
      </c>
      <c r="BM3122" s="651"/>
      <c r="BN3122" s="652"/>
      <c r="BO3122" s="599" t="e">
        <f>(BL3122*BR$2468)+(N3122*BR$2469)+(X3122*BR$2470)+(R3122*BR$2471)+(V3122*BR$2472)+(Z3122*BR$2473)</f>
        <v>#REF!</v>
      </c>
      <c r="BP3122" s="599" t="e">
        <f>((AZ3122-BB3122)*BR$2475)+((AT3122-AV3122)*BR$2474)+(H3122*BR$2476)+(P3122*BR$2477)</f>
        <v>#REF!</v>
      </c>
      <c r="BQ3122" s="54"/>
      <c r="BR3122" s="54"/>
      <c r="BS3122" s="54"/>
    </row>
    <row r="3123" spans="1:71" ht="21.75" customHeight="1">
      <c r="A3123" s="54"/>
      <c r="B3123" s="566"/>
      <c r="C3123" s="560" t="str">
        <f>IF(ROSTER!D$32="","",ROSTER!D$32)</f>
        <v/>
      </c>
      <c r="D3123" s="561"/>
      <c r="E3123" s="547"/>
      <c r="F3123" s="502"/>
      <c r="G3123" s="507"/>
      <c r="H3123" s="544"/>
      <c r="I3123" s="545"/>
      <c r="J3123" s="540"/>
      <c r="K3123" s="541"/>
      <c r="L3123" s="553"/>
      <c r="M3123" s="559"/>
      <c r="N3123" s="556" t="s">
        <v>14</v>
      </c>
      <c r="O3123" s="557"/>
      <c r="P3123" s="540"/>
      <c r="Q3123" s="541"/>
      <c r="R3123" s="553"/>
      <c r="S3123" s="559"/>
      <c r="T3123" s="592"/>
      <c r="U3123" s="593"/>
      <c r="V3123" s="551"/>
      <c r="W3123" s="545"/>
      <c r="X3123" s="540"/>
      <c r="Y3123" s="545"/>
      <c r="Z3123" s="540"/>
      <c r="AA3123" s="545"/>
      <c r="AB3123" s="540"/>
      <c r="AC3123" s="541"/>
      <c r="AD3123" s="553"/>
      <c r="AE3123" s="559"/>
      <c r="AF3123" s="588"/>
      <c r="AG3123" s="589"/>
      <c r="AH3123" s="540"/>
      <c r="AI3123" s="541"/>
      <c r="AJ3123" s="553"/>
      <c r="AK3123" s="559"/>
      <c r="AL3123" s="592"/>
      <c r="AM3123" s="593"/>
      <c r="AN3123" s="540"/>
      <c r="AO3123" s="541"/>
      <c r="AP3123" s="553"/>
      <c r="AQ3123" s="559"/>
      <c r="AR3123" s="592"/>
      <c r="AS3123" s="593"/>
      <c r="AT3123" s="580"/>
      <c r="AU3123" s="581"/>
      <c r="AV3123" s="576"/>
      <c r="AW3123" s="577"/>
      <c r="AX3123" s="592"/>
      <c r="AY3123" s="593"/>
      <c r="AZ3123" s="540"/>
      <c r="BA3123" s="541"/>
      <c r="BB3123" s="553"/>
      <c r="BC3123" s="559"/>
      <c r="BD3123" s="592"/>
      <c r="BE3123" s="593"/>
      <c r="BF3123" s="580"/>
      <c r="BG3123" s="581"/>
      <c r="BH3123" s="576"/>
      <c r="BI3123" s="577"/>
      <c r="BJ3123" s="592"/>
      <c r="BK3123" s="593"/>
      <c r="BL3123" s="653"/>
      <c r="BM3123" s="654"/>
      <c r="BN3123" s="655"/>
      <c r="BO3123" s="600"/>
      <c r="BP3123" s="600"/>
      <c r="BQ3123" s="54"/>
      <c r="BR3123" s="54"/>
      <c r="BS3123" s="54"/>
    </row>
    <row r="3124" spans="1:71" ht="21.75" customHeight="1">
      <c r="A3124" s="54"/>
      <c r="B3124" s="565" t="str">
        <f>IF(ROSTER!B$34="","",ROSTER!B$34)</f>
        <v/>
      </c>
      <c r="C3124" s="536" t="str">
        <f>IF(ROSTER!C$34="","",ROSTER!C$34)</f>
        <v/>
      </c>
      <c r="D3124" s="537"/>
      <c r="E3124" s="546"/>
      <c r="F3124" s="501">
        <f>IF(E3124="y",1,IF(E3124="S",1,0))</f>
        <v>0</v>
      </c>
      <c r="G3124" s="506">
        <f>IF(E3124="S",1,0)</f>
        <v>0</v>
      </c>
      <c r="H3124" s="542"/>
      <c r="I3124" s="543"/>
      <c r="J3124" s="538"/>
      <c r="K3124" s="539"/>
      <c r="L3124" s="552"/>
      <c r="M3124" s="558"/>
      <c r="N3124" s="554">
        <f>L3124+J3124</f>
        <v>0</v>
      </c>
      <c r="O3124" s="555"/>
      <c r="P3124" s="538"/>
      <c r="Q3124" s="539"/>
      <c r="R3124" s="552"/>
      <c r="S3124" s="558"/>
      <c r="T3124" s="590">
        <f t="shared" ref="T3124:T3141" si="2805">R3124-P3124</f>
        <v>0</v>
      </c>
      <c r="U3124" s="591"/>
      <c r="V3124" s="550"/>
      <c r="W3124" s="543"/>
      <c r="X3124" s="538"/>
      <c r="Y3124" s="543"/>
      <c r="Z3124" s="538"/>
      <c r="AA3124" s="543"/>
      <c r="AB3124" s="538"/>
      <c r="AC3124" s="539"/>
      <c r="AD3124" s="552"/>
      <c r="AE3124" s="558"/>
      <c r="AF3124" s="586">
        <f>IF(AB3124=0,0,(AD3124/AB3124)*100)</f>
        <v>0</v>
      </c>
      <c r="AG3124" s="587"/>
      <c r="AH3124" s="538"/>
      <c r="AI3124" s="539"/>
      <c r="AJ3124" s="552"/>
      <c r="AK3124" s="558"/>
      <c r="AL3124" s="590">
        <f>IF(AH3124=0,0,(AJ3124/AH3124)*100)</f>
        <v>0</v>
      </c>
      <c r="AM3124" s="591"/>
      <c r="AN3124" s="538"/>
      <c r="AO3124" s="539"/>
      <c r="AP3124" s="552"/>
      <c r="AQ3124" s="558"/>
      <c r="AR3124" s="590">
        <f>IF(AN3124=0,0,(AP3124/AN3124)*100)</f>
        <v>0</v>
      </c>
      <c r="AS3124" s="591"/>
      <c r="AT3124" s="578">
        <f>AB3124+AH3124+AN3124</f>
        <v>0</v>
      </c>
      <c r="AU3124" s="579"/>
      <c r="AV3124" s="574">
        <f>AD3124+AJ3124+AP3124</f>
        <v>0</v>
      </c>
      <c r="AW3124" s="575"/>
      <c r="AX3124" s="590">
        <f>IF(AT3124=0,0,(AV3124/AT3124)*100)</f>
        <v>0</v>
      </c>
      <c r="AY3124" s="591"/>
      <c r="AZ3124" s="538"/>
      <c r="BA3124" s="539"/>
      <c r="BB3124" s="552"/>
      <c r="BC3124" s="558"/>
      <c r="BD3124" s="590">
        <f>IF(AZ3124=0,0,(BB3124/AZ3124)*100)</f>
        <v>0</v>
      </c>
      <c r="BE3124" s="591"/>
      <c r="BF3124" s="578">
        <f>AT3124+AZ3124</f>
        <v>0</v>
      </c>
      <c r="BG3124" s="579"/>
      <c r="BH3124" s="574">
        <f>AV3124+BB3124</f>
        <v>0</v>
      </c>
      <c r="BI3124" s="575"/>
      <c r="BJ3124" s="590">
        <f>IF(BF3124=0,0,(BH3124/BF3124)*100)</f>
        <v>0</v>
      </c>
      <c r="BK3124" s="591"/>
      <c r="BL3124" s="650">
        <f>(AD3124*2)+(AJ3124*2)+(AP3124*3)+BB3124</f>
        <v>0</v>
      </c>
      <c r="BM3124" s="651"/>
      <c r="BN3124" s="652"/>
      <c r="BO3124" s="599" t="e">
        <f>(BL3124*BR$2468)+(N3124*BR$2469)+(X3124*BR$2470)+(R3124*BR$2471)+(V3124*BR$2472)+(Z3124*BR$2473)</f>
        <v>#REF!</v>
      </c>
      <c r="BP3124" s="599" t="e">
        <f>((AZ3124-BB3124)*BR$2475)+((AT3124-AV3124)*BR$2474)+(H3124*BR$2476)+(P3124*BR$2477)</f>
        <v>#REF!</v>
      </c>
      <c r="BQ3124" s="54"/>
      <c r="BR3124" s="54"/>
      <c r="BS3124" s="54"/>
    </row>
    <row r="3125" spans="1:71" ht="21.75" customHeight="1">
      <c r="A3125" s="54"/>
      <c r="B3125" s="566"/>
      <c r="C3125" s="560" t="str">
        <f>IF(ROSTER!D$34="","",ROSTER!D$34)</f>
        <v/>
      </c>
      <c r="D3125" s="561"/>
      <c r="E3125" s="547"/>
      <c r="F3125" s="502"/>
      <c r="G3125" s="507"/>
      <c r="H3125" s="544"/>
      <c r="I3125" s="545"/>
      <c r="J3125" s="540"/>
      <c r="K3125" s="541"/>
      <c r="L3125" s="553"/>
      <c r="M3125" s="559"/>
      <c r="N3125" s="556" t="s">
        <v>14</v>
      </c>
      <c r="O3125" s="557"/>
      <c r="P3125" s="540"/>
      <c r="Q3125" s="541"/>
      <c r="R3125" s="553"/>
      <c r="S3125" s="559"/>
      <c r="T3125" s="592"/>
      <c r="U3125" s="593"/>
      <c r="V3125" s="551"/>
      <c r="W3125" s="545"/>
      <c r="X3125" s="540"/>
      <c r="Y3125" s="545"/>
      <c r="Z3125" s="540"/>
      <c r="AA3125" s="545"/>
      <c r="AB3125" s="540"/>
      <c r="AC3125" s="541"/>
      <c r="AD3125" s="553"/>
      <c r="AE3125" s="559"/>
      <c r="AF3125" s="588"/>
      <c r="AG3125" s="589"/>
      <c r="AH3125" s="540"/>
      <c r="AI3125" s="541"/>
      <c r="AJ3125" s="553"/>
      <c r="AK3125" s="559"/>
      <c r="AL3125" s="592"/>
      <c r="AM3125" s="593"/>
      <c r="AN3125" s="540"/>
      <c r="AO3125" s="541"/>
      <c r="AP3125" s="553"/>
      <c r="AQ3125" s="559"/>
      <c r="AR3125" s="592"/>
      <c r="AS3125" s="593"/>
      <c r="AT3125" s="580"/>
      <c r="AU3125" s="581"/>
      <c r="AV3125" s="576"/>
      <c r="AW3125" s="577"/>
      <c r="AX3125" s="592"/>
      <c r="AY3125" s="593"/>
      <c r="AZ3125" s="540"/>
      <c r="BA3125" s="541"/>
      <c r="BB3125" s="553"/>
      <c r="BC3125" s="559"/>
      <c r="BD3125" s="592"/>
      <c r="BE3125" s="593"/>
      <c r="BF3125" s="580"/>
      <c r="BG3125" s="581"/>
      <c r="BH3125" s="576"/>
      <c r="BI3125" s="577"/>
      <c r="BJ3125" s="592"/>
      <c r="BK3125" s="593"/>
      <c r="BL3125" s="653"/>
      <c r="BM3125" s="654"/>
      <c r="BN3125" s="655"/>
      <c r="BO3125" s="600"/>
      <c r="BP3125" s="600"/>
      <c r="BQ3125" s="54"/>
      <c r="BR3125" s="54"/>
      <c r="BS3125" s="54"/>
    </row>
    <row r="3126" spans="1:71" ht="21.75" customHeight="1">
      <c r="A3126" s="54"/>
      <c r="B3126" s="565" t="str">
        <f>IF(ROSTER!B$36="","",ROSTER!B$36)</f>
        <v/>
      </c>
      <c r="C3126" s="536" t="str">
        <f>IF(ROSTER!C$36="","",ROSTER!C$36)</f>
        <v/>
      </c>
      <c r="D3126" s="537"/>
      <c r="E3126" s="546"/>
      <c r="F3126" s="501">
        <f>IF(E3126="y",1,IF(E3126="S",1,0))</f>
        <v>0</v>
      </c>
      <c r="G3126" s="506">
        <f>IF(E3126="S",1,0)</f>
        <v>0</v>
      </c>
      <c r="H3126" s="542"/>
      <c r="I3126" s="543"/>
      <c r="J3126" s="538"/>
      <c r="K3126" s="539"/>
      <c r="L3126" s="552"/>
      <c r="M3126" s="558"/>
      <c r="N3126" s="554">
        <f>L3126+J3126</f>
        <v>0</v>
      </c>
      <c r="O3126" s="555"/>
      <c r="P3126" s="538"/>
      <c r="Q3126" s="539"/>
      <c r="R3126" s="552"/>
      <c r="S3126" s="558"/>
      <c r="T3126" s="590">
        <f t="shared" ref="T3126:T3141" si="2806">R3126-P3126</f>
        <v>0</v>
      </c>
      <c r="U3126" s="591"/>
      <c r="V3126" s="550"/>
      <c r="W3126" s="543"/>
      <c r="X3126" s="538"/>
      <c r="Y3126" s="543"/>
      <c r="Z3126" s="538"/>
      <c r="AA3126" s="543"/>
      <c r="AB3126" s="538"/>
      <c r="AC3126" s="539"/>
      <c r="AD3126" s="552"/>
      <c r="AE3126" s="558"/>
      <c r="AF3126" s="586">
        <f>IF(AB3126=0,0,(AD3126/AB3126)*100)</f>
        <v>0</v>
      </c>
      <c r="AG3126" s="587"/>
      <c r="AH3126" s="538"/>
      <c r="AI3126" s="539"/>
      <c r="AJ3126" s="552"/>
      <c r="AK3126" s="558"/>
      <c r="AL3126" s="590">
        <f>IF(AH3126=0,0,(AJ3126/AH3126)*100)</f>
        <v>0</v>
      </c>
      <c r="AM3126" s="591"/>
      <c r="AN3126" s="538"/>
      <c r="AO3126" s="539"/>
      <c r="AP3126" s="552"/>
      <c r="AQ3126" s="558"/>
      <c r="AR3126" s="590">
        <f>IF(AN3126=0,0,(AP3126/AN3126)*100)</f>
        <v>0</v>
      </c>
      <c r="AS3126" s="591"/>
      <c r="AT3126" s="578">
        <f>AB3126+AH3126+AN3126</f>
        <v>0</v>
      </c>
      <c r="AU3126" s="579"/>
      <c r="AV3126" s="574">
        <f>AD3126+AJ3126+AP3126</f>
        <v>0</v>
      </c>
      <c r="AW3126" s="575"/>
      <c r="AX3126" s="590">
        <f>IF(AT3126=0,0,(AV3126/AT3126)*100)</f>
        <v>0</v>
      </c>
      <c r="AY3126" s="591"/>
      <c r="AZ3126" s="538"/>
      <c r="BA3126" s="539"/>
      <c r="BB3126" s="552"/>
      <c r="BC3126" s="558"/>
      <c r="BD3126" s="590">
        <f>IF(AZ3126=0,0,(BB3126/AZ3126)*100)</f>
        <v>0</v>
      </c>
      <c r="BE3126" s="591"/>
      <c r="BF3126" s="578">
        <f>AT3126+AZ3126</f>
        <v>0</v>
      </c>
      <c r="BG3126" s="579"/>
      <c r="BH3126" s="574">
        <f>AV3126+BB3126</f>
        <v>0</v>
      </c>
      <c r="BI3126" s="575"/>
      <c r="BJ3126" s="590">
        <f>IF(BF3126=0,0,(BH3126/BF3126)*100)</f>
        <v>0</v>
      </c>
      <c r="BK3126" s="591"/>
      <c r="BL3126" s="650">
        <f>(AD3126*2)+(AJ3126*2)+(AP3126*3)+BB3126</f>
        <v>0</v>
      </c>
      <c r="BM3126" s="651"/>
      <c r="BN3126" s="652"/>
      <c r="BO3126" s="599" t="e">
        <f>(BL3126*BR$2468)+(N3126*BR$2469)+(X3126*BR$2470)+(R3126*BR$2471)+(V3126*BR$2472)+(Z3126*BR$2473)</f>
        <v>#REF!</v>
      </c>
      <c r="BP3126" s="599" t="e">
        <f>((AZ3126-BB3126)*BR$2475)+((AT3126-AV3126)*BR$2474)+(H3126*BR$2476)+(P3126*BR$2477)</f>
        <v>#REF!</v>
      </c>
      <c r="BQ3126" s="54"/>
      <c r="BR3126" s="54"/>
      <c r="BS3126" s="54"/>
    </row>
    <row r="3127" spans="1:71" ht="21.75" customHeight="1">
      <c r="A3127" s="54"/>
      <c r="B3127" s="566"/>
      <c r="C3127" s="560" t="str">
        <f>IF(ROSTER!D$36="","",ROSTER!D$36)</f>
        <v/>
      </c>
      <c r="D3127" s="561"/>
      <c r="E3127" s="547"/>
      <c r="F3127" s="502"/>
      <c r="G3127" s="507"/>
      <c r="H3127" s="544"/>
      <c r="I3127" s="545"/>
      <c r="J3127" s="540"/>
      <c r="K3127" s="541"/>
      <c r="L3127" s="553"/>
      <c r="M3127" s="559"/>
      <c r="N3127" s="556" t="s">
        <v>14</v>
      </c>
      <c r="O3127" s="557"/>
      <c r="P3127" s="540"/>
      <c r="Q3127" s="541"/>
      <c r="R3127" s="553"/>
      <c r="S3127" s="559"/>
      <c r="T3127" s="592"/>
      <c r="U3127" s="593"/>
      <c r="V3127" s="551"/>
      <c r="W3127" s="545"/>
      <c r="X3127" s="540"/>
      <c r="Y3127" s="545"/>
      <c r="Z3127" s="540"/>
      <c r="AA3127" s="545"/>
      <c r="AB3127" s="540"/>
      <c r="AC3127" s="541"/>
      <c r="AD3127" s="553"/>
      <c r="AE3127" s="559"/>
      <c r="AF3127" s="588"/>
      <c r="AG3127" s="589"/>
      <c r="AH3127" s="540"/>
      <c r="AI3127" s="541"/>
      <c r="AJ3127" s="553"/>
      <c r="AK3127" s="559"/>
      <c r="AL3127" s="592"/>
      <c r="AM3127" s="593"/>
      <c r="AN3127" s="540"/>
      <c r="AO3127" s="541"/>
      <c r="AP3127" s="553"/>
      <c r="AQ3127" s="559"/>
      <c r="AR3127" s="592"/>
      <c r="AS3127" s="593"/>
      <c r="AT3127" s="580"/>
      <c r="AU3127" s="581"/>
      <c r="AV3127" s="576"/>
      <c r="AW3127" s="577"/>
      <c r="AX3127" s="592"/>
      <c r="AY3127" s="593"/>
      <c r="AZ3127" s="540"/>
      <c r="BA3127" s="541"/>
      <c r="BB3127" s="553"/>
      <c r="BC3127" s="559"/>
      <c r="BD3127" s="592"/>
      <c r="BE3127" s="593"/>
      <c r="BF3127" s="580"/>
      <c r="BG3127" s="581"/>
      <c r="BH3127" s="576"/>
      <c r="BI3127" s="577"/>
      <c r="BJ3127" s="592"/>
      <c r="BK3127" s="593"/>
      <c r="BL3127" s="653"/>
      <c r="BM3127" s="654"/>
      <c r="BN3127" s="655"/>
      <c r="BO3127" s="600"/>
      <c r="BP3127" s="600"/>
      <c r="BQ3127" s="54"/>
      <c r="BR3127" s="54"/>
      <c r="BS3127" s="54"/>
    </row>
    <row r="3128" spans="1:71" ht="21.75" customHeight="1">
      <c r="A3128" s="54"/>
      <c r="B3128" s="565" t="str">
        <f>IF(ROSTER!B$38="","",ROSTER!B$38)</f>
        <v/>
      </c>
      <c r="C3128" s="536" t="str">
        <f>IF(ROSTER!C$38="","",ROSTER!C$38)</f>
        <v/>
      </c>
      <c r="D3128" s="537"/>
      <c r="E3128" s="546"/>
      <c r="F3128" s="501">
        <f>IF(E3128="y",1,IF(E3128="S",1,0))</f>
        <v>0</v>
      </c>
      <c r="G3128" s="506">
        <f>IF(E3128="S",1,0)</f>
        <v>0</v>
      </c>
      <c r="H3128" s="542"/>
      <c r="I3128" s="543"/>
      <c r="J3128" s="538"/>
      <c r="K3128" s="539"/>
      <c r="L3128" s="552"/>
      <c r="M3128" s="558"/>
      <c r="N3128" s="554">
        <f>L3128+J3128</f>
        <v>0</v>
      </c>
      <c r="O3128" s="555"/>
      <c r="P3128" s="538"/>
      <c r="Q3128" s="539"/>
      <c r="R3128" s="552"/>
      <c r="S3128" s="558"/>
      <c r="T3128" s="590">
        <f t="shared" ref="T3128:T3141" si="2807">R3128-P3128</f>
        <v>0</v>
      </c>
      <c r="U3128" s="591"/>
      <c r="V3128" s="550"/>
      <c r="W3128" s="543"/>
      <c r="X3128" s="538"/>
      <c r="Y3128" s="543"/>
      <c r="Z3128" s="538"/>
      <c r="AA3128" s="543"/>
      <c r="AB3128" s="538"/>
      <c r="AC3128" s="539"/>
      <c r="AD3128" s="552"/>
      <c r="AE3128" s="558"/>
      <c r="AF3128" s="586">
        <f>IF(AB3128=0,0,(AD3128/AB3128)*100)</f>
        <v>0</v>
      </c>
      <c r="AG3128" s="587"/>
      <c r="AH3128" s="538"/>
      <c r="AI3128" s="539"/>
      <c r="AJ3128" s="552"/>
      <c r="AK3128" s="558"/>
      <c r="AL3128" s="590">
        <f>IF(AH3128=0,0,(AJ3128/AH3128)*100)</f>
        <v>0</v>
      </c>
      <c r="AM3128" s="591"/>
      <c r="AN3128" s="538"/>
      <c r="AO3128" s="539"/>
      <c r="AP3128" s="552"/>
      <c r="AQ3128" s="558"/>
      <c r="AR3128" s="590">
        <f>IF(AN3128=0,0,(AP3128/AN3128)*100)</f>
        <v>0</v>
      </c>
      <c r="AS3128" s="591"/>
      <c r="AT3128" s="578">
        <f>AB3128+AH3128+AN3128</f>
        <v>0</v>
      </c>
      <c r="AU3128" s="579"/>
      <c r="AV3128" s="574">
        <f>AD3128+AJ3128+AP3128</f>
        <v>0</v>
      </c>
      <c r="AW3128" s="575"/>
      <c r="AX3128" s="590">
        <f>IF(AT3128=0,0,(AV3128/AT3128)*100)</f>
        <v>0</v>
      </c>
      <c r="AY3128" s="591"/>
      <c r="AZ3128" s="538"/>
      <c r="BA3128" s="539"/>
      <c r="BB3128" s="552"/>
      <c r="BC3128" s="558"/>
      <c r="BD3128" s="590">
        <f>IF(AZ3128=0,0,(BB3128/AZ3128)*100)</f>
        <v>0</v>
      </c>
      <c r="BE3128" s="591"/>
      <c r="BF3128" s="578">
        <f>AT3128+AZ3128</f>
        <v>0</v>
      </c>
      <c r="BG3128" s="579"/>
      <c r="BH3128" s="574">
        <f>AV3128+BB3128</f>
        <v>0</v>
      </c>
      <c r="BI3128" s="575"/>
      <c r="BJ3128" s="590">
        <f>IF(BF3128=0,0,(BH3128/BF3128)*100)</f>
        <v>0</v>
      </c>
      <c r="BK3128" s="591"/>
      <c r="BL3128" s="650">
        <f>(AD3128*2)+(AJ3128*2)+(AP3128*3)+BB3128</f>
        <v>0</v>
      </c>
      <c r="BM3128" s="651"/>
      <c r="BN3128" s="652"/>
      <c r="BO3128" s="599" t="e">
        <f>(BL3128*BR$2468)+(N3128*BR$2469)+(X3128*BR$2470)+(R3128*BR$2471)+(V3128*BR$2472)+(Z3128*BR$2473)</f>
        <v>#REF!</v>
      </c>
      <c r="BP3128" s="599" t="e">
        <f>((AZ3128-BB3128)*BR$2475)+((AT3128-AV3128)*BR$2474)+(H3128*BR$2476)+(P3128*BR$2477)</f>
        <v>#REF!</v>
      </c>
      <c r="BQ3128" s="54"/>
      <c r="BR3128" s="54"/>
      <c r="BS3128" s="54"/>
    </row>
    <row r="3129" spans="1:71" ht="21.75" customHeight="1">
      <c r="A3129" s="54"/>
      <c r="B3129" s="566"/>
      <c r="C3129" s="560" t="str">
        <f>IF(ROSTER!D$38="","",ROSTER!D$38)</f>
        <v/>
      </c>
      <c r="D3129" s="561"/>
      <c r="E3129" s="547"/>
      <c r="F3129" s="502"/>
      <c r="G3129" s="507"/>
      <c r="H3129" s="544"/>
      <c r="I3129" s="545"/>
      <c r="J3129" s="540"/>
      <c r="K3129" s="541"/>
      <c r="L3129" s="553"/>
      <c r="M3129" s="559"/>
      <c r="N3129" s="556" t="s">
        <v>14</v>
      </c>
      <c r="O3129" s="557"/>
      <c r="P3129" s="540"/>
      <c r="Q3129" s="541"/>
      <c r="R3129" s="553"/>
      <c r="S3129" s="559"/>
      <c r="T3129" s="592"/>
      <c r="U3129" s="593"/>
      <c r="V3129" s="551"/>
      <c r="W3129" s="545"/>
      <c r="X3129" s="540"/>
      <c r="Y3129" s="545"/>
      <c r="Z3129" s="540"/>
      <c r="AA3129" s="545"/>
      <c r="AB3129" s="540"/>
      <c r="AC3129" s="541"/>
      <c r="AD3129" s="553"/>
      <c r="AE3129" s="559"/>
      <c r="AF3129" s="588"/>
      <c r="AG3129" s="589"/>
      <c r="AH3129" s="540"/>
      <c r="AI3129" s="541"/>
      <c r="AJ3129" s="553"/>
      <c r="AK3129" s="559"/>
      <c r="AL3129" s="592"/>
      <c r="AM3129" s="593"/>
      <c r="AN3129" s="540"/>
      <c r="AO3129" s="541"/>
      <c r="AP3129" s="553"/>
      <c r="AQ3129" s="559"/>
      <c r="AR3129" s="592"/>
      <c r="AS3129" s="593"/>
      <c r="AT3129" s="580"/>
      <c r="AU3129" s="581"/>
      <c r="AV3129" s="576"/>
      <c r="AW3129" s="577"/>
      <c r="AX3129" s="592"/>
      <c r="AY3129" s="593"/>
      <c r="AZ3129" s="540"/>
      <c r="BA3129" s="541"/>
      <c r="BB3129" s="553"/>
      <c r="BC3129" s="559"/>
      <c r="BD3129" s="592"/>
      <c r="BE3129" s="593"/>
      <c r="BF3129" s="580"/>
      <c r="BG3129" s="581"/>
      <c r="BH3129" s="576"/>
      <c r="BI3129" s="577"/>
      <c r="BJ3129" s="592"/>
      <c r="BK3129" s="593"/>
      <c r="BL3129" s="653"/>
      <c r="BM3129" s="654"/>
      <c r="BN3129" s="655"/>
      <c r="BO3129" s="600"/>
      <c r="BP3129" s="600"/>
      <c r="BQ3129" s="54"/>
      <c r="BR3129" s="54"/>
      <c r="BS3129" s="54"/>
    </row>
    <row r="3130" spans="1:71" ht="21.75" customHeight="1">
      <c r="A3130" s="54"/>
      <c r="B3130" s="565" t="str">
        <f>IF(ROSTER!B$40="","",ROSTER!B$40)</f>
        <v/>
      </c>
      <c r="C3130" s="536" t="str">
        <f>IF(ROSTER!C$40="","",ROSTER!C$40)</f>
        <v/>
      </c>
      <c r="D3130" s="537"/>
      <c r="E3130" s="546"/>
      <c r="F3130" s="501">
        <f>IF(E3130="y",1,IF(E3130="S",1,0))</f>
        <v>0</v>
      </c>
      <c r="G3130" s="506">
        <f>IF(E3130="S",1,0)</f>
        <v>0</v>
      </c>
      <c r="H3130" s="542"/>
      <c r="I3130" s="543"/>
      <c r="J3130" s="538"/>
      <c r="K3130" s="539"/>
      <c r="L3130" s="552"/>
      <c r="M3130" s="558"/>
      <c r="N3130" s="554">
        <f>L3130+J3130</f>
        <v>0</v>
      </c>
      <c r="O3130" s="555"/>
      <c r="P3130" s="538"/>
      <c r="Q3130" s="539"/>
      <c r="R3130" s="552"/>
      <c r="S3130" s="558"/>
      <c r="T3130" s="590">
        <f t="shared" ref="T3130:T3141" si="2808">R3130-P3130</f>
        <v>0</v>
      </c>
      <c r="U3130" s="591"/>
      <c r="V3130" s="550"/>
      <c r="W3130" s="543"/>
      <c r="X3130" s="538"/>
      <c r="Y3130" s="543"/>
      <c r="Z3130" s="538"/>
      <c r="AA3130" s="543"/>
      <c r="AB3130" s="538"/>
      <c r="AC3130" s="539"/>
      <c r="AD3130" s="552"/>
      <c r="AE3130" s="558"/>
      <c r="AF3130" s="586">
        <f>IF(AB3130=0,0,(AD3130/AB3130)*100)</f>
        <v>0</v>
      </c>
      <c r="AG3130" s="587"/>
      <c r="AH3130" s="538"/>
      <c r="AI3130" s="539"/>
      <c r="AJ3130" s="552"/>
      <c r="AK3130" s="558"/>
      <c r="AL3130" s="590">
        <f>IF(AH3130=0,0,(AJ3130/AH3130)*100)</f>
        <v>0</v>
      </c>
      <c r="AM3130" s="591"/>
      <c r="AN3130" s="538"/>
      <c r="AO3130" s="539"/>
      <c r="AP3130" s="552"/>
      <c r="AQ3130" s="558"/>
      <c r="AR3130" s="590">
        <f>IF(AN3130=0,0,(AP3130/AN3130)*100)</f>
        <v>0</v>
      </c>
      <c r="AS3130" s="591"/>
      <c r="AT3130" s="578">
        <f>AB3130+AH3130+AN3130</f>
        <v>0</v>
      </c>
      <c r="AU3130" s="579"/>
      <c r="AV3130" s="574">
        <f>AD3130+AJ3130+AP3130</f>
        <v>0</v>
      </c>
      <c r="AW3130" s="575"/>
      <c r="AX3130" s="590">
        <f>IF(AT3130=0,0,(AV3130/AT3130)*100)</f>
        <v>0</v>
      </c>
      <c r="AY3130" s="591"/>
      <c r="AZ3130" s="538"/>
      <c r="BA3130" s="539"/>
      <c r="BB3130" s="552"/>
      <c r="BC3130" s="558"/>
      <c r="BD3130" s="590">
        <f>IF(AZ3130=0,0,(BB3130/AZ3130)*100)</f>
        <v>0</v>
      </c>
      <c r="BE3130" s="591"/>
      <c r="BF3130" s="578">
        <f>AT3130+AZ3130</f>
        <v>0</v>
      </c>
      <c r="BG3130" s="579"/>
      <c r="BH3130" s="574">
        <f>AV3130+BB3130</f>
        <v>0</v>
      </c>
      <c r="BI3130" s="575"/>
      <c r="BJ3130" s="590">
        <f>IF(BF3130=0,0,(BH3130/BF3130)*100)</f>
        <v>0</v>
      </c>
      <c r="BK3130" s="591"/>
      <c r="BL3130" s="650">
        <f>(AD3130*2)+(AJ3130*2)+(AP3130*3)+BB3130</f>
        <v>0</v>
      </c>
      <c r="BM3130" s="651"/>
      <c r="BN3130" s="652"/>
      <c r="BO3130" s="599" t="e">
        <f>(BL3130*BR$2468)+(N3130*BR$2469)+(X3130*BR$2470)+(R3130*BR$2471)+(V3130*BR$2472)+(Z3130*BR$2473)</f>
        <v>#REF!</v>
      </c>
      <c r="BP3130" s="599" t="e">
        <f>((AZ3130-BB3130)*BR$2475)+((AT3130-AV3130)*BR$2474)+(H3130*BR$2476)+(P3130*BR$2477)</f>
        <v>#REF!</v>
      </c>
      <c r="BQ3130" s="54"/>
      <c r="BR3130" s="54"/>
      <c r="BS3130" s="54"/>
    </row>
    <row r="3131" spans="1:71" ht="21.75" customHeight="1">
      <c r="A3131" s="54"/>
      <c r="B3131" s="566"/>
      <c r="C3131" s="560" t="str">
        <f>IF(ROSTER!D$40="","",ROSTER!D$40)</f>
        <v/>
      </c>
      <c r="D3131" s="561"/>
      <c r="E3131" s="547"/>
      <c r="F3131" s="502"/>
      <c r="G3131" s="507"/>
      <c r="H3131" s="544"/>
      <c r="I3131" s="545"/>
      <c r="J3131" s="540"/>
      <c r="K3131" s="541"/>
      <c r="L3131" s="553"/>
      <c r="M3131" s="559"/>
      <c r="N3131" s="556" t="s">
        <v>14</v>
      </c>
      <c r="O3131" s="557"/>
      <c r="P3131" s="540"/>
      <c r="Q3131" s="541"/>
      <c r="R3131" s="553"/>
      <c r="S3131" s="559"/>
      <c r="T3131" s="592"/>
      <c r="U3131" s="593"/>
      <c r="V3131" s="551"/>
      <c r="W3131" s="545"/>
      <c r="X3131" s="540"/>
      <c r="Y3131" s="545"/>
      <c r="Z3131" s="540"/>
      <c r="AA3131" s="545"/>
      <c r="AB3131" s="540"/>
      <c r="AC3131" s="541"/>
      <c r="AD3131" s="553"/>
      <c r="AE3131" s="559"/>
      <c r="AF3131" s="588"/>
      <c r="AG3131" s="589"/>
      <c r="AH3131" s="540"/>
      <c r="AI3131" s="541"/>
      <c r="AJ3131" s="553"/>
      <c r="AK3131" s="559"/>
      <c r="AL3131" s="592"/>
      <c r="AM3131" s="593"/>
      <c r="AN3131" s="540"/>
      <c r="AO3131" s="541"/>
      <c r="AP3131" s="553"/>
      <c r="AQ3131" s="559"/>
      <c r="AR3131" s="592"/>
      <c r="AS3131" s="593"/>
      <c r="AT3131" s="580"/>
      <c r="AU3131" s="581"/>
      <c r="AV3131" s="576"/>
      <c r="AW3131" s="577"/>
      <c r="AX3131" s="592"/>
      <c r="AY3131" s="593"/>
      <c r="AZ3131" s="540"/>
      <c r="BA3131" s="541"/>
      <c r="BB3131" s="553"/>
      <c r="BC3131" s="559"/>
      <c r="BD3131" s="592"/>
      <c r="BE3131" s="593"/>
      <c r="BF3131" s="580"/>
      <c r="BG3131" s="581"/>
      <c r="BH3131" s="576"/>
      <c r="BI3131" s="577"/>
      <c r="BJ3131" s="592"/>
      <c r="BK3131" s="593"/>
      <c r="BL3131" s="653"/>
      <c r="BM3131" s="654"/>
      <c r="BN3131" s="655"/>
      <c r="BO3131" s="600"/>
      <c r="BP3131" s="600"/>
      <c r="BQ3131" s="54"/>
      <c r="BR3131" s="54"/>
      <c r="BS3131" s="54"/>
    </row>
    <row r="3132" spans="1:71" ht="21.75" customHeight="1">
      <c r="A3132" s="54"/>
      <c r="B3132" s="565" t="str">
        <f>IF(ROSTER!B$42="","",ROSTER!B$42)</f>
        <v/>
      </c>
      <c r="C3132" s="536" t="str">
        <f>IF(ROSTER!C$42="","",ROSTER!C$42)</f>
        <v/>
      </c>
      <c r="D3132" s="537"/>
      <c r="E3132" s="546"/>
      <c r="F3132" s="501">
        <f>IF(E3132="y",1,IF(E3132="S",1,0))</f>
        <v>0</v>
      </c>
      <c r="G3132" s="506">
        <f>IF(E3132="S",1,0)</f>
        <v>0</v>
      </c>
      <c r="H3132" s="542"/>
      <c r="I3132" s="543"/>
      <c r="J3132" s="538"/>
      <c r="K3132" s="539"/>
      <c r="L3132" s="552"/>
      <c r="M3132" s="558"/>
      <c r="N3132" s="554">
        <f>L3132+J3132</f>
        <v>0</v>
      </c>
      <c r="O3132" s="555"/>
      <c r="P3132" s="538"/>
      <c r="Q3132" s="539"/>
      <c r="R3132" s="552"/>
      <c r="S3132" s="558"/>
      <c r="T3132" s="590">
        <f t="shared" ref="T3132:T3141" si="2809">R3132-P3132</f>
        <v>0</v>
      </c>
      <c r="U3132" s="591"/>
      <c r="V3132" s="550"/>
      <c r="W3132" s="543"/>
      <c r="X3132" s="538"/>
      <c r="Y3132" s="543"/>
      <c r="Z3132" s="538"/>
      <c r="AA3132" s="543"/>
      <c r="AB3132" s="538"/>
      <c r="AC3132" s="539"/>
      <c r="AD3132" s="552"/>
      <c r="AE3132" s="558"/>
      <c r="AF3132" s="586">
        <f>IF(AB3132=0,0,(AD3132/AB3132)*100)</f>
        <v>0</v>
      </c>
      <c r="AG3132" s="587"/>
      <c r="AH3132" s="538"/>
      <c r="AI3132" s="539"/>
      <c r="AJ3132" s="552"/>
      <c r="AK3132" s="558"/>
      <c r="AL3132" s="590">
        <f>IF(AH3132=0,0,(AJ3132/AH3132)*100)</f>
        <v>0</v>
      </c>
      <c r="AM3132" s="591"/>
      <c r="AN3132" s="538"/>
      <c r="AO3132" s="539"/>
      <c r="AP3132" s="552"/>
      <c r="AQ3132" s="558"/>
      <c r="AR3132" s="590">
        <f>IF(AN3132=0,0,(AP3132/AN3132)*100)</f>
        <v>0</v>
      </c>
      <c r="AS3132" s="591"/>
      <c r="AT3132" s="578">
        <f>AB3132+AH3132+AN3132</f>
        <v>0</v>
      </c>
      <c r="AU3132" s="579"/>
      <c r="AV3132" s="574">
        <f>AD3132+AJ3132+AP3132</f>
        <v>0</v>
      </c>
      <c r="AW3132" s="575"/>
      <c r="AX3132" s="590">
        <f>IF(AT3132=0,0,(AV3132/AT3132)*100)</f>
        <v>0</v>
      </c>
      <c r="AY3132" s="591"/>
      <c r="AZ3132" s="538"/>
      <c r="BA3132" s="539"/>
      <c r="BB3132" s="552"/>
      <c r="BC3132" s="558"/>
      <c r="BD3132" s="590">
        <f>IF(AZ3132=0,0,(BB3132/AZ3132)*100)</f>
        <v>0</v>
      </c>
      <c r="BE3132" s="591"/>
      <c r="BF3132" s="578">
        <f>AT3132+AZ3132</f>
        <v>0</v>
      </c>
      <c r="BG3132" s="579"/>
      <c r="BH3132" s="574">
        <f>AV3132+BB3132</f>
        <v>0</v>
      </c>
      <c r="BI3132" s="575"/>
      <c r="BJ3132" s="590">
        <f>IF(BF3132=0,0,(BH3132/BF3132)*100)</f>
        <v>0</v>
      </c>
      <c r="BK3132" s="591"/>
      <c r="BL3132" s="650">
        <f>(AD3132*2)+(AJ3132*2)+(AP3132*3)+BB3132</f>
        <v>0</v>
      </c>
      <c r="BM3132" s="651"/>
      <c r="BN3132" s="652"/>
      <c r="BO3132" s="599" t="e">
        <f>(BL3132*BR$2468)+(N3132*BR$2469)+(X3132*BR$2470)+(R3132*BR$2471)+(V3132*BR$2472)+(Z3132*BR$2473)</f>
        <v>#REF!</v>
      </c>
      <c r="BP3132" s="599" t="e">
        <f>((AZ3132-BB3132)*BR$2475)+((AT3132-AV3132)*BR$2474)+(H3132*BR$2476)+(P3132*BR$2477)</f>
        <v>#REF!</v>
      </c>
      <c r="BQ3132" s="54"/>
      <c r="BR3132" s="54"/>
      <c r="BS3132" s="54"/>
    </row>
    <row r="3133" spans="1:71" ht="21.75" customHeight="1">
      <c r="A3133" s="54"/>
      <c r="B3133" s="566"/>
      <c r="C3133" s="560" t="str">
        <f>IF(ROSTER!D$42="","",ROSTER!D$42)</f>
        <v/>
      </c>
      <c r="D3133" s="561"/>
      <c r="E3133" s="547"/>
      <c r="F3133" s="502"/>
      <c r="G3133" s="507"/>
      <c r="H3133" s="544"/>
      <c r="I3133" s="545"/>
      <c r="J3133" s="540"/>
      <c r="K3133" s="541"/>
      <c r="L3133" s="553"/>
      <c r="M3133" s="559"/>
      <c r="N3133" s="556" t="s">
        <v>14</v>
      </c>
      <c r="O3133" s="557"/>
      <c r="P3133" s="540"/>
      <c r="Q3133" s="541"/>
      <c r="R3133" s="553"/>
      <c r="S3133" s="559"/>
      <c r="T3133" s="592"/>
      <c r="U3133" s="593"/>
      <c r="V3133" s="551"/>
      <c r="W3133" s="545"/>
      <c r="X3133" s="540"/>
      <c r="Y3133" s="545"/>
      <c r="Z3133" s="540"/>
      <c r="AA3133" s="545"/>
      <c r="AB3133" s="540"/>
      <c r="AC3133" s="541"/>
      <c r="AD3133" s="553"/>
      <c r="AE3133" s="559"/>
      <c r="AF3133" s="588"/>
      <c r="AG3133" s="589"/>
      <c r="AH3133" s="540"/>
      <c r="AI3133" s="541"/>
      <c r="AJ3133" s="553"/>
      <c r="AK3133" s="559"/>
      <c r="AL3133" s="592"/>
      <c r="AM3133" s="593"/>
      <c r="AN3133" s="540"/>
      <c r="AO3133" s="541"/>
      <c r="AP3133" s="553"/>
      <c r="AQ3133" s="559"/>
      <c r="AR3133" s="592"/>
      <c r="AS3133" s="593"/>
      <c r="AT3133" s="580"/>
      <c r="AU3133" s="581"/>
      <c r="AV3133" s="576"/>
      <c r="AW3133" s="577"/>
      <c r="AX3133" s="592"/>
      <c r="AY3133" s="593"/>
      <c r="AZ3133" s="540"/>
      <c r="BA3133" s="541"/>
      <c r="BB3133" s="553"/>
      <c r="BC3133" s="559"/>
      <c r="BD3133" s="592"/>
      <c r="BE3133" s="593"/>
      <c r="BF3133" s="580"/>
      <c r="BG3133" s="581"/>
      <c r="BH3133" s="576"/>
      <c r="BI3133" s="577"/>
      <c r="BJ3133" s="592"/>
      <c r="BK3133" s="593"/>
      <c r="BL3133" s="653"/>
      <c r="BM3133" s="654"/>
      <c r="BN3133" s="655"/>
      <c r="BO3133" s="600"/>
      <c r="BP3133" s="600"/>
      <c r="BQ3133" s="54"/>
      <c r="BR3133" s="54"/>
      <c r="BS3133" s="54"/>
    </row>
    <row r="3134" spans="1:71" ht="21.75" customHeight="1">
      <c r="A3134" s="54"/>
      <c r="B3134" s="565" t="str">
        <f>IF(ROSTER!B$44="","",ROSTER!B$44)</f>
        <v/>
      </c>
      <c r="C3134" s="536" t="str">
        <f>IF(ROSTER!C$44="","",ROSTER!C$44)</f>
        <v/>
      </c>
      <c r="D3134" s="537"/>
      <c r="E3134" s="546"/>
      <c r="F3134" s="501">
        <f>IF(E3134="y",1,IF(E3134="S",1,0))</f>
        <v>0</v>
      </c>
      <c r="G3134" s="506">
        <f>IF(E3134="S",1,0)</f>
        <v>0</v>
      </c>
      <c r="H3134" s="542"/>
      <c r="I3134" s="543"/>
      <c r="J3134" s="538"/>
      <c r="K3134" s="539"/>
      <c r="L3134" s="552"/>
      <c r="M3134" s="558"/>
      <c r="N3134" s="554">
        <f>L3134+J3134</f>
        <v>0</v>
      </c>
      <c r="O3134" s="555"/>
      <c r="P3134" s="538"/>
      <c r="Q3134" s="539"/>
      <c r="R3134" s="552"/>
      <c r="S3134" s="558"/>
      <c r="T3134" s="590">
        <f t="shared" ref="T3134:T3141" si="2810">R3134-P3134</f>
        <v>0</v>
      </c>
      <c r="U3134" s="591"/>
      <c r="V3134" s="550"/>
      <c r="W3134" s="543"/>
      <c r="X3134" s="538"/>
      <c r="Y3134" s="543"/>
      <c r="Z3134" s="538"/>
      <c r="AA3134" s="543"/>
      <c r="AB3134" s="538"/>
      <c r="AC3134" s="539"/>
      <c r="AD3134" s="552"/>
      <c r="AE3134" s="558"/>
      <c r="AF3134" s="586">
        <f>IF(AB3134=0,0,(AD3134/AB3134)*100)</f>
        <v>0</v>
      </c>
      <c r="AG3134" s="587"/>
      <c r="AH3134" s="538"/>
      <c r="AI3134" s="539"/>
      <c r="AJ3134" s="552"/>
      <c r="AK3134" s="558"/>
      <c r="AL3134" s="590">
        <f>IF(AH3134=0,0,(AJ3134/AH3134)*100)</f>
        <v>0</v>
      </c>
      <c r="AM3134" s="591"/>
      <c r="AN3134" s="538"/>
      <c r="AO3134" s="539"/>
      <c r="AP3134" s="552"/>
      <c r="AQ3134" s="558"/>
      <c r="AR3134" s="590">
        <f>IF(AN3134=0,0,(AP3134/AN3134)*100)</f>
        <v>0</v>
      </c>
      <c r="AS3134" s="591"/>
      <c r="AT3134" s="578">
        <f>AB3134+AH3134+AN3134</f>
        <v>0</v>
      </c>
      <c r="AU3134" s="579"/>
      <c r="AV3134" s="574">
        <f>AD3134+AJ3134+AP3134</f>
        <v>0</v>
      </c>
      <c r="AW3134" s="575"/>
      <c r="AX3134" s="590">
        <f>IF(AT3134=0,0,(AV3134/AT3134)*100)</f>
        <v>0</v>
      </c>
      <c r="AY3134" s="591"/>
      <c r="AZ3134" s="538"/>
      <c r="BA3134" s="539"/>
      <c r="BB3134" s="552"/>
      <c r="BC3134" s="558"/>
      <c r="BD3134" s="590">
        <f>IF(AZ3134=0,0,(BB3134/AZ3134)*100)</f>
        <v>0</v>
      </c>
      <c r="BE3134" s="591"/>
      <c r="BF3134" s="578">
        <f>AT3134+AZ3134</f>
        <v>0</v>
      </c>
      <c r="BG3134" s="579"/>
      <c r="BH3134" s="574">
        <f>AV3134+BB3134</f>
        <v>0</v>
      </c>
      <c r="BI3134" s="575"/>
      <c r="BJ3134" s="590">
        <f>IF(BF3134=0,0,(BH3134/BF3134)*100)</f>
        <v>0</v>
      </c>
      <c r="BK3134" s="591"/>
      <c r="BL3134" s="650">
        <f>(AD3134*2)+(AJ3134*2)+(AP3134*3)+BB3134</f>
        <v>0</v>
      </c>
      <c r="BM3134" s="651"/>
      <c r="BN3134" s="652"/>
      <c r="BO3134" s="599" t="e">
        <f>(BL3134*BR$2468)+(N3134*BR$2469)+(X3134*BR$2470)+(R3134*BR$2471)+(V3134*BR$2472)+(Z3134*BR$2473)</f>
        <v>#REF!</v>
      </c>
      <c r="BP3134" s="599" t="e">
        <f>((AZ3134-BB3134)*BR$2475)+((AT3134-AV3134)*BR$2474)+(H3134*BR$2476)+(P3134*BR$2477)</f>
        <v>#REF!</v>
      </c>
      <c r="BQ3134" s="54"/>
      <c r="BR3134" s="54"/>
      <c r="BS3134" s="54"/>
    </row>
    <row r="3135" spans="1:71" ht="21.75" customHeight="1">
      <c r="A3135" s="54"/>
      <c r="B3135" s="566"/>
      <c r="C3135" s="560" t="str">
        <f>IF(ROSTER!D$44="","",ROSTER!D$44)</f>
        <v/>
      </c>
      <c r="D3135" s="561"/>
      <c r="E3135" s="547"/>
      <c r="F3135" s="502"/>
      <c r="G3135" s="507"/>
      <c r="H3135" s="544"/>
      <c r="I3135" s="545"/>
      <c r="J3135" s="540"/>
      <c r="K3135" s="541"/>
      <c r="L3135" s="553"/>
      <c r="M3135" s="559"/>
      <c r="N3135" s="556" t="s">
        <v>14</v>
      </c>
      <c r="O3135" s="557"/>
      <c r="P3135" s="540"/>
      <c r="Q3135" s="541"/>
      <c r="R3135" s="553"/>
      <c r="S3135" s="559"/>
      <c r="T3135" s="592"/>
      <c r="U3135" s="593"/>
      <c r="V3135" s="551"/>
      <c r="W3135" s="545"/>
      <c r="X3135" s="540"/>
      <c r="Y3135" s="545"/>
      <c r="Z3135" s="540"/>
      <c r="AA3135" s="545"/>
      <c r="AB3135" s="540"/>
      <c r="AC3135" s="541"/>
      <c r="AD3135" s="553"/>
      <c r="AE3135" s="559"/>
      <c r="AF3135" s="588"/>
      <c r="AG3135" s="589"/>
      <c r="AH3135" s="540"/>
      <c r="AI3135" s="541"/>
      <c r="AJ3135" s="553"/>
      <c r="AK3135" s="559"/>
      <c r="AL3135" s="592"/>
      <c r="AM3135" s="593"/>
      <c r="AN3135" s="540"/>
      <c r="AO3135" s="541"/>
      <c r="AP3135" s="553"/>
      <c r="AQ3135" s="559"/>
      <c r="AR3135" s="592"/>
      <c r="AS3135" s="593"/>
      <c r="AT3135" s="580"/>
      <c r="AU3135" s="581"/>
      <c r="AV3135" s="576"/>
      <c r="AW3135" s="577"/>
      <c r="AX3135" s="592"/>
      <c r="AY3135" s="593"/>
      <c r="AZ3135" s="540"/>
      <c r="BA3135" s="541"/>
      <c r="BB3135" s="553"/>
      <c r="BC3135" s="559"/>
      <c r="BD3135" s="592"/>
      <c r="BE3135" s="593"/>
      <c r="BF3135" s="580"/>
      <c r="BG3135" s="581"/>
      <c r="BH3135" s="576"/>
      <c r="BI3135" s="577"/>
      <c r="BJ3135" s="592"/>
      <c r="BK3135" s="593"/>
      <c r="BL3135" s="653"/>
      <c r="BM3135" s="654"/>
      <c r="BN3135" s="655"/>
      <c r="BO3135" s="600"/>
      <c r="BP3135" s="600"/>
      <c r="BQ3135" s="54"/>
      <c r="BR3135" s="54"/>
      <c r="BS3135" s="54"/>
    </row>
    <row r="3136" spans="1:71" ht="21.75" customHeight="1">
      <c r="A3136" s="54"/>
      <c r="B3136" s="565" t="str">
        <f>IF(ROSTER!B$46="","",ROSTER!B$46)</f>
        <v/>
      </c>
      <c r="C3136" s="536" t="str">
        <f>IF(ROSTER!C$46="","",ROSTER!C$46)</f>
        <v/>
      </c>
      <c r="D3136" s="537"/>
      <c r="E3136" s="546"/>
      <c r="F3136" s="501">
        <f>IF(E3136="y",1,IF(E3136="S",1,0))</f>
        <v>0</v>
      </c>
      <c r="G3136" s="506">
        <f>IF(E3136="S",1,0)</f>
        <v>0</v>
      </c>
      <c r="H3136" s="542"/>
      <c r="I3136" s="543"/>
      <c r="J3136" s="538"/>
      <c r="K3136" s="539"/>
      <c r="L3136" s="552"/>
      <c r="M3136" s="558"/>
      <c r="N3136" s="554">
        <f>L3136+J3136</f>
        <v>0</v>
      </c>
      <c r="O3136" s="555"/>
      <c r="P3136" s="538"/>
      <c r="Q3136" s="539"/>
      <c r="R3136" s="552"/>
      <c r="S3136" s="558"/>
      <c r="T3136" s="590">
        <f t="shared" ref="T3136:T3141" si="2811">R3136-P3136</f>
        <v>0</v>
      </c>
      <c r="U3136" s="591"/>
      <c r="V3136" s="550"/>
      <c r="W3136" s="543"/>
      <c r="X3136" s="538"/>
      <c r="Y3136" s="543"/>
      <c r="Z3136" s="538"/>
      <c r="AA3136" s="543"/>
      <c r="AB3136" s="538"/>
      <c r="AC3136" s="539"/>
      <c r="AD3136" s="552"/>
      <c r="AE3136" s="558"/>
      <c r="AF3136" s="586">
        <f>IF(AB3136=0,0,(AD3136/AB3136)*100)</f>
        <v>0</v>
      </c>
      <c r="AG3136" s="587"/>
      <c r="AH3136" s="538"/>
      <c r="AI3136" s="539"/>
      <c r="AJ3136" s="552"/>
      <c r="AK3136" s="558"/>
      <c r="AL3136" s="590">
        <f>IF(AH3136=0,0,(AJ3136/AH3136)*100)</f>
        <v>0</v>
      </c>
      <c r="AM3136" s="591"/>
      <c r="AN3136" s="538"/>
      <c r="AO3136" s="539"/>
      <c r="AP3136" s="552"/>
      <c r="AQ3136" s="558"/>
      <c r="AR3136" s="590">
        <f>IF(AN3136=0,0,(AP3136/AN3136)*100)</f>
        <v>0</v>
      </c>
      <c r="AS3136" s="591"/>
      <c r="AT3136" s="578">
        <f>AB3136+AH3136+AN3136</f>
        <v>0</v>
      </c>
      <c r="AU3136" s="579"/>
      <c r="AV3136" s="574">
        <f>AD3136+AJ3136+AP3136</f>
        <v>0</v>
      </c>
      <c r="AW3136" s="575"/>
      <c r="AX3136" s="590">
        <f>IF(AT3136=0,0,(AV3136/AT3136)*100)</f>
        <v>0</v>
      </c>
      <c r="AY3136" s="591"/>
      <c r="AZ3136" s="538"/>
      <c r="BA3136" s="539"/>
      <c r="BB3136" s="552"/>
      <c r="BC3136" s="558"/>
      <c r="BD3136" s="590">
        <f>IF(AZ3136=0,0,(BB3136/AZ3136)*100)</f>
        <v>0</v>
      </c>
      <c r="BE3136" s="591"/>
      <c r="BF3136" s="578">
        <f>AT3136+AZ3136</f>
        <v>0</v>
      </c>
      <c r="BG3136" s="579"/>
      <c r="BH3136" s="574">
        <f>AV3136+BB3136</f>
        <v>0</v>
      </c>
      <c r="BI3136" s="575"/>
      <c r="BJ3136" s="590">
        <f>IF(BF3136=0,0,(BH3136/BF3136)*100)</f>
        <v>0</v>
      </c>
      <c r="BK3136" s="591"/>
      <c r="BL3136" s="650">
        <f>(AD3136*2)+(AJ3136*2)+(AP3136*3)+BB3136</f>
        <v>0</v>
      </c>
      <c r="BM3136" s="651"/>
      <c r="BN3136" s="652"/>
      <c r="BO3136" s="601" t="e">
        <f>(BL3136*BR$74)+(N3136*BR$75)+(X3136*BR$76)+(R3136*BR$77)+(V3136*BR$78)+(Z3136*BR$79)</f>
        <v>#REF!</v>
      </c>
      <c r="BP3136" s="599" t="e">
        <f>((AZ3136-BB3136)*BR$81)+((AT3136-AV3136)*BR$80)+(H3136*BR$82)+(P3136*BR$83)</f>
        <v>#REF!</v>
      </c>
      <c r="BQ3136" s="54"/>
      <c r="BR3136" s="54"/>
      <c r="BS3136" s="54"/>
    </row>
    <row r="3137" spans="1:71" ht="22.5" customHeight="1">
      <c r="A3137" s="54"/>
      <c r="B3137" s="566"/>
      <c r="C3137" s="560" t="str">
        <f>IF(ROSTER!D$46="","",ROSTER!D$46)</f>
        <v/>
      </c>
      <c r="D3137" s="561"/>
      <c r="E3137" s="547"/>
      <c r="F3137" s="502"/>
      <c r="G3137" s="507"/>
      <c r="H3137" s="544"/>
      <c r="I3137" s="545"/>
      <c r="J3137" s="540"/>
      <c r="K3137" s="541"/>
      <c r="L3137" s="553"/>
      <c r="M3137" s="559"/>
      <c r="N3137" s="556" t="s">
        <v>14</v>
      </c>
      <c r="O3137" s="557"/>
      <c r="P3137" s="540"/>
      <c r="Q3137" s="541"/>
      <c r="R3137" s="553"/>
      <c r="S3137" s="559"/>
      <c r="T3137" s="592"/>
      <c r="U3137" s="593"/>
      <c r="V3137" s="551"/>
      <c r="W3137" s="545"/>
      <c r="X3137" s="540"/>
      <c r="Y3137" s="545"/>
      <c r="Z3137" s="540"/>
      <c r="AA3137" s="545"/>
      <c r="AB3137" s="540"/>
      <c r="AC3137" s="541"/>
      <c r="AD3137" s="553"/>
      <c r="AE3137" s="559"/>
      <c r="AF3137" s="588"/>
      <c r="AG3137" s="589"/>
      <c r="AH3137" s="540"/>
      <c r="AI3137" s="541"/>
      <c r="AJ3137" s="553"/>
      <c r="AK3137" s="559"/>
      <c r="AL3137" s="592"/>
      <c r="AM3137" s="593"/>
      <c r="AN3137" s="540"/>
      <c r="AO3137" s="541"/>
      <c r="AP3137" s="553"/>
      <c r="AQ3137" s="559"/>
      <c r="AR3137" s="592"/>
      <c r="AS3137" s="593"/>
      <c r="AT3137" s="580"/>
      <c r="AU3137" s="581"/>
      <c r="AV3137" s="576"/>
      <c r="AW3137" s="577"/>
      <c r="AX3137" s="592"/>
      <c r="AY3137" s="593"/>
      <c r="AZ3137" s="540"/>
      <c r="BA3137" s="541"/>
      <c r="BB3137" s="553"/>
      <c r="BC3137" s="559"/>
      <c r="BD3137" s="592"/>
      <c r="BE3137" s="593"/>
      <c r="BF3137" s="580"/>
      <c r="BG3137" s="581"/>
      <c r="BH3137" s="576"/>
      <c r="BI3137" s="577"/>
      <c r="BJ3137" s="592"/>
      <c r="BK3137" s="593"/>
      <c r="BL3137" s="653"/>
      <c r="BM3137" s="654"/>
      <c r="BN3137" s="655"/>
      <c r="BO3137" s="602"/>
      <c r="BP3137" s="600"/>
      <c r="BQ3137" s="54"/>
      <c r="BR3137" s="54"/>
      <c r="BS3137" s="54"/>
    </row>
    <row r="3138" spans="1:71" ht="21.75" customHeight="1">
      <c r="A3138" s="54"/>
      <c r="B3138" s="565" t="str">
        <f>IF(ROSTER!B$48="","",ROSTER!B$48)</f>
        <v/>
      </c>
      <c r="C3138" s="536" t="str">
        <f>IF(ROSTER!C$48="","",ROSTER!C$48)</f>
        <v/>
      </c>
      <c r="D3138" s="537"/>
      <c r="E3138" s="546"/>
      <c r="F3138" s="501">
        <f t="shared" ref="F3138" si="2812">IF(E3138="y",1,IF(E3138="S",1,0))</f>
        <v>0</v>
      </c>
      <c r="G3138" s="506">
        <f t="shared" ref="G3138" si="2813">IF(E3138="S",1,0)</f>
        <v>0</v>
      </c>
      <c r="H3138" s="542"/>
      <c r="I3138" s="543"/>
      <c r="J3138" s="538"/>
      <c r="K3138" s="539"/>
      <c r="L3138" s="552"/>
      <c r="M3138" s="558"/>
      <c r="N3138" s="554">
        <f t="shared" ref="N3138" si="2814">L3138+J3138</f>
        <v>0</v>
      </c>
      <c r="O3138" s="555"/>
      <c r="P3138" s="538"/>
      <c r="Q3138" s="539"/>
      <c r="R3138" s="552"/>
      <c r="S3138" s="558"/>
      <c r="T3138" s="590">
        <f t="shared" ref="T3138:T3141" si="2815">R3138-P3138</f>
        <v>0</v>
      </c>
      <c r="U3138" s="591"/>
      <c r="V3138" s="550"/>
      <c r="W3138" s="543"/>
      <c r="X3138" s="538"/>
      <c r="Y3138" s="543"/>
      <c r="Z3138" s="538"/>
      <c r="AA3138" s="543"/>
      <c r="AB3138" s="538"/>
      <c r="AC3138" s="539"/>
      <c r="AD3138" s="552"/>
      <c r="AE3138" s="558"/>
      <c r="AF3138" s="586"/>
      <c r="AG3138" s="587"/>
      <c r="AH3138" s="538"/>
      <c r="AI3138" s="539"/>
      <c r="AJ3138" s="552"/>
      <c r="AK3138" s="558"/>
      <c r="AL3138" s="590">
        <f t="shared" ref="AL3138" si="2816">IF(AH3138=0,0,(AJ3138/AH3138)*100)</f>
        <v>0</v>
      </c>
      <c r="AM3138" s="591"/>
      <c r="AN3138" s="538"/>
      <c r="AO3138" s="539"/>
      <c r="AP3138" s="552"/>
      <c r="AQ3138" s="558"/>
      <c r="AR3138" s="590">
        <f t="shared" ref="AR3138" si="2817">IF(AN3138=0,0,(AP3138/AN3138)*100)</f>
        <v>0</v>
      </c>
      <c r="AS3138" s="591"/>
      <c r="AT3138" s="578">
        <f t="shared" ref="AT3138" si="2818">AB3138+AH3138+AN3138</f>
        <v>0</v>
      </c>
      <c r="AU3138" s="579"/>
      <c r="AV3138" s="574">
        <f t="shared" ref="AV3138" si="2819">AD3138+AJ3138+AP3138</f>
        <v>0</v>
      </c>
      <c r="AW3138" s="575"/>
      <c r="AX3138" s="590">
        <f t="shared" ref="AX3138" si="2820">IF(AT3138=0,0,(AV3138/AT3138)*100)</f>
        <v>0</v>
      </c>
      <c r="AY3138" s="591"/>
      <c r="AZ3138" s="538"/>
      <c r="BA3138" s="539"/>
      <c r="BB3138" s="552"/>
      <c r="BC3138" s="558"/>
      <c r="BD3138" s="590">
        <f t="shared" ref="BD3138" si="2821">IF(AZ3138=0,0,(BB3138/AZ3138)*100)</f>
        <v>0</v>
      </c>
      <c r="BE3138" s="591"/>
      <c r="BF3138" s="578">
        <f t="shared" ref="BF3138" si="2822">AT3138+AZ3138</f>
        <v>0</v>
      </c>
      <c r="BG3138" s="579"/>
      <c r="BH3138" s="574">
        <f t="shared" ref="BH3138" si="2823">AV3138+BB3138</f>
        <v>0</v>
      </c>
      <c r="BI3138" s="575"/>
      <c r="BJ3138" s="590">
        <f t="shared" ref="BJ3138" si="2824">IF(BF3138=0,0,(BH3138/BF3138)*100)</f>
        <v>0</v>
      </c>
      <c r="BK3138" s="591"/>
      <c r="BL3138" s="650">
        <f t="shared" ref="BL3138" si="2825">(AD3138*2)+(AJ3138*2)+(AP3138*3)+BB3138</f>
        <v>0</v>
      </c>
      <c r="BM3138" s="651"/>
      <c r="BN3138" s="652"/>
      <c r="BO3138" s="601" t="e">
        <f>(BL3138*BR$74)+(N3138*BR$75)+(X3138*BR$76)+(R3138*BR$77)+(V3138*BR$78)+(Z3138*BR$79)</f>
        <v>#REF!</v>
      </c>
      <c r="BP3138" s="599" t="e">
        <f>((AZ3138-BB3138)*BR$81)+((AT3138-AV3138)*BR$80)+(H3138*BR$82)+(P3138*BR$83)</f>
        <v>#REF!</v>
      </c>
      <c r="BQ3138" s="54"/>
      <c r="BR3138" s="54"/>
      <c r="BS3138" s="54"/>
    </row>
    <row r="3139" spans="1:71" ht="22.5" customHeight="1">
      <c r="A3139" s="54"/>
      <c r="B3139" s="566"/>
      <c r="C3139" s="560" t="str">
        <f>IF(ROSTER!D$48="","",ROSTER!D$48)</f>
        <v/>
      </c>
      <c r="D3139" s="561"/>
      <c r="E3139" s="547"/>
      <c r="F3139" s="502"/>
      <c r="G3139" s="507"/>
      <c r="H3139" s="544"/>
      <c r="I3139" s="545"/>
      <c r="J3139" s="540"/>
      <c r="K3139" s="541"/>
      <c r="L3139" s="553"/>
      <c r="M3139" s="559"/>
      <c r="N3139" s="556" t="s">
        <v>14</v>
      </c>
      <c r="O3139" s="557"/>
      <c r="P3139" s="540"/>
      <c r="Q3139" s="541"/>
      <c r="R3139" s="553"/>
      <c r="S3139" s="559"/>
      <c r="T3139" s="592"/>
      <c r="U3139" s="593"/>
      <c r="V3139" s="551"/>
      <c r="W3139" s="545"/>
      <c r="X3139" s="540"/>
      <c r="Y3139" s="545"/>
      <c r="Z3139" s="540"/>
      <c r="AA3139" s="545"/>
      <c r="AB3139" s="540"/>
      <c r="AC3139" s="541"/>
      <c r="AD3139" s="553"/>
      <c r="AE3139" s="559"/>
      <c r="AF3139" s="588"/>
      <c r="AG3139" s="589"/>
      <c r="AH3139" s="540"/>
      <c r="AI3139" s="541"/>
      <c r="AJ3139" s="553"/>
      <c r="AK3139" s="559"/>
      <c r="AL3139" s="592"/>
      <c r="AM3139" s="593"/>
      <c r="AN3139" s="540"/>
      <c r="AO3139" s="541"/>
      <c r="AP3139" s="553"/>
      <c r="AQ3139" s="559"/>
      <c r="AR3139" s="592"/>
      <c r="AS3139" s="593"/>
      <c r="AT3139" s="580"/>
      <c r="AU3139" s="581"/>
      <c r="AV3139" s="576"/>
      <c r="AW3139" s="577"/>
      <c r="AX3139" s="592"/>
      <c r="AY3139" s="593"/>
      <c r="AZ3139" s="540"/>
      <c r="BA3139" s="541"/>
      <c r="BB3139" s="553"/>
      <c r="BC3139" s="559"/>
      <c r="BD3139" s="592"/>
      <c r="BE3139" s="593"/>
      <c r="BF3139" s="580"/>
      <c r="BG3139" s="581"/>
      <c r="BH3139" s="576"/>
      <c r="BI3139" s="577"/>
      <c r="BJ3139" s="592"/>
      <c r="BK3139" s="593"/>
      <c r="BL3139" s="653"/>
      <c r="BM3139" s="654"/>
      <c r="BN3139" s="655"/>
      <c r="BO3139" s="602"/>
      <c r="BP3139" s="600"/>
      <c r="BQ3139" s="54"/>
      <c r="BR3139" s="54"/>
      <c r="BS3139" s="54"/>
    </row>
    <row r="3140" spans="1:71" ht="21.75" customHeight="1">
      <c r="A3140" s="54"/>
      <c r="B3140" s="565" t="str">
        <f>IF(ROSTER!B$50="","",ROSTER!B$50)</f>
        <v/>
      </c>
      <c r="C3140" s="536" t="str">
        <f>IF(ROSTER!C$50="","",ROSTER!C$50)</f>
        <v/>
      </c>
      <c r="D3140" s="537"/>
      <c r="E3140" s="546"/>
      <c r="F3140" s="501">
        <f t="shared" ref="F3140" si="2826">IF(E3140="y",1,IF(E3140="S",1,0))</f>
        <v>0</v>
      </c>
      <c r="G3140" s="506">
        <f t="shared" ref="G3140" si="2827">IF(E3140="S",1,0)</f>
        <v>0</v>
      </c>
      <c r="H3140" s="542"/>
      <c r="I3140" s="543"/>
      <c r="J3140" s="538"/>
      <c r="K3140" s="539"/>
      <c r="L3140" s="552"/>
      <c r="M3140" s="558"/>
      <c r="N3140" s="554">
        <f t="shared" ref="N3140" si="2828">L3140+J3140</f>
        <v>0</v>
      </c>
      <c r="O3140" s="555"/>
      <c r="P3140" s="538"/>
      <c r="Q3140" s="539"/>
      <c r="R3140" s="552"/>
      <c r="S3140" s="558"/>
      <c r="T3140" s="590">
        <f t="shared" ref="T3140:T3141" si="2829">R3140-P3140</f>
        <v>0</v>
      </c>
      <c r="U3140" s="591"/>
      <c r="V3140" s="550"/>
      <c r="W3140" s="543"/>
      <c r="X3140" s="538"/>
      <c r="Y3140" s="543"/>
      <c r="Z3140" s="538"/>
      <c r="AA3140" s="543"/>
      <c r="AB3140" s="538"/>
      <c r="AC3140" s="539"/>
      <c r="AD3140" s="552"/>
      <c r="AE3140" s="558"/>
      <c r="AF3140" s="586"/>
      <c r="AG3140" s="587"/>
      <c r="AH3140" s="538"/>
      <c r="AI3140" s="539"/>
      <c r="AJ3140" s="552"/>
      <c r="AK3140" s="558"/>
      <c r="AL3140" s="590">
        <f t="shared" ref="AL3140" si="2830">IF(AH3140=0,0,(AJ3140/AH3140)*100)</f>
        <v>0</v>
      </c>
      <c r="AM3140" s="591"/>
      <c r="AN3140" s="538"/>
      <c r="AO3140" s="539"/>
      <c r="AP3140" s="552"/>
      <c r="AQ3140" s="558"/>
      <c r="AR3140" s="590">
        <f t="shared" ref="AR3140" si="2831">IF(AN3140=0,0,(AP3140/AN3140)*100)</f>
        <v>0</v>
      </c>
      <c r="AS3140" s="591"/>
      <c r="AT3140" s="578">
        <f t="shared" ref="AT3140" si="2832">AB3140+AH3140+AN3140</f>
        <v>0</v>
      </c>
      <c r="AU3140" s="579"/>
      <c r="AV3140" s="574">
        <f t="shared" ref="AV3140" si="2833">AD3140+AJ3140+AP3140</f>
        <v>0</v>
      </c>
      <c r="AW3140" s="575"/>
      <c r="AX3140" s="590">
        <f t="shared" ref="AX3140" si="2834">IF(AT3140=0,0,(AV3140/AT3140)*100)</f>
        <v>0</v>
      </c>
      <c r="AY3140" s="591"/>
      <c r="AZ3140" s="538"/>
      <c r="BA3140" s="539"/>
      <c r="BB3140" s="552"/>
      <c r="BC3140" s="558"/>
      <c r="BD3140" s="590">
        <f t="shared" ref="BD3140" si="2835">IF(AZ3140=0,0,(BB3140/AZ3140)*100)</f>
        <v>0</v>
      </c>
      <c r="BE3140" s="591"/>
      <c r="BF3140" s="578">
        <f t="shared" ref="BF3140" si="2836">AT3140+AZ3140</f>
        <v>0</v>
      </c>
      <c r="BG3140" s="579"/>
      <c r="BH3140" s="574">
        <f t="shared" ref="BH3140" si="2837">AV3140+BB3140</f>
        <v>0</v>
      </c>
      <c r="BI3140" s="575"/>
      <c r="BJ3140" s="590">
        <f t="shared" ref="BJ3140" si="2838">IF(BF3140=0,0,(BH3140/BF3140)*100)</f>
        <v>0</v>
      </c>
      <c r="BK3140" s="591"/>
      <c r="BL3140" s="650">
        <f t="shared" ref="BL3140" si="2839">(AD3140*2)+(AJ3140*2)+(AP3140*3)+BB3140</f>
        <v>0</v>
      </c>
      <c r="BM3140" s="651"/>
      <c r="BN3140" s="652"/>
      <c r="BO3140" s="601" t="e">
        <f>(BL3140*BR$74)+(N3140*BR$75)+(X3140*BR$76)+(R3140*BR$77)+(V3140*BR$78)+(Z3140*BR$79)</f>
        <v>#REF!</v>
      </c>
      <c r="BP3140" s="599" t="e">
        <f>((AZ3140-BB3140)*BR$81)+((AT3140-AV3140)*BR$80)+(H3140*BR$82)+(P3140*BR$83)</f>
        <v>#REF!</v>
      </c>
      <c r="BQ3140" s="54"/>
      <c r="BR3140" s="54"/>
      <c r="BS3140" s="54"/>
    </row>
    <row r="3141" spans="1:71" ht="22.5" customHeight="1" thickBot="1">
      <c r="A3141" s="54"/>
      <c r="B3141" s="566"/>
      <c r="C3141" s="560" t="str">
        <f>IF(ROSTER!D$50="","",ROSTER!D$50)</f>
        <v/>
      </c>
      <c r="D3141" s="561"/>
      <c r="E3141" s="547"/>
      <c r="F3141" s="502"/>
      <c r="G3141" s="507"/>
      <c r="H3141" s="544"/>
      <c r="I3141" s="545"/>
      <c r="J3141" s="540"/>
      <c r="K3141" s="541"/>
      <c r="L3141" s="553"/>
      <c r="M3141" s="559"/>
      <c r="N3141" s="556" t="s">
        <v>14</v>
      </c>
      <c r="O3141" s="557"/>
      <c r="P3141" s="540"/>
      <c r="Q3141" s="541"/>
      <c r="R3141" s="553"/>
      <c r="S3141" s="559"/>
      <c r="T3141" s="592"/>
      <c r="U3141" s="593"/>
      <c r="V3141" s="551"/>
      <c r="W3141" s="545"/>
      <c r="X3141" s="540"/>
      <c r="Y3141" s="545"/>
      <c r="Z3141" s="540"/>
      <c r="AA3141" s="545"/>
      <c r="AB3141" s="540"/>
      <c r="AC3141" s="541"/>
      <c r="AD3141" s="553"/>
      <c r="AE3141" s="559"/>
      <c r="AF3141" s="588"/>
      <c r="AG3141" s="589"/>
      <c r="AH3141" s="540"/>
      <c r="AI3141" s="541"/>
      <c r="AJ3141" s="553"/>
      <c r="AK3141" s="559"/>
      <c r="AL3141" s="592"/>
      <c r="AM3141" s="593"/>
      <c r="AN3141" s="540"/>
      <c r="AO3141" s="541"/>
      <c r="AP3141" s="553"/>
      <c r="AQ3141" s="559"/>
      <c r="AR3141" s="592"/>
      <c r="AS3141" s="593"/>
      <c r="AT3141" s="580"/>
      <c r="AU3141" s="581"/>
      <c r="AV3141" s="576"/>
      <c r="AW3141" s="577"/>
      <c r="AX3141" s="592"/>
      <c r="AY3141" s="593"/>
      <c r="AZ3141" s="540"/>
      <c r="BA3141" s="541"/>
      <c r="BB3141" s="553"/>
      <c r="BC3141" s="559"/>
      <c r="BD3141" s="592"/>
      <c r="BE3141" s="593"/>
      <c r="BF3141" s="580"/>
      <c r="BG3141" s="581"/>
      <c r="BH3141" s="576"/>
      <c r="BI3141" s="577"/>
      <c r="BJ3141" s="592"/>
      <c r="BK3141" s="593"/>
      <c r="BL3141" s="653"/>
      <c r="BM3141" s="654"/>
      <c r="BN3141" s="655"/>
      <c r="BO3141" s="602"/>
      <c r="BP3141" s="600"/>
      <c r="BQ3141" s="54"/>
      <c r="BR3141" s="54"/>
      <c r="BS3141" s="54"/>
    </row>
    <row r="3142" spans="1:71" s="335" customFormat="1" ht="33.4" customHeight="1">
      <c r="A3142" s="333"/>
      <c r="B3142" s="689"/>
      <c r="C3142" s="685"/>
      <c r="D3142" s="685" t="s">
        <v>10</v>
      </c>
      <c r="E3142" s="686"/>
      <c r="F3142" s="334"/>
      <c r="G3142" s="334"/>
      <c r="H3142" s="642">
        <f>SUM(H3098:I3141)</f>
        <v>0</v>
      </c>
      <c r="I3142" s="631"/>
      <c r="J3142" s="642">
        <f>SUM(J3098:K3141)</f>
        <v>0</v>
      </c>
      <c r="K3142" s="631"/>
      <c r="L3142" s="630">
        <f>SUM(L3098:M3141)</f>
        <v>0</v>
      </c>
      <c r="M3142" s="640"/>
      <c r="N3142" s="626">
        <f>L3142+J3142</f>
        <v>0</v>
      </c>
      <c r="O3142" s="627"/>
      <c r="P3142" s="630">
        <f>SUM(P3098:Q3141)</f>
        <v>0</v>
      </c>
      <c r="Q3142" s="631"/>
      <c r="R3142" s="630">
        <f t="shared" ref="R3142" si="2840">SUM(R3098:S3141)</f>
        <v>0</v>
      </c>
      <c r="S3142" s="640"/>
      <c r="T3142" s="630">
        <f t="shared" ref="T3142" si="2841">SUM(T3098:U3141)</f>
        <v>0</v>
      </c>
      <c r="U3142" s="627"/>
      <c r="V3142" s="640">
        <f t="shared" ref="V3142" si="2842">SUM(V3098:W3141)</f>
        <v>0</v>
      </c>
      <c r="W3142" s="640"/>
      <c r="X3142" s="642">
        <f t="shared" ref="X3142" si="2843">SUM(X3098:Y3141)</f>
        <v>0</v>
      </c>
      <c r="Y3142" s="627"/>
      <c r="Z3142" s="642">
        <f t="shared" ref="Z3142" si="2844">SUM(Z3098:AA3141)</f>
        <v>0</v>
      </c>
      <c r="AA3142" s="627"/>
      <c r="AB3142" s="640">
        <f t="shared" ref="AB3142" si="2845">SUM(AB3098:AC3141)</f>
        <v>0</v>
      </c>
      <c r="AC3142" s="631"/>
      <c r="AD3142" s="630">
        <f t="shared" ref="AD3142" si="2846">SUM(AD3098:AE3141)</f>
        <v>0</v>
      </c>
      <c r="AE3142" s="640"/>
      <c r="AF3142" s="626">
        <f t="shared" ref="AF3142" si="2847">SUM(AF3098:AG3141)</f>
        <v>0</v>
      </c>
      <c r="AG3142" s="627"/>
      <c r="AH3142" s="630">
        <f t="shared" ref="AH3142" si="2848">SUM(AH3098:AI3141)</f>
        <v>0</v>
      </c>
      <c r="AI3142" s="631"/>
      <c r="AJ3142" s="630">
        <f t="shared" ref="AJ3142" si="2849">SUM(AJ3098:AK3141)</f>
        <v>0</v>
      </c>
      <c r="AK3142" s="640"/>
      <c r="AL3142" s="626">
        <f>IF(AH3142=0,0,(AJ3142/AH3142)*100)</f>
        <v>0</v>
      </c>
      <c r="AM3142" s="627"/>
      <c r="AN3142" s="630">
        <f>SUM(AN3098:AO3141)</f>
        <v>0</v>
      </c>
      <c r="AO3142" s="631"/>
      <c r="AP3142" s="630">
        <f>SUM(AP3098:AQ3141)</f>
        <v>0</v>
      </c>
      <c r="AQ3142" s="640"/>
      <c r="AR3142" s="626">
        <f>IF(AN3142=0,0,(AP3142/AN3142)*100)</f>
        <v>0</v>
      </c>
      <c r="AS3142" s="627"/>
      <c r="AT3142" s="642">
        <f>AB3142+AH3142+AN3142</f>
        <v>0</v>
      </c>
      <c r="AU3142" s="631"/>
      <c r="AV3142" s="630">
        <f>AD3142+AJ3142+AP3142</f>
        <v>0</v>
      </c>
      <c r="AW3142" s="670"/>
      <c r="AX3142" s="626">
        <f>IF(AT3142=0,0,(AV3142/AT3142)*100)</f>
        <v>0</v>
      </c>
      <c r="AY3142" s="627"/>
      <c r="AZ3142" s="630">
        <f>SUM(AZ3098:BA3141)</f>
        <v>0</v>
      </c>
      <c r="BA3142" s="631"/>
      <c r="BB3142" s="630">
        <f>SUM(BB3098:BC3141)</f>
        <v>0</v>
      </c>
      <c r="BC3142" s="640"/>
      <c r="BD3142" s="626">
        <f>IF(AZ3142=0,0,(BB3142/AZ3142)*100)</f>
        <v>0</v>
      </c>
      <c r="BE3142" s="627"/>
      <c r="BF3142" s="642">
        <f>AT3142+AZ3142</f>
        <v>0</v>
      </c>
      <c r="BG3142" s="631"/>
      <c r="BH3142" s="630">
        <f>AV3142+BB3142</f>
        <v>0</v>
      </c>
      <c r="BI3142" s="670"/>
      <c r="BJ3142" s="626">
        <f>IF(BF3142=0,0,(BH3142/BF3142)*100)</f>
        <v>0</v>
      </c>
      <c r="BK3142" s="668"/>
      <c r="BL3142" s="644">
        <f>SUM(BL3098:BN3141)</f>
        <v>0</v>
      </c>
      <c r="BM3142" s="645"/>
      <c r="BN3142" s="646"/>
      <c r="BO3142" s="601" t="e">
        <f>(BL3142*BR$74)+(N3142*BR$75)+(X3142*BR$76)+(R3142*BR$77)+(V3142*BR$78)+(Z3142*BR$79)</f>
        <v>#REF!</v>
      </c>
      <c r="BP3142" s="599" t="e">
        <f>((AZ3142-BB3142)*BR$81)+((AT3142-AV3142)*BR$80)+(H3142*BR$82)+(P3142*BR$83)</f>
        <v>#REF!</v>
      </c>
      <c r="BQ3142" s="333"/>
      <c r="BR3142" s="333"/>
      <c r="BS3142" s="333"/>
    </row>
    <row r="3143" spans="1:71" s="335" customFormat="1" ht="33.950000000000003" customHeight="1" thickBot="1">
      <c r="A3143" s="333"/>
      <c r="B3143" s="690"/>
      <c r="C3143" s="687"/>
      <c r="D3143" s="687"/>
      <c r="E3143" s="688"/>
      <c r="F3143" s="336"/>
      <c r="G3143" s="336"/>
      <c r="H3143" s="643"/>
      <c r="I3143" s="633"/>
      <c r="J3143" s="643"/>
      <c r="K3143" s="633"/>
      <c r="L3143" s="632"/>
      <c r="M3143" s="641"/>
      <c r="N3143" s="628" t="s">
        <v>14</v>
      </c>
      <c r="O3143" s="629"/>
      <c r="P3143" s="632"/>
      <c r="Q3143" s="633"/>
      <c r="R3143" s="632"/>
      <c r="S3143" s="641"/>
      <c r="T3143" s="632"/>
      <c r="U3143" s="629"/>
      <c r="V3143" s="641"/>
      <c r="W3143" s="641"/>
      <c r="X3143" s="643"/>
      <c r="Y3143" s="629"/>
      <c r="Z3143" s="643"/>
      <c r="AA3143" s="629"/>
      <c r="AB3143" s="641"/>
      <c r="AC3143" s="633"/>
      <c r="AD3143" s="632"/>
      <c r="AE3143" s="641"/>
      <c r="AF3143" s="628"/>
      <c r="AG3143" s="629"/>
      <c r="AH3143" s="632"/>
      <c r="AI3143" s="633"/>
      <c r="AJ3143" s="632"/>
      <c r="AK3143" s="641"/>
      <c r="AL3143" s="628"/>
      <c r="AM3143" s="629"/>
      <c r="AN3143" s="632"/>
      <c r="AO3143" s="633"/>
      <c r="AP3143" s="632"/>
      <c r="AQ3143" s="641"/>
      <c r="AR3143" s="628"/>
      <c r="AS3143" s="629"/>
      <c r="AT3143" s="643"/>
      <c r="AU3143" s="633"/>
      <c r="AV3143" s="632"/>
      <c r="AW3143" s="671"/>
      <c r="AX3143" s="628"/>
      <c r="AY3143" s="629"/>
      <c r="AZ3143" s="632"/>
      <c r="BA3143" s="633"/>
      <c r="BB3143" s="632"/>
      <c r="BC3143" s="641"/>
      <c r="BD3143" s="628"/>
      <c r="BE3143" s="629"/>
      <c r="BF3143" s="643"/>
      <c r="BG3143" s="633"/>
      <c r="BH3143" s="632"/>
      <c r="BI3143" s="671"/>
      <c r="BJ3143" s="628"/>
      <c r="BK3143" s="669"/>
      <c r="BL3143" s="647"/>
      <c r="BM3143" s="648"/>
      <c r="BN3143" s="649"/>
      <c r="BO3143" s="602"/>
      <c r="BP3143" s="600"/>
      <c r="BQ3143" s="333"/>
      <c r="BR3143" s="333"/>
      <c r="BS3143" s="333"/>
    </row>
    <row r="3144" spans="1:71" s="341" customFormat="1" ht="48.2" customHeight="1" thickBot="1">
      <c r="A3144" s="337"/>
      <c r="B3144" s="667"/>
      <c r="C3144" s="665"/>
      <c r="D3144" s="665" t="s">
        <v>13</v>
      </c>
      <c r="E3144" s="666"/>
      <c r="F3144" s="338"/>
      <c r="G3144" s="334"/>
      <c r="H3144" s="676"/>
      <c r="I3144" s="677"/>
      <c r="J3144" s="673"/>
      <c r="K3144" s="672"/>
      <c r="L3144" s="605"/>
      <c r="M3144" s="606"/>
      <c r="N3144" s="674">
        <f>J3144+L3144</f>
        <v>0</v>
      </c>
      <c r="O3144" s="675"/>
      <c r="P3144" s="673"/>
      <c r="Q3144" s="672"/>
      <c r="R3144" s="605"/>
      <c r="S3144" s="672"/>
      <c r="T3144" s="626">
        <f>R3144-P3144</f>
        <v>0</v>
      </c>
      <c r="U3144" s="627"/>
      <c r="V3144" s="673"/>
      <c r="W3144" s="678"/>
      <c r="X3144" s="679"/>
      <c r="Y3144" s="680"/>
      <c r="Z3144" s="673"/>
      <c r="AA3144" s="678"/>
      <c r="AB3144" s="673"/>
      <c r="AC3144" s="672"/>
      <c r="AD3144" s="605"/>
      <c r="AE3144" s="606"/>
      <c r="AF3144" s="634">
        <f>IF(AB3144=0,0,(AD3144/AB3144)*100)</f>
        <v>0</v>
      </c>
      <c r="AG3144" s="635"/>
      <c r="AH3144" s="673"/>
      <c r="AI3144" s="672"/>
      <c r="AJ3144" s="605"/>
      <c r="AK3144" s="606"/>
      <c r="AL3144" s="626">
        <f>IF(AH3144=0,0,(AJ3144/AH3144)*100)</f>
        <v>0</v>
      </c>
      <c r="AM3144" s="627"/>
      <c r="AN3144" s="673"/>
      <c r="AO3144" s="672"/>
      <c r="AP3144" s="605"/>
      <c r="AQ3144" s="606"/>
      <c r="AR3144" s="626">
        <f>IF(AN3144=0,0,(AP3144/AN3144)*100)</f>
        <v>0</v>
      </c>
      <c r="AS3144" s="627"/>
      <c r="AT3144" s="681">
        <f>AB3144+AH3144+AN3144</f>
        <v>0</v>
      </c>
      <c r="AU3144" s="682"/>
      <c r="AV3144" s="683">
        <f>AD3144+AJ3144+AP3144</f>
        <v>0</v>
      </c>
      <c r="AW3144" s="684"/>
      <c r="AX3144" s="626">
        <f>IF(AT3144=0,0,(AV3144/AT3144)*100)</f>
        <v>0</v>
      </c>
      <c r="AY3144" s="627"/>
      <c r="AZ3144" s="673"/>
      <c r="BA3144" s="672"/>
      <c r="BB3144" s="605"/>
      <c r="BC3144" s="606"/>
      <c r="BD3144" s="626">
        <f>IF(AZ3144=0,0,(BB3144/AZ3144)*100)</f>
        <v>0</v>
      </c>
      <c r="BE3144" s="627"/>
      <c r="BF3144" s="681">
        <f>AT3144+AZ3144</f>
        <v>0</v>
      </c>
      <c r="BG3144" s="682"/>
      <c r="BH3144" s="683">
        <f>AV3144+BB3144</f>
        <v>0</v>
      </c>
      <c r="BI3144" s="684"/>
      <c r="BJ3144" s="626">
        <f>IF(BF3144=0,0,(BH3144/BF3144)*100)</f>
        <v>0</v>
      </c>
      <c r="BK3144" s="627"/>
      <c r="BL3144" s="594"/>
      <c r="BM3144" s="595"/>
      <c r="BN3144" s="596"/>
      <c r="BO3144" s="339"/>
      <c r="BP3144" s="340"/>
      <c r="BQ3144" s="337"/>
      <c r="BR3144" s="337"/>
      <c r="BS3144" s="337"/>
    </row>
    <row r="3145" spans="1:71" s="341" customFormat="1" ht="48.95" customHeight="1" thickBot="1">
      <c r="A3145" s="337"/>
      <c r="B3145" s="342"/>
      <c r="C3145" s="343"/>
      <c r="D3145" s="570" t="s">
        <v>48</v>
      </c>
      <c r="E3145" s="571"/>
      <c r="F3145" s="344"/>
      <c r="G3145" s="344"/>
      <c r="H3145" s="343"/>
      <c r="I3145" s="343"/>
      <c r="J3145" s="567">
        <f>IF((J3142+L3144)=0,0,J3142/(J3142+L3144)*100)</f>
        <v>0</v>
      </c>
      <c r="K3145" s="569"/>
      <c r="L3145" s="567">
        <f>IF((L3142+J3144)=0,0,L3142/(L3142+J3144)*100)</f>
        <v>0</v>
      </c>
      <c r="M3145" s="569"/>
      <c r="N3145" s="567">
        <f>IF((N3142+N3144)=0,0,N3142/(N3142+N3144)*100)</f>
        <v>0</v>
      </c>
      <c r="O3145" s="568"/>
      <c r="P3145" s="572"/>
      <c r="Q3145" s="509"/>
      <c r="R3145" s="509"/>
      <c r="S3145" s="509"/>
      <c r="T3145" s="535"/>
      <c r="U3145" s="535"/>
      <c r="V3145" s="509"/>
      <c r="W3145" s="509"/>
      <c r="X3145" s="509"/>
      <c r="Y3145" s="509"/>
      <c r="Z3145" s="509"/>
      <c r="AA3145" s="509"/>
      <c r="AB3145" s="509"/>
      <c r="AC3145" s="509"/>
      <c r="AD3145" s="509"/>
      <c r="AE3145" s="509"/>
      <c r="AF3145" s="509"/>
      <c r="AG3145" s="509"/>
      <c r="AH3145" s="509"/>
      <c r="AI3145" s="509"/>
      <c r="AJ3145" s="509"/>
      <c r="AK3145" s="509"/>
      <c r="AL3145" s="509"/>
      <c r="AM3145" s="509"/>
      <c r="AN3145" s="509"/>
      <c r="AO3145" s="509"/>
      <c r="AP3145" s="509"/>
      <c r="AQ3145" s="509"/>
      <c r="AR3145" s="509"/>
      <c r="AS3145" s="509"/>
      <c r="AT3145" s="509"/>
      <c r="AU3145" s="509"/>
      <c r="AV3145" s="509"/>
      <c r="AW3145" s="509"/>
      <c r="AX3145" s="509"/>
      <c r="AY3145" s="509"/>
      <c r="AZ3145" s="509"/>
      <c r="BA3145" s="509"/>
      <c r="BB3145" s="509"/>
      <c r="BC3145" s="509"/>
      <c r="BD3145" s="509"/>
      <c r="BE3145" s="509"/>
      <c r="BF3145" s="509"/>
      <c r="BG3145" s="509"/>
      <c r="BH3145" s="509"/>
      <c r="BI3145" s="509"/>
      <c r="BJ3145" s="509"/>
      <c r="BK3145" s="509"/>
      <c r="BL3145" s="509"/>
      <c r="BM3145" s="509"/>
      <c r="BN3145" s="573"/>
      <c r="BO3145" s="345"/>
      <c r="BP3145" s="345"/>
      <c r="BQ3145" s="337"/>
      <c r="BR3145" s="337"/>
      <c r="BS3145" s="337"/>
    </row>
    <row r="3146" spans="1:71" ht="15.75" customHeight="1" thickTop="1" thickBot="1">
      <c r="A3146" s="54"/>
      <c r="B3146" s="214"/>
      <c r="C3146" s="215"/>
      <c r="D3146" s="215"/>
      <c r="E3146" s="215"/>
      <c r="F3146" s="74"/>
      <c r="G3146" s="74"/>
      <c r="H3146" s="215"/>
      <c r="I3146" s="215"/>
      <c r="J3146" s="215"/>
      <c r="K3146" s="215"/>
      <c r="L3146" s="215"/>
      <c r="M3146" s="215"/>
      <c r="N3146" s="215"/>
      <c r="O3146" s="215"/>
      <c r="P3146" s="215"/>
      <c r="Q3146" s="215"/>
      <c r="R3146" s="215"/>
      <c r="S3146" s="215"/>
      <c r="T3146" s="215"/>
      <c r="U3146" s="215"/>
      <c r="V3146" s="215"/>
      <c r="W3146" s="215"/>
      <c r="X3146" s="215"/>
      <c r="Y3146" s="215"/>
      <c r="Z3146" s="215"/>
      <c r="AA3146" s="215"/>
      <c r="AB3146" s="215"/>
      <c r="AC3146" s="215"/>
      <c r="AD3146" s="215"/>
      <c r="AE3146" s="215"/>
      <c r="AF3146" s="220"/>
      <c r="AG3146" s="220"/>
      <c r="AH3146" s="215"/>
      <c r="AI3146" s="215"/>
      <c r="AJ3146" s="215"/>
      <c r="AK3146" s="215"/>
      <c r="AL3146" s="215"/>
      <c r="AM3146" s="215"/>
      <c r="AN3146" s="215"/>
      <c r="AO3146" s="215"/>
      <c r="AP3146" s="215"/>
      <c r="AQ3146" s="215"/>
      <c r="AR3146" s="215"/>
      <c r="AS3146" s="215"/>
      <c r="AT3146" s="215"/>
      <c r="AU3146" s="215"/>
      <c r="AV3146" s="215"/>
      <c r="AW3146" s="215"/>
      <c r="AX3146" s="215"/>
      <c r="AY3146" s="215"/>
      <c r="AZ3146" s="215"/>
      <c r="BA3146" s="215"/>
      <c r="BB3146" s="215"/>
      <c r="BC3146" s="215"/>
      <c r="BD3146" s="215"/>
      <c r="BE3146" s="215"/>
      <c r="BF3146" s="215"/>
      <c r="BG3146" s="215"/>
      <c r="BH3146" s="215"/>
      <c r="BI3146" s="215"/>
      <c r="BJ3146" s="215"/>
      <c r="BK3146" s="215"/>
      <c r="BL3146" s="215"/>
      <c r="BM3146" s="215"/>
      <c r="BN3146" s="221"/>
      <c r="BO3146" s="75"/>
      <c r="BP3146" s="75"/>
      <c r="BQ3146" s="54"/>
      <c r="BR3146" s="54"/>
      <c r="BS3146" s="54"/>
    </row>
    <row r="3147" spans="1:71" s="73" customFormat="1" ht="80.25" customHeight="1" thickTop="1" thickBot="1">
      <c r="A3147" s="72"/>
      <c r="B3147" s="656" t="s">
        <v>62</v>
      </c>
      <c r="C3147" s="657"/>
      <c r="D3147" s="616" t="s">
        <v>54</v>
      </c>
      <c r="E3147" s="616"/>
      <c r="F3147" s="76"/>
      <c r="G3147" s="76"/>
      <c r="H3147" s="607"/>
      <c r="I3147" s="608"/>
      <c r="J3147" s="609"/>
      <c r="K3147" s="346"/>
      <c r="L3147" s="607"/>
      <c r="M3147" s="608"/>
      <c r="N3147" s="609"/>
      <c r="O3147" s="510" t="s">
        <v>49</v>
      </c>
      <c r="P3147" s="511"/>
      <c r="Q3147" s="511"/>
      <c r="R3147" s="511"/>
      <c r="S3147" s="607"/>
      <c r="T3147" s="608"/>
      <c r="U3147" s="609"/>
      <c r="V3147" s="346"/>
      <c r="W3147" s="607"/>
      <c r="X3147" s="608"/>
      <c r="Y3147" s="609"/>
      <c r="Z3147" s="510" t="s">
        <v>115</v>
      </c>
      <c r="AA3147" s="511"/>
      <c r="AB3147" s="511"/>
      <c r="AC3147" s="511"/>
      <c r="AD3147" s="511"/>
      <c r="AE3147" s="511"/>
      <c r="AF3147" s="511"/>
      <c r="AG3147" s="511"/>
      <c r="AH3147" s="511"/>
      <c r="AI3147" s="512"/>
      <c r="AJ3147" s="607"/>
      <c r="AK3147" s="608"/>
      <c r="AL3147" s="609"/>
      <c r="AM3147" s="346"/>
      <c r="AN3147" s="607"/>
      <c r="AO3147" s="608"/>
      <c r="AP3147" s="609"/>
      <c r="AQ3147" s="510" t="s">
        <v>53</v>
      </c>
      <c r="AR3147" s="511"/>
      <c r="AS3147" s="511"/>
      <c r="AT3147" s="512"/>
      <c r="AU3147" s="607"/>
      <c r="AV3147" s="608"/>
      <c r="AW3147" s="609"/>
      <c r="AX3147" s="346"/>
      <c r="AY3147" s="607"/>
      <c r="AZ3147" s="608"/>
      <c r="BA3147" s="609"/>
      <c r="BB3147" s="614" t="s">
        <v>117</v>
      </c>
      <c r="BC3147" s="615"/>
      <c r="BD3147" s="615"/>
      <c r="BE3147" s="658"/>
      <c r="BF3147" s="520">
        <f>BL3142</f>
        <v>0</v>
      </c>
      <c r="BG3147" s="521"/>
      <c r="BH3147" s="522"/>
      <c r="BI3147" s="346"/>
      <c r="BJ3147" s="520">
        <f>BL3144</f>
        <v>0</v>
      </c>
      <c r="BK3147" s="521"/>
      <c r="BL3147" s="522"/>
      <c r="BM3147" s="227"/>
      <c r="BN3147" s="228"/>
      <c r="BO3147" s="77"/>
      <c r="BP3147" s="77"/>
      <c r="BQ3147" s="72"/>
      <c r="BR3147" s="72"/>
      <c r="BS3147" s="72"/>
    </row>
    <row r="3148" spans="1:71" ht="15.6" customHeight="1" thickTop="1" thickBot="1">
      <c r="A3148" s="54"/>
      <c r="B3148" s="216"/>
      <c r="C3148" s="210"/>
      <c r="D3148" s="217"/>
      <c r="E3148" s="217"/>
      <c r="F3148" s="78"/>
      <c r="G3148" s="78"/>
      <c r="H3148" s="224"/>
      <c r="I3148" s="224"/>
      <c r="J3148" s="224"/>
      <c r="K3148" s="224"/>
      <c r="L3148" s="224"/>
      <c r="M3148" s="224"/>
      <c r="N3148" s="224"/>
      <c r="O3148" s="222"/>
      <c r="P3148" s="222"/>
      <c r="Q3148" s="222"/>
      <c r="R3148" s="222"/>
      <c r="S3148" s="224"/>
      <c r="T3148" s="224"/>
      <c r="U3148" s="224"/>
      <c r="V3148" s="223"/>
      <c r="W3148" s="224"/>
      <c r="X3148" s="224"/>
      <c r="Y3148" s="224"/>
      <c r="Z3148" s="222"/>
      <c r="AA3148" s="222"/>
      <c r="AB3148" s="222"/>
      <c r="AC3148" s="222"/>
      <c r="AD3148" s="224"/>
      <c r="AE3148" s="224"/>
      <c r="AF3148" s="224"/>
      <c r="AG3148" s="224"/>
      <c r="AH3148" s="223"/>
      <c r="AI3148" s="223"/>
      <c r="AJ3148" s="224"/>
      <c r="AK3148" s="222"/>
      <c r="AL3148" s="222"/>
      <c r="AM3148" s="222"/>
      <c r="AN3148" s="222"/>
      <c r="AO3148" s="224"/>
      <c r="AP3148" s="224"/>
      <c r="AQ3148" s="222"/>
      <c r="AR3148" s="222"/>
      <c r="AS3148" s="222"/>
      <c r="AT3148" s="222"/>
      <c r="AU3148" s="224"/>
      <c r="AV3148" s="224"/>
      <c r="AW3148" s="224"/>
      <c r="AX3148" s="224"/>
      <c r="AY3148" s="224"/>
      <c r="AZ3148" s="226"/>
      <c r="BA3148" s="226"/>
      <c r="BB3148" s="222"/>
      <c r="BC3148" s="230"/>
      <c r="BD3148" s="231"/>
      <c r="BE3148" s="231"/>
      <c r="BF3148" s="232"/>
      <c r="BG3148" s="232"/>
      <c r="BH3148" s="226"/>
      <c r="BI3148" s="224"/>
      <c r="BJ3148" s="233"/>
      <c r="BK3148" s="233"/>
      <c r="BL3148" s="226"/>
      <c r="BM3148" s="229"/>
      <c r="BN3148" s="234"/>
      <c r="BO3148" s="79"/>
      <c r="BP3148" s="79"/>
      <c r="BQ3148" s="54"/>
      <c r="BR3148" s="54"/>
      <c r="BS3148" s="54"/>
    </row>
    <row r="3149" spans="1:71" s="73" customFormat="1" ht="80.25" customHeight="1" thickTop="1" thickBot="1">
      <c r="A3149" s="72"/>
      <c r="B3149" s="614" t="s">
        <v>47</v>
      </c>
      <c r="C3149" s="615"/>
      <c r="D3149" s="616" t="s">
        <v>55</v>
      </c>
      <c r="E3149" s="616"/>
      <c r="F3149" s="76"/>
      <c r="G3149" s="76"/>
      <c r="H3149" s="520">
        <f>H3147</f>
        <v>0</v>
      </c>
      <c r="I3149" s="521"/>
      <c r="J3149" s="522"/>
      <c r="K3149" s="346"/>
      <c r="L3149" s="520">
        <f>L3147</f>
        <v>0</v>
      </c>
      <c r="M3149" s="521"/>
      <c r="N3149" s="522"/>
      <c r="O3149" s="510" t="s">
        <v>51</v>
      </c>
      <c r="P3149" s="511"/>
      <c r="Q3149" s="511"/>
      <c r="R3149" s="511"/>
      <c r="S3149" s="520">
        <f>S3147-H3147</f>
        <v>0</v>
      </c>
      <c r="T3149" s="521"/>
      <c r="U3149" s="522"/>
      <c r="V3149" s="346"/>
      <c r="W3149" s="520">
        <f>W3147-L3147</f>
        <v>0</v>
      </c>
      <c r="X3149" s="521"/>
      <c r="Y3149" s="522"/>
      <c r="Z3149" s="510" t="s">
        <v>116</v>
      </c>
      <c r="AA3149" s="511"/>
      <c r="AB3149" s="511"/>
      <c r="AC3149" s="511"/>
      <c r="AD3149" s="511"/>
      <c r="AE3149" s="511"/>
      <c r="AF3149" s="511"/>
      <c r="AG3149" s="511"/>
      <c r="AH3149" s="511"/>
      <c r="AI3149" s="512"/>
      <c r="AJ3149" s="520">
        <f>AJ3147-S3147</f>
        <v>0</v>
      </c>
      <c r="AK3149" s="521"/>
      <c r="AL3149" s="522"/>
      <c r="AM3149" s="346"/>
      <c r="AN3149" s="520">
        <f>AN3147-W3147</f>
        <v>0</v>
      </c>
      <c r="AO3149" s="521"/>
      <c r="AP3149" s="522"/>
      <c r="AQ3149" s="510" t="s">
        <v>52</v>
      </c>
      <c r="AR3149" s="511"/>
      <c r="AS3149" s="511"/>
      <c r="AT3149" s="512"/>
      <c r="AU3149" s="520">
        <f>AU3147-AJ3147</f>
        <v>0</v>
      </c>
      <c r="AV3149" s="521"/>
      <c r="AW3149" s="522"/>
      <c r="AX3149" s="346"/>
      <c r="AY3149" s="520">
        <f>AY3147-AN3147</f>
        <v>0</v>
      </c>
      <c r="AZ3149" s="521"/>
      <c r="BA3149" s="522"/>
      <c r="BB3149" s="614" t="s">
        <v>118</v>
      </c>
      <c r="BC3149" s="615"/>
      <c r="BD3149" s="615"/>
      <c r="BE3149" s="658"/>
      <c r="BF3149" s="520">
        <f>BF3147-AU3147</f>
        <v>0</v>
      </c>
      <c r="BG3149" s="521"/>
      <c r="BH3149" s="522"/>
      <c r="BI3149" s="346"/>
      <c r="BJ3149" s="520">
        <f>BJ3147-AY3147</f>
        <v>0</v>
      </c>
      <c r="BK3149" s="521"/>
      <c r="BL3149" s="522"/>
      <c r="BM3149" s="227"/>
      <c r="BN3149" s="228"/>
      <c r="BO3149" s="77"/>
      <c r="BP3149" s="77"/>
      <c r="BQ3149" s="72"/>
      <c r="BR3149" s="72"/>
      <c r="BS3149" s="72"/>
    </row>
    <row r="3150" spans="1:71" ht="15.75" customHeight="1" thickTop="1" thickBot="1">
      <c r="A3150" s="54"/>
      <c r="B3150" s="218"/>
      <c r="C3150" s="219"/>
      <c r="D3150" s="219"/>
      <c r="E3150" s="219"/>
      <c r="F3150" s="80"/>
      <c r="G3150" s="80"/>
      <c r="H3150" s="219"/>
      <c r="I3150" s="219"/>
      <c r="J3150" s="219"/>
      <c r="K3150" s="219"/>
      <c r="L3150" s="219"/>
      <c r="M3150" s="219"/>
      <c r="N3150" s="219"/>
      <c r="O3150" s="219"/>
      <c r="P3150" s="219"/>
      <c r="Q3150" s="219"/>
      <c r="R3150" s="219"/>
      <c r="S3150" s="219"/>
      <c r="T3150" s="219"/>
      <c r="U3150" s="219"/>
      <c r="V3150" s="219"/>
      <c r="W3150" s="219"/>
      <c r="X3150" s="219"/>
      <c r="Y3150" s="219"/>
      <c r="Z3150" s="219"/>
      <c r="AA3150" s="219"/>
      <c r="AB3150" s="219"/>
      <c r="AC3150" s="219"/>
      <c r="AD3150" s="219"/>
      <c r="AE3150" s="219"/>
      <c r="AF3150" s="225"/>
      <c r="AG3150" s="225"/>
      <c r="AH3150" s="219"/>
      <c r="AI3150" s="219"/>
      <c r="AJ3150" s="219"/>
      <c r="AK3150" s="219"/>
      <c r="AL3150" s="219"/>
      <c r="AM3150" s="219"/>
      <c r="AN3150" s="219"/>
      <c r="AO3150" s="219"/>
      <c r="AP3150" s="219"/>
      <c r="AQ3150" s="219"/>
      <c r="AR3150" s="219"/>
      <c r="AS3150" s="219"/>
      <c r="AT3150" s="219"/>
      <c r="AU3150" s="219"/>
      <c r="AV3150" s="219"/>
      <c r="AW3150" s="219"/>
      <c r="AX3150" s="219"/>
      <c r="AY3150" s="219"/>
      <c r="AZ3150" s="219"/>
      <c r="BA3150" s="617" t="s">
        <v>135</v>
      </c>
      <c r="BB3150" s="617"/>
      <c r="BC3150" s="617"/>
      <c r="BD3150" s="617"/>
      <c r="BE3150" s="617"/>
      <c r="BF3150" s="617"/>
      <c r="BG3150" s="617"/>
      <c r="BH3150" s="617"/>
      <c r="BI3150" s="617"/>
      <c r="BJ3150" s="617"/>
      <c r="BK3150" s="617"/>
      <c r="BL3150" s="617"/>
      <c r="BM3150" s="617"/>
      <c r="BN3150" s="618"/>
      <c r="BO3150" s="81"/>
      <c r="BP3150" s="81"/>
      <c r="BQ3150" s="54"/>
      <c r="BR3150" s="54"/>
      <c r="BS3150" s="54"/>
    </row>
    <row r="3151" spans="1:71" ht="10.9" customHeight="1" thickTop="1">
      <c r="A3151" s="54"/>
      <c r="B3151" s="55"/>
      <c r="C3151" s="54"/>
      <c r="D3151" s="54"/>
      <c r="E3151" s="54"/>
      <c r="F3151" s="56"/>
      <c r="G3151" s="56"/>
      <c r="H3151" s="54"/>
      <c r="I3151" s="54"/>
      <c r="J3151" s="54"/>
      <c r="K3151" s="54"/>
      <c r="L3151" s="54"/>
      <c r="M3151" s="54"/>
      <c r="N3151" s="54"/>
      <c r="O3151" s="54"/>
      <c r="P3151" s="54"/>
      <c r="Q3151" s="54"/>
      <c r="R3151" s="54"/>
      <c r="S3151" s="54"/>
      <c r="T3151" s="54"/>
      <c r="U3151" s="54"/>
      <c r="V3151" s="54"/>
      <c r="W3151" s="54"/>
      <c r="X3151" s="54"/>
      <c r="Y3151" s="54"/>
      <c r="Z3151" s="54"/>
      <c r="AA3151" s="54"/>
      <c r="AB3151" s="54"/>
      <c r="AC3151" s="54"/>
      <c r="AD3151" s="54"/>
      <c r="AE3151" s="54"/>
      <c r="AF3151" s="57"/>
      <c r="AG3151" s="57"/>
      <c r="AH3151" s="54"/>
      <c r="AI3151" s="54"/>
      <c r="AJ3151" s="54"/>
      <c r="AK3151" s="54"/>
      <c r="AL3151" s="54"/>
      <c r="AM3151" s="54"/>
      <c r="AN3151" s="54"/>
      <c r="AO3151" s="54"/>
      <c r="AP3151" s="54"/>
      <c r="AQ3151" s="54"/>
      <c r="AR3151" s="54"/>
      <c r="AS3151" s="54"/>
      <c r="AT3151" s="54"/>
      <c r="AU3151" s="54"/>
      <c r="AV3151" s="54"/>
      <c r="AW3151" s="54"/>
      <c r="AX3151" s="54"/>
      <c r="AY3151" s="54"/>
      <c r="AZ3151" s="54"/>
      <c r="BA3151" s="54"/>
      <c r="BB3151" s="54"/>
      <c r="BC3151" s="54"/>
      <c r="BD3151" s="54"/>
      <c r="BE3151" s="54"/>
      <c r="BF3151" s="54"/>
      <c r="BG3151" s="54"/>
      <c r="BH3151" s="54"/>
      <c r="BI3151" s="54"/>
      <c r="BJ3151" s="54"/>
      <c r="BK3151" s="54"/>
      <c r="BL3151" s="54"/>
      <c r="BM3151" s="54"/>
      <c r="BN3151" s="54"/>
      <c r="BO3151" s="58"/>
      <c r="BP3151" s="58"/>
      <c r="BQ3151" s="54">
        <f>BQ636+BQ699+BQ762+BQ825+BQ888+BQ951+BQ1014+BQ1077+BQ1140+BQ1203+BQ1266+BQ1329+BQ1392+BQ1455+BQ1518+BQ1581+BQ1644+BQ1707+BQ1770+BQ1833+BQ1896+BQ1959+BQ2022+BQ2085+BQ2148+BQ2211+BQ2274+BQ2337+BQ2400+BQ2463+BQ2526+BQ2589+BQ2652+BQ2715+BQ2778+BQ2841+BQ2904+BQ2967+BQ3030+BQ3093</f>
        <v>0</v>
      </c>
      <c r="BR3151" s="54">
        <f>BR636+BR699+BR762+BR825+BR888+BR951+BR1014+BR1077+BR1140+BR1203+BR1266+BR1329+BR1392+BR1455+BR1518+BR1581+BR1644+BR1707+BR1770+BR1833+BR1896+BR1959+BR2022+BR2085+BR2148+BR2211+BR2274+BR2337+BR2400+BR2463+BR2526+BR2589+BR2652+BR2715+BR2778+BR2841+BR2904+BR2967+BR3030+BR3093</f>
        <v>0</v>
      </c>
      <c r="BS3151" s="54"/>
    </row>
  </sheetData>
  <sheetProtection password="8FC0" sheet="1" objects="1" scenarios="1" selectLockedCells="1"/>
  <mergeCells count="49700">
    <mergeCell ref="T3140:U3141"/>
    <mergeCell ref="V3140:W3141"/>
    <mergeCell ref="X3140:Y3141"/>
    <mergeCell ref="Z3140:AA3141"/>
    <mergeCell ref="AB3140:AC3141"/>
    <mergeCell ref="AD3140:AE3141"/>
    <mergeCell ref="AF3140:AG3141"/>
    <mergeCell ref="AH3140:AI3141"/>
    <mergeCell ref="AJ3140:AK3141"/>
    <mergeCell ref="AL3140:AM3141"/>
    <mergeCell ref="AN3140:AO3141"/>
    <mergeCell ref="AP3140:AQ3141"/>
    <mergeCell ref="AR3140:AS3141"/>
    <mergeCell ref="AT3140:AU3141"/>
    <mergeCell ref="AV3140:AW3141"/>
    <mergeCell ref="AX3140:AY3141"/>
    <mergeCell ref="AZ3140:BA3141"/>
    <mergeCell ref="BB3140:BC3141"/>
    <mergeCell ref="BD3140:BE3141"/>
    <mergeCell ref="BF3140:BG3141"/>
    <mergeCell ref="BH3140:BI3141"/>
    <mergeCell ref="BJ3140:BK3141"/>
    <mergeCell ref="BL3140:BN3141"/>
    <mergeCell ref="BO3140:BO3141"/>
    <mergeCell ref="BP3140:BP3141"/>
    <mergeCell ref="C3141:D3141"/>
    <mergeCell ref="B3138:B3139"/>
    <mergeCell ref="C3138:D3138"/>
    <mergeCell ref="E3138:E3139"/>
    <mergeCell ref="F3138:F3139"/>
    <mergeCell ref="G3138:G3139"/>
    <mergeCell ref="H3138:I3139"/>
    <mergeCell ref="J3138:K3139"/>
    <mergeCell ref="L3138:M3139"/>
    <mergeCell ref="N3138:O3139"/>
    <mergeCell ref="P3138:Q3139"/>
    <mergeCell ref="R3138:S3139"/>
    <mergeCell ref="T3138:U3139"/>
    <mergeCell ref="V3138:W3139"/>
    <mergeCell ref="X3138:Y3139"/>
    <mergeCell ref="Z3138:AA3139"/>
    <mergeCell ref="AB3138:AC3139"/>
    <mergeCell ref="AD3138:AE3139"/>
    <mergeCell ref="AF3138:AG3139"/>
    <mergeCell ref="AH3138:AI3139"/>
    <mergeCell ref="AJ3138:AK3139"/>
    <mergeCell ref="AL3138:AM3139"/>
    <mergeCell ref="AN3138:AO3139"/>
    <mergeCell ref="AP3138:AQ3139"/>
    <mergeCell ref="BL3075:BN3076"/>
    <mergeCell ref="BO3075:BO3076"/>
    <mergeCell ref="BP3075:BP3076"/>
    <mergeCell ref="C3076:D3076"/>
    <mergeCell ref="B3077:B3078"/>
    <mergeCell ref="C3077:D3077"/>
    <mergeCell ref="E3077:E3078"/>
    <mergeCell ref="F3077:F3078"/>
    <mergeCell ref="G3077:G3078"/>
    <mergeCell ref="H3077:I3078"/>
    <mergeCell ref="J3077:K3078"/>
    <mergeCell ref="L3077:M3078"/>
    <mergeCell ref="N3077:O3078"/>
    <mergeCell ref="P3077:Q3078"/>
    <mergeCell ref="R3077:S3078"/>
    <mergeCell ref="T3077:U3078"/>
    <mergeCell ref="V3077:W3078"/>
    <mergeCell ref="X3077:Y3078"/>
    <mergeCell ref="Z3077:AA3078"/>
    <mergeCell ref="AB3077:AC3078"/>
    <mergeCell ref="AD3077:AE3078"/>
    <mergeCell ref="AF3077:AG3078"/>
    <mergeCell ref="AH3077:AI3078"/>
    <mergeCell ref="AJ3077:AK3078"/>
    <mergeCell ref="AL3077:AM3078"/>
    <mergeCell ref="AN3077:AO3078"/>
    <mergeCell ref="AP3077:AQ3078"/>
    <mergeCell ref="AR3077:AS3078"/>
    <mergeCell ref="AT3077:AU3078"/>
    <mergeCell ref="AV3077:AW3078"/>
    <mergeCell ref="AX3077:AY3078"/>
    <mergeCell ref="AZ3077:BA3078"/>
    <mergeCell ref="BB3077:BC3078"/>
    <mergeCell ref="BD3077:BE3078"/>
    <mergeCell ref="BF3077:BG3078"/>
    <mergeCell ref="BH3077:BI3078"/>
    <mergeCell ref="BJ3077:BK3078"/>
    <mergeCell ref="BL3077:BN3078"/>
    <mergeCell ref="BO3077:BO3078"/>
    <mergeCell ref="BP3077:BP3078"/>
    <mergeCell ref="C3078:D3078"/>
    <mergeCell ref="B3075:B3076"/>
    <mergeCell ref="C3075:D3075"/>
    <mergeCell ref="E3075:E3076"/>
    <mergeCell ref="F3075:F3076"/>
    <mergeCell ref="G3075:G3076"/>
    <mergeCell ref="H3075:I3076"/>
    <mergeCell ref="J3075:K3076"/>
    <mergeCell ref="L3075:M3076"/>
    <mergeCell ref="N3075:O3076"/>
    <mergeCell ref="P3075:Q3076"/>
    <mergeCell ref="R3075:S3076"/>
    <mergeCell ref="T3075:U3076"/>
    <mergeCell ref="V3075:W3076"/>
    <mergeCell ref="X3075:Y3076"/>
    <mergeCell ref="Z3075:AA3076"/>
    <mergeCell ref="AB3075:AC3076"/>
    <mergeCell ref="AD3075:AE3076"/>
    <mergeCell ref="AF3075:AG3076"/>
    <mergeCell ref="AH3075:AI3076"/>
    <mergeCell ref="AJ3075:AK3076"/>
    <mergeCell ref="AL3075:AM3076"/>
    <mergeCell ref="AN3075:AO3076"/>
    <mergeCell ref="AP3075:AQ3076"/>
    <mergeCell ref="AR3075:AS3076"/>
    <mergeCell ref="AT3075:AU3076"/>
    <mergeCell ref="AV3075:AW3076"/>
    <mergeCell ref="AX3075:AY3076"/>
    <mergeCell ref="AZ3075:BA3076"/>
    <mergeCell ref="BB3075:BC3076"/>
    <mergeCell ref="BD3075:BE3076"/>
    <mergeCell ref="BF3075:BG3076"/>
    <mergeCell ref="BH3075:BI3076"/>
    <mergeCell ref="BJ3075:BK3076"/>
    <mergeCell ref="BL3012:BN3013"/>
    <mergeCell ref="BO3012:BO3013"/>
    <mergeCell ref="BP3012:BP3013"/>
    <mergeCell ref="C3013:D3013"/>
    <mergeCell ref="B3014:B3015"/>
    <mergeCell ref="C3014:D3014"/>
    <mergeCell ref="E3014:E3015"/>
    <mergeCell ref="F3014:F3015"/>
    <mergeCell ref="G3014:G3015"/>
    <mergeCell ref="H3014:I3015"/>
    <mergeCell ref="J3014:K3015"/>
    <mergeCell ref="L3014:M3015"/>
    <mergeCell ref="N3014:O3015"/>
    <mergeCell ref="P3014:Q3015"/>
    <mergeCell ref="R3014:S3015"/>
    <mergeCell ref="T3014:U3015"/>
    <mergeCell ref="V3014:W3015"/>
    <mergeCell ref="X3014:Y3015"/>
    <mergeCell ref="Z3014:AA3015"/>
    <mergeCell ref="AB3014:AC3015"/>
    <mergeCell ref="AD3014:AE3015"/>
    <mergeCell ref="AF3014:AG3015"/>
    <mergeCell ref="AH3014:AI3015"/>
    <mergeCell ref="AJ3014:AK3015"/>
    <mergeCell ref="AL3014:AM3015"/>
    <mergeCell ref="AN3014:AO3015"/>
    <mergeCell ref="AP3014:AQ3015"/>
    <mergeCell ref="AR3014:AS3015"/>
    <mergeCell ref="AT3014:AU3015"/>
    <mergeCell ref="AV3014:AW3015"/>
    <mergeCell ref="AX3014:AY3015"/>
    <mergeCell ref="AZ3014:BA3015"/>
    <mergeCell ref="BB3014:BC3015"/>
    <mergeCell ref="BD3014:BE3015"/>
    <mergeCell ref="BF3014:BG3015"/>
    <mergeCell ref="BH3014:BI3015"/>
    <mergeCell ref="BJ3014:BK3015"/>
    <mergeCell ref="BL3014:BN3015"/>
    <mergeCell ref="BO3014:BO3015"/>
    <mergeCell ref="BP3014:BP3015"/>
    <mergeCell ref="C3015:D3015"/>
    <mergeCell ref="B3012:B3013"/>
    <mergeCell ref="C3012:D3012"/>
    <mergeCell ref="E3012:E3013"/>
    <mergeCell ref="F3012:F3013"/>
    <mergeCell ref="G3012:G3013"/>
    <mergeCell ref="H3012:I3013"/>
    <mergeCell ref="J3012:K3013"/>
    <mergeCell ref="L3012:M3013"/>
    <mergeCell ref="N3012:O3013"/>
    <mergeCell ref="P3012:Q3013"/>
    <mergeCell ref="R3012:S3013"/>
    <mergeCell ref="T3012:U3013"/>
    <mergeCell ref="V3012:W3013"/>
    <mergeCell ref="X3012:Y3013"/>
    <mergeCell ref="Z3012:AA3013"/>
    <mergeCell ref="AB3012:AC3013"/>
    <mergeCell ref="AD3012:AE3013"/>
    <mergeCell ref="AF3012:AG3013"/>
    <mergeCell ref="AH3012:AI3013"/>
    <mergeCell ref="AJ3012:AK3013"/>
    <mergeCell ref="AL3012:AM3013"/>
    <mergeCell ref="AN3012:AO3013"/>
    <mergeCell ref="AP3012:AQ3013"/>
    <mergeCell ref="AR3012:AS3013"/>
    <mergeCell ref="AT3012:AU3013"/>
    <mergeCell ref="AV3012:AW3013"/>
    <mergeCell ref="AX3012:AY3013"/>
    <mergeCell ref="AZ3012:BA3013"/>
    <mergeCell ref="BB3012:BC3013"/>
    <mergeCell ref="BD3012:BE3013"/>
    <mergeCell ref="BF3012:BG3013"/>
    <mergeCell ref="BH3012:BI3013"/>
    <mergeCell ref="BJ3012:BK3013"/>
    <mergeCell ref="BL2949:BN2950"/>
    <mergeCell ref="BO2949:BO2950"/>
    <mergeCell ref="BP2949:BP2950"/>
    <mergeCell ref="BJ2951:BK2952"/>
    <mergeCell ref="BL2951:BN2952"/>
    <mergeCell ref="BO2951:BO2952"/>
    <mergeCell ref="BP2951:BP2952"/>
    <mergeCell ref="BF2949:BG2950"/>
    <mergeCell ref="BH2949:BI2950"/>
    <mergeCell ref="BJ2949:BK2950"/>
    <mergeCell ref="BO2970:BO2971"/>
    <mergeCell ref="BP2970:BP2971"/>
    <mergeCell ref="J2971:K2971"/>
    <mergeCell ref="L2971:M2971"/>
    <mergeCell ref="N2971:O2971"/>
    <mergeCell ref="P2971:Q2971"/>
    <mergeCell ref="R2971:S2971"/>
    <mergeCell ref="T2971:U2971"/>
    <mergeCell ref="AB2971:AC2971"/>
    <mergeCell ref="AD2971:AE2971"/>
    <mergeCell ref="AN2971:AO2971"/>
    <mergeCell ref="AP2971:AQ2971"/>
    <mergeCell ref="AZ2971:BA2971"/>
    <mergeCell ref="BB2971:BC2971"/>
    <mergeCell ref="BD2971:BE2971"/>
    <mergeCell ref="BF2971:BG2971"/>
    <mergeCell ref="C2950:D2950"/>
    <mergeCell ref="B2951:B2952"/>
    <mergeCell ref="C2951:D2951"/>
    <mergeCell ref="E2951:E2952"/>
    <mergeCell ref="F2951:F2952"/>
    <mergeCell ref="G2951:G2952"/>
    <mergeCell ref="H2951:I2952"/>
    <mergeCell ref="J2951:K2952"/>
    <mergeCell ref="L2951:M2952"/>
    <mergeCell ref="N2951:O2952"/>
    <mergeCell ref="P2951:Q2952"/>
    <mergeCell ref="R2951:S2952"/>
    <mergeCell ref="T2951:U2952"/>
    <mergeCell ref="V2951:W2952"/>
    <mergeCell ref="X2951:Y2952"/>
    <mergeCell ref="Z2951:AA2952"/>
    <mergeCell ref="AB2951:AC2952"/>
    <mergeCell ref="AD2951:AE2952"/>
    <mergeCell ref="AF2951:AG2952"/>
    <mergeCell ref="AH2951:AI2952"/>
    <mergeCell ref="AJ2951:AK2952"/>
    <mergeCell ref="AL2951:AM2952"/>
    <mergeCell ref="AN2951:AO2952"/>
    <mergeCell ref="AP2951:AQ2952"/>
    <mergeCell ref="AR2951:AS2952"/>
    <mergeCell ref="AT2951:AU2952"/>
    <mergeCell ref="AV2951:AW2952"/>
    <mergeCell ref="AX2951:AY2952"/>
    <mergeCell ref="AZ2951:BA2952"/>
    <mergeCell ref="BB2951:BC2952"/>
    <mergeCell ref="BD2951:BE2952"/>
    <mergeCell ref="BF2951:BG2952"/>
    <mergeCell ref="BH2951:BI2952"/>
    <mergeCell ref="C2952:D2952"/>
    <mergeCell ref="B2949:B2950"/>
    <mergeCell ref="C2949:D2949"/>
    <mergeCell ref="E2949:E2950"/>
    <mergeCell ref="F2949:F2950"/>
    <mergeCell ref="G2949:G2950"/>
    <mergeCell ref="H2949:I2950"/>
    <mergeCell ref="J2949:K2950"/>
    <mergeCell ref="L2949:M2950"/>
    <mergeCell ref="N2949:O2950"/>
    <mergeCell ref="P2949:Q2950"/>
    <mergeCell ref="R2949:S2950"/>
    <mergeCell ref="T2949:U2950"/>
    <mergeCell ref="V2949:W2950"/>
    <mergeCell ref="X2949:Y2950"/>
    <mergeCell ref="Z2949:AA2950"/>
    <mergeCell ref="AB2949:AC2950"/>
    <mergeCell ref="AD2949:AE2950"/>
    <mergeCell ref="AF2949:AG2950"/>
    <mergeCell ref="AH2949:AI2950"/>
    <mergeCell ref="AJ2949:AK2950"/>
    <mergeCell ref="AL2949:AM2950"/>
    <mergeCell ref="AN2949:AO2950"/>
    <mergeCell ref="AP2949:AQ2950"/>
    <mergeCell ref="AR2949:AS2950"/>
    <mergeCell ref="AT2949:AU2950"/>
    <mergeCell ref="AV2949:AW2950"/>
    <mergeCell ref="AX2949:AY2950"/>
    <mergeCell ref="AZ2949:BA2950"/>
    <mergeCell ref="BB2949:BC2950"/>
    <mergeCell ref="BD2949:BE2950"/>
    <mergeCell ref="BL2886:BN2887"/>
    <mergeCell ref="BO2886:BO2887"/>
    <mergeCell ref="BP2886:BP2887"/>
    <mergeCell ref="C2887:D2887"/>
    <mergeCell ref="B2888:B2889"/>
    <mergeCell ref="C2888:D2888"/>
    <mergeCell ref="E2888:E2889"/>
    <mergeCell ref="F2888:F2889"/>
    <mergeCell ref="G2888:G2889"/>
    <mergeCell ref="H2888:I2889"/>
    <mergeCell ref="J2888:K2889"/>
    <mergeCell ref="L2888:M2889"/>
    <mergeCell ref="N2888:O2889"/>
    <mergeCell ref="P2888:Q2889"/>
    <mergeCell ref="R2888:S2889"/>
    <mergeCell ref="T2888:U2889"/>
    <mergeCell ref="V2888:W2889"/>
    <mergeCell ref="X2888:Y2889"/>
    <mergeCell ref="Z2888:AA2889"/>
    <mergeCell ref="AB2888:AC2889"/>
    <mergeCell ref="AD2888:AE2889"/>
    <mergeCell ref="AF2888:AG2889"/>
    <mergeCell ref="AH2888:AI2889"/>
    <mergeCell ref="AJ2888:AK2889"/>
    <mergeCell ref="AL2888:AM2889"/>
    <mergeCell ref="AN2888:AO2889"/>
    <mergeCell ref="AP2888:AQ2889"/>
    <mergeCell ref="AR2888:AS2889"/>
    <mergeCell ref="AT2888:AU2889"/>
    <mergeCell ref="AV2888:AW2889"/>
    <mergeCell ref="AX2888:AY2889"/>
    <mergeCell ref="AZ2888:BA2889"/>
    <mergeCell ref="BB2888:BC2889"/>
    <mergeCell ref="BD2888:BE2889"/>
    <mergeCell ref="BF2888:BG2889"/>
    <mergeCell ref="BH2888:BI2889"/>
    <mergeCell ref="BJ2888:BK2889"/>
    <mergeCell ref="BL2888:BN2889"/>
    <mergeCell ref="BO2888:BO2889"/>
    <mergeCell ref="BP2888:BP2889"/>
    <mergeCell ref="C2889:D2889"/>
    <mergeCell ref="B2886:B2887"/>
    <mergeCell ref="C2886:D2886"/>
    <mergeCell ref="E2886:E2887"/>
    <mergeCell ref="F2886:F2887"/>
    <mergeCell ref="G2886:G2887"/>
    <mergeCell ref="H2886:I2887"/>
    <mergeCell ref="J2886:K2887"/>
    <mergeCell ref="L2886:M2887"/>
    <mergeCell ref="N2886:O2887"/>
    <mergeCell ref="P2886:Q2887"/>
    <mergeCell ref="R2886:S2887"/>
    <mergeCell ref="T2886:U2887"/>
    <mergeCell ref="V2886:W2887"/>
    <mergeCell ref="X2886:Y2887"/>
    <mergeCell ref="Z2886:AA2887"/>
    <mergeCell ref="AB2886:AC2887"/>
    <mergeCell ref="AD2886:AE2887"/>
    <mergeCell ref="AF2886:AG2887"/>
    <mergeCell ref="AH2886:AI2887"/>
    <mergeCell ref="AJ2886:AK2887"/>
    <mergeCell ref="AL2886:AM2887"/>
    <mergeCell ref="AN2886:AO2887"/>
    <mergeCell ref="AP2886:AQ2887"/>
    <mergeCell ref="AR2886:AS2887"/>
    <mergeCell ref="AT2886:AU2887"/>
    <mergeCell ref="AV2886:AW2887"/>
    <mergeCell ref="AX2886:AY2887"/>
    <mergeCell ref="AZ2886:BA2887"/>
    <mergeCell ref="BB2886:BC2887"/>
    <mergeCell ref="BD2886:BE2887"/>
    <mergeCell ref="BF2886:BG2887"/>
    <mergeCell ref="BH2886:BI2887"/>
    <mergeCell ref="BJ2886:BK2887"/>
    <mergeCell ref="BL2823:BN2824"/>
    <mergeCell ref="BO2823:BO2824"/>
    <mergeCell ref="BP2823:BP2824"/>
    <mergeCell ref="C2824:D2824"/>
    <mergeCell ref="B2825:B2826"/>
    <mergeCell ref="C2825:D2825"/>
    <mergeCell ref="E2825:E2826"/>
    <mergeCell ref="F2825:F2826"/>
    <mergeCell ref="G2825:G2826"/>
    <mergeCell ref="H2825:I2826"/>
    <mergeCell ref="J2825:K2826"/>
    <mergeCell ref="L2825:M2826"/>
    <mergeCell ref="N2825:O2826"/>
    <mergeCell ref="P2825:Q2826"/>
    <mergeCell ref="R2825:S2826"/>
    <mergeCell ref="T2825:U2826"/>
    <mergeCell ref="V2825:W2826"/>
    <mergeCell ref="X2825:Y2826"/>
    <mergeCell ref="Z2825:AA2826"/>
    <mergeCell ref="AB2825:AC2826"/>
    <mergeCell ref="AD2825:AE2826"/>
    <mergeCell ref="AF2825:AG2826"/>
    <mergeCell ref="AH2825:AI2826"/>
    <mergeCell ref="AJ2825:AK2826"/>
    <mergeCell ref="AL2825:AM2826"/>
    <mergeCell ref="AN2825:AO2826"/>
    <mergeCell ref="AP2825:AQ2826"/>
    <mergeCell ref="AR2825:AS2826"/>
    <mergeCell ref="AT2825:AU2826"/>
    <mergeCell ref="AV2825:AW2826"/>
    <mergeCell ref="AX2825:AY2826"/>
    <mergeCell ref="AZ2825:BA2826"/>
    <mergeCell ref="BB2825:BC2826"/>
    <mergeCell ref="BD2825:BE2826"/>
    <mergeCell ref="BF2825:BG2826"/>
    <mergeCell ref="BH2825:BI2826"/>
    <mergeCell ref="BJ2825:BK2826"/>
    <mergeCell ref="BL2825:BN2826"/>
    <mergeCell ref="BO2825:BO2826"/>
    <mergeCell ref="BP2825:BP2826"/>
    <mergeCell ref="C2826:D2826"/>
    <mergeCell ref="B2823:B2824"/>
    <mergeCell ref="C2823:D2823"/>
    <mergeCell ref="E2823:E2824"/>
    <mergeCell ref="F2823:F2824"/>
    <mergeCell ref="G2823:G2824"/>
    <mergeCell ref="H2823:I2824"/>
    <mergeCell ref="J2823:K2824"/>
    <mergeCell ref="L2823:M2824"/>
    <mergeCell ref="N2823:O2824"/>
    <mergeCell ref="P2823:Q2824"/>
    <mergeCell ref="R2823:S2824"/>
    <mergeCell ref="T2823:U2824"/>
    <mergeCell ref="V2823:W2824"/>
    <mergeCell ref="X2823:Y2824"/>
    <mergeCell ref="Z2823:AA2824"/>
    <mergeCell ref="AB2823:AC2824"/>
    <mergeCell ref="AD2823:AE2824"/>
    <mergeCell ref="AF2823:AG2824"/>
    <mergeCell ref="AH2823:AI2824"/>
    <mergeCell ref="AJ2823:AK2824"/>
    <mergeCell ref="AL2823:AM2824"/>
    <mergeCell ref="AN2823:AO2824"/>
    <mergeCell ref="AP2823:AQ2824"/>
    <mergeCell ref="AR2823:AS2824"/>
    <mergeCell ref="AT2823:AU2824"/>
    <mergeCell ref="AV2823:AW2824"/>
    <mergeCell ref="AX2823:AY2824"/>
    <mergeCell ref="AZ2823:BA2824"/>
    <mergeCell ref="BB2823:BC2824"/>
    <mergeCell ref="BD2823:BE2824"/>
    <mergeCell ref="BF2823:BG2824"/>
    <mergeCell ref="BH2823:BI2824"/>
    <mergeCell ref="BJ2823:BK2824"/>
    <mergeCell ref="BL2760:BN2761"/>
    <mergeCell ref="BO2760:BO2761"/>
    <mergeCell ref="BP2760:BP2761"/>
    <mergeCell ref="C2761:D2761"/>
    <mergeCell ref="B2762:B2763"/>
    <mergeCell ref="C2762:D2762"/>
    <mergeCell ref="E2762:E2763"/>
    <mergeCell ref="F2762:F2763"/>
    <mergeCell ref="G2762:G2763"/>
    <mergeCell ref="H2762:I2763"/>
    <mergeCell ref="J2762:K2763"/>
    <mergeCell ref="L2762:M2763"/>
    <mergeCell ref="N2762:O2763"/>
    <mergeCell ref="P2762:Q2763"/>
    <mergeCell ref="R2762:S2763"/>
    <mergeCell ref="T2762:U2763"/>
    <mergeCell ref="V2762:W2763"/>
    <mergeCell ref="X2762:Y2763"/>
    <mergeCell ref="Z2762:AA2763"/>
    <mergeCell ref="AB2762:AC2763"/>
    <mergeCell ref="AD2762:AE2763"/>
    <mergeCell ref="AF2762:AG2763"/>
    <mergeCell ref="AH2762:AI2763"/>
    <mergeCell ref="AJ2762:AK2763"/>
    <mergeCell ref="AL2762:AM2763"/>
    <mergeCell ref="AN2762:AO2763"/>
    <mergeCell ref="AP2762:AQ2763"/>
    <mergeCell ref="AR2762:AS2763"/>
    <mergeCell ref="AT2762:AU2763"/>
    <mergeCell ref="AV2762:AW2763"/>
    <mergeCell ref="AX2762:AY2763"/>
    <mergeCell ref="AZ2762:BA2763"/>
    <mergeCell ref="BB2762:BC2763"/>
    <mergeCell ref="BD2762:BE2763"/>
    <mergeCell ref="BF2762:BG2763"/>
    <mergeCell ref="BH2762:BI2763"/>
    <mergeCell ref="BJ2762:BK2763"/>
    <mergeCell ref="BL2762:BN2763"/>
    <mergeCell ref="BO2762:BO2763"/>
    <mergeCell ref="BP2762:BP2763"/>
    <mergeCell ref="C2763:D2763"/>
    <mergeCell ref="B2760:B2761"/>
    <mergeCell ref="C2760:D2760"/>
    <mergeCell ref="E2760:E2761"/>
    <mergeCell ref="F2760:F2761"/>
    <mergeCell ref="G2760:G2761"/>
    <mergeCell ref="H2760:I2761"/>
    <mergeCell ref="J2760:K2761"/>
    <mergeCell ref="L2760:M2761"/>
    <mergeCell ref="N2760:O2761"/>
    <mergeCell ref="P2760:Q2761"/>
    <mergeCell ref="R2760:S2761"/>
    <mergeCell ref="T2760:U2761"/>
    <mergeCell ref="V2760:W2761"/>
    <mergeCell ref="X2760:Y2761"/>
    <mergeCell ref="Z2760:AA2761"/>
    <mergeCell ref="AB2760:AC2761"/>
    <mergeCell ref="AD2760:AE2761"/>
    <mergeCell ref="AF2760:AG2761"/>
    <mergeCell ref="AH2760:AI2761"/>
    <mergeCell ref="AJ2760:AK2761"/>
    <mergeCell ref="AL2760:AM2761"/>
    <mergeCell ref="AN2760:AO2761"/>
    <mergeCell ref="AP2760:AQ2761"/>
    <mergeCell ref="AR2760:AS2761"/>
    <mergeCell ref="AT2760:AU2761"/>
    <mergeCell ref="AV2760:AW2761"/>
    <mergeCell ref="AX2760:AY2761"/>
    <mergeCell ref="AZ2760:BA2761"/>
    <mergeCell ref="BB2760:BC2761"/>
    <mergeCell ref="BD2760:BE2761"/>
    <mergeCell ref="BF2760:BG2761"/>
    <mergeCell ref="BH2760:BI2761"/>
    <mergeCell ref="BJ2760:BK2761"/>
    <mergeCell ref="BL2697:BN2698"/>
    <mergeCell ref="BO2697:BO2698"/>
    <mergeCell ref="BP2697:BP2698"/>
    <mergeCell ref="BJ2699:BK2700"/>
    <mergeCell ref="BL2699:BN2700"/>
    <mergeCell ref="BO2699:BO2700"/>
    <mergeCell ref="BP2699:BP2700"/>
    <mergeCell ref="BF2697:BG2698"/>
    <mergeCell ref="BH2697:BI2698"/>
    <mergeCell ref="BJ2697:BK2698"/>
    <mergeCell ref="C2698:D2698"/>
    <mergeCell ref="B2699:B2700"/>
    <mergeCell ref="C2699:D2699"/>
    <mergeCell ref="E2699:E2700"/>
    <mergeCell ref="F2699:F2700"/>
    <mergeCell ref="G2699:G2700"/>
    <mergeCell ref="H2699:I2700"/>
    <mergeCell ref="J2699:K2700"/>
    <mergeCell ref="L2699:M2700"/>
    <mergeCell ref="N2699:O2700"/>
    <mergeCell ref="P2699:Q2700"/>
    <mergeCell ref="R2699:S2700"/>
    <mergeCell ref="T2699:U2700"/>
    <mergeCell ref="V2699:W2700"/>
    <mergeCell ref="X2699:Y2700"/>
    <mergeCell ref="Z2699:AA2700"/>
    <mergeCell ref="AB2699:AC2700"/>
    <mergeCell ref="AD2699:AE2700"/>
    <mergeCell ref="AF2699:AG2700"/>
    <mergeCell ref="AH2699:AI2700"/>
    <mergeCell ref="AJ2699:AK2700"/>
    <mergeCell ref="AL2699:AM2700"/>
    <mergeCell ref="AN2699:AO2700"/>
    <mergeCell ref="AP2699:AQ2700"/>
    <mergeCell ref="AR2699:AS2700"/>
    <mergeCell ref="AT2699:AU2700"/>
    <mergeCell ref="AV2699:AW2700"/>
    <mergeCell ref="AX2699:AY2700"/>
    <mergeCell ref="AZ2699:BA2700"/>
    <mergeCell ref="BB2699:BC2700"/>
    <mergeCell ref="BD2699:BE2700"/>
    <mergeCell ref="BF2699:BG2700"/>
    <mergeCell ref="BH2699:BI2700"/>
    <mergeCell ref="C2700:D2700"/>
    <mergeCell ref="B2697:B2698"/>
    <mergeCell ref="C2697:D2697"/>
    <mergeCell ref="E2697:E2698"/>
    <mergeCell ref="F2697:F2698"/>
    <mergeCell ref="G2697:G2698"/>
    <mergeCell ref="H2697:I2698"/>
    <mergeCell ref="J2697:K2698"/>
    <mergeCell ref="L2697:M2698"/>
    <mergeCell ref="N2697:O2698"/>
    <mergeCell ref="P2697:Q2698"/>
    <mergeCell ref="R2697:S2698"/>
    <mergeCell ref="T2697:U2698"/>
    <mergeCell ref="V2697:W2698"/>
    <mergeCell ref="X2697:Y2698"/>
    <mergeCell ref="Z2697:AA2698"/>
    <mergeCell ref="AB2697:AC2698"/>
    <mergeCell ref="AD2697:AE2698"/>
    <mergeCell ref="AF2697:AG2698"/>
    <mergeCell ref="AH2697:AI2698"/>
    <mergeCell ref="AJ2697:AK2698"/>
    <mergeCell ref="AL2697:AM2698"/>
    <mergeCell ref="AN2697:AO2698"/>
    <mergeCell ref="AP2697:AQ2698"/>
    <mergeCell ref="AR2697:AS2698"/>
    <mergeCell ref="AT2697:AU2698"/>
    <mergeCell ref="AV2697:AW2698"/>
    <mergeCell ref="AX2697:AY2698"/>
    <mergeCell ref="AZ2697:BA2698"/>
    <mergeCell ref="BB2697:BC2698"/>
    <mergeCell ref="BD2697:BE2698"/>
    <mergeCell ref="BL2634:BN2635"/>
    <mergeCell ref="BO2634:BO2635"/>
    <mergeCell ref="BP2634:BP2635"/>
    <mergeCell ref="C2635:D2635"/>
    <mergeCell ref="B2636:B2637"/>
    <mergeCell ref="C2636:D2636"/>
    <mergeCell ref="E2636:E2637"/>
    <mergeCell ref="F2636:F2637"/>
    <mergeCell ref="G2636:G2637"/>
    <mergeCell ref="H2636:I2637"/>
    <mergeCell ref="J2636:K2637"/>
    <mergeCell ref="L2636:M2637"/>
    <mergeCell ref="N2636:O2637"/>
    <mergeCell ref="P2636:Q2637"/>
    <mergeCell ref="R2636:S2637"/>
    <mergeCell ref="T2636:U2637"/>
    <mergeCell ref="V2636:W2637"/>
    <mergeCell ref="X2636:Y2637"/>
    <mergeCell ref="Z2636:AA2637"/>
    <mergeCell ref="AB2636:AC2637"/>
    <mergeCell ref="AD2636:AE2637"/>
    <mergeCell ref="AF2636:AG2637"/>
    <mergeCell ref="AH2636:AI2637"/>
    <mergeCell ref="AJ2636:AK2637"/>
    <mergeCell ref="AL2636:AM2637"/>
    <mergeCell ref="AN2636:AO2637"/>
    <mergeCell ref="AP2636:AQ2637"/>
    <mergeCell ref="AR2636:AS2637"/>
    <mergeCell ref="AT2636:AU2637"/>
    <mergeCell ref="AV2636:AW2637"/>
    <mergeCell ref="AX2636:AY2637"/>
    <mergeCell ref="AZ2636:BA2637"/>
    <mergeCell ref="BB2636:BC2637"/>
    <mergeCell ref="BD2636:BE2637"/>
    <mergeCell ref="BF2636:BG2637"/>
    <mergeCell ref="BH2636:BI2637"/>
    <mergeCell ref="BJ2636:BK2637"/>
    <mergeCell ref="BL2636:BN2637"/>
    <mergeCell ref="BO2636:BO2637"/>
    <mergeCell ref="BP2636:BP2637"/>
    <mergeCell ref="C2637:D2637"/>
    <mergeCell ref="B2634:B2635"/>
    <mergeCell ref="C2634:D2634"/>
    <mergeCell ref="E2634:E2635"/>
    <mergeCell ref="F2634:F2635"/>
    <mergeCell ref="G2634:G2635"/>
    <mergeCell ref="H2634:I2635"/>
    <mergeCell ref="J2634:K2635"/>
    <mergeCell ref="L2634:M2635"/>
    <mergeCell ref="N2634:O2635"/>
    <mergeCell ref="P2634:Q2635"/>
    <mergeCell ref="R2634:S2635"/>
    <mergeCell ref="T2634:U2635"/>
    <mergeCell ref="V2634:W2635"/>
    <mergeCell ref="X2634:Y2635"/>
    <mergeCell ref="Z2634:AA2635"/>
    <mergeCell ref="AB2634:AC2635"/>
    <mergeCell ref="AD2634:AE2635"/>
    <mergeCell ref="AF2634:AG2635"/>
    <mergeCell ref="AH2634:AI2635"/>
    <mergeCell ref="AJ2634:AK2635"/>
    <mergeCell ref="AL2634:AM2635"/>
    <mergeCell ref="AN2634:AO2635"/>
    <mergeCell ref="AP2634:AQ2635"/>
    <mergeCell ref="AR2634:AS2635"/>
    <mergeCell ref="AT2634:AU2635"/>
    <mergeCell ref="AV2634:AW2635"/>
    <mergeCell ref="AX2634:AY2635"/>
    <mergeCell ref="AZ2634:BA2635"/>
    <mergeCell ref="BB2634:BC2635"/>
    <mergeCell ref="BD2634:BE2635"/>
    <mergeCell ref="BF2634:BG2635"/>
    <mergeCell ref="BH2634:BI2635"/>
    <mergeCell ref="BJ2634:BK2635"/>
    <mergeCell ref="BL2571:BN2572"/>
    <mergeCell ref="BO2571:BO2572"/>
    <mergeCell ref="BP2571:BP2572"/>
    <mergeCell ref="C2572:D2572"/>
    <mergeCell ref="B2573:B2574"/>
    <mergeCell ref="C2573:D2573"/>
    <mergeCell ref="E2573:E2574"/>
    <mergeCell ref="F2573:F2574"/>
    <mergeCell ref="G2573:G2574"/>
    <mergeCell ref="H2573:I2574"/>
    <mergeCell ref="J2573:K2574"/>
    <mergeCell ref="L2573:M2574"/>
    <mergeCell ref="N2573:O2574"/>
    <mergeCell ref="P2573:Q2574"/>
    <mergeCell ref="R2573:S2574"/>
    <mergeCell ref="T2573:U2574"/>
    <mergeCell ref="V2573:W2574"/>
    <mergeCell ref="X2573:Y2574"/>
    <mergeCell ref="Z2573:AA2574"/>
    <mergeCell ref="AB2573:AC2574"/>
    <mergeCell ref="AD2573:AE2574"/>
    <mergeCell ref="AF2573:AG2574"/>
    <mergeCell ref="AH2573:AI2574"/>
    <mergeCell ref="AJ2573:AK2574"/>
    <mergeCell ref="AL2573:AM2574"/>
    <mergeCell ref="AN2573:AO2574"/>
    <mergeCell ref="AP2573:AQ2574"/>
    <mergeCell ref="AR2573:AS2574"/>
    <mergeCell ref="AT2573:AU2574"/>
    <mergeCell ref="AV2573:AW2574"/>
    <mergeCell ref="AX2573:AY2574"/>
    <mergeCell ref="AZ2573:BA2574"/>
    <mergeCell ref="BB2573:BC2574"/>
    <mergeCell ref="BD2573:BE2574"/>
    <mergeCell ref="BF2573:BG2574"/>
    <mergeCell ref="BH2573:BI2574"/>
    <mergeCell ref="BJ2573:BK2574"/>
    <mergeCell ref="BL2573:BN2574"/>
    <mergeCell ref="BO2573:BO2574"/>
    <mergeCell ref="BP2573:BP2574"/>
    <mergeCell ref="C2574:D2574"/>
    <mergeCell ref="B2571:B2572"/>
    <mergeCell ref="C2571:D2571"/>
    <mergeCell ref="E2571:E2572"/>
    <mergeCell ref="F2571:F2572"/>
    <mergeCell ref="G2571:G2572"/>
    <mergeCell ref="H2571:I2572"/>
    <mergeCell ref="J2571:K2572"/>
    <mergeCell ref="L2571:M2572"/>
    <mergeCell ref="N2571:O2572"/>
    <mergeCell ref="P2571:Q2572"/>
    <mergeCell ref="R2571:S2572"/>
    <mergeCell ref="T2571:U2572"/>
    <mergeCell ref="V2571:W2572"/>
    <mergeCell ref="X2571:Y2572"/>
    <mergeCell ref="Z2571:AA2572"/>
    <mergeCell ref="AB2571:AC2572"/>
    <mergeCell ref="AD2571:AE2572"/>
    <mergeCell ref="AF2571:AG2572"/>
    <mergeCell ref="AH2571:AI2572"/>
    <mergeCell ref="AJ2571:AK2572"/>
    <mergeCell ref="AL2571:AM2572"/>
    <mergeCell ref="AN2571:AO2572"/>
    <mergeCell ref="AP2571:AQ2572"/>
    <mergeCell ref="AR2571:AS2572"/>
    <mergeCell ref="AT2571:AU2572"/>
    <mergeCell ref="AV2571:AW2572"/>
    <mergeCell ref="AX2571:AY2572"/>
    <mergeCell ref="AZ2571:BA2572"/>
    <mergeCell ref="BB2571:BC2572"/>
    <mergeCell ref="BD2571:BE2572"/>
    <mergeCell ref="BF2571:BG2572"/>
    <mergeCell ref="BH2571:BI2572"/>
    <mergeCell ref="BJ2571:BK2572"/>
    <mergeCell ref="BL2508:BN2509"/>
    <mergeCell ref="BO2508:BO2509"/>
    <mergeCell ref="BP2508:BP2509"/>
    <mergeCell ref="C2509:D2509"/>
    <mergeCell ref="B2510:B2511"/>
    <mergeCell ref="C2510:D2510"/>
    <mergeCell ref="E2510:E2511"/>
    <mergeCell ref="F2510:F2511"/>
    <mergeCell ref="G2510:G2511"/>
    <mergeCell ref="H2510:I2511"/>
    <mergeCell ref="J2510:K2511"/>
    <mergeCell ref="L2510:M2511"/>
    <mergeCell ref="N2510:O2511"/>
    <mergeCell ref="P2510:Q2511"/>
    <mergeCell ref="R2510:S2511"/>
    <mergeCell ref="T2510:U2511"/>
    <mergeCell ref="V2510:W2511"/>
    <mergeCell ref="X2510:Y2511"/>
    <mergeCell ref="Z2510:AA2511"/>
    <mergeCell ref="AB2510:AC2511"/>
    <mergeCell ref="AD2510:AE2511"/>
    <mergeCell ref="AF2510:AG2511"/>
    <mergeCell ref="AH2510:AI2511"/>
    <mergeCell ref="AJ2510:AK2511"/>
    <mergeCell ref="AL2510:AM2511"/>
    <mergeCell ref="AN2510:AO2511"/>
    <mergeCell ref="AP2510:AQ2511"/>
    <mergeCell ref="AR2510:AS2511"/>
    <mergeCell ref="AT2510:AU2511"/>
    <mergeCell ref="AV2510:AW2511"/>
    <mergeCell ref="AX2510:AY2511"/>
    <mergeCell ref="AZ2510:BA2511"/>
    <mergeCell ref="BB2510:BC2511"/>
    <mergeCell ref="BD2510:BE2511"/>
    <mergeCell ref="BF2510:BG2511"/>
    <mergeCell ref="BH2510:BI2511"/>
    <mergeCell ref="BJ2510:BK2511"/>
    <mergeCell ref="BL2510:BN2511"/>
    <mergeCell ref="BO2510:BO2511"/>
    <mergeCell ref="BP2510:BP2511"/>
    <mergeCell ref="C2511:D2511"/>
    <mergeCell ref="B2508:B2509"/>
    <mergeCell ref="C2508:D2508"/>
    <mergeCell ref="E2508:E2509"/>
    <mergeCell ref="F2508:F2509"/>
    <mergeCell ref="G2508:G2509"/>
    <mergeCell ref="H2508:I2509"/>
    <mergeCell ref="J2508:K2509"/>
    <mergeCell ref="L2508:M2509"/>
    <mergeCell ref="N2508:O2509"/>
    <mergeCell ref="P2508:Q2509"/>
    <mergeCell ref="R2508:S2509"/>
    <mergeCell ref="T2508:U2509"/>
    <mergeCell ref="V2508:W2509"/>
    <mergeCell ref="X2508:Y2509"/>
    <mergeCell ref="Z2508:AA2509"/>
    <mergeCell ref="AB2508:AC2509"/>
    <mergeCell ref="AD2508:AE2509"/>
    <mergeCell ref="AF2508:AG2509"/>
    <mergeCell ref="AH2508:AI2509"/>
    <mergeCell ref="AJ2508:AK2509"/>
    <mergeCell ref="AL2508:AM2509"/>
    <mergeCell ref="AN2508:AO2509"/>
    <mergeCell ref="AP2508:AQ2509"/>
    <mergeCell ref="AR2508:AS2509"/>
    <mergeCell ref="AT2508:AU2509"/>
    <mergeCell ref="AV2508:AW2509"/>
    <mergeCell ref="AX2508:AY2509"/>
    <mergeCell ref="AZ2508:BA2509"/>
    <mergeCell ref="BB2508:BC2509"/>
    <mergeCell ref="BD2508:BE2509"/>
    <mergeCell ref="BF2508:BG2509"/>
    <mergeCell ref="BH2508:BI2509"/>
    <mergeCell ref="BJ2508:BK2509"/>
    <mergeCell ref="B2447:B2448"/>
    <mergeCell ref="C2447:D2447"/>
    <mergeCell ref="E2447:E2448"/>
    <mergeCell ref="F2447:F2448"/>
    <mergeCell ref="G2447:G2448"/>
    <mergeCell ref="H2447:I2448"/>
    <mergeCell ref="J2447:K2448"/>
    <mergeCell ref="L2447:M2448"/>
    <mergeCell ref="N2447:O2448"/>
    <mergeCell ref="P2447:Q2448"/>
    <mergeCell ref="R2447:S2448"/>
    <mergeCell ref="T2447:U2448"/>
    <mergeCell ref="V2447:W2448"/>
    <mergeCell ref="X2447:Y2448"/>
    <mergeCell ref="Z2447:AA2448"/>
    <mergeCell ref="AB2447:AC2448"/>
    <mergeCell ref="AD2447:AE2448"/>
    <mergeCell ref="AF2447:AG2448"/>
    <mergeCell ref="AH2447:AI2448"/>
    <mergeCell ref="AJ2447:AK2448"/>
    <mergeCell ref="AL2447:AM2448"/>
    <mergeCell ref="AN2447:AO2448"/>
    <mergeCell ref="AP2447:AQ2448"/>
    <mergeCell ref="AR2447:AS2448"/>
    <mergeCell ref="AT2447:AU2448"/>
    <mergeCell ref="AV2447:AW2448"/>
    <mergeCell ref="AX2447:AY2448"/>
    <mergeCell ref="AZ2447:BA2448"/>
    <mergeCell ref="BB2447:BC2448"/>
    <mergeCell ref="BD2447:BE2448"/>
    <mergeCell ref="BF2447:BG2448"/>
    <mergeCell ref="BH2447:BI2448"/>
    <mergeCell ref="BJ2447:BK2448"/>
    <mergeCell ref="C2448:D2448"/>
    <mergeCell ref="B2445:B2446"/>
    <mergeCell ref="C2445:D2445"/>
    <mergeCell ref="E2445:E2446"/>
    <mergeCell ref="F2445:F2446"/>
    <mergeCell ref="G2445:G2446"/>
    <mergeCell ref="H2445:I2446"/>
    <mergeCell ref="J2445:K2446"/>
    <mergeCell ref="L2445:M2446"/>
    <mergeCell ref="N2445:O2446"/>
    <mergeCell ref="P2445:Q2446"/>
    <mergeCell ref="R2445:S2446"/>
    <mergeCell ref="T2445:U2446"/>
    <mergeCell ref="V2445:W2446"/>
    <mergeCell ref="X2445:Y2446"/>
    <mergeCell ref="Z2445:AA2446"/>
    <mergeCell ref="AB2445:AC2446"/>
    <mergeCell ref="AD2445:AE2446"/>
    <mergeCell ref="AF2445:AG2446"/>
    <mergeCell ref="AH2445:AI2446"/>
    <mergeCell ref="AJ2445:AK2446"/>
    <mergeCell ref="AL2445:AM2446"/>
    <mergeCell ref="AN2445:AO2446"/>
    <mergeCell ref="AP2445:AQ2446"/>
    <mergeCell ref="AR2445:AS2446"/>
    <mergeCell ref="AT2445:AU2446"/>
    <mergeCell ref="AV2445:AW2446"/>
    <mergeCell ref="AX2445:AY2446"/>
    <mergeCell ref="AZ2445:BA2446"/>
    <mergeCell ref="BB2445:BC2446"/>
    <mergeCell ref="BD2445:BE2446"/>
    <mergeCell ref="BF2445:BG2446"/>
    <mergeCell ref="BH2445:BI2446"/>
    <mergeCell ref="BJ2445:BK2446"/>
    <mergeCell ref="C2446:D2446"/>
    <mergeCell ref="B2384:B2385"/>
    <mergeCell ref="C2384:D2384"/>
    <mergeCell ref="E2384:E2385"/>
    <mergeCell ref="F2384:F2385"/>
    <mergeCell ref="G2384:G2385"/>
    <mergeCell ref="H2384:I2385"/>
    <mergeCell ref="J2384:K2385"/>
    <mergeCell ref="L2384:M2385"/>
    <mergeCell ref="N2384:O2385"/>
    <mergeCell ref="P2384:Q2385"/>
    <mergeCell ref="R2384:S2385"/>
    <mergeCell ref="T2384:U2385"/>
    <mergeCell ref="V2384:W2385"/>
    <mergeCell ref="X2384:Y2385"/>
    <mergeCell ref="Z2384:AA2385"/>
    <mergeCell ref="AB2384:AC2385"/>
    <mergeCell ref="AD2384:AE2385"/>
    <mergeCell ref="AF2384:AG2385"/>
    <mergeCell ref="AH2384:AI2385"/>
    <mergeCell ref="AJ2384:AK2385"/>
    <mergeCell ref="AL2384:AM2385"/>
    <mergeCell ref="AN2384:AO2385"/>
    <mergeCell ref="AP2384:AQ2385"/>
    <mergeCell ref="AR2384:AS2385"/>
    <mergeCell ref="AT2384:AU2385"/>
    <mergeCell ref="AV2384:AW2385"/>
    <mergeCell ref="AX2384:AY2385"/>
    <mergeCell ref="AZ2384:BA2385"/>
    <mergeCell ref="BB2384:BC2385"/>
    <mergeCell ref="BD2384:BE2385"/>
    <mergeCell ref="BF2384:BG2385"/>
    <mergeCell ref="BH2384:BI2385"/>
    <mergeCell ref="BJ2384:BK2385"/>
    <mergeCell ref="C2385:D2385"/>
    <mergeCell ref="B2382:B2383"/>
    <mergeCell ref="C2382:D2382"/>
    <mergeCell ref="E2382:E2383"/>
    <mergeCell ref="F2382:F2383"/>
    <mergeCell ref="G2382:G2383"/>
    <mergeCell ref="H2382:I2383"/>
    <mergeCell ref="J2382:K2383"/>
    <mergeCell ref="L2382:M2383"/>
    <mergeCell ref="N2382:O2383"/>
    <mergeCell ref="P2382:Q2383"/>
    <mergeCell ref="R2382:S2383"/>
    <mergeCell ref="T2382:U2383"/>
    <mergeCell ref="V2382:W2383"/>
    <mergeCell ref="X2382:Y2383"/>
    <mergeCell ref="Z2382:AA2383"/>
    <mergeCell ref="AB2382:AC2383"/>
    <mergeCell ref="AD2382:AE2383"/>
    <mergeCell ref="AF2382:AG2383"/>
    <mergeCell ref="AH2382:AI2383"/>
    <mergeCell ref="AJ2382:AK2383"/>
    <mergeCell ref="AL2382:AM2383"/>
    <mergeCell ref="AN2382:AO2383"/>
    <mergeCell ref="AP2382:AQ2383"/>
    <mergeCell ref="AR2382:AS2383"/>
    <mergeCell ref="AT2382:AU2383"/>
    <mergeCell ref="AV2382:AW2383"/>
    <mergeCell ref="AX2382:AY2383"/>
    <mergeCell ref="AZ2382:BA2383"/>
    <mergeCell ref="BB2382:BC2383"/>
    <mergeCell ref="BD2382:BE2383"/>
    <mergeCell ref="BF2382:BG2383"/>
    <mergeCell ref="BH2382:BI2383"/>
    <mergeCell ref="BJ2382:BK2383"/>
    <mergeCell ref="C2383:D2383"/>
    <mergeCell ref="BL2319:BN2320"/>
    <mergeCell ref="BO2319:BO2320"/>
    <mergeCell ref="BP2319:BP2320"/>
    <mergeCell ref="C2320:D2320"/>
    <mergeCell ref="B2321:B2322"/>
    <mergeCell ref="C2321:D2321"/>
    <mergeCell ref="E2321:E2322"/>
    <mergeCell ref="F2321:F2322"/>
    <mergeCell ref="G2321:G2322"/>
    <mergeCell ref="H2321:I2322"/>
    <mergeCell ref="J2321:K2322"/>
    <mergeCell ref="L2321:M2322"/>
    <mergeCell ref="N2321:O2322"/>
    <mergeCell ref="P2321:Q2322"/>
    <mergeCell ref="R2321:S2322"/>
    <mergeCell ref="T2321:U2322"/>
    <mergeCell ref="V2321:W2322"/>
    <mergeCell ref="X2321:Y2322"/>
    <mergeCell ref="Z2321:AA2322"/>
    <mergeCell ref="AB2321:AC2322"/>
    <mergeCell ref="AD2321:AE2322"/>
    <mergeCell ref="AF2321:AG2322"/>
    <mergeCell ref="AH2321:AI2322"/>
    <mergeCell ref="AJ2321:AK2322"/>
    <mergeCell ref="AL2321:AM2322"/>
    <mergeCell ref="AN2321:AO2322"/>
    <mergeCell ref="AP2321:AQ2322"/>
    <mergeCell ref="AR2321:AS2322"/>
    <mergeCell ref="AT2321:AU2322"/>
    <mergeCell ref="AV2321:AW2322"/>
    <mergeCell ref="AX2321:AY2322"/>
    <mergeCell ref="AZ2321:BA2322"/>
    <mergeCell ref="BB2321:BC2322"/>
    <mergeCell ref="BD2321:BE2322"/>
    <mergeCell ref="BF2321:BG2322"/>
    <mergeCell ref="BH2321:BI2322"/>
    <mergeCell ref="BJ2321:BK2322"/>
    <mergeCell ref="BL2321:BN2322"/>
    <mergeCell ref="BO2321:BO2322"/>
    <mergeCell ref="BP2321:BP2322"/>
    <mergeCell ref="C2322:D2322"/>
    <mergeCell ref="B2319:B2320"/>
    <mergeCell ref="C2319:D2319"/>
    <mergeCell ref="E2319:E2320"/>
    <mergeCell ref="F2319:F2320"/>
    <mergeCell ref="G2319:G2320"/>
    <mergeCell ref="H2319:I2320"/>
    <mergeCell ref="J2319:K2320"/>
    <mergeCell ref="L2319:M2320"/>
    <mergeCell ref="N2319:O2320"/>
    <mergeCell ref="P2319:Q2320"/>
    <mergeCell ref="R2319:S2320"/>
    <mergeCell ref="T2319:U2320"/>
    <mergeCell ref="V2319:W2320"/>
    <mergeCell ref="X2319:Y2320"/>
    <mergeCell ref="Z2319:AA2320"/>
    <mergeCell ref="AB2319:AC2320"/>
    <mergeCell ref="AD2319:AE2320"/>
    <mergeCell ref="AF2319:AG2320"/>
    <mergeCell ref="AH2319:AI2320"/>
    <mergeCell ref="AJ2319:AK2320"/>
    <mergeCell ref="AL2319:AM2320"/>
    <mergeCell ref="AN2319:AO2320"/>
    <mergeCell ref="AP2319:AQ2320"/>
    <mergeCell ref="AZ2319:BA2320"/>
    <mergeCell ref="BB2319:BC2320"/>
    <mergeCell ref="BD2319:BE2320"/>
    <mergeCell ref="BF2319:BG2320"/>
    <mergeCell ref="BH2319:BI2320"/>
    <mergeCell ref="BJ2319:BK2320"/>
    <mergeCell ref="B2258:B2259"/>
    <mergeCell ref="C2258:D2258"/>
    <mergeCell ref="E2258:E2259"/>
    <mergeCell ref="F2258:F2259"/>
    <mergeCell ref="G2258:G2259"/>
    <mergeCell ref="H2258:I2259"/>
    <mergeCell ref="J2258:K2259"/>
    <mergeCell ref="L2258:M2259"/>
    <mergeCell ref="N2258:O2259"/>
    <mergeCell ref="P2258:Q2259"/>
    <mergeCell ref="R2258:S2259"/>
    <mergeCell ref="T2258:U2259"/>
    <mergeCell ref="V2258:W2259"/>
    <mergeCell ref="X2258:Y2259"/>
    <mergeCell ref="Z2258:AA2259"/>
    <mergeCell ref="AB2258:AC2259"/>
    <mergeCell ref="AD2258:AE2259"/>
    <mergeCell ref="AF2258:AG2259"/>
    <mergeCell ref="AH2258:AI2259"/>
    <mergeCell ref="AJ2258:AK2259"/>
    <mergeCell ref="AL2258:AM2259"/>
    <mergeCell ref="AN2258:AO2259"/>
    <mergeCell ref="AP2258:AQ2259"/>
    <mergeCell ref="AR2258:AS2259"/>
    <mergeCell ref="AT2258:AU2259"/>
    <mergeCell ref="AV2258:AW2259"/>
    <mergeCell ref="AX2258:AY2259"/>
    <mergeCell ref="AZ2258:BA2259"/>
    <mergeCell ref="BB2258:BC2259"/>
    <mergeCell ref="BD2258:BE2259"/>
    <mergeCell ref="BF2258:BG2259"/>
    <mergeCell ref="BH2258:BI2259"/>
    <mergeCell ref="BJ2258:BK2259"/>
    <mergeCell ref="C2259:D2259"/>
    <mergeCell ref="B2317:B2318"/>
    <mergeCell ref="C2317:D2317"/>
    <mergeCell ref="E2317:E2318"/>
    <mergeCell ref="F2317:F2318"/>
    <mergeCell ref="H2317:I2318"/>
    <mergeCell ref="J2317:K2318"/>
    <mergeCell ref="L2317:M2318"/>
    <mergeCell ref="N2317:O2318"/>
    <mergeCell ref="P2317:Q2318"/>
    <mergeCell ref="R2317:S2318"/>
    <mergeCell ref="T2317:U2318"/>
    <mergeCell ref="V2317:W2318"/>
    <mergeCell ref="X2317:Y2318"/>
    <mergeCell ref="Z2317:AA2318"/>
    <mergeCell ref="AB2317:AC2318"/>
    <mergeCell ref="AD2317:AE2318"/>
    <mergeCell ref="AF2317:AG2318"/>
    <mergeCell ref="AH2317:AI2318"/>
    <mergeCell ref="AJ2317:AK2318"/>
    <mergeCell ref="AL2317:AM2318"/>
    <mergeCell ref="AZ2317:BA2318"/>
    <mergeCell ref="BB2317:BC2318"/>
    <mergeCell ref="BD2317:BE2318"/>
    <mergeCell ref="BF2317:BG2318"/>
    <mergeCell ref="B2256:B2257"/>
    <mergeCell ref="C2256:D2256"/>
    <mergeCell ref="E2256:E2257"/>
    <mergeCell ref="F2256:F2257"/>
    <mergeCell ref="G2256:G2257"/>
    <mergeCell ref="H2256:I2257"/>
    <mergeCell ref="J2256:K2257"/>
    <mergeCell ref="L2256:M2257"/>
    <mergeCell ref="N2256:O2257"/>
    <mergeCell ref="P2256:Q2257"/>
    <mergeCell ref="R2256:S2257"/>
    <mergeCell ref="T2256:U2257"/>
    <mergeCell ref="V2256:W2257"/>
    <mergeCell ref="X2256:Y2257"/>
    <mergeCell ref="Z2256:AA2257"/>
    <mergeCell ref="AB2256:AC2257"/>
    <mergeCell ref="AD2256:AE2257"/>
    <mergeCell ref="AF2256:AG2257"/>
    <mergeCell ref="AH2256:AI2257"/>
    <mergeCell ref="AJ2256:AK2257"/>
    <mergeCell ref="AL2256:AM2257"/>
    <mergeCell ref="AN2256:AO2257"/>
    <mergeCell ref="AP2256:AQ2257"/>
    <mergeCell ref="AR2256:AS2257"/>
    <mergeCell ref="AT2256:AU2257"/>
    <mergeCell ref="AV2256:AW2257"/>
    <mergeCell ref="AX2256:AY2257"/>
    <mergeCell ref="AZ2256:BA2257"/>
    <mergeCell ref="BB2256:BC2257"/>
    <mergeCell ref="BD2256:BE2257"/>
    <mergeCell ref="BF2256:BG2257"/>
    <mergeCell ref="BH2256:BI2257"/>
    <mergeCell ref="BJ2256:BK2257"/>
    <mergeCell ref="C2257:D2257"/>
    <mergeCell ref="BL2193:BN2194"/>
    <mergeCell ref="BO2193:BO2194"/>
    <mergeCell ref="BP2193:BP2194"/>
    <mergeCell ref="C2194:D2194"/>
    <mergeCell ref="B2195:B2196"/>
    <mergeCell ref="C2195:D2195"/>
    <mergeCell ref="E2195:E2196"/>
    <mergeCell ref="F2195:F2196"/>
    <mergeCell ref="G2195:G2196"/>
    <mergeCell ref="H2195:I2196"/>
    <mergeCell ref="J2195:K2196"/>
    <mergeCell ref="L2195:M2196"/>
    <mergeCell ref="N2195:O2196"/>
    <mergeCell ref="P2195:Q2196"/>
    <mergeCell ref="R2195:S2196"/>
    <mergeCell ref="T2195:U2196"/>
    <mergeCell ref="V2195:W2196"/>
    <mergeCell ref="X2195:Y2196"/>
    <mergeCell ref="Z2195:AA2196"/>
    <mergeCell ref="AB2195:AC2196"/>
    <mergeCell ref="AD2195:AE2196"/>
    <mergeCell ref="AF2195:AG2196"/>
    <mergeCell ref="AH2195:AI2196"/>
    <mergeCell ref="AJ2195:AK2196"/>
    <mergeCell ref="AL2195:AM2196"/>
    <mergeCell ref="AN2195:AO2196"/>
    <mergeCell ref="AP2195:AQ2196"/>
    <mergeCell ref="AR2195:AS2196"/>
    <mergeCell ref="AT2195:AU2196"/>
    <mergeCell ref="AV2195:AW2196"/>
    <mergeCell ref="AX2195:AY2196"/>
    <mergeCell ref="AZ2195:BA2196"/>
    <mergeCell ref="BB2195:BC2196"/>
    <mergeCell ref="BD2195:BE2196"/>
    <mergeCell ref="BF2195:BG2196"/>
    <mergeCell ref="BH2195:BI2196"/>
    <mergeCell ref="BJ2195:BK2196"/>
    <mergeCell ref="BL2195:BN2196"/>
    <mergeCell ref="BO2195:BO2196"/>
    <mergeCell ref="BP2195:BP2196"/>
    <mergeCell ref="C2196:D2196"/>
    <mergeCell ref="B2193:B2194"/>
    <mergeCell ref="C2193:D2193"/>
    <mergeCell ref="E2193:E2194"/>
    <mergeCell ref="F2193:F2194"/>
    <mergeCell ref="G2193:G2194"/>
    <mergeCell ref="H2193:I2194"/>
    <mergeCell ref="J2193:K2194"/>
    <mergeCell ref="L2193:M2194"/>
    <mergeCell ref="N2193:O2194"/>
    <mergeCell ref="P2193:Q2194"/>
    <mergeCell ref="R2193:S2194"/>
    <mergeCell ref="T2193:U2194"/>
    <mergeCell ref="V2193:W2194"/>
    <mergeCell ref="X2193:Y2194"/>
    <mergeCell ref="Z2193:AA2194"/>
    <mergeCell ref="AB2193:AC2194"/>
    <mergeCell ref="AD2193:AE2194"/>
    <mergeCell ref="AF2193:AG2194"/>
    <mergeCell ref="AH2193:AI2194"/>
    <mergeCell ref="AJ2193:AK2194"/>
    <mergeCell ref="AL2193:AM2194"/>
    <mergeCell ref="AN2193:AO2194"/>
    <mergeCell ref="AP2193:AQ2194"/>
    <mergeCell ref="AR2193:AS2194"/>
    <mergeCell ref="AT2193:AU2194"/>
    <mergeCell ref="AV2193:AW2194"/>
    <mergeCell ref="AX2193:AY2194"/>
    <mergeCell ref="AZ2193:BA2194"/>
    <mergeCell ref="BB2193:BC2194"/>
    <mergeCell ref="BD2193:BE2194"/>
    <mergeCell ref="BF2193:BG2194"/>
    <mergeCell ref="BH2193:BI2194"/>
    <mergeCell ref="BJ2193:BK2194"/>
    <mergeCell ref="BL2130:BN2131"/>
    <mergeCell ref="BO2130:BO2131"/>
    <mergeCell ref="BP2130:BP2131"/>
    <mergeCell ref="C2131:D2131"/>
    <mergeCell ref="B2132:B2133"/>
    <mergeCell ref="C2132:D2132"/>
    <mergeCell ref="E2132:E2133"/>
    <mergeCell ref="F2132:F2133"/>
    <mergeCell ref="G2132:G2133"/>
    <mergeCell ref="H2132:I2133"/>
    <mergeCell ref="J2132:K2133"/>
    <mergeCell ref="L2132:M2133"/>
    <mergeCell ref="N2132:O2133"/>
    <mergeCell ref="P2132:Q2133"/>
    <mergeCell ref="R2132:S2133"/>
    <mergeCell ref="T2132:U2133"/>
    <mergeCell ref="V2132:W2133"/>
    <mergeCell ref="X2132:Y2133"/>
    <mergeCell ref="Z2132:AA2133"/>
    <mergeCell ref="AB2132:AC2133"/>
    <mergeCell ref="AD2132:AE2133"/>
    <mergeCell ref="AF2132:AG2133"/>
    <mergeCell ref="AH2132:AI2133"/>
    <mergeCell ref="AJ2132:AK2133"/>
    <mergeCell ref="AL2132:AM2133"/>
    <mergeCell ref="AN2132:AO2133"/>
    <mergeCell ref="AP2132:AQ2133"/>
    <mergeCell ref="AR2132:AS2133"/>
    <mergeCell ref="AT2132:AU2133"/>
    <mergeCell ref="AV2132:AW2133"/>
    <mergeCell ref="AX2132:AY2133"/>
    <mergeCell ref="AZ2132:BA2133"/>
    <mergeCell ref="BB2132:BC2133"/>
    <mergeCell ref="BD2132:BE2133"/>
    <mergeCell ref="BF2132:BG2133"/>
    <mergeCell ref="BH2132:BI2133"/>
    <mergeCell ref="BJ2132:BK2133"/>
    <mergeCell ref="BL2132:BN2133"/>
    <mergeCell ref="BO2132:BO2133"/>
    <mergeCell ref="BP2132:BP2133"/>
    <mergeCell ref="C2133:D2133"/>
    <mergeCell ref="B2130:B2131"/>
    <mergeCell ref="C2130:D2130"/>
    <mergeCell ref="E2130:E2131"/>
    <mergeCell ref="F2130:F2131"/>
    <mergeCell ref="G2130:G2131"/>
    <mergeCell ref="H2130:I2131"/>
    <mergeCell ref="J2130:K2131"/>
    <mergeCell ref="L2130:M2131"/>
    <mergeCell ref="N2130:O2131"/>
    <mergeCell ref="P2130:Q2131"/>
    <mergeCell ref="R2130:S2131"/>
    <mergeCell ref="T2130:U2131"/>
    <mergeCell ref="V2130:W2131"/>
    <mergeCell ref="X2130:Y2131"/>
    <mergeCell ref="Z2130:AA2131"/>
    <mergeCell ref="AB2130:AC2131"/>
    <mergeCell ref="AD2130:AE2131"/>
    <mergeCell ref="AF2130:AG2131"/>
    <mergeCell ref="AH2130:AI2131"/>
    <mergeCell ref="AJ2130:AK2131"/>
    <mergeCell ref="AL2130:AM2131"/>
    <mergeCell ref="AN2130:AO2131"/>
    <mergeCell ref="AP2130:AQ2131"/>
    <mergeCell ref="AR2130:AS2131"/>
    <mergeCell ref="AT2130:AU2131"/>
    <mergeCell ref="AV2130:AW2131"/>
    <mergeCell ref="AX2130:AY2131"/>
    <mergeCell ref="AZ2130:BA2131"/>
    <mergeCell ref="BB2130:BC2131"/>
    <mergeCell ref="BD2130:BE2131"/>
    <mergeCell ref="BF2130:BG2131"/>
    <mergeCell ref="BH2130:BI2131"/>
    <mergeCell ref="BJ2130:BK2131"/>
    <mergeCell ref="BL2067:BN2068"/>
    <mergeCell ref="BO2067:BO2068"/>
    <mergeCell ref="BP2067:BP2068"/>
    <mergeCell ref="C2068:D2068"/>
    <mergeCell ref="B2069:B2070"/>
    <mergeCell ref="C2069:D2069"/>
    <mergeCell ref="E2069:E2070"/>
    <mergeCell ref="F2069:F2070"/>
    <mergeCell ref="G2069:G2070"/>
    <mergeCell ref="H2069:I2070"/>
    <mergeCell ref="J2069:K2070"/>
    <mergeCell ref="L2069:M2070"/>
    <mergeCell ref="N2069:O2070"/>
    <mergeCell ref="P2069:Q2070"/>
    <mergeCell ref="R2069:S2070"/>
    <mergeCell ref="T2069:U2070"/>
    <mergeCell ref="V2069:W2070"/>
    <mergeCell ref="X2069:Y2070"/>
    <mergeCell ref="Z2069:AA2070"/>
    <mergeCell ref="AB2069:AC2070"/>
    <mergeCell ref="AD2069:AE2070"/>
    <mergeCell ref="AF2069:AG2070"/>
    <mergeCell ref="AH2069:AI2070"/>
    <mergeCell ref="AJ2069:AK2070"/>
    <mergeCell ref="AL2069:AM2070"/>
    <mergeCell ref="AN2069:AO2070"/>
    <mergeCell ref="AP2069:AQ2070"/>
    <mergeCell ref="AR2069:AS2070"/>
    <mergeCell ref="AT2069:AU2070"/>
    <mergeCell ref="AV2069:AW2070"/>
    <mergeCell ref="AX2069:AY2070"/>
    <mergeCell ref="AZ2069:BA2070"/>
    <mergeCell ref="BB2069:BC2070"/>
    <mergeCell ref="BD2069:BE2070"/>
    <mergeCell ref="BF2069:BG2070"/>
    <mergeCell ref="BH2069:BI2070"/>
    <mergeCell ref="BJ2069:BK2070"/>
    <mergeCell ref="BL2069:BN2070"/>
    <mergeCell ref="BO2069:BO2070"/>
    <mergeCell ref="BP2069:BP2070"/>
    <mergeCell ref="C2070:D2070"/>
    <mergeCell ref="B2067:B2068"/>
    <mergeCell ref="C2067:D2067"/>
    <mergeCell ref="E2067:E2068"/>
    <mergeCell ref="F2067:F2068"/>
    <mergeCell ref="G2067:G2068"/>
    <mergeCell ref="H2067:I2068"/>
    <mergeCell ref="J2067:K2068"/>
    <mergeCell ref="L2067:M2068"/>
    <mergeCell ref="N2067:O2068"/>
    <mergeCell ref="P2067:Q2068"/>
    <mergeCell ref="R2067:S2068"/>
    <mergeCell ref="T2067:U2068"/>
    <mergeCell ref="V2067:W2068"/>
    <mergeCell ref="X2067:Y2068"/>
    <mergeCell ref="Z2067:AA2068"/>
    <mergeCell ref="AB2067:AC2068"/>
    <mergeCell ref="AD2067:AE2068"/>
    <mergeCell ref="AF2067:AG2068"/>
    <mergeCell ref="AH2067:AI2068"/>
    <mergeCell ref="AJ2067:AK2068"/>
    <mergeCell ref="AL2067:AM2068"/>
    <mergeCell ref="AN2067:AO2068"/>
    <mergeCell ref="AP2067:AQ2068"/>
    <mergeCell ref="AR2067:AS2068"/>
    <mergeCell ref="AT2067:AU2068"/>
    <mergeCell ref="AV2067:AW2068"/>
    <mergeCell ref="AX2067:AY2068"/>
    <mergeCell ref="AZ2067:BA2068"/>
    <mergeCell ref="BB2067:BC2068"/>
    <mergeCell ref="BD2067:BE2068"/>
    <mergeCell ref="BF2067:BG2068"/>
    <mergeCell ref="BH2067:BI2068"/>
    <mergeCell ref="BJ2067:BK2068"/>
    <mergeCell ref="B2006:B2007"/>
    <mergeCell ref="C2006:D2006"/>
    <mergeCell ref="E2006:E2007"/>
    <mergeCell ref="F2006:F2007"/>
    <mergeCell ref="G2006:G2007"/>
    <mergeCell ref="H2006:I2007"/>
    <mergeCell ref="J2006:K2007"/>
    <mergeCell ref="L2006:M2007"/>
    <mergeCell ref="N2006:O2007"/>
    <mergeCell ref="P2006:Q2007"/>
    <mergeCell ref="R2006:S2007"/>
    <mergeCell ref="T2006:U2007"/>
    <mergeCell ref="V2006:W2007"/>
    <mergeCell ref="X2006:Y2007"/>
    <mergeCell ref="Z2006:AA2007"/>
    <mergeCell ref="AB2006:AC2007"/>
    <mergeCell ref="AD2006:AE2007"/>
    <mergeCell ref="AF2006:AG2007"/>
    <mergeCell ref="AH2006:AI2007"/>
    <mergeCell ref="AJ2006:AK2007"/>
    <mergeCell ref="AL2006:AM2007"/>
    <mergeCell ref="AN2006:AO2007"/>
    <mergeCell ref="AP2006:AQ2007"/>
    <mergeCell ref="AR2006:AS2007"/>
    <mergeCell ref="AT2006:AU2007"/>
    <mergeCell ref="AV2006:AW2007"/>
    <mergeCell ref="AX2006:AY2007"/>
    <mergeCell ref="AZ2006:BA2007"/>
    <mergeCell ref="BB2006:BC2007"/>
    <mergeCell ref="BD2006:BE2007"/>
    <mergeCell ref="BF2006:BG2007"/>
    <mergeCell ref="BH2006:BI2007"/>
    <mergeCell ref="BJ2006:BK2007"/>
    <mergeCell ref="C2007:D2007"/>
    <mergeCell ref="BL1943:BN1944"/>
    <mergeCell ref="BO1943:BO1944"/>
    <mergeCell ref="BP1943:BP1944"/>
    <mergeCell ref="C1944:D1944"/>
    <mergeCell ref="B2004:B2005"/>
    <mergeCell ref="C2004:D2004"/>
    <mergeCell ref="E2004:E2005"/>
    <mergeCell ref="F2004:F2005"/>
    <mergeCell ref="G2004:G2005"/>
    <mergeCell ref="H2004:I2005"/>
    <mergeCell ref="J2004:K2005"/>
    <mergeCell ref="L2004:M2005"/>
    <mergeCell ref="N2004:O2005"/>
    <mergeCell ref="P2004:Q2005"/>
    <mergeCell ref="R2004:S2005"/>
    <mergeCell ref="T2004:U2005"/>
    <mergeCell ref="V2004:W2005"/>
    <mergeCell ref="X2004:Y2005"/>
    <mergeCell ref="Z2004:AA2005"/>
    <mergeCell ref="AB2004:AC2005"/>
    <mergeCell ref="AD2004:AE2005"/>
    <mergeCell ref="AF2004:AG2005"/>
    <mergeCell ref="AH2004:AI2005"/>
    <mergeCell ref="AJ2004:AK2005"/>
    <mergeCell ref="AL2004:AM2005"/>
    <mergeCell ref="AN2004:AO2005"/>
    <mergeCell ref="AP2004:AQ2005"/>
    <mergeCell ref="AR2004:AS2005"/>
    <mergeCell ref="AT2004:AU2005"/>
    <mergeCell ref="AV2004:AW2005"/>
    <mergeCell ref="AX2004:AY2005"/>
    <mergeCell ref="AZ2004:BA2005"/>
    <mergeCell ref="BB2004:BC2005"/>
    <mergeCell ref="BD2004:BE2005"/>
    <mergeCell ref="BF2004:BG2005"/>
    <mergeCell ref="BH2004:BI2005"/>
    <mergeCell ref="BJ2004:BK2005"/>
    <mergeCell ref="BL2004:BN2005"/>
    <mergeCell ref="BO2004:BO2005"/>
    <mergeCell ref="BP2004:BP2005"/>
    <mergeCell ref="C2005:D2005"/>
    <mergeCell ref="B2002:B2003"/>
    <mergeCell ref="C2002:D2002"/>
    <mergeCell ref="E2002:E2003"/>
    <mergeCell ref="F2002:F2003"/>
    <mergeCell ref="H2002:I2003"/>
    <mergeCell ref="J2002:K2003"/>
    <mergeCell ref="L2002:M2003"/>
    <mergeCell ref="N2002:O2003"/>
    <mergeCell ref="P2002:Q2003"/>
    <mergeCell ref="R2002:S2003"/>
    <mergeCell ref="T2002:U2003"/>
    <mergeCell ref="V2002:W2003"/>
    <mergeCell ref="X2002:Y2003"/>
    <mergeCell ref="Z2002:AA2003"/>
    <mergeCell ref="AB2002:AC2003"/>
    <mergeCell ref="AD2002:AE2003"/>
    <mergeCell ref="AF2002:AG2003"/>
    <mergeCell ref="BP1880:BP1881"/>
    <mergeCell ref="C1881:D1881"/>
    <mergeCell ref="B1941:B1942"/>
    <mergeCell ref="C1941:D1941"/>
    <mergeCell ref="E1941:E1942"/>
    <mergeCell ref="F1941:F1942"/>
    <mergeCell ref="G1941:G1942"/>
    <mergeCell ref="H1941:I1942"/>
    <mergeCell ref="J1941:K1942"/>
    <mergeCell ref="L1941:M1942"/>
    <mergeCell ref="N1941:O1942"/>
    <mergeCell ref="P1941:Q1942"/>
    <mergeCell ref="R1941:S1942"/>
    <mergeCell ref="T1941:U1942"/>
    <mergeCell ref="V1941:W1942"/>
    <mergeCell ref="X1941:Y1942"/>
    <mergeCell ref="Z1941:AA1942"/>
    <mergeCell ref="AB1941:AC1942"/>
    <mergeCell ref="AD1941:AE1942"/>
    <mergeCell ref="AF1941:AG1942"/>
    <mergeCell ref="AH1941:AI1942"/>
    <mergeCell ref="AJ1941:AK1942"/>
    <mergeCell ref="AL1941:AM1942"/>
    <mergeCell ref="AN1941:AO1942"/>
    <mergeCell ref="AP1941:AQ1942"/>
    <mergeCell ref="AR1941:AS1942"/>
    <mergeCell ref="AT1941:AU1942"/>
    <mergeCell ref="AV1941:AW1942"/>
    <mergeCell ref="AX1941:AY1942"/>
    <mergeCell ref="AZ1941:BA1942"/>
    <mergeCell ref="BB1941:BC1942"/>
    <mergeCell ref="BD1941:BE1942"/>
    <mergeCell ref="BF1941:BG1942"/>
    <mergeCell ref="BH1941:BI1942"/>
    <mergeCell ref="BJ1941:BK1942"/>
    <mergeCell ref="BL1941:BN1942"/>
    <mergeCell ref="BO1941:BO1942"/>
    <mergeCell ref="BP1941:BP1942"/>
    <mergeCell ref="C1942:D1942"/>
    <mergeCell ref="Z1889:AI1889"/>
    <mergeCell ref="AJ1889:AL1889"/>
    <mergeCell ref="AN1889:AP1889"/>
    <mergeCell ref="AQ1889:AT1889"/>
    <mergeCell ref="B1892:BN1892"/>
    <mergeCell ref="L1889:N1889"/>
    <mergeCell ref="H1889:J1889"/>
    <mergeCell ref="BA1890:BN1890"/>
    <mergeCell ref="BH1939:BI1940"/>
    <mergeCell ref="BJ1939:BK1940"/>
    <mergeCell ref="BL1939:BN1940"/>
    <mergeCell ref="C1940:D1940"/>
    <mergeCell ref="B1937:B1938"/>
    <mergeCell ref="C1937:D1937"/>
    <mergeCell ref="E1937:E1938"/>
    <mergeCell ref="F1937:F1938"/>
    <mergeCell ref="H1937:I1938"/>
    <mergeCell ref="B1880:B1881"/>
    <mergeCell ref="E1880:E1881"/>
    <mergeCell ref="F1880:F1881"/>
    <mergeCell ref="G1880:G1881"/>
    <mergeCell ref="H1880:I1881"/>
    <mergeCell ref="J1880:K1881"/>
    <mergeCell ref="L1880:M1881"/>
    <mergeCell ref="N1880:O1881"/>
    <mergeCell ref="P1880:Q1881"/>
    <mergeCell ref="R1880:S1881"/>
    <mergeCell ref="T1880:U1881"/>
    <mergeCell ref="V1880:W1881"/>
    <mergeCell ref="X1880:Y1881"/>
    <mergeCell ref="Z1880:AA1881"/>
    <mergeCell ref="AB1880:AC1881"/>
    <mergeCell ref="AD1880:AE1881"/>
    <mergeCell ref="AF1880:AG1881"/>
    <mergeCell ref="AH1880:AI1881"/>
    <mergeCell ref="AJ1880:AK1881"/>
    <mergeCell ref="AL1880:AM1881"/>
    <mergeCell ref="AN1880:AO1881"/>
    <mergeCell ref="AP1880:AQ1881"/>
    <mergeCell ref="AR1880:AS1881"/>
    <mergeCell ref="AT1880:AU1881"/>
    <mergeCell ref="AV1880:AW1881"/>
    <mergeCell ref="AX1880:AY1881"/>
    <mergeCell ref="AZ1880:BA1881"/>
    <mergeCell ref="BB1880:BC1881"/>
    <mergeCell ref="BD1880:BE1881"/>
    <mergeCell ref="BF1880:BG1881"/>
    <mergeCell ref="BH1880:BI1881"/>
    <mergeCell ref="BO1880:BO1881"/>
    <mergeCell ref="BL1822:BN1822"/>
    <mergeCell ref="G1876:G1877"/>
    <mergeCell ref="BJ1880:BK1881"/>
    <mergeCell ref="BL1880:BN1881"/>
    <mergeCell ref="AZ1822:BA1822"/>
    <mergeCell ref="BB1822:BC1822"/>
    <mergeCell ref="BD1822:BE1822"/>
    <mergeCell ref="BF1822:BG1822"/>
    <mergeCell ref="BH1822:BI1822"/>
    <mergeCell ref="BJ1822:BK1822"/>
    <mergeCell ref="AR1817:AS1818"/>
    <mergeCell ref="AT1817:AU1818"/>
    <mergeCell ref="AV1817:AW1818"/>
    <mergeCell ref="AX1817:AY1818"/>
    <mergeCell ref="AZ1817:BA1818"/>
    <mergeCell ref="BB1817:BC1818"/>
    <mergeCell ref="BD1817:BE1818"/>
    <mergeCell ref="BF1817:BG1818"/>
    <mergeCell ref="BH1817:BI1818"/>
    <mergeCell ref="AJ1824:AL1824"/>
    <mergeCell ref="AU1824:AW1824"/>
    <mergeCell ref="AH1822:AI1822"/>
    <mergeCell ref="AJ1822:AK1822"/>
    <mergeCell ref="AL1822:AM1822"/>
    <mergeCell ref="P1822:Q1822"/>
    <mergeCell ref="R1822:S1822"/>
    <mergeCell ref="T1822:U1822"/>
    <mergeCell ref="V1822:W1822"/>
    <mergeCell ref="X1822:Y1822"/>
    <mergeCell ref="Z1822:AA1822"/>
    <mergeCell ref="F1876:F1877"/>
    <mergeCell ref="BJ1878:BK1879"/>
    <mergeCell ref="BL1878:BN1879"/>
    <mergeCell ref="BO1878:BO1879"/>
    <mergeCell ref="BP1878:BP1879"/>
    <mergeCell ref="C1879:D1879"/>
    <mergeCell ref="AE1831:AM1831"/>
    <mergeCell ref="AH1833:AM1833"/>
    <mergeCell ref="AJ1826:AL1826"/>
    <mergeCell ref="B1826:C1826"/>
    <mergeCell ref="W1824:Y1824"/>
    <mergeCell ref="S1824:U1824"/>
    <mergeCell ref="O1824:R1824"/>
    <mergeCell ref="L1824:N1824"/>
    <mergeCell ref="H1824:J1824"/>
    <mergeCell ref="D1824:E1824"/>
    <mergeCell ref="B1824:C1824"/>
    <mergeCell ref="S1826:U1826"/>
    <mergeCell ref="O1826:R1826"/>
    <mergeCell ref="L1826:N1826"/>
    <mergeCell ref="H1826:J1826"/>
    <mergeCell ref="Z1826:AI1826"/>
    <mergeCell ref="D1826:E1826"/>
    <mergeCell ref="BA1827:BN1827"/>
    <mergeCell ref="AN1826:AP1826"/>
    <mergeCell ref="AQ1826:AT1826"/>
    <mergeCell ref="AU1826:AW1826"/>
    <mergeCell ref="AY1826:BA1826"/>
    <mergeCell ref="W1826:Y1826"/>
    <mergeCell ref="L1821:M1821"/>
    <mergeCell ref="J1821:K1821"/>
    <mergeCell ref="BJ1817:BK1818"/>
    <mergeCell ref="BL1817:BN1818"/>
    <mergeCell ref="BO1817:BO1818"/>
    <mergeCell ref="H1821:I1821"/>
    <mergeCell ref="D1821:E1821"/>
    <mergeCell ref="H1754:I1755"/>
    <mergeCell ref="J1754:K1755"/>
    <mergeCell ref="L1754:M1755"/>
    <mergeCell ref="N1754:O1755"/>
    <mergeCell ref="P1754:Q1755"/>
    <mergeCell ref="R1754:S1755"/>
    <mergeCell ref="T1754:U1755"/>
    <mergeCell ref="V1754:W1755"/>
    <mergeCell ref="X1754:Y1755"/>
    <mergeCell ref="Z1754:AA1755"/>
    <mergeCell ref="AB1754:AC1755"/>
    <mergeCell ref="AD1754:AE1755"/>
    <mergeCell ref="AF1754:AG1755"/>
    <mergeCell ref="AH1754:AI1755"/>
    <mergeCell ref="AJ1754:AK1755"/>
    <mergeCell ref="AL1754:AM1755"/>
    <mergeCell ref="AN1754:AO1755"/>
    <mergeCell ref="AP1754:AQ1755"/>
    <mergeCell ref="AZ1754:BA1755"/>
    <mergeCell ref="BB1754:BC1755"/>
    <mergeCell ref="BD1754:BE1755"/>
    <mergeCell ref="BF1754:BG1755"/>
    <mergeCell ref="BH1754:BI1755"/>
    <mergeCell ref="BJ1754:BK1755"/>
    <mergeCell ref="BL1754:BN1755"/>
    <mergeCell ref="BO1754:BO1755"/>
    <mergeCell ref="BP1754:BP1755"/>
    <mergeCell ref="C1755:D1755"/>
    <mergeCell ref="C1818:D1818"/>
    <mergeCell ref="B1878:B1879"/>
    <mergeCell ref="C1878:D1878"/>
    <mergeCell ref="E1878:E1879"/>
    <mergeCell ref="F1878:F1879"/>
    <mergeCell ref="G1878:G1879"/>
    <mergeCell ref="H1878:I1879"/>
    <mergeCell ref="J1878:K1879"/>
    <mergeCell ref="L1878:M1879"/>
    <mergeCell ref="N1878:O1879"/>
    <mergeCell ref="P1878:Q1879"/>
    <mergeCell ref="R1878:S1879"/>
    <mergeCell ref="T1878:U1879"/>
    <mergeCell ref="V1878:W1879"/>
    <mergeCell ref="X1878:Y1879"/>
    <mergeCell ref="Z1878:AA1879"/>
    <mergeCell ref="AB1878:AC1879"/>
    <mergeCell ref="AD1878:AE1879"/>
    <mergeCell ref="AF1878:AG1879"/>
    <mergeCell ref="AH1878:AI1879"/>
    <mergeCell ref="AJ1878:AK1879"/>
    <mergeCell ref="AL1878:AM1879"/>
    <mergeCell ref="AN1878:AO1879"/>
    <mergeCell ref="AP1878:AQ1879"/>
    <mergeCell ref="AR1878:AS1879"/>
    <mergeCell ref="AT1878:AU1879"/>
    <mergeCell ref="AV1878:AW1879"/>
    <mergeCell ref="AX1878:AY1879"/>
    <mergeCell ref="AZ1878:BA1879"/>
    <mergeCell ref="BB1878:BC1879"/>
    <mergeCell ref="BD1878:BE1879"/>
    <mergeCell ref="BF1878:BG1879"/>
    <mergeCell ref="BH1878:BI1879"/>
    <mergeCell ref="X1817:Y1818"/>
    <mergeCell ref="Z1817:AA1818"/>
    <mergeCell ref="AB1817:AC1818"/>
    <mergeCell ref="BL1752:BN1753"/>
    <mergeCell ref="BO1752:BO1753"/>
    <mergeCell ref="BP1752:BP1753"/>
    <mergeCell ref="C1753:D1753"/>
    <mergeCell ref="C1691:D1691"/>
    <mergeCell ref="E1691:E1692"/>
    <mergeCell ref="F1691:F1692"/>
    <mergeCell ref="G1691:G1692"/>
    <mergeCell ref="H1691:I1692"/>
    <mergeCell ref="J1691:K1692"/>
    <mergeCell ref="L1691:M1692"/>
    <mergeCell ref="N1691:O1692"/>
    <mergeCell ref="P1691:Q1692"/>
    <mergeCell ref="R1691:S1692"/>
    <mergeCell ref="T1691:U1692"/>
    <mergeCell ref="V1691:W1692"/>
    <mergeCell ref="X1691:Y1692"/>
    <mergeCell ref="Z1691:AA1692"/>
    <mergeCell ref="AX1691:AY1692"/>
    <mergeCell ref="AZ1691:BA1692"/>
    <mergeCell ref="BB1691:BC1692"/>
    <mergeCell ref="BD1691:BE1692"/>
    <mergeCell ref="BF1691:BG1692"/>
    <mergeCell ref="BH1691:BI1692"/>
    <mergeCell ref="BJ1691:BK1692"/>
    <mergeCell ref="BL1691:BN1692"/>
    <mergeCell ref="D1698:E1698"/>
    <mergeCell ref="B1698:C1698"/>
    <mergeCell ref="J1815:K1816"/>
    <mergeCell ref="L1815:M1816"/>
    <mergeCell ref="N1815:O1816"/>
    <mergeCell ref="P1815:Q1816"/>
    <mergeCell ref="R1815:S1816"/>
    <mergeCell ref="T1815:U1816"/>
    <mergeCell ref="V1815:W1816"/>
    <mergeCell ref="X1815:Y1816"/>
    <mergeCell ref="Z1815:AA1816"/>
    <mergeCell ref="AB1815:AC1816"/>
    <mergeCell ref="AD1815:AE1816"/>
    <mergeCell ref="AF1815:AG1816"/>
    <mergeCell ref="AH1815:AI1816"/>
    <mergeCell ref="AJ1815:AK1816"/>
    <mergeCell ref="AL1815:AM1816"/>
    <mergeCell ref="AN1815:AO1816"/>
    <mergeCell ref="AP1815:AQ1816"/>
    <mergeCell ref="AR1815:AS1816"/>
    <mergeCell ref="AT1815:AU1816"/>
    <mergeCell ref="AV1815:AW1816"/>
    <mergeCell ref="AX1815:AY1816"/>
    <mergeCell ref="AZ1815:BA1816"/>
    <mergeCell ref="BB1815:BC1816"/>
    <mergeCell ref="BD1815:BE1816"/>
    <mergeCell ref="BF1815:BG1816"/>
    <mergeCell ref="BH1815:BI1816"/>
    <mergeCell ref="BJ1815:BK1816"/>
    <mergeCell ref="BL1815:BN1816"/>
    <mergeCell ref="BO1815:BO1816"/>
    <mergeCell ref="BP1815:BP1816"/>
    <mergeCell ref="C1816:D1816"/>
    <mergeCell ref="B1754:B1755"/>
    <mergeCell ref="C1754:D1754"/>
    <mergeCell ref="E1754:E1755"/>
    <mergeCell ref="F1754:F1755"/>
    <mergeCell ref="G1754:G1755"/>
    <mergeCell ref="BL1689:BN1690"/>
    <mergeCell ref="BO1689:BO1690"/>
    <mergeCell ref="BP1689:BP1690"/>
    <mergeCell ref="C1690:D1690"/>
    <mergeCell ref="B1635:C1635"/>
    <mergeCell ref="N1633:O1633"/>
    <mergeCell ref="L1633:M1633"/>
    <mergeCell ref="J1633:K1633"/>
    <mergeCell ref="D1633:E1633"/>
    <mergeCell ref="L1637:N1637"/>
    <mergeCell ref="H1637:J1637"/>
    <mergeCell ref="D1637:E1637"/>
    <mergeCell ref="B1637:C1637"/>
    <mergeCell ref="W1635:Y1635"/>
    <mergeCell ref="S1635:U1635"/>
    <mergeCell ref="O1635:R1635"/>
    <mergeCell ref="L1635:N1635"/>
    <mergeCell ref="H1635:J1635"/>
    <mergeCell ref="D1635:E1635"/>
    <mergeCell ref="W1637:Y1637"/>
    <mergeCell ref="S1637:U1637"/>
    <mergeCell ref="Z1637:AI1637"/>
    <mergeCell ref="AJ1637:AL1637"/>
    <mergeCell ref="AN1637:AP1637"/>
    <mergeCell ref="AP1632:AQ1632"/>
    <mergeCell ref="AN1632:AO1632"/>
    <mergeCell ref="AL1632:AM1632"/>
    <mergeCell ref="AJ1632:AK1632"/>
    <mergeCell ref="BO1691:BO1692"/>
    <mergeCell ref="BP1691:BP1692"/>
    <mergeCell ref="C1692:D1692"/>
    <mergeCell ref="B1752:B1753"/>
    <mergeCell ref="C1752:D1752"/>
    <mergeCell ref="E1752:E1753"/>
    <mergeCell ref="F1752:F1753"/>
    <mergeCell ref="G1752:G1753"/>
    <mergeCell ref="H1752:I1753"/>
    <mergeCell ref="J1752:K1753"/>
    <mergeCell ref="L1752:M1753"/>
    <mergeCell ref="N1752:O1753"/>
    <mergeCell ref="P1752:Q1753"/>
    <mergeCell ref="R1752:S1753"/>
    <mergeCell ref="T1752:U1753"/>
    <mergeCell ref="V1752:W1753"/>
    <mergeCell ref="X1752:Y1753"/>
    <mergeCell ref="Z1752:AA1753"/>
    <mergeCell ref="AB1752:AC1753"/>
    <mergeCell ref="AD1752:AE1753"/>
    <mergeCell ref="AF1752:AG1753"/>
    <mergeCell ref="AH1752:AI1753"/>
    <mergeCell ref="AJ1752:AK1753"/>
    <mergeCell ref="AL1752:AM1753"/>
    <mergeCell ref="AN1752:AO1753"/>
    <mergeCell ref="AP1752:AQ1753"/>
    <mergeCell ref="AR1752:AS1753"/>
    <mergeCell ref="AT1752:AU1753"/>
    <mergeCell ref="AV1752:AW1753"/>
    <mergeCell ref="AX1752:AY1753"/>
    <mergeCell ref="AZ1752:BA1753"/>
    <mergeCell ref="BB1752:BC1753"/>
    <mergeCell ref="BD1752:BE1753"/>
    <mergeCell ref="BF1752:BG1753"/>
    <mergeCell ref="BH1752:BI1753"/>
    <mergeCell ref="BJ1752:BK1753"/>
    <mergeCell ref="B1689:B1690"/>
    <mergeCell ref="C1689:D1689"/>
    <mergeCell ref="E1689:E1690"/>
    <mergeCell ref="F1689:F1690"/>
    <mergeCell ref="G1689:G1690"/>
    <mergeCell ref="H1689:I1690"/>
    <mergeCell ref="J1689:K1690"/>
    <mergeCell ref="L1689:M1690"/>
    <mergeCell ref="N1689:O1690"/>
    <mergeCell ref="P1689:Q1690"/>
    <mergeCell ref="R1689:S1690"/>
    <mergeCell ref="T1689:U1690"/>
    <mergeCell ref="V1689:W1690"/>
    <mergeCell ref="X1689:Y1690"/>
    <mergeCell ref="Z1689:AA1690"/>
    <mergeCell ref="AB1689:AC1690"/>
    <mergeCell ref="AD1689:AE1690"/>
    <mergeCell ref="AF1689:AG1690"/>
    <mergeCell ref="AH1689:AI1690"/>
    <mergeCell ref="AJ1689:AK1690"/>
    <mergeCell ref="AL1689:AM1690"/>
    <mergeCell ref="AN1689:AO1690"/>
    <mergeCell ref="AP1689:AQ1690"/>
    <mergeCell ref="AR1689:AS1690"/>
    <mergeCell ref="AT1689:AU1690"/>
    <mergeCell ref="AV1689:AW1690"/>
    <mergeCell ref="AX1689:AY1690"/>
    <mergeCell ref="AZ1689:BA1690"/>
    <mergeCell ref="BB1689:BC1690"/>
    <mergeCell ref="BD1689:BE1690"/>
    <mergeCell ref="BF1689:BG1690"/>
    <mergeCell ref="BH1689:BI1690"/>
    <mergeCell ref="BJ1689:BK1690"/>
    <mergeCell ref="BB1626:BC1627"/>
    <mergeCell ref="BD1626:BE1627"/>
    <mergeCell ref="BF1626:BG1627"/>
    <mergeCell ref="BH1626:BI1627"/>
    <mergeCell ref="BJ1626:BK1627"/>
    <mergeCell ref="BL1626:BN1627"/>
    <mergeCell ref="BO1626:BO1627"/>
    <mergeCell ref="BP1626:BP1627"/>
    <mergeCell ref="C1627:D1627"/>
    <mergeCell ref="B1628:B1629"/>
    <mergeCell ref="C1628:D1628"/>
    <mergeCell ref="E1628:E1629"/>
    <mergeCell ref="F1628:F1629"/>
    <mergeCell ref="G1628:G1629"/>
    <mergeCell ref="H1628:I1629"/>
    <mergeCell ref="J1628:K1629"/>
    <mergeCell ref="L1628:M1629"/>
    <mergeCell ref="N1628:O1629"/>
    <mergeCell ref="P1628:Q1629"/>
    <mergeCell ref="R1628:S1629"/>
    <mergeCell ref="T1628:U1629"/>
    <mergeCell ref="V1628:W1629"/>
    <mergeCell ref="X1628:Y1629"/>
    <mergeCell ref="Z1628:AA1629"/>
    <mergeCell ref="AB1628:AC1629"/>
    <mergeCell ref="AD1628:AE1629"/>
    <mergeCell ref="AF1628:AG1629"/>
    <mergeCell ref="AH1628:AI1629"/>
    <mergeCell ref="AJ1628:AK1629"/>
    <mergeCell ref="AL1628:AM1629"/>
    <mergeCell ref="AN1628:AO1629"/>
    <mergeCell ref="AP1628:AQ1629"/>
    <mergeCell ref="AR1628:AS1629"/>
    <mergeCell ref="AT1628:AU1629"/>
    <mergeCell ref="AV1628:AW1629"/>
    <mergeCell ref="AX1628:AY1629"/>
    <mergeCell ref="AZ1628:BA1629"/>
    <mergeCell ref="BB1628:BC1629"/>
    <mergeCell ref="BD1628:BE1629"/>
    <mergeCell ref="BF1628:BG1629"/>
    <mergeCell ref="BH1628:BI1629"/>
    <mergeCell ref="BJ1628:BK1629"/>
    <mergeCell ref="BL1628:BN1629"/>
    <mergeCell ref="BO1628:BO1629"/>
    <mergeCell ref="BP1628:BP1629"/>
    <mergeCell ref="C1629:D1629"/>
    <mergeCell ref="BJ1563:BK1564"/>
    <mergeCell ref="BL1563:BN1564"/>
    <mergeCell ref="BO1563:BO1564"/>
    <mergeCell ref="BP1563:BP1564"/>
    <mergeCell ref="C1564:D1564"/>
    <mergeCell ref="B1565:B1566"/>
    <mergeCell ref="C1565:D1565"/>
    <mergeCell ref="E1565:E1566"/>
    <mergeCell ref="F1565:F1566"/>
    <mergeCell ref="G1565:G1566"/>
    <mergeCell ref="H1565:I1566"/>
    <mergeCell ref="J1565:K1566"/>
    <mergeCell ref="L1565:M1566"/>
    <mergeCell ref="N1565:O1566"/>
    <mergeCell ref="P1565:Q1566"/>
    <mergeCell ref="R1565:S1566"/>
    <mergeCell ref="T1565:U1566"/>
    <mergeCell ref="V1565:W1566"/>
    <mergeCell ref="X1565:Y1566"/>
    <mergeCell ref="Z1565:AA1566"/>
    <mergeCell ref="AB1565:AC1566"/>
    <mergeCell ref="AD1565:AE1566"/>
    <mergeCell ref="AF1565:AG1566"/>
    <mergeCell ref="AH1565:AI1566"/>
    <mergeCell ref="AJ1565:AK1566"/>
    <mergeCell ref="AL1565:AM1566"/>
    <mergeCell ref="AN1565:AO1566"/>
    <mergeCell ref="AP1565:AQ1566"/>
    <mergeCell ref="AR1565:AS1566"/>
    <mergeCell ref="AT1565:AU1566"/>
    <mergeCell ref="AV1565:AW1566"/>
    <mergeCell ref="AX1565:AY1566"/>
    <mergeCell ref="AZ1565:BA1566"/>
    <mergeCell ref="BB1565:BC1566"/>
    <mergeCell ref="BD1565:BE1566"/>
    <mergeCell ref="BF1565:BG1566"/>
    <mergeCell ref="BH1565:BI1566"/>
    <mergeCell ref="BJ1565:BK1566"/>
    <mergeCell ref="BL1565:BN1566"/>
    <mergeCell ref="BO1565:BO1566"/>
    <mergeCell ref="BP1565:BP1566"/>
    <mergeCell ref="C1566:D1566"/>
    <mergeCell ref="BD1500:BE1501"/>
    <mergeCell ref="BF1500:BG1501"/>
    <mergeCell ref="BH1500:BI1501"/>
    <mergeCell ref="BJ1500:BK1501"/>
    <mergeCell ref="BL1500:BN1501"/>
    <mergeCell ref="BO1500:BO1501"/>
    <mergeCell ref="BP1500:BP1501"/>
    <mergeCell ref="C1501:D1501"/>
    <mergeCell ref="B1502:B1503"/>
    <mergeCell ref="C1502:D1502"/>
    <mergeCell ref="E1502:E1503"/>
    <mergeCell ref="F1502:F1503"/>
    <mergeCell ref="G1502:G1503"/>
    <mergeCell ref="H1502:I1503"/>
    <mergeCell ref="J1502:K1503"/>
    <mergeCell ref="L1502:M1503"/>
    <mergeCell ref="N1502:O1503"/>
    <mergeCell ref="P1502:Q1503"/>
    <mergeCell ref="R1502:S1503"/>
    <mergeCell ref="T1502:U1503"/>
    <mergeCell ref="V1502:W1503"/>
    <mergeCell ref="X1502:Y1503"/>
    <mergeCell ref="Z1502:AA1503"/>
    <mergeCell ref="AB1502:AC1503"/>
    <mergeCell ref="AD1502:AE1503"/>
    <mergeCell ref="AF1502:AG1503"/>
    <mergeCell ref="AH1502:AI1503"/>
    <mergeCell ref="AJ1502:AK1503"/>
    <mergeCell ref="AL1502:AM1503"/>
    <mergeCell ref="AN1502:AO1503"/>
    <mergeCell ref="AP1502:AQ1503"/>
    <mergeCell ref="AR1502:AS1503"/>
    <mergeCell ref="AT1502:AU1503"/>
    <mergeCell ref="AV1502:AW1503"/>
    <mergeCell ref="AX1502:AY1503"/>
    <mergeCell ref="AZ1502:BA1503"/>
    <mergeCell ref="BB1502:BC1503"/>
    <mergeCell ref="BD1502:BE1503"/>
    <mergeCell ref="BF1502:BG1503"/>
    <mergeCell ref="BH1502:BI1503"/>
    <mergeCell ref="BJ1502:BK1503"/>
    <mergeCell ref="BL1502:BN1503"/>
    <mergeCell ref="BO1502:BO1503"/>
    <mergeCell ref="BP1502:BP1503"/>
    <mergeCell ref="C1503:D1503"/>
    <mergeCell ref="B1439:B1440"/>
    <mergeCell ref="C1439:D1439"/>
    <mergeCell ref="E1439:E1440"/>
    <mergeCell ref="F1439:F1440"/>
    <mergeCell ref="G1439:G1440"/>
    <mergeCell ref="H1439:I1440"/>
    <mergeCell ref="J1439:K1440"/>
    <mergeCell ref="L1439:M1440"/>
    <mergeCell ref="N1439:O1440"/>
    <mergeCell ref="P1439:Q1440"/>
    <mergeCell ref="R1439:S1440"/>
    <mergeCell ref="T1439:U1440"/>
    <mergeCell ref="V1439:W1440"/>
    <mergeCell ref="X1439:Y1440"/>
    <mergeCell ref="Z1439:AA1440"/>
    <mergeCell ref="AB1439:AC1440"/>
    <mergeCell ref="AD1439:AE1440"/>
    <mergeCell ref="AF1439:AG1440"/>
    <mergeCell ref="AH1439:AI1440"/>
    <mergeCell ref="AJ1439:AK1440"/>
    <mergeCell ref="AL1439:AM1440"/>
    <mergeCell ref="AN1439:AO1440"/>
    <mergeCell ref="AP1439:AQ1440"/>
    <mergeCell ref="AR1439:AS1440"/>
    <mergeCell ref="AT1439:AU1440"/>
    <mergeCell ref="AV1439:AW1440"/>
    <mergeCell ref="AX1439:AY1440"/>
    <mergeCell ref="AZ1439:BA1440"/>
    <mergeCell ref="BB1439:BC1440"/>
    <mergeCell ref="BD1439:BE1440"/>
    <mergeCell ref="BF1439:BG1440"/>
    <mergeCell ref="BH1439:BI1440"/>
    <mergeCell ref="BJ1439:BK1440"/>
    <mergeCell ref="C1440:D1440"/>
    <mergeCell ref="B1437:B1438"/>
    <mergeCell ref="C1437:D1437"/>
    <mergeCell ref="E1437:E1438"/>
    <mergeCell ref="F1437:F1438"/>
    <mergeCell ref="G1437:G1438"/>
    <mergeCell ref="H1437:I1438"/>
    <mergeCell ref="J1437:K1438"/>
    <mergeCell ref="L1437:M1438"/>
    <mergeCell ref="N1437:O1438"/>
    <mergeCell ref="P1437:Q1438"/>
    <mergeCell ref="R1437:S1438"/>
    <mergeCell ref="T1437:U1438"/>
    <mergeCell ref="V1437:W1438"/>
    <mergeCell ref="X1437:Y1438"/>
    <mergeCell ref="Z1437:AA1438"/>
    <mergeCell ref="AB1437:AC1438"/>
    <mergeCell ref="AD1437:AE1438"/>
    <mergeCell ref="AF1437:AG1438"/>
    <mergeCell ref="AH1437:AI1438"/>
    <mergeCell ref="AJ1437:AK1438"/>
    <mergeCell ref="AL1437:AM1438"/>
    <mergeCell ref="AN1437:AO1438"/>
    <mergeCell ref="AP1437:AQ1438"/>
    <mergeCell ref="AR1437:AS1438"/>
    <mergeCell ref="AT1437:AU1438"/>
    <mergeCell ref="AV1437:AW1438"/>
    <mergeCell ref="AX1437:AY1438"/>
    <mergeCell ref="AZ1437:BA1438"/>
    <mergeCell ref="BB1437:BC1438"/>
    <mergeCell ref="BD1437:BE1438"/>
    <mergeCell ref="BF1437:BG1438"/>
    <mergeCell ref="BH1437:BI1438"/>
    <mergeCell ref="BJ1437:BK1438"/>
    <mergeCell ref="C1438:D1438"/>
    <mergeCell ref="R1374:S1375"/>
    <mergeCell ref="T1374:U1375"/>
    <mergeCell ref="V1374:W1375"/>
    <mergeCell ref="X1374:Y1375"/>
    <mergeCell ref="Z1374:AA1375"/>
    <mergeCell ref="AB1374:AC1375"/>
    <mergeCell ref="AD1374:AE1375"/>
    <mergeCell ref="AF1374:AG1375"/>
    <mergeCell ref="AH1374:AI1375"/>
    <mergeCell ref="AJ1374:AK1375"/>
    <mergeCell ref="AL1374:AM1375"/>
    <mergeCell ref="AN1374:AO1375"/>
    <mergeCell ref="AP1374:AQ1375"/>
    <mergeCell ref="AR1374:AS1375"/>
    <mergeCell ref="AT1374:AU1375"/>
    <mergeCell ref="AV1374:AW1375"/>
    <mergeCell ref="AX1374:AY1375"/>
    <mergeCell ref="AZ1374:BA1375"/>
    <mergeCell ref="BB1374:BC1375"/>
    <mergeCell ref="BD1374:BE1375"/>
    <mergeCell ref="BF1374:BG1375"/>
    <mergeCell ref="BH1374:BI1375"/>
    <mergeCell ref="BJ1374:BK1375"/>
    <mergeCell ref="BL1374:BN1375"/>
    <mergeCell ref="BO1374:BO1375"/>
    <mergeCell ref="BP1374:BP1375"/>
    <mergeCell ref="C1375:D1375"/>
    <mergeCell ref="B1376:B1377"/>
    <mergeCell ref="C1376:D1376"/>
    <mergeCell ref="E1376:E1377"/>
    <mergeCell ref="F1376:F1377"/>
    <mergeCell ref="G1376:G1377"/>
    <mergeCell ref="H1376:I1377"/>
    <mergeCell ref="J1376:K1377"/>
    <mergeCell ref="L1376:M1377"/>
    <mergeCell ref="N1376:O1377"/>
    <mergeCell ref="P1376:Q1377"/>
    <mergeCell ref="R1376:S1377"/>
    <mergeCell ref="T1376:U1377"/>
    <mergeCell ref="V1376:W1377"/>
    <mergeCell ref="X1376:Y1377"/>
    <mergeCell ref="Z1376:AA1377"/>
    <mergeCell ref="AB1376:AC1377"/>
    <mergeCell ref="AD1376:AE1377"/>
    <mergeCell ref="AF1376:AG1377"/>
    <mergeCell ref="AH1376:AI1377"/>
    <mergeCell ref="AJ1376:AK1377"/>
    <mergeCell ref="AL1376:AM1377"/>
    <mergeCell ref="AN1376:AO1377"/>
    <mergeCell ref="AP1376:AQ1377"/>
    <mergeCell ref="AR1376:AS1377"/>
    <mergeCell ref="AT1376:AU1377"/>
    <mergeCell ref="AV1376:AW1377"/>
    <mergeCell ref="AX1376:AY1377"/>
    <mergeCell ref="AZ1376:BA1377"/>
    <mergeCell ref="BB1376:BC1377"/>
    <mergeCell ref="BD1376:BE1377"/>
    <mergeCell ref="BF1376:BG1377"/>
    <mergeCell ref="BH1376:BI1377"/>
    <mergeCell ref="BJ1376:BK1377"/>
    <mergeCell ref="BL1376:BN1377"/>
    <mergeCell ref="BO1376:BO1377"/>
    <mergeCell ref="BP1376:BP1377"/>
    <mergeCell ref="C1377:D1377"/>
    <mergeCell ref="B1313:B1314"/>
    <mergeCell ref="C1313:D1313"/>
    <mergeCell ref="E1313:E1314"/>
    <mergeCell ref="F1313:F1314"/>
    <mergeCell ref="G1313:G1314"/>
    <mergeCell ref="H1313:I1314"/>
    <mergeCell ref="J1313:K1314"/>
    <mergeCell ref="L1313:M1314"/>
    <mergeCell ref="N1313:O1314"/>
    <mergeCell ref="P1313:Q1314"/>
    <mergeCell ref="R1313:S1314"/>
    <mergeCell ref="T1313:U1314"/>
    <mergeCell ref="V1313:W1314"/>
    <mergeCell ref="X1313:Y1314"/>
    <mergeCell ref="Z1313:AA1314"/>
    <mergeCell ref="AB1313:AC1314"/>
    <mergeCell ref="AD1313:AE1314"/>
    <mergeCell ref="AF1313:AG1314"/>
    <mergeCell ref="AH1313:AI1314"/>
    <mergeCell ref="AJ1313:AK1314"/>
    <mergeCell ref="AL1313:AM1314"/>
    <mergeCell ref="AN1313:AO1314"/>
    <mergeCell ref="AP1313:AQ1314"/>
    <mergeCell ref="AR1313:AS1314"/>
    <mergeCell ref="AT1313:AU1314"/>
    <mergeCell ref="AV1313:AW1314"/>
    <mergeCell ref="AX1313:AY1314"/>
    <mergeCell ref="AZ1313:BA1314"/>
    <mergeCell ref="BB1313:BC1314"/>
    <mergeCell ref="BD1313:BE1314"/>
    <mergeCell ref="BF1313:BG1314"/>
    <mergeCell ref="BH1313:BI1314"/>
    <mergeCell ref="BJ1313:BK1314"/>
    <mergeCell ref="C1314:D1314"/>
    <mergeCell ref="AR1250:AS1251"/>
    <mergeCell ref="AT1250:AU1251"/>
    <mergeCell ref="AV1250:AW1251"/>
    <mergeCell ref="AX1250:AY1251"/>
    <mergeCell ref="AZ1250:BA1251"/>
    <mergeCell ref="BB1250:BC1251"/>
    <mergeCell ref="BD1250:BE1251"/>
    <mergeCell ref="BF1250:BG1251"/>
    <mergeCell ref="BH1250:BI1251"/>
    <mergeCell ref="BJ1250:BK1251"/>
    <mergeCell ref="BL1250:BN1251"/>
    <mergeCell ref="BO1250:BO1251"/>
    <mergeCell ref="BP1250:BP1251"/>
    <mergeCell ref="C1251:D1251"/>
    <mergeCell ref="B1311:B1312"/>
    <mergeCell ref="C1311:D1311"/>
    <mergeCell ref="E1311:E1312"/>
    <mergeCell ref="F1311:F1312"/>
    <mergeCell ref="G1311:G1312"/>
    <mergeCell ref="H1311:I1312"/>
    <mergeCell ref="J1311:K1312"/>
    <mergeCell ref="L1311:M1312"/>
    <mergeCell ref="N1311:O1312"/>
    <mergeCell ref="P1311:Q1312"/>
    <mergeCell ref="R1311:S1312"/>
    <mergeCell ref="T1311:U1312"/>
    <mergeCell ref="V1311:W1312"/>
    <mergeCell ref="X1311:Y1312"/>
    <mergeCell ref="Z1311:AA1312"/>
    <mergeCell ref="AB1311:AC1312"/>
    <mergeCell ref="AD1311:AE1312"/>
    <mergeCell ref="AF1311:AG1312"/>
    <mergeCell ref="AH1311:AI1312"/>
    <mergeCell ref="AJ1311:AK1312"/>
    <mergeCell ref="AL1311:AM1312"/>
    <mergeCell ref="AN1311:AO1312"/>
    <mergeCell ref="AP1311:AQ1312"/>
    <mergeCell ref="AR1311:AS1312"/>
    <mergeCell ref="AT1311:AU1312"/>
    <mergeCell ref="AV1311:AW1312"/>
    <mergeCell ref="AX1311:AY1312"/>
    <mergeCell ref="AZ1311:BA1312"/>
    <mergeCell ref="BB1311:BC1312"/>
    <mergeCell ref="BD1311:BE1312"/>
    <mergeCell ref="BF1311:BG1312"/>
    <mergeCell ref="BH1311:BI1312"/>
    <mergeCell ref="BJ1311:BK1312"/>
    <mergeCell ref="BL1311:BN1312"/>
    <mergeCell ref="BO1311:BO1312"/>
    <mergeCell ref="BP1311:BP1312"/>
    <mergeCell ref="C1312:D1312"/>
    <mergeCell ref="S1257:U1257"/>
    <mergeCell ref="C1249:D1249"/>
    <mergeCell ref="B1187:B1188"/>
    <mergeCell ref="C1187:D1187"/>
    <mergeCell ref="E1187:E1188"/>
    <mergeCell ref="F1187:F1188"/>
    <mergeCell ref="G1187:G1188"/>
    <mergeCell ref="H1187:I1188"/>
    <mergeCell ref="J1187:K1188"/>
    <mergeCell ref="L1187:M1188"/>
    <mergeCell ref="N1187:O1188"/>
    <mergeCell ref="P1187:Q1188"/>
    <mergeCell ref="R1187:S1188"/>
    <mergeCell ref="T1187:U1188"/>
    <mergeCell ref="V1187:W1188"/>
    <mergeCell ref="X1187:Y1188"/>
    <mergeCell ref="Z1187:AA1188"/>
    <mergeCell ref="AB1187:AC1188"/>
    <mergeCell ref="AD1187:AE1188"/>
    <mergeCell ref="AF1187:AG1188"/>
    <mergeCell ref="AH1187:AI1188"/>
    <mergeCell ref="AJ1187:AK1188"/>
    <mergeCell ref="AL1187:AM1188"/>
    <mergeCell ref="AN1187:AO1188"/>
    <mergeCell ref="AP1187:AQ1188"/>
    <mergeCell ref="T1250:U1251"/>
    <mergeCell ref="V1250:W1251"/>
    <mergeCell ref="X1250:Y1251"/>
    <mergeCell ref="Z1250:AA1251"/>
    <mergeCell ref="AB1250:AC1251"/>
    <mergeCell ref="AD1250:AE1251"/>
    <mergeCell ref="AF1250:AG1251"/>
    <mergeCell ref="AH1250:AI1251"/>
    <mergeCell ref="AJ1250:AK1251"/>
    <mergeCell ref="AL1250:AM1251"/>
    <mergeCell ref="AN1250:AO1251"/>
    <mergeCell ref="AP1250:AQ1251"/>
    <mergeCell ref="F1248:F1249"/>
    <mergeCell ref="G1248:G1249"/>
    <mergeCell ref="H1248:I1249"/>
    <mergeCell ref="J1248:K1249"/>
    <mergeCell ref="L1248:M1249"/>
    <mergeCell ref="N1248:O1249"/>
    <mergeCell ref="P1248:Q1249"/>
    <mergeCell ref="R1248:S1249"/>
    <mergeCell ref="T1248:U1249"/>
    <mergeCell ref="V1248:W1249"/>
    <mergeCell ref="X1248:Y1249"/>
    <mergeCell ref="Z1248:AA1249"/>
    <mergeCell ref="AB1248:AC1249"/>
    <mergeCell ref="AD1248:AE1249"/>
    <mergeCell ref="AF1248:AG1249"/>
    <mergeCell ref="AH1248:AI1249"/>
    <mergeCell ref="AJ1248:AK1249"/>
    <mergeCell ref="AL1248:AM1249"/>
    <mergeCell ref="AN1248:AO1249"/>
    <mergeCell ref="AP1248:AQ1249"/>
    <mergeCell ref="AR1248:AS1249"/>
    <mergeCell ref="AT1248:AU1249"/>
    <mergeCell ref="AV1248:AW1249"/>
    <mergeCell ref="AX1248:AY1249"/>
    <mergeCell ref="AZ1248:BA1249"/>
    <mergeCell ref="BB1248:BC1249"/>
    <mergeCell ref="BD1248:BE1249"/>
    <mergeCell ref="BF1248:BG1249"/>
    <mergeCell ref="BH1248:BI1249"/>
    <mergeCell ref="BJ1248:BK1249"/>
    <mergeCell ref="BL1248:BN1249"/>
    <mergeCell ref="BO1248:BO1249"/>
    <mergeCell ref="BP1248:BP1249"/>
    <mergeCell ref="AZ1187:BA1188"/>
    <mergeCell ref="BB1187:BC1188"/>
    <mergeCell ref="BD1187:BE1188"/>
    <mergeCell ref="BF1187:BG1188"/>
    <mergeCell ref="BH1187:BI1188"/>
    <mergeCell ref="BJ1187:BK1188"/>
    <mergeCell ref="BP1124:BP1125"/>
    <mergeCell ref="C1125:D1125"/>
    <mergeCell ref="B1185:B1186"/>
    <mergeCell ref="C1185:D1185"/>
    <mergeCell ref="E1185:E1186"/>
    <mergeCell ref="F1185:F1186"/>
    <mergeCell ref="G1185:G1186"/>
    <mergeCell ref="H1185:I1186"/>
    <mergeCell ref="J1185:K1186"/>
    <mergeCell ref="L1185:M1186"/>
    <mergeCell ref="N1185:O1186"/>
    <mergeCell ref="P1185:Q1186"/>
    <mergeCell ref="R1185:S1186"/>
    <mergeCell ref="T1185:U1186"/>
    <mergeCell ref="V1185:W1186"/>
    <mergeCell ref="X1185:Y1186"/>
    <mergeCell ref="Z1185:AA1186"/>
    <mergeCell ref="AB1185:AC1186"/>
    <mergeCell ref="AD1185:AE1186"/>
    <mergeCell ref="AF1185:AG1186"/>
    <mergeCell ref="AH1185:AI1186"/>
    <mergeCell ref="AJ1185:AK1186"/>
    <mergeCell ref="AL1185:AM1186"/>
    <mergeCell ref="AN1185:AO1186"/>
    <mergeCell ref="AP1185:AQ1186"/>
    <mergeCell ref="AR1185:AS1186"/>
    <mergeCell ref="AT1185:AU1186"/>
    <mergeCell ref="AV1185:AW1186"/>
    <mergeCell ref="AX1185:AY1186"/>
    <mergeCell ref="AZ1185:BA1186"/>
    <mergeCell ref="BB1185:BC1186"/>
    <mergeCell ref="BD1185:BE1186"/>
    <mergeCell ref="BF1185:BG1186"/>
    <mergeCell ref="BH1185:BI1186"/>
    <mergeCell ref="BJ1185:BK1186"/>
    <mergeCell ref="BL1185:BN1186"/>
    <mergeCell ref="BO1185:BO1186"/>
    <mergeCell ref="BP1185:BP1186"/>
    <mergeCell ref="C1186:D1186"/>
    <mergeCell ref="B1124:B1125"/>
    <mergeCell ref="C1124:D1124"/>
    <mergeCell ref="E1124:E1125"/>
    <mergeCell ref="F1124:F1125"/>
    <mergeCell ref="G1124:G1125"/>
    <mergeCell ref="H1124:I1125"/>
    <mergeCell ref="J1124:K1125"/>
    <mergeCell ref="L1124:M1125"/>
    <mergeCell ref="N1124:O1125"/>
    <mergeCell ref="P1124:Q1125"/>
    <mergeCell ref="R1124:S1125"/>
    <mergeCell ref="T1124:U1125"/>
    <mergeCell ref="V1124:W1125"/>
    <mergeCell ref="X1124:Y1125"/>
    <mergeCell ref="Z1124:AA1125"/>
    <mergeCell ref="BL1187:BN1188"/>
    <mergeCell ref="BO1187:BO1188"/>
    <mergeCell ref="BP1187:BP1188"/>
    <mergeCell ref="C1188:D1188"/>
    <mergeCell ref="AB1124:AC1125"/>
    <mergeCell ref="AD1124:AE1125"/>
    <mergeCell ref="AF1124:AG1125"/>
    <mergeCell ref="AH1124:AI1125"/>
    <mergeCell ref="AJ1124:AK1125"/>
    <mergeCell ref="AL1124:AM1125"/>
    <mergeCell ref="AN1124:AO1125"/>
    <mergeCell ref="AP1124:AQ1125"/>
    <mergeCell ref="AR1124:AS1125"/>
    <mergeCell ref="AT1124:AU1125"/>
    <mergeCell ref="AV1124:AW1125"/>
    <mergeCell ref="AX1124:AY1125"/>
    <mergeCell ref="AZ1124:BA1125"/>
    <mergeCell ref="BB1124:BC1125"/>
    <mergeCell ref="BD1124:BE1125"/>
    <mergeCell ref="BF1124:BG1125"/>
    <mergeCell ref="BH1124:BI1125"/>
    <mergeCell ref="BJ1124:BK1125"/>
    <mergeCell ref="BO1061:BO1062"/>
    <mergeCell ref="BP1061:BP1062"/>
    <mergeCell ref="C1062:D1062"/>
    <mergeCell ref="B1122:B1123"/>
    <mergeCell ref="C1122:D1122"/>
    <mergeCell ref="E1122:E1123"/>
    <mergeCell ref="F1122:F1123"/>
    <mergeCell ref="G1122:G1123"/>
    <mergeCell ref="H1122:I1123"/>
    <mergeCell ref="J1122:K1123"/>
    <mergeCell ref="L1122:M1123"/>
    <mergeCell ref="N1122:O1123"/>
    <mergeCell ref="P1122:Q1123"/>
    <mergeCell ref="R1122:S1123"/>
    <mergeCell ref="T1122:U1123"/>
    <mergeCell ref="V1122:W1123"/>
    <mergeCell ref="X1122:Y1123"/>
    <mergeCell ref="Z1122:AA1123"/>
    <mergeCell ref="AB1122:AC1123"/>
    <mergeCell ref="AD1122:AE1123"/>
    <mergeCell ref="AF1122:AG1123"/>
    <mergeCell ref="AH1122:AI1123"/>
    <mergeCell ref="AJ1122:AK1123"/>
    <mergeCell ref="AL1122:AM1123"/>
    <mergeCell ref="AN1122:AO1123"/>
    <mergeCell ref="AP1122:AQ1123"/>
    <mergeCell ref="AR1122:AS1123"/>
    <mergeCell ref="AT1122:AU1123"/>
    <mergeCell ref="AV1122:AW1123"/>
    <mergeCell ref="AX1122:AY1123"/>
    <mergeCell ref="AZ1122:BA1123"/>
    <mergeCell ref="BB1122:BC1123"/>
    <mergeCell ref="BD1122:BE1123"/>
    <mergeCell ref="BF1122:BG1123"/>
    <mergeCell ref="BH1122:BI1123"/>
    <mergeCell ref="BJ1122:BK1123"/>
    <mergeCell ref="BL1122:BN1123"/>
    <mergeCell ref="BO1122:BO1123"/>
    <mergeCell ref="BP1122:BP1123"/>
    <mergeCell ref="C1123:D1123"/>
    <mergeCell ref="B1061:B1062"/>
    <mergeCell ref="C1061:D1061"/>
    <mergeCell ref="E1061:E1062"/>
    <mergeCell ref="F1061:F1062"/>
    <mergeCell ref="G1061:G1062"/>
    <mergeCell ref="H1061:I1062"/>
    <mergeCell ref="N1061:O1062"/>
    <mergeCell ref="P1061:Q1062"/>
    <mergeCell ref="R1061:S1062"/>
    <mergeCell ref="T1061:U1062"/>
    <mergeCell ref="V1061:W1062"/>
    <mergeCell ref="X1061:Y1062"/>
    <mergeCell ref="Z1061:AA1062"/>
    <mergeCell ref="AB1061:AC1062"/>
    <mergeCell ref="AD1061:AE1062"/>
    <mergeCell ref="AF1061:AG1062"/>
    <mergeCell ref="AH1061:AI1062"/>
    <mergeCell ref="AJ1061:AK1062"/>
    <mergeCell ref="AL1061:AM1062"/>
    <mergeCell ref="AN1061:AO1062"/>
    <mergeCell ref="AP1061:AQ1062"/>
    <mergeCell ref="AR1061:AS1062"/>
    <mergeCell ref="AT1061:AU1062"/>
    <mergeCell ref="AV1061:AW1062"/>
    <mergeCell ref="AX1061:AY1062"/>
    <mergeCell ref="AZ1061:BA1062"/>
    <mergeCell ref="BB1061:BC1062"/>
    <mergeCell ref="BD1061:BE1062"/>
    <mergeCell ref="BF1061:BG1062"/>
    <mergeCell ref="BH1061:BI1062"/>
    <mergeCell ref="BJ1061:BK1062"/>
    <mergeCell ref="G1059:G1060"/>
    <mergeCell ref="H1059:I1060"/>
    <mergeCell ref="J1059:K1060"/>
    <mergeCell ref="L1059:M1060"/>
    <mergeCell ref="N1059:O1060"/>
    <mergeCell ref="P1059:Q1060"/>
    <mergeCell ref="R1059:S1060"/>
    <mergeCell ref="T1059:U1060"/>
    <mergeCell ref="V1059:W1060"/>
    <mergeCell ref="X1059:Y1060"/>
    <mergeCell ref="Z1059:AA1060"/>
    <mergeCell ref="AB1059:AC1060"/>
    <mergeCell ref="AD1059:AE1060"/>
    <mergeCell ref="AF1059:AG1060"/>
    <mergeCell ref="AH1059:AI1060"/>
    <mergeCell ref="AJ1059:AK1060"/>
    <mergeCell ref="AL1059:AM1060"/>
    <mergeCell ref="AN1059:AO1060"/>
    <mergeCell ref="AP1059:AQ1060"/>
    <mergeCell ref="AR1059:AS1060"/>
    <mergeCell ref="AT1059:AU1060"/>
    <mergeCell ref="AV1059:AW1060"/>
    <mergeCell ref="AX1059:AY1060"/>
    <mergeCell ref="AZ1059:BA1060"/>
    <mergeCell ref="BB1059:BC1060"/>
    <mergeCell ref="BD1059:BE1060"/>
    <mergeCell ref="BF1059:BG1060"/>
    <mergeCell ref="BH1059:BI1060"/>
    <mergeCell ref="BJ1059:BK1060"/>
    <mergeCell ref="BJ996:BK997"/>
    <mergeCell ref="BL996:BN997"/>
    <mergeCell ref="BO996:BO997"/>
    <mergeCell ref="BP996:BP997"/>
    <mergeCell ref="C997:D997"/>
    <mergeCell ref="BL1059:BN1060"/>
    <mergeCell ref="BO1059:BO1060"/>
    <mergeCell ref="BP1059:BP1060"/>
    <mergeCell ref="C1060:D1060"/>
    <mergeCell ref="B998:B999"/>
    <mergeCell ref="C998:D998"/>
    <mergeCell ref="E998:E999"/>
    <mergeCell ref="F998:F999"/>
    <mergeCell ref="G998:G999"/>
    <mergeCell ref="H998:I999"/>
    <mergeCell ref="J998:K999"/>
    <mergeCell ref="L998:M999"/>
    <mergeCell ref="N998:O999"/>
    <mergeCell ref="P998:Q999"/>
    <mergeCell ref="R998:S999"/>
    <mergeCell ref="T998:U999"/>
    <mergeCell ref="V998:W999"/>
    <mergeCell ref="X998:Y999"/>
    <mergeCell ref="Z998:AA999"/>
    <mergeCell ref="AB998:AC999"/>
    <mergeCell ref="AD998:AE999"/>
    <mergeCell ref="AF998:AG999"/>
    <mergeCell ref="AH998:AI999"/>
    <mergeCell ref="AJ998:AK999"/>
    <mergeCell ref="AL998:AM999"/>
    <mergeCell ref="AN998:AO999"/>
    <mergeCell ref="AP998:AQ999"/>
    <mergeCell ref="AR998:AS999"/>
    <mergeCell ref="AT998:AU999"/>
    <mergeCell ref="AV998:AW999"/>
    <mergeCell ref="AX998:AY999"/>
    <mergeCell ref="AZ998:BA999"/>
    <mergeCell ref="BB998:BC999"/>
    <mergeCell ref="BD998:BE999"/>
    <mergeCell ref="BF998:BG999"/>
    <mergeCell ref="BH998:BI999"/>
    <mergeCell ref="BJ998:BK999"/>
    <mergeCell ref="C999:D999"/>
    <mergeCell ref="BP1029:BP1030"/>
    <mergeCell ref="BO1031:BO1032"/>
    <mergeCell ref="BP1031:BP1032"/>
    <mergeCell ref="D1007:E1007"/>
    <mergeCell ref="B1007:C1007"/>
    <mergeCell ref="W1005:Y1005"/>
    <mergeCell ref="S1005:U1005"/>
    <mergeCell ref="O1005:R1005"/>
    <mergeCell ref="L1005:N1005"/>
    <mergeCell ref="H1005:J1005"/>
    <mergeCell ref="D1005:E1005"/>
    <mergeCell ref="B1005:C1005"/>
    <mergeCell ref="L1007:N1007"/>
    <mergeCell ref="V1002:W1002"/>
    <mergeCell ref="T1002:U1002"/>
    <mergeCell ref="R1002:S1002"/>
    <mergeCell ref="P1002:Q1002"/>
    <mergeCell ref="AL1002:AM1002"/>
    <mergeCell ref="AJ1002:AK1002"/>
    <mergeCell ref="AH1002:AI1002"/>
    <mergeCell ref="AF1002:AG1002"/>
    <mergeCell ref="BD933:BE934"/>
    <mergeCell ref="BF933:BG934"/>
    <mergeCell ref="BH933:BI934"/>
    <mergeCell ref="BJ933:BK934"/>
    <mergeCell ref="BL933:BN934"/>
    <mergeCell ref="BO933:BO934"/>
    <mergeCell ref="BP933:BP934"/>
    <mergeCell ref="C934:D934"/>
    <mergeCell ref="B935:B936"/>
    <mergeCell ref="C935:D935"/>
    <mergeCell ref="E935:E936"/>
    <mergeCell ref="F935:F936"/>
    <mergeCell ref="G935:G936"/>
    <mergeCell ref="H935:I936"/>
    <mergeCell ref="J935:K936"/>
    <mergeCell ref="L935:M936"/>
    <mergeCell ref="N935:O936"/>
    <mergeCell ref="P935:Q936"/>
    <mergeCell ref="R935:S936"/>
    <mergeCell ref="T935:U936"/>
    <mergeCell ref="V935:W936"/>
    <mergeCell ref="X935:Y936"/>
    <mergeCell ref="Z935:AA936"/>
    <mergeCell ref="AB935:AC936"/>
    <mergeCell ref="AD935:AE936"/>
    <mergeCell ref="AF935:AG936"/>
    <mergeCell ref="AH935:AI936"/>
    <mergeCell ref="AJ935:AK936"/>
    <mergeCell ref="AL935:AM936"/>
    <mergeCell ref="AN935:AO936"/>
    <mergeCell ref="AP935:AQ936"/>
    <mergeCell ref="AR935:AS936"/>
    <mergeCell ref="AT935:AU936"/>
    <mergeCell ref="AV935:AW936"/>
    <mergeCell ref="AX935:AY936"/>
    <mergeCell ref="AZ935:BA936"/>
    <mergeCell ref="BB935:BC936"/>
    <mergeCell ref="BD935:BE936"/>
    <mergeCell ref="BF935:BG936"/>
    <mergeCell ref="BH935:BI936"/>
    <mergeCell ref="BJ935:BK936"/>
    <mergeCell ref="BL935:BN936"/>
    <mergeCell ref="BO935:BO936"/>
    <mergeCell ref="BP935:BP936"/>
    <mergeCell ref="C936:D936"/>
    <mergeCell ref="BL870:BN871"/>
    <mergeCell ref="BO870:BO871"/>
    <mergeCell ref="BP870:BP871"/>
    <mergeCell ref="C871:D871"/>
    <mergeCell ref="B872:B873"/>
    <mergeCell ref="C872:D872"/>
    <mergeCell ref="E872:E873"/>
    <mergeCell ref="F872:F873"/>
    <mergeCell ref="G872:G873"/>
    <mergeCell ref="H872:I873"/>
    <mergeCell ref="J872:K873"/>
    <mergeCell ref="L872:M873"/>
    <mergeCell ref="N872:O873"/>
    <mergeCell ref="P872:Q873"/>
    <mergeCell ref="R872:S873"/>
    <mergeCell ref="T872:U873"/>
    <mergeCell ref="V872:W873"/>
    <mergeCell ref="X872:Y873"/>
    <mergeCell ref="Z872:AA873"/>
    <mergeCell ref="AB872:AC873"/>
    <mergeCell ref="AD872:AE873"/>
    <mergeCell ref="AF872:AG873"/>
    <mergeCell ref="AH872:AI873"/>
    <mergeCell ref="AJ872:AK873"/>
    <mergeCell ref="AL872:AM873"/>
    <mergeCell ref="AN872:AO873"/>
    <mergeCell ref="AP872:AQ873"/>
    <mergeCell ref="AR872:AS873"/>
    <mergeCell ref="AT872:AU873"/>
    <mergeCell ref="AV872:AW873"/>
    <mergeCell ref="AX872:AY873"/>
    <mergeCell ref="AZ872:BA873"/>
    <mergeCell ref="BB872:BC873"/>
    <mergeCell ref="BD872:BE873"/>
    <mergeCell ref="BF872:BG873"/>
    <mergeCell ref="BH872:BI873"/>
    <mergeCell ref="BJ872:BK873"/>
    <mergeCell ref="BL872:BN873"/>
    <mergeCell ref="BO872:BO873"/>
    <mergeCell ref="BP872:BP873"/>
    <mergeCell ref="C873:D873"/>
    <mergeCell ref="AT809:AU810"/>
    <mergeCell ref="AV809:AW810"/>
    <mergeCell ref="AX809:AY810"/>
    <mergeCell ref="AZ809:BA810"/>
    <mergeCell ref="BB809:BC810"/>
    <mergeCell ref="BD809:BE810"/>
    <mergeCell ref="BF809:BG810"/>
    <mergeCell ref="BH809:BI810"/>
    <mergeCell ref="BJ809:BK810"/>
    <mergeCell ref="C810:D810"/>
    <mergeCell ref="T870:U871"/>
    <mergeCell ref="V870:W871"/>
    <mergeCell ref="X870:Y871"/>
    <mergeCell ref="Z870:AA871"/>
    <mergeCell ref="AB870:AC871"/>
    <mergeCell ref="AD870:AE871"/>
    <mergeCell ref="AF870:AG871"/>
    <mergeCell ref="AH870:AI871"/>
    <mergeCell ref="AJ870:AK871"/>
    <mergeCell ref="AL870:AM871"/>
    <mergeCell ref="AN870:AO871"/>
    <mergeCell ref="AP870:AQ871"/>
    <mergeCell ref="AR870:AS871"/>
    <mergeCell ref="AT870:AU871"/>
    <mergeCell ref="AV870:AW871"/>
    <mergeCell ref="AX870:AY871"/>
    <mergeCell ref="AZ870:BA871"/>
    <mergeCell ref="BB870:BC871"/>
    <mergeCell ref="BD870:BE871"/>
    <mergeCell ref="BF870:BG871"/>
    <mergeCell ref="BH870:BI871"/>
    <mergeCell ref="BJ870:BK871"/>
    <mergeCell ref="B818:C818"/>
    <mergeCell ref="W816:Y816"/>
    <mergeCell ref="S816:U816"/>
    <mergeCell ref="O818:R818"/>
    <mergeCell ref="L818:N818"/>
    <mergeCell ref="N813:O813"/>
    <mergeCell ref="L813:M813"/>
    <mergeCell ref="J813:K813"/>
    <mergeCell ref="H813:I813"/>
    <mergeCell ref="D813:E813"/>
    <mergeCell ref="B813:C813"/>
    <mergeCell ref="Z813:AA813"/>
    <mergeCell ref="X813:Y813"/>
    <mergeCell ref="V813:W813"/>
    <mergeCell ref="T813:U813"/>
    <mergeCell ref="R813:S813"/>
    <mergeCell ref="P813:Q813"/>
    <mergeCell ref="AL813:AM813"/>
    <mergeCell ref="AJ813:AK813"/>
    <mergeCell ref="AH813:AI813"/>
    <mergeCell ref="AF813:AG813"/>
    <mergeCell ref="AD813:AE813"/>
    <mergeCell ref="AB813:AC813"/>
    <mergeCell ref="P803:Q804"/>
    <mergeCell ref="N803:O804"/>
    <mergeCell ref="G803:G804"/>
    <mergeCell ref="B805:B806"/>
    <mergeCell ref="C804:D804"/>
    <mergeCell ref="L805:M806"/>
    <mergeCell ref="J805:K806"/>
    <mergeCell ref="H805:I806"/>
    <mergeCell ref="F805:F806"/>
    <mergeCell ref="B809:B810"/>
    <mergeCell ref="C809:D809"/>
    <mergeCell ref="E809:E810"/>
    <mergeCell ref="F809:F810"/>
    <mergeCell ref="G809:G810"/>
    <mergeCell ref="H809:I810"/>
    <mergeCell ref="J809:K810"/>
    <mergeCell ref="L809:M810"/>
    <mergeCell ref="N809:O810"/>
    <mergeCell ref="P809:Q810"/>
    <mergeCell ref="R809:S810"/>
    <mergeCell ref="T809:U810"/>
    <mergeCell ref="V809:W810"/>
    <mergeCell ref="X809:Y810"/>
    <mergeCell ref="Z809:AA810"/>
    <mergeCell ref="AB809:AC810"/>
    <mergeCell ref="AD809:AE810"/>
    <mergeCell ref="AF809:AG810"/>
    <mergeCell ref="AH809:AI810"/>
    <mergeCell ref="AJ809:AK810"/>
    <mergeCell ref="AL809:AM810"/>
    <mergeCell ref="AN809:AO810"/>
    <mergeCell ref="AP809:AQ810"/>
    <mergeCell ref="AR809:AS810"/>
    <mergeCell ref="H692:J692"/>
    <mergeCell ref="D692:E692"/>
    <mergeCell ref="W692:Y692"/>
    <mergeCell ref="S692:U692"/>
    <mergeCell ref="L690:N690"/>
    <mergeCell ref="H690:J690"/>
    <mergeCell ref="D690:E690"/>
    <mergeCell ref="O690:R690"/>
    <mergeCell ref="BL742:BN743"/>
    <mergeCell ref="BJ742:BK743"/>
    <mergeCell ref="BH742:BI743"/>
    <mergeCell ref="BF742:BG743"/>
    <mergeCell ref="BD742:BE743"/>
    <mergeCell ref="BB742:BC743"/>
    <mergeCell ref="AZ742:BA743"/>
    <mergeCell ref="AX742:AY743"/>
    <mergeCell ref="AT742:AU743"/>
    <mergeCell ref="AR742:AS743"/>
    <mergeCell ref="BJ746:BK747"/>
    <mergeCell ref="BL746:BN747"/>
    <mergeCell ref="BO746:BO747"/>
    <mergeCell ref="BP746:BP747"/>
    <mergeCell ref="C747:D747"/>
    <mergeCell ref="B807:B808"/>
    <mergeCell ref="C807:D807"/>
    <mergeCell ref="E807:E808"/>
    <mergeCell ref="F807:F808"/>
    <mergeCell ref="G807:G808"/>
    <mergeCell ref="H807:I808"/>
    <mergeCell ref="J807:K808"/>
    <mergeCell ref="L807:M808"/>
    <mergeCell ref="N807:O808"/>
    <mergeCell ref="P807:Q808"/>
    <mergeCell ref="R807:S808"/>
    <mergeCell ref="T807:U808"/>
    <mergeCell ref="V807:W808"/>
    <mergeCell ref="X807:Y808"/>
    <mergeCell ref="Z807:AA808"/>
    <mergeCell ref="AB807:AC808"/>
    <mergeCell ref="AD807:AE808"/>
    <mergeCell ref="AF807:AG808"/>
    <mergeCell ref="AH807:AI808"/>
    <mergeCell ref="AJ807:AK808"/>
    <mergeCell ref="AL807:AM808"/>
    <mergeCell ref="AN807:AO808"/>
    <mergeCell ref="AP807:AQ808"/>
    <mergeCell ref="AR807:AS808"/>
    <mergeCell ref="AT807:AU808"/>
    <mergeCell ref="AV807:AW808"/>
    <mergeCell ref="AX807:AY808"/>
    <mergeCell ref="AZ807:BA808"/>
    <mergeCell ref="BB807:BC808"/>
    <mergeCell ref="BD807:BE808"/>
    <mergeCell ref="BF807:BG808"/>
    <mergeCell ref="BH807:BI808"/>
    <mergeCell ref="BJ807:BK808"/>
    <mergeCell ref="BL807:BN808"/>
    <mergeCell ref="BO807:BO808"/>
    <mergeCell ref="BP807:BP808"/>
    <mergeCell ref="C808:D808"/>
    <mergeCell ref="B755:C755"/>
    <mergeCell ref="O755:R755"/>
    <mergeCell ref="L755:N755"/>
    <mergeCell ref="L803:M804"/>
    <mergeCell ref="B683:B684"/>
    <mergeCell ref="C683:D683"/>
    <mergeCell ref="E683:E684"/>
    <mergeCell ref="F683:F684"/>
    <mergeCell ref="G683:G684"/>
    <mergeCell ref="H683:I684"/>
    <mergeCell ref="J683:K684"/>
    <mergeCell ref="L683:M684"/>
    <mergeCell ref="N683:O684"/>
    <mergeCell ref="P683:Q684"/>
    <mergeCell ref="R683:S684"/>
    <mergeCell ref="T683:U684"/>
    <mergeCell ref="V683:W684"/>
    <mergeCell ref="X683:Y684"/>
    <mergeCell ref="Z683:AA684"/>
    <mergeCell ref="AB683:AC684"/>
    <mergeCell ref="AD683:AE684"/>
    <mergeCell ref="AF683:AG684"/>
    <mergeCell ref="AH683:AI684"/>
    <mergeCell ref="AJ683:AK684"/>
    <mergeCell ref="AL683:AM684"/>
    <mergeCell ref="AN683:AO684"/>
    <mergeCell ref="AP683:AQ684"/>
    <mergeCell ref="BD683:BE684"/>
    <mergeCell ref="BF683:BG684"/>
    <mergeCell ref="BH683:BI684"/>
    <mergeCell ref="BJ683:BK684"/>
    <mergeCell ref="BL683:BN684"/>
    <mergeCell ref="BO683:BO684"/>
    <mergeCell ref="BP683:BP684"/>
    <mergeCell ref="C684:D684"/>
    <mergeCell ref="BJ687:BK687"/>
    <mergeCell ref="BH687:BI687"/>
    <mergeCell ref="BF687:BG687"/>
    <mergeCell ref="BD687:BE687"/>
    <mergeCell ref="BB687:BC687"/>
    <mergeCell ref="BP620:BP621"/>
    <mergeCell ref="C621:D621"/>
    <mergeCell ref="B681:B682"/>
    <mergeCell ref="C681:D681"/>
    <mergeCell ref="E681:E682"/>
    <mergeCell ref="F681:F682"/>
    <mergeCell ref="G681:G682"/>
    <mergeCell ref="H681:I682"/>
    <mergeCell ref="J681:K682"/>
    <mergeCell ref="L681:M682"/>
    <mergeCell ref="N681:O682"/>
    <mergeCell ref="P681:Q682"/>
    <mergeCell ref="R681:S682"/>
    <mergeCell ref="T681:U682"/>
    <mergeCell ref="V681:W682"/>
    <mergeCell ref="X681:Y682"/>
    <mergeCell ref="Z681:AA682"/>
    <mergeCell ref="AB681:AC682"/>
    <mergeCell ref="AD681:AE682"/>
    <mergeCell ref="AF681:AG682"/>
    <mergeCell ref="AH681:AI682"/>
    <mergeCell ref="AJ681:AK682"/>
    <mergeCell ref="AL681:AM682"/>
    <mergeCell ref="AN681:AO682"/>
    <mergeCell ref="AP681:AQ682"/>
    <mergeCell ref="AR681:AS682"/>
    <mergeCell ref="AT681:AU682"/>
    <mergeCell ref="AV681:AW682"/>
    <mergeCell ref="AX681:AY682"/>
    <mergeCell ref="AZ681:BA682"/>
    <mergeCell ref="BB681:BC682"/>
    <mergeCell ref="BD681:BE682"/>
    <mergeCell ref="BF681:BG682"/>
    <mergeCell ref="BH681:BI682"/>
    <mergeCell ref="BJ681:BK682"/>
    <mergeCell ref="BL681:BN682"/>
    <mergeCell ref="BO681:BO682"/>
    <mergeCell ref="BP681:BP682"/>
    <mergeCell ref="C682:D682"/>
    <mergeCell ref="E620:E621"/>
    <mergeCell ref="F620:F621"/>
    <mergeCell ref="G620:G621"/>
    <mergeCell ref="H620:I621"/>
    <mergeCell ref="J620:K621"/>
    <mergeCell ref="L620:M621"/>
    <mergeCell ref="N620:O621"/>
    <mergeCell ref="P620:Q621"/>
    <mergeCell ref="R620:S621"/>
    <mergeCell ref="T620:U621"/>
    <mergeCell ref="V620:W621"/>
    <mergeCell ref="X620:Y621"/>
    <mergeCell ref="Z620:AA621"/>
    <mergeCell ref="AB620:AC621"/>
    <mergeCell ref="AD620:AE621"/>
    <mergeCell ref="AF620:AG621"/>
    <mergeCell ref="AH620:AI621"/>
    <mergeCell ref="AJ620:AK621"/>
    <mergeCell ref="AL620:AM621"/>
    <mergeCell ref="AN620:AO621"/>
    <mergeCell ref="AP620:AQ621"/>
    <mergeCell ref="AR620:AS621"/>
    <mergeCell ref="AT620:AU621"/>
    <mergeCell ref="AV620:AW621"/>
    <mergeCell ref="AX620:AY621"/>
    <mergeCell ref="BP557:BP558"/>
    <mergeCell ref="C558:D558"/>
    <mergeCell ref="B618:B619"/>
    <mergeCell ref="C618:D618"/>
    <mergeCell ref="E618:E619"/>
    <mergeCell ref="F618:F619"/>
    <mergeCell ref="G618:G619"/>
    <mergeCell ref="H618:I619"/>
    <mergeCell ref="J618:K619"/>
    <mergeCell ref="L618:M619"/>
    <mergeCell ref="N618:O619"/>
    <mergeCell ref="P618:Q619"/>
    <mergeCell ref="R618:S619"/>
    <mergeCell ref="T618:U619"/>
    <mergeCell ref="V618:W619"/>
    <mergeCell ref="X618:Y619"/>
    <mergeCell ref="Z618:AA619"/>
    <mergeCell ref="AB618:AC619"/>
    <mergeCell ref="AD618:AE619"/>
    <mergeCell ref="AF618:AG619"/>
    <mergeCell ref="AH618:AI619"/>
    <mergeCell ref="AJ618:AK619"/>
    <mergeCell ref="AL618:AM619"/>
    <mergeCell ref="AN618:AO619"/>
    <mergeCell ref="AP618:AQ619"/>
    <mergeCell ref="AR618:AS619"/>
    <mergeCell ref="AT618:AU619"/>
    <mergeCell ref="AV618:AW619"/>
    <mergeCell ref="AX618:AY619"/>
    <mergeCell ref="AZ618:BA619"/>
    <mergeCell ref="BB618:BC619"/>
    <mergeCell ref="BD618:BE619"/>
    <mergeCell ref="BF618:BG619"/>
    <mergeCell ref="BH618:BI619"/>
    <mergeCell ref="BJ618:BK619"/>
    <mergeCell ref="BL618:BN619"/>
    <mergeCell ref="BO618:BO619"/>
    <mergeCell ref="BP618:BP619"/>
    <mergeCell ref="C619:D619"/>
    <mergeCell ref="B557:B558"/>
    <mergeCell ref="C557:D557"/>
    <mergeCell ref="E557:E558"/>
    <mergeCell ref="F557:F558"/>
    <mergeCell ref="G557:G558"/>
    <mergeCell ref="H557:I558"/>
    <mergeCell ref="J557:K558"/>
    <mergeCell ref="L557:M558"/>
    <mergeCell ref="N557:O558"/>
    <mergeCell ref="P557:Q558"/>
    <mergeCell ref="R557:S558"/>
    <mergeCell ref="T557:U558"/>
    <mergeCell ref="V557:W558"/>
    <mergeCell ref="X557:Y558"/>
    <mergeCell ref="Z557:AA558"/>
    <mergeCell ref="N561:O561"/>
    <mergeCell ref="L561:M561"/>
    <mergeCell ref="J561:K561"/>
    <mergeCell ref="H561:I561"/>
    <mergeCell ref="D561:E561"/>
    <mergeCell ref="B561:C561"/>
    <mergeCell ref="Z561:AA561"/>
    <mergeCell ref="X561:Y561"/>
    <mergeCell ref="V561:W561"/>
    <mergeCell ref="T561:U561"/>
    <mergeCell ref="AZ620:BA621"/>
    <mergeCell ref="BB620:BC621"/>
    <mergeCell ref="BD620:BE621"/>
    <mergeCell ref="BF620:BG621"/>
    <mergeCell ref="BH620:BI621"/>
    <mergeCell ref="BJ620:BK621"/>
    <mergeCell ref="BL620:BN621"/>
    <mergeCell ref="BO620:BO621"/>
    <mergeCell ref="BL557:BN558"/>
    <mergeCell ref="BO557:BO558"/>
    <mergeCell ref="G555:G556"/>
    <mergeCell ref="H555:I556"/>
    <mergeCell ref="J555:K556"/>
    <mergeCell ref="L555:M556"/>
    <mergeCell ref="N555:O556"/>
    <mergeCell ref="P555:Q556"/>
    <mergeCell ref="R555:S556"/>
    <mergeCell ref="T555:U556"/>
    <mergeCell ref="V555:W556"/>
    <mergeCell ref="X555:Y556"/>
    <mergeCell ref="Z555:AA556"/>
    <mergeCell ref="AB555:AC556"/>
    <mergeCell ref="AD555:AE556"/>
    <mergeCell ref="AF555:AG556"/>
    <mergeCell ref="AH555:AI556"/>
    <mergeCell ref="AJ555:AK556"/>
    <mergeCell ref="AL555:AM556"/>
    <mergeCell ref="AN555:AO556"/>
    <mergeCell ref="AP555:AQ556"/>
    <mergeCell ref="AR555:AS556"/>
    <mergeCell ref="AT555:AU556"/>
    <mergeCell ref="AV555:AW556"/>
    <mergeCell ref="AX555:AY556"/>
    <mergeCell ref="AZ555:BA556"/>
    <mergeCell ref="BB555:BC556"/>
    <mergeCell ref="BD555:BE556"/>
    <mergeCell ref="BF555:BG556"/>
    <mergeCell ref="BH555:BI556"/>
    <mergeCell ref="BO555:BO556"/>
    <mergeCell ref="BP555:BP556"/>
    <mergeCell ref="C556:D556"/>
    <mergeCell ref="J492:K493"/>
    <mergeCell ref="L492:M493"/>
    <mergeCell ref="N492:O493"/>
    <mergeCell ref="P492:Q493"/>
    <mergeCell ref="R492:S493"/>
    <mergeCell ref="T492:U493"/>
    <mergeCell ref="V492:W493"/>
    <mergeCell ref="X492:Y493"/>
    <mergeCell ref="Z492:AA493"/>
    <mergeCell ref="AB492:AC493"/>
    <mergeCell ref="AD492:AE493"/>
    <mergeCell ref="AF492:AG493"/>
    <mergeCell ref="AH492:AI493"/>
    <mergeCell ref="AJ492:AK493"/>
    <mergeCell ref="AL492:AM493"/>
    <mergeCell ref="AN492:AO493"/>
    <mergeCell ref="AP492:AQ493"/>
    <mergeCell ref="AR492:AS493"/>
    <mergeCell ref="AT492:AU493"/>
    <mergeCell ref="AV492:AW493"/>
    <mergeCell ref="AX492:AY493"/>
    <mergeCell ref="AZ492:BA493"/>
    <mergeCell ref="BB492:BC493"/>
    <mergeCell ref="BD492:BE493"/>
    <mergeCell ref="BF492:BG493"/>
    <mergeCell ref="BH492:BI493"/>
    <mergeCell ref="BJ492:BK493"/>
    <mergeCell ref="BL492:BN493"/>
    <mergeCell ref="BO492:BO493"/>
    <mergeCell ref="BP492:BP493"/>
    <mergeCell ref="C493:D493"/>
    <mergeCell ref="H501:J501"/>
    <mergeCell ref="D501:E501"/>
    <mergeCell ref="B501:C501"/>
    <mergeCell ref="O501:R501"/>
    <mergeCell ref="N499:O499"/>
    <mergeCell ref="BL494:BN495"/>
    <mergeCell ref="BO494:BO495"/>
    <mergeCell ref="BP494:BP495"/>
    <mergeCell ref="C495:D495"/>
    <mergeCell ref="B555:B556"/>
    <mergeCell ref="C555:D555"/>
    <mergeCell ref="L499:M499"/>
    <mergeCell ref="J499:K499"/>
    <mergeCell ref="D499:E499"/>
    <mergeCell ref="P499:Q499"/>
    <mergeCell ref="R499:S499"/>
    <mergeCell ref="B503:C503"/>
    <mergeCell ref="W501:Y501"/>
    <mergeCell ref="S501:U501"/>
    <mergeCell ref="O503:R503"/>
    <mergeCell ref="L503:N503"/>
    <mergeCell ref="H503:J503"/>
    <mergeCell ref="D503:E503"/>
    <mergeCell ref="W503:Y503"/>
    <mergeCell ref="S503:U503"/>
    <mergeCell ref="L501:N501"/>
    <mergeCell ref="BJ551:BK552"/>
    <mergeCell ref="BH551:BI552"/>
    <mergeCell ref="BF551:BG552"/>
    <mergeCell ref="D498:E498"/>
    <mergeCell ref="B438:C438"/>
    <mergeCell ref="N436:O436"/>
    <mergeCell ref="L436:M436"/>
    <mergeCell ref="J436:K436"/>
    <mergeCell ref="D436:E436"/>
    <mergeCell ref="BJ435:BK435"/>
    <mergeCell ref="BH435:BI435"/>
    <mergeCell ref="BF435:BG435"/>
    <mergeCell ref="BD435:BE435"/>
    <mergeCell ref="BB435:BC435"/>
    <mergeCell ref="H440:J440"/>
    <mergeCell ref="D440:E440"/>
    <mergeCell ref="W440:Y440"/>
    <mergeCell ref="S440:U440"/>
    <mergeCell ref="L438:N438"/>
    <mergeCell ref="H438:J438"/>
    <mergeCell ref="D438:E438"/>
    <mergeCell ref="O438:R438"/>
    <mergeCell ref="AD433:AE434"/>
    <mergeCell ref="AB433:AC434"/>
    <mergeCell ref="H553:I554"/>
    <mergeCell ref="F553:F554"/>
    <mergeCell ref="AR557:AS558"/>
    <mergeCell ref="AT557:AU558"/>
    <mergeCell ref="AV557:AW558"/>
    <mergeCell ref="AX557:AY558"/>
    <mergeCell ref="AZ557:BA558"/>
    <mergeCell ref="BB557:BC558"/>
    <mergeCell ref="BD557:BE558"/>
    <mergeCell ref="BF557:BG558"/>
    <mergeCell ref="BH557:BI558"/>
    <mergeCell ref="BJ557:BK558"/>
    <mergeCell ref="BB494:BC495"/>
    <mergeCell ref="BD494:BE495"/>
    <mergeCell ref="BF494:BG495"/>
    <mergeCell ref="BH494:BI495"/>
    <mergeCell ref="BJ494:BK495"/>
    <mergeCell ref="BJ555:BK556"/>
    <mergeCell ref="B498:C498"/>
    <mergeCell ref="BJ496:BK497"/>
    <mergeCell ref="BH496:BI497"/>
    <mergeCell ref="BD551:BE552"/>
    <mergeCell ref="L553:M554"/>
    <mergeCell ref="J553:K554"/>
    <mergeCell ref="BJ429:BK430"/>
    <mergeCell ref="BL429:BN430"/>
    <mergeCell ref="BO429:BO430"/>
    <mergeCell ref="BP429:BP430"/>
    <mergeCell ref="C430:D430"/>
    <mergeCell ref="B431:B432"/>
    <mergeCell ref="C431:D431"/>
    <mergeCell ref="E431:E432"/>
    <mergeCell ref="F431:F432"/>
    <mergeCell ref="G431:G432"/>
    <mergeCell ref="H431:I432"/>
    <mergeCell ref="J431:K432"/>
    <mergeCell ref="L431:M432"/>
    <mergeCell ref="N431:O432"/>
    <mergeCell ref="P431:Q432"/>
    <mergeCell ref="R431:S432"/>
    <mergeCell ref="T431:U432"/>
    <mergeCell ref="V431:W432"/>
    <mergeCell ref="X431:Y432"/>
    <mergeCell ref="Z431:AA432"/>
    <mergeCell ref="AB431:AC432"/>
    <mergeCell ref="AD431:AE432"/>
    <mergeCell ref="AF431:AG432"/>
    <mergeCell ref="AH431:AI432"/>
    <mergeCell ref="AJ431:AK432"/>
    <mergeCell ref="AL431:AM432"/>
    <mergeCell ref="AN431:AO432"/>
    <mergeCell ref="AP431:AQ432"/>
    <mergeCell ref="AR431:AS432"/>
    <mergeCell ref="AT431:AU432"/>
    <mergeCell ref="AV431:AW432"/>
    <mergeCell ref="AX431:AY432"/>
    <mergeCell ref="AZ431:BA432"/>
    <mergeCell ref="BB431:BC432"/>
    <mergeCell ref="BD431:BE432"/>
    <mergeCell ref="BF431:BG432"/>
    <mergeCell ref="BH431:BI432"/>
    <mergeCell ref="BJ431:BK432"/>
    <mergeCell ref="BL431:BN432"/>
    <mergeCell ref="BO431:BO432"/>
    <mergeCell ref="BP431:BP432"/>
    <mergeCell ref="C432:D432"/>
    <mergeCell ref="C369:D369"/>
    <mergeCell ref="B429:B430"/>
    <mergeCell ref="C429:D429"/>
    <mergeCell ref="E429:E430"/>
    <mergeCell ref="F429:F430"/>
    <mergeCell ref="G429:G430"/>
    <mergeCell ref="H429:I430"/>
    <mergeCell ref="J429:K430"/>
    <mergeCell ref="L429:M430"/>
    <mergeCell ref="N429:O430"/>
    <mergeCell ref="P429:Q430"/>
    <mergeCell ref="R429:S430"/>
    <mergeCell ref="T429:U430"/>
    <mergeCell ref="V429:W430"/>
    <mergeCell ref="X429:Y430"/>
    <mergeCell ref="Z429:AA430"/>
    <mergeCell ref="AB429:AC430"/>
    <mergeCell ref="AD429:AE430"/>
    <mergeCell ref="AF429:AG430"/>
    <mergeCell ref="AH429:AI430"/>
    <mergeCell ref="AJ429:AK430"/>
    <mergeCell ref="AL429:AM430"/>
    <mergeCell ref="AN429:AO430"/>
    <mergeCell ref="AP429:AQ430"/>
    <mergeCell ref="AR429:AS430"/>
    <mergeCell ref="AT429:AU430"/>
    <mergeCell ref="AV429:AW430"/>
    <mergeCell ref="AX429:AY430"/>
    <mergeCell ref="AZ429:BA430"/>
    <mergeCell ref="BB429:BC430"/>
    <mergeCell ref="BD429:BE430"/>
    <mergeCell ref="BF429:BG430"/>
    <mergeCell ref="BH429:BI430"/>
    <mergeCell ref="F368:F369"/>
    <mergeCell ref="G368:G369"/>
    <mergeCell ref="H368:I369"/>
    <mergeCell ref="J368:K369"/>
    <mergeCell ref="L368:M369"/>
    <mergeCell ref="N368:O369"/>
    <mergeCell ref="P368:Q369"/>
    <mergeCell ref="R368:S369"/>
    <mergeCell ref="T368:U369"/>
    <mergeCell ref="V368:W369"/>
    <mergeCell ref="X368:Y369"/>
    <mergeCell ref="Z368:AA369"/>
    <mergeCell ref="AB368:AC369"/>
    <mergeCell ref="AD368:AE369"/>
    <mergeCell ref="AF368:AG369"/>
    <mergeCell ref="AH368:AI369"/>
    <mergeCell ref="AJ368:AK369"/>
    <mergeCell ref="AL368:AM369"/>
    <mergeCell ref="AN368:AO369"/>
    <mergeCell ref="AP368:AQ369"/>
    <mergeCell ref="AR368:AS369"/>
    <mergeCell ref="AT368:AU369"/>
    <mergeCell ref="AV368:AW369"/>
    <mergeCell ref="AX368:AY369"/>
    <mergeCell ref="AZ368:BA369"/>
    <mergeCell ref="BB368:BC369"/>
    <mergeCell ref="BD368:BE369"/>
    <mergeCell ref="BF368:BG369"/>
    <mergeCell ref="BH368:BI369"/>
    <mergeCell ref="L377:N377"/>
    <mergeCell ref="H377:J377"/>
    <mergeCell ref="BJ368:BK369"/>
    <mergeCell ref="BL368:BN369"/>
    <mergeCell ref="BO368:BO369"/>
    <mergeCell ref="BP368:BP369"/>
    <mergeCell ref="BL305:BN306"/>
    <mergeCell ref="BO305:BO306"/>
    <mergeCell ref="BP305:BP306"/>
    <mergeCell ref="C306:D306"/>
    <mergeCell ref="B366:B367"/>
    <mergeCell ref="C366:D366"/>
    <mergeCell ref="E366:E367"/>
    <mergeCell ref="F366:F367"/>
    <mergeCell ref="G366:G367"/>
    <mergeCell ref="H366:I367"/>
    <mergeCell ref="J366:K367"/>
    <mergeCell ref="L366:M367"/>
    <mergeCell ref="N366:O367"/>
    <mergeCell ref="P366:Q367"/>
    <mergeCell ref="R366:S367"/>
    <mergeCell ref="T366:U367"/>
    <mergeCell ref="V366:W367"/>
    <mergeCell ref="X366:Y367"/>
    <mergeCell ref="Z366:AA367"/>
    <mergeCell ref="AB366:AC367"/>
    <mergeCell ref="AD366:AE367"/>
    <mergeCell ref="AF366:AG367"/>
    <mergeCell ref="AH366:AI367"/>
    <mergeCell ref="AJ366:AK367"/>
    <mergeCell ref="AL366:AM367"/>
    <mergeCell ref="AN366:AO367"/>
    <mergeCell ref="AP366:AQ367"/>
    <mergeCell ref="AR366:AS367"/>
    <mergeCell ref="AT366:AU367"/>
    <mergeCell ref="AV366:AW367"/>
    <mergeCell ref="AX366:AY367"/>
    <mergeCell ref="AZ366:BA367"/>
    <mergeCell ref="BB366:BC367"/>
    <mergeCell ref="BD366:BE367"/>
    <mergeCell ref="BF366:BG367"/>
    <mergeCell ref="BH366:BI367"/>
    <mergeCell ref="BJ366:BK367"/>
    <mergeCell ref="BL366:BN367"/>
    <mergeCell ref="BO366:BO367"/>
    <mergeCell ref="BP366:BP367"/>
    <mergeCell ref="C367:D367"/>
    <mergeCell ref="B305:B306"/>
    <mergeCell ref="C305:D305"/>
    <mergeCell ref="E305:E306"/>
    <mergeCell ref="F305:F306"/>
    <mergeCell ref="G305:G306"/>
    <mergeCell ref="H305:I306"/>
    <mergeCell ref="J305:K306"/>
    <mergeCell ref="L305:M306"/>
    <mergeCell ref="N305:O306"/>
    <mergeCell ref="P305:Q306"/>
    <mergeCell ref="R305:S306"/>
    <mergeCell ref="T305:U306"/>
    <mergeCell ref="V305:W306"/>
    <mergeCell ref="X305:Y306"/>
    <mergeCell ref="Z305:AA306"/>
    <mergeCell ref="AB305:AC306"/>
    <mergeCell ref="AD305:AE306"/>
    <mergeCell ref="AF305:AG306"/>
    <mergeCell ref="AH305:AI306"/>
    <mergeCell ref="BB53:BC54"/>
    <mergeCell ref="BD53:BE54"/>
    <mergeCell ref="BF53:BG54"/>
    <mergeCell ref="BH53:BI54"/>
    <mergeCell ref="BJ53:BK54"/>
    <mergeCell ref="BL53:BN54"/>
    <mergeCell ref="BO53:BO54"/>
    <mergeCell ref="BP53:BP54"/>
    <mergeCell ref="B303:B304"/>
    <mergeCell ref="C303:D303"/>
    <mergeCell ref="E303:E304"/>
    <mergeCell ref="F303:F304"/>
    <mergeCell ref="G303:G304"/>
    <mergeCell ref="H303:I304"/>
    <mergeCell ref="J303:K304"/>
    <mergeCell ref="L303:M304"/>
    <mergeCell ref="N303:O304"/>
    <mergeCell ref="P303:Q304"/>
    <mergeCell ref="R303:S304"/>
    <mergeCell ref="T303:U304"/>
    <mergeCell ref="V303:W304"/>
    <mergeCell ref="X303:Y304"/>
    <mergeCell ref="Z303:AA304"/>
    <mergeCell ref="AB303:AC304"/>
    <mergeCell ref="AD303:AE304"/>
    <mergeCell ref="AF303:AG304"/>
    <mergeCell ref="AH303:AI304"/>
    <mergeCell ref="AJ303:AK304"/>
    <mergeCell ref="AL303:AM304"/>
    <mergeCell ref="AN303:AO304"/>
    <mergeCell ref="AP303:AQ304"/>
    <mergeCell ref="AR303:AS304"/>
    <mergeCell ref="AT303:AU304"/>
    <mergeCell ref="AV303:AW304"/>
    <mergeCell ref="AX303:AY304"/>
    <mergeCell ref="AZ303:BA304"/>
    <mergeCell ref="BB303:BC304"/>
    <mergeCell ref="BD303:BE304"/>
    <mergeCell ref="BF303:BG304"/>
    <mergeCell ref="BH303:BI304"/>
    <mergeCell ref="BJ303:BK304"/>
    <mergeCell ref="BL303:BN304"/>
    <mergeCell ref="BO303:BO304"/>
    <mergeCell ref="BP303:BP304"/>
    <mergeCell ref="BB240:BC241"/>
    <mergeCell ref="BD240:BE241"/>
    <mergeCell ref="BF240:BG241"/>
    <mergeCell ref="BH240:BI241"/>
    <mergeCell ref="BJ240:BK241"/>
    <mergeCell ref="BL240:BN241"/>
    <mergeCell ref="BO240:BO241"/>
    <mergeCell ref="BP240:BP241"/>
    <mergeCell ref="J179:K180"/>
    <mergeCell ref="L179:M180"/>
    <mergeCell ref="N179:O180"/>
    <mergeCell ref="P179:Q180"/>
    <mergeCell ref="R179:S180"/>
    <mergeCell ref="T179:U180"/>
    <mergeCell ref="V179:W180"/>
    <mergeCell ref="X179:Y180"/>
    <mergeCell ref="Z179:AA180"/>
    <mergeCell ref="AB179:AC180"/>
    <mergeCell ref="AD179:AE180"/>
    <mergeCell ref="AF179:AG180"/>
    <mergeCell ref="AZ51:BA52"/>
    <mergeCell ref="B177:B178"/>
    <mergeCell ref="C177:D177"/>
    <mergeCell ref="E177:E178"/>
    <mergeCell ref="F177:F178"/>
    <mergeCell ref="G177:G178"/>
    <mergeCell ref="H177:I178"/>
    <mergeCell ref="J177:K178"/>
    <mergeCell ref="L177:M178"/>
    <mergeCell ref="N177:O178"/>
    <mergeCell ref="P177:Q178"/>
    <mergeCell ref="R177:S178"/>
    <mergeCell ref="T177:U178"/>
    <mergeCell ref="V177:W178"/>
    <mergeCell ref="X177:Y178"/>
    <mergeCell ref="Z177:AA178"/>
    <mergeCell ref="AB177:AC178"/>
    <mergeCell ref="AD177:AE178"/>
    <mergeCell ref="AF177:AG178"/>
    <mergeCell ref="AH177:AI178"/>
    <mergeCell ref="AJ177:AK178"/>
    <mergeCell ref="AL177:AM178"/>
    <mergeCell ref="AN177:AO178"/>
    <mergeCell ref="AP177:AQ178"/>
    <mergeCell ref="AR177:AS178"/>
    <mergeCell ref="AT177:AU178"/>
    <mergeCell ref="AV177:AW178"/>
    <mergeCell ref="AX177:AY178"/>
    <mergeCell ref="AZ177:BA178"/>
    <mergeCell ref="C117:D117"/>
    <mergeCell ref="L125:N125"/>
    <mergeCell ref="O125:R125"/>
    <mergeCell ref="AJ305:AK306"/>
    <mergeCell ref="AL305:AM306"/>
    <mergeCell ref="AN305:AO306"/>
    <mergeCell ref="AP305:AQ306"/>
    <mergeCell ref="AR305:AS306"/>
    <mergeCell ref="AT305:AU306"/>
    <mergeCell ref="AV305:AW306"/>
    <mergeCell ref="AX305:AY306"/>
    <mergeCell ref="AZ305:BA306"/>
    <mergeCell ref="AP53:AQ54"/>
    <mergeCell ref="AR53:AS54"/>
    <mergeCell ref="AT53:AU54"/>
    <mergeCell ref="AV53:AW54"/>
    <mergeCell ref="AX53:AY54"/>
    <mergeCell ref="AZ53:BA54"/>
    <mergeCell ref="AH240:AI241"/>
    <mergeCell ref="AJ240:AK241"/>
    <mergeCell ref="AL240:AM241"/>
    <mergeCell ref="AN240:AO241"/>
    <mergeCell ref="AP240:AQ241"/>
    <mergeCell ref="AR240:AS241"/>
    <mergeCell ref="AT240:AU241"/>
    <mergeCell ref="AV240:AW241"/>
    <mergeCell ref="AX240:AY241"/>
    <mergeCell ref="AZ240:BA241"/>
    <mergeCell ref="C241:D241"/>
    <mergeCell ref="B179:B180"/>
    <mergeCell ref="C179:D179"/>
    <mergeCell ref="E179:E180"/>
    <mergeCell ref="F179:F180"/>
    <mergeCell ref="G179:G180"/>
    <mergeCell ref="H179:I180"/>
    <mergeCell ref="BH51:BI52"/>
    <mergeCell ref="BJ51:BK52"/>
    <mergeCell ref="BL51:BN52"/>
    <mergeCell ref="BO51:BO52"/>
    <mergeCell ref="BP51:BP52"/>
    <mergeCell ref="E53:E54"/>
    <mergeCell ref="F53:F54"/>
    <mergeCell ref="G53:G54"/>
    <mergeCell ref="H53:I54"/>
    <mergeCell ref="J53:K54"/>
    <mergeCell ref="L53:M54"/>
    <mergeCell ref="N53:O54"/>
    <mergeCell ref="P53:Q54"/>
    <mergeCell ref="R53:S54"/>
    <mergeCell ref="T53:U54"/>
    <mergeCell ref="V53:W54"/>
    <mergeCell ref="X53:Y54"/>
    <mergeCell ref="Z53:AA54"/>
    <mergeCell ref="AB53:AC54"/>
    <mergeCell ref="AD53:AE54"/>
    <mergeCell ref="AF53:AG54"/>
    <mergeCell ref="AH53:AI54"/>
    <mergeCell ref="AJ53:AK54"/>
    <mergeCell ref="AL53:AM54"/>
    <mergeCell ref="AN53:AO54"/>
    <mergeCell ref="BL242:BN243"/>
    <mergeCell ref="BO242:BO243"/>
    <mergeCell ref="BP242:BP243"/>
    <mergeCell ref="C243:D243"/>
    <mergeCell ref="B242:B243"/>
    <mergeCell ref="C242:D242"/>
    <mergeCell ref="E242:E243"/>
    <mergeCell ref="F242:F243"/>
    <mergeCell ref="G242:G243"/>
    <mergeCell ref="H242:I243"/>
    <mergeCell ref="J242:K243"/>
    <mergeCell ref="L242:M243"/>
    <mergeCell ref="N242:O243"/>
    <mergeCell ref="P242:Q243"/>
    <mergeCell ref="R242:S243"/>
    <mergeCell ref="T242:U243"/>
    <mergeCell ref="V242:W243"/>
    <mergeCell ref="X242:Y243"/>
    <mergeCell ref="Z242:AA243"/>
    <mergeCell ref="AB242:AC243"/>
    <mergeCell ref="AD242:AE243"/>
    <mergeCell ref="AF242:AG243"/>
    <mergeCell ref="AH242:AI243"/>
    <mergeCell ref="AJ242:AK243"/>
    <mergeCell ref="AL242:AM243"/>
    <mergeCell ref="AN242:AO243"/>
    <mergeCell ref="AP242:AQ243"/>
    <mergeCell ref="AR242:AS243"/>
    <mergeCell ref="AT242:AU243"/>
    <mergeCell ref="AV242:AW243"/>
    <mergeCell ref="AX242:AY243"/>
    <mergeCell ref="AZ242:BA243"/>
    <mergeCell ref="BB242:BC243"/>
    <mergeCell ref="BD242:BE243"/>
    <mergeCell ref="BF242:BG243"/>
    <mergeCell ref="BH242:BI243"/>
    <mergeCell ref="B51:B52"/>
    <mergeCell ref="C51:D51"/>
    <mergeCell ref="C52:D52"/>
    <mergeCell ref="BH179:BI180"/>
    <mergeCell ref="BJ179:BK180"/>
    <mergeCell ref="C180:D180"/>
    <mergeCell ref="S186:U186"/>
    <mergeCell ref="AZ183:BA183"/>
    <mergeCell ref="AX183:AY183"/>
    <mergeCell ref="AV183:AW183"/>
    <mergeCell ref="AT183:AU183"/>
    <mergeCell ref="AR183:AS183"/>
    <mergeCell ref="B188:C188"/>
    <mergeCell ref="D186:E186"/>
    <mergeCell ref="B186:C186"/>
    <mergeCell ref="N184:O184"/>
    <mergeCell ref="C178:D178"/>
    <mergeCell ref="AB114:AC115"/>
    <mergeCell ref="AD114:AE115"/>
    <mergeCell ref="AF114:AG115"/>
    <mergeCell ref="AH114:AI115"/>
    <mergeCell ref="AJ114:AK115"/>
    <mergeCell ref="AL114:AM115"/>
    <mergeCell ref="AN114:AO115"/>
    <mergeCell ref="AP114:AQ115"/>
    <mergeCell ref="AR114:AS115"/>
    <mergeCell ref="AT114:AU115"/>
    <mergeCell ref="AV114:AW115"/>
    <mergeCell ref="AX114:AY115"/>
    <mergeCell ref="AZ114:BA115"/>
    <mergeCell ref="BB114:BC115"/>
    <mergeCell ref="BD114:BE115"/>
    <mergeCell ref="BF114:BG115"/>
    <mergeCell ref="BH114:BI115"/>
    <mergeCell ref="BJ114:BK115"/>
    <mergeCell ref="S125:U125"/>
    <mergeCell ref="D121:E121"/>
    <mergeCell ref="J121:K121"/>
    <mergeCell ref="L121:M121"/>
    <mergeCell ref="N121:O121"/>
    <mergeCell ref="BD120:BE120"/>
    <mergeCell ref="BF120:BG120"/>
    <mergeCell ref="BH120:BI120"/>
    <mergeCell ref="BJ120:BK120"/>
    <mergeCell ref="H186:J186"/>
    <mergeCell ref="B118:C119"/>
    <mergeCell ref="D118:E119"/>
    <mergeCell ref="H118:I119"/>
    <mergeCell ref="J118:K119"/>
    <mergeCell ref="L118:M119"/>
    <mergeCell ref="B123:C123"/>
    <mergeCell ref="D123:E123"/>
    <mergeCell ref="H123:J123"/>
    <mergeCell ref="L123:N123"/>
    <mergeCell ref="W186:Y186"/>
    <mergeCell ref="H120:I120"/>
    <mergeCell ref="J120:K120"/>
    <mergeCell ref="L120:M120"/>
    <mergeCell ref="AF118:AG119"/>
    <mergeCell ref="R118:S119"/>
    <mergeCell ref="X118:Y119"/>
    <mergeCell ref="Z118:AA119"/>
    <mergeCell ref="R120:S120"/>
    <mergeCell ref="AD118:AE119"/>
    <mergeCell ref="T118:U119"/>
    <mergeCell ref="N118:O119"/>
    <mergeCell ref="P118:Q119"/>
    <mergeCell ref="BL114:BN115"/>
    <mergeCell ref="BO114:BO115"/>
    <mergeCell ref="BP114:BP115"/>
    <mergeCell ref="C115:D115"/>
    <mergeCell ref="B116:B117"/>
    <mergeCell ref="C116:D116"/>
    <mergeCell ref="E116:E117"/>
    <mergeCell ref="F116:F117"/>
    <mergeCell ref="G116:G117"/>
    <mergeCell ref="H116:I117"/>
    <mergeCell ref="J116:K117"/>
    <mergeCell ref="L116:M117"/>
    <mergeCell ref="N116:O117"/>
    <mergeCell ref="P116:Q117"/>
    <mergeCell ref="R116:S117"/>
    <mergeCell ref="T116:U117"/>
    <mergeCell ref="V116:W117"/>
    <mergeCell ref="X116:Y117"/>
    <mergeCell ref="Z116:AA117"/>
    <mergeCell ref="AB116:AC117"/>
    <mergeCell ref="AD116:AE117"/>
    <mergeCell ref="AF116:AG117"/>
    <mergeCell ref="AH116:AI117"/>
    <mergeCell ref="AJ116:AK117"/>
    <mergeCell ref="AL116:AM117"/>
    <mergeCell ref="AN116:AO117"/>
    <mergeCell ref="AP116:AQ117"/>
    <mergeCell ref="AR116:AS117"/>
    <mergeCell ref="AT116:AU117"/>
    <mergeCell ref="AV116:AW117"/>
    <mergeCell ref="AX116:AY117"/>
    <mergeCell ref="AZ116:BA117"/>
    <mergeCell ref="BB116:BC117"/>
    <mergeCell ref="BD116:BE117"/>
    <mergeCell ref="BF116:BG117"/>
    <mergeCell ref="BH116:BI117"/>
    <mergeCell ref="BJ116:BK117"/>
    <mergeCell ref="BL116:BN117"/>
    <mergeCell ref="BO116:BO117"/>
    <mergeCell ref="BP116:BP117"/>
    <mergeCell ref="B114:B115"/>
    <mergeCell ref="C114:D114"/>
    <mergeCell ref="E114:E115"/>
    <mergeCell ref="F114:F115"/>
    <mergeCell ref="G114:G115"/>
    <mergeCell ref="H114:I115"/>
    <mergeCell ref="J114:K115"/>
    <mergeCell ref="L114:M115"/>
    <mergeCell ref="N114:O115"/>
    <mergeCell ref="P114:Q115"/>
    <mergeCell ref="R114:S115"/>
    <mergeCell ref="T114:U115"/>
    <mergeCell ref="V114:W115"/>
    <mergeCell ref="X114:Y115"/>
    <mergeCell ref="Z114:AA115"/>
    <mergeCell ref="AJ2013:AL2013"/>
    <mergeCell ref="AU2013:AW2013"/>
    <mergeCell ref="AY2013:BA2013"/>
    <mergeCell ref="AJ2076:AL2076"/>
    <mergeCell ref="AU2076:AW2076"/>
    <mergeCell ref="AY2076:BA2076"/>
    <mergeCell ref="AN2020:BM2020"/>
    <mergeCell ref="AH2022:AM2022"/>
    <mergeCell ref="AN2022:AZ2022"/>
    <mergeCell ref="BF2073:BG2073"/>
    <mergeCell ref="AJ2139:AL2139"/>
    <mergeCell ref="AU2139:AW2139"/>
    <mergeCell ref="AY2139:BA2139"/>
    <mergeCell ref="AJ2202:AL2202"/>
    <mergeCell ref="AU2202:AW2202"/>
    <mergeCell ref="AY2202:BA2202"/>
    <mergeCell ref="AZ2197:BA2198"/>
    <mergeCell ref="AX2197:AY2198"/>
    <mergeCell ref="AV2191:AW2192"/>
    <mergeCell ref="AH2148:AM2148"/>
    <mergeCell ref="AJ2265:AL2265"/>
    <mergeCell ref="AU2265:AW2265"/>
    <mergeCell ref="AY2265:BA2265"/>
    <mergeCell ref="AJ2328:AL2328"/>
    <mergeCell ref="AU2328:AW2328"/>
    <mergeCell ref="AY2328:BA2328"/>
    <mergeCell ref="AQ2267:AT2267"/>
    <mergeCell ref="AU2267:AW2267"/>
    <mergeCell ref="AY2267:BA2267"/>
    <mergeCell ref="AZ2323:BA2324"/>
    <mergeCell ref="Z1950:AI1950"/>
    <mergeCell ref="AN1950:AP1950"/>
    <mergeCell ref="AQ1950:AT1950"/>
    <mergeCell ref="BB1950:BE1950"/>
    <mergeCell ref="BF1950:BH1950"/>
    <mergeCell ref="BB1952:BE1952"/>
    <mergeCell ref="BF1952:BH1952"/>
    <mergeCell ref="AJ1950:AL1950"/>
    <mergeCell ref="AU1950:AW1950"/>
    <mergeCell ref="AY1950:BA1950"/>
    <mergeCell ref="BJ1952:BL1952"/>
    <mergeCell ref="Z2013:AI2013"/>
    <mergeCell ref="AN2013:AP2013"/>
    <mergeCell ref="AQ2013:AT2013"/>
    <mergeCell ref="BB2013:BE2013"/>
    <mergeCell ref="BF2013:BH2013"/>
    <mergeCell ref="BJ2013:BL2013"/>
    <mergeCell ref="AV2010:AW2010"/>
    <mergeCell ref="AX2010:AY2010"/>
    <mergeCell ref="AZ2010:BA2010"/>
    <mergeCell ref="AQ2015:AT2015"/>
    <mergeCell ref="AU2015:AW2015"/>
    <mergeCell ref="AY2015:BA2015"/>
    <mergeCell ref="AE2020:AM2020"/>
    <mergeCell ref="BJ2078:BL2078"/>
    <mergeCell ref="Z2139:AI2139"/>
    <mergeCell ref="BB2139:BE2139"/>
    <mergeCell ref="BF2139:BH2139"/>
    <mergeCell ref="BJ2139:BL2139"/>
    <mergeCell ref="AN2078:AP2078"/>
    <mergeCell ref="AQ2078:AT2078"/>
    <mergeCell ref="AH2002:AI2003"/>
    <mergeCell ref="AJ2002:AK2003"/>
    <mergeCell ref="AL2002:AM2003"/>
    <mergeCell ref="BA1512:BN1512"/>
    <mergeCell ref="AU1448:AW1448"/>
    <mergeCell ref="AJ1509:AL1509"/>
    <mergeCell ref="AU1509:AW1509"/>
    <mergeCell ref="AY1509:BA1509"/>
    <mergeCell ref="AV1506:AW1506"/>
    <mergeCell ref="AT1506:AU1506"/>
    <mergeCell ref="BB1511:BE1511"/>
    <mergeCell ref="BF1511:BH1511"/>
    <mergeCell ref="AU1572:AW1572"/>
    <mergeCell ref="AY1572:BA1572"/>
    <mergeCell ref="AJ1635:AL1635"/>
    <mergeCell ref="AU1635:AW1635"/>
    <mergeCell ref="AY1635:BA1635"/>
    <mergeCell ref="AU1574:AW1574"/>
    <mergeCell ref="AX1630:AY1631"/>
    <mergeCell ref="AV1630:AW1631"/>
    <mergeCell ref="AT1630:AU1631"/>
    <mergeCell ref="AY1574:BA1574"/>
    <mergeCell ref="AH1707:AM1707"/>
    <mergeCell ref="AN1707:AZ1707"/>
    <mergeCell ref="AX1758:AY1758"/>
    <mergeCell ref="BA1701:BN1701"/>
    <mergeCell ref="BB1700:BE1700"/>
    <mergeCell ref="BF1700:BH1700"/>
    <mergeCell ref="BJ1700:BL1700"/>
    <mergeCell ref="BD1707:BM1707"/>
    <mergeCell ref="AZ1758:BA1758"/>
    <mergeCell ref="AV1758:AW1758"/>
    <mergeCell ref="AJ1698:AL1698"/>
    <mergeCell ref="AU1698:AW1698"/>
    <mergeCell ref="AH1770:AM1770"/>
    <mergeCell ref="AN1770:AZ1770"/>
    <mergeCell ref="Z1763:AI1763"/>
    <mergeCell ref="AJ1763:AL1763"/>
    <mergeCell ref="AY1698:BA1698"/>
    <mergeCell ref="AJ1761:AL1761"/>
    <mergeCell ref="AU1761:AW1761"/>
    <mergeCell ref="AY1761:BA1761"/>
    <mergeCell ref="AN1644:AZ1644"/>
    <mergeCell ref="AE1705:AM1705"/>
    <mergeCell ref="AN1705:BM1705"/>
    <mergeCell ref="Z1700:AI1700"/>
    <mergeCell ref="AJ1700:AL1700"/>
    <mergeCell ref="AN1700:AP1700"/>
    <mergeCell ref="AQ1700:AT1700"/>
    <mergeCell ref="AN1763:AP1763"/>
    <mergeCell ref="AQ1763:AT1763"/>
    <mergeCell ref="E1770:AC1770"/>
    <mergeCell ref="H1763:J1763"/>
    <mergeCell ref="D1763:E1763"/>
    <mergeCell ref="C1770:D1770"/>
    <mergeCell ref="B1763:C1763"/>
    <mergeCell ref="BD1770:BM1770"/>
    <mergeCell ref="BL1710:BN1711"/>
    <mergeCell ref="D1507:E1507"/>
    <mergeCell ref="BD1506:BE1506"/>
    <mergeCell ref="BB1506:BC1506"/>
    <mergeCell ref="AZ1506:BA1506"/>
    <mergeCell ref="AX1506:AY1506"/>
    <mergeCell ref="AJ1506:AK1506"/>
    <mergeCell ref="AH1506:AI1506"/>
    <mergeCell ref="AR1506:AS1506"/>
    <mergeCell ref="AP1506:AQ1506"/>
    <mergeCell ref="BF3149:BH3149"/>
    <mergeCell ref="BJ3149:BL3149"/>
    <mergeCell ref="AJ3147:AL3147"/>
    <mergeCell ref="AU3147:AW3147"/>
    <mergeCell ref="AY3147:BA3147"/>
    <mergeCell ref="BJ3086:BL3086"/>
    <mergeCell ref="AN3086:AP3086"/>
    <mergeCell ref="AQ3086:AT3086"/>
    <mergeCell ref="AU3086:AW3086"/>
    <mergeCell ref="AY3086:BA3086"/>
    <mergeCell ref="AJ60:AL60"/>
    <mergeCell ref="AU60:AW60"/>
    <mergeCell ref="AY60:BA60"/>
    <mergeCell ref="AJ123:AL123"/>
    <mergeCell ref="AU123:AW123"/>
    <mergeCell ref="AY123:BA123"/>
    <mergeCell ref="AN69:AZ69"/>
    <mergeCell ref="AZ110:BA111"/>
    <mergeCell ref="AJ108:AK109"/>
    <mergeCell ref="AL108:AM109"/>
    <mergeCell ref="AJ186:AL186"/>
    <mergeCell ref="AU186:AW186"/>
    <mergeCell ref="AY186:BA186"/>
    <mergeCell ref="AJ249:AL249"/>
    <mergeCell ref="AU249:AW249"/>
    <mergeCell ref="AY249:BA249"/>
    <mergeCell ref="AE193:AM193"/>
    <mergeCell ref="AN193:BM193"/>
    <mergeCell ref="AH195:AM195"/>
    <mergeCell ref="AN195:AZ195"/>
    <mergeCell ref="AJ312:AL312"/>
    <mergeCell ref="AU312:AW312"/>
    <mergeCell ref="AY312:BA312"/>
    <mergeCell ref="AJ375:AL375"/>
    <mergeCell ref="AU375:AW375"/>
    <mergeCell ref="AY375:BA375"/>
    <mergeCell ref="AR372:AS372"/>
    <mergeCell ref="AP372:AQ372"/>
    <mergeCell ref="AN372:AO372"/>
    <mergeCell ref="AL372:AM372"/>
    <mergeCell ref="AJ438:AL438"/>
    <mergeCell ref="AU438:AW438"/>
    <mergeCell ref="AY438:BA438"/>
    <mergeCell ref="AJ501:AL501"/>
    <mergeCell ref="AU501:AW501"/>
    <mergeCell ref="AY501:BA501"/>
    <mergeCell ref="AX498:AY498"/>
    <mergeCell ref="AV498:AW498"/>
    <mergeCell ref="AT498:AU498"/>
    <mergeCell ref="AR498:AS498"/>
    <mergeCell ref="AJ627:AL627"/>
    <mergeCell ref="AU627:AW627"/>
    <mergeCell ref="AY627:BA627"/>
    <mergeCell ref="AJ690:AL690"/>
    <mergeCell ref="AU690:AW690"/>
    <mergeCell ref="AY690:BA690"/>
    <mergeCell ref="AH636:AM636"/>
    <mergeCell ref="AN636:AZ636"/>
    <mergeCell ref="AN634:BM634"/>
    <mergeCell ref="Z629:AI629"/>
    <mergeCell ref="AJ753:AL753"/>
    <mergeCell ref="AU753:AW753"/>
    <mergeCell ref="AY753:BA753"/>
    <mergeCell ref="AJ816:AL816"/>
    <mergeCell ref="BF2834:BH2834"/>
    <mergeCell ref="BB2769:BE2769"/>
    <mergeCell ref="BF2769:BH2769"/>
    <mergeCell ref="AN2778:AZ2778"/>
    <mergeCell ref="BD2830:BE2830"/>
    <mergeCell ref="BF2830:BG2830"/>
    <mergeCell ref="BH2830:BI2830"/>
    <mergeCell ref="BF2829:BG2829"/>
    <mergeCell ref="BH2829:BI2829"/>
    <mergeCell ref="AU2897:AW2897"/>
    <mergeCell ref="AY2897:BA2897"/>
    <mergeCell ref="BB2897:BE2897"/>
    <mergeCell ref="BF2897:BH2897"/>
    <mergeCell ref="BB2958:BE2958"/>
    <mergeCell ref="BF2958:BH2958"/>
    <mergeCell ref="BB2955:BC2955"/>
    <mergeCell ref="BD2955:BE2955"/>
    <mergeCell ref="BF2955:BG2955"/>
    <mergeCell ref="BH2955:BI2955"/>
    <mergeCell ref="BJ2958:BL2958"/>
    <mergeCell ref="Z2960:AI2960"/>
    <mergeCell ref="AJ2960:AL2960"/>
    <mergeCell ref="AN2960:AP2960"/>
    <mergeCell ref="AQ2960:AT2960"/>
    <mergeCell ref="AU2960:AW2960"/>
    <mergeCell ref="AY2960:BA2960"/>
    <mergeCell ref="AJ2958:AL2958"/>
    <mergeCell ref="AU2958:AW2958"/>
    <mergeCell ref="AY2958:BA2958"/>
    <mergeCell ref="BJ3084:BL3084"/>
    <mergeCell ref="AJ3084:AL3084"/>
    <mergeCell ref="AU3084:AW3084"/>
    <mergeCell ref="AY3084:BA3084"/>
    <mergeCell ref="AE3028:AM3028"/>
    <mergeCell ref="AN3028:BM3028"/>
    <mergeCell ref="AF3082:AG3082"/>
    <mergeCell ref="BD3082:BE3082"/>
    <mergeCell ref="BB3082:BC3082"/>
    <mergeCell ref="AL3082:AM3082"/>
    <mergeCell ref="BJ3081:BK3081"/>
    <mergeCell ref="BH3079:BI3080"/>
    <mergeCell ref="BJ3079:BK3080"/>
    <mergeCell ref="BL3079:BN3080"/>
    <mergeCell ref="BB3079:BC3080"/>
    <mergeCell ref="BD3079:BE3080"/>
    <mergeCell ref="BF3079:BG3080"/>
    <mergeCell ref="BL3081:BN3081"/>
    <mergeCell ref="BB3081:BC3081"/>
    <mergeCell ref="BD3081:BE3081"/>
    <mergeCell ref="Z3084:AI3084"/>
    <mergeCell ref="AN3084:AP3084"/>
    <mergeCell ref="AQ3084:AT3084"/>
    <mergeCell ref="BB3084:BE3084"/>
    <mergeCell ref="BF3084:BH3084"/>
    <mergeCell ref="AN2834:AP2834"/>
    <mergeCell ref="AU3021:AW3021"/>
    <mergeCell ref="AY3021:BA3021"/>
    <mergeCell ref="AU2769:AW2769"/>
    <mergeCell ref="AY2769:BA2769"/>
    <mergeCell ref="AJ2832:AL2832"/>
    <mergeCell ref="AU2832:AW2832"/>
    <mergeCell ref="AY2832:BA2832"/>
    <mergeCell ref="AJ2895:AL2895"/>
    <mergeCell ref="AU2895:AW2895"/>
    <mergeCell ref="BJ2452:BK2452"/>
    <mergeCell ref="Z2391:AI2391"/>
    <mergeCell ref="AN2391:AP2391"/>
    <mergeCell ref="AQ2391:AT2391"/>
    <mergeCell ref="BB2391:BE2391"/>
    <mergeCell ref="BF2391:BH2391"/>
    <mergeCell ref="BJ2391:BL2391"/>
    <mergeCell ref="AJ2391:AL2391"/>
    <mergeCell ref="AU2391:AW2391"/>
    <mergeCell ref="AY2391:BA2391"/>
    <mergeCell ref="BF2451:BG2451"/>
    <mergeCell ref="AV2451:AW2451"/>
    <mergeCell ref="BD2451:BE2451"/>
    <mergeCell ref="BH2451:BI2451"/>
    <mergeCell ref="BJ2451:BK2451"/>
    <mergeCell ref="BL2451:BN2451"/>
    <mergeCell ref="AX2451:AY2451"/>
    <mergeCell ref="BB2451:BC2451"/>
    <mergeCell ref="AZ2451:BA2451"/>
    <mergeCell ref="AU2456:AW2456"/>
    <mergeCell ref="AY2456:BA2456"/>
    <mergeCell ref="BB2456:BE2456"/>
    <mergeCell ref="BB2454:BE2454"/>
    <mergeCell ref="BF2454:BH2454"/>
    <mergeCell ref="BJ2454:BL2454"/>
    <mergeCell ref="BJ2517:BL2517"/>
    <mergeCell ref="Z2519:AI2519"/>
    <mergeCell ref="AJ2519:AL2519"/>
    <mergeCell ref="AN2519:AP2519"/>
    <mergeCell ref="AQ2519:AT2519"/>
    <mergeCell ref="AU2519:AW2519"/>
    <mergeCell ref="AY2519:BA2519"/>
    <mergeCell ref="BB2519:BE2519"/>
    <mergeCell ref="BF2519:BH2519"/>
    <mergeCell ref="BJ2519:BL2519"/>
    <mergeCell ref="AJ2454:AL2454"/>
    <mergeCell ref="AU2454:AW2454"/>
    <mergeCell ref="AY2454:BA2454"/>
    <mergeCell ref="AN2454:AP2454"/>
    <mergeCell ref="AQ2454:AT2454"/>
    <mergeCell ref="AJ2456:AL2456"/>
    <mergeCell ref="AN2456:AP2456"/>
    <mergeCell ref="AQ2456:AT2456"/>
    <mergeCell ref="AJ2517:AL2517"/>
    <mergeCell ref="AU2517:AW2517"/>
    <mergeCell ref="AY2517:BA2517"/>
    <mergeCell ref="BL2512:BN2513"/>
    <mergeCell ref="BL2486:BN2487"/>
    <mergeCell ref="BD2486:BE2487"/>
    <mergeCell ref="BF2486:BG2487"/>
    <mergeCell ref="BH2486:BI2487"/>
    <mergeCell ref="BJ2486:BK2487"/>
    <mergeCell ref="BL2482:BN2483"/>
    <mergeCell ref="BD2482:BE2483"/>
    <mergeCell ref="BF2482:BG2483"/>
    <mergeCell ref="BH2482:BI2483"/>
    <mergeCell ref="BJ2482:BK2483"/>
    <mergeCell ref="BL2478:BN2479"/>
    <mergeCell ref="BD2478:BE2479"/>
    <mergeCell ref="BF2478:BG2479"/>
    <mergeCell ref="BH2478:BI2479"/>
    <mergeCell ref="BJ2478:BK2479"/>
    <mergeCell ref="BD2404:BE2404"/>
    <mergeCell ref="BF2404:BG2404"/>
    <mergeCell ref="Z1572:AI1572"/>
    <mergeCell ref="AN1572:AP1572"/>
    <mergeCell ref="AQ1572:AT1572"/>
    <mergeCell ref="BB1572:BE1572"/>
    <mergeCell ref="BF1572:BH1572"/>
    <mergeCell ref="BJ1572:BL1572"/>
    <mergeCell ref="AE1516:AM1516"/>
    <mergeCell ref="AH1518:AM1518"/>
    <mergeCell ref="AN1518:AZ1518"/>
    <mergeCell ref="BB1574:BE1574"/>
    <mergeCell ref="BF1574:BH1574"/>
    <mergeCell ref="BJ1574:BL1574"/>
    <mergeCell ref="Z1635:AI1635"/>
    <mergeCell ref="AN1635:AP1635"/>
    <mergeCell ref="AQ1635:AT1635"/>
    <mergeCell ref="BB1635:BE1635"/>
    <mergeCell ref="BF1635:BH1635"/>
    <mergeCell ref="BJ1635:BL1635"/>
    <mergeCell ref="BB1632:BC1632"/>
    <mergeCell ref="AY1637:BA1637"/>
    <mergeCell ref="BB1637:BE1637"/>
    <mergeCell ref="BF1637:BH1637"/>
    <mergeCell ref="BJ1637:BL1637"/>
    <mergeCell ref="Z1698:AI1698"/>
    <mergeCell ref="AN1698:AP1698"/>
    <mergeCell ref="AQ1698:AT1698"/>
    <mergeCell ref="BB1698:BE1698"/>
    <mergeCell ref="BF1698:BH1698"/>
    <mergeCell ref="BJ1698:BL1698"/>
    <mergeCell ref="Z1761:AI1761"/>
    <mergeCell ref="AN1761:AP1761"/>
    <mergeCell ref="AQ1761:AT1761"/>
    <mergeCell ref="BB1761:BE1761"/>
    <mergeCell ref="BF1761:BH1761"/>
    <mergeCell ref="BJ1761:BL1761"/>
    <mergeCell ref="AJ1572:AL1572"/>
    <mergeCell ref="AN1516:BM1516"/>
    <mergeCell ref="BL1750:BN1751"/>
    <mergeCell ref="AZ1559:BA1560"/>
    <mergeCell ref="AX1559:AY1560"/>
    <mergeCell ref="AV1559:AW1560"/>
    <mergeCell ref="AT1559:AU1560"/>
    <mergeCell ref="AR1559:AS1560"/>
    <mergeCell ref="AP1559:AQ1560"/>
    <mergeCell ref="BL1553:BN1554"/>
    <mergeCell ref="BJ1553:BK1554"/>
    <mergeCell ref="BH1553:BI1554"/>
    <mergeCell ref="BF1553:BG1554"/>
    <mergeCell ref="BD1553:BE1554"/>
    <mergeCell ref="BL1549:BN1550"/>
    <mergeCell ref="BJ1549:BK1550"/>
    <mergeCell ref="BH1549:BI1550"/>
    <mergeCell ref="BF1549:BG1550"/>
    <mergeCell ref="BD1549:BE1550"/>
    <mergeCell ref="BB1549:BC1550"/>
    <mergeCell ref="AZ1549:BA1550"/>
    <mergeCell ref="AX1549:AY1550"/>
    <mergeCell ref="BH1547:BI1548"/>
    <mergeCell ref="BF1547:BG1548"/>
    <mergeCell ref="BD1547:BE1548"/>
    <mergeCell ref="BB1547:BC1548"/>
    <mergeCell ref="AZ1547:BA1548"/>
    <mergeCell ref="AX1547:AY1548"/>
    <mergeCell ref="BL1545:BN1546"/>
    <mergeCell ref="AF1220:AG1221"/>
    <mergeCell ref="BJ1299:BK1300"/>
    <mergeCell ref="BH1299:BI1300"/>
    <mergeCell ref="BF1299:BG1300"/>
    <mergeCell ref="BD1299:BE1300"/>
    <mergeCell ref="BJ1287:BK1288"/>
    <mergeCell ref="BH1287:BI1288"/>
    <mergeCell ref="AN1952:AP1952"/>
    <mergeCell ref="AH2085:AM2085"/>
    <mergeCell ref="AN2085:AZ2085"/>
    <mergeCell ref="AY2078:BA2078"/>
    <mergeCell ref="BB2078:BE2078"/>
    <mergeCell ref="BF2078:BH2078"/>
    <mergeCell ref="AU2078:AW2078"/>
    <mergeCell ref="Z2015:AI2015"/>
    <mergeCell ref="AJ2015:AL2015"/>
    <mergeCell ref="AN2015:AP2015"/>
    <mergeCell ref="AE1579:AM1579"/>
    <mergeCell ref="AN1579:BM1579"/>
    <mergeCell ref="Z1574:AI1574"/>
    <mergeCell ref="AJ1574:AL1574"/>
    <mergeCell ref="AN1574:AP1574"/>
    <mergeCell ref="AQ1574:AT1574"/>
    <mergeCell ref="AE1642:AM1642"/>
    <mergeCell ref="AN1642:BM1642"/>
    <mergeCell ref="AH1644:AM1644"/>
    <mergeCell ref="AY1824:BA1824"/>
    <mergeCell ref="AJ1887:AL1887"/>
    <mergeCell ref="AY1385:BA1385"/>
    <mergeCell ref="BB1385:BE1385"/>
    <mergeCell ref="BF1385:BH1385"/>
    <mergeCell ref="BJ1385:BL1385"/>
    <mergeCell ref="Z1446:AI1446"/>
    <mergeCell ref="AN1446:AP1446"/>
    <mergeCell ref="AQ1446:AT1446"/>
    <mergeCell ref="BB1446:BE1446"/>
    <mergeCell ref="BF1446:BH1446"/>
    <mergeCell ref="AH1392:AM1392"/>
    <mergeCell ref="BJ1446:BL1446"/>
    <mergeCell ref="AJ1446:AL1446"/>
    <mergeCell ref="AU1446:AW1446"/>
    <mergeCell ref="BF1763:BH1763"/>
    <mergeCell ref="BJ1763:BL1763"/>
    <mergeCell ref="Z1824:AI1824"/>
    <mergeCell ref="AN1824:AP1824"/>
    <mergeCell ref="AQ1824:AT1824"/>
    <mergeCell ref="BB1824:BE1824"/>
    <mergeCell ref="BF1824:BH1824"/>
    <mergeCell ref="BJ1824:BL1824"/>
    <mergeCell ref="AZ1821:BA1821"/>
    <mergeCell ref="AE1768:AM1768"/>
    <mergeCell ref="AX1821:AY1821"/>
    <mergeCell ref="BB1826:BE1826"/>
    <mergeCell ref="BF1826:BH1826"/>
    <mergeCell ref="BJ1826:BL1826"/>
    <mergeCell ref="Z1887:AI1887"/>
    <mergeCell ref="AN1887:AP1887"/>
    <mergeCell ref="AQ1887:AT1887"/>
    <mergeCell ref="BB1887:BE1887"/>
    <mergeCell ref="BF1887:BH1887"/>
    <mergeCell ref="BJ1887:BL1887"/>
    <mergeCell ref="AU1889:AW1889"/>
    <mergeCell ref="AY1889:BA1889"/>
    <mergeCell ref="BB1889:BE1889"/>
    <mergeCell ref="AY1322:BA1322"/>
    <mergeCell ref="AV1380:AW1380"/>
    <mergeCell ref="AT1380:AU1380"/>
    <mergeCell ref="AR1380:AS1380"/>
    <mergeCell ref="AX1380:AY1380"/>
    <mergeCell ref="AX1378:AY1379"/>
    <mergeCell ref="AV1378:AW1379"/>
    <mergeCell ref="AT1378:AU1379"/>
    <mergeCell ref="AJ1320:AL1320"/>
    <mergeCell ref="AN1392:AZ1392"/>
    <mergeCell ref="AY1446:BA1446"/>
    <mergeCell ref="AU1320:AW1320"/>
    <mergeCell ref="AY1320:BA1320"/>
    <mergeCell ref="AJ1383:AL1383"/>
    <mergeCell ref="AF1244:AG1245"/>
    <mergeCell ref="AJ1228:AK1229"/>
    <mergeCell ref="BL1313:BN1314"/>
    <mergeCell ref="BL1437:BN1438"/>
    <mergeCell ref="BL1439:BN1440"/>
    <mergeCell ref="AE1327:AM1327"/>
    <mergeCell ref="AN1327:BM1327"/>
    <mergeCell ref="Z1322:AI1322"/>
    <mergeCell ref="AJ1322:AL1322"/>
    <mergeCell ref="AN1322:AP1322"/>
    <mergeCell ref="BA1323:BN1323"/>
    <mergeCell ref="AF1228:AG1229"/>
    <mergeCell ref="BH1309:BI1310"/>
    <mergeCell ref="BF1309:BG1310"/>
    <mergeCell ref="BD1309:BE1310"/>
    <mergeCell ref="BB1309:BC1310"/>
    <mergeCell ref="AZ1309:BA1310"/>
    <mergeCell ref="AX1309:AY1310"/>
    <mergeCell ref="AR1315:AS1316"/>
    <mergeCell ref="AP1315:AQ1316"/>
    <mergeCell ref="BD1301:BE1302"/>
    <mergeCell ref="BB1301:BC1302"/>
    <mergeCell ref="AZ1301:BA1302"/>
    <mergeCell ref="AX1301:AY1302"/>
    <mergeCell ref="AV1301:AW1302"/>
    <mergeCell ref="AQ1383:AT1383"/>
    <mergeCell ref="BB1383:BE1383"/>
    <mergeCell ref="BF1383:BH1383"/>
    <mergeCell ref="BJ1383:BL1383"/>
    <mergeCell ref="BF1254:BG1254"/>
    <mergeCell ref="AZ1254:BA1254"/>
    <mergeCell ref="AZ1244:BA1245"/>
    <mergeCell ref="AX1244:AY1245"/>
    <mergeCell ref="AV1244:AW1245"/>
    <mergeCell ref="AL1228:AM1229"/>
    <mergeCell ref="AR1230:AS1231"/>
    <mergeCell ref="AP1230:AQ1231"/>
    <mergeCell ref="AN1230:AO1231"/>
    <mergeCell ref="AT1230:AU1231"/>
    <mergeCell ref="AR1232:AS1233"/>
    <mergeCell ref="AP1232:AQ1233"/>
    <mergeCell ref="AN1232:AO1233"/>
    <mergeCell ref="AP1234:AQ1235"/>
    <mergeCell ref="AN1234:AO1235"/>
    <mergeCell ref="AT1234:AU1235"/>
    <mergeCell ref="AR1236:AS1237"/>
    <mergeCell ref="AP1236:AQ1237"/>
    <mergeCell ref="AN1236:AO1237"/>
    <mergeCell ref="AT1236:AU1237"/>
    <mergeCell ref="BH1285:BI1286"/>
    <mergeCell ref="BF944:BH944"/>
    <mergeCell ref="BJ944:BL944"/>
    <mergeCell ref="Z1005:AI1005"/>
    <mergeCell ref="AN1005:AP1005"/>
    <mergeCell ref="AQ1005:AT1005"/>
    <mergeCell ref="BB1005:BE1005"/>
    <mergeCell ref="BF1005:BH1005"/>
    <mergeCell ref="BJ1005:BL1005"/>
    <mergeCell ref="Z944:AI944"/>
    <mergeCell ref="AU816:AW816"/>
    <mergeCell ref="AY816:BA816"/>
    <mergeCell ref="AN755:AP755"/>
    <mergeCell ref="AQ755:AT755"/>
    <mergeCell ref="AU755:AW755"/>
    <mergeCell ref="AY755:BA755"/>
    <mergeCell ref="AJ879:AL879"/>
    <mergeCell ref="AU879:AW879"/>
    <mergeCell ref="AY879:BA879"/>
    <mergeCell ref="AJ942:AL942"/>
    <mergeCell ref="AU942:AW942"/>
    <mergeCell ref="AY942:BA942"/>
    <mergeCell ref="AN886:BM886"/>
    <mergeCell ref="AH888:AM888"/>
    <mergeCell ref="AN888:AZ888"/>
    <mergeCell ref="AZ939:BA939"/>
    <mergeCell ref="AJ1005:AL1005"/>
    <mergeCell ref="AU1005:AW1005"/>
    <mergeCell ref="AY1005:BA1005"/>
    <mergeCell ref="AE760:AM760"/>
    <mergeCell ref="AN760:BM760"/>
    <mergeCell ref="AH762:AM762"/>
    <mergeCell ref="AN762:AZ762"/>
    <mergeCell ref="AE823:AM823"/>
    <mergeCell ref="AN823:BM823"/>
    <mergeCell ref="Z816:AI816"/>
    <mergeCell ref="BL809:BN810"/>
    <mergeCell ref="BL998:BN999"/>
    <mergeCell ref="Z755:AI755"/>
    <mergeCell ref="AJ755:AL755"/>
    <mergeCell ref="AJ803:AK804"/>
    <mergeCell ref="AH803:AI804"/>
    <mergeCell ref="AF803:AG804"/>
    <mergeCell ref="AD803:AE804"/>
    <mergeCell ref="AB803:AC804"/>
    <mergeCell ref="Z803:AA804"/>
    <mergeCell ref="AV803:AW804"/>
    <mergeCell ref="AT803:AU804"/>
    <mergeCell ref="AR803:AS804"/>
    <mergeCell ref="AP803:AQ804"/>
    <mergeCell ref="AN803:AO804"/>
    <mergeCell ref="AL803:AM804"/>
    <mergeCell ref="BB811:BC812"/>
    <mergeCell ref="BL803:BN804"/>
    <mergeCell ref="BJ803:BK804"/>
    <mergeCell ref="BH803:BI804"/>
    <mergeCell ref="BF803:BG804"/>
    <mergeCell ref="BD803:BE804"/>
    <mergeCell ref="BB803:BC804"/>
    <mergeCell ref="AZ803:BA804"/>
    <mergeCell ref="AX803:AY804"/>
    <mergeCell ref="BB801:BC802"/>
    <mergeCell ref="AZ801:BA802"/>
    <mergeCell ref="AX801:AY802"/>
    <mergeCell ref="AN797:AO798"/>
    <mergeCell ref="AE3091:AM3091"/>
    <mergeCell ref="AN3091:BM3091"/>
    <mergeCell ref="AH3093:AM3093"/>
    <mergeCell ref="AN3093:AZ3093"/>
    <mergeCell ref="AN60:AP60"/>
    <mergeCell ref="Z60:AI60"/>
    <mergeCell ref="AN62:AP62"/>
    <mergeCell ref="AQ60:AT60"/>
    <mergeCell ref="AQ62:AT62"/>
    <mergeCell ref="BB60:BE60"/>
    <mergeCell ref="BF440:BH440"/>
    <mergeCell ref="BJ440:BL440"/>
    <mergeCell ref="Z501:AI501"/>
    <mergeCell ref="AN501:AP501"/>
    <mergeCell ref="AQ501:AT501"/>
    <mergeCell ref="BB501:BE501"/>
    <mergeCell ref="BF501:BH501"/>
    <mergeCell ref="BJ501:BL501"/>
    <mergeCell ref="AH447:AM447"/>
    <mergeCell ref="AN447:AZ447"/>
    <mergeCell ref="Z564:AI564"/>
    <mergeCell ref="AN564:AP564"/>
    <mergeCell ref="AQ564:AT564"/>
    <mergeCell ref="BB564:BE564"/>
    <mergeCell ref="BF564:BH564"/>
    <mergeCell ref="BJ564:BL564"/>
    <mergeCell ref="AJ564:AL564"/>
    <mergeCell ref="AU564:AW564"/>
    <mergeCell ref="AY564:BA564"/>
    <mergeCell ref="BJ566:BL566"/>
    <mergeCell ref="Z627:AI627"/>
    <mergeCell ref="AN627:AP627"/>
    <mergeCell ref="AQ627:AT627"/>
    <mergeCell ref="BB627:BE627"/>
    <mergeCell ref="BF627:BH627"/>
    <mergeCell ref="BJ627:BL627"/>
    <mergeCell ref="Z566:AI566"/>
    <mergeCell ref="AJ566:AL566"/>
    <mergeCell ref="BJ624:BK624"/>
    <mergeCell ref="BB566:BE566"/>
    <mergeCell ref="AN566:AP566"/>
    <mergeCell ref="AQ566:AT566"/>
    <mergeCell ref="AU566:AW566"/>
    <mergeCell ref="AY566:BA566"/>
    <mergeCell ref="BF566:BH566"/>
    <mergeCell ref="BJ753:BL753"/>
    <mergeCell ref="Z692:AI692"/>
    <mergeCell ref="AJ692:AL692"/>
    <mergeCell ref="AN692:AP692"/>
    <mergeCell ref="AQ692:AT692"/>
    <mergeCell ref="AU692:AW692"/>
    <mergeCell ref="AY692:BA692"/>
    <mergeCell ref="AE697:AM697"/>
    <mergeCell ref="AN697:BM697"/>
    <mergeCell ref="AH699:AM699"/>
    <mergeCell ref="BB755:BE755"/>
    <mergeCell ref="BF755:BH755"/>
    <mergeCell ref="BB692:BE692"/>
    <mergeCell ref="BF692:BH692"/>
    <mergeCell ref="BJ692:BL692"/>
    <mergeCell ref="Z753:AI753"/>
    <mergeCell ref="AN753:AP753"/>
    <mergeCell ref="AQ753:AT753"/>
    <mergeCell ref="BB753:BE753"/>
    <mergeCell ref="AE2524:AM2524"/>
    <mergeCell ref="AN2524:BM2524"/>
    <mergeCell ref="Z2517:AI2517"/>
    <mergeCell ref="AN2517:AP2517"/>
    <mergeCell ref="AQ2517:AT2517"/>
    <mergeCell ref="BB2517:BE2517"/>
    <mergeCell ref="AE2713:AM2713"/>
    <mergeCell ref="AN2713:BM2713"/>
    <mergeCell ref="Z2643:AI2643"/>
    <mergeCell ref="AN2643:AP2643"/>
    <mergeCell ref="AQ2643:AT2643"/>
    <mergeCell ref="BB2643:BE2643"/>
    <mergeCell ref="BF2643:BH2643"/>
    <mergeCell ref="BJ2643:BL2643"/>
    <mergeCell ref="Z2645:AI2645"/>
    <mergeCell ref="AQ2645:AT2645"/>
    <mergeCell ref="Z2832:AI2832"/>
    <mergeCell ref="AN2832:AP2832"/>
    <mergeCell ref="AQ2832:AT2832"/>
    <mergeCell ref="BB2832:BE2832"/>
    <mergeCell ref="BF2832:BH2832"/>
    <mergeCell ref="BJ2832:BL2832"/>
    <mergeCell ref="Z2834:AI2834"/>
    <mergeCell ref="B2837:BN2837"/>
    <mergeCell ref="AN2904:AZ2904"/>
    <mergeCell ref="Z2895:AI2895"/>
    <mergeCell ref="AN2895:AP2895"/>
    <mergeCell ref="AQ2895:AT2895"/>
    <mergeCell ref="BB2895:BE2895"/>
    <mergeCell ref="AQ2834:AT2834"/>
    <mergeCell ref="AU2834:AW2834"/>
    <mergeCell ref="AY2834:BA2834"/>
    <mergeCell ref="AN2965:BM2965"/>
    <mergeCell ref="BF2895:BH2895"/>
    <mergeCell ref="BJ2895:BL2895"/>
    <mergeCell ref="Z2897:AI2897"/>
    <mergeCell ref="AN2897:AP2897"/>
    <mergeCell ref="AQ2897:AT2897"/>
    <mergeCell ref="AV2641:AW2641"/>
    <mergeCell ref="BJ2580:BL2580"/>
    <mergeCell ref="Z2582:AI2582"/>
    <mergeCell ref="AJ2582:AL2582"/>
    <mergeCell ref="AN2582:AP2582"/>
    <mergeCell ref="AQ2582:AT2582"/>
    <mergeCell ref="AU2582:AW2582"/>
    <mergeCell ref="AY2582:BA2582"/>
    <mergeCell ref="BJ2640:BK2640"/>
    <mergeCell ref="BJ2641:BK2641"/>
    <mergeCell ref="BB2645:BE2645"/>
    <mergeCell ref="BB2580:BE2580"/>
    <mergeCell ref="BF2580:BH2580"/>
    <mergeCell ref="BD2641:BE2641"/>
    <mergeCell ref="BF2641:BG2641"/>
    <mergeCell ref="BH2641:BI2641"/>
    <mergeCell ref="BF2640:BG2640"/>
    <mergeCell ref="BH2640:BI2640"/>
    <mergeCell ref="BH2632:BI2633"/>
    <mergeCell ref="BF2632:BG2633"/>
    <mergeCell ref="BB2706:BE2706"/>
    <mergeCell ref="BF2706:BH2706"/>
    <mergeCell ref="BJ2706:BL2706"/>
    <mergeCell ref="Z2708:AI2708"/>
    <mergeCell ref="AJ2708:AL2708"/>
    <mergeCell ref="AN2708:AP2708"/>
    <mergeCell ref="BF2141:BH2141"/>
    <mergeCell ref="AN2076:AP2076"/>
    <mergeCell ref="AQ2076:AT2076"/>
    <mergeCell ref="BB2076:BE2076"/>
    <mergeCell ref="BJ2076:BL2076"/>
    <mergeCell ref="BF2136:BG2136"/>
    <mergeCell ref="BH2136:BI2136"/>
    <mergeCell ref="BJ2136:BK2136"/>
    <mergeCell ref="BL2136:BN2136"/>
    <mergeCell ref="AX2136:AY2136"/>
    <mergeCell ref="AN2148:AZ2148"/>
    <mergeCell ref="Z2141:AI2141"/>
    <mergeCell ref="AJ2141:AL2141"/>
    <mergeCell ref="AN2141:AP2141"/>
    <mergeCell ref="AQ2141:AT2141"/>
    <mergeCell ref="BB2141:BE2141"/>
    <mergeCell ref="BA2142:BN2142"/>
    <mergeCell ref="B2144:BN2144"/>
    <mergeCell ref="W2141:Y2141"/>
    <mergeCell ref="B2141:C2141"/>
    <mergeCell ref="AH2211:AM2211"/>
    <mergeCell ref="AN2211:AZ2211"/>
    <mergeCell ref="BJ2141:BL2141"/>
    <mergeCell ref="Z2202:AI2202"/>
    <mergeCell ref="AN2202:AP2202"/>
    <mergeCell ref="AQ2202:AT2202"/>
    <mergeCell ref="BB2202:BE2202"/>
    <mergeCell ref="BF2202:BH2202"/>
    <mergeCell ref="BJ2202:BL2202"/>
    <mergeCell ref="BF2199:BG2199"/>
    <mergeCell ref="AE2146:AM2146"/>
    <mergeCell ref="AN2146:BM2146"/>
    <mergeCell ref="AU2204:AW2204"/>
    <mergeCell ref="AY2204:BA2204"/>
    <mergeCell ref="AE2209:AM2209"/>
    <mergeCell ref="AN2209:BM2209"/>
    <mergeCell ref="BB2204:BE2204"/>
    <mergeCell ref="BA2205:BN2205"/>
    <mergeCell ref="B2207:BN2207"/>
    <mergeCell ref="D2204:E2204"/>
    <mergeCell ref="BF2204:BH2204"/>
    <mergeCell ref="BJ2204:BL2204"/>
    <mergeCell ref="B2204:C2204"/>
    <mergeCell ref="BH2199:BI2199"/>
    <mergeCell ref="BJ2199:BK2199"/>
    <mergeCell ref="BL2199:BN2199"/>
    <mergeCell ref="D2200:E2200"/>
    <mergeCell ref="J2200:K2200"/>
    <mergeCell ref="L2200:M2200"/>
    <mergeCell ref="N2200:O2200"/>
    <mergeCell ref="AT2199:AU2199"/>
    <mergeCell ref="AV2199:AW2199"/>
    <mergeCell ref="AQ2204:AT2204"/>
    <mergeCell ref="W2202:Y2202"/>
    <mergeCell ref="Z2204:AI2204"/>
    <mergeCell ref="B2202:C2202"/>
    <mergeCell ref="D2202:E2202"/>
    <mergeCell ref="H2202:J2202"/>
    <mergeCell ref="L2202:N2202"/>
    <mergeCell ref="O2202:R2202"/>
    <mergeCell ref="S2202:U2202"/>
    <mergeCell ref="W2204:Y2204"/>
    <mergeCell ref="H2204:J2204"/>
    <mergeCell ref="L2204:N2204"/>
    <mergeCell ref="AJ1448:AL1448"/>
    <mergeCell ref="AN1448:AP1448"/>
    <mergeCell ref="AQ1448:AT1448"/>
    <mergeCell ref="BB1448:BE1448"/>
    <mergeCell ref="AY1448:BA1448"/>
    <mergeCell ref="BB1504:BC1505"/>
    <mergeCell ref="AZ1504:BA1505"/>
    <mergeCell ref="AZ1498:BA1499"/>
    <mergeCell ref="Z1194:AI1194"/>
    <mergeCell ref="AN1194:AP1194"/>
    <mergeCell ref="AQ1194:AT1194"/>
    <mergeCell ref="BB1194:BE1194"/>
    <mergeCell ref="BF1194:BH1194"/>
    <mergeCell ref="AJ1194:AL1194"/>
    <mergeCell ref="AU1194:AW1194"/>
    <mergeCell ref="AY1194:BA1194"/>
    <mergeCell ref="AH1140:AM1140"/>
    <mergeCell ref="BJ1194:BL1194"/>
    <mergeCell ref="BF1196:BH1196"/>
    <mergeCell ref="BJ1196:BL1196"/>
    <mergeCell ref="Z1257:AI1257"/>
    <mergeCell ref="AN1257:AP1257"/>
    <mergeCell ref="AQ1257:AT1257"/>
    <mergeCell ref="BB1257:BE1257"/>
    <mergeCell ref="BF1257:BH1257"/>
    <mergeCell ref="BL1254:BN1254"/>
    <mergeCell ref="BJ1254:BK1254"/>
    <mergeCell ref="BH1254:BI1254"/>
    <mergeCell ref="AU1259:AW1259"/>
    <mergeCell ref="AY1259:BA1259"/>
    <mergeCell ref="BB1259:BE1259"/>
    <mergeCell ref="AU1196:AW1196"/>
    <mergeCell ref="AY1196:BA1196"/>
    <mergeCell ref="BB1196:BE1196"/>
    <mergeCell ref="AT1244:AU1245"/>
    <mergeCell ref="AT1242:AU1243"/>
    <mergeCell ref="BJ1259:BL1259"/>
    <mergeCell ref="Z1320:AI1320"/>
    <mergeCell ref="AN1320:AP1320"/>
    <mergeCell ref="AQ1320:AT1320"/>
    <mergeCell ref="BB1320:BE1320"/>
    <mergeCell ref="BF1320:BH1320"/>
    <mergeCell ref="BJ1320:BL1320"/>
    <mergeCell ref="AJ1259:AL1259"/>
    <mergeCell ref="AN1259:AP1259"/>
    <mergeCell ref="AE1264:AM1264"/>
    <mergeCell ref="AQ1259:AT1259"/>
    <mergeCell ref="BB1322:BE1322"/>
    <mergeCell ref="BF1322:BH1322"/>
    <mergeCell ref="BJ1322:BL1322"/>
    <mergeCell ref="Z1383:AI1383"/>
    <mergeCell ref="AN1383:AP1383"/>
    <mergeCell ref="AJ1257:AL1257"/>
    <mergeCell ref="AU1257:AW1257"/>
    <mergeCell ref="AY1257:BA1257"/>
    <mergeCell ref="AQ1196:AT1196"/>
    <mergeCell ref="AR1240:AS1241"/>
    <mergeCell ref="AP1240:AQ1241"/>
    <mergeCell ref="AN1240:AO1241"/>
    <mergeCell ref="AT1216:AU1217"/>
    <mergeCell ref="AL1240:AM1241"/>
    <mergeCell ref="AR1234:AS1235"/>
    <mergeCell ref="AU1383:AW1383"/>
    <mergeCell ref="AY1383:BA1383"/>
    <mergeCell ref="BJ1173:BK1174"/>
    <mergeCell ref="BH1173:BI1174"/>
    <mergeCell ref="BF1173:BG1174"/>
    <mergeCell ref="BD1173:BE1174"/>
    <mergeCell ref="BB1173:BC1174"/>
    <mergeCell ref="AZ1173:BA1174"/>
    <mergeCell ref="AU1068:AW1068"/>
    <mergeCell ref="AY1068:BA1068"/>
    <mergeCell ref="AY1007:BA1007"/>
    <mergeCell ref="BA1008:BN1008"/>
    <mergeCell ref="AT1065:AU1065"/>
    <mergeCell ref="AR1065:AS1065"/>
    <mergeCell ref="W818:Y818"/>
    <mergeCell ref="S818:U818"/>
    <mergeCell ref="L816:N816"/>
    <mergeCell ref="H816:J816"/>
    <mergeCell ref="D816:E816"/>
    <mergeCell ref="O816:R816"/>
    <mergeCell ref="BA819:BN819"/>
    <mergeCell ref="L876:M876"/>
    <mergeCell ref="AE1138:AM1138"/>
    <mergeCell ref="AN1138:BM1138"/>
    <mergeCell ref="AT1191:AU1191"/>
    <mergeCell ref="AR1191:AS1191"/>
    <mergeCell ref="AP1191:AQ1191"/>
    <mergeCell ref="AN1191:AO1191"/>
    <mergeCell ref="AL1191:AM1191"/>
    <mergeCell ref="AJ1191:AK1191"/>
    <mergeCell ref="AH1191:AI1191"/>
    <mergeCell ref="AV1317:AW1317"/>
    <mergeCell ref="AN1140:AZ1140"/>
    <mergeCell ref="AE1201:AM1201"/>
    <mergeCell ref="AN1201:BM1201"/>
    <mergeCell ref="AH1203:AM1203"/>
    <mergeCell ref="AN1203:AZ1203"/>
    <mergeCell ref="Z1196:AI1196"/>
    <mergeCell ref="AJ1196:AL1196"/>
    <mergeCell ref="AN1196:AP1196"/>
    <mergeCell ref="BA1197:BN1197"/>
    <mergeCell ref="AN1264:BM1264"/>
    <mergeCell ref="AH1266:AM1266"/>
    <mergeCell ref="AN1266:AZ1266"/>
    <mergeCell ref="Z818:AI818"/>
    <mergeCell ref="AJ818:AL818"/>
    <mergeCell ref="AN818:AP818"/>
    <mergeCell ref="AQ818:AT818"/>
    <mergeCell ref="AU818:AW818"/>
    <mergeCell ref="AY818:BA818"/>
    <mergeCell ref="BB881:BE881"/>
    <mergeCell ref="BF881:BH881"/>
    <mergeCell ref="BF818:BH818"/>
    <mergeCell ref="BJ818:BL818"/>
    <mergeCell ref="Z879:AI879"/>
    <mergeCell ref="AN879:AP879"/>
    <mergeCell ref="AQ879:AT879"/>
    <mergeCell ref="BB879:BE879"/>
    <mergeCell ref="BF879:BH879"/>
    <mergeCell ref="BJ879:BL879"/>
    <mergeCell ref="AN944:AP944"/>
    <mergeCell ref="AQ944:AT944"/>
    <mergeCell ref="AU944:AW944"/>
    <mergeCell ref="AY944:BA944"/>
    <mergeCell ref="AN881:AP881"/>
    <mergeCell ref="AQ881:AT881"/>
    <mergeCell ref="AU881:AW881"/>
    <mergeCell ref="AY881:BA881"/>
    <mergeCell ref="BA882:BN882"/>
    <mergeCell ref="AX939:AY939"/>
    <mergeCell ref="AE886:AM886"/>
    <mergeCell ref="BB944:BE944"/>
    <mergeCell ref="B3149:C3149"/>
    <mergeCell ref="D3149:E3149"/>
    <mergeCell ref="H3149:J3149"/>
    <mergeCell ref="L3149:N3149"/>
    <mergeCell ref="O3149:R3149"/>
    <mergeCell ref="S3147:U3147"/>
    <mergeCell ref="B3147:C3147"/>
    <mergeCell ref="D3147:E3147"/>
    <mergeCell ref="H3147:J3147"/>
    <mergeCell ref="L3147:N3147"/>
    <mergeCell ref="BA3150:BN3150"/>
    <mergeCell ref="AN3149:AP3149"/>
    <mergeCell ref="AQ3149:AT3149"/>
    <mergeCell ref="AU3149:AW3149"/>
    <mergeCell ref="AY3149:BA3149"/>
    <mergeCell ref="S3149:U3149"/>
    <mergeCell ref="W3149:Y3149"/>
    <mergeCell ref="Z3149:AI3149"/>
    <mergeCell ref="AJ3149:AL3149"/>
    <mergeCell ref="BB3149:BE3149"/>
    <mergeCell ref="AE4:AM4"/>
    <mergeCell ref="AH6:AM6"/>
    <mergeCell ref="AN6:AZ6"/>
    <mergeCell ref="AN4:BM4"/>
    <mergeCell ref="AE67:AM67"/>
    <mergeCell ref="AN67:BM67"/>
    <mergeCell ref="BB62:BE62"/>
    <mergeCell ref="AJ62:AL62"/>
    <mergeCell ref="Z62:AI62"/>
    <mergeCell ref="AU62:AW62"/>
    <mergeCell ref="Z123:AI123"/>
    <mergeCell ref="AN123:AP123"/>
    <mergeCell ref="AQ123:AT123"/>
    <mergeCell ref="BB123:BE123"/>
    <mergeCell ref="BA126:BN126"/>
    <mergeCell ref="E130:AC130"/>
    <mergeCell ref="B128:BN128"/>
    <mergeCell ref="B125:C125"/>
    <mergeCell ref="D125:E125"/>
    <mergeCell ref="H125:J125"/>
    <mergeCell ref="BA252:BN252"/>
    <mergeCell ref="Z251:AI251"/>
    <mergeCell ref="AE130:AM130"/>
    <mergeCell ref="AN130:BM130"/>
    <mergeCell ref="AH132:AM132"/>
    <mergeCell ref="AN132:AZ132"/>
    <mergeCell ref="BJ188:BL188"/>
    <mergeCell ref="BJ183:BK183"/>
    <mergeCell ref="BH183:BI183"/>
    <mergeCell ref="BF183:BG183"/>
    <mergeCell ref="Z249:AI249"/>
    <mergeCell ref="AN249:AP249"/>
    <mergeCell ref="AQ249:AT249"/>
    <mergeCell ref="BB249:BE249"/>
    <mergeCell ref="BF249:BH249"/>
    <mergeCell ref="BJ249:BL249"/>
    <mergeCell ref="AN321:AZ321"/>
    <mergeCell ref="Z312:AI312"/>
    <mergeCell ref="AN312:AP312"/>
    <mergeCell ref="AQ312:AT312"/>
    <mergeCell ref="BB312:BE312"/>
    <mergeCell ref="AE256:AM256"/>
    <mergeCell ref="AN256:BM256"/>
    <mergeCell ref="AZ309:BA309"/>
    <mergeCell ref="B3144:C3144"/>
    <mergeCell ref="D3144:E3144"/>
    <mergeCell ref="H3144:I3144"/>
    <mergeCell ref="J3144:K3144"/>
    <mergeCell ref="L3144:M3144"/>
    <mergeCell ref="N3144:O3144"/>
    <mergeCell ref="P3144:Q3144"/>
    <mergeCell ref="R3144:S3144"/>
    <mergeCell ref="T3144:U3144"/>
    <mergeCell ref="V3144:W3144"/>
    <mergeCell ref="X3144:Y3144"/>
    <mergeCell ref="Z3144:AA3144"/>
    <mergeCell ref="AB3144:AC3144"/>
    <mergeCell ref="AD3144:AE3144"/>
    <mergeCell ref="AF3144:AG3144"/>
    <mergeCell ref="AH3144:AI3144"/>
    <mergeCell ref="AJ3144:AK3144"/>
    <mergeCell ref="AL3144:AM3144"/>
    <mergeCell ref="AN3144:AO3144"/>
    <mergeCell ref="AP3144:AQ3144"/>
    <mergeCell ref="AR3144:AS3144"/>
    <mergeCell ref="AT3144:AU3144"/>
    <mergeCell ref="AV3144:AW3144"/>
    <mergeCell ref="AX3144:AY3144"/>
    <mergeCell ref="AZ3144:BA3144"/>
    <mergeCell ref="BB3144:BC3144"/>
    <mergeCell ref="BD3144:BE3144"/>
    <mergeCell ref="BF3144:BG3144"/>
    <mergeCell ref="BH3144:BI3144"/>
    <mergeCell ref="BJ3144:BK3144"/>
    <mergeCell ref="BL3144:BN3144"/>
    <mergeCell ref="B3134:B3135"/>
    <mergeCell ref="C3134:D3134"/>
    <mergeCell ref="E3134:E3135"/>
    <mergeCell ref="F3134:F3135"/>
    <mergeCell ref="H3134:I3135"/>
    <mergeCell ref="J3134:K3135"/>
    <mergeCell ref="G3134:G3135"/>
    <mergeCell ref="L3134:M3135"/>
    <mergeCell ref="N3134:O3135"/>
    <mergeCell ref="P3134:Q3135"/>
    <mergeCell ref="R3134:S3135"/>
    <mergeCell ref="T3134:U3135"/>
    <mergeCell ref="V3134:W3135"/>
    <mergeCell ref="X3134:Y3135"/>
    <mergeCell ref="Z3134:AA3135"/>
    <mergeCell ref="AB3134:AC3135"/>
    <mergeCell ref="AD3134:AE3135"/>
    <mergeCell ref="AF3134:AG3135"/>
    <mergeCell ref="AH3134:AI3135"/>
    <mergeCell ref="BD3134:BE3135"/>
    <mergeCell ref="BF3134:BG3135"/>
    <mergeCell ref="AJ3134:AK3135"/>
    <mergeCell ref="AL3134:AM3135"/>
    <mergeCell ref="AN3134:AO3135"/>
    <mergeCell ref="AP3134:AQ3135"/>
    <mergeCell ref="AR3134:AS3135"/>
    <mergeCell ref="AT3134:AU3135"/>
    <mergeCell ref="O3147:R3147"/>
    <mergeCell ref="D3145:E3145"/>
    <mergeCell ref="J3145:K3145"/>
    <mergeCell ref="L3145:M3145"/>
    <mergeCell ref="N3145:O3145"/>
    <mergeCell ref="AZ3145:BA3145"/>
    <mergeCell ref="AD3145:AE3145"/>
    <mergeCell ref="AF3145:AG3145"/>
    <mergeCell ref="AH3145:AI3145"/>
    <mergeCell ref="AJ3145:AK3145"/>
    <mergeCell ref="W3147:Y3147"/>
    <mergeCell ref="BD3145:BE3145"/>
    <mergeCell ref="BF3145:BG3145"/>
    <mergeCell ref="BH3145:BI3145"/>
    <mergeCell ref="BJ3145:BK3145"/>
    <mergeCell ref="BL3145:BN3145"/>
    <mergeCell ref="BB3145:BC3145"/>
    <mergeCell ref="AL3145:AM3145"/>
    <mergeCell ref="AN3145:AO3145"/>
    <mergeCell ref="AP3145:AQ3145"/>
    <mergeCell ref="Z3147:AI3147"/>
    <mergeCell ref="AN3147:AP3147"/>
    <mergeCell ref="AQ3147:AT3147"/>
    <mergeCell ref="BB3147:BE3147"/>
    <mergeCell ref="BF3147:BH3147"/>
    <mergeCell ref="BJ3147:BL3147"/>
    <mergeCell ref="B3142:C3143"/>
    <mergeCell ref="D3142:E3143"/>
    <mergeCell ref="H3142:I3143"/>
    <mergeCell ref="J3142:K3143"/>
    <mergeCell ref="L3142:M3143"/>
    <mergeCell ref="N3142:O3143"/>
    <mergeCell ref="P3142:Q3143"/>
    <mergeCell ref="R3142:S3143"/>
    <mergeCell ref="T3142:U3143"/>
    <mergeCell ref="V3142:W3143"/>
    <mergeCell ref="X3142:Y3143"/>
    <mergeCell ref="Z3142:AA3143"/>
    <mergeCell ref="AB3142:AC3143"/>
    <mergeCell ref="AD3142:AE3143"/>
    <mergeCell ref="AF3142:AG3143"/>
    <mergeCell ref="AH3142:AI3143"/>
    <mergeCell ref="AJ3142:AK3143"/>
    <mergeCell ref="AL3142:AM3143"/>
    <mergeCell ref="AN3142:AO3143"/>
    <mergeCell ref="AP3142:AQ3143"/>
    <mergeCell ref="AR3142:AS3143"/>
    <mergeCell ref="AT3142:AU3143"/>
    <mergeCell ref="AV3142:AW3143"/>
    <mergeCell ref="AX3142:AY3143"/>
    <mergeCell ref="AZ3142:BA3143"/>
    <mergeCell ref="BB3142:BC3143"/>
    <mergeCell ref="BD3142:BE3143"/>
    <mergeCell ref="BF3142:BG3143"/>
    <mergeCell ref="BH3142:BI3143"/>
    <mergeCell ref="BJ3142:BK3143"/>
    <mergeCell ref="BL3142:BN3143"/>
    <mergeCell ref="BO3142:BO3143"/>
    <mergeCell ref="BP3142:BP3143"/>
    <mergeCell ref="B3136:B3137"/>
    <mergeCell ref="C3136:D3136"/>
    <mergeCell ref="E3136:E3137"/>
    <mergeCell ref="F3136:F3137"/>
    <mergeCell ref="H3136:I3137"/>
    <mergeCell ref="J3136:K3137"/>
    <mergeCell ref="G3136:G3137"/>
    <mergeCell ref="L3136:M3137"/>
    <mergeCell ref="N3136:O3137"/>
    <mergeCell ref="P3136:Q3137"/>
    <mergeCell ref="R3136:S3137"/>
    <mergeCell ref="T3136:U3137"/>
    <mergeCell ref="V3136:W3137"/>
    <mergeCell ref="X3136:Y3137"/>
    <mergeCell ref="Z3136:AA3137"/>
    <mergeCell ref="AB3136:AC3137"/>
    <mergeCell ref="AD3136:AE3137"/>
    <mergeCell ref="AF3136:AG3137"/>
    <mergeCell ref="AH3136:AI3137"/>
    <mergeCell ref="BD3136:BE3137"/>
    <mergeCell ref="BF3136:BG3137"/>
    <mergeCell ref="AJ3136:AK3137"/>
    <mergeCell ref="AL3136:AM3137"/>
    <mergeCell ref="AN3136:AO3137"/>
    <mergeCell ref="AP3136:AQ3137"/>
    <mergeCell ref="AR3136:AS3137"/>
    <mergeCell ref="AT3136:AU3137"/>
    <mergeCell ref="BH3136:BI3137"/>
    <mergeCell ref="BJ3136:BK3137"/>
    <mergeCell ref="BL3136:BN3137"/>
    <mergeCell ref="BO3136:BO3137"/>
    <mergeCell ref="BP3136:BP3137"/>
    <mergeCell ref="C3137:D3137"/>
    <mergeCell ref="AV3136:AW3137"/>
    <mergeCell ref="AX3136:AY3137"/>
    <mergeCell ref="AZ3136:BA3137"/>
    <mergeCell ref="BB3136:BC3137"/>
    <mergeCell ref="AR3138:AS3139"/>
    <mergeCell ref="AT3138:AU3139"/>
    <mergeCell ref="AV3138:AW3139"/>
    <mergeCell ref="AX3138:AY3139"/>
    <mergeCell ref="AZ3138:BA3139"/>
    <mergeCell ref="BB3138:BC3139"/>
    <mergeCell ref="BD3138:BE3139"/>
    <mergeCell ref="BF3138:BG3139"/>
    <mergeCell ref="BH3138:BI3139"/>
    <mergeCell ref="BJ3138:BK3139"/>
    <mergeCell ref="BL3138:BN3139"/>
    <mergeCell ref="BO3138:BO3139"/>
    <mergeCell ref="BP3138:BP3139"/>
    <mergeCell ref="C3139:D3139"/>
    <mergeCell ref="B3140:B3141"/>
    <mergeCell ref="C3140:D3140"/>
    <mergeCell ref="E3140:E3141"/>
    <mergeCell ref="F3140:F3141"/>
    <mergeCell ref="G3140:G3141"/>
    <mergeCell ref="H3140:I3141"/>
    <mergeCell ref="J3140:K3141"/>
    <mergeCell ref="L3140:M3141"/>
    <mergeCell ref="N3140:O3141"/>
    <mergeCell ref="P3140:Q3141"/>
    <mergeCell ref="R3140:S3141"/>
    <mergeCell ref="BH3134:BI3135"/>
    <mergeCell ref="BJ3134:BK3135"/>
    <mergeCell ref="BL3134:BN3135"/>
    <mergeCell ref="BO3134:BO3135"/>
    <mergeCell ref="BP3134:BP3135"/>
    <mergeCell ref="C3135:D3135"/>
    <mergeCell ref="AV3134:AW3135"/>
    <mergeCell ref="AX3134:AY3135"/>
    <mergeCell ref="AZ3134:BA3135"/>
    <mergeCell ref="BB3134:BC3135"/>
    <mergeCell ref="B3132:B3133"/>
    <mergeCell ref="C3132:D3132"/>
    <mergeCell ref="E3132:E3133"/>
    <mergeCell ref="F3132:F3133"/>
    <mergeCell ref="H3132:I3133"/>
    <mergeCell ref="J3132:K3133"/>
    <mergeCell ref="G3132:G3133"/>
    <mergeCell ref="L3132:M3133"/>
    <mergeCell ref="N3132:O3133"/>
    <mergeCell ref="P3132:Q3133"/>
    <mergeCell ref="R3132:S3133"/>
    <mergeCell ref="T3132:U3133"/>
    <mergeCell ref="V3132:W3133"/>
    <mergeCell ref="X3132:Y3133"/>
    <mergeCell ref="Z3132:AA3133"/>
    <mergeCell ref="AB3132:AC3133"/>
    <mergeCell ref="AD3132:AE3133"/>
    <mergeCell ref="AF3132:AG3133"/>
    <mergeCell ref="AH3132:AI3133"/>
    <mergeCell ref="BD3132:BE3133"/>
    <mergeCell ref="BF3132:BG3133"/>
    <mergeCell ref="AJ3132:AK3133"/>
    <mergeCell ref="AL3132:AM3133"/>
    <mergeCell ref="AN3132:AO3133"/>
    <mergeCell ref="AP3132:AQ3133"/>
    <mergeCell ref="AR3132:AS3133"/>
    <mergeCell ref="AT3132:AU3133"/>
    <mergeCell ref="BH3132:BI3133"/>
    <mergeCell ref="BJ3132:BK3133"/>
    <mergeCell ref="BL3132:BN3133"/>
    <mergeCell ref="BO3132:BO3133"/>
    <mergeCell ref="BP3132:BP3133"/>
    <mergeCell ref="C3133:D3133"/>
    <mergeCell ref="AV3132:AW3133"/>
    <mergeCell ref="AX3132:AY3133"/>
    <mergeCell ref="AZ3132:BA3133"/>
    <mergeCell ref="BB3132:BC3133"/>
    <mergeCell ref="B3130:B3131"/>
    <mergeCell ref="C3130:D3130"/>
    <mergeCell ref="E3130:E3131"/>
    <mergeCell ref="F3130:F3131"/>
    <mergeCell ref="H3130:I3131"/>
    <mergeCell ref="J3130:K3131"/>
    <mergeCell ref="G3130:G3131"/>
    <mergeCell ref="L3130:M3131"/>
    <mergeCell ref="N3130:O3131"/>
    <mergeCell ref="P3130:Q3131"/>
    <mergeCell ref="R3130:S3131"/>
    <mergeCell ref="T3130:U3131"/>
    <mergeCell ref="V3130:W3131"/>
    <mergeCell ref="X3130:Y3131"/>
    <mergeCell ref="Z3130:AA3131"/>
    <mergeCell ref="AB3130:AC3131"/>
    <mergeCell ref="AD3130:AE3131"/>
    <mergeCell ref="AF3130:AG3131"/>
    <mergeCell ref="AH3130:AI3131"/>
    <mergeCell ref="BD3130:BE3131"/>
    <mergeCell ref="BF3130:BG3131"/>
    <mergeCell ref="AJ3130:AK3131"/>
    <mergeCell ref="AL3130:AM3131"/>
    <mergeCell ref="AN3130:AO3131"/>
    <mergeCell ref="AP3130:AQ3131"/>
    <mergeCell ref="AR3130:AS3131"/>
    <mergeCell ref="AT3130:AU3131"/>
    <mergeCell ref="BH3130:BI3131"/>
    <mergeCell ref="BJ3130:BK3131"/>
    <mergeCell ref="BL3130:BN3131"/>
    <mergeCell ref="BO3130:BO3131"/>
    <mergeCell ref="BP3130:BP3131"/>
    <mergeCell ref="C3131:D3131"/>
    <mergeCell ref="AV3130:AW3131"/>
    <mergeCell ref="AX3130:AY3131"/>
    <mergeCell ref="AZ3130:BA3131"/>
    <mergeCell ref="BB3130:BC3131"/>
    <mergeCell ref="B3128:B3129"/>
    <mergeCell ref="C3128:D3128"/>
    <mergeCell ref="E3128:E3129"/>
    <mergeCell ref="F3128:F3129"/>
    <mergeCell ref="H3128:I3129"/>
    <mergeCell ref="J3128:K3129"/>
    <mergeCell ref="G3128:G3129"/>
    <mergeCell ref="L3128:M3129"/>
    <mergeCell ref="N3128:O3129"/>
    <mergeCell ref="P3128:Q3129"/>
    <mergeCell ref="R3128:S3129"/>
    <mergeCell ref="T3128:U3129"/>
    <mergeCell ref="V3128:W3129"/>
    <mergeCell ref="X3128:Y3129"/>
    <mergeCell ref="Z3128:AA3129"/>
    <mergeCell ref="AB3128:AC3129"/>
    <mergeCell ref="AD3128:AE3129"/>
    <mergeCell ref="AF3128:AG3129"/>
    <mergeCell ref="AH3128:AI3129"/>
    <mergeCell ref="BD3128:BE3129"/>
    <mergeCell ref="BF3128:BG3129"/>
    <mergeCell ref="AJ3128:AK3129"/>
    <mergeCell ref="AL3128:AM3129"/>
    <mergeCell ref="AN3128:AO3129"/>
    <mergeCell ref="AP3128:AQ3129"/>
    <mergeCell ref="AR3128:AS3129"/>
    <mergeCell ref="AT3128:AU3129"/>
    <mergeCell ref="BH3128:BI3129"/>
    <mergeCell ref="BJ3128:BK3129"/>
    <mergeCell ref="BL3128:BN3129"/>
    <mergeCell ref="BO3128:BO3129"/>
    <mergeCell ref="BP3128:BP3129"/>
    <mergeCell ref="C3129:D3129"/>
    <mergeCell ref="AV3128:AW3129"/>
    <mergeCell ref="AX3128:AY3129"/>
    <mergeCell ref="AZ3128:BA3129"/>
    <mergeCell ref="BB3128:BC3129"/>
    <mergeCell ref="B3126:B3127"/>
    <mergeCell ref="C3126:D3126"/>
    <mergeCell ref="E3126:E3127"/>
    <mergeCell ref="F3126:F3127"/>
    <mergeCell ref="H3126:I3127"/>
    <mergeCell ref="J3126:K3127"/>
    <mergeCell ref="G3126:G3127"/>
    <mergeCell ref="L3126:M3127"/>
    <mergeCell ref="N3126:O3127"/>
    <mergeCell ref="P3126:Q3127"/>
    <mergeCell ref="R3126:S3127"/>
    <mergeCell ref="T3126:U3127"/>
    <mergeCell ref="V3126:W3127"/>
    <mergeCell ref="X3126:Y3127"/>
    <mergeCell ref="Z3126:AA3127"/>
    <mergeCell ref="AB3126:AC3127"/>
    <mergeCell ref="AD3126:AE3127"/>
    <mergeCell ref="AF3126:AG3127"/>
    <mergeCell ref="AH3126:AI3127"/>
    <mergeCell ref="BD3126:BE3127"/>
    <mergeCell ref="BF3126:BG3127"/>
    <mergeCell ref="AJ3126:AK3127"/>
    <mergeCell ref="AL3126:AM3127"/>
    <mergeCell ref="AN3126:AO3127"/>
    <mergeCell ref="AP3126:AQ3127"/>
    <mergeCell ref="AR3126:AS3127"/>
    <mergeCell ref="AT3126:AU3127"/>
    <mergeCell ref="BH3126:BI3127"/>
    <mergeCell ref="BJ3126:BK3127"/>
    <mergeCell ref="BL3126:BN3127"/>
    <mergeCell ref="BO3126:BO3127"/>
    <mergeCell ref="BP3126:BP3127"/>
    <mergeCell ref="C3127:D3127"/>
    <mergeCell ref="AV3126:AW3127"/>
    <mergeCell ref="AX3126:AY3127"/>
    <mergeCell ref="AZ3126:BA3127"/>
    <mergeCell ref="BB3126:BC3127"/>
    <mergeCell ref="B3124:B3125"/>
    <mergeCell ref="C3124:D3124"/>
    <mergeCell ref="E3124:E3125"/>
    <mergeCell ref="F3124:F3125"/>
    <mergeCell ref="H3124:I3125"/>
    <mergeCell ref="J3124:K3125"/>
    <mergeCell ref="G3124:G3125"/>
    <mergeCell ref="L3124:M3125"/>
    <mergeCell ref="N3124:O3125"/>
    <mergeCell ref="P3124:Q3125"/>
    <mergeCell ref="R3124:S3125"/>
    <mergeCell ref="T3124:U3125"/>
    <mergeCell ref="V3124:W3125"/>
    <mergeCell ref="X3124:Y3125"/>
    <mergeCell ref="Z3124:AA3125"/>
    <mergeCell ref="AB3124:AC3125"/>
    <mergeCell ref="AD3124:AE3125"/>
    <mergeCell ref="AF3124:AG3125"/>
    <mergeCell ref="AH3124:AI3125"/>
    <mergeCell ref="BD3124:BE3125"/>
    <mergeCell ref="BF3124:BG3125"/>
    <mergeCell ref="AJ3124:AK3125"/>
    <mergeCell ref="AL3124:AM3125"/>
    <mergeCell ref="AN3124:AO3125"/>
    <mergeCell ref="AP3124:AQ3125"/>
    <mergeCell ref="AR3124:AS3125"/>
    <mergeCell ref="AT3124:AU3125"/>
    <mergeCell ref="BH3124:BI3125"/>
    <mergeCell ref="BJ3124:BK3125"/>
    <mergeCell ref="BL3124:BN3125"/>
    <mergeCell ref="BO3124:BO3125"/>
    <mergeCell ref="BP3124:BP3125"/>
    <mergeCell ref="C3125:D3125"/>
    <mergeCell ref="AV3124:AW3125"/>
    <mergeCell ref="AX3124:AY3125"/>
    <mergeCell ref="AZ3124:BA3125"/>
    <mergeCell ref="BB3124:BC3125"/>
    <mergeCell ref="B3122:B3123"/>
    <mergeCell ref="C3122:D3122"/>
    <mergeCell ref="E3122:E3123"/>
    <mergeCell ref="F3122:F3123"/>
    <mergeCell ref="H3122:I3123"/>
    <mergeCell ref="J3122:K3123"/>
    <mergeCell ref="G3122:G3123"/>
    <mergeCell ref="L3122:M3123"/>
    <mergeCell ref="N3122:O3123"/>
    <mergeCell ref="P3122:Q3123"/>
    <mergeCell ref="R3122:S3123"/>
    <mergeCell ref="T3122:U3123"/>
    <mergeCell ref="V3122:W3123"/>
    <mergeCell ref="X3122:Y3123"/>
    <mergeCell ref="Z3122:AA3123"/>
    <mergeCell ref="AB3122:AC3123"/>
    <mergeCell ref="AD3122:AE3123"/>
    <mergeCell ref="AF3122:AG3123"/>
    <mergeCell ref="AH3122:AI3123"/>
    <mergeCell ref="BD3122:BE3123"/>
    <mergeCell ref="BF3122:BG3123"/>
    <mergeCell ref="AJ3122:AK3123"/>
    <mergeCell ref="AL3122:AM3123"/>
    <mergeCell ref="AN3122:AO3123"/>
    <mergeCell ref="AP3122:AQ3123"/>
    <mergeCell ref="AR3122:AS3123"/>
    <mergeCell ref="AT3122:AU3123"/>
    <mergeCell ref="BH3122:BI3123"/>
    <mergeCell ref="BJ3122:BK3123"/>
    <mergeCell ref="BL3122:BN3123"/>
    <mergeCell ref="BO3122:BO3123"/>
    <mergeCell ref="BP3122:BP3123"/>
    <mergeCell ref="C3123:D3123"/>
    <mergeCell ref="AV3122:AW3123"/>
    <mergeCell ref="AX3122:AY3123"/>
    <mergeCell ref="AZ3122:BA3123"/>
    <mergeCell ref="BB3122:BC3123"/>
    <mergeCell ref="B3120:B3121"/>
    <mergeCell ref="C3120:D3120"/>
    <mergeCell ref="E3120:E3121"/>
    <mergeCell ref="F3120:F3121"/>
    <mergeCell ref="H3120:I3121"/>
    <mergeCell ref="J3120:K3121"/>
    <mergeCell ref="G3120:G3121"/>
    <mergeCell ref="L3120:M3121"/>
    <mergeCell ref="N3120:O3121"/>
    <mergeCell ref="P3120:Q3121"/>
    <mergeCell ref="R3120:S3121"/>
    <mergeCell ref="T3120:U3121"/>
    <mergeCell ref="V3120:W3121"/>
    <mergeCell ref="X3120:Y3121"/>
    <mergeCell ref="Z3120:AA3121"/>
    <mergeCell ref="AB3120:AC3121"/>
    <mergeCell ref="AD3120:AE3121"/>
    <mergeCell ref="AF3120:AG3121"/>
    <mergeCell ref="AH3120:AI3121"/>
    <mergeCell ref="BD3120:BE3121"/>
    <mergeCell ref="BF3120:BG3121"/>
    <mergeCell ref="AJ3120:AK3121"/>
    <mergeCell ref="AL3120:AM3121"/>
    <mergeCell ref="AN3120:AO3121"/>
    <mergeCell ref="AP3120:AQ3121"/>
    <mergeCell ref="AR3120:AS3121"/>
    <mergeCell ref="AT3120:AU3121"/>
    <mergeCell ref="BH3120:BI3121"/>
    <mergeCell ref="BJ3120:BK3121"/>
    <mergeCell ref="BL3120:BN3121"/>
    <mergeCell ref="BO3120:BO3121"/>
    <mergeCell ref="BP3120:BP3121"/>
    <mergeCell ref="C3121:D3121"/>
    <mergeCell ref="AV3120:AW3121"/>
    <mergeCell ref="AX3120:AY3121"/>
    <mergeCell ref="AZ3120:BA3121"/>
    <mergeCell ref="BB3120:BC3121"/>
    <mergeCell ref="B3118:B3119"/>
    <mergeCell ref="C3118:D3118"/>
    <mergeCell ref="E3118:E3119"/>
    <mergeCell ref="F3118:F3119"/>
    <mergeCell ref="H3118:I3119"/>
    <mergeCell ref="J3118:K3119"/>
    <mergeCell ref="G3118:G3119"/>
    <mergeCell ref="L3118:M3119"/>
    <mergeCell ref="N3118:O3119"/>
    <mergeCell ref="P3118:Q3119"/>
    <mergeCell ref="R3118:S3119"/>
    <mergeCell ref="T3118:U3119"/>
    <mergeCell ref="V3118:W3119"/>
    <mergeCell ref="X3118:Y3119"/>
    <mergeCell ref="Z3118:AA3119"/>
    <mergeCell ref="AB3118:AC3119"/>
    <mergeCell ref="AD3118:AE3119"/>
    <mergeCell ref="AF3118:AG3119"/>
    <mergeCell ref="AH3118:AI3119"/>
    <mergeCell ref="BD3118:BE3119"/>
    <mergeCell ref="BF3118:BG3119"/>
    <mergeCell ref="AJ3118:AK3119"/>
    <mergeCell ref="AL3118:AM3119"/>
    <mergeCell ref="AN3118:AO3119"/>
    <mergeCell ref="AP3118:AQ3119"/>
    <mergeCell ref="AR3118:AS3119"/>
    <mergeCell ref="AT3118:AU3119"/>
    <mergeCell ref="BH3118:BI3119"/>
    <mergeCell ref="BJ3118:BK3119"/>
    <mergeCell ref="BL3118:BN3119"/>
    <mergeCell ref="BO3118:BO3119"/>
    <mergeCell ref="BP3118:BP3119"/>
    <mergeCell ref="C3119:D3119"/>
    <mergeCell ref="AV3118:AW3119"/>
    <mergeCell ref="AX3118:AY3119"/>
    <mergeCell ref="AZ3118:BA3119"/>
    <mergeCell ref="BB3118:BC3119"/>
    <mergeCell ref="B3116:B3117"/>
    <mergeCell ref="C3116:D3116"/>
    <mergeCell ref="E3116:E3117"/>
    <mergeCell ref="F3116:F3117"/>
    <mergeCell ref="H3116:I3117"/>
    <mergeCell ref="J3116:K3117"/>
    <mergeCell ref="G3116:G3117"/>
    <mergeCell ref="L3116:M3117"/>
    <mergeCell ref="N3116:O3117"/>
    <mergeCell ref="P3116:Q3117"/>
    <mergeCell ref="R3116:S3117"/>
    <mergeCell ref="T3116:U3117"/>
    <mergeCell ref="V3116:W3117"/>
    <mergeCell ref="X3116:Y3117"/>
    <mergeCell ref="Z3116:AA3117"/>
    <mergeCell ref="AB3116:AC3117"/>
    <mergeCell ref="AD3116:AE3117"/>
    <mergeCell ref="AF3116:AG3117"/>
    <mergeCell ref="AH3116:AI3117"/>
    <mergeCell ref="BD3116:BE3117"/>
    <mergeCell ref="BF3116:BG3117"/>
    <mergeCell ref="AJ3116:AK3117"/>
    <mergeCell ref="AL3116:AM3117"/>
    <mergeCell ref="AN3116:AO3117"/>
    <mergeCell ref="AP3116:AQ3117"/>
    <mergeCell ref="AR3116:AS3117"/>
    <mergeCell ref="AT3116:AU3117"/>
    <mergeCell ref="BH3116:BI3117"/>
    <mergeCell ref="BJ3116:BK3117"/>
    <mergeCell ref="BL3116:BN3117"/>
    <mergeCell ref="BO3116:BO3117"/>
    <mergeCell ref="BP3116:BP3117"/>
    <mergeCell ref="C3117:D3117"/>
    <mergeCell ref="AV3116:AW3117"/>
    <mergeCell ref="AX3116:AY3117"/>
    <mergeCell ref="AZ3116:BA3117"/>
    <mergeCell ref="BB3116:BC3117"/>
    <mergeCell ref="B3114:B3115"/>
    <mergeCell ref="C3114:D3114"/>
    <mergeCell ref="E3114:E3115"/>
    <mergeCell ref="F3114:F3115"/>
    <mergeCell ref="H3114:I3115"/>
    <mergeCell ref="J3114:K3115"/>
    <mergeCell ref="G3114:G3115"/>
    <mergeCell ref="L3114:M3115"/>
    <mergeCell ref="N3114:O3115"/>
    <mergeCell ref="P3114:Q3115"/>
    <mergeCell ref="R3114:S3115"/>
    <mergeCell ref="T3114:U3115"/>
    <mergeCell ref="V3114:W3115"/>
    <mergeCell ref="X3114:Y3115"/>
    <mergeCell ref="Z3114:AA3115"/>
    <mergeCell ref="AB3114:AC3115"/>
    <mergeCell ref="AD3114:AE3115"/>
    <mergeCell ref="AF3114:AG3115"/>
    <mergeCell ref="AH3114:AI3115"/>
    <mergeCell ref="BD3114:BE3115"/>
    <mergeCell ref="BF3114:BG3115"/>
    <mergeCell ref="AJ3114:AK3115"/>
    <mergeCell ref="AL3114:AM3115"/>
    <mergeCell ref="AN3114:AO3115"/>
    <mergeCell ref="AP3114:AQ3115"/>
    <mergeCell ref="AR3114:AS3115"/>
    <mergeCell ref="AT3114:AU3115"/>
    <mergeCell ref="BH3114:BI3115"/>
    <mergeCell ref="BJ3114:BK3115"/>
    <mergeCell ref="BL3114:BN3115"/>
    <mergeCell ref="BO3114:BO3115"/>
    <mergeCell ref="BP3114:BP3115"/>
    <mergeCell ref="C3115:D3115"/>
    <mergeCell ref="AV3114:AW3115"/>
    <mergeCell ref="AX3114:AY3115"/>
    <mergeCell ref="AZ3114:BA3115"/>
    <mergeCell ref="BB3114:BC3115"/>
    <mergeCell ref="B3112:B3113"/>
    <mergeCell ref="C3112:D3112"/>
    <mergeCell ref="E3112:E3113"/>
    <mergeCell ref="F3112:F3113"/>
    <mergeCell ref="H3112:I3113"/>
    <mergeCell ref="J3112:K3113"/>
    <mergeCell ref="G3112:G3113"/>
    <mergeCell ref="L3112:M3113"/>
    <mergeCell ref="N3112:O3113"/>
    <mergeCell ref="P3112:Q3113"/>
    <mergeCell ref="R3112:S3113"/>
    <mergeCell ref="T3112:U3113"/>
    <mergeCell ref="V3112:W3113"/>
    <mergeCell ref="X3112:Y3113"/>
    <mergeCell ref="Z3112:AA3113"/>
    <mergeCell ref="AB3112:AC3113"/>
    <mergeCell ref="AD3112:AE3113"/>
    <mergeCell ref="AF3112:AG3113"/>
    <mergeCell ref="AH3112:AI3113"/>
    <mergeCell ref="BD3112:BE3113"/>
    <mergeCell ref="BF3112:BG3113"/>
    <mergeCell ref="AJ3112:AK3113"/>
    <mergeCell ref="AL3112:AM3113"/>
    <mergeCell ref="AN3112:AO3113"/>
    <mergeCell ref="AP3112:AQ3113"/>
    <mergeCell ref="AR3112:AS3113"/>
    <mergeCell ref="AT3112:AU3113"/>
    <mergeCell ref="BH3112:BI3113"/>
    <mergeCell ref="BJ3112:BK3113"/>
    <mergeCell ref="BL3112:BN3113"/>
    <mergeCell ref="BO3112:BO3113"/>
    <mergeCell ref="BP3112:BP3113"/>
    <mergeCell ref="C3113:D3113"/>
    <mergeCell ref="AV3112:AW3113"/>
    <mergeCell ref="AX3112:AY3113"/>
    <mergeCell ref="AZ3112:BA3113"/>
    <mergeCell ref="BB3112:BC3113"/>
    <mergeCell ref="B3110:B3111"/>
    <mergeCell ref="C3110:D3110"/>
    <mergeCell ref="E3110:E3111"/>
    <mergeCell ref="F3110:F3111"/>
    <mergeCell ref="H3110:I3111"/>
    <mergeCell ref="J3110:K3111"/>
    <mergeCell ref="G3110:G3111"/>
    <mergeCell ref="L3110:M3111"/>
    <mergeCell ref="N3110:O3111"/>
    <mergeCell ref="P3110:Q3111"/>
    <mergeCell ref="R3110:S3111"/>
    <mergeCell ref="T3110:U3111"/>
    <mergeCell ref="V3110:W3111"/>
    <mergeCell ref="X3110:Y3111"/>
    <mergeCell ref="Z3110:AA3111"/>
    <mergeCell ref="AB3110:AC3111"/>
    <mergeCell ref="AD3110:AE3111"/>
    <mergeCell ref="AF3110:AG3111"/>
    <mergeCell ref="AH3110:AI3111"/>
    <mergeCell ref="BD3110:BE3111"/>
    <mergeCell ref="BF3110:BG3111"/>
    <mergeCell ref="AJ3110:AK3111"/>
    <mergeCell ref="AL3110:AM3111"/>
    <mergeCell ref="AN3110:AO3111"/>
    <mergeCell ref="AP3110:AQ3111"/>
    <mergeCell ref="AR3110:AS3111"/>
    <mergeCell ref="AT3110:AU3111"/>
    <mergeCell ref="BH3110:BI3111"/>
    <mergeCell ref="BJ3110:BK3111"/>
    <mergeCell ref="BL3110:BN3111"/>
    <mergeCell ref="BO3110:BO3111"/>
    <mergeCell ref="BP3110:BP3111"/>
    <mergeCell ref="C3111:D3111"/>
    <mergeCell ref="AV3110:AW3111"/>
    <mergeCell ref="AX3110:AY3111"/>
    <mergeCell ref="AZ3110:BA3111"/>
    <mergeCell ref="BB3110:BC3111"/>
    <mergeCell ref="B3108:B3109"/>
    <mergeCell ref="C3108:D3108"/>
    <mergeCell ref="E3108:E3109"/>
    <mergeCell ref="F3108:F3109"/>
    <mergeCell ref="H3108:I3109"/>
    <mergeCell ref="J3108:K3109"/>
    <mergeCell ref="G3108:G3109"/>
    <mergeCell ref="L3108:M3109"/>
    <mergeCell ref="N3108:O3109"/>
    <mergeCell ref="P3108:Q3109"/>
    <mergeCell ref="R3108:S3109"/>
    <mergeCell ref="T3108:U3109"/>
    <mergeCell ref="V3108:W3109"/>
    <mergeCell ref="X3108:Y3109"/>
    <mergeCell ref="Z3108:AA3109"/>
    <mergeCell ref="AB3108:AC3109"/>
    <mergeCell ref="AD3108:AE3109"/>
    <mergeCell ref="AF3108:AG3109"/>
    <mergeCell ref="AH3108:AI3109"/>
    <mergeCell ref="BD3108:BE3109"/>
    <mergeCell ref="BF3108:BG3109"/>
    <mergeCell ref="AJ3108:AK3109"/>
    <mergeCell ref="AL3108:AM3109"/>
    <mergeCell ref="AN3108:AO3109"/>
    <mergeCell ref="AP3108:AQ3109"/>
    <mergeCell ref="AR3108:AS3109"/>
    <mergeCell ref="AT3108:AU3109"/>
    <mergeCell ref="BH3108:BI3109"/>
    <mergeCell ref="BJ3108:BK3109"/>
    <mergeCell ref="BL3108:BN3109"/>
    <mergeCell ref="BO3108:BO3109"/>
    <mergeCell ref="BP3108:BP3109"/>
    <mergeCell ref="C3109:D3109"/>
    <mergeCell ref="AV3108:AW3109"/>
    <mergeCell ref="AX3108:AY3109"/>
    <mergeCell ref="AZ3108:BA3109"/>
    <mergeCell ref="BB3108:BC3109"/>
    <mergeCell ref="B3106:B3107"/>
    <mergeCell ref="C3106:D3106"/>
    <mergeCell ref="E3106:E3107"/>
    <mergeCell ref="F3106:F3107"/>
    <mergeCell ref="H3106:I3107"/>
    <mergeCell ref="J3106:K3107"/>
    <mergeCell ref="G3106:G3107"/>
    <mergeCell ref="L3106:M3107"/>
    <mergeCell ref="N3106:O3107"/>
    <mergeCell ref="P3106:Q3107"/>
    <mergeCell ref="R3106:S3107"/>
    <mergeCell ref="T3106:U3107"/>
    <mergeCell ref="V3106:W3107"/>
    <mergeCell ref="X3106:Y3107"/>
    <mergeCell ref="Z3106:AA3107"/>
    <mergeCell ref="AB3106:AC3107"/>
    <mergeCell ref="AD3106:AE3107"/>
    <mergeCell ref="AF3106:AG3107"/>
    <mergeCell ref="AH3106:AI3107"/>
    <mergeCell ref="BD3106:BE3107"/>
    <mergeCell ref="BF3106:BG3107"/>
    <mergeCell ref="AJ3106:AK3107"/>
    <mergeCell ref="AL3106:AM3107"/>
    <mergeCell ref="AN3106:AO3107"/>
    <mergeCell ref="AP3106:AQ3107"/>
    <mergeCell ref="AR3106:AS3107"/>
    <mergeCell ref="AT3106:AU3107"/>
    <mergeCell ref="BH3106:BI3107"/>
    <mergeCell ref="BJ3106:BK3107"/>
    <mergeCell ref="BL3106:BN3107"/>
    <mergeCell ref="BO3106:BO3107"/>
    <mergeCell ref="BP3106:BP3107"/>
    <mergeCell ref="C3107:D3107"/>
    <mergeCell ref="AV3106:AW3107"/>
    <mergeCell ref="AX3106:AY3107"/>
    <mergeCell ref="AZ3106:BA3107"/>
    <mergeCell ref="BB3106:BC3107"/>
    <mergeCell ref="B3104:B3105"/>
    <mergeCell ref="C3104:D3104"/>
    <mergeCell ref="E3104:E3105"/>
    <mergeCell ref="F3104:F3105"/>
    <mergeCell ref="H3104:I3105"/>
    <mergeCell ref="J3104:K3105"/>
    <mergeCell ref="G3104:G3105"/>
    <mergeCell ref="L3104:M3105"/>
    <mergeCell ref="N3104:O3105"/>
    <mergeCell ref="P3104:Q3105"/>
    <mergeCell ref="R3104:S3105"/>
    <mergeCell ref="T3104:U3105"/>
    <mergeCell ref="V3104:W3105"/>
    <mergeCell ref="X3104:Y3105"/>
    <mergeCell ref="Z3104:AA3105"/>
    <mergeCell ref="AB3104:AC3105"/>
    <mergeCell ref="AD3104:AE3105"/>
    <mergeCell ref="AF3104:AG3105"/>
    <mergeCell ref="AH3104:AI3105"/>
    <mergeCell ref="BD3104:BE3105"/>
    <mergeCell ref="BF3104:BG3105"/>
    <mergeCell ref="AJ3104:AK3105"/>
    <mergeCell ref="AL3104:AM3105"/>
    <mergeCell ref="AN3104:AO3105"/>
    <mergeCell ref="AP3104:AQ3105"/>
    <mergeCell ref="AR3104:AS3105"/>
    <mergeCell ref="AT3104:AU3105"/>
    <mergeCell ref="BH3104:BI3105"/>
    <mergeCell ref="BJ3104:BK3105"/>
    <mergeCell ref="BL3104:BN3105"/>
    <mergeCell ref="BO3104:BO3105"/>
    <mergeCell ref="BP3104:BP3105"/>
    <mergeCell ref="C3105:D3105"/>
    <mergeCell ref="AV3104:AW3105"/>
    <mergeCell ref="AX3104:AY3105"/>
    <mergeCell ref="AZ3104:BA3105"/>
    <mergeCell ref="BB3104:BC3105"/>
    <mergeCell ref="B3102:B3103"/>
    <mergeCell ref="C3102:D3102"/>
    <mergeCell ref="E3102:E3103"/>
    <mergeCell ref="F3102:F3103"/>
    <mergeCell ref="H3102:I3103"/>
    <mergeCell ref="J3102:K3103"/>
    <mergeCell ref="G3102:G3103"/>
    <mergeCell ref="L3102:M3103"/>
    <mergeCell ref="N3102:O3103"/>
    <mergeCell ref="P3102:Q3103"/>
    <mergeCell ref="R3102:S3103"/>
    <mergeCell ref="T3102:U3103"/>
    <mergeCell ref="V3102:W3103"/>
    <mergeCell ref="X3102:Y3103"/>
    <mergeCell ref="Z3102:AA3103"/>
    <mergeCell ref="AB3102:AC3103"/>
    <mergeCell ref="AD3102:AE3103"/>
    <mergeCell ref="AF3102:AG3103"/>
    <mergeCell ref="AH3102:AI3103"/>
    <mergeCell ref="BD3102:BE3103"/>
    <mergeCell ref="BF3102:BG3103"/>
    <mergeCell ref="AJ3102:AK3103"/>
    <mergeCell ref="AL3102:AM3103"/>
    <mergeCell ref="AN3102:AO3103"/>
    <mergeCell ref="AP3102:AQ3103"/>
    <mergeCell ref="AR3102:AS3103"/>
    <mergeCell ref="AT3102:AU3103"/>
    <mergeCell ref="BH3102:BI3103"/>
    <mergeCell ref="BJ3102:BK3103"/>
    <mergeCell ref="BL3102:BN3103"/>
    <mergeCell ref="BO3102:BO3103"/>
    <mergeCell ref="BP3102:BP3103"/>
    <mergeCell ref="C3103:D3103"/>
    <mergeCell ref="AV3102:AW3103"/>
    <mergeCell ref="AX3102:AY3103"/>
    <mergeCell ref="AZ3102:BA3103"/>
    <mergeCell ref="BB3102:BC3103"/>
    <mergeCell ref="B3100:B3101"/>
    <mergeCell ref="C3100:D3100"/>
    <mergeCell ref="E3100:E3101"/>
    <mergeCell ref="F3100:F3101"/>
    <mergeCell ref="H3100:I3101"/>
    <mergeCell ref="J3100:K3101"/>
    <mergeCell ref="G3100:G3101"/>
    <mergeCell ref="L3100:M3101"/>
    <mergeCell ref="N3100:O3101"/>
    <mergeCell ref="P3100:Q3101"/>
    <mergeCell ref="R3100:S3101"/>
    <mergeCell ref="T3100:U3101"/>
    <mergeCell ref="V3100:W3101"/>
    <mergeCell ref="X3100:Y3101"/>
    <mergeCell ref="Z3100:AA3101"/>
    <mergeCell ref="AB3100:AC3101"/>
    <mergeCell ref="AD3100:AE3101"/>
    <mergeCell ref="AF3100:AG3101"/>
    <mergeCell ref="AH3100:AI3101"/>
    <mergeCell ref="BD3100:BE3101"/>
    <mergeCell ref="BF3100:BG3101"/>
    <mergeCell ref="AJ3100:AK3101"/>
    <mergeCell ref="AL3100:AM3101"/>
    <mergeCell ref="AN3100:AO3101"/>
    <mergeCell ref="AP3100:AQ3101"/>
    <mergeCell ref="AR3100:AS3101"/>
    <mergeCell ref="AT3100:AU3101"/>
    <mergeCell ref="BH3100:BI3101"/>
    <mergeCell ref="BJ3100:BK3101"/>
    <mergeCell ref="BL3100:BN3101"/>
    <mergeCell ref="BO3100:BO3101"/>
    <mergeCell ref="BP3100:BP3101"/>
    <mergeCell ref="C3101:D3101"/>
    <mergeCell ref="AV3100:AW3101"/>
    <mergeCell ref="AX3100:AY3101"/>
    <mergeCell ref="AZ3100:BA3101"/>
    <mergeCell ref="BB3100:BC3101"/>
    <mergeCell ref="B3098:B3099"/>
    <mergeCell ref="C3098:D3098"/>
    <mergeCell ref="E3098:E3099"/>
    <mergeCell ref="F3098:F3099"/>
    <mergeCell ref="H3098:I3099"/>
    <mergeCell ref="J3098:K3099"/>
    <mergeCell ref="G3098:G3099"/>
    <mergeCell ref="L3098:M3099"/>
    <mergeCell ref="N3098:O3099"/>
    <mergeCell ref="P3098:Q3099"/>
    <mergeCell ref="R3098:S3099"/>
    <mergeCell ref="T3098:U3099"/>
    <mergeCell ref="V3098:W3099"/>
    <mergeCell ref="X3098:Y3099"/>
    <mergeCell ref="Z3098:AA3099"/>
    <mergeCell ref="AB3098:AC3099"/>
    <mergeCell ref="AD3098:AE3099"/>
    <mergeCell ref="AF3098:AG3099"/>
    <mergeCell ref="AH3098:AI3099"/>
    <mergeCell ref="BD3098:BE3099"/>
    <mergeCell ref="BF3098:BG3099"/>
    <mergeCell ref="AJ3098:AK3099"/>
    <mergeCell ref="AL3098:AM3099"/>
    <mergeCell ref="AN3098:AO3099"/>
    <mergeCell ref="AP3098:AQ3099"/>
    <mergeCell ref="AR3098:AS3099"/>
    <mergeCell ref="AT3098:AU3099"/>
    <mergeCell ref="BH3098:BI3099"/>
    <mergeCell ref="BJ3098:BK3099"/>
    <mergeCell ref="BL3098:BN3099"/>
    <mergeCell ref="BO3098:BO3099"/>
    <mergeCell ref="BP3098:BP3099"/>
    <mergeCell ref="C3099:D3099"/>
    <mergeCell ref="AV3098:AW3099"/>
    <mergeCell ref="AX3098:AY3099"/>
    <mergeCell ref="AZ3098:BA3099"/>
    <mergeCell ref="BB3098:BC3099"/>
    <mergeCell ref="B3089:BN3089"/>
    <mergeCell ref="BN3090:BP3091"/>
    <mergeCell ref="E3091:AC3091"/>
    <mergeCell ref="Z3086:AI3086"/>
    <mergeCell ref="AJ3086:AL3086"/>
    <mergeCell ref="B3086:C3086"/>
    <mergeCell ref="D3086:E3086"/>
    <mergeCell ref="H3086:J3086"/>
    <mergeCell ref="L3086:N3086"/>
    <mergeCell ref="C3093:D3093"/>
    <mergeCell ref="E3093:AC3093"/>
    <mergeCell ref="BA3093:BC3093"/>
    <mergeCell ref="BD3093:BM3093"/>
    <mergeCell ref="AY62:BA62"/>
    <mergeCell ref="BF62:BH62"/>
    <mergeCell ref="BJ62:BL62"/>
    <mergeCell ref="BF123:BH123"/>
    <mergeCell ref="BJ123:BL123"/>
    <mergeCell ref="Z125:AI125"/>
    <mergeCell ref="B3096:B3097"/>
    <mergeCell ref="C3096:D3097"/>
    <mergeCell ref="H3096:I3097"/>
    <mergeCell ref="J3096:O3096"/>
    <mergeCell ref="P3096:U3096"/>
    <mergeCell ref="V3096:W3097"/>
    <mergeCell ref="G3096:G3097"/>
    <mergeCell ref="F3096:F3097"/>
    <mergeCell ref="X3096:Y3097"/>
    <mergeCell ref="Z3096:AA3097"/>
    <mergeCell ref="AB3096:AG3096"/>
    <mergeCell ref="AH3096:AM3096"/>
    <mergeCell ref="AN3096:AS3096"/>
    <mergeCell ref="AT3096:AY3096"/>
    <mergeCell ref="AF3097:AG3097"/>
    <mergeCell ref="AH3097:AI3097"/>
    <mergeCell ref="AJ3097:AK3097"/>
    <mergeCell ref="AL3097:AM3097"/>
    <mergeCell ref="AZ3096:BE3096"/>
    <mergeCell ref="BF3096:BK3096"/>
    <mergeCell ref="BL3096:BN3097"/>
    <mergeCell ref="AR3097:AS3097"/>
    <mergeCell ref="AT3097:AU3097"/>
    <mergeCell ref="AV3097:AW3097"/>
    <mergeCell ref="AX3097:AY3097"/>
    <mergeCell ref="BH3097:BI3097"/>
    <mergeCell ref="BJ3097:BK3097"/>
    <mergeCell ref="BO3096:BO3097"/>
    <mergeCell ref="BP3096:BP3097"/>
    <mergeCell ref="J3097:K3097"/>
    <mergeCell ref="L3097:M3097"/>
    <mergeCell ref="N3097:O3097"/>
    <mergeCell ref="P3097:Q3097"/>
    <mergeCell ref="R3097:S3097"/>
    <mergeCell ref="T3097:U3097"/>
    <mergeCell ref="AB3097:AC3097"/>
    <mergeCell ref="AD3097:AE3097"/>
    <mergeCell ref="AN3097:AO3097"/>
    <mergeCell ref="AP3097:AQ3097"/>
    <mergeCell ref="AZ3097:BA3097"/>
    <mergeCell ref="BB3097:BC3097"/>
    <mergeCell ref="BD3097:BE3097"/>
    <mergeCell ref="BF3097:BG3097"/>
    <mergeCell ref="AX309:AY309"/>
    <mergeCell ref="AV309:AW309"/>
    <mergeCell ref="D3082:E3082"/>
    <mergeCell ref="J3082:K3082"/>
    <mergeCell ref="L3082:M3082"/>
    <mergeCell ref="N3082:O3082"/>
    <mergeCell ref="AZ3082:BA3082"/>
    <mergeCell ref="AX3081:AY3081"/>
    <mergeCell ref="AZ3081:BA3081"/>
    <mergeCell ref="AL3081:AM3081"/>
    <mergeCell ref="AN3081:AO3081"/>
    <mergeCell ref="BF3082:BG3082"/>
    <mergeCell ref="BF3081:BG3081"/>
    <mergeCell ref="AR3081:AS3081"/>
    <mergeCell ref="AT3081:AU3081"/>
    <mergeCell ref="AV3081:AW3081"/>
    <mergeCell ref="AR3082:AS3082"/>
    <mergeCell ref="AX3082:AY3082"/>
    <mergeCell ref="B3084:C3084"/>
    <mergeCell ref="D3084:E3084"/>
    <mergeCell ref="H3084:J3084"/>
    <mergeCell ref="L3084:N3084"/>
    <mergeCell ref="O3084:R3084"/>
    <mergeCell ref="S3084:U3084"/>
    <mergeCell ref="O3086:R3086"/>
    <mergeCell ref="S3086:U3086"/>
    <mergeCell ref="W3086:Y3086"/>
    <mergeCell ref="BH3082:BI3082"/>
    <mergeCell ref="BJ3082:BK3082"/>
    <mergeCell ref="BL3082:BN3082"/>
    <mergeCell ref="W3084:Y3084"/>
    <mergeCell ref="Z3082:AA3082"/>
    <mergeCell ref="AB3082:AC3082"/>
    <mergeCell ref="AD3082:AE3082"/>
    <mergeCell ref="BA3087:BN3087"/>
    <mergeCell ref="BB3086:BE3086"/>
    <mergeCell ref="BF3086:BH3086"/>
    <mergeCell ref="B3079:C3080"/>
    <mergeCell ref="D3079:E3080"/>
    <mergeCell ref="H3079:I3080"/>
    <mergeCell ref="J3079:K3080"/>
    <mergeCell ref="L3079:M3080"/>
    <mergeCell ref="N3079:O3080"/>
    <mergeCell ref="AT3079:AU3080"/>
    <mergeCell ref="P3079:Q3080"/>
    <mergeCell ref="R3079:S3080"/>
    <mergeCell ref="T3079:U3080"/>
    <mergeCell ref="V3079:W3080"/>
    <mergeCell ref="X3079:Y3080"/>
    <mergeCell ref="Z3079:AA3080"/>
    <mergeCell ref="AN3079:AO3080"/>
    <mergeCell ref="AP3079:AQ3080"/>
    <mergeCell ref="AR3079:AS3080"/>
    <mergeCell ref="AB3079:AC3080"/>
    <mergeCell ref="AD3079:AE3080"/>
    <mergeCell ref="AF3079:AG3080"/>
    <mergeCell ref="AH3079:AI3080"/>
    <mergeCell ref="AJ3079:AK3080"/>
    <mergeCell ref="AL3079:AM3080"/>
    <mergeCell ref="BO3079:BO3080"/>
    <mergeCell ref="BP3079:BP3080"/>
    <mergeCell ref="B3081:C3081"/>
    <mergeCell ref="D3081:E3081"/>
    <mergeCell ref="H3081:I3081"/>
    <mergeCell ref="J3081:K3081"/>
    <mergeCell ref="L3081:M3081"/>
    <mergeCell ref="AV3079:AW3080"/>
    <mergeCell ref="AX3079:AY3080"/>
    <mergeCell ref="AZ3079:BA3080"/>
    <mergeCell ref="N3081:O3081"/>
    <mergeCell ref="P3081:Q3081"/>
    <mergeCell ref="R3081:S3081"/>
    <mergeCell ref="T3081:U3081"/>
    <mergeCell ref="V3081:W3081"/>
    <mergeCell ref="X3081:Y3081"/>
    <mergeCell ref="Z3081:AA3081"/>
    <mergeCell ref="AB3081:AC3081"/>
    <mergeCell ref="AD3081:AE3081"/>
    <mergeCell ref="AF3081:AG3081"/>
    <mergeCell ref="AH3081:AI3081"/>
    <mergeCell ref="AJ3081:AK3081"/>
    <mergeCell ref="BH3081:BI3081"/>
    <mergeCell ref="B3073:B3074"/>
    <mergeCell ref="C3073:D3073"/>
    <mergeCell ref="E3073:E3074"/>
    <mergeCell ref="F3073:F3074"/>
    <mergeCell ref="H3073:I3074"/>
    <mergeCell ref="J3073:K3074"/>
    <mergeCell ref="G3073:G3074"/>
    <mergeCell ref="L3073:M3074"/>
    <mergeCell ref="N3073:O3074"/>
    <mergeCell ref="P3073:Q3074"/>
    <mergeCell ref="R3073:S3074"/>
    <mergeCell ref="T3073:U3074"/>
    <mergeCell ref="V3073:W3074"/>
    <mergeCell ref="X3073:Y3074"/>
    <mergeCell ref="Z3073:AA3074"/>
    <mergeCell ref="AB3073:AC3074"/>
    <mergeCell ref="AD3073:AE3074"/>
    <mergeCell ref="AF3073:AG3074"/>
    <mergeCell ref="AH3073:AI3074"/>
    <mergeCell ref="BD3073:BE3074"/>
    <mergeCell ref="BF3073:BG3074"/>
    <mergeCell ref="AJ3073:AK3074"/>
    <mergeCell ref="AL3073:AM3074"/>
    <mergeCell ref="AN3073:AO3074"/>
    <mergeCell ref="AP3073:AQ3074"/>
    <mergeCell ref="AR3073:AS3074"/>
    <mergeCell ref="AT3073:AU3074"/>
    <mergeCell ref="BH3073:BI3074"/>
    <mergeCell ref="BJ3073:BK3074"/>
    <mergeCell ref="BL3073:BN3074"/>
    <mergeCell ref="BO3073:BO3074"/>
    <mergeCell ref="BP3073:BP3074"/>
    <mergeCell ref="C3074:D3074"/>
    <mergeCell ref="AV3073:AW3074"/>
    <mergeCell ref="AX3073:AY3074"/>
    <mergeCell ref="AZ3073:BA3074"/>
    <mergeCell ref="BB3073:BC3074"/>
    <mergeCell ref="B3071:B3072"/>
    <mergeCell ref="C3071:D3071"/>
    <mergeCell ref="E3071:E3072"/>
    <mergeCell ref="F3071:F3072"/>
    <mergeCell ref="H3071:I3072"/>
    <mergeCell ref="J3071:K3072"/>
    <mergeCell ref="G3071:G3072"/>
    <mergeCell ref="L3071:M3072"/>
    <mergeCell ref="N3071:O3072"/>
    <mergeCell ref="P3071:Q3072"/>
    <mergeCell ref="R3071:S3072"/>
    <mergeCell ref="T3071:U3072"/>
    <mergeCell ref="V3071:W3072"/>
    <mergeCell ref="X3071:Y3072"/>
    <mergeCell ref="Z3071:AA3072"/>
    <mergeCell ref="AB3071:AC3072"/>
    <mergeCell ref="AD3071:AE3072"/>
    <mergeCell ref="AF3071:AG3072"/>
    <mergeCell ref="AH3071:AI3072"/>
    <mergeCell ref="BD3071:BE3072"/>
    <mergeCell ref="BF3071:BG3072"/>
    <mergeCell ref="AJ3071:AK3072"/>
    <mergeCell ref="AL3071:AM3072"/>
    <mergeCell ref="AN3071:AO3072"/>
    <mergeCell ref="AP3071:AQ3072"/>
    <mergeCell ref="AR3071:AS3072"/>
    <mergeCell ref="AT3071:AU3072"/>
    <mergeCell ref="BH3071:BI3072"/>
    <mergeCell ref="BJ3071:BK3072"/>
    <mergeCell ref="BL3071:BN3072"/>
    <mergeCell ref="BO3071:BO3072"/>
    <mergeCell ref="BP3071:BP3072"/>
    <mergeCell ref="C3072:D3072"/>
    <mergeCell ref="AV3071:AW3072"/>
    <mergeCell ref="AX3071:AY3072"/>
    <mergeCell ref="AZ3071:BA3072"/>
    <mergeCell ref="BB3071:BC3072"/>
    <mergeCell ref="B3069:B3070"/>
    <mergeCell ref="C3069:D3069"/>
    <mergeCell ref="E3069:E3070"/>
    <mergeCell ref="F3069:F3070"/>
    <mergeCell ref="H3069:I3070"/>
    <mergeCell ref="J3069:K3070"/>
    <mergeCell ref="G3069:G3070"/>
    <mergeCell ref="L3069:M3070"/>
    <mergeCell ref="N3069:O3070"/>
    <mergeCell ref="P3069:Q3070"/>
    <mergeCell ref="R3069:S3070"/>
    <mergeCell ref="T3069:U3070"/>
    <mergeCell ref="V3069:W3070"/>
    <mergeCell ref="X3069:Y3070"/>
    <mergeCell ref="Z3069:AA3070"/>
    <mergeCell ref="AB3069:AC3070"/>
    <mergeCell ref="AD3069:AE3070"/>
    <mergeCell ref="AF3069:AG3070"/>
    <mergeCell ref="AH3069:AI3070"/>
    <mergeCell ref="BD3069:BE3070"/>
    <mergeCell ref="BF3069:BG3070"/>
    <mergeCell ref="AJ3069:AK3070"/>
    <mergeCell ref="AL3069:AM3070"/>
    <mergeCell ref="AN3069:AO3070"/>
    <mergeCell ref="AP3069:AQ3070"/>
    <mergeCell ref="AR3069:AS3070"/>
    <mergeCell ref="AT3069:AU3070"/>
    <mergeCell ref="BH3069:BI3070"/>
    <mergeCell ref="BJ3069:BK3070"/>
    <mergeCell ref="BL3069:BN3070"/>
    <mergeCell ref="BO3069:BO3070"/>
    <mergeCell ref="BP3069:BP3070"/>
    <mergeCell ref="C3070:D3070"/>
    <mergeCell ref="AV3069:AW3070"/>
    <mergeCell ref="AX3069:AY3070"/>
    <mergeCell ref="AZ3069:BA3070"/>
    <mergeCell ref="BB3069:BC3070"/>
    <mergeCell ref="B3067:B3068"/>
    <mergeCell ref="C3067:D3067"/>
    <mergeCell ref="E3067:E3068"/>
    <mergeCell ref="F3067:F3068"/>
    <mergeCell ref="H3067:I3068"/>
    <mergeCell ref="J3067:K3068"/>
    <mergeCell ref="G3067:G3068"/>
    <mergeCell ref="L3067:M3068"/>
    <mergeCell ref="N3067:O3068"/>
    <mergeCell ref="P3067:Q3068"/>
    <mergeCell ref="R3067:S3068"/>
    <mergeCell ref="T3067:U3068"/>
    <mergeCell ref="V3067:W3068"/>
    <mergeCell ref="X3067:Y3068"/>
    <mergeCell ref="Z3067:AA3068"/>
    <mergeCell ref="AB3067:AC3068"/>
    <mergeCell ref="AD3067:AE3068"/>
    <mergeCell ref="AF3067:AG3068"/>
    <mergeCell ref="AH3067:AI3068"/>
    <mergeCell ref="BD3067:BE3068"/>
    <mergeCell ref="BF3067:BG3068"/>
    <mergeCell ref="AJ3067:AK3068"/>
    <mergeCell ref="AL3067:AM3068"/>
    <mergeCell ref="AN3067:AO3068"/>
    <mergeCell ref="AP3067:AQ3068"/>
    <mergeCell ref="AR3067:AS3068"/>
    <mergeCell ref="AT3067:AU3068"/>
    <mergeCell ref="BH3067:BI3068"/>
    <mergeCell ref="BJ3067:BK3068"/>
    <mergeCell ref="BL3067:BN3068"/>
    <mergeCell ref="BO3067:BO3068"/>
    <mergeCell ref="BP3067:BP3068"/>
    <mergeCell ref="C3068:D3068"/>
    <mergeCell ref="AV3067:AW3068"/>
    <mergeCell ref="AX3067:AY3068"/>
    <mergeCell ref="AZ3067:BA3068"/>
    <mergeCell ref="BB3067:BC3068"/>
    <mergeCell ref="B3065:B3066"/>
    <mergeCell ref="C3065:D3065"/>
    <mergeCell ref="E3065:E3066"/>
    <mergeCell ref="F3065:F3066"/>
    <mergeCell ref="H3065:I3066"/>
    <mergeCell ref="J3065:K3066"/>
    <mergeCell ref="G3065:G3066"/>
    <mergeCell ref="L3065:M3066"/>
    <mergeCell ref="N3065:O3066"/>
    <mergeCell ref="P3065:Q3066"/>
    <mergeCell ref="R3065:S3066"/>
    <mergeCell ref="T3065:U3066"/>
    <mergeCell ref="V3065:W3066"/>
    <mergeCell ref="X3065:Y3066"/>
    <mergeCell ref="Z3065:AA3066"/>
    <mergeCell ref="AB3065:AC3066"/>
    <mergeCell ref="AD3065:AE3066"/>
    <mergeCell ref="AF3065:AG3066"/>
    <mergeCell ref="AH3065:AI3066"/>
    <mergeCell ref="BD3065:BE3066"/>
    <mergeCell ref="BF3065:BG3066"/>
    <mergeCell ref="AJ3065:AK3066"/>
    <mergeCell ref="AL3065:AM3066"/>
    <mergeCell ref="AN3065:AO3066"/>
    <mergeCell ref="AP3065:AQ3066"/>
    <mergeCell ref="AR3065:AS3066"/>
    <mergeCell ref="AT3065:AU3066"/>
    <mergeCell ref="BH3065:BI3066"/>
    <mergeCell ref="BJ3065:BK3066"/>
    <mergeCell ref="BL3065:BN3066"/>
    <mergeCell ref="BO3065:BO3066"/>
    <mergeCell ref="BP3065:BP3066"/>
    <mergeCell ref="C3066:D3066"/>
    <mergeCell ref="AV3065:AW3066"/>
    <mergeCell ref="AX3065:AY3066"/>
    <mergeCell ref="AZ3065:BA3066"/>
    <mergeCell ref="BB3065:BC3066"/>
    <mergeCell ref="B3063:B3064"/>
    <mergeCell ref="C3063:D3063"/>
    <mergeCell ref="E3063:E3064"/>
    <mergeCell ref="F3063:F3064"/>
    <mergeCell ref="H3063:I3064"/>
    <mergeCell ref="J3063:K3064"/>
    <mergeCell ref="G3063:G3064"/>
    <mergeCell ref="L3063:M3064"/>
    <mergeCell ref="N3063:O3064"/>
    <mergeCell ref="P3063:Q3064"/>
    <mergeCell ref="R3063:S3064"/>
    <mergeCell ref="T3063:U3064"/>
    <mergeCell ref="V3063:W3064"/>
    <mergeCell ref="X3063:Y3064"/>
    <mergeCell ref="Z3063:AA3064"/>
    <mergeCell ref="AB3063:AC3064"/>
    <mergeCell ref="AD3063:AE3064"/>
    <mergeCell ref="AF3063:AG3064"/>
    <mergeCell ref="AH3063:AI3064"/>
    <mergeCell ref="BD3063:BE3064"/>
    <mergeCell ref="BF3063:BG3064"/>
    <mergeCell ref="AJ3063:AK3064"/>
    <mergeCell ref="AL3063:AM3064"/>
    <mergeCell ref="AN3063:AO3064"/>
    <mergeCell ref="AP3063:AQ3064"/>
    <mergeCell ref="AR3063:AS3064"/>
    <mergeCell ref="AT3063:AU3064"/>
    <mergeCell ref="BH3063:BI3064"/>
    <mergeCell ref="BJ3063:BK3064"/>
    <mergeCell ref="BL3063:BN3064"/>
    <mergeCell ref="BO3063:BO3064"/>
    <mergeCell ref="BP3063:BP3064"/>
    <mergeCell ref="C3064:D3064"/>
    <mergeCell ref="AV3063:AW3064"/>
    <mergeCell ref="AX3063:AY3064"/>
    <mergeCell ref="AZ3063:BA3064"/>
    <mergeCell ref="BB3063:BC3064"/>
    <mergeCell ref="B3061:B3062"/>
    <mergeCell ref="C3061:D3061"/>
    <mergeCell ref="E3061:E3062"/>
    <mergeCell ref="F3061:F3062"/>
    <mergeCell ref="H3061:I3062"/>
    <mergeCell ref="J3061:K3062"/>
    <mergeCell ref="G3061:G3062"/>
    <mergeCell ref="L3061:M3062"/>
    <mergeCell ref="N3061:O3062"/>
    <mergeCell ref="P3061:Q3062"/>
    <mergeCell ref="R3061:S3062"/>
    <mergeCell ref="T3061:U3062"/>
    <mergeCell ref="V3061:W3062"/>
    <mergeCell ref="X3061:Y3062"/>
    <mergeCell ref="Z3061:AA3062"/>
    <mergeCell ref="AB3061:AC3062"/>
    <mergeCell ref="AD3061:AE3062"/>
    <mergeCell ref="AF3061:AG3062"/>
    <mergeCell ref="AH3061:AI3062"/>
    <mergeCell ref="BD3061:BE3062"/>
    <mergeCell ref="BF3061:BG3062"/>
    <mergeCell ref="AJ3061:AK3062"/>
    <mergeCell ref="AL3061:AM3062"/>
    <mergeCell ref="AN3061:AO3062"/>
    <mergeCell ref="AP3061:AQ3062"/>
    <mergeCell ref="AR3061:AS3062"/>
    <mergeCell ref="AT3061:AU3062"/>
    <mergeCell ref="BH3061:BI3062"/>
    <mergeCell ref="BJ3061:BK3062"/>
    <mergeCell ref="BL3061:BN3062"/>
    <mergeCell ref="BO3061:BO3062"/>
    <mergeCell ref="BP3061:BP3062"/>
    <mergeCell ref="C3062:D3062"/>
    <mergeCell ref="AV3061:AW3062"/>
    <mergeCell ref="AX3061:AY3062"/>
    <mergeCell ref="AZ3061:BA3062"/>
    <mergeCell ref="BB3061:BC3062"/>
    <mergeCell ref="B3059:B3060"/>
    <mergeCell ref="C3059:D3059"/>
    <mergeCell ref="E3059:E3060"/>
    <mergeCell ref="F3059:F3060"/>
    <mergeCell ref="H3059:I3060"/>
    <mergeCell ref="J3059:K3060"/>
    <mergeCell ref="G3059:G3060"/>
    <mergeCell ref="L3059:M3060"/>
    <mergeCell ref="N3059:O3060"/>
    <mergeCell ref="P3059:Q3060"/>
    <mergeCell ref="R3059:S3060"/>
    <mergeCell ref="T3059:U3060"/>
    <mergeCell ref="V3059:W3060"/>
    <mergeCell ref="X3059:Y3060"/>
    <mergeCell ref="Z3059:AA3060"/>
    <mergeCell ref="AB3059:AC3060"/>
    <mergeCell ref="AD3059:AE3060"/>
    <mergeCell ref="AF3059:AG3060"/>
    <mergeCell ref="AH3059:AI3060"/>
    <mergeCell ref="BD3059:BE3060"/>
    <mergeCell ref="BF3059:BG3060"/>
    <mergeCell ref="AJ3059:AK3060"/>
    <mergeCell ref="AL3059:AM3060"/>
    <mergeCell ref="AN3059:AO3060"/>
    <mergeCell ref="AP3059:AQ3060"/>
    <mergeCell ref="AR3059:AS3060"/>
    <mergeCell ref="AT3059:AU3060"/>
    <mergeCell ref="BH3059:BI3060"/>
    <mergeCell ref="BJ3059:BK3060"/>
    <mergeCell ref="BL3059:BN3060"/>
    <mergeCell ref="BO3059:BO3060"/>
    <mergeCell ref="BP3059:BP3060"/>
    <mergeCell ref="C3060:D3060"/>
    <mergeCell ref="AV3059:AW3060"/>
    <mergeCell ref="AX3059:AY3060"/>
    <mergeCell ref="AZ3059:BA3060"/>
    <mergeCell ref="BB3059:BC3060"/>
    <mergeCell ref="B3057:B3058"/>
    <mergeCell ref="C3057:D3057"/>
    <mergeCell ref="E3057:E3058"/>
    <mergeCell ref="F3057:F3058"/>
    <mergeCell ref="H3057:I3058"/>
    <mergeCell ref="J3057:K3058"/>
    <mergeCell ref="G3057:G3058"/>
    <mergeCell ref="L3057:M3058"/>
    <mergeCell ref="N3057:O3058"/>
    <mergeCell ref="P3057:Q3058"/>
    <mergeCell ref="R3057:S3058"/>
    <mergeCell ref="T3057:U3058"/>
    <mergeCell ref="V3057:W3058"/>
    <mergeCell ref="X3057:Y3058"/>
    <mergeCell ref="Z3057:AA3058"/>
    <mergeCell ref="AB3057:AC3058"/>
    <mergeCell ref="AD3057:AE3058"/>
    <mergeCell ref="AF3057:AG3058"/>
    <mergeCell ref="AH3057:AI3058"/>
    <mergeCell ref="BD3057:BE3058"/>
    <mergeCell ref="BF3057:BG3058"/>
    <mergeCell ref="AJ3057:AK3058"/>
    <mergeCell ref="AL3057:AM3058"/>
    <mergeCell ref="AN3057:AO3058"/>
    <mergeCell ref="AP3057:AQ3058"/>
    <mergeCell ref="AR3057:AS3058"/>
    <mergeCell ref="AT3057:AU3058"/>
    <mergeCell ref="BH3057:BI3058"/>
    <mergeCell ref="BJ3057:BK3058"/>
    <mergeCell ref="BL3057:BN3058"/>
    <mergeCell ref="BO3057:BO3058"/>
    <mergeCell ref="BP3057:BP3058"/>
    <mergeCell ref="C3058:D3058"/>
    <mergeCell ref="AV3057:AW3058"/>
    <mergeCell ref="AX3057:AY3058"/>
    <mergeCell ref="AZ3057:BA3058"/>
    <mergeCell ref="BB3057:BC3058"/>
    <mergeCell ref="B3055:B3056"/>
    <mergeCell ref="C3055:D3055"/>
    <mergeCell ref="E3055:E3056"/>
    <mergeCell ref="F3055:F3056"/>
    <mergeCell ref="H3055:I3056"/>
    <mergeCell ref="J3055:K3056"/>
    <mergeCell ref="G3055:G3056"/>
    <mergeCell ref="L3055:M3056"/>
    <mergeCell ref="N3055:O3056"/>
    <mergeCell ref="P3055:Q3056"/>
    <mergeCell ref="R3055:S3056"/>
    <mergeCell ref="T3055:U3056"/>
    <mergeCell ref="V3055:W3056"/>
    <mergeCell ref="X3055:Y3056"/>
    <mergeCell ref="Z3055:AA3056"/>
    <mergeCell ref="AB3055:AC3056"/>
    <mergeCell ref="AD3055:AE3056"/>
    <mergeCell ref="AF3055:AG3056"/>
    <mergeCell ref="AH3055:AI3056"/>
    <mergeCell ref="BD3055:BE3056"/>
    <mergeCell ref="BF3055:BG3056"/>
    <mergeCell ref="AJ3055:AK3056"/>
    <mergeCell ref="AL3055:AM3056"/>
    <mergeCell ref="AN3055:AO3056"/>
    <mergeCell ref="AP3055:AQ3056"/>
    <mergeCell ref="AR3055:AS3056"/>
    <mergeCell ref="AT3055:AU3056"/>
    <mergeCell ref="BH3055:BI3056"/>
    <mergeCell ref="BJ3055:BK3056"/>
    <mergeCell ref="BL3055:BN3056"/>
    <mergeCell ref="BO3055:BO3056"/>
    <mergeCell ref="BP3055:BP3056"/>
    <mergeCell ref="C3056:D3056"/>
    <mergeCell ref="AV3055:AW3056"/>
    <mergeCell ref="AX3055:AY3056"/>
    <mergeCell ref="AZ3055:BA3056"/>
    <mergeCell ref="BB3055:BC3056"/>
    <mergeCell ref="B3053:B3054"/>
    <mergeCell ref="C3053:D3053"/>
    <mergeCell ref="E3053:E3054"/>
    <mergeCell ref="F3053:F3054"/>
    <mergeCell ref="H3053:I3054"/>
    <mergeCell ref="J3053:K3054"/>
    <mergeCell ref="G3053:G3054"/>
    <mergeCell ref="L3053:M3054"/>
    <mergeCell ref="N3053:O3054"/>
    <mergeCell ref="P3053:Q3054"/>
    <mergeCell ref="R3053:S3054"/>
    <mergeCell ref="T3053:U3054"/>
    <mergeCell ref="V3053:W3054"/>
    <mergeCell ref="X3053:Y3054"/>
    <mergeCell ref="Z3053:AA3054"/>
    <mergeCell ref="AB3053:AC3054"/>
    <mergeCell ref="AD3053:AE3054"/>
    <mergeCell ref="AF3053:AG3054"/>
    <mergeCell ref="AH3053:AI3054"/>
    <mergeCell ref="BD3053:BE3054"/>
    <mergeCell ref="BF3053:BG3054"/>
    <mergeCell ref="AJ3053:AK3054"/>
    <mergeCell ref="AL3053:AM3054"/>
    <mergeCell ref="AN3053:AO3054"/>
    <mergeCell ref="AP3053:AQ3054"/>
    <mergeCell ref="AR3053:AS3054"/>
    <mergeCell ref="AT3053:AU3054"/>
    <mergeCell ref="BH3053:BI3054"/>
    <mergeCell ref="BJ3053:BK3054"/>
    <mergeCell ref="BL3053:BN3054"/>
    <mergeCell ref="BO3053:BO3054"/>
    <mergeCell ref="BP3053:BP3054"/>
    <mergeCell ref="C3054:D3054"/>
    <mergeCell ref="AV3053:AW3054"/>
    <mergeCell ref="AX3053:AY3054"/>
    <mergeCell ref="AZ3053:BA3054"/>
    <mergeCell ref="BB3053:BC3054"/>
    <mergeCell ref="B3051:B3052"/>
    <mergeCell ref="C3051:D3051"/>
    <mergeCell ref="E3051:E3052"/>
    <mergeCell ref="F3051:F3052"/>
    <mergeCell ref="H3051:I3052"/>
    <mergeCell ref="J3051:K3052"/>
    <mergeCell ref="G3051:G3052"/>
    <mergeCell ref="L3051:M3052"/>
    <mergeCell ref="N3051:O3052"/>
    <mergeCell ref="P3051:Q3052"/>
    <mergeCell ref="R3051:S3052"/>
    <mergeCell ref="T3051:U3052"/>
    <mergeCell ref="V3051:W3052"/>
    <mergeCell ref="X3051:Y3052"/>
    <mergeCell ref="Z3051:AA3052"/>
    <mergeCell ref="AB3051:AC3052"/>
    <mergeCell ref="AD3051:AE3052"/>
    <mergeCell ref="AF3051:AG3052"/>
    <mergeCell ref="AH3051:AI3052"/>
    <mergeCell ref="BD3051:BE3052"/>
    <mergeCell ref="BF3051:BG3052"/>
    <mergeCell ref="AJ3051:AK3052"/>
    <mergeCell ref="AL3051:AM3052"/>
    <mergeCell ref="AN3051:AO3052"/>
    <mergeCell ref="AP3051:AQ3052"/>
    <mergeCell ref="AR3051:AS3052"/>
    <mergeCell ref="AT3051:AU3052"/>
    <mergeCell ref="BH3051:BI3052"/>
    <mergeCell ref="BJ3051:BK3052"/>
    <mergeCell ref="BL3051:BN3052"/>
    <mergeCell ref="BO3051:BO3052"/>
    <mergeCell ref="BP3051:BP3052"/>
    <mergeCell ref="C3052:D3052"/>
    <mergeCell ref="AV3051:AW3052"/>
    <mergeCell ref="AX3051:AY3052"/>
    <mergeCell ref="AZ3051:BA3052"/>
    <mergeCell ref="BB3051:BC3052"/>
    <mergeCell ref="B3049:B3050"/>
    <mergeCell ref="C3049:D3049"/>
    <mergeCell ref="E3049:E3050"/>
    <mergeCell ref="F3049:F3050"/>
    <mergeCell ref="H3049:I3050"/>
    <mergeCell ref="J3049:K3050"/>
    <mergeCell ref="G3049:G3050"/>
    <mergeCell ref="L3049:M3050"/>
    <mergeCell ref="N3049:O3050"/>
    <mergeCell ref="P3049:Q3050"/>
    <mergeCell ref="R3049:S3050"/>
    <mergeCell ref="T3049:U3050"/>
    <mergeCell ref="V3049:W3050"/>
    <mergeCell ref="X3049:Y3050"/>
    <mergeCell ref="Z3049:AA3050"/>
    <mergeCell ref="AB3049:AC3050"/>
    <mergeCell ref="AD3049:AE3050"/>
    <mergeCell ref="AF3049:AG3050"/>
    <mergeCell ref="AH3049:AI3050"/>
    <mergeCell ref="BD3049:BE3050"/>
    <mergeCell ref="BF3049:BG3050"/>
    <mergeCell ref="AJ3049:AK3050"/>
    <mergeCell ref="AL3049:AM3050"/>
    <mergeCell ref="AN3049:AO3050"/>
    <mergeCell ref="AP3049:AQ3050"/>
    <mergeCell ref="AR3049:AS3050"/>
    <mergeCell ref="AT3049:AU3050"/>
    <mergeCell ref="BH3049:BI3050"/>
    <mergeCell ref="BJ3049:BK3050"/>
    <mergeCell ref="BL3049:BN3050"/>
    <mergeCell ref="BO3049:BO3050"/>
    <mergeCell ref="BP3049:BP3050"/>
    <mergeCell ref="C3050:D3050"/>
    <mergeCell ref="AV3049:AW3050"/>
    <mergeCell ref="AX3049:AY3050"/>
    <mergeCell ref="AZ3049:BA3050"/>
    <mergeCell ref="BB3049:BC3050"/>
    <mergeCell ref="B3047:B3048"/>
    <mergeCell ref="C3047:D3047"/>
    <mergeCell ref="E3047:E3048"/>
    <mergeCell ref="F3047:F3048"/>
    <mergeCell ref="H3047:I3048"/>
    <mergeCell ref="J3047:K3048"/>
    <mergeCell ref="G3047:G3048"/>
    <mergeCell ref="L3047:M3048"/>
    <mergeCell ref="N3047:O3048"/>
    <mergeCell ref="P3047:Q3048"/>
    <mergeCell ref="R3047:S3048"/>
    <mergeCell ref="T3047:U3048"/>
    <mergeCell ref="V3047:W3048"/>
    <mergeCell ref="X3047:Y3048"/>
    <mergeCell ref="Z3047:AA3048"/>
    <mergeCell ref="AB3047:AC3048"/>
    <mergeCell ref="AD3047:AE3048"/>
    <mergeCell ref="AF3047:AG3048"/>
    <mergeCell ref="AH3047:AI3048"/>
    <mergeCell ref="BD3047:BE3048"/>
    <mergeCell ref="BF3047:BG3048"/>
    <mergeCell ref="AJ3047:AK3048"/>
    <mergeCell ref="AL3047:AM3048"/>
    <mergeCell ref="AN3047:AO3048"/>
    <mergeCell ref="AP3047:AQ3048"/>
    <mergeCell ref="AR3047:AS3048"/>
    <mergeCell ref="AT3047:AU3048"/>
    <mergeCell ref="BH3047:BI3048"/>
    <mergeCell ref="BJ3047:BK3048"/>
    <mergeCell ref="BL3047:BN3048"/>
    <mergeCell ref="BO3047:BO3048"/>
    <mergeCell ref="BP3047:BP3048"/>
    <mergeCell ref="C3048:D3048"/>
    <mergeCell ref="AV3047:AW3048"/>
    <mergeCell ref="AX3047:AY3048"/>
    <mergeCell ref="AZ3047:BA3048"/>
    <mergeCell ref="BB3047:BC3048"/>
    <mergeCell ref="B3045:B3046"/>
    <mergeCell ref="C3045:D3045"/>
    <mergeCell ref="E3045:E3046"/>
    <mergeCell ref="F3045:F3046"/>
    <mergeCell ref="H3045:I3046"/>
    <mergeCell ref="J3045:K3046"/>
    <mergeCell ref="G3045:G3046"/>
    <mergeCell ref="L3045:M3046"/>
    <mergeCell ref="N3045:O3046"/>
    <mergeCell ref="P3045:Q3046"/>
    <mergeCell ref="R3045:S3046"/>
    <mergeCell ref="T3045:U3046"/>
    <mergeCell ref="V3045:W3046"/>
    <mergeCell ref="X3045:Y3046"/>
    <mergeCell ref="Z3045:AA3046"/>
    <mergeCell ref="AB3045:AC3046"/>
    <mergeCell ref="AD3045:AE3046"/>
    <mergeCell ref="AF3045:AG3046"/>
    <mergeCell ref="AH3045:AI3046"/>
    <mergeCell ref="BD3045:BE3046"/>
    <mergeCell ref="BF3045:BG3046"/>
    <mergeCell ref="AJ3045:AK3046"/>
    <mergeCell ref="AL3045:AM3046"/>
    <mergeCell ref="AN3045:AO3046"/>
    <mergeCell ref="AP3045:AQ3046"/>
    <mergeCell ref="AR3045:AS3046"/>
    <mergeCell ref="AT3045:AU3046"/>
    <mergeCell ref="BH3045:BI3046"/>
    <mergeCell ref="BJ3045:BK3046"/>
    <mergeCell ref="BL3045:BN3046"/>
    <mergeCell ref="BO3045:BO3046"/>
    <mergeCell ref="BP3045:BP3046"/>
    <mergeCell ref="C3046:D3046"/>
    <mergeCell ref="AV3045:AW3046"/>
    <mergeCell ref="AX3045:AY3046"/>
    <mergeCell ref="AZ3045:BA3046"/>
    <mergeCell ref="BB3045:BC3046"/>
    <mergeCell ref="B3043:B3044"/>
    <mergeCell ref="C3043:D3043"/>
    <mergeCell ref="E3043:E3044"/>
    <mergeCell ref="F3043:F3044"/>
    <mergeCell ref="H3043:I3044"/>
    <mergeCell ref="J3043:K3044"/>
    <mergeCell ref="G3043:G3044"/>
    <mergeCell ref="L3043:M3044"/>
    <mergeCell ref="N3043:O3044"/>
    <mergeCell ref="P3043:Q3044"/>
    <mergeCell ref="R3043:S3044"/>
    <mergeCell ref="T3043:U3044"/>
    <mergeCell ref="V3043:W3044"/>
    <mergeCell ref="X3043:Y3044"/>
    <mergeCell ref="Z3043:AA3044"/>
    <mergeCell ref="AB3043:AC3044"/>
    <mergeCell ref="AD3043:AE3044"/>
    <mergeCell ref="AF3043:AG3044"/>
    <mergeCell ref="AH3043:AI3044"/>
    <mergeCell ref="BD3043:BE3044"/>
    <mergeCell ref="BF3043:BG3044"/>
    <mergeCell ref="AJ3043:AK3044"/>
    <mergeCell ref="AL3043:AM3044"/>
    <mergeCell ref="AN3043:AO3044"/>
    <mergeCell ref="AP3043:AQ3044"/>
    <mergeCell ref="AR3043:AS3044"/>
    <mergeCell ref="AT3043:AU3044"/>
    <mergeCell ref="BH3043:BI3044"/>
    <mergeCell ref="BJ3043:BK3044"/>
    <mergeCell ref="BL3043:BN3044"/>
    <mergeCell ref="BO3043:BO3044"/>
    <mergeCell ref="BP3043:BP3044"/>
    <mergeCell ref="C3044:D3044"/>
    <mergeCell ref="AV3043:AW3044"/>
    <mergeCell ref="AX3043:AY3044"/>
    <mergeCell ref="AZ3043:BA3044"/>
    <mergeCell ref="BB3043:BC3044"/>
    <mergeCell ref="B3041:B3042"/>
    <mergeCell ref="C3041:D3041"/>
    <mergeCell ref="E3041:E3042"/>
    <mergeCell ref="F3041:F3042"/>
    <mergeCell ref="H3041:I3042"/>
    <mergeCell ref="J3041:K3042"/>
    <mergeCell ref="G3041:G3042"/>
    <mergeCell ref="L3041:M3042"/>
    <mergeCell ref="N3041:O3042"/>
    <mergeCell ref="P3041:Q3042"/>
    <mergeCell ref="R3041:S3042"/>
    <mergeCell ref="T3041:U3042"/>
    <mergeCell ref="V3041:W3042"/>
    <mergeCell ref="X3041:Y3042"/>
    <mergeCell ref="Z3041:AA3042"/>
    <mergeCell ref="AB3041:AC3042"/>
    <mergeCell ref="AD3041:AE3042"/>
    <mergeCell ref="AF3041:AG3042"/>
    <mergeCell ref="AH3041:AI3042"/>
    <mergeCell ref="BD3041:BE3042"/>
    <mergeCell ref="BF3041:BG3042"/>
    <mergeCell ref="AJ3041:AK3042"/>
    <mergeCell ref="AL3041:AM3042"/>
    <mergeCell ref="AN3041:AO3042"/>
    <mergeCell ref="AP3041:AQ3042"/>
    <mergeCell ref="AR3041:AS3042"/>
    <mergeCell ref="AT3041:AU3042"/>
    <mergeCell ref="BH3041:BI3042"/>
    <mergeCell ref="BJ3041:BK3042"/>
    <mergeCell ref="BL3041:BN3042"/>
    <mergeCell ref="BO3041:BO3042"/>
    <mergeCell ref="BP3041:BP3042"/>
    <mergeCell ref="C3042:D3042"/>
    <mergeCell ref="AV3041:AW3042"/>
    <mergeCell ref="AX3041:AY3042"/>
    <mergeCell ref="AZ3041:BA3042"/>
    <mergeCell ref="BB3041:BC3042"/>
    <mergeCell ref="B3039:B3040"/>
    <mergeCell ref="C3039:D3039"/>
    <mergeCell ref="E3039:E3040"/>
    <mergeCell ref="F3039:F3040"/>
    <mergeCell ref="H3039:I3040"/>
    <mergeCell ref="J3039:K3040"/>
    <mergeCell ref="L3039:M3040"/>
    <mergeCell ref="N3039:O3040"/>
    <mergeCell ref="P3039:Q3040"/>
    <mergeCell ref="R3039:S3040"/>
    <mergeCell ref="T3039:U3040"/>
    <mergeCell ref="V3039:W3040"/>
    <mergeCell ref="Z3039:AA3040"/>
    <mergeCell ref="AB3039:AC3040"/>
    <mergeCell ref="AD3039:AE3040"/>
    <mergeCell ref="AF3039:AG3040"/>
    <mergeCell ref="AH3039:AI3040"/>
    <mergeCell ref="BD3039:BE3040"/>
    <mergeCell ref="BF3039:BG3040"/>
    <mergeCell ref="AJ3039:AK3040"/>
    <mergeCell ref="AL3039:AM3040"/>
    <mergeCell ref="AN3039:AO3040"/>
    <mergeCell ref="AP3039:AQ3040"/>
    <mergeCell ref="AR3039:AS3040"/>
    <mergeCell ref="AT3039:AU3040"/>
    <mergeCell ref="BH3039:BI3040"/>
    <mergeCell ref="BJ3039:BK3040"/>
    <mergeCell ref="BL3039:BN3040"/>
    <mergeCell ref="BO3039:BO3040"/>
    <mergeCell ref="BP3039:BP3040"/>
    <mergeCell ref="C3040:D3040"/>
    <mergeCell ref="AV3039:AW3040"/>
    <mergeCell ref="AX3039:AY3040"/>
    <mergeCell ref="AZ3039:BA3040"/>
    <mergeCell ref="BB3039:BC3040"/>
    <mergeCell ref="G3039:G3040"/>
    <mergeCell ref="X3039:Y3040"/>
    <mergeCell ref="B3037:B3038"/>
    <mergeCell ref="C3037:D3037"/>
    <mergeCell ref="E3037:E3038"/>
    <mergeCell ref="F3037:F3038"/>
    <mergeCell ref="H3037:I3038"/>
    <mergeCell ref="J3037:K3038"/>
    <mergeCell ref="L3037:M3038"/>
    <mergeCell ref="N3037:O3038"/>
    <mergeCell ref="P3037:Q3038"/>
    <mergeCell ref="R3037:S3038"/>
    <mergeCell ref="T3037:U3038"/>
    <mergeCell ref="V3037:W3038"/>
    <mergeCell ref="Z3037:AA3038"/>
    <mergeCell ref="AB3037:AC3038"/>
    <mergeCell ref="AD3037:AE3038"/>
    <mergeCell ref="AF3037:AG3038"/>
    <mergeCell ref="AH3037:AI3038"/>
    <mergeCell ref="BD3037:BE3038"/>
    <mergeCell ref="BF3037:BG3038"/>
    <mergeCell ref="AJ3037:AK3038"/>
    <mergeCell ref="AL3037:AM3038"/>
    <mergeCell ref="AN3037:AO3038"/>
    <mergeCell ref="AP3037:AQ3038"/>
    <mergeCell ref="AR3037:AS3038"/>
    <mergeCell ref="AT3037:AU3038"/>
    <mergeCell ref="BH3037:BI3038"/>
    <mergeCell ref="BJ3037:BK3038"/>
    <mergeCell ref="BL3037:BN3038"/>
    <mergeCell ref="BO3037:BO3038"/>
    <mergeCell ref="BP3037:BP3038"/>
    <mergeCell ref="C3038:D3038"/>
    <mergeCell ref="AV3037:AW3038"/>
    <mergeCell ref="AX3037:AY3038"/>
    <mergeCell ref="AZ3037:BA3038"/>
    <mergeCell ref="BB3037:BC3038"/>
    <mergeCell ref="G3037:G3038"/>
    <mergeCell ref="X3037:Y3038"/>
    <mergeCell ref="BO3033:BO3034"/>
    <mergeCell ref="BP3033:BP3034"/>
    <mergeCell ref="J3034:K3034"/>
    <mergeCell ref="L3034:M3034"/>
    <mergeCell ref="N3034:O3034"/>
    <mergeCell ref="P3034:Q3034"/>
    <mergeCell ref="R3034:S3034"/>
    <mergeCell ref="T3034:U3034"/>
    <mergeCell ref="AB3034:AC3034"/>
    <mergeCell ref="AD3034:AE3034"/>
    <mergeCell ref="BF3034:BG3034"/>
    <mergeCell ref="BH3034:BI3034"/>
    <mergeCell ref="BJ3034:BK3034"/>
    <mergeCell ref="B3035:B3036"/>
    <mergeCell ref="C3035:D3035"/>
    <mergeCell ref="E3035:E3036"/>
    <mergeCell ref="F3035:F3036"/>
    <mergeCell ref="H3035:I3036"/>
    <mergeCell ref="J3035:K3036"/>
    <mergeCell ref="L3035:M3036"/>
    <mergeCell ref="N3035:O3036"/>
    <mergeCell ref="P3035:Q3036"/>
    <mergeCell ref="R3035:S3036"/>
    <mergeCell ref="T3035:U3036"/>
    <mergeCell ref="V3035:W3036"/>
    <mergeCell ref="X3035:Y3036"/>
    <mergeCell ref="Z3035:AA3036"/>
    <mergeCell ref="AB3035:AC3036"/>
    <mergeCell ref="AD3035:AE3036"/>
    <mergeCell ref="AF3035:AG3036"/>
    <mergeCell ref="AH3035:AI3036"/>
    <mergeCell ref="BD3035:BE3036"/>
    <mergeCell ref="BF3035:BG3036"/>
    <mergeCell ref="AJ3035:AK3036"/>
    <mergeCell ref="AL3035:AM3036"/>
    <mergeCell ref="AN3035:AO3036"/>
    <mergeCell ref="AP3035:AQ3036"/>
    <mergeCell ref="AR3035:AS3036"/>
    <mergeCell ref="AT3035:AU3036"/>
    <mergeCell ref="BH3035:BI3036"/>
    <mergeCell ref="BJ3035:BK3036"/>
    <mergeCell ref="BL3035:BN3036"/>
    <mergeCell ref="BO3035:BO3036"/>
    <mergeCell ref="BP3035:BP3036"/>
    <mergeCell ref="C3036:D3036"/>
    <mergeCell ref="AV3035:AW3036"/>
    <mergeCell ref="AX3035:AY3036"/>
    <mergeCell ref="AZ3035:BA3036"/>
    <mergeCell ref="BB3035:BC3036"/>
    <mergeCell ref="G3035:G3036"/>
    <mergeCell ref="C3030:D3030"/>
    <mergeCell ref="E3030:AC3030"/>
    <mergeCell ref="BA3030:BC3030"/>
    <mergeCell ref="BD3030:BM3030"/>
    <mergeCell ref="AH3030:AM3030"/>
    <mergeCell ref="AN3030:AZ3030"/>
    <mergeCell ref="B3033:B3034"/>
    <mergeCell ref="C3033:D3034"/>
    <mergeCell ref="H3033:I3034"/>
    <mergeCell ref="J3033:O3033"/>
    <mergeCell ref="P3033:U3033"/>
    <mergeCell ref="V3033:W3034"/>
    <mergeCell ref="G3033:G3034"/>
    <mergeCell ref="F3033:F3034"/>
    <mergeCell ref="Z3033:AA3034"/>
    <mergeCell ref="AB3033:AG3033"/>
    <mergeCell ref="AH3033:AM3033"/>
    <mergeCell ref="AN3033:AS3033"/>
    <mergeCell ref="AT3033:AY3033"/>
    <mergeCell ref="AF3034:AG3034"/>
    <mergeCell ref="AH3034:AI3034"/>
    <mergeCell ref="AJ3034:AK3034"/>
    <mergeCell ref="AL3034:AM3034"/>
    <mergeCell ref="AN3034:AO3034"/>
    <mergeCell ref="AZ3033:BE3033"/>
    <mergeCell ref="BF3033:BK3033"/>
    <mergeCell ref="BL3033:BN3034"/>
    <mergeCell ref="AR3034:AS3034"/>
    <mergeCell ref="AT3034:AU3034"/>
    <mergeCell ref="AV3034:AW3034"/>
    <mergeCell ref="AX3034:AY3034"/>
    <mergeCell ref="AZ3034:BA3034"/>
    <mergeCell ref="BB3034:BC3034"/>
    <mergeCell ref="BD3034:BE3034"/>
    <mergeCell ref="AP3034:AQ3034"/>
    <mergeCell ref="B3021:C3021"/>
    <mergeCell ref="D3021:E3021"/>
    <mergeCell ref="H3021:J3021"/>
    <mergeCell ref="L3021:N3021"/>
    <mergeCell ref="O3021:R3021"/>
    <mergeCell ref="D3019:E3019"/>
    <mergeCell ref="J3019:K3019"/>
    <mergeCell ref="L3019:M3019"/>
    <mergeCell ref="N3019:O3019"/>
    <mergeCell ref="P3019:Q3019"/>
    <mergeCell ref="S3023:U3023"/>
    <mergeCell ref="W3023:Y3023"/>
    <mergeCell ref="BF3019:BG3019"/>
    <mergeCell ref="BH3019:BI3019"/>
    <mergeCell ref="BJ3019:BK3019"/>
    <mergeCell ref="BJ3021:BL3021"/>
    <mergeCell ref="BB3023:BE3023"/>
    <mergeCell ref="BF3023:BH3023"/>
    <mergeCell ref="AJ3021:AL3021"/>
    <mergeCell ref="BL3019:BN3019"/>
    <mergeCell ref="AZ3019:BA3019"/>
    <mergeCell ref="BB3019:BC3019"/>
    <mergeCell ref="AH3019:AI3019"/>
    <mergeCell ref="AJ3019:AK3019"/>
    <mergeCell ref="BA3024:BN3024"/>
    <mergeCell ref="AQ3023:AT3023"/>
    <mergeCell ref="AU3023:AW3023"/>
    <mergeCell ref="AY3023:BA3023"/>
    <mergeCell ref="BF3021:BH3021"/>
    <mergeCell ref="E3028:AC3028"/>
    <mergeCell ref="BJ3023:BL3023"/>
    <mergeCell ref="B3023:C3023"/>
    <mergeCell ref="D3023:E3023"/>
    <mergeCell ref="H3023:J3023"/>
    <mergeCell ref="L3023:N3023"/>
    <mergeCell ref="O3023:R3023"/>
    <mergeCell ref="Z3023:AI3023"/>
    <mergeCell ref="AJ3023:AL3023"/>
    <mergeCell ref="AN3023:AP3023"/>
    <mergeCell ref="Z3021:AI3021"/>
    <mergeCell ref="AN3021:AP3021"/>
    <mergeCell ref="AQ3021:AT3021"/>
    <mergeCell ref="BB3021:BE3021"/>
    <mergeCell ref="B3018:C3018"/>
    <mergeCell ref="D3018:E3018"/>
    <mergeCell ref="H3018:I3018"/>
    <mergeCell ref="J3018:K3018"/>
    <mergeCell ref="L3018:M3018"/>
    <mergeCell ref="N3018:O3018"/>
    <mergeCell ref="P3018:Q3018"/>
    <mergeCell ref="R3018:S3018"/>
    <mergeCell ref="T3018:U3018"/>
    <mergeCell ref="V3018:W3018"/>
    <mergeCell ref="X3018:Y3018"/>
    <mergeCell ref="Z3018:AA3018"/>
    <mergeCell ref="AB3018:AC3018"/>
    <mergeCell ref="AD3018:AE3018"/>
    <mergeCell ref="AF3018:AG3018"/>
    <mergeCell ref="AH3018:AI3018"/>
    <mergeCell ref="AJ3018:AK3018"/>
    <mergeCell ref="AL3018:AM3018"/>
    <mergeCell ref="AN3018:AO3018"/>
    <mergeCell ref="BF3018:BG3018"/>
    <mergeCell ref="BH3018:BI3018"/>
    <mergeCell ref="BJ3018:BK3018"/>
    <mergeCell ref="BL3018:BN3018"/>
    <mergeCell ref="AP3018:AQ3018"/>
    <mergeCell ref="AR3018:AS3018"/>
    <mergeCell ref="AT3018:AU3018"/>
    <mergeCell ref="AV3018:AW3018"/>
    <mergeCell ref="AX3018:AY3018"/>
    <mergeCell ref="AZ3018:BA3018"/>
    <mergeCell ref="BB3018:BC3018"/>
    <mergeCell ref="BD3018:BE3018"/>
    <mergeCell ref="AT3019:AU3019"/>
    <mergeCell ref="AV3019:AW3019"/>
    <mergeCell ref="AX3019:AY3019"/>
    <mergeCell ref="BD3019:BE3019"/>
    <mergeCell ref="AR3019:AS3019"/>
    <mergeCell ref="R3019:S3019"/>
    <mergeCell ref="B3016:C3017"/>
    <mergeCell ref="D3016:E3017"/>
    <mergeCell ref="H3016:I3017"/>
    <mergeCell ref="J3016:K3017"/>
    <mergeCell ref="L3016:M3017"/>
    <mergeCell ref="N3016:O3017"/>
    <mergeCell ref="P3016:Q3017"/>
    <mergeCell ref="R3016:S3017"/>
    <mergeCell ref="T3016:U3017"/>
    <mergeCell ref="V3016:W3017"/>
    <mergeCell ref="X3016:Y3017"/>
    <mergeCell ref="Z3016:AA3017"/>
    <mergeCell ref="AB3016:AC3017"/>
    <mergeCell ref="AD3016:AE3017"/>
    <mergeCell ref="AF3016:AG3017"/>
    <mergeCell ref="AH3016:AI3017"/>
    <mergeCell ref="AJ3016:AK3017"/>
    <mergeCell ref="AL3016:AM3017"/>
    <mergeCell ref="AN3016:AO3017"/>
    <mergeCell ref="AP3016:AQ3017"/>
    <mergeCell ref="AR3016:AS3017"/>
    <mergeCell ref="AT3016:AU3017"/>
    <mergeCell ref="AV3016:AW3017"/>
    <mergeCell ref="AX3016:AY3017"/>
    <mergeCell ref="AZ3016:BA3017"/>
    <mergeCell ref="BB3016:BC3017"/>
    <mergeCell ref="BD3016:BE3017"/>
    <mergeCell ref="BF3016:BG3017"/>
    <mergeCell ref="BH3016:BI3017"/>
    <mergeCell ref="BJ3016:BK3017"/>
    <mergeCell ref="BL3016:BN3017"/>
    <mergeCell ref="BO3016:BO3017"/>
    <mergeCell ref="BP3016:BP3017"/>
    <mergeCell ref="B3010:B3011"/>
    <mergeCell ref="C3010:D3010"/>
    <mergeCell ref="E3010:E3011"/>
    <mergeCell ref="F3010:F3011"/>
    <mergeCell ref="H3010:I3011"/>
    <mergeCell ref="J3010:K3011"/>
    <mergeCell ref="G3010:G3011"/>
    <mergeCell ref="L3010:M3011"/>
    <mergeCell ref="N3010:O3011"/>
    <mergeCell ref="P3010:Q3011"/>
    <mergeCell ref="R3010:S3011"/>
    <mergeCell ref="T3010:U3011"/>
    <mergeCell ref="V3010:W3011"/>
    <mergeCell ref="X3010:Y3011"/>
    <mergeCell ref="Z3010:AA3011"/>
    <mergeCell ref="AB3010:AC3011"/>
    <mergeCell ref="AD3010:AE3011"/>
    <mergeCell ref="AF3010:AG3011"/>
    <mergeCell ref="AH3010:AI3011"/>
    <mergeCell ref="BD3010:BE3011"/>
    <mergeCell ref="BF3010:BG3011"/>
    <mergeCell ref="AJ3010:AK3011"/>
    <mergeCell ref="AL3010:AM3011"/>
    <mergeCell ref="AN3010:AO3011"/>
    <mergeCell ref="AP3010:AQ3011"/>
    <mergeCell ref="AR3010:AS3011"/>
    <mergeCell ref="AT3010:AU3011"/>
    <mergeCell ref="BH3010:BI3011"/>
    <mergeCell ref="BJ3010:BK3011"/>
    <mergeCell ref="BL3010:BN3011"/>
    <mergeCell ref="BO3010:BO3011"/>
    <mergeCell ref="BP3010:BP3011"/>
    <mergeCell ref="C3011:D3011"/>
    <mergeCell ref="AV3010:AW3011"/>
    <mergeCell ref="AX3010:AY3011"/>
    <mergeCell ref="AZ3010:BA3011"/>
    <mergeCell ref="BB3010:BC3011"/>
    <mergeCell ref="B3008:B3009"/>
    <mergeCell ref="C3008:D3008"/>
    <mergeCell ref="E3008:E3009"/>
    <mergeCell ref="F3008:F3009"/>
    <mergeCell ref="H3008:I3009"/>
    <mergeCell ref="J3008:K3009"/>
    <mergeCell ref="G3008:G3009"/>
    <mergeCell ref="L3008:M3009"/>
    <mergeCell ref="N3008:O3009"/>
    <mergeCell ref="P3008:Q3009"/>
    <mergeCell ref="R3008:S3009"/>
    <mergeCell ref="T3008:U3009"/>
    <mergeCell ref="V3008:W3009"/>
    <mergeCell ref="X3008:Y3009"/>
    <mergeCell ref="Z3008:AA3009"/>
    <mergeCell ref="AB3008:AC3009"/>
    <mergeCell ref="AD3008:AE3009"/>
    <mergeCell ref="AF3008:AG3009"/>
    <mergeCell ref="AH3008:AI3009"/>
    <mergeCell ref="BD3008:BE3009"/>
    <mergeCell ref="BF3008:BG3009"/>
    <mergeCell ref="AJ3008:AK3009"/>
    <mergeCell ref="AL3008:AM3009"/>
    <mergeCell ref="AN3008:AO3009"/>
    <mergeCell ref="AP3008:AQ3009"/>
    <mergeCell ref="AR3008:AS3009"/>
    <mergeCell ref="AT3008:AU3009"/>
    <mergeCell ref="BH3008:BI3009"/>
    <mergeCell ref="BJ3008:BK3009"/>
    <mergeCell ref="BL3008:BN3009"/>
    <mergeCell ref="BO3008:BO3009"/>
    <mergeCell ref="BP3008:BP3009"/>
    <mergeCell ref="C3009:D3009"/>
    <mergeCell ref="AV3008:AW3009"/>
    <mergeCell ref="AX3008:AY3009"/>
    <mergeCell ref="AZ3008:BA3009"/>
    <mergeCell ref="BB3008:BC3009"/>
    <mergeCell ref="B3006:B3007"/>
    <mergeCell ref="C3006:D3006"/>
    <mergeCell ref="E3006:E3007"/>
    <mergeCell ref="F3006:F3007"/>
    <mergeCell ref="H3006:I3007"/>
    <mergeCell ref="J3006:K3007"/>
    <mergeCell ref="G3006:G3007"/>
    <mergeCell ref="L3006:M3007"/>
    <mergeCell ref="N3006:O3007"/>
    <mergeCell ref="P3006:Q3007"/>
    <mergeCell ref="R3006:S3007"/>
    <mergeCell ref="T3006:U3007"/>
    <mergeCell ref="V3006:W3007"/>
    <mergeCell ref="X3006:Y3007"/>
    <mergeCell ref="Z3006:AA3007"/>
    <mergeCell ref="AB3006:AC3007"/>
    <mergeCell ref="AD3006:AE3007"/>
    <mergeCell ref="AF3006:AG3007"/>
    <mergeCell ref="AH3006:AI3007"/>
    <mergeCell ref="BD3006:BE3007"/>
    <mergeCell ref="BF3006:BG3007"/>
    <mergeCell ref="AJ3006:AK3007"/>
    <mergeCell ref="AL3006:AM3007"/>
    <mergeCell ref="AN3006:AO3007"/>
    <mergeCell ref="AP3006:AQ3007"/>
    <mergeCell ref="AR3006:AS3007"/>
    <mergeCell ref="AT3006:AU3007"/>
    <mergeCell ref="BH3006:BI3007"/>
    <mergeCell ref="BJ3006:BK3007"/>
    <mergeCell ref="BL3006:BN3007"/>
    <mergeCell ref="BO3006:BO3007"/>
    <mergeCell ref="BP3006:BP3007"/>
    <mergeCell ref="C3007:D3007"/>
    <mergeCell ref="AV3006:AW3007"/>
    <mergeCell ref="AX3006:AY3007"/>
    <mergeCell ref="AZ3006:BA3007"/>
    <mergeCell ref="BB3006:BC3007"/>
    <mergeCell ref="B3004:B3005"/>
    <mergeCell ref="C3004:D3004"/>
    <mergeCell ref="E3004:E3005"/>
    <mergeCell ref="F3004:F3005"/>
    <mergeCell ref="H3004:I3005"/>
    <mergeCell ref="J3004:K3005"/>
    <mergeCell ref="G3004:G3005"/>
    <mergeCell ref="L3004:M3005"/>
    <mergeCell ref="N3004:O3005"/>
    <mergeCell ref="P3004:Q3005"/>
    <mergeCell ref="R3004:S3005"/>
    <mergeCell ref="T3004:U3005"/>
    <mergeCell ref="V3004:W3005"/>
    <mergeCell ref="X3004:Y3005"/>
    <mergeCell ref="Z3004:AA3005"/>
    <mergeCell ref="AB3004:AC3005"/>
    <mergeCell ref="AD3004:AE3005"/>
    <mergeCell ref="AF3004:AG3005"/>
    <mergeCell ref="AH3004:AI3005"/>
    <mergeCell ref="BD3004:BE3005"/>
    <mergeCell ref="BF3004:BG3005"/>
    <mergeCell ref="AJ3004:AK3005"/>
    <mergeCell ref="AL3004:AM3005"/>
    <mergeCell ref="AN3004:AO3005"/>
    <mergeCell ref="AP3004:AQ3005"/>
    <mergeCell ref="AR3004:AS3005"/>
    <mergeCell ref="AT3004:AU3005"/>
    <mergeCell ref="BH3004:BI3005"/>
    <mergeCell ref="BJ3004:BK3005"/>
    <mergeCell ref="BL3004:BN3005"/>
    <mergeCell ref="BO3004:BO3005"/>
    <mergeCell ref="BP3004:BP3005"/>
    <mergeCell ref="C3005:D3005"/>
    <mergeCell ref="AV3004:AW3005"/>
    <mergeCell ref="AX3004:AY3005"/>
    <mergeCell ref="AZ3004:BA3005"/>
    <mergeCell ref="BB3004:BC3005"/>
    <mergeCell ref="B3002:B3003"/>
    <mergeCell ref="C3002:D3002"/>
    <mergeCell ref="E3002:E3003"/>
    <mergeCell ref="F3002:F3003"/>
    <mergeCell ref="H3002:I3003"/>
    <mergeCell ref="J3002:K3003"/>
    <mergeCell ref="G3002:G3003"/>
    <mergeCell ref="L3002:M3003"/>
    <mergeCell ref="N3002:O3003"/>
    <mergeCell ref="P3002:Q3003"/>
    <mergeCell ref="R3002:S3003"/>
    <mergeCell ref="T3002:U3003"/>
    <mergeCell ref="V3002:W3003"/>
    <mergeCell ref="X3002:Y3003"/>
    <mergeCell ref="Z3002:AA3003"/>
    <mergeCell ref="AB3002:AC3003"/>
    <mergeCell ref="AD3002:AE3003"/>
    <mergeCell ref="AF3002:AG3003"/>
    <mergeCell ref="AH3002:AI3003"/>
    <mergeCell ref="BD3002:BE3003"/>
    <mergeCell ref="BF3002:BG3003"/>
    <mergeCell ref="AJ3002:AK3003"/>
    <mergeCell ref="AL3002:AM3003"/>
    <mergeCell ref="AN3002:AO3003"/>
    <mergeCell ref="AP3002:AQ3003"/>
    <mergeCell ref="AR3002:AS3003"/>
    <mergeCell ref="AT3002:AU3003"/>
    <mergeCell ref="BH3002:BI3003"/>
    <mergeCell ref="BJ3002:BK3003"/>
    <mergeCell ref="BL3002:BN3003"/>
    <mergeCell ref="BO3002:BO3003"/>
    <mergeCell ref="BP3002:BP3003"/>
    <mergeCell ref="C3003:D3003"/>
    <mergeCell ref="AV3002:AW3003"/>
    <mergeCell ref="AX3002:AY3003"/>
    <mergeCell ref="AZ3002:BA3003"/>
    <mergeCell ref="BB3002:BC3003"/>
    <mergeCell ref="B3000:B3001"/>
    <mergeCell ref="C3000:D3000"/>
    <mergeCell ref="E3000:E3001"/>
    <mergeCell ref="F3000:F3001"/>
    <mergeCell ref="H3000:I3001"/>
    <mergeCell ref="J3000:K3001"/>
    <mergeCell ref="G3000:G3001"/>
    <mergeCell ref="L3000:M3001"/>
    <mergeCell ref="N3000:O3001"/>
    <mergeCell ref="P3000:Q3001"/>
    <mergeCell ref="R3000:S3001"/>
    <mergeCell ref="T3000:U3001"/>
    <mergeCell ref="V3000:W3001"/>
    <mergeCell ref="X3000:Y3001"/>
    <mergeCell ref="Z3000:AA3001"/>
    <mergeCell ref="AB3000:AC3001"/>
    <mergeCell ref="AD3000:AE3001"/>
    <mergeCell ref="AF3000:AG3001"/>
    <mergeCell ref="AH3000:AI3001"/>
    <mergeCell ref="BD3000:BE3001"/>
    <mergeCell ref="BF3000:BG3001"/>
    <mergeCell ref="AJ3000:AK3001"/>
    <mergeCell ref="AL3000:AM3001"/>
    <mergeCell ref="AN3000:AO3001"/>
    <mergeCell ref="AP3000:AQ3001"/>
    <mergeCell ref="AR3000:AS3001"/>
    <mergeCell ref="AT3000:AU3001"/>
    <mergeCell ref="BH3000:BI3001"/>
    <mergeCell ref="BJ3000:BK3001"/>
    <mergeCell ref="BL3000:BN3001"/>
    <mergeCell ref="BO3000:BO3001"/>
    <mergeCell ref="BP3000:BP3001"/>
    <mergeCell ref="C3001:D3001"/>
    <mergeCell ref="AV3000:AW3001"/>
    <mergeCell ref="AX3000:AY3001"/>
    <mergeCell ref="AZ3000:BA3001"/>
    <mergeCell ref="BB3000:BC3001"/>
    <mergeCell ref="B2998:B2999"/>
    <mergeCell ref="C2998:D2998"/>
    <mergeCell ref="E2998:E2999"/>
    <mergeCell ref="F2998:F2999"/>
    <mergeCell ref="H2998:I2999"/>
    <mergeCell ref="J2998:K2999"/>
    <mergeCell ref="G2998:G2999"/>
    <mergeCell ref="L2998:M2999"/>
    <mergeCell ref="N2998:O2999"/>
    <mergeCell ref="P2998:Q2999"/>
    <mergeCell ref="R2998:S2999"/>
    <mergeCell ref="T2998:U2999"/>
    <mergeCell ref="V2998:W2999"/>
    <mergeCell ref="X2998:Y2999"/>
    <mergeCell ref="Z2998:AA2999"/>
    <mergeCell ref="AB2998:AC2999"/>
    <mergeCell ref="AD2998:AE2999"/>
    <mergeCell ref="AF2998:AG2999"/>
    <mergeCell ref="AH2998:AI2999"/>
    <mergeCell ref="BD2998:BE2999"/>
    <mergeCell ref="BF2998:BG2999"/>
    <mergeCell ref="AJ2998:AK2999"/>
    <mergeCell ref="AL2998:AM2999"/>
    <mergeCell ref="AN2998:AO2999"/>
    <mergeCell ref="AP2998:AQ2999"/>
    <mergeCell ref="AR2998:AS2999"/>
    <mergeCell ref="AT2998:AU2999"/>
    <mergeCell ref="BH2998:BI2999"/>
    <mergeCell ref="BJ2998:BK2999"/>
    <mergeCell ref="BL2998:BN2999"/>
    <mergeCell ref="BO2998:BO2999"/>
    <mergeCell ref="BP2998:BP2999"/>
    <mergeCell ref="C2999:D2999"/>
    <mergeCell ref="AV2998:AW2999"/>
    <mergeCell ref="AX2998:AY2999"/>
    <mergeCell ref="AZ2998:BA2999"/>
    <mergeCell ref="BB2998:BC2999"/>
    <mergeCell ref="B2996:B2997"/>
    <mergeCell ref="C2996:D2996"/>
    <mergeCell ref="E2996:E2997"/>
    <mergeCell ref="F2996:F2997"/>
    <mergeCell ref="H2996:I2997"/>
    <mergeCell ref="J2996:K2997"/>
    <mergeCell ref="G2996:G2997"/>
    <mergeCell ref="L2996:M2997"/>
    <mergeCell ref="N2996:O2997"/>
    <mergeCell ref="P2996:Q2997"/>
    <mergeCell ref="R2996:S2997"/>
    <mergeCell ref="T2996:U2997"/>
    <mergeCell ref="V2996:W2997"/>
    <mergeCell ref="X2996:Y2997"/>
    <mergeCell ref="Z2996:AA2997"/>
    <mergeCell ref="AB2996:AC2997"/>
    <mergeCell ref="AD2996:AE2997"/>
    <mergeCell ref="AF2996:AG2997"/>
    <mergeCell ref="AH2996:AI2997"/>
    <mergeCell ref="BD2996:BE2997"/>
    <mergeCell ref="BF2996:BG2997"/>
    <mergeCell ref="AJ2996:AK2997"/>
    <mergeCell ref="AL2996:AM2997"/>
    <mergeCell ref="AN2996:AO2997"/>
    <mergeCell ref="AP2996:AQ2997"/>
    <mergeCell ref="AR2996:AS2997"/>
    <mergeCell ref="AT2996:AU2997"/>
    <mergeCell ref="BH2996:BI2997"/>
    <mergeCell ref="BJ2996:BK2997"/>
    <mergeCell ref="BL2996:BN2997"/>
    <mergeCell ref="BO2996:BO2997"/>
    <mergeCell ref="BP2996:BP2997"/>
    <mergeCell ref="C2997:D2997"/>
    <mergeCell ref="AV2996:AW2997"/>
    <mergeCell ref="AX2996:AY2997"/>
    <mergeCell ref="AZ2996:BA2997"/>
    <mergeCell ref="BB2996:BC2997"/>
    <mergeCell ref="B2994:B2995"/>
    <mergeCell ref="C2994:D2994"/>
    <mergeCell ref="E2994:E2995"/>
    <mergeCell ref="F2994:F2995"/>
    <mergeCell ref="H2994:I2995"/>
    <mergeCell ref="J2994:K2995"/>
    <mergeCell ref="G2994:G2995"/>
    <mergeCell ref="L2994:M2995"/>
    <mergeCell ref="N2994:O2995"/>
    <mergeCell ref="P2994:Q2995"/>
    <mergeCell ref="R2994:S2995"/>
    <mergeCell ref="T2994:U2995"/>
    <mergeCell ref="V2994:W2995"/>
    <mergeCell ref="X2994:Y2995"/>
    <mergeCell ref="Z2994:AA2995"/>
    <mergeCell ref="AB2994:AC2995"/>
    <mergeCell ref="AD2994:AE2995"/>
    <mergeCell ref="AF2994:AG2995"/>
    <mergeCell ref="AH2994:AI2995"/>
    <mergeCell ref="BD2994:BE2995"/>
    <mergeCell ref="BF2994:BG2995"/>
    <mergeCell ref="AJ2994:AK2995"/>
    <mergeCell ref="AL2994:AM2995"/>
    <mergeCell ref="AN2994:AO2995"/>
    <mergeCell ref="AP2994:AQ2995"/>
    <mergeCell ref="AR2994:AS2995"/>
    <mergeCell ref="AT2994:AU2995"/>
    <mergeCell ref="BH2994:BI2995"/>
    <mergeCell ref="BJ2994:BK2995"/>
    <mergeCell ref="BL2994:BN2995"/>
    <mergeCell ref="BO2994:BO2995"/>
    <mergeCell ref="BP2994:BP2995"/>
    <mergeCell ref="C2995:D2995"/>
    <mergeCell ref="AV2994:AW2995"/>
    <mergeCell ref="AX2994:AY2995"/>
    <mergeCell ref="AZ2994:BA2995"/>
    <mergeCell ref="BB2994:BC2995"/>
    <mergeCell ref="B2992:B2993"/>
    <mergeCell ref="C2992:D2992"/>
    <mergeCell ref="E2992:E2993"/>
    <mergeCell ref="F2992:F2993"/>
    <mergeCell ref="H2992:I2993"/>
    <mergeCell ref="J2992:K2993"/>
    <mergeCell ref="G2992:G2993"/>
    <mergeCell ref="L2992:M2993"/>
    <mergeCell ref="N2992:O2993"/>
    <mergeCell ref="P2992:Q2993"/>
    <mergeCell ref="R2992:S2993"/>
    <mergeCell ref="T2992:U2993"/>
    <mergeCell ref="V2992:W2993"/>
    <mergeCell ref="X2992:Y2993"/>
    <mergeCell ref="Z2992:AA2993"/>
    <mergeCell ref="AB2992:AC2993"/>
    <mergeCell ref="AD2992:AE2993"/>
    <mergeCell ref="AF2992:AG2993"/>
    <mergeCell ref="AH2992:AI2993"/>
    <mergeCell ref="BD2992:BE2993"/>
    <mergeCell ref="BF2992:BG2993"/>
    <mergeCell ref="AJ2992:AK2993"/>
    <mergeCell ref="AL2992:AM2993"/>
    <mergeCell ref="AN2992:AO2993"/>
    <mergeCell ref="AP2992:AQ2993"/>
    <mergeCell ref="AR2992:AS2993"/>
    <mergeCell ref="AT2992:AU2993"/>
    <mergeCell ref="BH2992:BI2993"/>
    <mergeCell ref="BJ2992:BK2993"/>
    <mergeCell ref="BL2992:BN2993"/>
    <mergeCell ref="BO2992:BO2993"/>
    <mergeCell ref="BP2992:BP2993"/>
    <mergeCell ref="C2993:D2993"/>
    <mergeCell ref="AV2992:AW2993"/>
    <mergeCell ref="AX2992:AY2993"/>
    <mergeCell ref="AZ2992:BA2993"/>
    <mergeCell ref="BB2992:BC2993"/>
    <mergeCell ref="B2990:B2991"/>
    <mergeCell ref="C2990:D2990"/>
    <mergeCell ref="E2990:E2991"/>
    <mergeCell ref="F2990:F2991"/>
    <mergeCell ref="H2990:I2991"/>
    <mergeCell ref="J2990:K2991"/>
    <mergeCell ref="G2990:G2991"/>
    <mergeCell ref="L2990:M2991"/>
    <mergeCell ref="N2990:O2991"/>
    <mergeCell ref="P2990:Q2991"/>
    <mergeCell ref="R2990:S2991"/>
    <mergeCell ref="T2990:U2991"/>
    <mergeCell ref="V2990:W2991"/>
    <mergeCell ref="X2990:Y2991"/>
    <mergeCell ref="Z2990:AA2991"/>
    <mergeCell ref="AB2990:AC2991"/>
    <mergeCell ref="AD2990:AE2991"/>
    <mergeCell ref="AF2990:AG2991"/>
    <mergeCell ref="AH2990:AI2991"/>
    <mergeCell ref="BD2990:BE2991"/>
    <mergeCell ref="BF2990:BG2991"/>
    <mergeCell ref="AJ2990:AK2991"/>
    <mergeCell ref="AL2990:AM2991"/>
    <mergeCell ref="AN2990:AO2991"/>
    <mergeCell ref="AP2990:AQ2991"/>
    <mergeCell ref="AR2990:AS2991"/>
    <mergeCell ref="AT2990:AU2991"/>
    <mergeCell ref="BH2990:BI2991"/>
    <mergeCell ref="BJ2990:BK2991"/>
    <mergeCell ref="BL2990:BN2991"/>
    <mergeCell ref="BO2990:BO2991"/>
    <mergeCell ref="BP2990:BP2991"/>
    <mergeCell ref="C2991:D2991"/>
    <mergeCell ref="AV2990:AW2991"/>
    <mergeCell ref="AX2990:AY2991"/>
    <mergeCell ref="AZ2990:BA2991"/>
    <mergeCell ref="BB2990:BC2991"/>
    <mergeCell ref="B2988:B2989"/>
    <mergeCell ref="C2988:D2988"/>
    <mergeCell ref="E2988:E2989"/>
    <mergeCell ref="F2988:F2989"/>
    <mergeCell ref="H2988:I2989"/>
    <mergeCell ref="J2988:K2989"/>
    <mergeCell ref="G2988:G2989"/>
    <mergeCell ref="L2988:M2989"/>
    <mergeCell ref="N2988:O2989"/>
    <mergeCell ref="P2988:Q2989"/>
    <mergeCell ref="R2988:S2989"/>
    <mergeCell ref="T2988:U2989"/>
    <mergeCell ref="V2988:W2989"/>
    <mergeCell ref="X2988:Y2989"/>
    <mergeCell ref="Z2988:AA2989"/>
    <mergeCell ref="AB2988:AC2989"/>
    <mergeCell ref="AD2988:AE2989"/>
    <mergeCell ref="AF2988:AG2989"/>
    <mergeCell ref="AH2988:AI2989"/>
    <mergeCell ref="BD2988:BE2989"/>
    <mergeCell ref="BF2988:BG2989"/>
    <mergeCell ref="AJ2988:AK2989"/>
    <mergeCell ref="AL2988:AM2989"/>
    <mergeCell ref="AN2988:AO2989"/>
    <mergeCell ref="AP2988:AQ2989"/>
    <mergeCell ref="AR2988:AS2989"/>
    <mergeCell ref="AT2988:AU2989"/>
    <mergeCell ref="BH2988:BI2989"/>
    <mergeCell ref="BJ2988:BK2989"/>
    <mergeCell ref="BL2988:BN2989"/>
    <mergeCell ref="BO2988:BO2989"/>
    <mergeCell ref="BP2988:BP2989"/>
    <mergeCell ref="C2989:D2989"/>
    <mergeCell ref="AV2988:AW2989"/>
    <mergeCell ref="AX2988:AY2989"/>
    <mergeCell ref="AZ2988:BA2989"/>
    <mergeCell ref="BB2988:BC2989"/>
    <mergeCell ref="B2986:B2987"/>
    <mergeCell ref="C2986:D2986"/>
    <mergeCell ref="E2986:E2987"/>
    <mergeCell ref="F2986:F2987"/>
    <mergeCell ref="H2986:I2987"/>
    <mergeCell ref="J2986:K2987"/>
    <mergeCell ref="G2986:G2987"/>
    <mergeCell ref="L2986:M2987"/>
    <mergeCell ref="N2986:O2987"/>
    <mergeCell ref="P2986:Q2987"/>
    <mergeCell ref="R2986:S2987"/>
    <mergeCell ref="T2986:U2987"/>
    <mergeCell ref="V2986:W2987"/>
    <mergeCell ref="X2986:Y2987"/>
    <mergeCell ref="Z2986:AA2987"/>
    <mergeCell ref="AB2986:AC2987"/>
    <mergeCell ref="AD2986:AE2987"/>
    <mergeCell ref="AF2986:AG2987"/>
    <mergeCell ref="AH2986:AI2987"/>
    <mergeCell ref="BD2986:BE2987"/>
    <mergeCell ref="BF2986:BG2987"/>
    <mergeCell ref="AJ2986:AK2987"/>
    <mergeCell ref="AL2986:AM2987"/>
    <mergeCell ref="AN2986:AO2987"/>
    <mergeCell ref="AP2986:AQ2987"/>
    <mergeCell ref="AR2986:AS2987"/>
    <mergeCell ref="AT2986:AU2987"/>
    <mergeCell ref="BH2986:BI2987"/>
    <mergeCell ref="BJ2986:BK2987"/>
    <mergeCell ref="BL2986:BN2987"/>
    <mergeCell ref="BO2986:BO2987"/>
    <mergeCell ref="BP2986:BP2987"/>
    <mergeCell ref="C2987:D2987"/>
    <mergeCell ref="AV2986:AW2987"/>
    <mergeCell ref="AX2986:AY2987"/>
    <mergeCell ref="AZ2986:BA2987"/>
    <mergeCell ref="BB2986:BC2987"/>
    <mergeCell ref="B2984:B2985"/>
    <mergeCell ref="C2984:D2984"/>
    <mergeCell ref="E2984:E2985"/>
    <mergeCell ref="F2984:F2985"/>
    <mergeCell ref="H2984:I2985"/>
    <mergeCell ref="J2984:K2985"/>
    <mergeCell ref="G2984:G2985"/>
    <mergeCell ref="L2984:M2985"/>
    <mergeCell ref="N2984:O2985"/>
    <mergeCell ref="P2984:Q2985"/>
    <mergeCell ref="R2984:S2985"/>
    <mergeCell ref="T2984:U2985"/>
    <mergeCell ref="V2984:W2985"/>
    <mergeCell ref="X2984:Y2985"/>
    <mergeCell ref="Z2984:AA2985"/>
    <mergeCell ref="AB2984:AC2985"/>
    <mergeCell ref="AD2984:AE2985"/>
    <mergeCell ref="AF2984:AG2985"/>
    <mergeCell ref="AH2984:AI2985"/>
    <mergeCell ref="BD2984:BE2985"/>
    <mergeCell ref="BF2984:BG2985"/>
    <mergeCell ref="AJ2984:AK2985"/>
    <mergeCell ref="AL2984:AM2985"/>
    <mergeCell ref="AN2984:AO2985"/>
    <mergeCell ref="AP2984:AQ2985"/>
    <mergeCell ref="AR2984:AS2985"/>
    <mergeCell ref="AT2984:AU2985"/>
    <mergeCell ref="BH2984:BI2985"/>
    <mergeCell ref="BJ2984:BK2985"/>
    <mergeCell ref="BL2984:BN2985"/>
    <mergeCell ref="BO2984:BO2985"/>
    <mergeCell ref="BP2984:BP2985"/>
    <mergeCell ref="C2985:D2985"/>
    <mergeCell ref="AV2984:AW2985"/>
    <mergeCell ref="AX2984:AY2985"/>
    <mergeCell ref="AZ2984:BA2985"/>
    <mergeCell ref="BB2984:BC2985"/>
    <mergeCell ref="B2982:B2983"/>
    <mergeCell ref="C2982:D2982"/>
    <mergeCell ref="E2982:E2983"/>
    <mergeCell ref="F2982:F2983"/>
    <mergeCell ref="H2982:I2983"/>
    <mergeCell ref="J2982:K2983"/>
    <mergeCell ref="G2982:G2983"/>
    <mergeCell ref="L2982:M2983"/>
    <mergeCell ref="N2982:O2983"/>
    <mergeCell ref="P2982:Q2983"/>
    <mergeCell ref="R2982:S2983"/>
    <mergeCell ref="T2982:U2983"/>
    <mergeCell ref="V2982:W2983"/>
    <mergeCell ref="X2982:Y2983"/>
    <mergeCell ref="Z2982:AA2983"/>
    <mergeCell ref="AB2982:AC2983"/>
    <mergeCell ref="AD2982:AE2983"/>
    <mergeCell ref="AF2982:AG2983"/>
    <mergeCell ref="AH2982:AI2983"/>
    <mergeCell ref="BD2982:BE2983"/>
    <mergeCell ref="BF2982:BG2983"/>
    <mergeCell ref="AJ2982:AK2983"/>
    <mergeCell ref="AL2982:AM2983"/>
    <mergeCell ref="AN2982:AO2983"/>
    <mergeCell ref="AP2982:AQ2983"/>
    <mergeCell ref="AR2982:AS2983"/>
    <mergeCell ref="AT2982:AU2983"/>
    <mergeCell ref="BH2982:BI2983"/>
    <mergeCell ref="BJ2982:BK2983"/>
    <mergeCell ref="BL2982:BN2983"/>
    <mergeCell ref="BO2982:BO2983"/>
    <mergeCell ref="BP2982:BP2983"/>
    <mergeCell ref="C2983:D2983"/>
    <mergeCell ref="AV2982:AW2983"/>
    <mergeCell ref="AX2982:AY2983"/>
    <mergeCell ref="AZ2982:BA2983"/>
    <mergeCell ref="BB2982:BC2983"/>
    <mergeCell ref="B2980:B2981"/>
    <mergeCell ref="C2980:D2980"/>
    <mergeCell ref="E2980:E2981"/>
    <mergeCell ref="F2980:F2981"/>
    <mergeCell ref="H2980:I2981"/>
    <mergeCell ref="J2980:K2981"/>
    <mergeCell ref="G2980:G2981"/>
    <mergeCell ref="L2980:M2981"/>
    <mergeCell ref="N2980:O2981"/>
    <mergeCell ref="P2980:Q2981"/>
    <mergeCell ref="R2980:S2981"/>
    <mergeCell ref="T2980:U2981"/>
    <mergeCell ref="V2980:W2981"/>
    <mergeCell ref="X2980:Y2981"/>
    <mergeCell ref="Z2980:AA2981"/>
    <mergeCell ref="AB2980:AC2981"/>
    <mergeCell ref="AD2980:AE2981"/>
    <mergeCell ref="AF2980:AG2981"/>
    <mergeCell ref="AH2980:AI2981"/>
    <mergeCell ref="BD2980:BE2981"/>
    <mergeCell ref="BF2980:BG2981"/>
    <mergeCell ref="AJ2980:AK2981"/>
    <mergeCell ref="AL2980:AM2981"/>
    <mergeCell ref="AN2980:AO2981"/>
    <mergeCell ref="AP2980:AQ2981"/>
    <mergeCell ref="AR2980:AS2981"/>
    <mergeCell ref="AT2980:AU2981"/>
    <mergeCell ref="BH2980:BI2981"/>
    <mergeCell ref="BJ2980:BK2981"/>
    <mergeCell ref="BL2980:BN2981"/>
    <mergeCell ref="BO2980:BO2981"/>
    <mergeCell ref="BP2980:BP2981"/>
    <mergeCell ref="C2981:D2981"/>
    <mergeCell ref="AV2980:AW2981"/>
    <mergeCell ref="AX2980:AY2981"/>
    <mergeCell ref="AZ2980:BA2981"/>
    <mergeCell ref="BB2980:BC2981"/>
    <mergeCell ref="B2978:B2979"/>
    <mergeCell ref="C2978:D2978"/>
    <mergeCell ref="E2978:E2979"/>
    <mergeCell ref="F2978:F2979"/>
    <mergeCell ref="H2978:I2979"/>
    <mergeCell ref="J2978:K2979"/>
    <mergeCell ref="G2978:G2979"/>
    <mergeCell ref="L2978:M2979"/>
    <mergeCell ref="N2978:O2979"/>
    <mergeCell ref="P2978:Q2979"/>
    <mergeCell ref="R2978:S2979"/>
    <mergeCell ref="T2978:U2979"/>
    <mergeCell ref="V2978:W2979"/>
    <mergeCell ref="X2978:Y2979"/>
    <mergeCell ref="Z2978:AA2979"/>
    <mergeCell ref="AB2978:AC2979"/>
    <mergeCell ref="AD2978:AE2979"/>
    <mergeCell ref="AF2978:AG2979"/>
    <mergeCell ref="AH2978:AI2979"/>
    <mergeCell ref="BD2978:BE2979"/>
    <mergeCell ref="BF2978:BG2979"/>
    <mergeCell ref="AJ2978:AK2979"/>
    <mergeCell ref="AL2978:AM2979"/>
    <mergeCell ref="AN2978:AO2979"/>
    <mergeCell ref="AP2978:AQ2979"/>
    <mergeCell ref="AR2978:AS2979"/>
    <mergeCell ref="AT2978:AU2979"/>
    <mergeCell ref="BH2978:BI2979"/>
    <mergeCell ref="BJ2978:BK2979"/>
    <mergeCell ref="BL2978:BN2979"/>
    <mergeCell ref="BO2978:BO2979"/>
    <mergeCell ref="BP2978:BP2979"/>
    <mergeCell ref="C2979:D2979"/>
    <mergeCell ref="AV2978:AW2979"/>
    <mergeCell ref="AX2978:AY2979"/>
    <mergeCell ref="AZ2978:BA2979"/>
    <mergeCell ref="BB2978:BC2979"/>
    <mergeCell ref="B2976:B2977"/>
    <mergeCell ref="C2976:D2976"/>
    <mergeCell ref="E2976:E2977"/>
    <mergeCell ref="F2976:F2977"/>
    <mergeCell ref="H2976:I2977"/>
    <mergeCell ref="J2976:K2977"/>
    <mergeCell ref="G2976:G2977"/>
    <mergeCell ref="L2976:M2977"/>
    <mergeCell ref="N2976:O2977"/>
    <mergeCell ref="P2976:Q2977"/>
    <mergeCell ref="R2976:S2977"/>
    <mergeCell ref="T2976:U2977"/>
    <mergeCell ref="V2976:W2977"/>
    <mergeCell ref="X2976:Y2977"/>
    <mergeCell ref="Z2976:AA2977"/>
    <mergeCell ref="AB2976:AC2977"/>
    <mergeCell ref="AD2976:AE2977"/>
    <mergeCell ref="AF2976:AG2977"/>
    <mergeCell ref="AH2976:AI2977"/>
    <mergeCell ref="BD2976:BE2977"/>
    <mergeCell ref="BF2976:BG2977"/>
    <mergeCell ref="AJ2976:AK2977"/>
    <mergeCell ref="AL2976:AM2977"/>
    <mergeCell ref="AN2976:AO2977"/>
    <mergeCell ref="AP2976:AQ2977"/>
    <mergeCell ref="AR2976:AS2977"/>
    <mergeCell ref="AT2976:AU2977"/>
    <mergeCell ref="BH2976:BI2977"/>
    <mergeCell ref="BJ2976:BK2977"/>
    <mergeCell ref="BL2976:BN2977"/>
    <mergeCell ref="BO2976:BO2977"/>
    <mergeCell ref="BP2976:BP2977"/>
    <mergeCell ref="C2977:D2977"/>
    <mergeCell ref="AV2976:AW2977"/>
    <mergeCell ref="AX2976:AY2977"/>
    <mergeCell ref="AZ2976:BA2977"/>
    <mergeCell ref="BB2976:BC2977"/>
    <mergeCell ref="B2974:B2975"/>
    <mergeCell ref="C2974:D2974"/>
    <mergeCell ref="E2974:E2975"/>
    <mergeCell ref="F2974:F2975"/>
    <mergeCell ref="H2974:I2975"/>
    <mergeCell ref="J2974:K2975"/>
    <mergeCell ref="G2974:G2975"/>
    <mergeCell ref="L2974:M2975"/>
    <mergeCell ref="N2974:O2975"/>
    <mergeCell ref="P2974:Q2975"/>
    <mergeCell ref="R2974:S2975"/>
    <mergeCell ref="T2974:U2975"/>
    <mergeCell ref="V2974:W2975"/>
    <mergeCell ref="X2974:Y2975"/>
    <mergeCell ref="Z2974:AA2975"/>
    <mergeCell ref="AB2974:AC2975"/>
    <mergeCell ref="AD2974:AE2975"/>
    <mergeCell ref="AF2974:AG2975"/>
    <mergeCell ref="AH2974:AI2975"/>
    <mergeCell ref="BD2974:BE2975"/>
    <mergeCell ref="BF2974:BG2975"/>
    <mergeCell ref="AJ2974:AK2975"/>
    <mergeCell ref="AL2974:AM2975"/>
    <mergeCell ref="AN2974:AO2975"/>
    <mergeCell ref="AP2974:AQ2975"/>
    <mergeCell ref="AR2974:AS2975"/>
    <mergeCell ref="AT2974:AU2975"/>
    <mergeCell ref="BH2974:BI2975"/>
    <mergeCell ref="BJ2974:BK2975"/>
    <mergeCell ref="BL2974:BN2975"/>
    <mergeCell ref="BO2974:BO2975"/>
    <mergeCell ref="BP2974:BP2975"/>
    <mergeCell ref="C2975:D2975"/>
    <mergeCell ref="AV2974:AW2975"/>
    <mergeCell ref="AX2974:AY2975"/>
    <mergeCell ref="AZ2974:BA2975"/>
    <mergeCell ref="BB2974:BC2975"/>
    <mergeCell ref="B2972:B2973"/>
    <mergeCell ref="C2972:D2972"/>
    <mergeCell ref="E2972:E2973"/>
    <mergeCell ref="F2972:F2973"/>
    <mergeCell ref="H2972:I2973"/>
    <mergeCell ref="J2972:K2973"/>
    <mergeCell ref="G2972:G2973"/>
    <mergeCell ref="L2972:M2973"/>
    <mergeCell ref="N2972:O2973"/>
    <mergeCell ref="P2972:Q2973"/>
    <mergeCell ref="R2972:S2973"/>
    <mergeCell ref="T2972:U2973"/>
    <mergeCell ref="V2972:W2973"/>
    <mergeCell ref="X2972:Y2973"/>
    <mergeCell ref="Z2972:AA2973"/>
    <mergeCell ref="AB2972:AC2973"/>
    <mergeCell ref="AD2972:AE2973"/>
    <mergeCell ref="AF2972:AG2973"/>
    <mergeCell ref="AH2972:AI2973"/>
    <mergeCell ref="BD2972:BE2973"/>
    <mergeCell ref="BF2972:BG2973"/>
    <mergeCell ref="AJ2972:AK2973"/>
    <mergeCell ref="AL2972:AM2973"/>
    <mergeCell ref="AN2972:AO2973"/>
    <mergeCell ref="AP2972:AQ2973"/>
    <mergeCell ref="AR2972:AS2973"/>
    <mergeCell ref="AT2972:AU2973"/>
    <mergeCell ref="BH2972:BI2973"/>
    <mergeCell ref="BJ2972:BK2973"/>
    <mergeCell ref="BL2972:BN2973"/>
    <mergeCell ref="BO2972:BO2973"/>
    <mergeCell ref="BP2972:BP2973"/>
    <mergeCell ref="C2973:D2973"/>
    <mergeCell ref="AV2972:AW2973"/>
    <mergeCell ref="AX2972:AY2973"/>
    <mergeCell ref="AZ2972:BA2973"/>
    <mergeCell ref="BB2972:BC2973"/>
    <mergeCell ref="C2967:D2967"/>
    <mergeCell ref="E2967:AC2967"/>
    <mergeCell ref="BA2967:BC2967"/>
    <mergeCell ref="BD2967:BM2967"/>
    <mergeCell ref="AH2967:AM2967"/>
    <mergeCell ref="AN2967:AZ2967"/>
    <mergeCell ref="AE2965:AM2965"/>
    <mergeCell ref="B2970:B2971"/>
    <mergeCell ref="C2970:D2971"/>
    <mergeCell ref="H2970:I2971"/>
    <mergeCell ref="J2970:O2970"/>
    <mergeCell ref="P2970:U2970"/>
    <mergeCell ref="V2970:W2971"/>
    <mergeCell ref="G2970:G2971"/>
    <mergeCell ref="F2970:F2971"/>
    <mergeCell ref="X2970:Y2971"/>
    <mergeCell ref="Z2970:AA2971"/>
    <mergeCell ref="AB2970:AG2970"/>
    <mergeCell ref="AH2970:AM2970"/>
    <mergeCell ref="AN2970:AS2970"/>
    <mergeCell ref="AT2970:AY2970"/>
    <mergeCell ref="AF2971:AG2971"/>
    <mergeCell ref="AH2971:AI2971"/>
    <mergeCell ref="AJ2971:AK2971"/>
    <mergeCell ref="AL2971:AM2971"/>
    <mergeCell ref="AZ2970:BE2970"/>
    <mergeCell ref="BF2970:BK2970"/>
    <mergeCell ref="BL2970:BN2971"/>
    <mergeCell ref="AR2971:AS2971"/>
    <mergeCell ref="AT2971:AU2971"/>
    <mergeCell ref="AV2971:AW2971"/>
    <mergeCell ref="AX2971:AY2971"/>
    <mergeCell ref="BH2971:BI2971"/>
    <mergeCell ref="BJ2971:BK2971"/>
    <mergeCell ref="B2958:C2958"/>
    <mergeCell ref="D2958:E2958"/>
    <mergeCell ref="H2958:J2958"/>
    <mergeCell ref="L2958:N2958"/>
    <mergeCell ref="O2958:R2958"/>
    <mergeCell ref="D2956:E2956"/>
    <mergeCell ref="J2956:K2956"/>
    <mergeCell ref="L2956:M2956"/>
    <mergeCell ref="W2958:Y2958"/>
    <mergeCell ref="Z2958:AI2958"/>
    <mergeCell ref="AN2958:AP2958"/>
    <mergeCell ref="BD2956:BE2956"/>
    <mergeCell ref="BF2956:BG2956"/>
    <mergeCell ref="BH2956:BI2956"/>
    <mergeCell ref="AT2956:AU2956"/>
    <mergeCell ref="AV2956:AW2956"/>
    <mergeCell ref="AX2956:AY2956"/>
    <mergeCell ref="AQ2958:AT2958"/>
    <mergeCell ref="B2960:C2960"/>
    <mergeCell ref="D2960:E2960"/>
    <mergeCell ref="H2960:J2960"/>
    <mergeCell ref="L2960:N2960"/>
    <mergeCell ref="O2960:R2960"/>
    <mergeCell ref="S2958:U2958"/>
    <mergeCell ref="BA2961:BN2961"/>
    <mergeCell ref="BB2960:BE2960"/>
    <mergeCell ref="BF2960:BH2960"/>
    <mergeCell ref="BJ2960:BL2960"/>
    <mergeCell ref="S2960:U2960"/>
    <mergeCell ref="W2960:Y2960"/>
    <mergeCell ref="B2963:BN2963"/>
    <mergeCell ref="BN2964:BP2965"/>
    <mergeCell ref="E2965:AC2965"/>
    <mergeCell ref="B2955:C2955"/>
    <mergeCell ref="D2955:E2955"/>
    <mergeCell ref="H2955:I2955"/>
    <mergeCell ref="J2955:K2955"/>
    <mergeCell ref="L2955:M2955"/>
    <mergeCell ref="N2955:O2955"/>
    <mergeCell ref="P2955:Q2955"/>
    <mergeCell ref="R2955:S2955"/>
    <mergeCell ref="T2955:U2955"/>
    <mergeCell ref="V2955:W2955"/>
    <mergeCell ref="X2955:Y2955"/>
    <mergeCell ref="Z2955:AA2955"/>
    <mergeCell ref="AB2955:AC2955"/>
    <mergeCell ref="AD2955:AE2955"/>
    <mergeCell ref="AF2955:AG2955"/>
    <mergeCell ref="AH2955:AI2955"/>
    <mergeCell ref="AJ2955:AK2955"/>
    <mergeCell ref="AL2955:AM2955"/>
    <mergeCell ref="AN2955:AO2955"/>
    <mergeCell ref="BJ2955:BK2955"/>
    <mergeCell ref="BL2955:BN2955"/>
    <mergeCell ref="AP2955:AQ2955"/>
    <mergeCell ref="AR2955:AS2955"/>
    <mergeCell ref="AT2955:AU2955"/>
    <mergeCell ref="AV2955:AW2955"/>
    <mergeCell ref="AX2955:AY2955"/>
    <mergeCell ref="AZ2955:BA2955"/>
    <mergeCell ref="N2956:O2956"/>
    <mergeCell ref="AZ2956:BA2956"/>
    <mergeCell ref="BB2956:BC2956"/>
    <mergeCell ref="AD2956:AE2956"/>
    <mergeCell ref="AF2956:AG2956"/>
    <mergeCell ref="AH2956:AI2956"/>
    <mergeCell ref="AJ2956:AK2956"/>
    <mergeCell ref="AN2956:AO2956"/>
    <mergeCell ref="AP2956:AQ2956"/>
    <mergeCell ref="AR2956:AS2956"/>
    <mergeCell ref="BJ2956:BK2956"/>
    <mergeCell ref="BL2956:BN2956"/>
    <mergeCell ref="X2956:Y2956"/>
    <mergeCell ref="Z2956:AA2956"/>
    <mergeCell ref="AB2956:AC2956"/>
    <mergeCell ref="AL2956:AM2956"/>
    <mergeCell ref="B2953:C2954"/>
    <mergeCell ref="D2953:E2954"/>
    <mergeCell ref="H2953:I2954"/>
    <mergeCell ref="J2953:K2954"/>
    <mergeCell ref="L2953:M2954"/>
    <mergeCell ref="N2953:O2954"/>
    <mergeCell ref="P2953:Q2954"/>
    <mergeCell ref="R2953:S2954"/>
    <mergeCell ref="T2953:U2954"/>
    <mergeCell ref="V2953:W2954"/>
    <mergeCell ref="X2953:Y2954"/>
    <mergeCell ref="Z2953:AA2954"/>
    <mergeCell ref="AB2953:AC2954"/>
    <mergeCell ref="AD2953:AE2954"/>
    <mergeCell ref="AF2953:AG2954"/>
    <mergeCell ref="AH2953:AI2954"/>
    <mergeCell ref="AJ2953:AK2954"/>
    <mergeCell ref="AL2953:AM2954"/>
    <mergeCell ref="AN2953:AO2954"/>
    <mergeCell ref="AP2953:AQ2954"/>
    <mergeCell ref="AR2953:AS2954"/>
    <mergeCell ref="AT2953:AU2954"/>
    <mergeCell ref="AV2953:AW2954"/>
    <mergeCell ref="AX2953:AY2954"/>
    <mergeCell ref="AZ2953:BA2954"/>
    <mergeCell ref="BB2953:BC2954"/>
    <mergeCell ref="BD2953:BE2954"/>
    <mergeCell ref="BF2953:BG2954"/>
    <mergeCell ref="BH2953:BI2954"/>
    <mergeCell ref="BJ2953:BK2954"/>
    <mergeCell ref="BL2953:BN2954"/>
    <mergeCell ref="BO2953:BO2954"/>
    <mergeCell ref="BP2953:BP2954"/>
    <mergeCell ref="B2947:B2948"/>
    <mergeCell ref="C2947:D2947"/>
    <mergeCell ref="E2947:E2948"/>
    <mergeCell ref="F2947:F2948"/>
    <mergeCell ref="H2947:I2948"/>
    <mergeCell ref="J2947:K2948"/>
    <mergeCell ref="G2947:G2948"/>
    <mergeCell ref="L2947:M2948"/>
    <mergeCell ref="N2947:O2948"/>
    <mergeCell ref="P2947:Q2948"/>
    <mergeCell ref="R2947:S2948"/>
    <mergeCell ref="T2947:U2948"/>
    <mergeCell ref="V2947:W2948"/>
    <mergeCell ref="X2947:Y2948"/>
    <mergeCell ref="Z2947:AA2948"/>
    <mergeCell ref="AB2947:AC2948"/>
    <mergeCell ref="AD2947:AE2948"/>
    <mergeCell ref="AF2947:AG2948"/>
    <mergeCell ref="AH2947:AI2948"/>
    <mergeCell ref="BD2947:BE2948"/>
    <mergeCell ref="BF2947:BG2948"/>
    <mergeCell ref="AJ2947:AK2948"/>
    <mergeCell ref="AL2947:AM2948"/>
    <mergeCell ref="AN2947:AO2948"/>
    <mergeCell ref="AP2947:AQ2948"/>
    <mergeCell ref="AR2947:AS2948"/>
    <mergeCell ref="AT2947:AU2948"/>
    <mergeCell ref="BH2947:BI2948"/>
    <mergeCell ref="BJ2947:BK2948"/>
    <mergeCell ref="BL2947:BN2948"/>
    <mergeCell ref="BO2947:BO2948"/>
    <mergeCell ref="BP2947:BP2948"/>
    <mergeCell ref="C2948:D2948"/>
    <mergeCell ref="AV2947:AW2948"/>
    <mergeCell ref="AX2947:AY2948"/>
    <mergeCell ref="AZ2947:BA2948"/>
    <mergeCell ref="BB2947:BC2948"/>
    <mergeCell ref="B2945:B2946"/>
    <mergeCell ref="C2945:D2945"/>
    <mergeCell ref="E2945:E2946"/>
    <mergeCell ref="F2945:F2946"/>
    <mergeCell ref="H2945:I2946"/>
    <mergeCell ref="J2945:K2946"/>
    <mergeCell ref="G2945:G2946"/>
    <mergeCell ref="L2945:M2946"/>
    <mergeCell ref="N2945:O2946"/>
    <mergeCell ref="P2945:Q2946"/>
    <mergeCell ref="R2945:S2946"/>
    <mergeCell ref="T2945:U2946"/>
    <mergeCell ref="V2945:W2946"/>
    <mergeCell ref="X2945:Y2946"/>
    <mergeCell ref="Z2945:AA2946"/>
    <mergeCell ref="AB2945:AC2946"/>
    <mergeCell ref="AD2945:AE2946"/>
    <mergeCell ref="AF2945:AG2946"/>
    <mergeCell ref="AH2945:AI2946"/>
    <mergeCell ref="BD2945:BE2946"/>
    <mergeCell ref="BF2945:BG2946"/>
    <mergeCell ref="AJ2945:AK2946"/>
    <mergeCell ref="AL2945:AM2946"/>
    <mergeCell ref="AN2945:AO2946"/>
    <mergeCell ref="AP2945:AQ2946"/>
    <mergeCell ref="AR2945:AS2946"/>
    <mergeCell ref="AT2945:AU2946"/>
    <mergeCell ref="BH2945:BI2946"/>
    <mergeCell ref="BJ2945:BK2946"/>
    <mergeCell ref="BL2945:BN2946"/>
    <mergeCell ref="BO2945:BO2946"/>
    <mergeCell ref="BP2945:BP2946"/>
    <mergeCell ref="C2946:D2946"/>
    <mergeCell ref="AV2945:AW2946"/>
    <mergeCell ref="AX2945:AY2946"/>
    <mergeCell ref="AZ2945:BA2946"/>
    <mergeCell ref="BB2945:BC2946"/>
    <mergeCell ref="B2943:B2944"/>
    <mergeCell ref="C2943:D2943"/>
    <mergeCell ref="E2943:E2944"/>
    <mergeCell ref="F2943:F2944"/>
    <mergeCell ref="H2943:I2944"/>
    <mergeCell ref="J2943:K2944"/>
    <mergeCell ref="G2943:G2944"/>
    <mergeCell ref="L2943:M2944"/>
    <mergeCell ref="N2943:O2944"/>
    <mergeCell ref="P2943:Q2944"/>
    <mergeCell ref="R2943:S2944"/>
    <mergeCell ref="T2943:U2944"/>
    <mergeCell ref="V2943:W2944"/>
    <mergeCell ref="X2943:Y2944"/>
    <mergeCell ref="Z2943:AA2944"/>
    <mergeCell ref="AB2943:AC2944"/>
    <mergeCell ref="AD2943:AE2944"/>
    <mergeCell ref="AF2943:AG2944"/>
    <mergeCell ref="AH2943:AI2944"/>
    <mergeCell ref="BD2943:BE2944"/>
    <mergeCell ref="BF2943:BG2944"/>
    <mergeCell ref="AJ2943:AK2944"/>
    <mergeCell ref="AL2943:AM2944"/>
    <mergeCell ref="AN2943:AO2944"/>
    <mergeCell ref="AP2943:AQ2944"/>
    <mergeCell ref="AR2943:AS2944"/>
    <mergeCell ref="AT2943:AU2944"/>
    <mergeCell ref="BH2943:BI2944"/>
    <mergeCell ref="BJ2943:BK2944"/>
    <mergeCell ref="BL2943:BN2944"/>
    <mergeCell ref="BO2943:BO2944"/>
    <mergeCell ref="BP2943:BP2944"/>
    <mergeCell ref="C2944:D2944"/>
    <mergeCell ref="AV2943:AW2944"/>
    <mergeCell ref="AX2943:AY2944"/>
    <mergeCell ref="AZ2943:BA2944"/>
    <mergeCell ref="BB2943:BC2944"/>
    <mergeCell ref="B2941:B2942"/>
    <mergeCell ref="C2941:D2941"/>
    <mergeCell ref="E2941:E2942"/>
    <mergeCell ref="F2941:F2942"/>
    <mergeCell ref="H2941:I2942"/>
    <mergeCell ref="J2941:K2942"/>
    <mergeCell ref="G2941:G2942"/>
    <mergeCell ref="L2941:M2942"/>
    <mergeCell ref="N2941:O2942"/>
    <mergeCell ref="P2941:Q2942"/>
    <mergeCell ref="R2941:S2942"/>
    <mergeCell ref="T2941:U2942"/>
    <mergeCell ref="V2941:W2942"/>
    <mergeCell ref="X2941:Y2942"/>
    <mergeCell ref="Z2941:AA2942"/>
    <mergeCell ref="AB2941:AC2942"/>
    <mergeCell ref="AD2941:AE2942"/>
    <mergeCell ref="AF2941:AG2942"/>
    <mergeCell ref="AH2941:AI2942"/>
    <mergeCell ref="BD2941:BE2942"/>
    <mergeCell ref="BF2941:BG2942"/>
    <mergeCell ref="AJ2941:AK2942"/>
    <mergeCell ref="AL2941:AM2942"/>
    <mergeCell ref="AN2941:AO2942"/>
    <mergeCell ref="AP2941:AQ2942"/>
    <mergeCell ref="AR2941:AS2942"/>
    <mergeCell ref="AT2941:AU2942"/>
    <mergeCell ref="BH2941:BI2942"/>
    <mergeCell ref="BJ2941:BK2942"/>
    <mergeCell ref="BL2941:BN2942"/>
    <mergeCell ref="BO2941:BO2942"/>
    <mergeCell ref="BP2941:BP2942"/>
    <mergeCell ref="C2942:D2942"/>
    <mergeCell ref="AV2941:AW2942"/>
    <mergeCell ref="AX2941:AY2942"/>
    <mergeCell ref="AZ2941:BA2942"/>
    <mergeCell ref="BB2941:BC2942"/>
    <mergeCell ref="B2939:B2940"/>
    <mergeCell ref="C2939:D2939"/>
    <mergeCell ref="E2939:E2940"/>
    <mergeCell ref="F2939:F2940"/>
    <mergeCell ref="H2939:I2940"/>
    <mergeCell ref="J2939:K2940"/>
    <mergeCell ref="G2939:G2940"/>
    <mergeCell ref="L2939:M2940"/>
    <mergeCell ref="N2939:O2940"/>
    <mergeCell ref="P2939:Q2940"/>
    <mergeCell ref="R2939:S2940"/>
    <mergeCell ref="T2939:U2940"/>
    <mergeCell ref="V2939:W2940"/>
    <mergeCell ref="X2939:Y2940"/>
    <mergeCell ref="Z2939:AA2940"/>
    <mergeCell ref="AB2939:AC2940"/>
    <mergeCell ref="AD2939:AE2940"/>
    <mergeCell ref="AF2939:AG2940"/>
    <mergeCell ref="AH2939:AI2940"/>
    <mergeCell ref="BD2939:BE2940"/>
    <mergeCell ref="BF2939:BG2940"/>
    <mergeCell ref="AJ2939:AK2940"/>
    <mergeCell ref="AL2939:AM2940"/>
    <mergeCell ref="AN2939:AO2940"/>
    <mergeCell ref="AP2939:AQ2940"/>
    <mergeCell ref="AR2939:AS2940"/>
    <mergeCell ref="AT2939:AU2940"/>
    <mergeCell ref="BH2939:BI2940"/>
    <mergeCell ref="BJ2939:BK2940"/>
    <mergeCell ref="BL2939:BN2940"/>
    <mergeCell ref="BO2939:BO2940"/>
    <mergeCell ref="BP2939:BP2940"/>
    <mergeCell ref="C2940:D2940"/>
    <mergeCell ref="AV2939:AW2940"/>
    <mergeCell ref="AX2939:AY2940"/>
    <mergeCell ref="AZ2939:BA2940"/>
    <mergeCell ref="BB2939:BC2940"/>
    <mergeCell ref="B2937:B2938"/>
    <mergeCell ref="C2937:D2937"/>
    <mergeCell ref="E2937:E2938"/>
    <mergeCell ref="F2937:F2938"/>
    <mergeCell ref="H2937:I2938"/>
    <mergeCell ref="J2937:K2938"/>
    <mergeCell ref="G2937:G2938"/>
    <mergeCell ref="L2937:M2938"/>
    <mergeCell ref="N2937:O2938"/>
    <mergeCell ref="P2937:Q2938"/>
    <mergeCell ref="R2937:S2938"/>
    <mergeCell ref="T2937:U2938"/>
    <mergeCell ref="V2937:W2938"/>
    <mergeCell ref="X2937:Y2938"/>
    <mergeCell ref="Z2937:AA2938"/>
    <mergeCell ref="AB2937:AC2938"/>
    <mergeCell ref="AD2937:AE2938"/>
    <mergeCell ref="AF2937:AG2938"/>
    <mergeCell ref="AH2937:AI2938"/>
    <mergeCell ref="BD2937:BE2938"/>
    <mergeCell ref="BF2937:BG2938"/>
    <mergeCell ref="AJ2937:AK2938"/>
    <mergeCell ref="AL2937:AM2938"/>
    <mergeCell ref="AN2937:AO2938"/>
    <mergeCell ref="AP2937:AQ2938"/>
    <mergeCell ref="AR2937:AS2938"/>
    <mergeCell ref="AT2937:AU2938"/>
    <mergeCell ref="BH2937:BI2938"/>
    <mergeCell ref="BJ2937:BK2938"/>
    <mergeCell ref="BL2937:BN2938"/>
    <mergeCell ref="BO2937:BO2938"/>
    <mergeCell ref="BP2937:BP2938"/>
    <mergeCell ref="C2938:D2938"/>
    <mergeCell ref="AV2937:AW2938"/>
    <mergeCell ref="AX2937:AY2938"/>
    <mergeCell ref="AZ2937:BA2938"/>
    <mergeCell ref="BB2937:BC2938"/>
    <mergeCell ref="B2935:B2936"/>
    <mergeCell ref="C2935:D2935"/>
    <mergeCell ref="E2935:E2936"/>
    <mergeCell ref="F2935:F2936"/>
    <mergeCell ref="H2935:I2936"/>
    <mergeCell ref="J2935:K2936"/>
    <mergeCell ref="G2935:G2936"/>
    <mergeCell ref="L2935:M2936"/>
    <mergeCell ref="N2935:O2936"/>
    <mergeCell ref="P2935:Q2936"/>
    <mergeCell ref="R2935:S2936"/>
    <mergeCell ref="T2935:U2936"/>
    <mergeCell ref="V2935:W2936"/>
    <mergeCell ref="X2935:Y2936"/>
    <mergeCell ref="Z2935:AA2936"/>
    <mergeCell ref="AB2935:AC2936"/>
    <mergeCell ref="AD2935:AE2936"/>
    <mergeCell ref="AF2935:AG2936"/>
    <mergeCell ref="AH2935:AI2936"/>
    <mergeCell ref="BD2935:BE2936"/>
    <mergeCell ref="BF2935:BG2936"/>
    <mergeCell ref="AJ2935:AK2936"/>
    <mergeCell ref="AL2935:AM2936"/>
    <mergeCell ref="AN2935:AO2936"/>
    <mergeCell ref="AP2935:AQ2936"/>
    <mergeCell ref="AR2935:AS2936"/>
    <mergeCell ref="AT2935:AU2936"/>
    <mergeCell ref="BH2935:BI2936"/>
    <mergeCell ref="BJ2935:BK2936"/>
    <mergeCell ref="BL2935:BN2936"/>
    <mergeCell ref="BO2935:BO2936"/>
    <mergeCell ref="BP2935:BP2936"/>
    <mergeCell ref="C2936:D2936"/>
    <mergeCell ref="AV2935:AW2936"/>
    <mergeCell ref="AX2935:AY2936"/>
    <mergeCell ref="AZ2935:BA2936"/>
    <mergeCell ref="BB2935:BC2936"/>
    <mergeCell ref="B2933:B2934"/>
    <mergeCell ref="C2933:D2933"/>
    <mergeCell ref="E2933:E2934"/>
    <mergeCell ref="F2933:F2934"/>
    <mergeCell ref="H2933:I2934"/>
    <mergeCell ref="J2933:K2934"/>
    <mergeCell ref="G2933:G2934"/>
    <mergeCell ref="L2933:M2934"/>
    <mergeCell ref="N2933:O2934"/>
    <mergeCell ref="P2933:Q2934"/>
    <mergeCell ref="R2933:S2934"/>
    <mergeCell ref="T2933:U2934"/>
    <mergeCell ref="V2933:W2934"/>
    <mergeCell ref="X2933:Y2934"/>
    <mergeCell ref="Z2933:AA2934"/>
    <mergeCell ref="AB2933:AC2934"/>
    <mergeCell ref="AD2933:AE2934"/>
    <mergeCell ref="AF2933:AG2934"/>
    <mergeCell ref="AH2933:AI2934"/>
    <mergeCell ref="BD2933:BE2934"/>
    <mergeCell ref="BF2933:BG2934"/>
    <mergeCell ref="AJ2933:AK2934"/>
    <mergeCell ref="AL2933:AM2934"/>
    <mergeCell ref="AN2933:AO2934"/>
    <mergeCell ref="AP2933:AQ2934"/>
    <mergeCell ref="AR2933:AS2934"/>
    <mergeCell ref="AT2933:AU2934"/>
    <mergeCell ref="BH2933:BI2934"/>
    <mergeCell ref="BJ2933:BK2934"/>
    <mergeCell ref="BL2933:BN2934"/>
    <mergeCell ref="BO2933:BO2934"/>
    <mergeCell ref="BP2933:BP2934"/>
    <mergeCell ref="C2934:D2934"/>
    <mergeCell ref="AV2933:AW2934"/>
    <mergeCell ref="AX2933:AY2934"/>
    <mergeCell ref="AZ2933:BA2934"/>
    <mergeCell ref="BB2933:BC2934"/>
    <mergeCell ref="B2931:B2932"/>
    <mergeCell ref="C2931:D2931"/>
    <mergeCell ref="E2931:E2932"/>
    <mergeCell ref="F2931:F2932"/>
    <mergeCell ref="H2931:I2932"/>
    <mergeCell ref="J2931:K2932"/>
    <mergeCell ref="G2931:G2932"/>
    <mergeCell ref="L2931:M2932"/>
    <mergeCell ref="N2931:O2932"/>
    <mergeCell ref="P2931:Q2932"/>
    <mergeCell ref="R2931:S2932"/>
    <mergeCell ref="T2931:U2932"/>
    <mergeCell ref="V2931:W2932"/>
    <mergeCell ref="X2931:Y2932"/>
    <mergeCell ref="Z2931:AA2932"/>
    <mergeCell ref="AB2931:AC2932"/>
    <mergeCell ref="AD2931:AE2932"/>
    <mergeCell ref="AF2931:AG2932"/>
    <mergeCell ref="AH2931:AI2932"/>
    <mergeCell ref="BD2931:BE2932"/>
    <mergeCell ref="BF2931:BG2932"/>
    <mergeCell ref="AJ2931:AK2932"/>
    <mergeCell ref="AL2931:AM2932"/>
    <mergeCell ref="AN2931:AO2932"/>
    <mergeCell ref="AP2931:AQ2932"/>
    <mergeCell ref="AR2931:AS2932"/>
    <mergeCell ref="AT2931:AU2932"/>
    <mergeCell ref="BH2931:BI2932"/>
    <mergeCell ref="BJ2931:BK2932"/>
    <mergeCell ref="BL2931:BN2932"/>
    <mergeCell ref="BO2931:BO2932"/>
    <mergeCell ref="BP2931:BP2932"/>
    <mergeCell ref="C2932:D2932"/>
    <mergeCell ref="AV2931:AW2932"/>
    <mergeCell ref="AX2931:AY2932"/>
    <mergeCell ref="AZ2931:BA2932"/>
    <mergeCell ref="BB2931:BC2932"/>
    <mergeCell ref="B2929:B2930"/>
    <mergeCell ref="C2929:D2929"/>
    <mergeCell ref="E2929:E2930"/>
    <mergeCell ref="F2929:F2930"/>
    <mergeCell ref="H2929:I2930"/>
    <mergeCell ref="J2929:K2930"/>
    <mergeCell ref="G2929:G2930"/>
    <mergeCell ref="L2929:M2930"/>
    <mergeCell ref="N2929:O2930"/>
    <mergeCell ref="P2929:Q2930"/>
    <mergeCell ref="R2929:S2930"/>
    <mergeCell ref="T2929:U2930"/>
    <mergeCell ref="V2929:W2930"/>
    <mergeCell ref="X2929:Y2930"/>
    <mergeCell ref="Z2929:AA2930"/>
    <mergeCell ref="AB2929:AC2930"/>
    <mergeCell ref="AD2929:AE2930"/>
    <mergeCell ref="AF2929:AG2930"/>
    <mergeCell ref="AH2929:AI2930"/>
    <mergeCell ref="BD2929:BE2930"/>
    <mergeCell ref="BF2929:BG2930"/>
    <mergeCell ref="AJ2929:AK2930"/>
    <mergeCell ref="AL2929:AM2930"/>
    <mergeCell ref="AN2929:AO2930"/>
    <mergeCell ref="AP2929:AQ2930"/>
    <mergeCell ref="AR2929:AS2930"/>
    <mergeCell ref="AT2929:AU2930"/>
    <mergeCell ref="BH2929:BI2930"/>
    <mergeCell ref="BJ2929:BK2930"/>
    <mergeCell ref="BL2929:BN2930"/>
    <mergeCell ref="BO2929:BO2930"/>
    <mergeCell ref="BP2929:BP2930"/>
    <mergeCell ref="C2930:D2930"/>
    <mergeCell ref="AV2929:AW2930"/>
    <mergeCell ref="AX2929:AY2930"/>
    <mergeCell ref="AZ2929:BA2930"/>
    <mergeCell ref="BB2929:BC2930"/>
    <mergeCell ref="B2927:B2928"/>
    <mergeCell ref="C2927:D2927"/>
    <mergeCell ref="E2927:E2928"/>
    <mergeCell ref="F2927:F2928"/>
    <mergeCell ref="H2927:I2928"/>
    <mergeCell ref="J2927:K2928"/>
    <mergeCell ref="G2927:G2928"/>
    <mergeCell ref="L2927:M2928"/>
    <mergeCell ref="N2927:O2928"/>
    <mergeCell ref="P2927:Q2928"/>
    <mergeCell ref="R2927:S2928"/>
    <mergeCell ref="T2927:U2928"/>
    <mergeCell ref="V2927:W2928"/>
    <mergeCell ref="X2927:Y2928"/>
    <mergeCell ref="Z2927:AA2928"/>
    <mergeCell ref="AB2927:AC2928"/>
    <mergeCell ref="AD2927:AE2928"/>
    <mergeCell ref="AF2927:AG2928"/>
    <mergeCell ref="AH2927:AI2928"/>
    <mergeCell ref="BD2927:BE2928"/>
    <mergeCell ref="BF2927:BG2928"/>
    <mergeCell ref="AJ2927:AK2928"/>
    <mergeCell ref="AL2927:AM2928"/>
    <mergeCell ref="AN2927:AO2928"/>
    <mergeCell ref="AP2927:AQ2928"/>
    <mergeCell ref="AR2927:AS2928"/>
    <mergeCell ref="AT2927:AU2928"/>
    <mergeCell ref="BH2927:BI2928"/>
    <mergeCell ref="BJ2927:BK2928"/>
    <mergeCell ref="BL2927:BN2928"/>
    <mergeCell ref="BO2927:BO2928"/>
    <mergeCell ref="BP2927:BP2928"/>
    <mergeCell ref="C2928:D2928"/>
    <mergeCell ref="AV2927:AW2928"/>
    <mergeCell ref="AX2927:AY2928"/>
    <mergeCell ref="AZ2927:BA2928"/>
    <mergeCell ref="BB2927:BC2928"/>
    <mergeCell ref="B2925:B2926"/>
    <mergeCell ref="C2925:D2925"/>
    <mergeCell ref="E2925:E2926"/>
    <mergeCell ref="F2925:F2926"/>
    <mergeCell ref="H2925:I2926"/>
    <mergeCell ref="J2925:K2926"/>
    <mergeCell ref="G2925:G2926"/>
    <mergeCell ref="L2925:M2926"/>
    <mergeCell ref="N2925:O2926"/>
    <mergeCell ref="P2925:Q2926"/>
    <mergeCell ref="R2925:S2926"/>
    <mergeCell ref="T2925:U2926"/>
    <mergeCell ref="V2925:W2926"/>
    <mergeCell ref="X2925:Y2926"/>
    <mergeCell ref="Z2925:AA2926"/>
    <mergeCell ref="AB2925:AC2926"/>
    <mergeCell ref="AD2925:AE2926"/>
    <mergeCell ref="AF2925:AG2926"/>
    <mergeCell ref="AH2925:AI2926"/>
    <mergeCell ref="BD2925:BE2926"/>
    <mergeCell ref="BF2925:BG2926"/>
    <mergeCell ref="AJ2925:AK2926"/>
    <mergeCell ref="AL2925:AM2926"/>
    <mergeCell ref="AN2925:AO2926"/>
    <mergeCell ref="AP2925:AQ2926"/>
    <mergeCell ref="AR2925:AS2926"/>
    <mergeCell ref="AT2925:AU2926"/>
    <mergeCell ref="BH2925:BI2926"/>
    <mergeCell ref="BJ2925:BK2926"/>
    <mergeCell ref="BL2925:BN2926"/>
    <mergeCell ref="BO2925:BO2926"/>
    <mergeCell ref="BP2925:BP2926"/>
    <mergeCell ref="C2926:D2926"/>
    <mergeCell ref="AV2925:AW2926"/>
    <mergeCell ref="AX2925:AY2926"/>
    <mergeCell ref="AZ2925:BA2926"/>
    <mergeCell ref="BB2925:BC2926"/>
    <mergeCell ref="B2923:B2924"/>
    <mergeCell ref="C2923:D2923"/>
    <mergeCell ref="E2923:E2924"/>
    <mergeCell ref="F2923:F2924"/>
    <mergeCell ref="H2923:I2924"/>
    <mergeCell ref="J2923:K2924"/>
    <mergeCell ref="G2923:G2924"/>
    <mergeCell ref="L2923:M2924"/>
    <mergeCell ref="N2923:O2924"/>
    <mergeCell ref="P2923:Q2924"/>
    <mergeCell ref="R2923:S2924"/>
    <mergeCell ref="T2923:U2924"/>
    <mergeCell ref="V2923:W2924"/>
    <mergeCell ref="X2923:Y2924"/>
    <mergeCell ref="Z2923:AA2924"/>
    <mergeCell ref="AB2923:AC2924"/>
    <mergeCell ref="AD2923:AE2924"/>
    <mergeCell ref="AF2923:AG2924"/>
    <mergeCell ref="AH2923:AI2924"/>
    <mergeCell ref="BD2923:BE2924"/>
    <mergeCell ref="BF2923:BG2924"/>
    <mergeCell ref="AJ2923:AK2924"/>
    <mergeCell ref="AL2923:AM2924"/>
    <mergeCell ref="AN2923:AO2924"/>
    <mergeCell ref="AP2923:AQ2924"/>
    <mergeCell ref="AR2923:AS2924"/>
    <mergeCell ref="AT2923:AU2924"/>
    <mergeCell ref="BH2923:BI2924"/>
    <mergeCell ref="BJ2923:BK2924"/>
    <mergeCell ref="BL2923:BN2924"/>
    <mergeCell ref="BO2923:BO2924"/>
    <mergeCell ref="BP2923:BP2924"/>
    <mergeCell ref="C2924:D2924"/>
    <mergeCell ref="AV2923:AW2924"/>
    <mergeCell ref="AX2923:AY2924"/>
    <mergeCell ref="AZ2923:BA2924"/>
    <mergeCell ref="BB2923:BC2924"/>
    <mergeCell ref="B2921:B2922"/>
    <mergeCell ref="C2921:D2921"/>
    <mergeCell ref="E2921:E2922"/>
    <mergeCell ref="F2921:F2922"/>
    <mergeCell ref="H2921:I2922"/>
    <mergeCell ref="J2921:K2922"/>
    <mergeCell ref="G2921:G2922"/>
    <mergeCell ref="L2921:M2922"/>
    <mergeCell ref="N2921:O2922"/>
    <mergeCell ref="P2921:Q2922"/>
    <mergeCell ref="R2921:S2922"/>
    <mergeCell ref="T2921:U2922"/>
    <mergeCell ref="V2921:W2922"/>
    <mergeCell ref="X2921:Y2922"/>
    <mergeCell ref="Z2921:AA2922"/>
    <mergeCell ref="AB2921:AC2922"/>
    <mergeCell ref="AD2921:AE2922"/>
    <mergeCell ref="AF2921:AG2922"/>
    <mergeCell ref="AH2921:AI2922"/>
    <mergeCell ref="BD2921:BE2922"/>
    <mergeCell ref="BF2921:BG2922"/>
    <mergeCell ref="AJ2921:AK2922"/>
    <mergeCell ref="AL2921:AM2922"/>
    <mergeCell ref="AN2921:AO2922"/>
    <mergeCell ref="AP2921:AQ2922"/>
    <mergeCell ref="AR2921:AS2922"/>
    <mergeCell ref="AT2921:AU2922"/>
    <mergeCell ref="BH2921:BI2922"/>
    <mergeCell ref="BJ2921:BK2922"/>
    <mergeCell ref="BL2921:BN2922"/>
    <mergeCell ref="BO2921:BO2922"/>
    <mergeCell ref="BP2921:BP2922"/>
    <mergeCell ref="C2922:D2922"/>
    <mergeCell ref="AV2921:AW2922"/>
    <mergeCell ref="AX2921:AY2922"/>
    <mergeCell ref="AZ2921:BA2922"/>
    <mergeCell ref="BB2921:BC2922"/>
    <mergeCell ref="B2919:B2920"/>
    <mergeCell ref="C2919:D2919"/>
    <mergeCell ref="E2919:E2920"/>
    <mergeCell ref="F2919:F2920"/>
    <mergeCell ref="H2919:I2920"/>
    <mergeCell ref="J2919:K2920"/>
    <mergeCell ref="G2919:G2920"/>
    <mergeCell ref="L2919:M2920"/>
    <mergeCell ref="N2919:O2920"/>
    <mergeCell ref="P2919:Q2920"/>
    <mergeCell ref="R2919:S2920"/>
    <mergeCell ref="T2919:U2920"/>
    <mergeCell ref="V2919:W2920"/>
    <mergeCell ref="X2919:Y2920"/>
    <mergeCell ref="Z2919:AA2920"/>
    <mergeCell ref="AB2919:AC2920"/>
    <mergeCell ref="AD2919:AE2920"/>
    <mergeCell ref="AF2919:AG2920"/>
    <mergeCell ref="AH2919:AI2920"/>
    <mergeCell ref="BD2919:BE2920"/>
    <mergeCell ref="BF2919:BG2920"/>
    <mergeCell ref="AJ2919:AK2920"/>
    <mergeCell ref="AL2919:AM2920"/>
    <mergeCell ref="AN2919:AO2920"/>
    <mergeCell ref="AP2919:AQ2920"/>
    <mergeCell ref="AR2919:AS2920"/>
    <mergeCell ref="AT2919:AU2920"/>
    <mergeCell ref="BH2919:BI2920"/>
    <mergeCell ref="BJ2919:BK2920"/>
    <mergeCell ref="BL2919:BN2920"/>
    <mergeCell ref="BO2919:BO2920"/>
    <mergeCell ref="BP2919:BP2920"/>
    <mergeCell ref="C2920:D2920"/>
    <mergeCell ref="AV2919:AW2920"/>
    <mergeCell ref="AX2919:AY2920"/>
    <mergeCell ref="AZ2919:BA2920"/>
    <mergeCell ref="BB2919:BC2920"/>
    <mergeCell ref="B2917:B2918"/>
    <mergeCell ref="C2917:D2917"/>
    <mergeCell ref="E2917:E2918"/>
    <mergeCell ref="F2917:F2918"/>
    <mergeCell ref="H2917:I2918"/>
    <mergeCell ref="J2917:K2918"/>
    <mergeCell ref="G2917:G2918"/>
    <mergeCell ref="L2917:M2918"/>
    <mergeCell ref="N2917:O2918"/>
    <mergeCell ref="P2917:Q2918"/>
    <mergeCell ref="R2917:S2918"/>
    <mergeCell ref="T2917:U2918"/>
    <mergeCell ref="V2917:W2918"/>
    <mergeCell ref="X2917:Y2918"/>
    <mergeCell ref="Z2917:AA2918"/>
    <mergeCell ref="AB2917:AC2918"/>
    <mergeCell ref="AD2917:AE2918"/>
    <mergeCell ref="AF2917:AG2918"/>
    <mergeCell ref="AH2917:AI2918"/>
    <mergeCell ref="BD2917:BE2918"/>
    <mergeCell ref="BF2917:BG2918"/>
    <mergeCell ref="AJ2917:AK2918"/>
    <mergeCell ref="AL2917:AM2918"/>
    <mergeCell ref="AN2917:AO2918"/>
    <mergeCell ref="AP2917:AQ2918"/>
    <mergeCell ref="AR2917:AS2918"/>
    <mergeCell ref="AT2917:AU2918"/>
    <mergeCell ref="BH2917:BI2918"/>
    <mergeCell ref="BJ2917:BK2918"/>
    <mergeCell ref="BL2917:BN2918"/>
    <mergeCell ref="BO2917:BO2918"/>
    <mergeCell ref="BP2917:BP2918"/>
    <mergeCell ref="C2918:D2918"/>
    <mergeCell ref="AV2917:AW2918"/>
    <mergeCell ref="AX2917:AY2918"/>
    <mergeCell ref="AZ2917:BA2918"/>
    <mergeCell ref="BB2917:BC2918"/>
    <mergeCell ref="B2915:B2916"/>
    <mergeCell ref="C2915:D2915"/>
    <mergeCell ref="E2915:E2916"/>
    <mergeCell ref="F2915:F2916"/>
    <mergeCell ref="H2915:I2916"/>
    <mergeCell ref="J2915:K2916"/>
    <mergeCell ref="G2915:G2916"/>
    <mergeCell ref="L2915:M2916"/>
    <mergeCell ref="N2915:O2916"/>
    <mergeCell ref="P2915:Q2916"/>
    <mergeCell ref="R2915:S2916"/>
    <mergeCell ref="T2915:U2916"/>
    <mergeCell ref="V2915:W2916"/>
    <mergeCell ref="X2915:Y2916"/>
    <mergeCell ref="Z2915:AA2916"/>
    <mergeCell ref="AB2915:AC2916"/>
    <mergeCell ref="AD2915:AE2916"/>
    <mergeCell ref="AF2915:AG2916"/>
    <mergeCell ref="AH2915:AI2916"/>
    <mergeCell ref="BD2915:BE2916"/>
    <mergeCell ref="BF2915:BG2916"/>
    <mergeCell ref="AJ2915:AK2916"/>
    <mergeCell ref="AL2915:AM2916"/>
    <mergeCell ref="AN2915:AO2916"/>
    <mergeCell ref="AP2915:AQ2916"/>
    <mergeCell ref="AR2915:AS2916"/>
    <mergeCell ref="AT2915:AU2916"/>
    <mergeCell ref="BH2915:BI2916"/>
    <mergeCell ref="BJ2915:BK2916"/>
    <mergeCell ref="BL2915:BN2916"/>
    <mergeCell ref="BO2915:BO2916"/>
    <mergeCell ref="BP2915:BP2916"/>
    <mergeCell ref="C2916:D2916"/>
    <mergeCell ref="AV2915:AW2916"/>
    <mergeCell ref="AX2915:AY2916"/>
    <mergeCell ref="AZ2915:BA2916"/>
    <mergeCell ref="BB2915:BC2916"/>
    <mergeCell ref="B2913:B2914"/>
    <mergeCell ref="C2913:D2913"/>
    <mergeCell ref="E2913:E2914"/>
    <mergeCell ref="F2913:F2914"/>
    <mergeCell ref="H2913:I2914"/>
    <mergeCell ref="J2913:K2914"/>
    <mergeCell ref="G2913:G2914"/>
    <mergeCell ref="L2913:M2914"/>
    <mergeCell ref="N2913:O2914"/>
    <mergeCell ref="P2913:Q2914"/>
    <mergeCell ref="R2913:S2914"/>
    <mergeCell ref="T2913:U2914"/>
    <mergeCell ref="V2913:W2914"/>
    <mergeCell ref="X2913:Y2914"/>
    <mergeCell ref="Z2913:AA2914"/>
    <mergeCell ref="AB2913:AC2914"/>
    <mergeCell ref="AD2913:AE2914"/>
    <mergeCell ref="AF2913:AG2914"/>
    <mergeCell ref="AH2913:AI2914"/>
    <mergeCell ref="BD2913:BE2914"/>
    <mergeCell ref="BF2913:BG2914"/>
    <mergeCell ref="AJ2913:AK2914"/>
    <mergeCell ref="AL2913:AM2914"/>
    <mergeCell ref="AN2913:AO2914"/>
    <mergeCell ref="AP2913:AQ2914"/>
    <mergeCell ref="AR2913:AS2914"/>
    <mergeCell ref="AT2913:AU2914"/>
    <mergeCell ref="BH2913:BI2914"/>
    <mergeCell ref="BJ2913:BK2914"/>
    <mergeCell ref="BL2913:BN2914"/>
    <mergeCell ref="BO2913:BO2914"/>
    <mergeCell ref="BP2913:BP2914"/>
    <mergeCell ref="C2914:D2914"/>
    <mergeCell ref="AV2913:AW2914"/>
    <mergeCell ref="AX2913:AY2914"/>
    <mergeCell ref="AZ2913:BA2914"/>
    <mergeCell ref="BB2913:BC2914"/>
    <mergeCell ref="B2911:B2912"/>
    <mergeCell ref="C2911:D2911"/>
    <mergeCell ref="E2911:E2912"/>
    <mergeCell ref="F2911:F2912"/>
    <mergeCell ref="H2911:I2912"/>
    <mergeCell ref="J2911:K2912"/>
    <mergeCell ref="G2911:G2912"/>
    <mergeCell ref="L2911:M2912"/>
    <mergeCell ref="N2911:O2912"/>
    <mergeCell ref="P2911:Q2912"/>
    <mergeCell ref="R2911:S2912"/>
    <mergeCell ref="T2911:U2912"/>
    <mergeCell ref="V2911:W2912"/>
    <mergeCell ref="X2911:Y2912"/>
    <mergeCell ref="Z2911:AA2912"/>
    <mergeCell ref="AB2911:AC2912"/>
    <mergeCell ref="AD2911:AE2912"/>
    <mergeCell ref="AF2911:AG2912"/>
    <mergeCell ref="AH2911:AI2912"/>
    <mergeCell ref="BD2911:BE2912"/>
    <mergeCell ref="BF2911:BG2912"/>
    <mergeCell ref="AJ2911:AK2912"/>
    <mergeCell ref="AL2911:AM2912"/>
    <mergeCell ref="AN2911:AO2912"/>
    <mergeCell ref="AP2911:AQ2912"/>
    <mergeCell ref="AR2911:AS2912"/>
    <mergeCell ref="AT2911:AU2912"/>
    <mergeCell ref="BH2911:BI2912"/>
    <mergeCell ref="BJ2911:BK2912"/>
    <mergeCell ref="BL2911:BN2912"/>
    <mergeCell ref="BO2911:BO2912"/>
    <mergeCell ref="BP2911:BP2912"/>
    <mergeCell ref="C2912:D2912"/>
    <mergeCell ref="AV2911:AW2912"/>
    <mergeCell ref="AX2911:AY2912"/>
    <mergeCell ref="AZ2911:BA2912"/>
    <mergeCell ref="BB2911:BC2912"/>
    <mergeCell ref="B2909:B2910"/>
    <mergeCell ref="C2909:D2909"/>
    <mergeCell ref="E2909:E2910"/>
    <mergeCell ref="F2909:F2910"/>
    <mergeCell ref="H2909:I2910"/>
    <mergeCell ref="J2909:K2910"/>
    <mergeCell ref="G2909:G2910"/>
    <mergeCell ref="L2909:M2910"/>
    <mergeCell ref="N2909:O2910"/>
    <mergeCell ref="P2909:Q2910"/>
    <mergeCell ref="R2909:S2910"/>
    <mergeCell ref="T2909:U2910"/>
    <mergeCell ref="V2909:W2910"/>
    <mergeCell ref="X2909:Y2910"/>
    <mergeCell ref="Z2909:AA2910"/>
    <mergeCell ref="AB2909:AC2910"/>
    <mergeCell ref="AD2909:AE2910"/>
    <mergeCell ref="AF2909:AG2910"/>
    <mergeCell ref="AH2909:AI2910"/>
    <mergeCell ref="BD2909:BE2910"/>
    <mergeCell ref="BF2909:BG2910"/>
    <mergeCell ref="AJ2909:AK2910"/>
    <mergeCell ref="AL2909:AM2910"/>
    <mergeCell ref="AN2909:AO2910"/>
    <mergeCell ref="AP2909:AQ2910"/>
    <mergeCell ref="AR2909:AS2910"/>
    <mergeCell ref="AT2909:AU2910"/>
    <mergeCell ref="BH2909:BI2910"/>
    <mergeCell ref="BJ2909:BK2910"/>
    <mergeCell ref="BL2909:BN2910"/>
    <mergeCell ref="BO2909:BO2910"/>
    <mergeCell ref="BP2909:BP2910"/>
    <mergeCell ref="C2910:D2910"/>
    <mergeCell ref="AV2909:AW2910"/>
    <mergeCell ref="AX2909:AY2910"/>
    <mergeCell ref="AZ2909:BA2910"/>
    <mergeCell ref="BB2909:BC2910"/>
    <mergeCell ref="BA2898:BN2898"/>
    <mergeCell ref="BJ2897:BL2897"/>
    <mergeCell ref="S2897:U2897"/>
    <mergeCell ref="W2897:Y2897"/>
    <mergeCell ref="B2897:C2897"/>
    <mergeCell ref="D2897:E2897"/>
    <mergeCell ref="H2897:J2897"/>
    <mergeCell ref="L2897:N2897"/>
    <mergeCell ref="O2897:R2897"/>
    <mergeCell ref="AJ2897:AL2897"/>
    <mergeCell ref="B2900:BN2900"/>
    <mergeCell ref="BN2901:BP2902"/>
    <mergeCell ref="E2902:AC2902"/>
    <mergeCell ref="C2904:D2904"/>
    <mergeCell ref="E2904:AC2904"/>
    <mergeCell ref="BA2904:BC2904"/>
    <mergeCell ref="BD2904:BM2904"/>
    <mergeCell ref="AE2902:AM2902"/>
    <mergeCell ref="AN2902:BM2902"/>
    <mergeCell ref="AH2904:AM2904"/>
    <mergeCell ref="B2907:B2908"/>
    <mergeCell ref="C2907:D2908"/>
    <mergeCell ref="H2907:I2908"/>
    <mergeCell ref="J2907:O2907"/>
    <mergeCell ref="P2907:U2907"/>
    <mergeCell ref="V2907:W2908"/>
    <mergeCell ref="G2907:G2908"/>
    <mergeCell ref="F2907:F2908"/>
    <mergeCell ref="X2907:Y2908"/>
    <mergeCell ref="Z2907:AA2908"/>
    <mergeCell ref="AB2907:AG2907"/>
    <mergeCell ref="AH2907:AM2907"/>
    <mergeCell ref="AN2907:AS2907"/>
    <mergeCell ref="AT2907:AY2907"/>
    <mergeCell ref="AF2908:AG2908"/>
    <mergeCell ref="AH2908:AI2908"/>
    <mergeCell ref="AJ2908:AK2908"/>
    <mergeCell ref="AL2908:AM2908"/>
    <mergeCell ref="AZ2907:BE2907"/>
    <mergeCell ref="BF2907:BK2907"/>
    <mergeCell ref="BL2907:BN2908"/>
    <mergeCell ref="AR2908:AS2908"/>
    <mergeCell ref="AT2908:AU2908"/>
    <mergeCell ref="AV2908:AW2908"/>
    <mergeCell ref="AX2908:AY2908"/>
    <mergeCell ref="BH2908:BI2908"/>
    <mergeCell ref="BJ2908:BK2908"/>
    <mergeCell ref="BO2907:BO2908"/>
    <mergeCell ref="BP2907:BP2908"/>
    <mergeCell ref="J2908:K2908"/>
    <mergeCell ref="L2908:M2908"/>
    <mergeCell ref="N2908:O2908"/>
    <mergeCell ref="P2908:Q2908"/>
    <mergeCell ref="R2908:S2908"/>
    <mergeCell ref="T2908:U2908"/>
    <mergeCell ref="AB2908:AC2908"/>
    <mergeCell ref="AD2908:AE2908"/>
    <mergeCell ref="AN2908:AO2908"/>
    <mergeCell ref="AP2908:AQ2908"/>
    <mergeCell ref="AZ2908:BA2908"/>
    <mergeCell ref="BB2908:BC2908"/>
    <mergeCell ref="BD2908:BE2908"/>
    <mergeCell ref="BF2908:BG2908"/>
    <mergeCell ref="B2892:C2892"/>
    <mergeCell ref="D2892:E2892"/>
    <mergeCell ref="H2892:I2892"/>
    <mergeCell ref="J2892:K2892"/>
    <mergeCell ref="L2892:M2892"/>
    <mergeCell ref="N2892:O2892"/>
    <mergeCell ref="P2892:Q2892"/>
    <mergeCell ref="R2892:S2892"/>
    <mergeCell ref="T2892:U2892"/>
    <mergeCell ref="V2892:W2892"/>
    <mergeCell ref="X2892:Y2892"/>
    <mergeCell ref="Z2892:AA2892"/>
    <mergeCell ref="AB2892:AC2892"/>
    <mergeCell ref="BJ2892:BK2892"/>
    <mergeCell ref="BL2892:BN2892"/>
    <mergeCell ref="AP2892:AQ2892"/>
    <mergeCell ref="AR2892:AS2892"/>
    <mergeCell ref="AT2892:AU2892"/>
    <mergeCell ref="AV2892:AW2892"/>
    <mergeCell ref="AX2892:AY2892"/>
    <mergeCell ref="AZ2892:BA2892"/>
    <mergeCell ref="BB2892:BC2892"/>
    <mergeCell ref="BD2892:BE2892"/>
    <mergeCell ref="BF2892:BG2892"/>
    <mergeCell ref="BH2892:BI2892"/>
    <mergeCell ref="AD2892:AE2892"/>
    <mergeCell ref="AF2892:AG2892"/>
    <mergeCell ref="AH2892:AI2892"/>
    <mergeCell ref="AJ2892:AK2892"/>
    <mergeCell ref="AL2892:AM2892"/>
    <mergeCell ref="AN2892:AO2892"/>
    <mergeCell ref="BL2893:BN2893"/>
    <mergeCell ref="B2895:C2895"/>
    <mergeCell ref="D2895:E2895"/>
    <mergeCell ref="H2895:J2895"/>
    <mergeCell ref="L2895:N2895"/>
    <mergeCell ref="O2895:R2895"/>
    <mergeCell ref="D2893:E2893"/>
    <mergeCell ref="J2893:K2893"/>
    <mergeCell ref="L2893:M2893"/>
    <mergeCell ref="N2893:O2893"/>
    <mergeCell ref="S2895:U2895"/>
    <mergeCell ref="W2895:Y2895"/>
    <mergeCell ref="BD2893:BE2893"/>
    <mergeCell ref="BF2893:BG2893"/>
    <mergeCell ref="BH2893:BI2893"/>
    <mergeCell ref="BJ2893:BK2893"/>
    <mergeCell ref="AZ2893:BA2893"/>
    <mergeCell ref="BB2893:BC2893"/>
    <mergeCell ref="Z2893:AA2893"/>
    <mergeCell ref="AB2893:AC2893"/>
    <mergeCell ref="AY2895:BA2895"/>
    <mergeCell ref="AJ2893:AK2893"/>
    <mergeCell ref="AT2893:AU2893"/>
    <mergeCell ref="P2893:Q2893"/>
    <mergeCell ref="R2893:S2893"/>
    <mergeCell ref="T2893:U2893"/>
    <mergeCell ref="V2893:W2893"/>
    <mergeCell ref="X2893:Y2893"/>
    <mergeCell ref="AH2893:AI2893"/>
    <mergeCell ref="AD2893:AE2893"/>
    <mergeCell ref="AF2893:AG2893"/>
    <mergeCell ref="B2890:C2891"/>
    <mergeCell ref="D2890:E2891"/>
    <mergeCell ref="H2890:I2891"/>
    <mergeCell ref="J2890:K2891"/>
    <mergeCell ref="L2890:M2891"/>
    <mergeCell ref="N2890:O2891"/>
    <mergeCell ref="P2890:Q2891"/>
    <mergeCell ref="R2890:S2891"/>
    <mergeCell ref="T2890:U2891"/>
    <mergeCell ref="V2890:W2891"/>
    <mergeCell ref="X2890:Y2891"/>
    <mergeCell ref="Z2890:AA2891"/>
    <mergeCell ref="AB2890:AC2891"/>
    <mergeCell ref="AD2890:AE2891"/>
    <mergeCell ref="AF2890:AG2891"/>
    <mergeCell ref="AH2890:AI2891"/>
    <mergeCell ref="AJ2890:AK2891"/>
    <mergeCell ref="AL2890:AM2891"/>
    <mergeCell ref="AN2890:AO2891"/>
    <mergeCell ref="AP2890:AQ2891"/>
    <mergeCell ref="AR2890:AS2891"/>
    <mergeCell ref="AT2890:AU2891"/>
    <mergeCell ref="AV2890:AW2891"/>
    <mergeCell ref="AX2890:AY2891"/>
    <mergeCell ref="AZ2890:BA2891"/>
    <mergeCell ref="BB2890:BC2891"/>
    <mergeCell ref="BD2890:BE2891"/>
    <mergeCell ref="BF2890:BG2891"/>
    <mergeCell ref="BH2890:BI2891"/>
    <mergeCell ref="BJ2890:BK2891"/>
    <mergeCell ref="BL2890:BN2891"/>
    <mergeCell ref="BO2890:BO2891"/>
    <mergeCell ref="BP2890:BP2891"/>
    <mergeCell ref="B2884:B2885"/>
    <mergeCell ref="C2884:D2884"/>
    <mergeCell ref="E2884:E2885"/>
    <mergeCell ref="F2884:F2885"/>
    <mergeCell ref="H2884:I2885"/>
    <mergeCell ref="J2884:K2885"/>
    <mergeCell ref="G2884:G2885"/>
    <mergeCell ref="L2884:M2885"/>
    <mergeCell ref="N2884:O2885"/>
    <mergeCell ref="P2884:Q2885"/>
    <mergeCell ref="R2884:S2885"/>
    <mergeCell ref="T2884:U2885"/>
    <mergeCell ref="V2884:W2885"/>
    <mergeCell ref="X2884:Y2885"/>
    <mergeCell ref="Z2884:AA2885"/>
    <mergeCell ref="AB2884:AC2885"/>
    <mergeCell ref="AD2884:AE2885"/>
    <mergeCell ref="AF2884:AG2885"/>
    <mergeCell ref="AH2884:AI2885"/>
    <mergeCell ref="BD2884:BE2885"/>
    <mergeCell ref="BF2884:BG2885"/>
    <mergeCell ref="AJ2884:AK2885"/>
    <mergeCell ref="AL2884:AM2885"/>
    <mergeCell ref="AN2884:AO2885"/>
    <mergeCell ref="AP2884:AQ2885"/>
    <mergeCell ref="AR2884:AS2885"/>
    <mergeCell ref="AT2884:AU2885"/>
    <mergeCell ref="BH2884:BI2885"/>
    <mergeCell ref="BJ2884:BK2885"/>
    <mergeCell ref="BL2884:BN2885"/>
    <mergeCell ref="BO2884:BO2885"/>
    <mergeCell ref="BP2884:BP2885"/>
    <mergeCell ref="C2885:D2885"/>
    <mergeCell ref="AV2884:AW2885"/>
    <mergeCell ref="AX2884:AY2885"/>
    <mergeCell ref="AZ2884:BA2885"/>
    <mergeCell ref="BB2884:BC2885"/>
    <mergeCell ref="B2882:B2883"/>
    <mergeCell ref="C2882:D2882"/>
    <mergeCell ref="E2882:E2883"/>
    <mergeCell ref="F2882:F2883"/>
    <mergeCell ref="H2882:I2883"/>
    <mergeCell ref="J2882:K2883"/>
    <mergeCell ref="G2882:G2883"/>
    <mergeCell ref="L2882:M2883"/>
    <mergeCell ref="N2882:O2883"/>
    <mergeCell ref="P2882:Q2883"/>
    <mergeCell ref="R2882:S2883"/>
    <mergeCell ref="T2882:U2883"/>
    <mergeCell ref="V2882:W2883"/>
    <mergeCell ref="X2882:Y2883"/>
    <mergeCell ref="Z2882:AA2883"/>
    <mergeCell ref="AB2882:AC2883"/>
    <mergeCell ref="AD2882:AE2883"/>
    <mergeCell ref="AF2882:AG2883"/>
    <mergeCell ref="AH2882:AI2883"/>
    <mergeCell ref="BD2882:BE2883"/>
    <mergeCell ref="BF2882:BG2883"/>
    <mergeCell ref="AJ2882:AK2883"/>
    <mergeCell ref="AL2882:AM2883"/>
    <mergeCell ref="AN2882:AO2883"/>
    <mergeCell ref="AP2882:AQ2883"/>
    <mergeCell ref="AR2882:AS2883"/>
    <mergeCell ref="AT2882:AU2883"/>
    <mergeCell ref="BH2882:BI2883"/>
    <mergeCell ref="BJ2882:BK2883"/>
    <mergeCell ref="BL2882:BN2883"/>
    <mergeCell ref="BO2882:BO2883"/>
    <mergeCell ref="BP2882:BP2883"/>
    <mergeCell ref="C2883:D2883"/>
    <mergeCell ref="AV2882:AW2883"/>
    <mergeCell ref="AX2882:AY2883"/>
    <mergeCell ref="AZ2882:BA2883"/>
    <mergeCell ref="BB2882:BC2883"/>
    <mergeCell ref="B2880:B2881"/>
    <mergeCell ref="C2880:D2880"/>
    <mergeCell ref="E2880:E2881"/>
    <mergeCell ref="F2880:F2881"/>
    <mergeCell ref="H2880:I2881"/>
    <mergeCell ref="J2880:K2881"/>
    <mergeCell ref="G2880:G2881"/>
    <mergeCell ref="L2880:M2881"/>
    <mergeCell ref="N2880:O2881"/>
    <mergeCell ref="P2880:Q2881"/>
    <mergeCell ref="R2880:S2881"/>
    <mergeCell ref="T2880:U2881"/>
    <mergeCell ref="V2880:W2881"/>
    <mergeCell ref="X2880:Y2881"/>
    <mergeCell ref="Z2880:AA2881"/>
    <mergeCell ref="AB2880:AC2881"/>
    <mergeCell ref="AD2880:AE2881"/>
    <mergeCell ref="AF2880:AG2881"/>
    <mergeCell ref="AH2880:AI2881"/>
    <mergeCell ref="BD2880:BE2881"/>
    <mergeCell ref="BF2880:BG2881"/>
    <mergeCell ref="AJ2880:AK2881"/>
    <mergeCell ref="AL2880:AM2881"/>
    <mergeCell ref="AN2880:AO2881"/>
    <mergeCell ref="AP2880:AQ2881"/>
    <mergeCell ref="AR2880:AS2881"/>
    <mergeCell ref="AT2880:AU2881"/>
    <mergeCell ref="BH2880:BI2881"/>
    <mergeCell ref="BJ2880:BK2881"/>
    <mergeCell ref="BL2880:BN2881"/>
    <mergeCell ref="BO2880:BO2881"/>
    <mergeCell ref="BP2880:BP2881"/>
    <mergeCell ref="C2881:D2881"/>
    <mergeCell ref="AV2880:AW2881"/>
    <mergeCell ref="AX2880:AY2881"/>
    <mergeCell ref="AZ2880:BA2881"/>
    <mergeCell ref="BB2880:BC2881"/>
    <mergeCell ref="B2878:B2879"/>
    <mergeCell ref="C2878:D2878"/>
    <mergeCell ref="E2878:E2879"/>
    <mergeCell ref="F2878:F2879"/>
    <mergeCell ref="H2878:I2879"/>
    <mergeCell ref="J2878:K2879"/>
    <mergeCell ref="G2878:G2879"/>
    <mergeCell ref="L2878:M2879"/>
    <mergeCell ref="N2878:O2879"/>
    <mergeCell ref="P2878:Q2879"/>
    <mergeCell ref="R2878:S2879"/>
    <mergeCell ref="T2878:U2879"/>
    <mergeCell ref="V2878:W2879"/>
    <mergeCell ref="X2878:Y2879"/>
    <mergeCell ref="Z2878:AA2879"/>
    <mergeCell ref="AB2878:AC2879"/>
    <mergeCell ref="AD2878:AE2879"/>
    <mergeCell ref="AF2878:AG2879"/>
    <mergeCell ref="AH2878:AI2879"/>
    <mergeCell ref="BD2878:BE2879"/>
    <mergeCell ref="BF2878:BG2879"/>
    <mergeCell ref="AJ2878:AK2879"/>
    <mergeCell ref="AL2878:AM2879"/>
    <mergeCell ref="AN2878:AO2879"/>
    <mergeCell ref="AP2878:AQ2879"/>
    <mergeCell ref="AR2878:AS2879"/>
    <mergeCell ref="AT2878:AU2879"/>
    <mergeCell ref="BH2878:BI2879"/>
    <mergeCell ref="BJ2878:BK2879"/>
    <mergeCell ref="BL2878:BN2879"/>
    <mergeCell ref="BO2878:BO2879"/>
    <mergeCell ref="BP2878:BP2879"/>
    <mergeCell ref="C2879:D2879"/>
    <mergeCell ref="AV2878:AW2879"/>
    <mergeCell ref="AX2878:AY2879"/>
    <mergeCell ref="AZ2878:BA2879"/>
    <mergeCell ref="BB2878:BC2879"/>
    <mergeCell ref="B2876:B2877"/>
    <mergeCell ref="C2876:D2876"/>
    <mergeCell ref="E2876:E2877"/>
    <mergeCell ref="F2876:F2877"/>
    <mergeCell ref="H2876:I2877"/>
    <mergeCell ref="J2876:K2877"/>
    <mergeCell ref="G2876:G2877"/>
    <mergeCell ref="L2876:M2877"/>
    <mergeCell ref="N2876:O2877"/>
    <mergeCell ref="P2876:Q2877"/>
    <mergeCell ref="R2876:S2877"/>
    <mergeCell ref="T2876:U2877"/>
    <mergeCell ref="V2876:W2877"/>
    <mergeCell ref="X2876:Y2877"/>
    <mergeCell ref="Z2876:AA2877"/>
    <mergeCell ref="AB2876:AC2877"/>
    <mergeCell ref="AD2876:AE2877"/>
    <mergeCell ref="AF2876:AG2877"/>
    <mergeCell ref="AH2876:AI2877"/>
    <mergeCell ref="BD2876:BE2877"/>
    <mergeCell ref="BF2876:BG2877"/>
    <mergeCell ref="AJ2876:AK2877"/>
    <mergeCell ref="AL2876:AM2877"/>
    <mergeCell ref="AN2876:AO2877"/>
    <mergeCell ref="AP2876:AQ2877"/>
    <mergeCell ref="AR2876:AS2877"/>
    <mergeCell ref="AT2876:AU2877"/>
    <mergeCell ref="BH2876:BI2877"/>
    <mergeCell ref="BJ2876:BK2877"/>
    <mergeCell ref="BL2876:BN2877"/>
    <mergeCell ref="BO2876:BO2877"/>
    <mergeCell ref="BP2876:BP2877"/>
    <mergeCell ref="C2877:D2877"/>
    <mergeCell ref="AV2876:AW2877"/>
    <mergeCell ref="AX2876:AY2877"/>
    <mergeCell ref="AZ2876:BA2877"/>
    <mergeCell ref="BB2876:BC2877"/>
    <mergeCell ref="B2874:B2875"/>
    <mergeCell ref="C2874:D2874"/>
    <mergeCell ref="E2874:E2875"/>
    <mergeCell ref="F2874:F2875"/>
    <mergeCell ref="H2874:I2875"/>
    <mergeCell ref="J2874:K2875"/>
    <mergeCell ref="G2874:G2875"/>
    <mergeCell ref="L2874:M2875"/>
    <mergeCell ref="N2874:O2875"/>
    <mergeCell ref="P2874:Q2875"/>
    <mergeCell ref="R2874:S2875"/>
    <mergeCell ref="T2874:U2875"/>
    <mergeCell ref="V2874:W2875"/>
    <mergeCell ref="X2874:Y2875"/>
    <mergeCell ref="Z2874:AA2875"/>
    <mergeCell ref="AB2874:AC2875"/>
    <mergeCell ref="AD2874:AE2875"/>
    <mergeCell ref="AF2874:AG2875"/>
    <mergeCell ref="AH2874:AI2875"/>
    <mergeCell ref="BD2874:BE2875"/>
    <mergeCell ref="BF2874:BG2875"/>
    <mergeCell ref="AJ2874:AK2875"/>
    <mergeCell ref="AL2874:AM2875"/>
    <mergeCell ref="AN2874:AO2875"/>
    <mergeCell ref="AP2874:AQ2875"/>
    <mergeCell ref="AR2874:AS2875"/>
    <mergeCell ref="AT2874:AU2875"/>
    <mergeCell ref="BH2874:BI2875"/>
    <mergeCell ref="BJ2874:BK2875"/>
    <mergeCell ref="BL2874:BN2875"/>
    <mergeCell ref="BO2874:BO2875"/>
    <mergeCell ref="BP2874:BP2875"/>
    <mergeCell ref="C2875:D2875"/>
    <mergeCell ref="AV2874:AW2875"/>
    <mergeCell ref="AX2874:AY2875"/>
    <mergeCell ref="AZ2874:BA2875"/>
    <mergeCell ref="BB2874:BC2875"/>
    <mergeCell ref="B2872:B2873"/>
    <mergeCell ref="C2872:D2872"/>
    <mergeCell ref="E2872:E2873"/>
    <mergeCell ref="F2872:F2873"/>
    <mergeCell ref="H2872:I2873"/>
    <mergeCell ref="J2872:K2873"/>
    <mergeCell ref="G2872:G2873"/>
    <mergeCell ref="L2872:M2873"/>
    <mergeCell ref="N2872:O2873"/>
    <mergeCell ref="P2872:Q2873"/>
    <mergeCell ref="R2872:S2873"/>
    <mergeCell ref="T2872:U2873"/>
    <mergeCell ref="V2872:W2873"/>
    <mergeCell ref="X2872:Y2873"/>
    <mergeCell ref="Z2872:AA2873"/>
    <mergeCell ref="AB2872:AC2873"/>
    <mergeCell ref="AD2872:AE2873"/>
    <mergeCell ref="AF2872:AG2873"/>
    <mergeCell ref="AH2872:AI2873"/>
    <mergeCell ref="BD2872:BE2873"/>
    <mergeCell ref="BF2872:BG2873"/>
    <mergeCell ref="AJ2872:AK2873"/>
    <mergeCell ref="AL2872:AM2873"/>
    <mergeCell ref="AN2872:AO2873"/>
    <mergeCell ref="AP2872:AQ2873"/>
    <mergeCell ref="AR2872:AS2873"/>
    <mergeCell ref="AT2872:AU2873"/>
    <mergeCell ref="BH2872:BI2873"/>
    <mergeCell ref="BJ2872:BK2873"/>
    <mergeCell ref="BL2872:BN2873"/>
    <mergeCell ref="BO2872:BO2873"/>
    <mergeCell ref="BP2872:BP2873"/>
    <mergeCell ref="C2873:D2873"/>
    <mergeCell ref="AV2872:AW2873"/>
    <mergeCell ref="AX2872:AY2873"/>
    <mergeCell ref="AZ2872:BA2873"/>
    <mergeCell ref="BB2872:BC2873"/>
    <mergeCell ref="B2870:B2871"/>
    <mergeCell ref="C2870:D2870"/>
    <mergeCell ref="E2870:E2871"/>
    <mergeCell ref="F2870:F2871"/>
    <mergeCell ref="H2870:I2871"/>
    <mergeCell ref="J2870:K2871"/>
    <mergeCell ref="G2870:G2871"/>
    <mergeCell ref="L2870:M2871"/>
    <mergeCell ref="N2870:O2871"/>
    <mergeCell ref="P2870:Q2871"/>
    <mergeCell ref="R2870:S2871"/>
    <mergeCell ref="T2870:U2871"/>
    <mergeCell ref="V2870:W2871"/>
    <mergeCell ref="X2870:Y2871"/>
    <mergeCell ref="Z2870:AA2871"/>
    <mergeCell ref="AB2870:AC2871"/>
    <mergeCell ref="AD2870:AE2871"/>
    <mergeCell ref="AF2870:AG2871"/>
    <mergeCell ref="AH2870:AI2871"/>
    <mergeCell ref="BD2870:BE2871"/>
    <mergeCell ref="BF2870:BG2871"/>
    <mergeCell ref="AJ2870:AK2871"/>
    <mergeCell ref="AL2870:AM2871"/>
    <mergeCell ref="AN2870:AO2871"/>
    <mergeCell ref="AP2870:AQ2871"/>
    <mergeCell ref="AR2870:AS2871"/>
    <mergeCell ref="AT2870:AU2871"/>
    <mergeCell ref="BH2870:BI2871"/>
    <mergeCell ref="BJ2870:BK2871"/>
    <mergeCell ref="BL2870:BN2871"/>
    <mergeCell ref="BO2870:BO2871"/>
    <mergeCell ref="BP2870:BP2871"/>
    <mergeCell ref="C2871:D2871"/>
    <mergeCell ref="AV2870:AW2871"/>
    <mergeCell ref="AX2870:AY2871"/>
    <mergeCell ref="AZ2870:BA2871"/>
    <mergeCell ref="BB2870:BC2871"/>
    <mergeCell ref="B2868:B2869"/>
    <mergeCell ref="C2868:D2868"/>
    <mergeCell ref="E2868:E2869"/>
    <mergeCell ref="F2868:F2869"/>
    <mergeCell ref="H2868:I2869"/>
    <mergeCell ref="J2868:K2869"/>
    <mergeCell ref="G2868:G2869"/>
    <mergeCell ref="L2868:M2869"/>
    <mergeCell ref="N2868:O2869"/>
    <mergeCell ref="P2868:Q2869"/>
    <mergeCell ref="R2868:S2869"/>
    <mergeCell ref="T2868:U2869"/>
    <mergeCell ref="V2868:W2869"/>
    <mergeCell ref="X2868:Y2869"/>
    <mergeCell ref="Z2868:AA2869"/>
    <mergeCell ref="AB2868:AC2869"/>
    <mergeCell ref="AD2868:AE2869"/>
    <mergeCell ref="AF2868:AG2869"/>
    <mergeCell ref="AH2868:AI2869"/>
    <mergeCell ref="BD2868:BE2869"/>
    <mergeCell ref="BF2868:BG2869"/>
    <mergeCell ref="AJ2868:AK2869"/>
    <mergeCell ref="AL2868:AM2869"/>
    <mergeCell ref="AN2868:AO2869"/>
    <mergeCell ref="AP2868:AQ2869"/>
    <mergeCell ref="AR2868:AS2869"/>
    <mergeCell ref="AT2868:AU2869"/>
    <mergeCell ref="BH2868:BI2869"/>
    <mergeCell ref="BJ2868:BK2869"/>
    <mergeCell ref="BL2868:BN2869"/>
    <mergeCell ref="BO2868:BO2869"/>
    <mergeCell ref="BP2868:BP2869"/>
    <mergeCell ref="C2869:D2869"/>
    <mergeCell ref="AV2868:AW2869"/>
    <mergeCell ref="AX2868:AY2869"/>
    <mergeCell ref="AZ2868:BA2869"/>
    <mergeCell ref="BB2868:BC2869"/>
    <mergeCell ref="B2866:B2867"/>
    <mergeCell ref="C2866:D2866"/>
    <mergeCell ref="E2866:E2867"/>
    <mergeCell ref="F2866:F2867"/>
    <mergeCell ref="H2866:I2867"/>
    <mergeCell ref="J2866:K2867"/>
    <mergeCell ref="G2866:G2867"/>
    <mergeCell ref="L2866:M2867"/>
    <mergeCell ref="N2866:O2867"/>
    <mergeCell ref="P2866:Q2867"/>
    <mergeCell ref="R2866:S2867"/>
    <mergeCell ref="T2866:U2867"/>
    <mergeCell ref="V2866:W2867"/>
    <mergeCell ref="X2866:Y2867"/>
    <mergeCell ref="Z2866:AA2867"/>
    <mergeCell ref="AB2866:AC2867"/>
    <mergeCell ref="AD2866:AE2867"/>
    <mergeCell ref="AF2866:AG2867"/>
    <mergeCell ref="AH2866:AI2867"/>
    <mergeCell ref="BD2866:BE2867"/>
    <mergeCell ref="BF2866:BG2867"/>
    <mergeCell ref="AJ2866:AK2867"/>
    <mergeCell ref="AL2866:AM2867"/>
    <mergeCell ref="AN2866:AO2867"/>
    <mergeCell ref="AP2866:AQ2867"/>
    <mergeCell ref="AR2866:AS2867"/>
    <mergeCell ref="AT2866:AU2867"/>
    <mergeCell ref="BH2866:BI2867"/>
    <mergeCell ref="BJ2866:BK2867"/>
    <mergeCell ref="BL2866:BN2867"/>
    <mergeCell ref="BO2866:BO2867"/>
    <mergeCell ref="BP2866:BP2867"/>
    <mergeCell ref="C2867:D2867"/>
    <mergeCell ref="AV2866:AW2867"/>
    <mergeCell ref="AX2866:AY2867"/>
    <mergeCell ref="AZ2866:BA2867"/>
    <mergeCell ref="BB2866:BC2867"/>
    <mergeCell ref="B2864:B2865"/>
    <mergeCell ref="C2864:D2864"/>
    <mergeCell ref="E2864:E2865"/>
    <mergeCell ref="F2864:F2865"/>
    <mergeCell ref="H2864:I2865"/>
    <mergeCell ref="J2864:K2865"/>
    <mergeCell ref="G2864:G2865"/>
    <mergeCell ref="L2864:M2865"/>
    <mergeCell ref="N2864:O2865"/>
    <mergeCell ref="P2864:Q2865"/>
    <mergeCell ref="R2864:S2865"/>
    <mergeCell ref="T2864:U2865"/>
    <mergeCell ref="V2864:W2865"/>
    <mergeCell ref="X2864:Y2865"/>
    <mergeCell ref="Z2864:AA2865"/>
    <mergeCell ref="AB2864:AC2865"/>
    <mergeCell ref="AD2864:AE2865"/>
    <mergeCell ref="AF2864:AG2865"/>
    <mergeCell ref="AH2864:AI2865"/>
    <mergeCell ref="BD2864:BE2865"/>
    <mergeCell ref="BF2864:BG2865"/>
    <mergeCell ref="AJ2864:AK2865"/>
    <mergeCell ref="AL2864:AM2865"/>
    <mergeCell ref="AN2864:AO2865"/>
    <mergeCell ref="AP2864:AQ2865"/>
    <mergeCell ref="AR2864:AS2865"/>
    <mergeCell ref="AT2864:AU2865"/>
    <mergeCell ref="BH2864:BI2865"/>
    <mergeCell ref="BJ2864:BK2865"/>
    <mergeCell ref="BL2864:BN2865"/>
    <mergeCell ref="BO2864:BO2865"/>
    <mergeCell ref="BP2864:BP2865"/>
    <mergeCell ref="C2865:D2865"/>
    <mergeCell ref="AV2864:AW2865"/>
    <mergeCell ref="AX2864:AY2865"/>
    <mergeCell ref="AZ2864:BA2865"/>
    <mergeCell ref="BB2864:BC2865"/>
    <mergeCell ref="B2862:B2863"/>
    <mergeCell ref="C2862:D2862"/>
    <mergeCell ref="E2862:E2863"/>
    <mergeCell ref="F2862:F2863"/>
    <mergeCell ref="H2862:I2863"/>
    <mergeCell ref="J2862:K2863"/>
    <mergeCell ref="G2862:G2863"/>
    <mergeCell ref="L2862:M2863"/>
    <mergeCell ref="N2862:O2863"/>
    <mergeCell ref="P2862:Q2863"/>
    <mergeCell ref="R2862:S2863"/>
    <mergeCell ref="T2862:U2863"/>
    <mergeCell ref="V2862:W2863"/>
    <mergeCell ref="X2862:Y2863"/>
    <mergeCell ref="Z2862:AA2863"/>
    <mergeCell ref="AB2862:AC2863"/>
    <mergeCell ref="AD2862:AE2863"/>
    <mergeCell ref="AF2862:AG2863"/>
    <mergeCell ref="AH2862:AI2863"/>
    <mergeCell ref="BD2862:BE2863"/>
    <mergeCell ref="BF2862:BG2863"/>
    <mergeCell ref="AJ2862:AK2863"/>
    <mergeCell ref="AL2862:AM2863"/>
    <mergeCell ref="AN2862:AO2863"/>
    <mergeCell ref="AP2862:AQ2863"/>
    <mergeCell ref="AR2862:AS2863"/>
    <mergeCell ref="AT2862:AU2863"/>
    <mergeCell ref="BH2862:BI2863"/>
    <mergeCell ref="BJ2862:BK2863"/>
    <mergeCell ref="BL2862:BN2863"/>
    <mergeCell ref="BO2862:BO2863"/>
    <mergeCell ref="BP2862:BP2863"/>
    <mergeCell ref="C2863:D2863"/>
    <mergeCell ref="AV2862:AW2863"/>
    <mergeCell ref="AX2862:AY2863"/>
    <mergeCell ref="AZ2862:BA2863"/>
    <mergeCell ref="BB2862:BC2863"/>
    <mergeCell ref="B2860:B2861"/>
    <mergeCell ref="C2860:D2860"/>
    <mergeCell ref="E2860:E2861"/>
    <mergeCell ref="F2860:F2861"/>
    <mergeCell ref="H2860:I2861"/>
    <mergeCell ref="J2860:K2861"/>
    <mergeCell ref="G2860:G2861"/>
    <mergeCell ref="L2860:M2861"/>
    <mergeCell ref="N2860:O2861"/>
    <mergeCell ref="P2860:Q2861"/>
    <mergeCell ref="R2860:S2861"/>
    <mergeCell ref="T2860:U2861"/>
    <mergeCell ref="V2860:W2861"/>
    <mergeCell ref="X2860:Y2861"/>
    <mergeCell ref="Z2860:AA2861"/>
    <mergeCell ref="AB2860:AC2861"/>
    <mergeCell ref="AD2860:AE2861"/>
    <mergeCell ref="AF2860:AG2861"/>
    <mergeCell ref="AH2860:AI2861"/>
    <mergeCell ref="BD2860:BE2861"/>
    <mergeCell ref="BF2860:BG2861"/>
    <mergeCell ref="AJ2860:AK2861"/>
    <mergeCell ref="AL2860:AM2861"/>
    <mergeCell ref="AN2860:AO2861"/>
    <mergeCell ref="AP2860:AQ2861"/>
    <mergeCell ref="AR2860:AS2861"/>
    <mergeCell ref="AT2860:AU2861"/>
    <mergeCell ref="BH2860:BI2861"/>
    <mergeCell ref="BJ2860:BK2861"/>
    <mergeCell ref="BL2860:BN2861"/>
    <mergeCell ref="BO2860:BO2861"/>
    <mergeCell ref="BP2860:BP2861"/>
    <mergeCell ref="C2861:D2861"/>
    <mergeCell ref="AV2860:AW2861"/>
    <mergeCell ref="AX2860:AY2861"/>
    <mergeCell ref="AZ2860:BA2861"/>
    <mergeCell ref="BB2860:BC2861"/>
    <mergeCell ref="B2858:B2859"/>
    <mergeCell ref="C2858:D2858"/>
    <mergeCell ref="E2858:E2859"/>
    <mergeCell ref="F2858:F2859"/>
    <mergeCell ref="H2858:I2859"/>
    <mergeCell ref="J2858:K2859"/>
    <mergeCell ref="G2858:G2859"/>
    <mergeCell ref="L2858:M2859"/>
    <mergeCell ref="N2858:O2859"/>
    <mergeCell ref="P2858:Q2859"/>
    <mergeCell ref="R2858:S2859"/>
    <mergeCell ref="T2858:U2859"/>
    <mergeCell ref="V2858:W2859"/>
    <mergeCell ref="X2858:Y2859"/>
    <mergeCell ref="Z2858:AA2859"/>
    <mergeCell ref="AB2858:AC2859"/>
    <mergeCell ref="AD2858:AE2859"/>
    <mergeCell ref="AF2858:AG2859"/>
    <mergeCell ref="AH2858:AI2859"/>
    <mergeCell ref="BD2858:BE2859"/>
    <mergeCell ref="BF2858:BG2859"/>
    <mergeCell ref="AJ2858:AK2859"/>
    <mergeCell ref="AL2858:AM2859"/>
    <mergeCell ref="AN2858:AO2859"/>
    <mergeCell ref="AP2858:AQ2859"/>
    <mergeCell ref="AR2858:AS2859"/>
    <mergeCell ref="AT2858:AU2859"/>
    <mergeCell ref="BH2858:BI2859"/>
    <mergeCell ref="BJ2858:BK2859"/>
    <mergeCell ref="BL2858:BN2859"/>
    <mergeCell ref="BO2858:BO2859"/>
    <mergeCell ref="BP2858:BP2859"/>
    <mergeCell ref="C2859:D2859"/>
    <mergeCell ref="AV2858:AW2859"/>
    <mergeCell ref="AX2858:AY2859"/>
    <mergeCell ref="AZ2858:BA2859"/>
    <mergeCell ref="BB2858:BC2859"/>
    <mergeCell ref="B2856:B2857"/>
    <mergeCell ref="C2856:D2856"/>
    <mergeCell ref="E2856:E2857"/>
    <mergeCell ref="F2856:F2857"/>
    <mergeCell ref="H2856:I2857"/>
    <mergeCell ref="J2856:K2857"/>
    <mergeCell ref="G2856:G2857"/>
    <mergeCell ref="L2856:M2857"/>
    <mergeCell ref="N2856:O2857"/>
    <mergeCell ref="P2856:Q2857"/>
    <mergeCell ref="R2856:S2857"/>
    <mergeCell ref="T2856:U2857"/>
    <mergeCell ref="V2856:W2857"/>
    <mergeCell ref="X2856:Y2857"/>
    <mergeCell ref="Z2856:AA2857"/>
    <mergeCell ref="AB2856:AC2857"/>
    <mergeCell ref="AD2856:AE2857"/>
    <mergeCell ref="AF2856:AG2857"/>
    <mergeCell ref="AH2856:AI2857"/>
    <mergeCell ref="BD2856:BE2857"/>
    <mergeCell ref="BF2856:BG2857"/>
    <mergeCell ref="AJ2856:AK2857"/>
    <mergeCell ref="AL2856:AM2857"/>
    <mergeCell ref="AN2856:AO2857"/>
    <mergeCell ref="AP2856:AQ2857"/>
    <mergeCell ref="AR2856:AS2857"/>
    <mergeCell ref="AT2856:AU2857"/>
    <mergeCell ref="BH2856:BI2857"/>
    <mergeCell ref="BJ2856:BK2857"/>
    <mergeCell ref="BL2856:BN2857"/>
    <mergeCell ref="BO2856:BO2857"/>
    <mergeCell ref="BP2856:BP2857"/>
    <mergeCell ref="C2857:D2857"/>
    <mergeCell ref="AV2856:AW2857"/>
    <mergeCell ref="AX2856:AY2857"/>
    <mergeCell ref="AZ2856:BA2857"/>
    <mergeCell ref="BB2856:BC2857"/>
    <mergeCell ref="B2854:B2855"/>
    <mergeCell ref="C2854:D2854"/>
    <mergeCell ref="E2854:E2855"/>
    <mergeCell ref="F2854:F2855"/>
    <mergeCell ref="H2854:I2855"/>
    <mergeCell ref="J2854:K2855"/>
    <mergeCell ref="G2854:G2855"/>
    <mergeCell ref="L2854:M2855"/>
    <mergeCell ref="N2854:O2855"/>
    <mergeCell ref="P2854:Q2855"/>
    <mergeCell ref="R2854:S2855"/>
    <mergeCell ref="T2854:U2855"/>
    <mergeCell ref="V2854:W2855"/>
    <mergeCell ref="X2854:Y2855"/>
    <mergeCell ref="Z2854:AA2855"/>
    <mergeCell ref="AB2854:AC2855"/>
    <mergeCell ref="AD2854:AE2855"/>
    <mergeCell ref="AF2854:AG2855"/>
    <mergeCell ref="AH2854:AI2855"/>
    <mergeCell ref="BD2854:BE2855"/>
    <mergeCell ref="BF2854:BG2855"/>
    <mergeCell ref="AJ2854:AK2855"/>
    <mergeCell ref="AL2854:AM2855"/>
    <mergeCell ref="AN2854:AO2855"/>
    <mergeCell ref="AP2854:AQ2855"/>
    <mergeCell ref="AR2854:AS2855"/>
    <mergeCell ref="AT2854:AU2855"/>
    <mergeCell ref="BH2854:BI2855"/>
    <mergeCell ref="BJ2854:BK2855"/>
    <mergeCell ref="BL2854:BN2855"/>
    <mergeCell ref="BO2854:BO2855"/>
    <mergeCell ref="BP2854:BP2855"/>
    <mergeCell ref="C2855:D2855"/>
    <mergeCell ref="AV2854:AW2855"/>
    <mergeCell ref="AX2854:AY2855"/>
    <mergeCell ref="AZ2854:BA2855"/>
    <mergeCell ref="BB2854:BC2855"/>
    <mergeCell ref="B2852:B2853"/>
    <mergeCell ref="C2852:D2852"/>
    <mergeCell ref="E2852:E2853"/>
    <mergeCell ref="F2852:F2853"/>
    <mergeCell ref="H2852:I2853"/>
    <mergeCell ref="J2852:K2853"/>
    <mergeCell ref="G2852:G2853"/>
    <mergeCell ref="L2852:M2853"/>
    <mergeCell ref="N2852:O2853"/>
    <mergeCell ref="P2852:Q2853"/>
    <mergeCell ref="R2852:S2853"/>
    <mergeCell ref="T2852:U2853"/>
    <mergeCell ref="V2852:W2853"/>
    <mergeCell ref="X2852:Y2853"/>
    <mergeCell ref="Z2852:AA2853"/>
    <mergeCell ref="AB2852:AC2853"/>
    <mergeCell ref="AD2852:AE2853"/>
    <mergeCell ref="AF2852:AG2853"/>
    <mergeCell ref="AH2852:AI2853"/>
    <mergeCell ref="BD2852:BE2853"/>
    <mergeCell ref="BF2852:BG2853"/>
    <mergeCell ref="AJ2852:AK2853"/>
    <mergeCell ref="AL2852:AM2853"/>
    <mergeCell ref="AN2852:AO2853"/>
    <mergeCell ref="AP2852:AQ2853"/>
    <mergeCell ref="AR2852:AS2853"/>
    <mergeCell ref="AT2852:AU2853"/>
    <mergeCell ref="BH2852:BI2853"/>
    <mergeCell ref="BJ2852:BK2853"/>
    <mergeCell ref="BL2852:BN2853"/>
    <mergeCell ref="BO2852:BO2853"/>
    <mergeCell ref="BP2852:BP2853"/>
    <mergeCell ref="C2853:D2853"/>
    <mergeCell ref="AV2852:AW2853"/>
    <mergeCell ref="AX2852:AY2853"/>
    <mergeCell ref="AZ2852:BA2853"/>
    <mergeCell ref="BB2852:BC2853"/>
    <mergeCell ref="B2850:B2851"/>
    <mergeCell ref="C2850:D2850"/>
    <mergeCell ref="E2850:E2851"/>
    <mergeCell ref="F2850:F2851"/>
    <mergeCell ref="H2850:I2851"/>
    <mergeCell ref="J2850:K2851"/>
    <mergeCell ref="G2850:G2851"/>
    <mergeCell ref="L2850:M2851"/>
    <mergeCell ref="N2850:O2851"/>
    <mergeCell ref="P2850:Q2851"/>
    <mergeCell ref="R2850:S2851"/>
    <mergeCell ref="T2850:U2851"/>
    <mergeCell ref="V2850:W2851"/>
    <mergeCell ref="X2850:Y2851"/>
    <mergeCell ref="Z2850:AA2851"/>
    <mergeCell ref="AB2850:AC2851"/>
    <mergeCell ref="AD2850:AE2851"/>
    <mergeCell ref="AF2850:AG2851"/>
    <mergeCell ref="AH2850:AI2851"/>
    <mergeCell ref="BD2850:BE2851"/>
    <mergeCell ref="BF2850:BG2851"/>
    <mergeCell ref="AJ2850:AK2851"/>
    <mergeCell ref="AL2850:AM2851"/>
    <mergeCell ref="AN2850:AO2851"/>
    <mergeCell ref="AP2850:AQ2851"/>
    <mergeCell ref="AR2850:AS2851"/>
    <mergeCell ref="AT2850:AU2851"/>
    <mergeCell ref="BH2850:BI2851"/>
    <mergeCell ref="BJ2850:BK2851"/>
    <mergeCell ref="BL2850:BN2851"/>
    <mergeCell ref="BO2850:BO2851"/>
    <mergeCell ref="BP2850:BP2851"/>
    <mergeCell ref="C2851:D2851"/>
    <mergeCell ref="AV2850:AW2851"/>
    <mergeCell ref="AX2850:AY2851"/>
    <mergeCell ref="AZ2850:BA2851"/>
    <mergeCell ref="BB2850:BC2851"/>
    <mergeCell ref="B2848:B2849"/>
    <mergeCell ref="C2848:D2848"/>
    <mergeCell ref="E2848:E2849"/>
    <mergeCell ref="F2848:F2849"/>
    <mergeCell ref="H2848:I2849"/>
    <mergeCell ref="J2848:K2849"/>
    <mergeCell ref="G2848:G2849"/>
    <mergeCell ref="L2848:M2849"/>
    <mergeCell ref="N2848:O2849"/>
    <mergeCell ref="P2848:Q2849"/>
    <mergeCell ref="R2848:S2849"/>
    <mergeCell ref="T2848:U2849"/>
    <mergeCell ref="V2848:W2849"/>
    <mergeCell ref="X2848:Y2849"/>
    <mergeCell ref="Z2848:AA2849"/>
    <mergeCell ref="AB2848:AC2849"/>
    <mergeCell ref="AD2848:AE2849"/>
    <mergeCell ref="AF2848:AG2849"/>
    <mergeCell ref="AH2848:AI2849"/>
    <mergeCell ref="BD2848:BE2849"/>
    <mergeCell ref="BF2848:BG2849"/>
    <mergeCell ref="AJ2848:AK2849"/>
    <mergeCell ref="AL2848:AM2849"/>
    <mergeCell ref="AN2848:AO2849"/>
    <mergeCell ref="AP2848:AQ2849"/>
    <mergeCell ref="AR2848:AS2849"/>
    <mergeCell ref="AT2848:AU2849"/>
    <mergeCell ref="BH2848:BI2849"/>
    <mergeCell ref="BJ2848:BK2849"/>
    <mergeCell ref="BL2848:BN2849"/>
    <mergeCell ref="BO2848:BO2849"/>
    <mergeCell ref="BP2848:BP2849"/>
    <mergeCell ref="C2849:D2849"/>
    <mergeCell ref="AV2848:AW2849"/>
    <mergeCell ref="AX2848:AY2849"/>
    <mergeCell ref="AZ2848:BA2849"/>
    <mergeCell ref="BB2848:BC2849"/>
    <mergeCell ref="B2846:B2847"/>
    <mergeCell ref="C2846:D2846"/>
    <mergeCell ref="E2846:E2847"/>
    <mergeCell ref="F2846:F2847"/>
    <mergeCell ref="H2846:I2847"/>
    <mergeCell ref="J2846:K2847"/>
    <mergeCell ref="G2846:G2847"/>
    <mergeCell ref="L2846:M2847"/>
    <mergeCell ref="N2846:O2847"/>
    <mergeCell ref="P2846:Q2847"/>
    <mergeCell ref="R2846:S2847"/>
    <mergeCell ref="T2846:U2847"/>
    <mergeCell ref="V2846:W2847"/>
    <mergeCell ref="X2846:Y2847"/>
    <mergeCell ref="Z2846:AA2847"/>
    <mergeCell ref="AB2846:AC2847"/>
    <mergeCell ref="AD2846:AE2847"/>
    <mergeCell ref="AF2846:AG2847"/>
    <mergeCell ref="AH2846:AI2847"/>
    <mergeCell ref="BD2846:BE2847"/>
    <mergeCell ref="BF2846:BG2847"/>
    <mergeCell ref="AJ2846:AK2847"/>
    <mergeCell ref="AL2846:AM2847"/>
    <mergeCell ref="AN2846:AO2847"/>
    <mergeCell ref="AP2846:AQ2847"/>
    <mergeCell ref="AR2846:AS2847"/>
    <mergeCell ref="AT2846:AU2847"/>
    <mergeCell ref="BH2846:BI2847"/>
    <mergeCell ref="BJ2846:BK2847"/>
    <mergeCell ref="BL2846:BN2847"/>
    <mergeCell ref="BO2846:BO2847"/>
    <mergeCell ref="BP2846:BP2847"/>
    <mergeCell ref="C2847:D2847"/>
    <mergeCell ref="AV2846:AW2847"/>
    <mergeCell ref="AX2846:AY2847"/>
    <mergeCell ref="AZ2846:BA2847"/>
    <mergeCell ref="BB2846:BC2847"/>
    <mergeCell ref="BA2835:BN2835"/>
    <mergeCell ref="BJ2834:BL2834"/>
    <mergeCell ref="S2834:U2834"/>
    <mergeCell ref="W2834:Y2834"/>
    <mergeCell ref="B2834:C2834"/>
    <mergeCell ref="D2834:E2834"/>
    <mergeCell ref="H2834:J2834"/>
    <mergeCell ref="L2834:N2834"/>
    <mergeCell ref="O2834:R2834"/>
    <mergeCell ref="AJ2834:AL2834"/>
    <mergeCell ref="BN2838:BP2839"/>
    <mergeCell ref="E2839:AC2839"/>
    <mergeCell ref="C2841:D2841"/>
    <mergeCell ref="E2841:AC2841"/>
    <mergeCell ref="BA2841:BC2841"/>
    <mergeCell ref="BD2841:BM2841"/>
    <mergeCell ref="AH2841:AM2841"/>
    <mergeCell ref="AN2841:AZ2841"/>
    <mergeCell ref="AE2839:AM2839"/>
    <mergeCell ref="AN2839:BM2839"/>
    <mergeCell ref="B2844:B2845"/>
    <mergeCell ref="C2844:D2845"/>
    <mergeCell ref="H2844:I2845"/>
    <mergeCell ref="J2844:O2844"/>
    <mergeCell ref="P2844:U2844"/>
    <mergeCell ref="V2844:W2845"/>
    <mergeCell ref="G2844:G2845"/>
    <mergeCell ref="F2844:F2845"/>
    <mergeCell ref="X2844:Y2845"/>
    <mergeCell ref="Z2844:AA2845"/>
    <mergeCell ref="AB2844:AG2844"/>
    <mergeCell ref="AH2844:AM2844"/>
    <mergeCell ref="AN2844:AS2844"/>
    <mergeCell ref="AT2844:AY2844"/>
    <mergeCell ref="AF2845:AG2845"/>
    <mergeCell ref="AH2845:AI2845"/>
    <mergeCell ref="AJ2845:AK2845"/>
    <mergeCell ref="AL2845:AM2845"/>
    <mergeCell ref="AZ2844:BE2844"/>
    <mergeCell ref="BF2844:BK2844"/>
    <mergeCell ref="BL2844:BN2845"/>
    <mergeCell ref="AR2845:AS2845"/>
    <mergeCell ref="AT2845:AU2845"/>
    <mergeCell ref="AV2845:AW2845"/>
    <mergeCell ref="AX2845:AY2845"/>
    <mergeCell ref="BH2845:BI2845"/>
    <mergeCell ref="BJ2845:BK2845"/>
    <mergeCell ref="BO2844:BO2845"/>
    <mergeCell ref="BP2844:BP2845"/>
    <mergeCell ref="J2845:K2845"/>
    <mergeCell ref="L2845:M2845"/>
    <mergeCell ref="N2845:O2845"/>
    <mergeCell ref="P2845:Q2845"/>
    <mergeCell ref="R2845:S2845"/>
    <mergeCell ref="T2845:U2845"/>
    <mergeCell ref="AB2845:AC2845"/>
    <mergeCell ref="AD2845:AE2845"/>
    <mergeCell ref="AN2845:AO2845"/>
    <mergeCell ref="AP2845:AQ2845"/>
    <mergeCell ref="AZ2845:BA2845"/>
    <mergeCell ref="BB2845:BC2845"/>
    <mergeCell ref="BD2845:BE2845"/>
    <mergeCell ref="BF2845:BG2845"/>
    <mergeCell ref="BB2834:BE2834"/>
    <mergeCell ref="B2829:C2829"/>
    <mergeCell ref="D2829:E2829"/>
    <mergeCell ref="H2829:I2829"/>
    <mergeCell ref="J2829:K2829"/>
    <mergeCell ref="L2829:M2829"/>
    <mergeCell ref="N2829:O2829"/>
    <mergeCell ref="P2829:Q2829"/>
    <mergeCell ref="R2829:S2829"/>
    <mergeCell ref="T2829:U2829"/>
    <mergeCell ref="V2829:W2829"/>
    <mergeCell ref="X2829:Y2829"/>
    <mergeCell ref="Z2829:AA2829"/>
    <mergeCell ref="AB2829:AC2829"/>
    <mergeCell ref="AD2829:AE2829"/>
    <mergeCell ref="AF2829:AG2829"/>
    <mergeCell ref="AH2829:AI2829"/>
    <mergeCell ref="AJ2829:AK2829"/>
    <mergeCell ref="AL2829:AM2829"/>
    <mergeCell ref="AN2829:AO2829"/>
    <mergeCell ref="BJ2829:BK2829"/>
    <mergeCell ref="BL2829:BN2829"/>
    <mergeCell ref="AP2829:AQ2829"/>
    <mergeCell ref="AR2829:AS2829"/>
    <mergeCell ref="AT2829:AU2829"/>
    <mergeCell ref="AV2829:AW2829"/>
    <mergeCell ref="AX2829:AY2829"/>
    <mergeCell ref="AZ2829:BA2829"/>
    <mergeCell ref="BB2829:BC2829"/>
    <mergeCell ref="BD2829:BE2829"/>
    <mergeCell ref="AX2830:AY2830"/>
    <mergeCell ref="BL2830:BN2830"/>
    <mergeCell ref="B2832:C2832"/>
    <mergeCell ref="D2832:E2832"/>
    <mergeCell ref="H2832:J2832"/>
    <mergeCell ref="L2832:N2832"/>
    <mergeCell ref="O2832:R2832"/>
    <mergeCell ref="AR2830:AS2830"/>
    <mergeCell ref="AT2830:AU2830"/>
    <mergeCell ref="S2832:U2832"/>
    <mergeCell ref="W2832:Y2832"/>
    <mergeCell ref="P2830:Q2830"/>
    <mergeCell ref="R2830:S2830"/>
    <mergeCell ref="T2830:U2830"/>
    <mergeCell ref="V2830:W2830"/>
    <mergeCell ref="X2830:Y2830"/>
    <mergeCell ref="BJ2830:BK2830"/>
    <mergeCell ref="AZ2830:BA2830"/>
    <mergeCell ref="BB2830:BC2830"/>
    <mergeCell ref="D2830:E2830"/>
    <mergeCell ref="J2830:K2830"/>
    <mergeCell ref="L2830:M2830"/>
    <mergeCell ref="N2830:O2830"/>
    <mergeCell ref="Z2830:AA2830"/>
    <mergeCell ref="AB2830:AC2830"/>
    <mergeCell ref="AV2830:AW2830"/>
    <mergeCell ref="AD2830:AE2830"/>
    <mergeCell ref="AF2830:AG2830"/>
    <mergeCell ref="AP2830:AQ2830"/>
    <mergeCell ref="AL2830:AM2830"/>
    <mergeCell ref="AN2830:AO2830"/>
    <mergeCell ref="AH2830:AI2830"/>
    <mergeCell ref="AJ2830:AK2830"/>
    <mergeCell ref="B2827:C2828"/>
    <mergeCell ref="D2827:E2828"/>
    <mergeCell ref="H2827:I2828"/>
    <mergeCell ref="J2827:K2828"/>
    <mergeCell ref="L2827:M2828"/>
    <mergeCell ref="N2827:O2828"/>
    <mergeCell ref="P2827:Q2828"/>
    <mergeCell ref="R2827:S2828"/>
    <mergeCell ref="T2827:U2828"/>
    <mergeCell ref="V2827:W2828"/>
    <mergeCell ref="X2827:Y2828"/>
    <mergeCell ref="Z2827:AA2828"/>
    <mergeCell ref="AB2827:AC2828"/>
    <mergeCell ref="AD2827:AE2828"/>
    <mergeCell ref="AF2827:AG2828"/>
    <mergeCell ref="AH2827:AI2828"/>
    <mergeCell ref="AJ2827:AK2828"/>
    <mergeCell ref="AL2827:AM2828"/>
    <mergeCell ref="AN2827:AO2828"/>
    <mergeCell ref="AP2827:AQ2828"/>
    <mergeCell ref="AR2827:AS2828"/>
    <mergeCell ref="AT2827:AU2828"/>
    <mergeCell ref="AV2827:AW2828"/>
    <mergeCell ref="AX2827:AY2828"/>
    <mergeCell ref="AZ2827:BA2828"/>
    <mergeCell ref="BB2827:BC2828"/>
    <mergeCell ref="BD2827:BE2828"/>
    <mergeCell ref="BF2827:BG2828"/>
    <mergeCell ref="BH2827:BI2828"/>
    <mergeCell ref="BJ2827:BK2828"/>
    <mergeCell ref="BL2827:BN2828"/>
    <mergeCell ref="BO2827:BO2828"/>
    <mergeCell ref="BP2827:BP2828"/>
    <mergeCell ref="B2821:B2822"/>
    <mergeCell ref="C2821:D2821"/>
    <mergeCell ref="E2821:E2822"/>
    <mergeCell ref="F2821:F2822"/>
    <mergeCell ref="H2821:I2822"/>
    <mergeCell ref="J2821:K2822"/>
    <mergeCell ref="G2821:G2822"/>
    <mergeCell ref="L2821:M2822"/>
    <mergeCell ref="N2821:O2822"/>
    <mergeCell ref="P2821:Q2822"/>
    <mergeCell ref="R2821:S2822"/>
    <mergeCell ref="T2821:U2822"/>
    <mergeCell ref="V2821:W2822"/>
    <mergeCell ref="X2821:Y2822"/>
    <mergeCell ref="Z2821:AA2822"/>
    <mergeCell ref="AB2821:AC2822"/>
    <mergeCell ref="AD2821:AE2822"/>
    <mergeCell ref="AF2821:AG2822"/>
    <mergeCell ref="AH2821:AI2822"/>
    <mergeCell ref="BD2821:BE2822"/>
    <mergeCell ref="BF2821:BG2822"/>
    <mergeCell ref="AJ2821:AK2822"/>
    <mergeCell ref="AL2821:AM2822"/>
    <mergeCell ref="AN2821:AO2822"/>
    <mergeCell ref="AP2821:AQ2822"/>
    <mergeCell ref="AR2821:AS2822"/>
    <mergeCell ref="AT2821:AU2822"/>
    <mergeCell ref="BH2821:BI2822"/>
    <mergeCell ref="BJ2821:BK2822"/>
    <mergeCell ref="BL2821:BN2822"/>
    <mergeCell ref="BO2821:BO2822"/>
    <mergeCell ref="BP2821:BP2822"/>
    <mergeCell ref="C2822:D2822"/>
    <mergeCell ref="AV2821:AW2822"/>
    <mergeCell ref="AX2821:AY2822"/>
    <mergeCell ref="AZ2821:BA2822"/>
    <mergeCell ref="BB2821:BC2822"/>
    <mergeCell ref="B2819:B2820"/>
    <mergeCell ref="C2819:D2819"/>
    <mergeCell ref="E2819:E2820"/>
    <mergeCell ref="F2819:F2820"/>
    <mergeCell ref="H2819:I2820"/>
    <mergeCell ref="J2819:K2820"/>
    <mergeCell ref="G2819:G2820"/>
    <mergeCell ref="L2819:M2820"/>
    <mergeCell ref="N2819:O2820"/>
    <mergeCell ref="P2819:Q2820"/>
    <mergeCell ref="R2819:S2820"/>
    <mergeCell ref="T2819:U2820"/>
    <mergeCell ref="V2819:W2820"/>
    <mergeCell ref="X2819:Y2820"/>
    <mergeCell ref="Z2819:AA2820"/>
    <mergeCell ref="AB2819:AC2820"/>
    <mergeCell ref="AD2819:AE2820"/>
    <mergeCell ref="AF2819:AG2820"/>
    <mergeCell ref="AH2819:AI2820"/>
    <mergeCell ref="BD2819:BE2820"/>
    <mergeCell ref="BF2819:BG2820"/>
    <mergeCell ref="AJ2819:AK2820"/>
    <mergeCell ref="AL2819:AM2820"/>
    <mergeCell ref="AN2819:AO2820"/>
    <mergeCell ref="AP2819:AQ2820"/>
    <mergeCell ref="AR2819:AS2820"/>
    <mergeCell ref="AT2819:AU2820"/>
    <mergeCell ref="BH2819:BI2820"/>
    <mergeCell ref="BJ2819:BK2820"/>
    <mergeCell ref="BL2819:BN2820"/>
    <mergeCell ref="BO2819:BO2820"/>
    <mergeCell ref="BP2819:BP2820"/>
    <mergeCell ref="C2820:D2820"/>
    <mergeCell ref="AV2819:AW2820"/>
    <mergeCell ref="AX2819:AY2820"/>
    <mergeCell ref="AZ2819:BA2820"/>
    <mergeCell ref="BB2819:BC2820"/>
    <mergeCell ref="B2817:B2818"/>
    <mergeCell ref="C2817:D2817"/>
    <mergeCell ref="E2817:E2818"/>
    <mergeCell ref="F2817:F2818"/>
    <mergeCell ref="H2817:I2818"/>
    <mergeCell ref="J2817:K2818"/>
    <mergeCell ref="G2817:G2818"/>
    <mergeCell ref="L2817:M2818"/>
    <mergeCell ref="N2817:O2818"/>
    <mergeCell ref="P2817:Q2818"/>
    <mergeCell ref="R2817:S2818"/>
    <mergeCell ref="T2817:U2818"/>
    <mergeCell ref="V2817:W2818"/>
    <mergeCell ref="X2817:Y2818"/>
    <mergeCell ref="Z2817:AA2818"/>
    <mergeCell ref="AB2817:AC2818"/>
    <mergeCell ref="AD2817:AE2818"/>
    <mergeCell ref="AF2817:AG2818"/>
    <mergeCell ref="AH2817:AI2818"/>
    <mergeCell ref="BD2817:BE2818"/>
    <mergeCell ref="BF2817:BG2818"/>
    <mergeCell ref="AJ2817:AK2818"/>
    <mergeCell ref="AL2817:AM2818"/>
    <mergeCell ref="AN2817:AO2818"/>
    <mergeCell ref="AP2817:AQ2818"/>
    <mergeCell ref="AR2817:AS2818"/>
    <mergeCell ref="AT2817:AU2818"/>
    <mergeCell ref="BH2817:BI2818"/>
    <mergeCell ref="BJ2817:BK2818"/>
    <mergeCell ref="BL2817:BN2818"/>
    <mergeCell ref="BO2817:BO2818"/>
    <mergeCell ref="BP2817:BP2818"/>
    <mergeCell ref="C2818:D2818"/>
    <mergeCell ref="AV2817:AW2818"/>
    <mergeCell ref="AX2817:AY2818"/>
    <mergeCell ref="AZ2817:BA2818"/>
    <mergeCell ref="BB2817:BC2818"/>
    <mergeCell ref="B2815:B2816"/>
    <mergeCell ref="C2815:D2815"/>
    <mergeCell ref="E2815:E2816"/>
    <mergeCell ref="F2815:F2816"/>
    <mergeCell ref="H2815:I2816"/>
    <mergeCell ref="J2815:K2816"/>
    <mergeCell ref="G2815:G2816"/>
    <mergeCell ref="L2815:M2816"/>
    <mergeCell ref="N2815:O2816"/>
    <mergeCell ref="P2815:Q2816"/>
    <mergeCell ref="R2815:S2816"/>
    <mergeCell ref="T2815:U2816"/>
    <mergeCell ref="V2815:W2816"/>
    <mergeCell ref="X2815:Y2816"/>
    <mergeCell ref="Z2815:AA2816"/>
    <mergeCell ref="AB2815:AC2816"/>
    <mergeCell ref="AD2815:AE2816"/>
    <mergeCell ref="AF2815:AG2816"/>
    <mergeCell ref="AH2815:AI2816"/>
    <mergeCell ref="BD2815:BE2816"/>
    <mergeCell ref="BF2815:BG2816"/>
    <mergeCell ref="AJ2815:AK2816"/>
    <mergeCell ref="AL2815:AM2816"/>
    <mergeCell ref="AN2815:AO2816"/>
    <mergeCell ref="AP2815:AQ2816"/>
    <mergeCell ref="AR2815:AS2816"/>
    <mergeCell ref="AT2815:AU2816"/>
    <mergeCell ref="BH2815:BI2816"/>
    <mergeCell ref="BJ2815:BK2816"/>
    <mergeCell ref="BL2815:BN2816"/>
    <mergeCell ref="BO2815:BO2816"/>
    <mergeCell ref="BP2815:BP2816"/>
    <mergeCell ref="C2816:D2816"/>
    <mergeCell ref="AV2815:AW2816"/>
    <mergeCell ref="AX2815:AY2816"/>
    <mergeCell ref="AZ2815:BA2816"/>
    <mergeCell ref="BB2815:BC2816"/>
    <mergeCell ref="B2813:B2814"/>
    <mergeCell ref="C2813:D2813"/>
    <mergeCell ref="E2813:E2814"/>
    <mergeCell ref="F2813:F2814"/>
    <mergeCell ref="H2813:I2814"/>
    <mergeCell ref="J2813:K2814"/>
    <mergeCell ref="G2813:G2814"/>
    <mergeCell ref="L2813:M2814"/>
    <mergeCell ref="N2813:O2814"/>
    <mergeCell ref="P2813:Q2814"/>
    <mergeCell ref="R2813:S2814"/>
    <mergeCell ref="T2813:U2814"/>
    <mergeCell ref="V2813:W2814"/>
    <mergeCell ref="X2813:Y2814"/>
    <mergeCell ref="Z2813:AA2814"/>
    <mergeCell ref="AB2813:AC2814"/>
    <mergeCell ref="AD2813:AE2814"/>
    <mergeCell ref="AF2813:AG2814"/>
    <mergeCell ref="AH2813:AI2814"/>
    <mergeCell ref="BD2813:BE2814"/>
    <mergeCell ref="BF2813:BG2814"/>
    <mergeCell ref="AJ2813:AK2814"/>
    <mergeCell ref="AL2813:AM2814"/>
    <mergeCell ref="AN2813:AO2814"/>
    <mergeCell ref="AP2813:AQ2814"/>
    <mergeCell ref="AR2813:AS2814"/>
    <mergeCell ref="AT2813:AU2814"/>
    <mergeCell ref="BH2813:BI2814"/>
    <mergeCell ref="BJ2813:BK2814"/>
    <mergeCell ref="BL2813:BN2814"/>
    <mergeCell ref="BO2813:BO2814"/>
    <mergeCell ref="BP2813:BP2814"/>
    <mergeCell ref="C2814:D2814"/>
    <mergeCell ref="AV2813:AW2814"/>
    <mergeCell ref="AX2813:AY2814"/>
    <mergeCell ref="AZ2813:BA2814"/>
    <mergeCell ref="BB2813:BC2814"/>
    <mergeCell ref="B2811:B2812"/>
    <mergeCell ref="C2811:D2811"/>
    <mergeCell ref="E2811:E2812"/>
    <mergeCell ref="F2811:F2812"/>
    <mergeCell ref="H2811:I2812"/>
    <mergeCell ref="J2811:K2812"/>
    <mergeCell ref="G2811:G2812"/>
    <mergeCell ref="L2811:M2812"/>
    <mergeCell ref="N2811:O2812"/>
    <mergeCell ref="P2811:Q2812"/>
    <mergeCell ref="R2811:S2812"/>
    <mergeCell ref="T2811:U2812"/>
    <mergeCell ref="V2811:W2812"/>
    <mergeCell ref="X2811:Y2812"/>
    <mergeCell ref="Z2811:AA2812"/>
    <mergeCell ref="AB2811:AC2812"/>
    <mergeCell ref="AD2811:AE2812"/>
    <mergeCell ref="AF2811:AG2812"/>
    <mergeCell ref="AH2811:AI2812"/>
    <mergeCell ref="BD2811:BE2812"/>
    <mergeCell ref="BF2811:BG2812"/>
    <mergeCell ref="AJ2811:AK2812"/>
    <mergeCell ref="AL2811:AM2812"/>
    <mergeCell ref="AN2811:AO2812"/>
    <mergeCell ref="AP2811:AQ2812"/>
    <mergeCell ref="AR2811:AS2812"/>
    <mergeCell ref="AT2811:AU2812"/>
    <mergeCell ref="BH2811:BI2812"/>
    <mergeCell ref="BJ2811:BK2812"/>
    <mergeCell ref="BL2811:BN2812"/>
    <mergeCell ref="BO2811:BO2812"/>
    <mergeCell ref="BP2811:BP2812"/>
    <mergeCell ref="C2812:D2812"/>
    <mergeCell ref="AV2811:AW2812"/>
    <mergeCell ref="AX2811:AY2812"/>
    <mergeCell ref="AZ2811:BA2812"/>
    <mergeCell ref="BB2811:BC2812"/>
    <mergeCell ref="B2809:B2810"/>
    <mergeCell ref="C2809:D2809"/>
    <mergeCell ref="E2809:E2810"/>
    <mergeCell ref="F2809:F2810"/>
    <mergeCell ref="H2809:I2810"/>
    <mergeCell ref="J2809:K2810"/>
    <mergeCell ref="G2809:G2810"/>
    <mergeCell ref="L2809:M2810"/>
    <mergeCell ref="N2809:O2810"/>
    <mergeCell ref="P2809:Q2810"/>
    <mergeCell ref="R2809:S2810"/>
    <mergeCell ref="T2809:U2810"/>
    <mergeCell ref="V2809:W2810"/>
    <mergeCell ref="X2809:Y2810"/>
    <mergeCell ref="Z2809:AA2810"/>
    <mergeCell ref="AB2809:AC2810"/>
    <mergeCell ref="AD2809:AE2810"/>
    <mergeCell ref="AF2809:AG2810"/>
    <mergeCell ref="AH2809:AI2810"/>
    <mergeCell ref="BD2809:BE2810"/>
    <mergeCell ref="BF2809:BG2810"/>
    <mergeCell ref="AJ2809:AK2810"/>
    <mergeCell ref="AL2809:AM2810"/>
    <mergeCell ref="AN2809:AO2810"/>
    <mergeCell ref="AP2809:AQ2810"/>
    <mergeCell ref="AR2809:AS2810"/>
    <mergeCell ref="AT2809:AU2810"/>
    <mergeCell ref="BH2809:BI2810"/>
    <mergeCell ref="BJ2809:BK2810"/>
    <mergeCell ref="BL2809:BN2810"/>
    <mergeCell ref="BO2809:BO2810"/>
    <mergeCell ref="BP2809:BP2810"/>
    <mergeCell ref="C2810:D2810"/>
    <mergeCell ref="AV2809:AW2810"/>
    <mergeCell ref="AX2809:AY2810"/>
    <mergeCell ref="AZ2809:BA2810"/>
    <mergeCell ref="BB2809:BC2810"/>
    <mergeCell ref="B2807:B2808"/>
    <mergeCell ref="C2807:D2807"/>
    <mergeCell ref="E2807:E2808"/>
    <mergeCell ref="F2807:F2808"/>
    <mergeCell ref="H2807:I2808"/>
    <mergeCell ref="J2807:K2808"/>
    <mergeCell ref="G2807:G2808"/>
    <mergeCell ref="L2807:M2808"/>
    <mergeCell ref="N2807:O2808"/>
    <mergeCell ref="P2807:Q2808"/>
    <mergeCell ref="R2807:S2808"/>
    <mergeCell ref="T2807:U2808"/>
    <mergeCell ref="V2807:W2808"/>
    <mergeCell ref="X2807:Y2808"/>
    <mergeCell ref="Z2807:AA2808"/>
    <mergeCell ref="AB2807:AC2808"/>
    <mergeCell ref="AD2807:AE2808"/>
    <mergeCell ref="AF2807:AG2808"/>
    <mergeCell ref="AH2807:AI2808"/>
    <mergeCell ref="BD2807:BE2808"/>
    <mergeCell ref="BF2807:BG2808"/>
    <mergeCell ref="AJ2807:AK2808"/>
    <mergeCell ref="AL2807:AM2808"/>
    <mergeCell ref="AN2807:AO2808"/>
    <mergeCell ref="AP2807:AQ2808"/>
    <mergeCell ref="AR2807:AS2808"/>
    <mergeCell ref="AT2807:AU2808"/>
    <mergeCell ref="BH2807:BI2808"/>
    <mergeCell ref="BJ2807:BK2808"/>
    <mergeCell ref="BL2807:BN2808"/>
    <mergeCell ref="BO2807:BO2808"/>
    <mergeCell ref="BP2807:BP2808"/>
    <mergeCell ref="C2808:D2808"/>
    <mergeCell ref="AV2807:AW2808"/>
    <mergeCell ref="AX2807:AY2808"/>
    <mergeCell ref="AZ2807:BA2808"/>
    <mergeCell ref="BB2807:BC2808"/>
    <mergeCell ref="B2805:B2806"/>
    <mergeCell ref="C2805:D2805"/>
    <mergeCell ref="E2805:E2806"/>
    <mergeCell ref="F2805:F2806"/>
    <mergeCell ref="H2805:I2806"/>
    <mergeCell ref="J2805:K2806"/>
    <mergeCell ref="G2805:G2806"/>
    <mergeCell ref="L2805:M2806"/>
    <mergeCell ref="N2805:O2806"/>
    <mergeCell ref="P2805:Q2806"/>
    <mergeCell ref="R2805:S2806"/>
    <mergeCell ref="T2805:U2806"/>
    <mergeCell ref="V2805:W2806"/>
    <mergeCell ref="X2805:Y2806"/>
    <mergeCell ref="Z2805:AA2806"/>
    <mergeCell ref="AB2805:AC2806"/>
    <mergeCell ref="AD2805:AE2806"/>
    <mergeCell ref="AF2805:AG2806"/>
    <mergeCell ref="AH2805:AI2806"/>
    <mergeCell ref="BD2805:BE2806"/>
    <mergeCell ref="BF2805:BG2806"/>
    <mergeCell ref="AJ2805:AK2806"/>
    <mergeCell ref="AL2805:AM2806"/>
    <mergeCell ref="AN2805:AO2806"/>
    <mergeCell ref="AP2805:AQ2806"/>
    <mergeCell ref="AR2805:AS2806"/>
    <mergeCell ref="AT2805:AU2806"/>
    <mergeCell ref="BH2805:BI2806"/>
    <mergeCell ref="BJ2805:BK2806"/>
    <mergeCell ref="BL2805:BN2806"/>
    <mergeCell ref="BO2805:BO2806"/>
    <mergeCell ref="BP2805:BP2806"/>
    <mergeCell ref="C2806:D2806"/>
    <mergeCell ref="AV2805:AW2806"/>
    <mergeCell ref="AX2805:AY2806"/>
    <mergeCell ref="AZ2805:BA2806"/>
    <mergeCell ref="BB2805:BC2806"/>
    <mergeCell ref="B2803:B2804"/>
    <mergeCell ref="C2803:D2803"/>
    <mergeCell ref="E2803:E2804"/>
    <mergeCell ref="F2803:F2804"/>
    <mergeCell ref="H2803:I2804"/>
    <mergeCell ref="J2803:K2804"/>
    <mergeCell ref="G2803:G2804"/>
    <mergeCell ref="L2803:M2804"/>
    <mergeCell ref="N2803:O2804"/>
    <mergeCell ref="P2803:Q2804"/>
    <mergeCell ref="R2803:S2804"/>
    <mergeCell ref="T2803:U2804"/>
    <mergeCell ref="V2803:W2804"/>
    <mergeCell ref="X2803:Y2804"/>
    <mergeCell ref="Z2803:AA2804"/>
    <mergeCell ref="AB2803:AC2804"/>
    <mergeCell ref="AD2803:AE2804"/>
    <mergeCell ref="AF2803:AG2804"/>
    <mergeCell ref="AH2803:AI2804"/>
    <mergeCell ref="BD2803:BE2804"/>
    <mergeCell ref="BF2803:BG2804"/>
    <mergeCell ref="AJ2803:AK2804"/>
    <mergeCell ref="AL2803:AM2804"/>
    <mergeCell ref="AN2803:AO2804"/>
    <mergeCell ref="AP2803:AQ2804"/>
    <mergeCell ref="AR2803:AS2804"/>
    <mergeCell ref="AT2803:AU2804"/>
    <mergeCell ref="BH2803:BI2804"/>
    <mergeCell ref="BJ2803:BK2804"/>
    <mergeCell ref="BL2803:BN2804"/>
    <mergeCell ref="BO2803:BO2804"/>
    <mergeCell ref="BP2803:BP2804"/>
    <mergeCell ref="C2804:D2804"/>
    <mergeCell ref="AV2803:AW2804"/>
    <mergeCell ref="AX2803:AY2804"/>
    <mergeCell ref="AZ2803:BA2804"/>
    <mergeCell ref="BB2803:BC2804"/>
    <mergeCell ref="B2801:B2802"/>
    <mergeCell ref="C2801:D2801"/>
    <mergeCell ref="E2801:E2802"/>
    <mergeCell ref="F2801:F2802"/>
    <mergeCell ref="H2801:I2802"/>
    <mergeCell ref="J2801:K2802"/>
    <mergeCell ref="G2801:G2802"/>
    <mergeCell ref="L2801:M2802"/>
    <mergeCell ref="N2801:O2802"/>
    <mergeCell ref="P2801:Q2802"/>
    <mergeCell ref="R2801:S2802"/>
    <mergeCell ref="T2801:U2802"/>
    <mergeCell ref="V2801:W2802"/>
    <mergeCell ref="X2801:Y2802"/>
    <mergeCell ref="Z2801:AA2802"/>
    <mergeCell ref="AB2801:AC2802"/>
    <mergeCell ref="AD2801:AE2802"/>
    <mergeCell ref="AF2801:AG2802"/>
    <mergeCell ref="AH2801:AI2802"/>
    <mergeCell ref="BD2801:BE2802"/>
    <mergeCell ref="BF2801:BG2802"/>
    <mergeCell ref="AJ2801:AK2802"/>
    <mergeCell ref="AL2801:AM2802"/>
    <mergeCell ref="AN2801:AO2802"/>
    <mergeCell ref="AP2801:AQ2802"/>
    <mergeCell ref="AR2801:AS2802"/>
    <mergeCell ref="AT2801:AU2802"/>
    <mergeCell ref="BH2801:BI2802"/>
    <mergeCell ref="BJ2801:BK2802"/>
    <mergeCell ref="BL2801:BN2802"/>
    <mergeCell ref="BO2801:BO2802"/>
    <mergeCell ref="BP2801:BP2802"/>
    <mergeCell ref="C2802:D2802"/>
    <mergeCell ref="AV2801:AW2802"/>
    <mergeCell ref="AX2801:AY2802"/>
    <mergeCell ref="AZ2801:BA2802"/>
    <mergeCell ref="BB2801:BC2802"/>
    <mergeCell ref="B2799:B2800"/>
    <mergeCell ref="C2799:D2799"/>
    <mergeCell ref="E2799:E2800"/>
    <mergeCell ref="F2799:F2800"/>
    <mergeCell ref="H2799:I2800"/>
    <mergeCell ref="J2799:K2800"/>
    <mergeCell ref="G2799:G2800"/>
    <mergeCell ref="L2799:M2800"/>
    <mergeCell ref="N2799:O2800"/>
    <mergeCell ref="P2799:Q2800"/>
    <mergeCell ref="R2799:S2800"/>
    <mergeCell ref="T2799:U2800"/>
    <mergeCell ref="V2799:W2800"/>
    <mergeCell ref="X2799:Y2800"/>
    <mergeCell ref="Z2799:AA2800"/>
    <mergeCell ref="AB2799:AC2800"/>
    <mergeCell ref="AD2799:AE2800"/>
    <mergeCell ref="AF2799:AG2800"/>
    <mergeCell ref="AH2799:AI2800"/>
    <mergeCell ref="BD2799:BE2800"/>
    <mergeCell ref="BF2799:BG2800"/>
    <mergeCell ref="AJ2799:AK2800"/>
    <mergeCell ref="AL2799:AM2800"/>
    <mergeCell ref="AN2799:AO2800"/>
    <mergeCell ref="AP2799:AQ2800"/>
    <mergeCell ref="AR2799:AS2800"/>
    <mergeCell ref="AT2799:AU2800"/>
    <mergeCell ref="BH2799:BI2800"/>
    <mergeCell ref="BJ2799:BK2800"/>
    <mergeCell ref="BL2799:BN2800"/>
    <mergeCell ref="BO2799:BO2800"/>
    <mergeCell ref="BP2799:BP2800"/>
    <mergeCell ref="C2800:D2800"/>
    <mergeCell ref="AV2799:AW2800"/>
    <mergeCell ref="AX2799:AY2800"/>
    <mergeCell ref="AZ2799:BA2800"/>
    <mergeCell ref="BB2799:BC2800"/>
    <mergeCell ref="B2797:B2798"/>
    <mergeCell ref="C2797:D2797"/>
    <mergeCell ref="E2797:E2798"/>
    <mergeCell ref="F2797:F2798"/>
    <mergeCell ref="H2797:I2798"/>
    <mergeCell ref="J2797:K2798"/>
    <mergeCell ref="G2797:G2798"/>
    <mergeCell ref="L2797:M2798"/>
    <mergeCell ref="N2797:O2798"/>
    <mergeCell ref="P2797:Q2798"/>
    <mergeCell ref="R2797:S2798"/>
    <mergeCell ref="T2797:U2798"/>
    <mergeCell ref="V2797:W2798"/>
    <mergeCell ref="X2797:Y2798"/>
    <mergeCell ref="Z2797:AA2798"/>
    <mergeCell ref="AB2797:AC2798"/>
    <mergeCell ref="AD2797:AE2798"/>
    <mergeCell ref="AF2797:AG2798"/>
    <mergeCell ref="AH2797:AI2798"/>
    <mergeCell ref="BD2797:BE2798"/>
    <mergeCell ref="BF2797:BG2798"/>
    <mergeCell ref="AJ2797:AK2798"/>
    <mergeCell ref="AL2797:AM2798"/>
    <mergeCell ref="AN2797:AO2798"/>
    <mergeCell ref="AP2797:AQ2798"/>
    <mergeCell ref="AR2797:AS2798"/>
    <mergeCell ref="AT2797:AU2798"/>
    <mergeCell ref="BH2797:BI2798"/>
    <mergeCell ref="BJ2797:BK2798"/>
    <mergeCell ref="BL2797:BN2798"/>
    <mergeCell ref="BO2797:BO2798"/>
    <mergeCell ref="BP2797:BP2798"/>
    <mergeCell ref="C2798:D2798"/>
    <mergeCell ref="AV2797:AW2798"/>
    <mergeCell ref="AX2797:AY2798"/>
    <mergeCell ref="AZ2797:BA2798"/>
    <mergeCell ref="BB2797:BC2798"/>
    <mergeCell ref="B2795:B2796"/>
    <mergeCell ref="C2795:D2795"/>
    <mergeCell ref="E2795:E2796"/>
    <mergeCell ref="F2795:F2796"/>
    <mergeCell ref="H2795:I2796"/>
    <mergeCell ref="J2795:K2796"/>
    <mergeCell ref="G2795:G2796"/>
    <mergeCell ref="L2795:M2796"/>
    <mergeCell ref="N2795:O2796"/>
    <mergeCell ref="P2795:Q2796"/>
    <mergeCell ref="R2795:S2796"/>
    <mergeCell ref="T2795:U2796"/>
    <mergeCell ref="V2795:W2796"/>
    <mergeCell ref="X2795:Y2796"/>
    <mergeCell ref="Z2795:AA2796"/>
    <mergeCell ref="AB2795:AC2796"/>
    <mergeCell ref="AD2795:AE2796"/>
    <mergeCell ref="AF2795:AG2796"/>
    <mergeCell ref="AH2795:AI2796"/>
    <mergeCell ref="BD2795:BE2796"/>
    <mergeCell ref="BF2795:BG2796"/>
    <mergeCell ref="AJ2795:AK2796"/>
    <mergeCell ref="AL2795:AM2796"/>
    <mergeCell ref="AN2795:AO2796"/>
    <mergeCell ref="AP2795:AQ2796"/>
    <mergeCell ref="AR2795:AS2796"/>
    <mergeCell ref="AT2795:AU2796"/>
    <mergeCell ref="BH2795:BI2796"/>
    <mergeCell ref="BJ2795:BK2796"/>
    <mergeCell ref="BL2795:BN2796"/>
    <mergeCell ref="BO2795:BO2796"/>
    <mergeCell ref="BP2795:BP2796"/>
    <mergeCell ref="C2796:D2796"/>
    <mergeCell ref="AV2795:AW2796"/>
    <mergeCell ref="AX2795:AY2796"/>
    <mergeCell ref="AZ2795:BA2796"/>
    <mergeCell ref="BB2795:BC2796"/>
    <mergeCell ref="B2793:B2794"/>
    <mergeCell ref="C2793:D2793"/>
    <mergeCell ref="E2793:E2794"/>
    <mergeCell ref="F2793:F2794"/>
    <mergeCell ref="H2793:I2794"/>
    <mergeCell ref="J2793:K2794"/>
    <mergeCell ref="G2793:G2794"/>
    <mergeCell ref="L2793:M2794"/>
    <mergeCell ref="N2793:O2794"/>
    <mergeCell ref="P2793:Q2794"/>
    <mergeCell ref="R2793:S2794"/>
    <mergeCell ref="T2793:U2794"/>
    <mergeCell ref="V2793:W2794"/>
    <mergeCell ref="X2793:Y2794"/>
    <mergeCell ref="Z2793:AA2794"/>
    <mergeCell ref="AB2793:AC2794"/>
    <mergeCell ref="AD2793:AE2794"/>
    <mergeCell ref="AF2793:AG2794"/>
    <mergeCell ref="AH2793:AI2794"/>
    <mergeCell ref="BD2793:BE2794"/>
    <mergeCell ref="BF2793:BG2794"/>
    <mergeCell ref="AJ2793:AK2794"/>
    <mergeCell ref="AL2793:AM2794"/>
    <mergeCell ref="AN2793:AO2794"/>
    <mergeCell ref="AP2793:AQ2794"/>
    <mergeCell ref="AR2793:AS2794"/>
    <mergeCell ref="AT2793:AU2794"/>
    <mergeCell ref="BH2793:BI2794"/>
    <mergeCell ref="BJ2793:BK2794"/>
    <mergeCell ref="BL2793:BN2794"/>
    <mergeCell ref="BO2793:BO2794"/>
    <mergeCell ref="BP2793:BP2794"/>
    <mergeCell ref="C2794:D2794"/>
    <mergeCell ref="AV2793:AW2794"/>
    <mergeCell ref="AX2793:AY2794"/>
    <mergeCell ref="AZ2793:BA2794"/>
    <mergeCell ref="BB2793:BC2794"/>
    <mergeCell ref="B2791:B2792"/>
    <mergeCell ref="C2791:D2791"/>
    <mergeCell ref="E2791:E2792"/>
    <mergeCell ref="F2791:F2792"/>
    <mergeCell ref="H2791:I2792"/>
    <mergeCell ref="J2791:K2792"/>
    <mergeCell ref="G2791:G2792"/>
    <mergeCell ref="L2791:M2792"/>
    <mergeCell ref="N2791:O2792"/>
    <mergeCell ref="P2791:Q2792"/>
    <mergeCell ref="R2791:S2792"/>
    <mergeCell ref="T2791:U2792"/>
    <mergeCell ref="V2791:W2792"/>
    <mergeCell ref="X2791:Y2792"/>
    <mergeCell ref="Z2791:AA2792"/>
    <mergeCell ref="AB2791:AC2792"/>
    <mergeCell ref="AD2791:AE2792"/>
    <mergeCell ref="AF2791:AG2792"/>
    <mergeCell ref="AH2791:AI2792"/>
    <mergeCell ref="BD2791:BE2792"/>
    <mergeCell ref="BF2791:BG2792"/>
    <mergeCell ref="AJ2791:AK2792"/>
    <mergeCell ref="AL2791:AM2792"/>
    <mergeCell ref="AN2791:AO2792"/>
    <mergeCell ref="AP2791:AQ2792"/>
    <mergeCell ref="AR2791:AS2792"/>
    <mergeCell ref="AT2791:AU2792"/>
    <mergeCell ref="BH2791:BI2792"/>
    <mergeCell ref="BJ2791:BK2792"/>
    <mergeCell ref="BL2791:BN2792"/>
    <mergeCell ref="BO2791:BO2792"/>
    <mergeCell ref="BP2791:BP2792"/>
    <mergeCell ref="C2792:D2792"/>
    <mergeCell ref="AV2791:AW2792"/>
    <mergeCell ref="AX2791:AY2792"/>
    <mergeCell ref="AZ2791:BA2792"/>
    <mergeCell ref="BB2791:BC2792"/>
    <mergeCell ref="B2789:B2790"/>
    <mergeCell ref="C2789:D2789"/>
    <mergeCell ref="E2789:E2790"/>
    <mergeCell ref="F2789:F2790"/>
    <mergeCell ref="H2789:I2790"/>
    <mergeCell ref="J2789:K2790"/>
    <mergeCell ref="G2789:G2790"/>
    <mergeCell ref="L2789:M2790"/>
    <mergeCell ref="N2789:O2790"/>
    <mergeCell ref="P2789:Q2790"/>
    <mergeCell ref="R2789:S2790"/>
    <mergeCell ref="T2789:U2790"/>
    <mergeCell ref="V2789:W2790"/>
    <mergeCell ref="X2789:Y2790"/>
    <mergeCell ref="Z2789:AA2790"/>
    <mergeCell ref="AB2789:AC2790"/>
    <mergeCell ref="AD2789:AE2790"/>
    <mergeCell ref="AF2789:AG2790"/>
    <mergeCell ref="AH2789:AI2790"/>
    <mergeCell ref="BD2789:BE2790"/>
    <mergeCell ref="BF2789:BG2790"/>
    <mergeCell ref="AJ2789:AK2790"/>
    <mergeCell ref="AL2789:AM2790"/>
    <mergeCell ref="AN2789:AO2790"/>
    <mergeCell ref="AP2789:AQ2790"/>
    <mergeCell ref="AR2789:AS2790"/>
    <mergeCell ref="AT2789:AU2790"/>
    <mergeCell ref="BH2789:BI2790"/>
    <mergeCell ref="BJ2789:BK2790"/>
    <mergeCell ref="BL2789:BN2790"/>
    <mergeCell ref="BO2789:BO2790"/>
    <mergeCell ref="BP2789:BP2790"/>
    <mergeCell ref="C2790:D2790"/>
    <mergeCell ref="AV2789:AW2790"/>
    <mergeCell ref="AX2789:AY2790"/>
    <mergeCell ref="AZ2789:BA2790"/>
    <mergeCell ref="BB2789:BC2790"/>
    <mergeCell ref="B2787:B2788"/>
    <mergeCell ref="C2787:D2787"/>
    <mergeCell ref="E2787:E2788"/>
    <mergeCell ref="F2787:F2788"/>
    <mergeCell ref="H2787:I2788"/>
    <mergeCell ref="J2787:K2788"/>
    <mergeCell ref="G2787:G2788"/>
    <mergeCell ref="L2787:M2788"/>
    <mergeCell ref="N2787:O2788"/>
    <mergeCell ref="P2787:Q2788"/>
    <mergeCell ref="R2787:S2788"/>
    <mergeCell ref="T2787:U2788"/>
    <mergeCell ref="V2787:W2788"/>
    <mergeCell ref="X2787:Y2788"/>
    <mergeCell ref="Z2787:AA2788"/>
    <mergeCell ref="AB2787:AC2788"/>
    <mergeCell ref="AD2787:AE2788"/>
    <mergeCell ref="AF2787:AG2788"/>
    <mergeCell ref="AH2787:AI2788"/>
    <mergeCell ref="BD2787:BE2788"/>
    <mergeCell ref="BF2787:BG2788"/>
    <mergeCell ref="AJ2787:AK2788"/>
    <mergeCell ref="AL2787:AM2788"/>
    <mergeCell ref="AN2787:AO2788"/>
    <mergeCell ref="AP2787:AQ2788"/>
    <mergeCell ref="AR2787:AS2788"/>
    <mergeCell ref="AT2787:AU2788"/>
    <mergeCell ref="BH2787:BI2788"/>
    <mergeCell ref="BJ2787:BK2788"/>
    <mergeCell ref="BL2787:BN2788"/>
    <mergeCell ref="BO2787:BO2788"/>
    <mergeCell ref="BP2787:BP2788"/>
    <mergeCell ref="C2788:D2788"/>
    <mergeCell ref="AV2787:AW2788"/>
    <mergeCell ref="AX2787:AY2788"/>
    <mergeCell ref="AZ2787:BA2788"/>
    <mergeCell ref="BB2787:BC2788"/>
    <mergeCell ref="B2785:B2786"/>
    <mergeCell ref="C2785:D2785"/>
    <mergeCell ref="E2785:E2786"/>
    <mergeCell ref="F2785:F2786"/>
    <mergeCell ref="H2785:I2786"/>
    <mergeCell ref="J2785:K2786"/>
    <mergeCell ref="G2785:G2786"/>
    <mergeCell ref="L2785:M2786"/>
    <mergeCell ref="N2785:O2786"/>
    <mergeCell ref="P2785:Q2786"/>
    <mergeCell ref="R2785:S2786"/>
    <mergeCell ref="T2785:U2786"/>
    <mergeCell ref="V2785:W2786"/>
    <mergeCell ref="X2785:Y2786"/>
    <mergeCell ref="Z2785:AA2786"/>
    <mergeCell ref="AB2785:AC2786"/>
    <mergeCell ref="AD2785:AE2786"/>
    <mergeCell ref="AF2785:AG2786"/>
    <mergeCell ref="AH2785:AI2786"/>
    <mergeCell ref="BD2785:BE2786"/>
    <mergeCell ref="BF2785:BG2786"/>
    <mergeCell ref="AJ2785:AK2786"/>
    <mergeCell ref="AL2785:AM2786"/>
    <mergeCell ref="AN2785:AO2786"/>
    <mergeCell ref="AP2785:AQ2786"/>
    <mergeCell ref="AR2785:AS2786"/>
    <mergeCell ref="AT2785:AU2786"/>
    <mergeCell ref="BH2785:BI2786"/>
    <mergeCell ref="BJ2785:BK2786"/>
    <mergeCell ref="BL2785:BN2786"/>
    <mergeCell ref="BO2785:BO2786"/>
    <mergeCell ref="BP2785:BP2786"/>
    <mergeCell ref="C2786:D2786"/>
    <mergeCell ref="AV2785:AW2786"/>
    <mergeCell ref="AX2785:AY2786"/>
    <mergeCell ref="AZ2785:BA2786"/>
    <mergeCell ref="BB2785:BC2786"/>
    <mergeCell ref="BO2781:BO2782"/>
    <mergeCell ref="BP2781:BP2782"/>
    <mergeCell ref="J2782:K2782"/>
    <mergeCell ref="L2782:M2782"/>
    <mergeCell ref="N2782:O2782"/>
    <mergeCell ref="P2782:Q2782"/>
    <mergeCell ref="R2782:S2782"/>
    <mergeCell ref="T2782:U2782"/>
    <mergeCell ref="AB2782:AC2782"/>
    <mergeCell ref="AD2782:AE2782"/>
    <mergeCell ref="AN2782:AO2782"/>
    <mergeCell ref="AP2782:AQ2782"/>
    <mergeCell ref="AZ2782:BA2782"/>
    <mergeCell ref="BB2782:BC2782"/>
    <mergeCell ref="BD2782:BE2782"/>
    <mergeCell ref="BF2782:BG2782"/>
    <mergeCell ref="B2783:B2784"/>
    <mergeCell ref="C2783:D2783"/>
    <mergeCell ref="E2783:E2784"/>
    <mergeCell ref="F2783:F2784"/>
    <mergeCell ref="H2783:I2784"/>
    <mergeCell ref="J2783:K2784"/>
    <mergeCell ref="G2783:G2784"/>
    <mergeCell ref="L2783:M2784"/>
    <mergeCell ref="N2783:O2784"/>
    <mergeCell ref="P2783:Q2784"/>
    <mergeCell ref="R2783:S2784"/>
    <mergeCell ref="T2783:U2784"/>
    <mergeCell ref="V2783:W2784"/>
    <mergeCell ref="X2783:Y2784"/>
    <mergeCell ref="Z2783:AA2784"/>
    <mergeCell ref="AB2783:AC2784"/>
    <mergeCell ref="AD2783:AE2784"/>
    <mergeCell ref="AF2783:AG2784"/>
    <mergeCell ref="AH2783:AI2784"/>
    <mergeCell ref="BD2783:BE2784"/>
    <mergeCell ref="BF2783:BG2784"/>
    <mergeCell ref="AJ2783:AK2784"/>
    <mergeCell ref="AL2783:AM2784"/>
    <mergeCell ref="AN2783:AO2784"/>
    <mergeCell ref="AP2783:AQ2784"/>
    <mergeCell ref="AR2783:AS2784"/>
    <mergeCell ref="AT2783:AU2784"/>
    <mergeCell ref="BH2783:BI2784"/>
    <mergeCell ref="BJ2783:BK2784"/>
    <mergeCell ref="BL2783:BN2784"/>
    <mergeCell ref="BO2783:BO2784"/>
    <mergeCell ref="BP2783:BP2784"/>
    <mergeCell ref="C2784:D2784"/>
    <mergeCell ref="AV2783:AW2784"/>
    <mergeCell ref="AX2783:AY2784"/>
    <mergeCell ref="AZ2783:BA2784"/>
    <mergeCell ref="BB2783:BC2784"/>
    <mergeCell ref="C2778:D2778"/>
    <mergeCell ref="E2778:AC2778"/>
    <mergeCell ref="BA2778:BC2778"/>
    <mergeCell ref="BD2778:BM2778"/>
    <mergeCell ref="AE2776:AM2776"/>
    <mergeCell ref="AN2776:BM2776"/>
    <mergeCell ref="AH2778:AM2778"/>
    <mergeCell ref="B2781:B2782"/>
    <mergeCell ref="C2781:D2782"/>
    <mergeCell ref="H2781:I2782"/>
    <mergeCell ref="J2781:O2781"/>
    <mergeCell ref="P2781:U2781"/>
    <mergeCell ref="V2781:W2782"/>
    <mergeCell ref="G2781:G2782"/>
    <mergeCell ref="F2781:F2782"/>
    <mergeCell ref="X2781:Y2782"/>
    <mergeCell ref="Z2781:AA2782"/>
    <mergeCell ref="AB2781:AG2781"/>
    <mergeCell ref="AH2781:AM2781"/>
    <mergeCell ref="AN2781:AS2781"/>
    <mergeCell ref="AT2781:AY2781"/>
    <mergeCell ref="AF2782:AG2782"/>
    <mergeCell ref="AH2782:AI2782"/>
    <mergeCell ref="AJ2782:AK2782"/>
    <mergeCell ref="AL2782:AM2782"/>
    <mergeCell ref="AZ2781:BE2781"/>
    <mergeCell ref="BF2781:BK2781"/>
    <mergeCell ref="BL2781:BN2782"/>
    <mergeCell ref="AR2782:AS2782"/>
    <mergeCell ref="AT2782:AU2782"/>
    <mergeCell ref="AV2782:AW2782"/>
    <mergeCell ref="AX2782:AY2782"/>
    <mergeCell ref="BH2782:BI2782"/>
    <mergeCell ref="BJ2782:BK2782"/>
    <mergeCell ref="B2769:C2769"/>
    <mergeCell ref="D2769:E2769"/>
    <mergeCell ref="H2769:J2769"/>
    <mergeCell ref="L2769:N2769"/>
    <mergeCell ref="O2769:R2769"/>
    <mergeCell ref="D2767:E2767"/>
    <mergeCell ref="J2767:K2767"/>
    <mergeCell ref="L2767:M2767"/>
    <mergeCell ref="W2769:Y2769"/>
    <mergeCell ref="Z2769:AI2769"/>
    <mergeCell ref="AN2769:AP2769"/>
    <mergeCell ref="BD2767:BE2767"/>
    <mergeCell ref="BF2767:BG2767"/>
    <mergeCell ref="BH2767:BI2767"/>
    <mergeCell ref="AT2767:AU2767"/>
    <mergeCell ref="AV2767:AW2767"/>
    <mergeCell ref="AX2767:AY2767"/>
    <mergeCell ref="AQ2769:AT2769"/>
    <mergeCell ref="B2771:C2771"/>
    <mergeCell ref="D2771:E2771"/>
    <mergeCell ref="H2771:J2771"/>
    <mergeCell ref="L2771:N2771"/>
    <mergeCell ref="O2771:R2771"/>
    <mergeCell ref="S2769:U2769"/>
    <mergeCell ref="BA2772:BN2772"/>
    <mergeCell ref="BB2771:BE2771"/>
    <mergeCell ref="BF2771:BH2771"/>
    <mergeCell ref="BJ2771:BL2771"/>
    <mergeCell ref="S2771:U2771"/>
    <mergeCell ref="W2771:Y2771"/>
    <mergeCell ref="B2774:BN2774"/>
    <mergeCell ref="BN2775:BP2776"/>
    <mergeCell ref="E2776:AC2776"/>
    <mergeCell ref="BJ2769:BL2769"/>
    <mergeCell ref="Z2771:AI2771"/>
    <mergeCell ref="AJ2771:AL2771"/>
    <mergeCell ref="AN2771:AP2771"/>
    <mergeCell ref="AQ2771:AT2771"/>
    <mergeCell ref="AU2771:AW2771"/>
    <mergeCell ref="AY2771:BA2771"/>
    <mergeCell ref="AJ2769:AL2769"/>
    <mergeCell ref="B2766:C2766"/>
    <mergeCell ref="D2766:E2766"/>
    <mergeCell ref="H2766:I2766"/>
    <mergeCell ref="J2766:K2766"/>
    <mergeCell ref="L2766:M2766"/>
    <mergeCell ref="N2766:O2766"/>
    <mergeCell ref="P2766:Q2766"/>
    <mergeCell ref="R2766:S2766"/>
    <mergeCell ref="T2766:U2766"/>
    <mergeCell ref="V2766:W2766"/>
    <mergeCell ref="X2766:Y2766"/>
    <mergeCell ref="Z2766:AA2766"/>
    <mergeCell ref="AB2766:AC2766"/>
    <mergeCell ref="AD2766:AE2766"/>
    <mergeCell ref="AF2766:AG2766"/>
    <mergeCell ref="AH2766:AI2766"/>
    <mergeCell ref="AJ2766:AK2766"/>
    <mergeCell ref="AL2766:AM2766"/>
    <mergeCell ref="AN2766:AO2766"/>
    <mergeCell ref="AP2766:AQ2766"/>
    <mergeCell ref="AR2766:AS2766"/>
    <mergeCell ref="AT2766:AU2766"/>
    <mergeCell ref="AV2766:AW2766"/>
    <mergeCell ref="AX2766:AY2766"/>
    <mergeCell ref="AZ2766:BA2766"/>
    <mergeCell ref="BB2766:BC2766"/>
    <mergeCell ref="BD2766:BE2766"/>
    <mergeCell ref="BF2766:BG2766"/>
    <mergeCell ref="BH2766:BI2766"/>
    <mergeCell ref="BJ2766:BK2766"/>
    <mergeCell ref="BL2766:BN2766"/>
    <mergeCell ref="N2767:O2767"/>
    <mergeCell ref="AZ2767:BA2767"/>
    <mergeCell ref="BB2767:BC2767"/>
    <mergeCell ref="AD2767:AE2767"/>
    <mergeCell ref="AF2767:AG2767"/>
    <mergeCell ref="AH2767:AI2767"/>
    <mergeCell ref="AJ2767:AK2767"/>
    <mergeCell ref="AN2767:AO2767"/>
    <mergeCell ref="AP2767:AQ2767"/>
    <mergeCell ref="AR2767:AS2767"/>
    <mergeCell ref="BJ2767:BK2767"/>
    <mergeCell ref="BL2767:BN2767"/>
    <mergeCell ref="P2767:Q2767"/>
    <mergeCell ref="R2767:S2767"/>
    <mergeCell ref="T2767:U2767"/>
    <mergeCell ref="V2767:W2767"/>
    <mergeCell ref="X2767:Y2767"/>
    <mergeCell ref="Z2767:AA2767"/>
    <mergeCell ref="AB2767:AC2767"/>
    <mergeCell ref="AL2767:AM2767"/>
    <mergeCell ref="B2764:C2765"/>
    <mergeCell ref="D2764:E2765"/>
    <mergeCell ref="H2764:I2765"/>
    <mergeCell ref="J2764:K2765"/>
    <mergeCell ref="L2764:M2765"/>
    <mergeCell ref="N2764:O2765"/>
    <mergeCell ref="P2764:Q2765"/>
    <mergeCell ref="R2764:S2765"/>
    <mergeCell ref="T2764:U2765"/>
    <mergeCell ref="V2764:W2765"/>
    <mergeCell ref="X2764:Y2765"/>
    <mergeCell ref="Z2764:AA2765"/>
    <mergeCell ref="AB2764:AC2765"/>
    <mergeCell ref="AD2764:AE2765"/>
    <mergeCell ref="AF2764:AG2765"/>
    <mergeCell ref="AH2764:AI2765"/>
    <mergeCell ref="AJ2764:AK2765"/>
    <mergeCell ref="AL2764:AM2765"/>
    <mergeCell ref="AN2764:AO2765"/>
    <mergeCell ref="AP2764:AQ2765"/>
    <mergeCell ref="AR2764:AS2765"/>
    <mergeCell ref="AT2764:AU2765"/>
    <mergeCell ref="AV2764:AW2765"/>
    <mergeCell ref="AX2764:AY2765"/>
    <mergeCell ref="AZ2764:BA2765"/>
    <mergeCell ref="BB2764:BC2765"/>
    <mergeCell ref="BD2764:BE2765"/>
    <mergeCell ref="BF2764:BG2765"/>
    <mergeCell ref="BH2764:BI2765"/>
    <mergeCell ref="BJ2764:BK2765"/>
    <mergeCell ref="BL2764:BN2765"/>
    <mergeCell ref="BO2764:BO2765"/>
    <mergeCell ref="BP2764:BP2765"/>
    <mergeCell ref="B2758:B2759"/>
    <mergeCell ref="C2758:D2758"/>
    <mergeCell ref="E2758:E2759"/>
    <mergeCell ref="F2758:F2759"/>
    <mergeCell ref="H2758:I2759"/>
    <mergeCell ref="J2758:K2759"/>
    <mergeCell ref="G2758:G2759"/>
    <mergeCell ref="L2758:M2759"/>
    <mergeCell ref="N2758:O2759"/>
    <mergeCell ref="P2758:Q2759"/>
    <mergeCell ref="R2758:S2759"/>
    <mergeCell ref="T2758:U2759"/>
    <mergeCell ref="V2758:W2759"/>
    <mergeCell ref="X2758:Y2759"/>
    <mergeCell ref="Z2758:AA2759"/>
    <mergeCell ref="AB2758:AC2759"/>
    <mergeCell ref="AD2758:AE2759"/>
    <mergeCell ref="AF2758:AG2759"/>
    <mergeCell ref="AH2758:AI2759"/>
    <mergeCell ref="BD2758:BE2759"/>
    <mergeCell ref="BF2758:BG2759"/>
    <mergeCell ref="AJ2758:AK2759"/>
    <mergeCell ref="AL2758:AM2759"/>
    <mergeCell ref="AN2758:AO2759"/>
    <mergeCell ref="AP2758:AQ2759"/>
    <mergeCell ref="AR2758:AS2759"/>
    <mergeCell ref="AT2758:AU2759"/>
    <mergeCell ref="BH2758:BI2759"/>
    <mergeCell ref="BJ2758:BK2759"/>
    <mergeCell ref="BL2758:BN2759"/>
    <mergeCell ref="BO2758:BO2759"/>
    <mergeCell ref="BP2758:BP2759"/>
    <mergeCell ref="C2759:D2759"/>
    <mergeCell ref="AV2758:AW2759"/>
    <mergeCell ref="AX2758:AY2759"/>
    <mergeCell ref="AZ2758:BA2759"/>
    <mergeCell ref="BB2758:BC2759"/>
    <mergeCell ref="B2756:B2757"/>
    <mergeCell ref="C2756:D2756"/>
    <mergeCell ref="E2756:E2757"/>
    <mergeCell ref="F2756:F2757"/>
    <mergeCell ref="H2756:I2757"/>
    <mergeCell ref="J2756:K2757"/>
    <mergeCell ref="G2756:G2757"/>
    <mergeCell ref="L2756:M2757"/>
    <mergeCell ref="N2756:O2757"/>
    <mergeCell ref="P2756:Q2757"/>
    <mergeCell ref="R2756:S2757"/>
    <mergeCell ref="T2756:U2757"/>
    <mergeCell ref="V2756:W2757"/>
    <mergeCell ref="X2756:Y2757"/>
    <mergeCell ref="Z2756:AA2757"/>
    <mergeCell ref="AB2756:AC2757"/>
    <mergeCell ref="AD2756:AE2757"/>
    <mergeCell ref="AF2756:AG2757"/>
    <mergeCell ref="AH2756:AI2757"/>
    <mergeCell ref="BD2756:BE2757"/>
    <mergeCell ref="BF2756:BG2757"/>
    <mergeCell ref="AJ2756:AK2757"/>
    <mergeCell ref="AL2756:AM2757"/>
    <mergeCell ref="AN2756:AO2757"/>
    <mergeCell ref="AP2756:AQ2757"/>
    <mergeCell ref="AR2756:AS2757"/>
    <mergeCell ref="AT2756:AU2757"/>
    <mergeCell ref="BH2756:BI2757"/>
    <mergeCell ref="BJ2756:BK2757"/>
    <mergeCell ref="BL2756:BN2757"/>
    <mergeCell ref="BO2756:BO2757"/>
    <mergeCell ref="BP2756:BP2757"/>
    <mergeCell ref="C2757:D2757"/>
    <mergeCell ref="AV2756:AW2757"/>
    <mergeCell ref="AX2756:AY2757"/>
    <mergeCell ref="AZ2756:BA2757"/>
    <mergeCell ref="BB2756:BC2757"/>
    <mergeCell ref="B2754:B2755"/>
    <mergeCell ref="C2754:D2754"/>
    <mergeCell ref="E2754:E2755"/>
    <mergeCell ref="F2754:F2755"/>
    <mergeCell ref="H2754:I2755"/>
    <mergeCell ref="J2754:K2755"/>
    <mergeCell ref="G2754:G2755"/>
    <mergeCell ref="L2754:M2755"/>
    <mergeCell ref="N2754:O2755"/>
    <mergeCell ref="P2754:Q2755"/>
    <mergeCell ref="R2754:S2755"/>
    <mergeCell ref="T2754:U2755"/>
    <mergeCell ref="V2754:W2755"/>
    <mergeCell ref="X2754:Y2755"/>
    <mergeCell ref="Z2754:AA2755"/>
    <mergeCell ref="AB2754:AC2755"/>
    <mergeCell ref="AD2754:AE2755"/>
    <mergeCell ref="AF2754:AG2755"/>
    <mergeCell ref="AH2754:AI2755"/>
    <mergeCell ref="BD2754:BE2755"/>
    <mergeCell ref="BF2754:BG2755"/>
    <mergeCell ref="AJ2754:AK2755"/>
    <mergeCell ref="AL2754:AM2755"/>
    <mergeCell ref="AN2754:AO2755"/>
    <mergeCell ref="AP2754:AQ2755"/>
    <mergeCell ref="AR2754:AS2755"/>
    <mergeCell ref="AT2754:AU2755"/>
    <mergeCell ref="BH2754:BI2755"/>
    <mergeCell ref="BJ2754:BK2755"/>
    <mergeCell ref="BL2754:BN2755"/>
    <mergeCell ref="BO2754:BO2755"/>
    <mergeCell ref="BP2754:BP2755"/>
    <mergeCell ref="C2755:D2755"/>
    <mergeCell ref="AV2754:AW2755"/>
    <mergeCell ref="AX2754:AY2755"/>
    <mergeCell ref="AZ2754:BA2755"/>
    <mergeCell ref="BB2754:BC2755"/>
    <mergeCell ref="B2752:B2753"/>
    <mergeCell ref="C2752:D2752"/>
    <mergeCell ref="E2752:E2753"/>
    <mergeCell ref="F2752:F2753"/>
    <mergeCell ref="H2752:I2753"/>
    <mergeCell ref="J2752:K2753"/>
    <mergeCell ref="G2752:G2753"/>
    <mergeCell ref="L2752:M2753"/>
    <mergeCell ref="N2752:O2753"/>
    <mergeCell ref="P2752:Q2753"/>
    <mergeCell ref="R2752:S2753"/>
    <mergeCell ref="T2752:U2753"/>
    <mergeCell ref="V2752:W2753"/>
    <mergeCell ref="X2752:Y2753"/>
    <mergeCell ref="Z2752:AA2753"/>
    <mergeCell ref="AB2752:AC2753"/>
    <mergeCell ref="AD2752:AE2753"/>
    <mergeCell ref="AF2752:AG2753"/>
    <mergeCell ref="AH2752:AI2753"/>
    <mergeCell ref="BD2752:BE2753"/>
    <mergeCell ref="BF2752:BG2753"/>
    <mergeCell ref="AJ2752:AK2753"/>
    <mergeCell ref="AL2752:AM2753"/>
    <mergeCell ref="AN2752:AO2753"/>
    <mergeCell ref="AP2752:AQ2753"/>
    <mergeCell ref="AR2752:AS2753"/>
    <mergeCell ref="AT2752:AU2753"/>
    <mergeCell ref="BH2752:BI2753"/>
    <mergeCell ref="BJ2752:BK2753"/>
    <mergeCell ref="BL2752:BN2753"/>
    <mergeCell ref="BO2752:BO2753"/>
    <mergeCell ref="BP2752:BP2753"/>
    <mergeCell ref="C2753:D2753"/>
    <mergeCell ref="AV2752:AW2753"/>
    <mergeCell ref="AX2752:AY2753"/>
    <mergeCell ref="AZ2752:BA2753"/>
    <mergeCell ref="BB2752:BC2753"/>
    <mergeCell ref="B2750:B2751"/>
    <mergeCell ref="C2750:D2750"/>
    <mergeCell ref="E2750:E2751"/>
    <mergeCell ref="F2750:F2751"/>
    <mergeCell ref="H2750:I2751"/>
    <mergeCell ref="J2750:K2751"/>
    <mergeCell ref="G2750:G2751"/>
    <mergeCell ref="L2750:M2751"/>
    <mergeCell ref="N2750:O2751"/>
    <mergeCell ref="P2750:Q2751"/>
    <mergeCell ref="R2750:S2751"/>
    <mergeCell ref="T2750:U2751"/>
    <mergeCell ref="V2750:W2751"/>
    <mergeCell ref="X2750:Y2751"/>
    <mergeCell ref="Z2750:AA2751"/>
    <mergeCell ref="AB2750:AC2751"/>
    <mergeCell ref="AD2750:AE2751"/>
    <mergeCell ref="AF2750:AG2751"/>
    <mergeCell ref="AH2750:AI2751"/>
    <mergeCell ref="BD2750:BE2751"/>
    <mergeCell ref="BF2750:BG2751"/>
    <mergeCell ref="AJ2750:AK2751"/>
    <mergeCell ref="AL2750:AM2751"/>
    <mergeCell ref="AN2750:AO2751"/>
    <mergeCell ref="AP2750:AQ2751"/>
    <mergeCell ref="AR2750:AS2751"/>
    <mergeCell ref="AT2750:AU2751"/>
    <mergeCell ref="BH2750:BI2751"/>
    <mergeCell ref="BJ2750:BK2751"/>
    <mergeCell ref="BL2750:BN2751"/>
    <mergeCell ref="BO2750:BO2751"/>
    <mergeCell ref="BP2750:BP2751"/>
    <mergeCell ref="C2751:D2751"/>
    <mergeCell ref="AV2750:AW2751"/>
    <mergeCell ref="AX2750:AY2751"/>
    <mergeCell ref="AZ2750:BA2751"/>
    <mergeCell ref="BB2750:BC2751"/>
    <mergeCell ref="B2748:B2749"/>
    <mergeCell ref="C2748:D2748"/>
    <mergeCell ref="E2748:E2749"/>
    <mergeCell ref="F2748:F2749"/>
    <mergeCell ref="H2748:I2749"/>
    <mergeCell ref="J2748:K2749"/>
    <mergeCell ref="G2748:G2749"/>
    <mergeCell ref="L2748:M2749"/>
    <mergeCell ref="N2748:O2749"/>
    <mergeCell ref="P2748:Q2749"/>
    <mergeCell ref="R2748:S2749"/>
    <mergeCell ref="T2748:U2749"/>
    <mergeCell ref="V2748:W2749"/>
    <mergeCell ref="X2748:Y2749"/>
    <mergeCell ref="Z2748:AA2749"/>
    <mergeCell ref="AB2748:AC2749"/>
    <mergeCell ref="AD2748:AE2749"/>
    <mergeCell ref="AF2748:AG2749"/>
    <mergeCell ref="AH2748:AI2749"/>
    <mergeCell ref="BD2748:BE2749"/>
    <mergeCell ref="BF2748:BG2749"/>
    <mergeCell ref="AJ2748:AK2749"/>
    <mergeCell ref="AL2748:AM2749"/>
    <mergeCell ref="AN2748:AO2749"/>
    <mergeCell ref="AP2748:AQ2749"/>
    <mergeCell ref="AR2748:AS2749"/>
    <mergeCell ref="AT2748:AU2749"/>
    <mergeCell ref="BH2748:BI2749"/>
    <mergeCell ref="BJ2748:BK2749"/>
    <mergeCell ref="BL2748:BN2749"/>
    <mergeCell ref="BO2748:BO2749"/>
    <mergeCell ref="BP2748:BP2749"/>
    <mergeCell ref="C2749:D2749"/>
    <mergeCell ref="AV2748:AW2749"/>
    <mergeCell ref="AX2748:AY2749"/>
    <mergeCell ref="AZ2748:BA2749"/>
    <mergeCell ref="BB2748:BC2749"/>
    <mergeCell ref="B2746:B2747"/>
    <mergeCell ref="C2746:D2746"/>
    <mergeCell ref="E2746:E2747"/>
    <mergeCell ref="F2746:F2747"/>
    <mergeCell ref="H2746:I2747"/>
    <mergeCell ref="J2746:K2747"/>
    <mergeCell ref="G2746:G2747"/>
    <mergeCell ref="L2746:M2747"/>
    <mergeCell ref="N2746:O2747"/>
    <mergeCell ref="P2746:Q2747"/>
    <mergeCell ref="R2746:S2747"/>
    <mergeCell ref="T2746:U2747"/>
    <mergeCell ref="V2746:W2747"/>
    <mergeCell ref="X2746:Y2747"/>
    <mergeCell ref="Z2746:AA2747"/>
    <mergeCell ref="AB2746:AC2747"/>
    <mergeCell ref="AD2746:AE2747"/>
    <mergeCell ref="AF2746:AG2747"/>
    <mergeCell ref="AH2746:AI2747"/>
    <mergeCell ref="BD2746:BE2747"/>
    <mergeCell ref="BF2746:BG2747"/>
    <mergeCell ref="AJ2746:AK2747"/>
    <mergeCell ref="AL2746:AM2747"/>
    <mergeCell ref="AN2746:AO2747"/>
    <mergeCell ref="AP2746:AQ2747"/>
    <mergeCell ref="AR2746:AS2747"/>
    <mergeCell ref="AT2746:AU2747"/>
    <mergeCell ref="BH2746:BI2747"/>
    <mergeCell ref="BJ2746:BK2747"/>
    <mergeCell ref="BL2746:BN2747"/>
    <mergeCell ref="BO2746:BO2747"/>
    <mergeCell ref="BP2746:BP2747"/>
    <mergeCell ref="C2747:D2747"/>
    <mergeCell ref="AV2746:AW2747"/>
    <mergeCell ref="AX2746:AY2747"/>
    <mergeCell ref="AZ2746:BA2747"/>
    <mergeCell ref="BB2746:BC2747"/>
    <mergeCell ref="B2744:B2745"/>
    <mergeCell ref="C2744:D2744"/>
    <mergeCell ref="E2744:E2745"/>
    <mergeCell ref="F2744:F2745"/>
    <mergeCell ref="H2744:I2745"/>
    <mergeCell ref="J2744:K2745"/>
    <mergeCell ref="G2744:G2745"/>
    <mergeCell ref="L2744:M2745"/>
    <mergeCell ref="N2744:O2745"/>
    <mergeCell ref="P2744:Q2745"/>
    <mergeCell ref="R2744:S2745"/>
    <mergeCell ref="T2744:U2745"/>
    <mergeCell ref="V2744:W2745"/>
    <mergeCell ref="X2744:Y2745"/>
    <mergeCell ref="Z2744:AA2745"/>
    <mergeCell ref="AB2744:AC2745"/>
    <mergeCell ref="AD2744:AE2745"/>
    <mergeCell ref="AF2744:AG2745"/>
    <mergeCell ref="AH2744:AI2745"/>
    <mergeCell ref="BD2744:BE2745"/>
    <mergeCell ref="BF2744:BG2745"/>
    <mergeCell ref="AJ2744:AK2745"/>
    <mergeCell ref="AL2744:AM2745"/>
    <mergeCell ref="AN2744:AO2745"/>
    <mergeCell ref="AP2744:AQ2745"/>
    <mergeCell ref="AR2744:AS2745"/>
    <mergeCell ref="AT2744:AU2745"/>
    <mergeCell ref="BH2744:BI2745"/>
    <mergeCell ref="BJ2744:BK2745"/>
    <mergeCell ref="BL2744:BN2745"/>
    <mergeCell ref="BO2744:BO2745"/>
    <mergeCell ref="BP2744:BP2745"/>
    <mergeCell ref="C2745:D2745"/>
    <mergeCell ref="AV2744:AW2745"/>
    <mergeCell ref="AX2744:AY2745"/>
    <mergeCell ref="AZ2744:BA2745"/>
    <mergeCell ref="BB2744:BC2745"/>
    <mergeCell ref="B2742:B2743"/>
    <mergeCell ref="C2742:D2742"/>
    <mergeCell ref="E2742:E2743"/>
    <mergeCell ref="F2742:F2743"/>
    <mergeCell ref="H2742:I2743"/>
    <mergeCell ref="J2742:K2743"/>
    <mergeCell ref="G2742:G2743"/>
    <mergeCell ref="L2742:M2743"/>
    <mergeCell ref="N2742:O2743"/>
    <mergeCell ref="P2742:Q2743"/>
    <mergeCell ref="R2742:S2743"/>
    <mergeCell ref="T2742:U2743"/>
    <mergeCell ref="V2742:W2743"/>
    <mergeCell ref="X2742:Y2743"/>
    <mergeCell ref="Z2742:AA2743"/>
    <mergeCell ref="AB2742:AC2743"/>
    <mergeCell ref="AD2742:AE2743"/>
    <mergeCell ref="AF2742:AG2743"/>
    <mergeCell ref="AH2742:AI2743"/>
    <mergeCell ref="BD2742:BE2743"/>
    <mergeCell ref="BF2742:BG2743"/>
    <mergeCell ref="AJ2742:AK2743"/>
    <mergeCell ref="AL2742:AM2743"/>
    <mergeCell ref="AN2742:AO2743"/>
    <mergeCell ref="AP2742:AQ2743"/>
    <mergeCell ref="AR2742:AS2743"/>
    <mergeCell ref="AT2742:AU2743"/>
    <mergeCell ref="BH2742:BI2743"/>
    <mergeCell ref="BJ2742:BK2743"/>
    <mergeCell ref="BL2742:BN2743"/>
    <mergeCell ref="BO2742:BO2743"/>
    <mergeCell ref="BP2742:BP2743"/>
    <mergeCell ref="C2743:D2743"/>
    <mergeCell ref="AV2742:AW2743"/>
    <mergeCell ref="AX2742:AY2743"/>
    <mergeCell ref="AZ2742:BA2743"/>
    <mergeCell ref="BB2742:BC2743"/>
    <mergeCell ref="B2740:B2741"/>
    <mergeCell ref="C2740:D2740"/>
    <mergeCell ref="E2740:E2741"/>
    <mergeCell ref="F2740:F2741"/>
    <mergeCell ref="H2740:I2741"/>
    <mergeCell ref="J2740:K2741"/>
    <mergeCell ref="G2740:G2741"/>
    <mergeCell ref="L2740:M2741"/>
    <mergeCell ref="N2740:O2741"/>
    <mergeCell ref="P2740:Q2741"/>
    <mergeCell ref="R2740:S2741"/>
    <mergeCell ref="T2740:U2741"/>
    <mergeCell ref="V2740:W2741"/>
    <mergeCell ref="X2740:Y2741"/>
    <mergeCell ref="Z2740:AA2741"/>
    <mergeCell ref="AB2740:AC2741"/>
    <mergeCell ref="AD2740:AE2741"/>
    <mergeCell ref="AF2740:AG2741"/>
    <mergeCell ref="AH2740:AI2741"/>
    <mergeCell ref="BD2740:BE2741"/>
    <mergeCell ref="BF2740:BG2741"/>
    <mergeCell ref="AJ2740:AK2741"/>
    <mergeCell ref="AL2740:AM2741"/>
    <mergeCell ref="AN2740:AO2741"/>
    <mergeCell ref="AP2740:AQ2741"/>
    <mergeCell ref="AR2740:AS2741"/>
    <mergeCell ref="AT2740:AU2741"/>
    <mergeCell ref="BH2740:BI2741"/>
    <mergeCell ref="BJ2740:BK2741"/>
    <mergeCell ref="BL2740:BN2741"/>
    <mergeCell ref="BO2740:BO2741"/>
    <mergeCell ref="BP2740:BP2741"/>
    <mergeCell ref="C2741:D2741"/>
    <mergeCell ref="AV2740:AW2741"/>
    <mergeCell ref="AX2740:AY2741"/>
    <mergeCell ref="AZ2740:BA2741"/>
    <mergeCell ref="BB2740:BC2741"/>
    <mergeCell ref="B2738:B2739"/>
    <mergeCell ref="C2738:D2738"/>
    <mergeCell ref="E2738:E2739"/>
    <mergeCell ref="F2738:F2739"/>
    <mergeCell ref="H2738:I2739"/>
    <mergeCell ref="J2738:K2739"/>
    <mergeCell ref="G2738:G2739"/>
    <mergeCell ref="L2738:M2739"/>
    <mergeCell ref="N2738:O2739"/>
    <mergeCell ref="P2738:Q2739"/>
    <mergeCell ref="R2738:S2739"/>
    <mergeCell ref="T2738:U2739"/>
    <mergeCell ref="V2738:W2739"/>
    <mergeCell ref="X2738:Y2739"/>
    <mergeCell ref="Z2738:AA2739"/>
    <mergeCell ref="AB2738:AC2739"/>
    <mergeCell ref="AD2738:AE2739"/>
    <mergeCell ref="AF2738:AG2739"/>
    <mergeCell ref="AH2738:AI2739"/>
    <mergeCell ref="BD2738:BE2739"/>
    <mergeCell ref="BF2738:BG2739"/>
    <mergeCell ref="AJ2738:AK2739"/>
    <mergeCell ref="AL2738:AM2739"/>
    <mergeCell ref="AN2738:AO2739"/>
    <mergeCell ref="AP2738:AQ2739"/>
    <mergeCell ref="AR2738:AS2739"/>
    <mergeCell ref="AT2738:AU2739"/>
    <mergeCell ref="BH2738:BI2739"/>
    <mergeCell ref="BJ2738:BK2739"/>
    <mergeCell ref="BL2738:BN2739"/>
    <mergeCell ref="BO2738:BO2739"/>
    <mergeCell ref="BP2738:BP2739"/>
    <mergeCell ref="C2739:D2739"/>
    <mergeCell ref="AV2738:AW2739"/>
    <mergeCell ref="AX2738:AY2739"/>
    <mergeCell ref="AZ2738:BA2739"/>
    <mergeCell ref="BB2738:BC2739"/>
    <mergeCell ref="B2736:B2737"/>
    <mergeCell ref="C2736:D2736"/>
    <mergeCell ref="E2736:E2737"/>
    <mergeCell ref="F2736:F2737"/>
    <mergeCell ref="H2736:I2737"/>
    <mergeCell ref="J2736:K2737"/>
    <mergeCell ref="G2736:G2737"/>
    <mergeCell ref="L2736:M2737"/>
    <mergeCell ref="N2736:O2737"/>
    <mergeCell ref="P2736:Q2737"/>
    <mergeCell ref="R2736:S2737"/>
    <mergeCell ref="T2736:U2737"/>
    <mergeCell ref="V2736:W2737"/>
    <mergeCell ref="X2736:Y2737"/>
    <mergeCell ref="Z2736:AA2737"/>
    <mergeCell ref="AB2736:AC2737"/>
    <mergeCell ref="AD2736:AE2737"/>
    <mergeCell ref="AF2736:AG2737"/>
    <mergeCell ref="AH2736:AI2737"/>
    <mergeCell ref="BD2736:BE2737"/>
    <mergeCell ref="BF2736:BG2737"/>
    <mergeCell ref="AJ2736:AK2737"/>
    <mergeCell ref="AL2736:AM2737"/>
    <mergeCell ref="AN2736:AO2737"/>
    <mergeCell ref="AP2736:AQ2737"/>
    <mergeCell ref="AR2736:AS2737"/>
    <mergeCell ref="AT2736:AU2737"/>
    <mergeCell ref="BH2736:BI2737"/>
    <mergeCell ref="BJ2736:BK2737"/>
    <mergeCell ref="BL2736:BN2737"/>
    <mergeCell ref="BO2736:BO2737"/>
    <mergeCell ref="BP2736:BP2737"/>
    <mergeCell ref="C2737:D2737"/>
    <mergeCell ref="AV2736:AW2737"/>
    <mergeCell ref="AX2736:AY2737"/>
    <mergeCell ref="AZ2736:BA2737"/>
    <mergeCell ref="BB2736:BC2737"/>
    <mergeCell ref="B2734:B2735"/>
    <mergeCell ref="C2734:D2734"/>
    <mergeCell ref="E2734:E2735"/>
    <mergeCell ref="F2734:F2735"/>
    <mergeCell ref="H2734:I2735"/>
    <mergeCell ref="J2734:K2735"/>
    <mergeCell ref="G2734:G2735"/>
    <mergeCell ref="L2734:M2735"/>
    <mergeCell ref="N2734:O2735"/>
    <mergeCell ref="P2734:Q2735"/>
    <mergeCell ref="R2734:S2735"/>
    <mergeCell ref="T2734:U2735"/>
    <mergeCell ref="V2734:W2735"/>
    <mergeCell ref="X2734:Y2735"/>
    <mergeCell ref="Z2734:AA2735"/>
    <mergeCell ref="AB2734:AC2735"/>
    <mergeCell ref="AD2734:AE2735"/>
    <mergeCell ref="AF2734:AG2735"/>
    <mergeCell ref="AH2734:AI2735"/>
    <mergeCell ref="BD2734:BE2735"/>
    <mergeCell ref="BF2734:BG2735"/>
    <mergeCell ref="AJ2734:AK2735"/>
    <mergeCell ref="AL2734:AM2735"/>
    <mergeCell ref="AN2734:AO2735"/>
    <mergeCell ref="AP2734:AQ2735"/>
    <mergeCell ref="AR2734:AS2735"/>
    <mergeCell ref="AT2734:AU2735"/>
    <mergeCell ref="BH2734:BI2735"/>
    <mergeCell ref="BJ2734:BK2735"/>
    <mergeCell ref="BL2734:BN2735"/>
    <mergeCell ref="BO2734:BO2735"/>
    <mergeCell ref="BP2734:BP2735"/>
    <mergeCell ref="C2735:D2735"/>
    <mergeCell ref="AV2734:AW2735"/>
    <mergeCell ref="AX2734:AY2735"/>
    <mergeCell ref="AZ2734:BA2735"/>
    <mergeCell ref="BB2734:BC2735"/>
    <mergeCell ref="B2732:B2733"/>
    <mergeCell ref="C2732:D2732"/>
    <mergeCell ref="E2732:E2733"/>
    <mergeCell ref="F2732:F2733"/>
    <mergeCell ref="H2732:I2733"/>
    <mergeCell ref="J2732:K2733"/>
    <mergeCell ref="G2732:G2733"/>
    <mergeCell ref="L2732:M2733"/>
    <mergeCell ref="N2732:O2733"/>
    <mergeCell ref="P2732:Q2733"/>
    <mergeCell ref="R2732:S2733"/>
    <mergeCell ref="T2732:U2733"/>
    <mergeCell ref="V2732:W2733"/>
    <mergeCell ref="X2732:Y2733"/>
    <mergeCell ref="Z2732:AA2733"/>
    <mergeCell ref="AB2732:AC2733"/>
    <mergeCell ref="AD2732:AE2733"/>
    <mergeCell ref="AF2732:AG2733"/>
    <mergeCell ref="AH2732:AI2733"/>
    <mergeCell ref="BD2732:BE2733"/>
    <mergeCell ref="BF2732:BG2733"/>
    <mergeCell ref="AJ2732:AK2733"/>
    <mergeCell ref="AL2732:AM2733"/>
    <mergeCell ref="AN2732:AO2733"/>
    <mergeCell ref="AP2732:AQ2733"/>
    <mergeCell ref="AR2732:AS2733"/>
    <mergeCell ref="AT2732:AU2733"/>
    <mergeCell ref="BH2732:BI2733"/>
    <mergeCell ref="BJ2732:BK2733"/>
    <mergeCell ref="BL2732:BN2733"/>
    <mergeCell ref="BO2732:BO2733"/>
    <mergeCell ref="BP2732:BP2733"/>
    <mergeCell ref="C2733:D2733"/>
    <mergeCell ref="AV2732:AW2733"/>
    <mergeCell ref="AX2732:AY2733"/>
    <mergeCell ref="AZ2732:BA2733"/>
    <mergeCell ref="BB2732:BC2733"/>
    <mergeCell ref="B2730:B2731"/>
    <mergeCell ref="C2730:D2730"/>
    <mergeCell ref="E2730:E2731"/>
    <mergeCell ref="F2730:F2731"/>
    <mergeCell ref="H2730:I2731"/>
    <mergeCell ref="J2730:K2731"/>
    <mergeCell ref="G2730:G2731"/>
    <mergeCell ref="L2730:M2731"/>
    <mergeCell ref="N2730:O2731"/>
    <mergeCell ref="P2730:Q2731"/>
    <mergeCell ref="R2730:S2731"/>
    <mergeCell ref="T2730:U2731"/>
    <mergeCell ref="V2730:W2731"/>
    <mergeCell ref="X2730:Y2731"/>
    <mergeCell ref="Z2730:AA2731"/>
    <mergeCell ref="AB2730:AC2731"/>
    <mergeCell ref="AD2730:AE2731"/>
    <mergeCell ref="AF2730:AG2731"/>
    <mergeCell ref="AH2730:AI2731"/>
    <mergeCell ref="BD2730:BE2731"/>
    <mergeCell ref="BF2730:BG2731"/>
    <mergeCell ref="AJ2730:AK2731"/>
    <mergeCell ref="AL2730:AM2731"/>
    <mergeCell ref="AN2730:AO2731"/>
    <mergeCell ref="AP2730:AQ2731"/>
    <mergeCell ref="AR2730:AS2731"/>
    <mergeCell ref="AT2730:AU2731"/>
    <mergeCell ref="BH2730:BI2731"/>
    <mergeCell ref="BJ2730:BK2731"/>
    <mergeCell ref="BL2730:BN2731"/>
    <mergeCell ref="BO2730:BO2731"/>
    <mergeCell ref="BP2730:BP2731"/>
    <mergeCell ref="C2731:D2731"/>
    <mergeCell ref="AV2730:AW2731"/>
    <mergeCell ref="AX2730:AY2731"/>
    <mergeCell ref="AZ2730:BA2731"/>
    <mergeCell ref="BB2730:BC2731"/>
    <mergeCell ref="B2728:B2729"/>
    <mergeCell ref="C2728:D2728"/>
    <mergeCell ref="E2728:E2729"/>
    <mergeCell ref="F2728:F2729"/>
    <mergeCell ref="H2728:I2729"/>
    <mergeCell ref="J2728:K2729"/>
    <mergeCell ref="G2728:G2729"/>
    <mergeCell ref="L2728:M2729"/>
    <mergeCell ref="N2728:O2729"/>
    <mergeCell ref="P2728:Q2729"/>
    <mergeCell ref="R2728:S2729"/>
    <mergeCell ref="T2728:U2729"/>
    <mergeCell ref="V2728:W2729"/>
    <mergeCell ref="X2728:Y2729"/>
    <mergeCell ref="Z2728:AA2729"/>
    <mergeCell ref="AB2728:AC2729"/>
    <mergeCell ref="AD2728:AE2729"/>
    <mergeCell ref="AF2728:AG2729"/>
    <mergeCell ref="AH2728:AI2729"/>
    <mergeCell ref="BD2728:BE2729"/>
    <mergeCell ref="BF2728:BG2729"/>
    <mergeCell ref="AJ2728:AK2729"/>
    <mergeCell ref="AL2728:AM2729"/>
    <mergeCell ref="AN2728:AO2729"/>
    <mergeCell ref="AP2728:AQ2729"/>
    <mergeCell ref="AR2728:AS2729"/>
    <mergeCell ref="AT2728:AU2729"/>
    <mergeCell ref="BH2728:BI2729"/>
    <mergeCell ref="BJ2728:BK2729"/>
    <mergeCell ref="BL2728:BN2729"/>
    <mergeCell ref="BO2728:BO2729"/>
    <mergeCell ref="BP2728:BP2729"/>
    <mergeCell ref="C2729:D2729"/>
    <mergeCell ref="AV2728:AW2729"/>
    <mergeCell ref="AX2728:AY2729"/>
    <mergeCell ref="AZ2728:BA2729"/>
    <mergeCell ref="BB2728:BC2729"/>
    <mergeCell ref="B2726:B2727"/>
    <mergeCell ref="C2726:D2726"/>
    <mergeCell ref="E2726:E2727"/>
    <mergeCell ref="F2726:F2727"/>
    <mergeCell ref="H2726:I2727"/>
    <mergeCell ref="J2726:K2727"/>
    <mergeCell ref="G2726:G2727"/>
    <mergeCell ref="L2726:M2727"/>
    <mergeCell ref="N2726:O2727"/>
    <mergeCell ref="P2726:Q2727"/>
    <mergeCell ref="R2726:S2727"/>
    <mergeCell ref="T2726:U2727"/>
    <mergeCell ref="V2726:W2727"/>
    <mergeCell ref="X2726:Y2727"/>
    <mergeCell ref="Z2726:AA2727"/>
    <mergeCell ref="AB2726:AC2727"/>
    <mergeCell ref="AD2726:AE2727"/>
    <mergeCell ref="AF2726:AG2727"/>
    <mergeCell ref="AH2726:AI2727"/>
    <mergeCell ref="BD2726:BE2727"/>
    <mergeCell ref="BF2726:BG2727"/>
    <mergeCell ref="AJ2726:AK2727"/>
    <mergeCell ref="AL2726:AM2727"/>
    <mergeCell ref="AN2726:AO2727"/>
    <mergeCell ref="AP2726:AQ2727"/>
    <mergeCell ref="AR2726:AS2727"/>
    <mergeCell ref="AT2726:AU2727"/>
    <mergeCell ref="BH2726:BI2727"/>
    <mergeCell ref="BJ2726:BK2727"/>
    <mergeCell ref="BL2726:BN2727"/>
    <mergeCell ref="BO2726:BO2727"/>
    <mergeCell ref="BP2726:BP2727"/>
    <mergeCell ref="C2727:D2727"/>
    <mergeCell ref="AV2726:AW2727"/>
    <mergeCell ref="AX2726:AY2727"/>
    <mergeCell ref="AZ2726:BA2727"/>
    <mergeCell ref="BB2726:BC2727"/>
    <mergeCell ref="B2724:B2725"/>
    <mergeCell ref="C2724:D2724"/>
    <mergeCell ref="E2724:E2725"/>
    <mergeCell ref="F2724:F2725"/>
    <mergeCell ref="H2724:I2725"/>
    <mergeCell ref="J2724:K2725"/>
    <mergeCell ref="G2724:G2725"/>
    <mergeCell ref="L2724:M2725"/>
    <mergeCell ref="N2724:O2725"/>
    <mergeCell ref="P2724:Q2725"/>
    <mergeCell ref="R2724:S2725"/>
    <mergeCell ref="T2724:U2725"/>
    <mergeCell ref="V2724:W2725"/>
    <mergeCell ref="X2724:Y2725"/>
    <mergeCell ref="Z2724:AA2725"/>
    <mergeCell ref="AB2724:AC2725"/>
    <mergeCell ref="AD2724:AE2725"/>
    <mergeCell ref="AF2724:AG2725"/>
    <mergeCell ref="AH2724:AI2725"/>
    <mergeCell ref="BD2724:BE2725"/>
    <mergeCell ref="BF2724:BG2725"/>
    <mergeCell ref="AJ2724:AK2725"/>
    <mergeCell ref="AL2724:AM2725"/>
    <mergeCell ref="AN2724:AO2725"/>
    <mergeCell ref="AP2724:AQ2725"/>
    <mergeCell ref="AR2724:AS2725"/>
    <mergeCell ref="AT2724:AU2725"/>
    <mergeCell ref="BH2724:BI2725"/>
    <mergeCell ref="BJ2724:BK2725"/>
    <mergeCell ref="BL2724:BN2725"/>
    <mergeCell ref="BO2724:BO2725"/>
    <mergeCell ref="BP2724:BP2725"/>
    <mergeCell ref="C2725:D2725"/>
    <mergeCell ref="AV2724:AW2725"/>
    <mergeCell ref="AX2724:AY2725"/>
    <mergeCell ref="AZ2724:BA2725"/>
    <mergeCell ref="BB2724:BC2725"/>
    <mergeCell ref="B2722:B2723"/>
    <mergeCell ref="C2722:D2722"/>
    <mergeCell ref="E2722:E2723"/>
    <mergeCell ref="F2722:F2723"/>
    <mergeCell ref="H2722:I2723"/>
    <mergeCell ref="J2722:K2723"/>
    <mergeCell ref="G2722:G2723"/>
    <mergeCell ref="L2722:M2723"/>
    <mergeCell ref="N2722:O2723"/>
    <mergeCell ref="P2722:Q2723"/>
    <mergeCell ref="R2722:S2723"/>
    <mergeCell ref="T2722:U2723"/>
    <mergeCell ref="V2722:W2723"/>
    <mergeCell ref="X2722:Y2723"/>
    <mergeCell ref="Z2722:AA2723"/>
    <mergeCell ref="AB2722:AC2723"/>
    <mergeCell ref="AD2722:AE2723"/>
    <mergeCell ref="AF2722:AG2723"/>
    <mergeCell ref="AH2722:AI2723"/>
    <mergeCell ref="BD2722:BE2723"/>
    <mergeCell ref="BF2722:BG2723"/>
    <mergeCell ref="AJ2722:AK2723"/>
    <mergeCell ref="AL2722:AM2723"/>
    <mergeCell ref="AN2722:AO2723"/>
    <mergeCell ref="AP2722:AQ2723"/>
    <mergeCell ref="AR2722:AS2723"/>
    <mergeCell ref="AT2722:AU2723"/>
    <mergeCell ref="BH2722:BI2723"/>
    <mergeCell ref="BJ2722:BK2723"/>
    <mergeCell ref="BL2722:BN2723"/>
    <mergeCell ref="BO2722:BO2723"/>
    <mergeCell ref="BP2722:BP2723"/>
    <mergeCell ref="C2723:D2723"/>
    <mergeCell ref="AV2722:AW2723"/>
    <mergeCell ref="AX2722:AY2723"/>
    <mergeCell ref="AZ2722:BA2723"/>
    <mergeCell ref="BB2722:BC2723"/>
    <mergeCell ref="B2720:B2721"/>
    <mergeCell ref="C2720:D2720"/>
    <mergeCell ref="E2720:E2721"/>
    <mergeCell ref="F2720:F2721"/>
    <mergeCell ref="H2720:I2721"/>
    <mergeCell ref="J2720:K2721"/>
    <mergeCell ref="G2720:G2721"/>
    <mergeCell ref="L2720:M2721"/>
    <mergeCell ref="N2720:O2721"/>
    <mergeCell ref="P2720:Q2721"/>
    <mergeCell ref="R2720:S2721"/>
    <mergeCell ref="T2720:U2721"/>
    <mergeCell ref="V2720:W2721"/>
    <mergeCell ref="X2720:Y2721"/>
    <mergeCell ref="Z2720:AA2721"/>
    <mergeCell ref="AB2720:AC2721"/>
    <mergeCell ref="AD2720:AE2721"/>
    <mergeCell ref="AF2720:AG2721"/>
    <mergeCell ref="AH2720:AI2721"/>
    <mergeCell ref="BD2720:BE2721"/>
    <mergeCell ref="BF2720:BG2721"/>
    <mergeCell ref="AJ2720:AK2721"/>
    <mergeCell ref="AL2720:AM2721"/>
    <mergeCell ref="AN2720:AO2721"/>
    <mergeCell ref="AP2720:AQ2721"/>
    <mergeCell ref="AR2720:AS2721"/>
    <mergeCell ref="AT2720:AU2721"/>
    <mergeCell ref="BH2720:BI2721"/>
    <mergeCell ref="BJ2720:BK2721"/>
    <mergeCell ref="BL2720:BN2721"/>
    <mergeCell ref="BO2720:BO2721"/>
    <mergeCell ref="BP2720:BP2721"/>
    <mergeCell ref="C2721:D2721"/>
    <mergeCell ref="AV2720:AW2721"/>
    <mergeCell ref="AX2720:AY2721"/>
    <mergeCell ref="AZ2720:BA2721"/>
    <mergeCell ref="BB2720:BC2721"/>
    <mergeCell ref="B2718:B2719"/>
    <mergeCell ref="C2718:D2719"/>
    <mergeCell ref="H2718:I2719"/>
    <mergeCell ref="J2718:O2718"/>
    <mergeCell ref="P2718:U2718"/>
    <mergeCell ref="V2718:W2719"/>
    <mergeCell ref="G2718:G2719"/>
    <mergeCell ref="F2718:F2719"/>
    <mergeCell ref="X2718:Y2719"/>
    <mergeCell ref="Z2718:AA2719"/>
    <mergeCell ref="AB2718:AG2718"/>
    <mergeCell ref="AH2718:AM2718"/>
    <mergeCell ref="AN2718:AS2718"/>
    <mergeCell ref="AT2718:AY2718"/>
    <mergeCell ref="AF2719:AG2719"/>
    <mergeCell ref="AH2719:AI2719"/>
    <mergeCell ref="AJ2719:AK2719"/>
    <mergeCell ref="AL2719:AM2719"/>
    <mergeCell ref="AZ2718:BE2718"/>
    <mergeCell ref="BF2718:BK2718"/>
    <mergeCell ref="BL2718:BN2719"/>
    <mergeCell ref="AR2719:AS2719"/>
    <mergeCell ref="AT2719:AU2719"/>
    <mergeCell ref="AV2719:AW2719"/>
    <mergeCell ref="AX2719:AY2719"/>
    <mergeCell ref="BH2719:BI2719"/>
    <mergeCell ref="BJ2719:BK2719"/>
    <mergeCell ref="BO2718:BO2719"/>
    <mergeCell ref="BP2718:BP2719"/>
    <mergeCell ref="J2719:K2719"/>
    <mergeCell ref="L2719:M2719"/>
    <mergeCell ref="N2719:O2719"/>
    <mergeCell ref="P2719:Q2719"/>
    <mergeCell ref="R2719:S2719"/>
    <mergeCell ref="T2719:U2719"/>
    <mergeCell ref="AB2719:AC2719"/>
    <mergeCell ref="AD2719:AE2719"/>
    <mergeCell ref="AN2719:AO2719"/>
    <mergeCell ref="AP2719:AQ2719"/>
    <mergeCell ref="AZ2719:BA2719"/>
    <mergeCell ref="BB2719:BC2719"/>
    <mergeCell ref="BD2719:BE2719"/>
    <mergeCell ref="BF2719:BG2719"/>
    <mergeCell ref="B2706:C2706"/>
    <mergeCell ref="D2706:E2706"/>
    <mergeCell ref="H2706:J2706"/>
    <mergeCell ref="L2706:N2706"/>
    <mergeCell ref="O2706:R2706"/>
    <mergeCell ref="D2704:E2704"/>
    <mergeCell ref="J2704:K2704"/>
    <mergeCell ref="S2706:U2706"/>
    <mergeCell ref="W2706:Y2706"/>
    <mergeCell ref="Z2706:AI2706"/>
    <mergeCell ref="AN2706:AP2706"/>
    <mergeCell ref="BD2704:BE2704"/>
    <mergeCell ref="BF2704:BG2704"/>
    <mergeCell ref="T2704:U2704"/>
    <mergeCell ref="V2704:W2704"/>
    <mergeCell ref="X2704:Y2704"/>
    <mergeCell ref="AH2704:AI2704"/>
    <mergeCell ref="BA2709:BN2709"/>
    <mergeCell ref="BF2708:BH2708"/>
    <mergeCell ref="BJ2708:BL2708"/>
    <mergeCell ref="S2708:U2708"/>
    <mergeCell ref="W2708:Y2708"/>
    <mergeCell ref="B2708:C2708"/>
    <mergeCell ref="D2708:E2708"/>
    <mergeCell ref="H2708:J2708"/>
    <mergeCell ref="L2708:N2708"/>
    <mergeCell ref="O2708:R2708"/>
    <mergeCell ref="C2715:D2715"/>
    <mergeCell ref="E2715:AC2715"/>
    <mergeCell ref="BA2715:BC2715"/>
    <mergeCell ref="BD2715:BM2715"/>
    <mergeCell ref="AH2715:AM2715"/>
    <mergeCell ref="AN2715:AZ2715"/>
    <mergeCell ref="AQ2708:AT2708"/>
    <mergeCell ref="AU2708:AW2708"/>
    <mergeCell ref="AY2708:BA2708"/>
    <mergeCell ref="BB2708:BE2708"/>
    <mergeCell ref="AJ2706:AL2706"/>
    <mergeCell ref="AU2706:AW2706"/>
    <mergeCell ref="AY2706:BA2706"/>
    <mergeCell ref="B2711:BN2711"/>
    <mergeCell ref="BN2712:BP2713"/>
    <mergeCell ref="E2713:AC2713"/>
    <mergeCell ref="B2703:C2703"/>
    <mergeCell ref="D2703:E2703"/>
    <mergeCell ref="H2703:I2703"/>
    <mergeCell ref="J2703:K2703"/>
    <mergeCell ref="L2703:M2703"/>
    <mergeCell ref="N2703:O2703"/>
    <mergeCell ref="P2703:Q2703"/>
    <mergeCell ref="R2703:S2703"/>
    <mergeCell ref="T2703:U2703"/>
    <mergeCell ref="V2703:W2703"/>
    <mergeCell ref="X2703:Y2703"/>
    <mergeCell ref="Z2703:AA2703"/>
    <mergeCell ref="AB2703:AC2703"/>
    <mergeCell ref="AT2703:AU2703"/>
    <mergeCell ref="AV2703:AW2703"/>
    <mergeCell ref="AX2703:AY2703"/>
    <mergeCell ref="AZ2703:BA2703"/>
    <mergeCell ref="AD2703:AE2703"/>
    <mergeCell ref="AF2703:AG2703"/>
    <mergeCell ref="AH2703:AI2703"/>
    <mergeCell ref="AJ2703:AK2703"/>
    <mergeCell ref="AL2703:AM2703"/>
    <mergeCell ref="AN2703:AO2703"/>
    <mergeCell ref="BB2703:BC2703"/>
    <mergeCell ref="BD2703:BE2703"/>
    <mergeCell ref="BF2703:BG2703"/>
    <mergeCell ref="BH2703:BI2703"/>
    <mergeCell ref="BJ2703:BK2703"/>
    <mergeCell ref="BL2703:BN2703"/>
    <mergeCell ref="L2704:M2704"/>
    <mergeCell ref="N2704:O2704"/>
    <mergeCell ref="AZ2704:BA2704"/>
    <mergeCell ref="BB2704:BC2704"/>
    <mergeCell ref="Z2704:AA2704"/>
    <mergeCell ref="AB2704:AC2704"/>
    <mergeCell ref="AD2704:AE2704"/>
    <mergeCell ref="AF2704:AG2704"/>
    <mergeCell ref="P2704:Q2704"/>
    <mergeCell ref="R2704:S2704"/>
    <mergeCell ref="BH2704:BI2704"/>
    <mergeCell ref="BJ2704:BK2704"/>
    <mergeCell ref="BL2704:BN2704"/>
    <mergeCell ref="AP2703:AQ2703"/>
    <mergeCell ref="AR2703:AS2703"/>
    <mergeCell ref="AP2704:AQ2704"/>
    <mergeCell ref="AR2704:AS2704"/>
    <mergeCell ref="AT2704:AU2704"/>
    <mergeCell ref="AV2704:AW2704"/>
    <mergeCell ref="AX2704:AY2704"/>
    <mergeCell ref="AJ2704:AK2704"/>
    <mergeCell ref="AL2704:AM2704"/>
    <mergeCell ref="AN2704:AO2704"/>
    <mergeCell ref="B2701:C2702"/>
    <mergeCell ref="D2701:E2702"/>
    <mergeCell ref="H2701:I2702"/>
    <mergeCell ref="J2701:K2702"/>
    <mergeCell ref="L2701:M2702"/>
    <mergeCell ref="N2701:O2702"/>
    <mergeCell ref="P2701:Q2702"/>
    <mergeCell ref="R2701:S2702"/>
    <mergeCell ref="T2701:U2702"/>
    <mergeCell ref="V2701:W2702"/>
    <mergeCell ref="X2701:Y2702"/>
    <mergeCell ref="Z2701:AA2702"/>
    <mergeCell ref="AB2701:AC2702"/>
    <mergeCell ref="AD2701:AE2702"/>
    <mergeCell ref="AF2701:AG2702"/>
    <mergeCell ref="AH2701:AI2702"/>
    <mergeCell ref="AJ2701:AK2702"/>
    <mergeCell ref="AL2701:AM2702"/>
    <mergeCell ref="AN2701:AO2702"/>
    <mergeCell ref="AP2701:AQ2702"/>
    <mergeCell ref="AR2701:AS2702"/>
    <mergeCell ref="AT2701:AU2702"/>
    <mergeCell ref="AV2701:AW2702"/>
    <mergeCell ref="AX2701:AY2702"/>
    <mergeCell ref="AZ2701:BA2702"/>
    <mergeCell ref="BB2701:BC2702"/>
    <mergeCell ref="BD2701:BE2702"/>
    <mergeCell ref="BF2701:BG2702"/>
    <mergeCell ref="BH2701:BI2702"/>
    <mergeCell ref="BJ2701:BK2702"/>
    <mergeCell ref="BL2701:BN2702"/>
    <mergeCell ref="BO2701:BO2702"/>
    <mergeCell ref="BP2701:BP2702"/>
    <mergeCell ref="B2695:B2696"/>
    <mergeCell ref="C2695:D2695"/>
    <mergeCell ref="E2695:E2696"/>
    <mergeCell ref="F2695:F2696"/>
    <mergeCell ref="H2695:I2696"/>
    <mergeCell ref="J2695:K2696"/>
    <mergeCell ref="G2695:G2696"/>
    <mergeCell ref="L2695:M2696"/>
    <mergeCell ref="N2695:O2696"/>
    <mergeCell ref="P2695:Q2696"/>
    <mergeCell ref="R2695:S2696"/>
    <mergeCell ref="T2695:U2696"/>
    <mergeCell ref="V2695:W2696"/>
    <mergeCell ref="X2695:Y2696"/>
    <mergeCell ref="Z2695:AA2696"/>
    <mergeCell ref="AB2695:AC2696"/>
    <mergeCell ref="AD2695:AE2696"/>
    <mergeCell ref="AF2695:AG2696"/>
    <mergeCell ref="AH2695:AI2696"/>
    <mergeCell ref="BD2695:BE2696"/>
    <mergeCell ref="BF2695:BG2696"/>
    <mergeCell ref="AJ2695:AK2696"/>
    <mergeCell ref="AL2695:AM2696"/>
    <mergeCell ref="AN2695:AO2696"/>
    <mergeCell ref="AP2695:AQ2696"/>
    <mergeCell ref="AR2695:AS2696"/>
    <mergeCell ref="AT2695:AU2696"/>
    <mergeCell ref="BH2695:BI2696"/>
    <mergeCell ref="BJ2695:BK2696"/>
    <mergeCell ref="BL2695:BN2696"/>
    <mergeCell ref="BO2695:BO2696"/>
    <mergeCell ref="BP2695:BP2696"/>
    <mergeCell ref="C2696:D2696"/>
    <mergeCell ref="AV2695:AW2696"/>
    <mergeCell ref="AX2695:AY2696"/>
    <mergeCell ref="AZ2695:BA2696"/>
    <mergeCell ref="BB2695:BC2696"/>
    <mergeCell ref="B2693:B2694"/>
    <mergeCell ref="C2693:D2693"/>
    <mergeCell ref="E2693:E2694"/>
    <mergeCell ref="F2693:F2694"/>
    <mergeCell ref="H2693:I2694"/>
    <mergeCell ref="J2693:K2694"/>
    <mergeCell ref="G2693:G2694"/>
    <mergeCell ref="L2693:M2694"/>
    <mergeCell ref="N2693:O2694"/>
    <mergeCell ref="P2693:Q2694"/>
    <mergeCell ref="R2693:S2694"/>
    <mergeCell ref="T2693:U2694"/>
    <mergeCell ref="V2693:W2694"/>
    <mergeCell ref="X2693:Y2694"/>
    <mergeCell ref="Z2693:AA2694"/>
    <mergeCell ref="AB2693:AC2694"/>
    <mergeCell ref="AD2693:AE2694"/>
    <mergeCell ref="AF2693:AG2694"/>
    <mergeCell ref="AH2693:AI2694"/>
    <mergeCell ref="BD2693:BE2694"/>
    <mergeCell ref="BF2693:BG2694"/>
    <mergeCell ref="AJ2693:AK2694"/>
    <mergeCell ref="AL2693:AM2694"/>
    <mergeCell ref="AN2693:AO2694"/>
    <mergeCell ref="AP2693:AQ2694"/>
    <mergeCell ref="AR2693:AS2694"/>
    <mergeCell ref="AT2693:AU2694"/>
    <mergeCell ref="BH2693:BI2694"/>
    <mergeCell ref="BJ2693:BK2694"/>
    <mergeCell ref="BL2693:BN2694"/>
    <mergeCell ref="BO2693:BO2694"/>
    <mergeCell ref="BP2693:BP2694"/>
    <mergeCell ref="C2694:D2694"/>
    <mergeCell ref="AV2693:AW2694"/>
    <mergeCell ref="AX2693:AY2694"/>
    <mergeCell ref="AZ2693:BA2694"/>
    <mergeCell ref="BB2693:BC2694"/>
    <mergeCell ref="B2691:B2692"/>
    <mergeCell ref="C2691:D2691"/>
    <mergeCell ref="E2691:E2692"/>
    <mergeCell ref="F2691:F2692"/>
    <mergeCell ref="H2691:I2692"/>
    <mergeCell ref="J2691:K2692"/>
    <mergeCell ref="G2691:G2692"/>
    <mergeCell ref="L2691:M2692"/>
    <mergeCell ref="N2691:O2692"/>
    <mergeCell ref="P2691:Q2692"/>
    <mergeCell ref="R2691:S2692"/>
    <mergeCell ref="T2691:U2692"/>
    <mergeCell ref="V2691:W2692"/>
    <mergeCell ref="X2691:Y2692"/>
    <mergeCell ref="Z2691:AA2692"/>
    <mergeCell ref="AB2691:AC2692"/>
    <mergeCell ref="AD2691:AE2692"/>
    <mergeCell ref="AF2691:AG2692"/>
    <mergeCell ref="AH2691:AI2692"/>
    <mergeCell ref="BD2691:BE2692"/>
    <mergeCell ref="BF2691:BG2692"/>
    <mergeCell ref="AJ2691:AK2692"/>
    <mergeCell ref="AL2691:AM2692"/>
    <mergeCell ref="AN2691:AO2692"/>
    <mergeCell ref="AP2691:AQ2692"/>
    <mergeCell ref="AR2691:AS2692"/>
    <mergeCell ref="AT2691:AU2692"/>
    <mergeCell ref="BH2691:BI2692"/>
    <mergeCell ref="BJ2691:BK2692"/>
    <mergeCell ref="BL2691:BN2692"/>
    <mergeCell ref="BO2691:BO2692"/>
    <mergeCell ref="BP2691:BP2692"/>
    <mergeCell ref="C2692:D2692"/>
    <mergeCell ref="AV2691:AW2692"/>
    <mergeCell ref="AX2691:AY2692"/>
    <mergeCell ref="AZ2691:BA2692"/>
    <mergeCell ref="BB2691:BC2692"/>
    <mergeCell ref="B2689:B2690"/>
    <mergeCell ref="C2689:D2689"/>
    <mergeCell ref="E2689:E2690"/>
    <mergeCell ref="F2689:F2690"/>
    <mergeCell ref="H2689:I2690"/>
    <mergeCell ref="J2689:K2690"/>
    <mergeCell ref="G2689:G2690"/>
    <mergeCell ref="L2689:M2690"/>
    <mergeCell ref="N2689:O2690"/>
    <mergeCell ref="P2689:Q2690"/>
    <mergeCell ref="R2689:S2690"/>
    <mergeCell ref="T2689:U2690"/>
    <mergeCell ref="V2689:W2690"/>
    <mergeCell ref="X2689:Y2690"/>
    <mergeCell ref="Z2689:AA2690"/>
    <mergeCell ref="AB2689:AC2690"/>
    <mergeCell ref="AD2689:AE2690"/>
    <mergeCell ref="AF2689:AG2690"/>
    <mergeCell ref="AH2689:AI2690"/>
    <mergeCell ref="BD2689:BE2690"/>
    <mergeCell ref="BF2689:BG2690"/>
    <mergeCell ref="AJ2689:AK2690"/>
    <mergeCell ref="AL2689:AM2690"/>
    <mergeCell ref="AN2689:AO2690"/>
    <mergeCell ref="AP2689:AQ2690"/>
    <mergeCell ref="AR2689:AS2690"/>
    <mergeCell ref="AT2689:AU2690"/>
    <mergeCell ref="BH2689:BI2690"/>
    <mergeCell ref="BJ2689:BK2690"/>
    <mergeCell ref="BL2689:BN2690"/>
    <mergeCell ref="BO2689:BO2690"/>
    <mergeCell ref="BP2689:BP2690"/>
    <mergeCell ref="C2690:D2690"/>
    <mergeCell ref="AV2689:AW2690"/>
    <mergeCell ref="AX2689:AY2690"/>
    <mergeCell ref="AZ2689:BA2690"/>
    <mergeCell ref="BB2689:BC2690"/>
    <mergeCell ref="B2687:B2688"/>
    <mergeCell ref="C2687:D2687"/>
    <mergeCell ref="E2687:E2688"/>
    <mergeCell ref="F2687:F2688"/>
    <mergeCell ref="H2687:I2688"/>
    <mergeCell ref="J2687:K2688"/>
    <mergeCell ref="G2687:G2688"/>
    <mergeCell ref="L2687:M2688"/>
    <mergeCell ref="N2687:O2688"/>
    <mergeCell ref="P2687:Q2688"/>
    <mergeCell ref="R2687:S2688"/>
    <mergeCell ref="T2687:U2688"/>
    <mergeCell ref="V2687:W2688"/>
    <mergeCell ref="X2687:Y2688"/>
    <mergeCell ref="Z2687:AA2688"/>
    <mergeCell ref="AB2687:AC2688"/>
    <mergeCell ref="AD2687:AE2688"/>
    <mergeCell ref="AF2687:AG2688"/>
    <mergeCell ref="AH2687:AI2688"/>
    <mergeCell ref="BD2687:BE2688"/>
    <mergeCell ref="BF2687:BG2688"/>
    <mergeCell ref="AJ2687:AK2688"/>
    <mergeCell ref="AL2687:AM2688"/>
    <mergeCell ref="AN2687:AO2688"/>
    <mergeCell ref="AP2687:AQ2688"/>
    <mergeCell ref="AR2687:AS2688"/>
    <mergeCell ref="AT2687:AU2688"/>
    <mergeCell ref="BH2687:BI2688"/>
    <mergeCell ref="BJ2687:BK2688"/>
    <mergeCell ref="BL2687:BN2688"/>
    <mergeCell ref="BO2687:BO2688"/>
    <mergeCell ref="BP2687:BP2688"/>
    <mergeCell ref="C2688:D2688"/>
    <mergeCell ref="AV2687:AW2688"/>
    <mergeCell ref="AX2687:AY2688"/>
    <mergeCell ref="AZ2687:BA2688"/>
    <mergeCell ref="BB2687:BC2688"/>
    <mergeCell ref="B2685:B2686"/>
    <mergeCell ref="C2685:D2685"/>
    <mergeCell ref="E2685:E2686"/>
    <mergeCell ref="F2685:F2686"/>
    <mergeCell ref="H2685:I2686"/>
    <mergeCell ref="J2685:K2686"/>
    <mergeCell ref="G2685:G2686"/>
    <mergeCell ref="L2685:M2686"/>
    <mergeCell ref="N2685:O2686"/>
    <mergeCell ref="P2685:Q2686"/>
    <mergeCell ref="R2685:S2686"/>
    <mergeCell ref="T2685:U2686"/>
    <mergeCell ref="V2685:W2686"/>
    <mergeCell ref="X2685:Y2686"/>
    <mergeCell ref="Z2685:AA2686"/>
    <mergeCell ref="AB2685:AC2686"/>
    <mergeCell ref="AD2685:AE2686"/>
    <mergeCell ref="AF2685:AG2686"/>
    <mergeCell ref="AH2685:AI2686"/>
    <mergeCell ref="BD2685:BE2686"/>
    <mergeCell ref="BF2685:BG2686"/>
    <mergeCell ref="AJ2685:AK2686"/>
    <mergeCell ref="AL2685:AM2686"/>
    <mergeCell ref="AN2685:AO2686"/>
    <mergeCell ref="AP2685:AQ2686"/>
    <mergeCell ref="AR2685:AS2686"/>
    <mergeCell ref="AT2685:AU2686"/>
    <mergeCell ref="BH2685:BI2686"/>
    <mergeCell ref="BJ2685:BK2686"/>
    <mergeCell ref="BL2685:BN2686"/>
    <mergeCell ref="BO2685:BO2686"/>
    <mergeCell ref="BP2685:BP2686"/>
    <mergeCell ref="C2686:D2686"/>
    <mergeCell ref="AV2685:AW2686"/>
    <mergeCell ref="AX2685:AY2686"/>
    <mergeCell ref="AZ2685:BA2686"/>
    <mergeCell ref="BB2685:BC2686"/>
    <mergeCell ref="B2683:B2684"/>
    <mergeCell ref="C2683:D2683"/>
    <mergeCell ref="E2683:E2684"/>
    <mergeCell ref="F2683:F2684"/>
    <mergeCell ref="H2683:I2684"/>
    <mergeCell ref="J2683:K2684"/>
    <mergeCell ref="G2683:G2684"/>
    <mergeCell ref="L2683:M2684"/>
    <mergeCell ref="N2683:O2684"/>
    <mergeCell ref="P2683:Q2684"/>
    <mergeCell ref="R2683:S2684"/>
    <mergeCell ref="T2683:U2684"/>
    <mergeCell ref="V2683:W2684"/>
    <mergeCell ref="X2683:Y2684"/>
    <mergeCell ref="Z2683:AA2684"/>
    <mergeCell ref="AB2683:AC2684"/>
    <mergeCell ref="AD2683:AE2684"/>
    <mergeCell ref="AF2683:AG2684"/>
    <mergeCell ref="AH2683:AI2684"/>
    <mergeCell ref="BD2683:BE2684"/>
    <mergeCell ref="BF2683:BG2684"/>
    <mergeCell ref="AJ2683:AK2684"/>
    <mergeCell ref="AL2683:AM2684"/>
    <mergeCell ref="AN2683:AO2684"/>
    <mergeCell ref="AP2683:AQ2684"/>
    <mergeCell ref="AR2683:AS2684"/>
    <mergeCell ref="AT2683:AU2684"/>
    <mergeCell ref="BH2683:BI2684"/>
    <mergeCell ref="BJ2683:BK2684"/>
    <mergeCell ref="BL2683:BN2684"/>
    <mergeCell ref="BO2683:BO2684"/>
    <mergeCell ref="BP2683:BP2684"/>
    <mergeCell ref="C2684:D2684"/>
    <mergeCell ref="AV2683:AW2684"/>
    <mergeCell ref="AX2683:AY2684"/>
    <mergeCell ref="AZ2683:BA2684"/>
    <mergeCell ref="BB2683:BC2684"/>
    <mergeCell ref="B2681:B2682"/>
    <mergeCell ref="C2681:D2681"/>
    <mergeCell ref="E2681:E2682"/>
    <mergeCell ref="F2681:F2682"/>
    <mergeCell ref="H2681:I2682"/>
    <mergeCell ref="J2681:K2682"/>
    <mergeCell ref="G2681:G2682"/>
    <mergeCell ref="L2681:M2682"/>
    <mergeCell ref="N2681:O2682"/>
    <mergeCell ref="P2681:Q2682"/>
    <mergeCell ref="R2681:S2682"/>
    <mergeCell ref="T2681:U2682"/>
    <mergeCell ref="V2681:W2682"/>
    <mergeCell ref="X2681:Y2682"/>
    <mergeCell ref="Z2681:AA2682"/>
    <mergeCell ref="AB2681:AC2682"/>
    <mergeCell ref="AD2681:AE2682"/>
    <mergeCell ref="AF2681:AG2682"/>
    <mergeCell ref="AH2681:AI2682"/>
    <mergeCell ref="BD2681:BE2682"/>
    <mergeCell ref="BF2681:BG2682"/>
    <mergeCell ref="AJ2681:AK2682"/>
    <mergeCell ref="AL2681:AM2682"/>
    <mergeCell ref="AN2681:AO2682"/>
    <mergeCell ref="AP2681:AQ2682"/>
    <mergeCell ref="AR2681:AS2682"/>
    <mergeCell ref="AT2681:AU2682"/>
    <mergeCell ref="BH2681:BI2682"/>
    <mergeCell ref="BJ2681:BK2682"/>
    <mergeCell ref="BL2681:BN2682"/>
    <mergeCell ref="BO2681:BO2682"/>
    <mergeCell ref="BP2681:BP2682"/>
    <mergeCell ref="C2682:D2682"/>
    <mergeCell ref="AV2681:AW2682"/>
    <mergeCell ref="AX2681:AY2682"/>
    <mergeCell ref="AZ2681:BA2682"/>
    <mergeCell ref="BB2681:BC2682"/>
    <mergeCell ref="B2679:B2680"/>
    <mergeCell ref="C2679:D2679"/>
    <mergeCell ref="E2679:E2680"/>
    <mergeCell ref="F2679:F2680"/>
    <mergeCell ref="H2679:I2680"/>
    <mergeCell ref="J2679:K2680"/>
    <mergeCell ref="G2679:G2680"/>
    <mergeCell ref="L2679:M2680"/>
    <mergeCell ref="N2679:O2680"/>
    <mergeCell ref="P2679:Q2680"/>
    <mergeCell ref="R2679:S2680"/>
    <mergeCell ref="T2679:U2680"/>
    <mergeCell ref="V2679:W2680"/>
    <mergeCell ref="X2679:Y2680"/>
    <mergeCell ref="Z2679:AA2680"/>
    <mergeCell ref="AB2679:AC2680"/>
    <mergeCell ref="AD2679:AE2680"/>
    <mergeCell ref="AF2679:AG2680"/>
    <mergeCell ref="AH2679:AI2680"/>
    <mergeCell ref="BD2679:BE2680"/>
    <mergeCell ref="BF2679:BG2680"/>
    <mergeCell ref="AJ2679:AK2680"/>
    <mergeCell ref="AL2679:AM2680"/>
    <mergeCell ref="AN2679:AO2680"/>
    <mergeCell ref="AP2679:AQ2680"/>
    <mergeCell ref="AR2679:AS2680"/>
    <mergeCell ref="AT2679:AU2680"/>
    <mergeCell ref="BH2679:BI2680"/>
    <mergeCell ref="BJ2679:BK2680"/>
    <mergeCell ref="BL2679:BN2680"/>
    <mergeCell ref="BO2679:BO2680"/>
    <mergeCell ref="BP2679:BP2680"/>
    <mergeCell ref="C2680:D2680"/>
    <mergeCell ref="AV2679:AW2680"/>
    <mergeCell ref="AX2679:AY2680"/>
    <mergeCell ref="AZ2679:BA2680"/>
    <mergeCell ref="BB2679:BC2680"/>
    <mergeCell ref="B2677:B2678"/>
    <mergeCell ref="C2677:D2677"/>
    <mergeCell ref="E2677:E2678"/>
    <mergeCell ref="F2677:F2678"/>
    <mergeCell ref="H2677:I2678"/>
    <mergeCell ref="J2677:K2678"/>
    <mergeCell ref="G2677:G2678"/>
    <mergeCell ref="L2677:M2678"/>
    <mergeCell ref="N2677:O2678"/>
    <mergeCell ref="P2677:Q2678"/>
    <mergeCell ref="R2677:S2678"/>
    <mergeCell ref="T2677:U2678"/>
    <mergeCell ref="V2677:W2678"/>
    <mergeCell ref="X2677:Y2678"/>
    <mergeCell ref="Z2677:AA2678"/>
    <mergeCell ref="AB2677:AC2678"/>
    <mergeCell ref="AD2677:AE2678"/>
    <mergeCell ref="AF2677:AG2678"/>
    <mergeCell ref="AH2677:AI2678"/>
    <mergeCell ref="BD2677:BE2678"/>
    <mergeCell ref="BF2677:BG2678"/>
    <mergeCell ref="AJ2677:AK2678"/>
    <mergeCell ref="AL2677:AM2678"/>
    <mergeCell ref="AN2677:AO2678"/>
    <mergeCell ref="AP2677:AQ2678"/>
    <mergeCell ref="AR2677:AS2678"/>
    <mergeCell ref="AT2677:AU2678"/>
    <mergeCell ref="BH2677:BI2678"/>
    <mergeCell ref="BJ2677:BK2678"/>
    <mergeCell ref="BL2677:BN2678"/>
    <mergeCell ref="BO2677:BO2678"/>
    <mergeCell ref="BP2677:BP2678"/>
    <mergeCell ref="C2678:D2678"/>
    <mergeCell ref="AV2677:AW2678"/>
    <mergeCell ref="AX2677:AY2678"/>
    <mergeCell ref="AZ2677:BA2678"/>
    <mergeCell ref="BB2677:BC2678"/>
    <mergeCell ref="B2675:B2676"/>
    <mergeCell ref="C2675:D2675"/>
    <mergeCell ref="E2675:E2676"/>
    <mergeCell ref="F2675:F2676"/>
    <mergeCell ref="H2675:I2676"/>
    <mergeCell ref="J2675:K2676"/>
    <mergeCell ref="G2675:G2676"/>
    <mergeCell ref="L2675:M2676"/>
    <mergeCell ref="N2675:O2676"/>
    <mergeCell ref="P2675:Q2676"/>
    <mergeCell ref="R2675:S2676"/>
    <mergeCell ref="T2675:U2676"/>
    <mergeCell ref="V2675:W2676"/>
    <mergeCell ref="X2675:Y2676"/>
    <mergeCell ref="Z2675:AA2676"/>
    <mergeCell ref="AB2675:AC2676"/>
    <mergeCell ref="AD2675:AE2676"/>
    <mergeCell ref="AF2675:AG2676"/>
    <mergeCell ref="AH2675:AI2676"/>
    <mergeCell ref="BD2675:BE2676"/>
    <mergeCell ref="BF2675:BG2676"/>
    <mergeCell ref="AJ2675:AK2676"/>
    <mergeCell ref="AL2675:AM2676"/>
    <mergeCell ref="AN2675:AO2676"/>
    <mergeCell ref="AP2675:AQ2676"/>
    <mergeCell ref="AR2675:AS2676"/>
    <mergeCell ref="AT2675:AU2676"/>
    <mergeCell ref="BH2675:BI2676"/>
    <mergeCell ref="BJ2675:BK2676"/>
    <mergeCell ref="BL2675:BN2676"/>
    <mergeCell ref="BO2675:BO2676"/>
    <mergeCell ref="BP2675:BP2676"/>
    <mergeCell ref="C2676:D2676"/>
    <mergeCell ref="AV2675:AW2676"/>
    <mergeCell ref="AX2675:AY2676"/>
    <mergeCell ref="AZ2675:BA2676"/>
    <mergeCell ref="BB2675:BC2676"/>
    <mergeCell ref="B2673:B2674"/>
    <mergeCell ref="C2673:D2673"/>
    <mergeCell ref="E2673:E2674"/>
    <mergeCell ref="F2673:F2674"/>
    <mergeCell ref="H2673:I2674"/>
    <mergeCell ref="J2673:K2674"/>
    <mergeCell ref="G2673:G2674"/>
    <mergeCell ref="L2673:M2674"/>
    <mergeCell ref="N2673:O2674"/>
    <mergeCell ref="P2673:Q2674"/>
    <mergeCell ref="R2673:S2674"/>
    <mergeCell ref="T2673:U2674"/>
    <mergeCell ref="V2673:W2674"/>
    <mergeCell ref="X2673:Y2674"/>
    <mergeCell ref="Z2673:AA2674"/>
    <mergeCell ref="AB2673:AC2674"/>
    <mergeCell ref="AD2673:AE2674"/>
    <mergeCell ref="AF2673:AG2674"/>
    <mergeCell ref="AH2673:AI2674"/>
    <mergeCell ref="BD2673:BE2674"/>
    <mergeCell ref="BF2673:BG2674"/>
    <mergeCell ref="AJ2673:AK2674"/>
    <mergeCell ref="AL2673:AM2674"/>
    <mergeCell ref="AN2673:AO2674"/>
    <mergeCell ref="AP2673:AQ2674"/>
    <mergeCell ref="AR2673:AS2674"/>
    <mergeCell ref="AT2673:AU2674"/>
    <mergeCell ref="BH2673:BI2674"/>
    <mergeCell ref="BJ2673:BK2674"/>
    <mergeCell ref="BL2673:BN2674"/>
    <mergeCell ref="BO2673:BO2674"/>
    <mergeCell ref="BP2673:BP2674"/>
    <mergeCell ref="C2674:D2674"/>
    <mergeCell ref="AV2673:AW2674"/>
    <mergeCell ref="AX2673:AY2674"/>
    <mergeCell ref="AZ2673:BA2674"/>
    <mergeCell ref="BB2673:BC2674"/>
    <mergeCell ref="B2671:B2672"/>
    <mergeCell ref="C2671:D2671"/>
    <mergeCell ref="E2671:E2672"/>
    <mergeCell ref="F2671:F2672"/>
    <mergeCell ref="H2671:I2672"/>
    <mergeCell ref="J2671:K2672"/>
    <mergeCell ref="G2671:G2672"/>
    <mergeCell ref="L2671:M2672"/>
    <mergeCell ref="N2671:O2672"/>
    <mergeCell ref="P2671:Q2672"/>
    <mergeCell ref="R2671:S2672"/>
    <mergeCell ref="T2671:U2672"/>
    <mergeCell ref="V2671:W2672"/>
    <mergeCell ref="X2671:Y2672"/>
    <mergeCell ref="Z2671:AA2672"/>
    <mergeCell ref="AB2671:AC2672"/>
    <mergeCell ref="AD2671:AE2672"/>
    <mergeCell ref="AF2671:AG2672"/>
    <mergeCell ref="AH2671:AI2672"/>
    <mergeCell ref="BD2671:BE2672"/>
    <mergeCell ref="BF2671:BG2672"/>
    <mergeCell ref="AJ2671:AK2672"/>
    <mergeCell ref="AL2671:AM2672"/>
    <mergeCell ref="AN2671:AO2672"/>
    <mergeCell ref="AP2671:AQ2672"/>
    <mergeCell ref="AR2671:AS2672"/>
    <mergeCell ref="AT2671:AU2672"/>
    <mergeCell ref="BH2671:BI2672"/>
    <mergeCell ref="BJ2671:BK2672"/>
    <mergeCell ref="BL2671:BN2672"/>
    <mergeCell ref="BO2671:BO2672"/>
    <mergeCell ref="BP2671:BP2672"/>
    <mergeCell ref="C2672:D2672"/>
    <mergeCell ref="AV2671:AW2672"/>
    <mergeCell ref="AX2671:AY2672"/>
    <mergeCell ref="AZ2671:BA2672"/>
    <mergeCell ref="BB2671:BC2672"/>
    <mergeCell ref="B2669:B2670"/>
    <mergeCell ref="C2669:D2669"/>
    <mergeCell ref="E2669:E2670"/>
    <mergeCell ref="F2669:F2670"/>
    <mergeCell ref="H2669:I2670"/>
    <mergeCell ref="J2669:K2670"/>
    <mergeCell ref="G2669:G2670"/>
    <mergeCell ref="L2669:M2670"/>
    <mergeCell ref="N2669:O2670"/>
    <mergeCell ref="P2669:Q2670"/>
    <mergeCell ref="R2669:S2670"/>
    <mergeCell ref="T2669:U2670"/>
    <mergeCell ref="V2669:W2670"/>
    <mergeCell ref="X2669:Y2670"/>
    <mergeCell ref="Z2669:AA2670"/>
    <mergeCell ref="AB2669:AC2670"/>
    <mergeCell ref="AD2669:AE2670"/>
    <mergeCell ref="AF2669:AG2670"/>
    <mergeCell ref="AH2669:AI2670"/>
    <mergeCell ref="BD2669:BE2670"/>
    <mergeCell ref="BF2669:BG2670"/>
    <mergeCell ref="AJ2669:AK2670"/>
    <mergeCell ref="AL2669:AM2670"/>
    <mergeCell ref="AN2669:AO2670"/>
    <mergeCell ref="AP2669:AQ2670"/>
    <mergeCell ref="AR2669:AS2670"/>
    <mergeCell ref="AT2669:AU2670"/>
    <mergeCell ref="BH2669:BI2670"/>
    <mergeCell ref="BJ2669:BK2670"/>
    <mergeCell ref="BL2669:BN2670"/>
    <mergeCell ref="BO2669:BO2670"/>
    <mergeCell ref="BP2669:BP2670"/>
    <mergeCell ref="C2670:D2670"/>
    <mergeCell ref="AV2669:AW2670"/>
    <mergeCell ref="AX2669:AY2670"/>
    <mergeCell ref="AZ2669:BA2670"/>
    <mergeCell ref="BB2669:BC2670"/>
    <mergeCell ref="B2667:B2668"/>
    <mergeCell ref="C2667:D2667"/>
    <mergeCell ref="E2667:E2668"/>
    <mergeCell ref="F2667:F2668"/>
    <mergeCell ref="H2667:I2668"/>
    <mergeCell ref="J2667:K2668"/>
    <mergeCell ref="G2667:G2668"/>
    <mergeCell ref="L2667:M2668"/>
    <mergeCell ref="N2667:O2668"/>
    <mergeCell ref="P2667:Q2668"/>
    <mergeCell ref="R2667:S2668"/>
    <mergeCell ref="T2667:U2668"/>
    <mergeCell ref="V2667:W2668"/>
    <mergeCell ref="X2667:Y2668"/>
    <mergeCell ref="Z2667:AA2668"/>
    <mergeCell ref="AB2667:AC2668"/>
    <mergeCell ref="AD2667:AE2668"/>
    <mergeCell ref="AF2667:AG2668"/>
    <mergeCell ref="AH2667:AI2668"/>
    <mergeCell ref="BD2667:BE2668"/>
    <mergeCell ref="BF2667:BG2668"/>
    <mergeCell ref="AJ2667:AK2668"/>
    <mergeCell ref="AL2667:AM2668"/>
    <mergeCell ref="AN2667:AO2668"/>
    <mergeCell ref="AP2667:AQ2668"/>
    <mergeCell ref="AR2667:AS2668"/>
    <mergeCell ref="AT2667:AU2668"/>
    <mergeCell ref="BH2667:BI2668"/>
    <mergeCell ref="BJ2667:BK2668"/>
    <mergeCell ref="BL2667:BN2668"/>
    <mergeCell ref="BO2667:BO2668"/>
    <mergeCell ref="BP2667:BP2668"/>
    <mergeCell ref="C2668:D2668"/>
    <mergeCell ref="AV2667:AW2668"/>
    <mergeCell ref="AX2667:AY2668"/>
    <mergeCell ref="AZ2667:BA2668"/>
    <mergeCell ref="BB2667:BC2668"/>
    <mergeCell ref="B2665:B2666"/>
    <mergeCell ref="C2665:D2665"/>
    <mergeCell ref="E2665:E2666"/>
    <mergeCell ref="F2665:F2666"/>
    <mergeCell ref="H2665:I2666"/>
    <mergeCell ref="J2665:K2666"/>
    <mergeCell ref="G2665:G2666"/>
    <mergeCell ref="L2665:M2666"/>
    <mergeCell ref="N2665:O2666"/>
    <mergeCell ref="P2665:Q2666"/>
    <mergeCell ref="R2665:S2666"/>
    <mergeCell ref="T2665:U2666"/>
    <mergeCell ref="V2665:W2666"/>
    <mergeCell ref="X2665:Y2666"/>
    <mergeCell ref="Z2665:AA2666"/>
    <mergeCell ref="AB2665:AC2666"/>
    <mergeCell ref="AD2665:AE2666"/>
    <mergeCell ref="AF2665:AG2666"/>
    <mergeCell ref="AH2665:AI2666"/>
    <mergeCell ref="BD2665:BE2666"/>
    <mergeCell ref="BF2665:BG2666"/>
    <mergeCell ref="AJ2665:AK2666"/>
    <mergeCell ref="AL2665:AM2666"/>
    <mergeCell ref="AN2665:AO2666"/>
    <mergeCell ref="AP2665:AQ2666"/>
    <mergeCell ref="AR2665:AS2666"/>
    <mergeCell ref="AT2665:AU2666"/>
    <mergeCell ref="BH2665:BI2666"/>
    <mergeCell ref="BJ2665:BK2666"/>
    <mergeCell ref="BL2665:BN2666"/>
    <mergeCell ref="BO2665:BO2666"/>
    <mergeCell ref="BP2665:BP2666"/>
    <mergeCell ref="C2666:D2666"/>
    <mergeCell ref="AV2665:AW2666"/>
    <mergeCell ref="AX2665:AY2666"/>
    <mergeCell ref="AZ2665:BA2666"/>
    <mergeCell ref="BB2665:BC2666"/>
    <mergeCell ref="B2663:B2664"/>
    <mergeCell ref="C2663:D2663"/>
    <mergeCell ref="E2663:E2664"/>
    <mergeCell ref="F2663:F2664"/>
    <mergeCell ref="H2663:I2664"/>
    <mergeCell ref="J2663:K2664"/>
    <mergeCell ref="G2663:G2664"/>
    <mergeCell ref="L2663:M2664"/>
    <mergeCell ref="N2663:O2664"/>
    <mergeCell ref="P2663:Q2664"/>
    <mergeCell ref="R2663:S2664"/>
    <mergeCell ref="T2663:U2664"/>
    <mergeCell ref="V2663:W2664"/>
    <mergeCell ref="X2663:Y2664"/>
    <mergeCell ref="Z2663:AA2664"/>
    <mergeCell ref="AB2663:AC2664"/>
    <mergeCell ref="AD2663:AE2664"/>
    <mergeCell ref="AF2663:AG2664"/>
    <mergeCell ref="AH2663:AI2664"/>
    <mergeCell ref="BD2663:BE2664"/>
    <mergeCell ref="BF2663:BG2664"/>
    <mergeCell ref="AJ2663:AK2664"/>
    <mergeCell ref="AL2663:AM2664"/>
    <mergeCell ref="AN2663:AO2664"/>
    <mergeCell ref="AP2663:AQ2664"/>
    <mergeCell ref="AR2663:AS2664"/>
    <mergeCell ref="AT2663:AU2664"/>
    <mergeCell ref="BH2663:BI2664"/>
    <mergeCell ref="BJ2663:BK2664"/>
    <mergeCell ref="BL2663:BN2664"/>
    <mergeCell ref="BO2663:BO2664"/>
    <mergeCell ref="BP2663:BP2664"/>
    <mergeCell ref="C2664:D2664"/>
    <mergeCell ref="AV2663:AW2664"/>
    <mergeCell ref="AX2663:AY2664"/>
    <mergeCell ref="AZ2663:BA2664"/>
    <mergeCell ref="BB2663:BC2664"/>
    <mergeCell ref="B2661:B2662"/>
    <mergeCell ref="C2661:D2661"/>
    <mergeCell ref="E2661:E2662"/>
    <mergeCell ref="F2661:F2662"/>
    <mergeCell ref="H2661:I2662"/>
    <mergeCell ref="J2661:K2662"/>
    <mergeCell ref="G2661:G2662"/>
    <mergeCell ref="L2661:M2662"/>
    <mergeCell ref="N2661:O2662"/>
    <mergeCell ref="P2661:Q2662"/>
    <mergeCell ref="R2661:S2662"/>
    <mergeCell ref="T2661:U2662"/>
    <mergeCell ref="V2661:W2662"/>
    <mergeCell ref="X2661:Y2662"/>
    <mergeCell ref="Z2661:AA2662"/>
    <mergeCell ref="AB2661:AC2662"/>
    <mergeCell ref="AD2661:AE2662"/>
    <mergeCell ref="AF2661:AG2662"/>
    <mergeCell ref="AH2661:AI2662"/>
    <mergeCell ref="BD2661:BE2662"/>
    <mergeCell ref="BF2661:BG2662"/>
    <mergeCell ref="AJ2661:AK2662"/>
    <mergeCell ref="AL2661:AM2662"/>
    <mergeCell ref="AN2661:AO2662"/>
    <mergeCell ref="AP2661:AQ2662"/>
    <mergeCell ref="AR2661:AS2662"/>
    <mergeCell ref="AT2661:AU2662"/>
    <mergeCell ref="BH2661:BI2662"/>
    <mergeCell ref="BJ2661:BK2662"/>
    <mergeCell ref="BL2661:BN2662"/>
    <mergeCell ref="BO2661:BO2662"/>
    <mergeCell ref="BP2661:BP2662"/>
    <mergeCell ref="C2662:D2662"/>
    <mergeCell ref="AV2661:AW2662"/>
    <mergeCell ref="AX2661:AY2662"/>
    <mergeCell ref="AZ2661:BA2662"/>
    <mergeCell ref="BB2661:BC2662"/>
    <mergeCell ref="BP2657:BP2658"/>
    <mergeCell ref="C2658:D2658"/>
    <mergeCell ref="AV2657:AW2658"/>
    <mergeCell ref="AX2657:AY2658"/>
    <mergeCell ref="AZ2657:BA2658"/>
    <mergeCell ref="BB2657:BC2658"/>
    <mergeCell ref="G2657:G2658"/>
    <mergeCell ref="B2659:B2660"/>
    <mergeCell ref="C2659:D2659"/>
    <mergeCell ref="E2659:E2660"/>
    <mergeCell ref="F2659:F2660"/>
    <mergeCell ref="H2659:I2660"/>
    <mergeCell ref="J2659:K2660"/>
    <mergeCell ref="G2659:G2660"/>
    <mergeCell ref="L2659:M2660"/>
    <mergeCell ref="N2659:O2660"/>
    <mergeCell ref="P2659:Q2660"/>
    <mergeCell ref="R2659:S2660"/>
    <mergeCell ref="T2659:U2660"/>
    <mergeCell ref="V2659:W2660"/>
    <mergeCell ref="X2659:Y2660"/>
    <mergeCell ref="Z2659:AA2660"/>
    <mergeCell ref="AB2659:AC2660"/>
    <mergeCell ref="AD2659:AE2660"/>
    <mergeCell ref="AF2659:AG2660"/>
    <mergeCell ref="AH2659:AI2660"/>
    <mergeCell ref="BD2659:BE2660"/>
    <mergeCell ref="BF2659:BG2660"/>
    <mergeCell ref="AJ2659:AK2660"/>
    <mergeCell ref="AL2659:AM2660"/>
    <mergeCell ref="AN2659:AO2660"/>
    <mergeCell ref="AP2659:AQ2660"/>
    <mergeCell ref="AR2659:AS2660"/>
    <mergeCell ref="AT2659:AU2660"/>
    <mergeCell ref="BH2659:BI2660"/>
    <mergeCell ref="BJ2659:BK2660"/>
    <mergeCell ref="BL2659:BN2660"/>
    <mergeCell ref="BO2659:BO2660"/>
    <mergeCell ref="BP2659:BP2660"/>
    <mergeCell ref="C2660:D2660"/>
    <mergeCell ref="AV2659:AW2660"/>
    <mergeCell ref="AX2659:AY2660"/>
    <mergeCell ref="AZ2659:BA2660"/>
    <mergeCell ref="BB2659:BC2660"/>
    <mergeCell ref="BB2656:BC2656"/>
    <mergeCell ref="BD2656:BE2656"/>
    <mergeCell ref="BF2656:BG2656"/>
    <mergeCell ref="B2657:B2658"/>
    <mergeCell ref="C2657:D2657"/>
    <mergeCell ref="E2657:E2658"/>
    <mergeCell ref="F2657:F2658"/>
    <mergeCell ref="H2657:I2658"/>
    <mergeCell ref="J2657:K2658"/>
    <mergeCell ref="L2657:M2658"/>
    <mergeCell ref="N2657:O2658"/>
    <mergeCell ref="P2657:Q2658"/>
    <mergeCell ref="R2657:S2658"/>
    <mergeCell ref="T2657:U2658"/>
    <mergeCell ref="V2657:W2658"/>
    <mergeCell ref="X2657:Y2658"/>
    <mergeCell ref="Z2657:AA2658"/>
    <mergeCell ref="AB2657:AC2658"/>
    <mergeCell ref="AD2657:AE2658"/>
    <mergeCell ref="AF2657:AG2658"/>
    <mergeCell ref="AH2657:AI2658"/>
    <mergeCell ref="BD2657:BE2658"/>
    <mergeCell ref="BF2657:BG2658"/>
    <mergeCell ref="AJ2657:AK2658"/>
    <mergeCell ref="AL2657:AM2658"/>
    <mergeCell ref="AN2657:AO2658"/>
    <mergeCell ref="AP2657:AQ2658"/>
    <mergeCell ref="AR2657:AS2658"/>
    <mergeCell ref="AT2657:AU2658"/>
    <mergeCell ref="BH2657:BI2658"/>
    <mergeCell ref="BJ2657:BK2658"/>
    <mergeCell ref="BL2657:BN2658"/>
    <mergeCell ref="BO2657:BO2658"/>
    <mergeCell ref="BA2646:BN2646"/>
    <mergeCell ref="BF2645:BH2645"/>
    <mergeCell ref="BJ2645:BL2645"/>
    <mergeCell ref="S2645:U2645"/>
    <mergeCell ref="W2645:Y2645"/>
    <mergeCell ref="B2645:C2645"/>
    <mergeCell ref="D2645:E2645"/>
    <mergeCell ref="H2645:J2645"/>
    <mergeCell ref="L2645:N2645"/>
    <mergeCell ref="O2645:R2645"/>
    <mergeCell ref="E2652:AC2652"/>
    <mergeCell ref="BA2652:BC2652"/>
    <mergeCell ref="BD2652:BM2652"/>
    <mergeCell ref="AE2650:AM2650"/>
    <mergeCell ref="AN2650:BM2650"/>
    <mergeCell ref="AH2652:AM2652"/>
    <mergeCell ref="AN2652:AZ2652"/>
    <mergeCell ref="B2655:B2656"/>
    <mergeCell ref="C2655:D2656"/>
    <mergeCell ref="H2655:I2656"/>
    <mergeCell ref="J2655:O2655"/>
    <mergeCell ref="P2655:U2655"/>
    <mergeCell ref="V2655:W2656"/>
    <mergeCell ref="X2655:Y2656"/>
    <mergeCell ref="Z2655:AA2656"/>
    <mergeCell ref="AB2655:AG2655"/>
    <mergeCell ref="AH2655:AM2655"/>
    <mergeCell ref="AN2655:AS2655"/>
    <mergeCell ref="AT2655:AY2655"/>
    <mergeCell ref="AF2656:AG2656"/>
    <mergeCell ref="AH2656:AI2656"/>
    <mergeCell ref="AJ2656:AK2656"/>
    <mergeCell ref="AL2656:AM2656"/>
    <mergeCell ref="AZ2655:BE2655"/>
    <mergeCell ref="BF2655:BK2655"/>
    <mergeCell ref="BL2655:BN2656"/>
    <mergeCell ref="AR2656:AS2656"/>
    <mergeCell ref="AT2656:AU2656"/>
    <mergeCell ref="AV2656:AW2656"/>
    <mergeCell ref="AX2656:AY2656"/>
    <mergeCell ref="BH2656:BI2656"/>
    <mergeCell ref="BJ2656:BK2656"/>
    <mergeCell ref="AJ2645:AL2645"/>
    <mergeCell ref="AN2645:AP2645"/>
    <mergeCell ref="AU2645:AW2645"/>
    <mergeCell ref="AY2645:BA2645"/>
    <mergeCell ref="B2648:BN2648"/>
    <mergeCell ref="BN2649:BP2650"/>
    <mergeCell ref="E2650:AC2650"/>
    <mergeCell ref="C2652:D2652"/>
    <mergeCell ref="G2655:G2656"/>
    <mergeCell ref="BO2655:BO2656"/>
    <mergeCell ref="BP2655:BP2656"/>
    <mergeCell ref="J2656:K2656"/>
    <mergeCell ref="L2656:M2656"/>
    <mergeCell ref="N2656:O2656"/>
    <mergeCell ref="P2656:Q2656"/>
    <mergeCell ref="R2656:S2656"/>
    <mergeCell ref="T2656:U2656"/>
    <mergeCell ref="AB2656:AC2656"/>
    <mergeCell ref="AD2656:AE2656"/>
    <mergeCell ref="AN2656:AO2656"/>
    <mergeCell ref="AP2656:AQ2656"/>
    <mergeCell ref="AZ2656:BA2656"/>
    <mergeCell ref="B2640:C2640"/>
    <mergeCell ref="D2640:E2640"/>
    <mergeCell ref="H2640:I2640"/>
    <mergeCell ref="J2640:K2640"/>
    <mergeCell ref="L2640:M2640"/>
    <mergeCell ref="N2640:O2640"/>
    <mergeCell ref="P2640:Q2640"/>
    <mergeCell ref="R2640:S2640"/>
    <mergeCell ref="T2640:U2640"/>
    <mergeCell ref="V2640:W2640"/>
    <mergeCell ref="X2640:Y2640"/>
    <mergeCell ref="Z2640:AA2640"/>
    <mergeCell ref="AB2640:AC2640"/>
    <mergeCell ref="AD2640:AE2640"/>
    <mergeCell ref="AF2640:AG2640"/>
    <mergeCell ref="AH2640:AI2640"/>
    <mergeCell ref="AJ2640:AK2640"/>
    <mergeCell ref="AL2640:AM2640"/>
    <mergeCell ref="AN2640:AO2640"/>
    <mergeCell ref="J2641:K2641"/>
    <mergeCell ref="BL2640:BN2640"/>
    <mergeCell ref="AP2640:AQ2640"/>
    <mergeCell ref="AR2640:AS2640"/>
    <mergeCell ref="AT2640:AU2640"/>
    <mergeCell ref="AV2640:AW2640"/>
    <mergeCell ref="AX2640:AY2640"/>
    <mergeCell ref="AZ2640:BA2640"/>
    <mergeCell ref="BB2640:BC2640"/>
    <mergeCell ref="BD2640:BE2640"/>
    <mergeCell ref="AZ2641:BA2641"/>
    <mergeCell ref="AX2641:AY2641"/>
    <mergeCell ref="BL2641:BN2641"/>
    <mergeCell ref="B2643:C2643"/>
    <mergeCell ref="D2643:E2643"/>
    <mergeCell ref="H2643:J2643"/>
    <mergeCell ref="L2643:N2643"/>
    <mergeCell ref="O2643:R2643"/>
    <mergeCell ref="BB2641:BC2641"/>
    <mergeCell ref="D2641:E2641"/>
    <mergeCell ref="S2643:U2643"/>
    <mergeCell ref="W2643:Y2643"/>
    <mergeCell ref="P2641:Q2641"/>
    <mergeCell ref="R2641:S2641"/>
    <mergeCell ref="T2641:U2641"/>
    <mergeCell ref="V2641:W2641"/>
    <mergeCell ref="X2641:Y2641"/>
    <mergeCell ref="L2641:M2641"/>
    <mergeCell ref="N2641:O2641"/>
    <mergeCell ref="AP2641:AQ2641"/>
    <mergeCell ref="AJ2641:AK2641"/>
    <mergeCell ref="Z2641:AA2641"/>
    <mergeCell ref="AJ2643:AL2643"/>
    <mergeCell ref="AU2643:AW2643"/>
    <mergeCell ref="AY2643:BA2643"/>
    <mergeCell ref="B2638:C2639"/>
    <mergeCell ref="D2638:E2639"/>
    <mergeCell ref="H2638:I2639"/>
    <mergeCell ref="J2638:K2639"/>
    <mergeCell ref="L2638:M2639"/>
    <mergeCell ref="N2638:O2639"/>
    <mergeCell ref="P2638:Q2639"/>
    <mergeCell ref="R2638:S2639"/>
    <mergeCell ref="T2638:U2639"/>
    <mergeCell ref="V2638:W2639"/>
    <mergeCell ref="X2638:Y2639"/>
    <mergeCell ref="Z2638:AA2639"/>
    <mergeCell ref="AB2638:AC2639"/>
    <mergeCell ref="AD2638:AE2639"/>
    <mergeCell ref="AF2638:AG2639"/>
    <mergeCell ref="AH2638:AI2639"/>
    <mergeCell ref="AJ2638:AK2639"/>
    <mergeCell ref="AL2638:AM2639"/>
    <mergeCell ref="AN2638:AO2639"/>
    <mergeCell ref="AP2638:AQ2639"/>
    <mergeCell ref="AR2638:AS2639"/>
    <mergeCell ref="AT2638:AU2639"/>
    <mergeCell ref="AV2638:AW2639"/>
    <mergeCell ref="AX2638:AY2639"/>
    <mergeCell ref="AZ2638:BA2639"/>
    <mergeCell ref="BB2638:BC2639"/>
    <mergeCell ref="BD2638:BE2639"/>
    <mergeCell ref="BF2638:BG2639"/>
    <mergeCell ref="BH2638:BI2639"/>
    <mergeCell ref="BJ2638:BK2639"/>
    <mergeCell ref="BL2638:BN2639"/>
    <mergeCell ref="BO2638:BO2639"/>
    <mergeCell ref="BP2638:BP2639"/>
    <mergeCell ref="B2632:B2633"/>
    <mergeCell ref="C2632:D2632"/>
    <mergeCell ref="E2632:E2633"/>
    <mergeCell ref="F2632:F2633"/>
    <mergeCell ref="H2632:I2633"/>
    <mergeCell ref="J2632:K2633"/>
    <mergeCell ref="G2632:G2633"/>
    <mergeCell ref="L2632:M2633"/>
    <mergeCell ref="N2632:O2633"/>
    <mergeCell ref="P2632:Q2633"/>
    <mergeCell ref="R2632:S2633"/>
    <mergeCell ref="T2632:U2633"/>
    <mergeCell ref="V2632:W2633"/>
    <mergeCell ref="X2632:Y2633"/>
    <mergeCell ref="Z2632:AA2633"/>
    <mergeCell ref="AB2632:AC2633"/>
    <mergeCell ref="AD2632:AE2633"/>
    <mergeCell ref="AF2632:AG2633"/>
    <mergeCell ref="AH2632:AI2633"/>
    <mergeCell ref="AJ2632:AK2633"/>
    <mergeCell ref="AL2632:AM2633"/>
    <mergeCell ref="AN2632:AO2633"/>
    <mergeCell ref="AP2632:AQ2633"/>
    <mergeCell ref="AR2632:AS2633"/>
    <mergeCell ref="AT2632:AU2633"/>
    <mergeCell ref="BJ2632:BK2633"/>
    <mergeCell ref="BL2632:BN2633"/>
    <mergeCell ref="BO2632:BO2633"/>
    <mergeCell ref="BP2632:BP2633"/>
    <mergeCell ref="C2633:D2633"/>
    <mergeCell ref="AV2632:AW2633"/>
    <mergeCell ref="AX2632:AY2633"/>
    <mergeCell ref="AZ2632:BA2633"/>
    <mergeCell ref="BB2632:BC2633"/>
    <mergeCell ref="BD2632:BE2633"/>
    <mergeCell ref="B2630:B2631"/>
    <mergeCell ref="C2630:D2630"/>
    <mergeCell ref="E2630:E2631"/>
    <mergeCell ref="F2630:F2631"/>
    <mergeCell ref="H2630:I2631"/>
    <mergeCell ref="J2630:K2631"/>
    <mergeCell ref="G2630:G2631"/>
    <mergeCell ref="L2630:M2631"/>
    <mergeCell ref="N2630:O2631"/>
    <mergeCell ref="P2630:Q2631"/>
    <mergeCell ref="R2630:S2631"/>
    <mergeCell ref="T2630:U2631"/>
    <mergeCell ref="V2630:W2631"/>
    <mergeCell ref="X2630:Y2631"/>
    <mergeCell ref="Z2630:AA2631"/>
    <mergeCell ref="AB2630:AC2631"/>
    <mergeCell ref="AD2630:AE2631"/>
    <mergeCell ref="AF2630:AG2631"/>
    <mergeCell ref="AH2630:AI2631"/>
    <mergeCell ref="BD2630:BE2631"/>
    <mergeCell ref="BF2630:BG2631"/>
    <mergeCell ref="AJ2630:AK2631"/>
    <mergeCell ref="AL2630:AM2631"/>
    <mergeCell ref="AN2630:AO2631"/>
    <mergeCell ref="AP2630:AQ2631"/>
    <mergeCell ref="AR2630:AS2631"/>
    <mergeCell ref="AT2630:AU2631"/>
    <mergeCell ref="BH2630:BI2631"/>
    <mergeCell ref="BJ2630:BK2631"/>
    <mergeCell ref="BL2630:BN2631"/>
    <mergeCell ref="BO2630:BO2631"/>
    <mergeCell ref="BP2630:BP2631"/>
    <mergeCell ref="C2631:D2631"/>
    <mergeCell ref="AV2630:AW2631"/>
    <mergeCell ref="AX2630:AY2631"/>
    <mergeCell ref="AZ2630:BA2631"/>
    <mergeCell ref="BB2630:BC2631"/>
    <mergeCell ref="B2628:B2629"/>
    <mergeCell ref="C2628:D2628"/>
    <mergeCell ref="E2628:E2629"/>
    <mergeCell ref="F2628:F2629"/>
    <mergeCell ref="H2628:I2629"/>
    <mergeCell ref="J2628:K2629"/>
    <mergeCell ref="G2628:G2629"/>
    <mergeCell ref="L2628:M2629"/>
    <mergeCell ref="N2628:O2629"/>
    <mergeCell ref="P2628:Q2629"/>
    <mergeCell ref="R2628:S2629"/>
    <mergeCell ref="T2628:U2629"/>
    <mergeCell ref="V2628:W2629"/>
    <mergeCell ref="X2628:Y2629"/>
    <mergeCell ref="Z2628:AA2629"/>
    <mergeCell ref="AB2628:AC2629"/>
    <mergeCell ref="AD2628:AE2629"/>
    <mergeCell ref="AF2628:AG2629"/>
    <mergeCell ref="AH2628:AI2629"/>
    <mergeCell ref="BD2628:BE2629"/>
    <mergeCell ref="BF2628:BG2629"/>
    <mergeCell ref="AJ2628:AK2629"/>
    <mergeCell ref="AL2628:AM2629"/>
    <mergeCell ref="AN2628:AO2629"/>
    <mergeCell ref="AP2628:AQ2629"/>
    <mergeCell ref="AR2628:AS2629"/>
    <mergeCell ref="AT2628:AU2629"/>
    <mergeCell ref="BH2628:BI2629"/>
    <mergeCell ref="BJ2628:BK2629"/>
    <mergeCell ref="BL2628:BN2629"/>
    <mergeCell ref="BO2628:BO2629"/>
    <mergeCell ref="BP2628:BP2629"/>
    <mergeCell ref="C2629:D2629"/>
    <mergeCell ref="AV2628:AW2629"/>
    <mergeCell ref="AX2628:AY2629"/>
    <mergeCell ref="AZ2628:BA2629"/>
    <mergeCell ref="BB2628:BC2629"/>
    <mergeCell ref="B2626:B2627"/>
    <mergeCell ref="C2626:D2626"/>
    <mergeCell ref="E2626:E2627"/>
    <mergeCell ref="F2626:F2627"/>
    <mergeCell ref="H2626:I2627"/>
    <mergeCell ref="J2626:K2627"/>
    <mergeCell ref="G2626:G2627"/>
    <mergeCell ref="L2626:M2627"/>
    <mergeCell ref="N2626:O2627"/>
    <mergeCell ref="P2626:Q2627"/>
    <mergeCell ref="R2626:S2627"/>
    <mergeCell ref="T2626:U2627"/>
    <mergeCell ref="V2626:W2627"/>
    <mergeCell ref="X2626:Y2627"/>
    <mergeCell ref="Z2626:AA2627"/>
    <mergeCell ref="AB2626:AC2627"/>
    <mergeCell ref="AD2626:AE2627"/>
    <mergeCell ref="AF2626:AG2627"/>
    <mergeCell ref="AH2626:AI2627"/>
    <mergeCell ref="BD2626:BE2627"/>
    <mergeCell ref="BF2626:BG2627"/>
    <mergeCell ref="AJ2626:AK2627"/>
    <mergeCell ref="AL2626:AM2627"/>
    <mergeCell ref="AN2626:AO2627"/>
    <mergeCell ref="AP2626:AQ2627"/>
    <mergeCell ref="AR2626:AS2627"/>
    <mergeCell ref="AT2626:AU2627"/>
    <mergeCell ref="BH2626:BI2627"/>
    <mergeCell ref="BJ2626:BK2627"/>
    <mergeCell ref="BL2626:BN2627"/>
    <mergeCell ref="BO2626:BO2627"/>
    <mergeCell ref="BP2626:BP2627"/>
    <mergeCell ref="C2627:D2627"/>
    <mergeCell ref="AV2626:AW2627"/>
    <mergeCell ref="AX2626:AY2627"/>
    <mergeCell ref="AZ2626:BA2627"/>
    <mergeCell ref="BB2626:BC2627"/>
    <mergeCell ref="B2624:B2625"/>
    <mergeCell ref="C2624:D2624"/>
    <mergeCell ref="E2624:E2625"/>
    <mergeCell ref="F2624:F2625"/>
    <mergeCell ref="H2624:I2625"/>
    <mergeCell ref="J2624:K2625"/>
    <mergeCell ref="G2624:G2625"/>
    <mergeCell ref="L2624:M2625"/>
    <mergeCell ref="N2624:O2625"/>
    <mergeCell ref="P2624:Q2625"/>
    <mergeCell ref="R2624:S2625"/>
    <mergeCell ref="T2624:U2625"/>
    <mergeCell ref="V2624:W2625"/>
    <mergeCell ref="X2624:Y2625"/>
    <mergeCell ref="Z2624:AA2625"/>
    <mergeCell ref="AB2624:AC2625"/>
    <mergeCell ref="AD2624:AE2625"/>
    <mergeCell ref="AF2624:AG2625"/>
    <mergeCell ref="AH2624:AI2625"/>
    <mergeCell ref="BD2624:BE2625"/>
    <mergeCell ref="BF2624:BG2625"/>
    <mergeCell ref="AJ2624:AK2625"/>
    <mergeCell ref="AL2624:AM2625"/>
    <mergeCell ref="AN2624:AO2625"/>
    <mergeCell ref="AP2624:AQ2625"/>
    <mergeCell ref="AR2624:AS2625"/>
    <mergeCell ref="AT2624:AU2625"/>
    <mergeCell ref="BH2624:BI2625"/>
    <mergeCell ref="BJ2624:BK2625"/>
    <mergeCell ref="BL2624:BN2625"/>
    <mergeCell ref="BO2624:BO2625"/>
    <mergeCell ref="BP2624:BP2625"/>
    <mergeCell ref="C2625:D2625"/>
    <mergeCell ref="AV2624:AW2625"/>
    <mergeCell ref="AX2624:AY2625"/>
    <mergeCell ref="AZ2624:BA2625"/>
    <mergeCell ref="BB2624:BC2625"/>
    <mergeCell ref="B2622:B2623"/>
    <mergeCell ref="C2622:D2622"/>
    <mergeCell ref="E2622:E2623"/>
    <mergeCell ref="F2622:F2623"/>
    <mergeCell ref="H2622:I2623"/>
    <mergeCell ref="J2622:K2623"/>
    <mergeCell ref="G2622:G2623"/>
    <mergeCell ref="L2622:M2623"/>
    <mergeCell ref="N2622:O2623"/>
    <mergeCell ref="P2622:Q2623"/>
    <mergeCell ref="R2622:S2623"/>
    <mergeCell ref="T2622:U2623"/>
    <mergeCell ref="V2622:W2623"/>
    <mergeCell ref="X2622:Y2623"/>
    <mergeCell ref="Z2622:AA2623"/>
    <mergeCell ref="AB2622:AC2623"/>
    <mergeCell ref="AD2622:AE2623"/>
    <mergeCell ref="AF2622:AG2623"/>
    <mergeCell ref="AH2622:AI2623"/>
    <mergeCell ref="BD2622:BE2623"/>
    <mergeCell ref="BF2622:BG2623"/>
    <mergeCell ref="AJ2622:AK2623"/>
    <mergeCell ref="AL2622:AM2623"/>
    <mergeCell ref="AN2622:AO2623"/>
    <mergeCell ref="AP2622:AQ2623"/>
    <mergeCell ref="AR2622:AS2623"/>
    <mergeCell ref="AT2622:AU2623"/>
    <mergeCell ref="BH2622:BI2623"/>
    <mergeCell ref="BJ2622:BK2623"/>
    <mergeCell ref="BL2622:BN2623"/>
    <mergeCell ref="BO2622:BO2623"/>
    <mergeCell ref="BP2622:BP2623"/>
    <mergeCell ref="C2623:D2623"/>
    <mergeCell ref="AV2622:AW2623"/>
    <mergeCell ref="AX2622:AY2623"/>
    <mergeCell ref="AZ2622:BA2623"/>
    <mergeCell ref="BB2622:BC2623"/>
    <mergeCell ref="B2620:B2621"/>
    <mergeCell ref="C2620:D2620"/>
    <mergeCell ref="E2620:E2621"/>
    <mergeCell ref="F2620:F2621"/>
    <mergeCell ref="H2620:I2621"/>
    <mergeCell ref="J2620:K2621"/>
    <mergeCell ref="G2620:G2621"/>
    <mergeCell ref="L2620:M2621"/>
    <mergeCell ref="N2620:O2621"/>
    <mergeCell ref="P2620:Q2621"/>
    <mergeCell ref="R2620:S2621"/>
    <mergeCell ref="T2620:U2621"/>
    <mergeCell ref="V2620:W2621"/>
    <mergeCell ref="X2620:Y2621"/>
    <mergeCell ref="Z2620:AA2621"/>
    <mergeCell ref="AB2620:AC2621"/>
    <mergeCell ref="AD2620:AE2621"/>
    <mergeCell ref="AF2620:AG2621"/>
    <mergeCell ref="AH2620:AI2621"/>
    <mergeCell ref="BD2620:BE2621"/>
    <mergeCell ref="BF2620:BG2621"/>
    <mergeCell ref="AJ2620:AK2621"/>
    <mergeCell ref="AL2620:AM2621"/>
    <mergeCell ref="AN2620:AO2621"/>
    <mergeCell ref="AP2620:AQ2621"/>
    <mergeCell ref="AR2620:AS2621"/>
    <mergeCell ref="AT2620:AU2621"/>
    <mergeCell ref="BH2620:BI2621"/>
    <mergeCell ref="BJ2620:BK2621"/>
    <mergeCell ref="BL2620:BN2621"/>
    <mergeCell ref="BO2620:BO2621"/>
    <mergeCell ref="BP2620:BP2621"/>
    <mergeCell ref="C2621:D2621"/>
    <mergeCell ref="AV2620:AW2621"/>
    <mergeCell ref="AX2620:AY2621"/>
    <mergeCell ref="AZ2620:BA2621"/>
    <mergeCell ref="BB2620:BC2621"/>
    <mergeCell ref="B2618:B2619"/>
    <mergeCell ref="C2618:D2618"/>
    <mergeCell ref="E2618:E2619"/>
    <mergeCell ref="F2618:F2619"/>
    <mergeCell ref="H2618:I2619"/>
    <mergeCell ref="J2618:K2619"/>
    <mergeCell ref="G2618:G2619"/>
    <mergeCell ref="L2618:M2619"/>
    <mergeCell ref="N2618:O2619"/>
    <mergeCell ref="P2618:Q2619"/>
    <mergeCell ref="R2618:S2619"/>
    <mergeCell ref="T2618:U2619"/>
    <mergeCell ref="V2618:W2619"/>
    <mergeCell ref="X2618:Y2619"/>
    <mergeCell ref="Z2618:AA2619"/>
    <mergeCell ref="AB2618:AC2619"/>
    <mergeCell ref="AD2618:AE2619"/>
    <mergeCell ref="AF2618:AG2619"/>
    <mergeCell ref="AH2618:AI2619"/>
    <mergeCell ref="BD2618:BE2619"/>
    <mergeCell ref="BF2618:BG2619"/>
    <mergeCell ref="AJ2618:AK2619"/>
    <mergeCell ref="AL2618:AM2619"/>
    <mergeCell ref="AN2618:AO2619"/>
    <mergeCell ref="AP2618:AQ2619"/>
    <mergeCell ref="AR2618:AS2619"/>
    <mergeCell ref="AT2618:AU2619"/>
    <mergeCell ref="BH2618:BI2619"/>
    <mergeCell ref="BJ2618:BK2619"/>
    <mergeCell ref="BL2618:BN2619"/>
    <mergeCell ref="BO2618:BO2619"/>
    <mergeCell ref="BP2618:BP2619"/>
    <mergeCell ref="C2619:D2619"/>
    <mergeCell ref="AV2618:AW2619"/>
    <mergeCell ref="AX2618:AY2619"/>
    <mergeCell ref="AZ2618:BA2619"/>
    <mergeCell ref="BB2618:BC2619"/>
    <mergeCell ref="B2616:B2617"/>
    <mergeCell ref="C2616:D2616"/>
    <mergeCell ref="E2616:E2617"/>
    <mergeCell ref="F2616:F2617"/>
    <mergeCell ref="H2616:I2617"/>
    <mergeCell ref="J2616:K2617"/>
    <mergeCell ref="G2616:G2617"/>
    <mergeCell ref="L2616:M2617"/>
    <mergeCell ref="N2616:O2617"/>
    <mergeCell ref="P2616:Q2617"/>
    <mergeCell ref="R2616:S2617"/>
    <mergeCell ref="T2616:U2617"/>
    <mergeCell ref="V2616:W2617"/>
    <mergeCell ref="X2616:Y2617"/>
    <mergeCell ref="Z2616:AA2617"/>
    <mergeCell ref="AB2616:AC2617"/>
    <mergeCell ref="AD2616:AE2617"/>
    <mergeCell ref="AF2616:AG2617"/>
    <mergeCell ref="AH2616:AI2617"/>
    <mergeCell ref="BD2616:BE2617"/>
    <mergeCell ref="BF2616:BG2617"/>
    <mergeCell ref="AJ2616:AK2617"/>
    <mergeCell ref="AL2616:AM2617"/>
    <mergeCell ref="AN2616:AO2617"/>
    <mergeCell ref="AP2616:AQ2617"/>
    <mergeCell ref="AR2616:AS2617"/>
    <mergeCell ref="AT2616:AU2617"/>
    <mergeCell ref="BH2616:BI2617"/>
    <mergeCell ref="BJ2616:BK2617"/>
    <mergeCell ref="BL2616:BN2617"/>
    <mergeCell ref="BO2616:BO2617"/>
    <mergeCell ref="BP2616:BP2617"/>
    <mergeCell ref="C2617:D2617"/>
    <mergeCell ref="AV2616:AW2617"/>
    <mergeCell ref="AX2616:AY2617"/>
    <mergeCell ref="AZ2616:BA2617"/>
    <mergeCell ref="BB2616:BC2617"/>
    <mergeCell ref="B2614:B2615"/>
    <mergeCell ref="C2614:D2614"/>
    <mergeCell ref="E2614:E2615"/>
    <mergeCell ref="F2614:F2615"/>
    <mergeCell ref="H2614:I2615"/>
    <mergeCell ref="J2614:K2615"/>
    <mergeCell ref="G2614:G2615"/>
    <mergeCell ref="L2614:M2615"/>
    <mergeCell ref="N2614:O2615"/>
    <mergeCell ref="P2614:Q2615"/>
    <mergeCell ref="R2614:S2615"/>
    <mergeCell ref="T2614:U2615"/>
    <mergeCell ref="V2614:W2615"/>
    <mergeCell ref="X2614:Y2615"/>
    <mergeCell ref="Z2614:AA2615"/>
    <mergeCell ref="AB2614:AC2615"/>
    <mergeCell ref="AD2614:AE2615"/>
    <mergeCell ref="AF2614:AG2615"/>
    <mergeCell ref="AH2614:AI2615"/>
    <mergeCell ref="BD2614:BE2615"/>
    <mergeCell ref="BF2614:BG2615"/>
    <mergeCell ref="AJ2614:AK2615"/>
    <mergeCell ref="AL2614:AM2615"/>
    <mergeCell ref="AN2614:AO2615"/>
    <mergeCell ref="AP2614:AQ2615"/>
    <mergeCell ref="AR2614:AS2615"/>
    <mergeCell ref="AT2614:AU2615"/>
    <mergeCell ref="BH2614:BI2615"/>
    <mergeCell ref="BJ2614:BK2615"/>
    <mergeCell ref="BL2614:BN2615"/>
    <mergeCell ref="BO2614:BO2615"/>
    <mergeCell ref="BP2614:BP2615"/>
    <mergeCell ref="C2615:D2615"/>
    <mergeCell ref="AV2614:AW2615"/>
    <mergeCell ref="AX2614:AY2615"/>
    <mergeCell ref="AZ2614:BA2615"/>
    <mergeCell ref="BB2614:BC2615"/>
    <mergeCell ref="B2612:B2613"/>
    <mergeCell ref="C2612:D2612"/>
    <mergeCell ref="E2612:E2613"/>
    <mergeCell ref="F2612:F2613"/>
    <mergeCell ref="H2612:I2613"/>
    <mergeCell ref="J2612:K2613"/>
    <mergeCell ref="G2612:G2613"/>
    <mergeCell ref="L2612:M2613"/>
    <mergeCell ref="N2612:O2613"/>
    <mergeCell ref="P2612:Q2613"/>
    <mergeCell ref="R2612:S2613"/>
    <mergeCell ref="T2612:U2613"/>
    <mergeCell ref="V2612:W2613"/>
    <mergeCell ref="X2612:Y2613"/>
    <mergeCell ref="Z2612:AA2613"/>
    <mergeCell ref="AB2612:AC2613"/>
    <mergeCell ref="AD2612:AE2613"/>
    <mergeCell ref="AF2612:AG2613"/>
    <mergeCell ref="AH2612:AI2613"/>
    <mergeCell ref="BD2612:BE2613"/>
    <mergeCell ref="BF2612:BG2613"/>
    <mergeCell ref="AJ2612:AK2613"/>
    <mergeCell ref="AL2612:AM2613"/>
    <mergeCell ref="AN2612:AO2613"/>
    <mergeCell ref="AP2612:AQ2613"/>
    <mergeCell ref="AR2612:AS2613"/>
    <mergeCell ref="AT2612:AU2613"/>
    <mergeCell ref="BH2612:BI2613"/>
    <mergeCell ref="BJ2612:BK2613"/>
    <mergeCell ref="BL2612:BN2613"/>
    <mergeCell ref="BO2612:BO2613"/>
    <mergeCell ref="BP2612:BP2613"/>
    <mergeCell ref="C2613:D2613"/>
    <mergeCell ref="AV2612:AW2613"/>
    <mergeCell ref="AX2612:AY2613"/>
    <mergeCell ref="AZ2612:BA2613"/>
    <mergeCell ref="BB2612:BC2613"/>
    <mergeCell ref="B2610:B2611"/>
    <mergeCell ref="C2610:D2610"/>
    <mergeCell ref="E2610:E2611"/>
    <mergeCell ref="F2610:F2611"/>
    <mergeCell ref="H2610:I2611"/>
    <mergeCell ref="J2610:K2611"/>
    <mergeCell ref="G2610:G2611"/>
    <mergeCell ref="L2610:M2611"/>
    <mergeCell ref="N2610:O2611"/>
    <mergeCell ref="P2610:Q2611"/>
    <mergeCell ref="R2610:S2611"/>
    <mergeCell ref="T2610:U2611"/>
    <mergeCell ref="V2610:W2611"/>
    <mergeCell ref="X2610:Y2611"/>
    <mergeCell ref="Z2610:AA2611"/>
    <mergeCell ref="AB2610:AC2611"/>
    <mergeCell ref="AD2610:AE2611"/>
    <mergeCell ref="AF2610:AG2611"/>
    <mergeCell ref="AH2610:AI2611"/>
    <mergeCell ref="BD2610:BE2611"/>
    <mergeCell ref="BF2610:BG2611"/>
    <mergeCell ref="AJ2610:AK2611"/>
    <mergeCell ref="AL2610:AM2611"/>
    <mergeCell ref="AN2610:AO2611"/>
    <mergeCell ref="AP2610:AQ2611"/>
    <mergeCell ref="AR2610:AS2611"/>
    <mergeCell ref="AT2610:AU2611"/>
    <mergeCell ref="BH2610:BI2611"/>
    <mergeCell ref="BJ2610:BK2611"/>
    <mergeCell ref="BL2610:BN2611"/>
    <mergeCell ref="BO2610:BO2611"/>
    <mergeCell ref="BP2610:BP2611"/>
    <mergeCell ref="C2611:D2611"/>
    <mergeCell ref="AV2610:AW2611"/>
    <mergeCell ref="AX2610:AY2611"/>
    <mergeCell ref="AZ2610:BA2611"/>
    <mergeCell ref="BB2610:BC2611"/>
    <mergeCell ref="B2608:B2609"/>
    <mergeCell ref="C2608:D2608"/>
    <mergeCell ref="E2608:E2609"/>
    <mergeCell ref="F2608:F2609"/>
    <mergeCell ref="H2608:I2609"/>
    <mergeCell ref="J2608:K2609"/>
    <mergeCell ref="G2608:G2609"/>
    <mergeCell ref="L2608:M2609"/>
    <mergeCell ref="N2608:O2609"/>
    <mergeCell ref="P2608:Q2609"/>
    <mergeCell ref="R2608:S2609"/>
    <mergeCell ref="T2608:U2609"/>
    <mergeCell ref="V2608:W2609"/>
    <mergeCell ref="X2608:Y2609"/>
    <mergeCell ref="Z2608:AA2609"/>
    <mergeCell ref="AB2608:AC2609"/>
    <mergeCell ref="AD2608:AE2609"/>
    <mergeCell ref="AF2608:AG2609"/>
    <mergeCell ref="AH2608:AI2609"/>
    <mergeCell ref="BD2608:BE2609"/>
    <mergeCell ref="BF2608:BG2609"/>
    <mergeCell ref="AJ2608:AK2609"/>
    <mergeCell ref="AL2608:AM2609"/>
    <mergeCell ref="AN2608:AO2609"/>
    <mergeCell ref="AP2608:AQ2609"/>
    <mergeCell ref="AR2608:AS2609"/>
    <mergeCell ref="AT2608:AU2609"/>
    <mergeCell ref="BH2608:BI2609"/>
    <mergeCell ref="BJ2608:BK2609"/>
    <mergeCell ref="BL2608:BN2609"/>
    <mergeCell ref="BO2608:BO2609"/>
    <mergeCell ref="BP2608:BP2609"/>
    <mergeCell ref="C2609:D2609"/>
    <mergeCell ref="AV2608:AW2609"/>
    <mergeCell ref="AX2608:AY2609"/>
    <mergeCell ref="AZ2608:BA2609"/>
    <mergeCell ref="BB2608:BC2609"/>
    <mergeCell ref="B2606:B2607"/>
    <mergeCell ref="C2606:D2606"/>
    <mergeCell ref="E2606:E2607"/>
    <mergeCell ref="F2606:F2607"/>
    <mergeCell ref="H2606:I2607"/>
    <mergeCell ref="J2606:K2607"/>
    <mergeCell ref="G2606:G2607"/>
    <mergeCell ref="L2606:M2607"/>
    <mergeCell ref="N2606:O2607"/>
    <mergeCell ref="P2606:Q2607"/>
    <mergeCell ref="R2606:S2607"/>
    <mergeCell ref="T2606:U2607"/>
    <mergeCell ref="V2606:W2607"/>
    <mergeCell ref="X2606:Y2607"/>
    <mergeCell ref="Z2606:AA2607"/>
    <mergeCell ref="AB2606:AC2607"/>
    <mergeCell ref="AD2606:AE2607"/>
    <mergeCell ref="AF2606:AG2607"/>
    <mergeCell ref="AH2606:AI2607"/>
    <mergeCell ref="BD2606:BE2607"/>
    <mergeCell ref="BF2606:BG2607"/>
    <mergeCell ref="AJ2606:AK2607"/>
    <mergeCell ref="AL2606:AM2607"/>
    <mergeCell ref="AN2606:AO2607"/>
    <mergeCell ref="AP2606:AQ2607"/>
    <mergeCell ref="AR2606:AS2607"/>
    <mergeCell ref="AT2606:AU2607"/>
    <mergeCell ref="BH2606:BI2607"/>
    <mergeCell ref="BJ2606:BK2607"/>
    <mergeCell ref="BL2606:BN2607"/>
    <mergeCell ref="BO2606:BO2607"/>
    <mergeCell ref="BP2606:BP2607"/>
    <mergeCell ref="C2607:D2607"/>
    <mergeCell ref="AV2606:AW2607"/>
    <mergeCell ref="AX2606:AY2607"/>
    <mergeCell ref="AZ2606:BA2607"/>
    <mergeCell ref="BB2606:BC2607"/>
    <mergeCell ref="B2604:B2605"/>
    <mergeCell ref="C2604:D2604"/>
    <mergeCell ref="E2604:E2605"/>
    <mergeCell ref="F2604:F2605"/>
    <mergeCell ref="H2604:I2605"/>
    <mergeCell ref="J2604:K2605"/>
    <mergeCell ref="G2604:G2605"/>
    <mergeCell ref="L2604:M2605"/>
    <mergeCell ref="N2604:O2605"/>
    <mergeCell ref="P2604:Q2605"/>
    <mergeCell ref="R2604:S2605"/>
    <mergeCell ref="T2604:U2605"/>
    <mergeCell ref="V2604:W2605"/>
    <mergeCell ref="X2604:Y2605"/>
    <mergeCell ref="Z2604:AA2605"/>
    <mergeCell ref="AB2604:AC2605"/>
    <mergeCell ref="AD2604:AE2605"/>
    <mergeCell ref="AF2604:AG2605"/>
    <mergeCell ref="AH2604:AI2605"/>
    <mergeCell ref="BD2604:BE2605"/>
    <mergeCell ref="BF2604:BG2605"/>
    <mergeCell ref="AJ2604:AK2605"/>
    <mergeCell ref="AL2604:AM2605"/>
    <mergeCell ref="AN2604:AO2605"/>
    <mergeCell ref="AP2604:AQ2605"/>
    <mergeCell ref="AR2604:AS2605"/>
    <mergeCell ref="AT2604:AU2605"/>
    <mergeCell ref="BH2604:BI2605"/>
    <mergeCell ref="BJ2604:BK2605"/>
    <mergeCell ref="BL2604:BN2605"/>
    <mergeCell ref="BO2604:BO2605"/>
    <mergeCell ref="BP2604:BP2605"/>
    <mergeCell ref="C2605:D2605"/>
    <mergeCell ref="AV2604:AW2605"/>
    <mergeCell ref="AX2604:AY2605"/>
    <mergeCell ref="AZ2604:BA2605"/>
    <mergeCell ref="BB2604:BC2605"/>
    <mergeCell ref="B2602:B2603"/>
    <mergeCell ref="C2602:D2602"/>
    <mergeCell ref="E2602:E2603"/>
    <mergeCell ref="F2602:F2603"/>
    <mergeCell ref="H2602:I2603"/>
    <mergeCell ref="J2602:K2603"/>
    <mergeCell ref="G2602:G2603"/>
    <mergeCell ref="L2602:M2603"/>
    <mergeCell ref="N2602:O2603"/>
    <mergeCell ref="P2602:Q2603"/>
    <mergeCell ref="R2602:S2603"/>
    <mergeCell ref="T2602:U2603"/>
    <mergeCell ref="V2602:W2603"/>
    <mergeCell ref="X2602:Y2603"/>
    <mergeCell ref="Z2602:AA2603"/>
    <mergeCell ref="AB2602:AC2603"/>
    <mergeCell ref="AD2602:AE2603"/>
    <mergeCell ref="AF2602:AG2603"/>
    <mergeCell ref="AH2602:AI2603"/>
    <mergeCell ref="BD2602:BE2603"/>
    <mergeCell ref="BF2602:BG2603"/>
    <mergeCell ref="AJ2602:AK2603"/>
    <mergeCell ref="AL2602:AM2603"/>
    <mergeCell ref="AN2602:AO2603"/>
    <mergeCell ref="AP2602:AQ2603"/>
    <mergeCell ref="AR2602:AS2603"/>
    <mergeCell ref="AT2602:AU2603"/>
    <mergeCell ref="BH2602:BI2603"/>
    <mergeCell ref="BJ2602:BK2603"/>
    <mergeCell ref="BL2602:BN2603"/>
    <mergeCell ref="BO2602:BO2603"/>
    <mergeCell ref="BP2602:BP2603"/>
    <mergeCell ref="C2603:D2603"/>
    <mergeCell ref="AV2602:AW2603"/>
    <mergeCell ref="AX2602:AY2603"/>
    <mergeCell ref="AZ2602:BA2603"/>
    <mergeCell ref="BB2602:BC2603"/>
    <mergeCell ref="B2600:B2601"/>
    <mergeCell ref="C2600:D2600"/>
    <mergeCell ref="E2600:E2601"/>
    <mergeCell ref="F2600:F2601"/>
    <mergeCell ref="H2600:I2601"/>
    <mergeCell ref="J2600:K2601"/>
    <mergeCell ref="G2600:G2601"/>
    <mergeCell ref="L2600:M2601"/>
    <mergeCell ref="N2600:O2601"/>
    <mergeCell ref="P2600:Q2601"/>
    <mergeCell ref="R2600:S2601"/>
    <mergeCell ref="T2600:U2601"/>
    <mergeCell ref="V2600:W2601"/>
    <mergeCell ref="X2600:Y2601"/>
    <mergeCell ref="Z2600:AA2601"/>
    <mergeCell ref="AB2600:AC2601"/>
    <mergeCell ref="AD2600:AE2601"/>
    <mergeCell ref="AF2600:AG2601"/>
    <mergeCell ref="AH2600:AI2601"/>
    <mergeCell ref="BD2600:BE2601"/>
    <mergeCell ref="BF2600:BG2601"/>
    <mergeCell ref="AJ2600:AK2601"/>
    <mergeCell ref="AL2600:AM2601"/>
    <mergeCell ref="AN2600:AO2601"/>
    <mergeCell ref="AP2600:AQ2601"/>
    <mergeCell ref="AR2600:AS2601"/>
    <mergeCell ref="AT2600:AU2601"/>
    <mergeCell ref="BH2600:BI2601"/>
    <mergeCell ref="BJ2600:BK2601"/>
    <mergeCell ref="BL2600:BN2601"/>
    <mergeCell ref="BO2600:BO2601"/>
    <mergeCell ref="BP2600:BP2601"/>
    <mergeCell ref="C2601:D2601"/>
    <mergeCell ref="AV2600:AW2601"/>
    <mergeCell ref="AX2600:AY2601"/>
    <mergeCell ref="AZ2600:BA2601"/>
    <mergeCell ref="BB2600:BC2601"/>
    <mergeCell ref="B2598:B2599"/>
    <mergeCell ref="C2598:D2598"/>
    <mergeCell ref="E2598:E2599"/>
    <mergeCell ref="F2598:F2599"/>
    <mergeCell ref="H2598:I2599"/>
    <mergeCell ref="J2598:K2599"/>
    <mergeCell ref="G2598:G2599"/>
    <mergeCell ref="L2598:M2599"/>
    <mergeCell ref="N2598:O2599"/>
    <mergeCell ref="P2598:Q2599"/>
    <mergeCell ref="R2598:S2599"/>
    <mergeCell ref="T2598:U2599"/>
    <mergeCell ref="V2598:W2599"/>
    <mergeCell ref="X2598:Y2599"/>
    <mergeCell ref="Z2598:AA2599"/>
    <mergeCell ref="AB2598:AC2599"/>
    <mergeCell ref="AD2598:AE2599"/>
    <mergeCell ref="AF2598:AG2599"/>
    <mergeCell ref="AH2598:AI2599"/>
    <mergeCell ref="BD2598:BE2599"/>
    <mergeCell ref="BF2598:BG2599"/>
    <mergeCell ref="AJ2598:AK2599"/>
    <mergeCell ref="AL2598:AM2599"/>
    <mergeCell ref="AN2598:AO2599"/>
    <mergeCell ref="AP2598:AQ2599"/>
    <mergeCell ref="AR2598:AS2599"/>
    <mergeCell ref="AT2598:AU2599"/>
    <mergeCell ref="BH2598:BI2599"/>
    <mergeCell ref="BJ2598:BK2599"/>
    <mergeCell ref="BL2598:BN2599"/>
    <mergeCell ref="BO2598:BO2599"/>
    <mergeCell ref="BP2598:BP2599"/>
    <mergeCell ref="C2599:D2599"/>
    <mergeCell ref="AV2598:AW2599"/>
    <mergeCell ref="AX2598:AY2599"/>
    <mergeCell ref="AZ2598:BA2599"/>
    <mergeCell ref="BB2598:BC2599"/>
    <mergeCell ref="B2596:B2597"/>
    <mergeCell ref="C2596:D2596"/>
    <mergeCell ref="E2596:E2597"/>
    <mergeCell ref="F2596:F2597"/>
    <mergeCell ref="H2596:I2597"/>
    <mergeCell ref="J2596:K2597"/>
    <mergeCell ref="G2596:G2597"/>
    <mergeCell ref="L2596:M2597"/>
    <mergeCell ref="N2596:O2597"/>
    <mergeCell ref="P2596:Q2597"/>
    <mergeCell ref="R2596:S2597"/>
    <mergeCell ref="T2596:U2597"/>
    <mergeCell ref="V2596:W2597"/>
    <mergeCell ref="X2596:Y2597"/>
    <mergeCell ref="Z2596:AA2597"/>
    <mergeCell ref="AB2596:AC2597"/>
    <mergeCell ref="AD2596:AE2597"/>
    <mergeCell ref="AF2596:AG2597"/>
    <mergeCell ref="AH2596:AI2597"/>
    <mergeCell ref="BD2596:BE2597"/>
    <mergeCell ref="BF2596:BG2597"/>
    <mergeCell ref="AJ2596:AK2597"/>
    <mergeCell ref="AL2596:AM2597"/>
    <mergeCell ref="AN2596:AO2597"/>
    <mergeCell ref="AP2596:AQ2597"/>
    <mergeCell ref="AR2596:AS2597"/>
    <mergeCell ref="AT2596:AU2597"/>
    <mergeCell ref="BH2596:BI2597"/>
    <mergeCell ref="BJ2596:BK2597"/>
    <mergeCell ref="BL2596:BN2597"/>
    <mergeCell ref="BO2596:BO2597"/>
    <mergeCell ref="BP2596:BP2597"/>
    <mergeCell ref="C2597:D2597"/>
    <mergeCell ref="AV2596:AW2597"/>
    <mergeCell ref="AX2596:AY2597"/>
    <mergeCell ref="AZ2596:BA2597"/>
    <mergeCell ref="BB2596:BC2597"/>
    <mergeCell ref="B2594:B2595"/>
    <mergeCell ref="C2594:D2594"/>
    <mergeCell ref="E2594:E2595"/>
    <mergeCell ref="F2594:F2595"/>
    <mergeCell ref="H2594:I2595"/>
    <mergeCell ref="J2594:K2595"/>
    <mergeCell ref="G2594:G2595"/>
    <mergeCell ref="L2594:M2595"/>
    <mergeCell ref="N2594:O2595"/>
    <mergeCell ref="P2594:Q2595"/>
    <mergeCell ref="R2594:S2595"/>
    <mergeCell ref="T2594:U2595"/>
    <mergeCell ref="V2594:W2595"/>
    <mergeCell ref="X2594:Y2595"/>
    <mergeCell ref="Z2594:AA2595"/>
    <mergeCell ref="AB2594:AC2595"/>
    <mergeCell ref="AD2594:AE2595"/>
    <mergeCell ref="AF2594:AG2595"/>
    <mergeCell ref="AH2594:AI2595"/>
    <mergeCell ref="BD2594:BE2595"/>
    <mergeCell ref="BF2594:BG2595"/>
    <mergeCell ref="AJ2594:AK2595"/>
    <mergeCell ref="AL2594:AM2595"/>
    <mergeCell ref="AN2594:AO2595"/>
    <mergeCell ref="AP2594:AQ2595"/>
    <mergeCell ref="AR2594:AS2595"/>
    <mergeCell ref="AT2594:AU2595"/>
    <mergeCell ref="BH2594:BI2595"/>
    <mergeCell ref="BJ2594:BK2595"/>
    <mergeCell ref="BL2594:BN2595"/>
    <mergeCell ref="BO2594:BO2595"/>
    <mergeCell ref="BP2594:BP2595"/>
    <mergeCell ref="C2595:D2595"/>
    <mergeCell ref="AV2594:AW2595"/>
    <mergeCell ref="AX2594:AY2595"/>
    <mergeCell ref="AZ2594:BA2595"/>
    <mergeCell ref="BB2594:BC2595"/>
    <mergeCell ref="B2592:B2593"/>
    <mergeCell ref="C2592:D2593"/>
    <mergeCell ref="H2592:I2593"/>
    <mergeCell ref="J2592:O2592"/>
    <mergeCell ref="P2592:U2592"/>
    <mergeCell ref="V2592:W2593"/>
    <mergeCell ref="G2592:G2593"/>
    <mergeCell ref="X2592:Y2593"/>
    <mergeCell ref="Z2592:AA2593"/>
    <mergeCell ref="AB2592:AG2592"/>
    <mergeCell ref="AH2592:AM2592"/>
    <mergeCell ref="AN2592:AS2592"/>
    <mergeCell ref="AT2592:AY2592"/>
    <mergeCell ref="AF2593:AG2593"/>
    <mergeCell ref="AH2593:AI2593"/>
    <mergeCell ref="AJ2593:AK2593"/>
    <mergeCell ref="AL2593:AM2593"/>
    <mergeCell ref="AZ2592:BE2592"/>
    <mergeCell ref="BF2592:BK2592"/>
    <mergeCell ref="BL2592:BN2593"/>
    <mergeCell ref="AR2593:AS2593"/>
    <mergeCell ref="AT2593:AU2593"/>
    <mergeCell ref="AV2593:AW2593"/>
    <mergeCell ref="AX2593:AY2593"/>
    <mergeCell ref="BH2593:BI2593"/>
    <mergeCell ref="BJ2593:BK2593"/>
    <mergeCell ref="BO2592:BO2593"/>
    <mergeCell ref="BP2592:BP2593"/>
    <mergeCell ref="J2593:K2593"/>
    <mergeCell ref="L2593:M2593"/>
    <mergeCell ref="N2593:O2593"/>
    <mergeCell ref="P2593:Q2593"/>
    <mergeCell ref="R2593:S2593"/>
    <mergeCell ref="T2593:U2593"/>
    <mergeCell ref="AB2593:AC2593"/>
    <mergeCell ref="AD2593:AE2593"/>
    <mergeCell ref="AN2593:AO2593"/>
    <mergeCell ref="AP2593:AQ2593"/>
    <mergeCell ref="AZ2593:BA2593"/>
    <mergeCell ref="BB2593:BC2593"/>
    <mergeCell ref="BD2593:BE2593"/>
    <mergeCell ref="BF2593:BG2593"/>
    <mergeCell ref="B2580:C2580"/>
    <mergeCell ref="D2580:E2580"/>
    <mergeCell ref="H2580:J2580"/>
    <mergeCell ref="L2580:N2580"/>
    <mergeCell ref="O2580:R2580"/>
    <mergeCell ref="D2578:E2578"/>
    <mergeCell ref="J2578:K2578"/>
    <mergeCell ref="L2578:M2578"/>
    <mergeCell ref="W2580:Y2580"/>
    <mergeCell ref="Z2580:AI2580"/>
    <mergeCell ref="AN2580:AP2580"/>
    <mergeCell ref="BD2578:BE2578"/>
    <mergeCell ref="BF2578:BG2578"/>
    <mergeCell ref="BH2578:BI2578"/>
    <mergeCell ref="AR2578:AS2578"/>
    <mergeCell ref="AT2578:AU2578"/>
    <mergeCell ref="AV2578:AW2578"/>
    <mergeCell ref="AX2578:AY2578"/>
    <mergeCell ref="B2582:C2582"/>
    <mergeCell ref="D2582:E2582"/>
    <mergeCell ref="H2582:J2582"/>
    <mergeCell ref="L2582:N2582"/>
    <mergeCell ref="O2582:R2582"/>
    <mergeCell ref="S2580:U2580"/>
    <mergeCell ref="BA2583:BN2583"/>
    <mergeCell ref="BB2582:BE2582"/>
    <mergeCell ref="BF2582:BH2582"/>
    <mergeCell ref="BJ2582:BL2582"/>
    <mergeCell ref="S2582:U2582"/>
    <mergeCell ref="W2582:Y2582"/>
    <mergeCell ref="C2589:D2589"/>
    <mergeCell ref="E2589:AC2589"/>
    <mergeCell ref="BA2589:BC2589"/>
    <mergeCell ref="BD2589:BM2589"/>
    <mergeCell ref="AE2587:AM2587"/>
    <mergeCell ref="AN2587:BM2587"/>
    <mergeCell ref="AH2589:AM2589"/>
    <mergeCell ref="E2587:AC2587"/>
    <mergeCell ref="AN2589:AZ2589"/>
    <mergeCell ref="AJ2580:AL2580"/>
    <mergeCell ref="AU2580:AW2580"/>
    <mergeCell ref="AY2580:BA2580"/>
    <mergeCell ref="AQ2580:AT2580"/>
    <mergeCell ref="B2577:C2577"/>
    <mergeCell ref="D2577:E2577"/>
    <mergeCell ref="H2577:I2577"/>
    <mergeCell ref="J2577:K2577"/>
    <mergeCell ref="L2577:M2577"/>
    <mergeCell ref="N2577:O2577"/>
    <mergeCell ref="P2577:Q2577"/>
    <mergeCell ref="R2577:S2577"/>
    <mergeCell ref="T2577:U2577"/>
    <mergeCell ref="V2577:W2577"/>
    <mergeCell ref="X2577:Y2577"/>
    <mergeCell ref="Z2577:AA2577"/>
    <mergeCell ref="AB2577:AC2577"/>
    <mergeCell ref="AV2577:AW2577"/>
    <mergeCell ref="AX2577:AY2577"/>
    <mergeCell ref="AZ2577:BA2577"/>
    <mergeCell ref="AD2577:AE2577"/>
    <mergeCell ref="AF2577:AG2577"/>
    <mergeCell ref="AH2577:AI2577"/>
    <mergeCell ref="AJ2577:AK2577"/>
    <mergeCell ref="AL2577:AM2577"/>
    <mergeCell ref="AN2577:AO2577"/>
    <mergeCell ref="AP2577:AQ2577"/>
    <mergeCell ref="BB2577:BC2577"/>
    <mergeCell ref="BD2577:BE2577"/>
    <mergeCell ref="BF2577:BG2577"/>
    <mergeCell ref="BH2577:BI2577"/>
    <mergeCell ref="BJ2577:BK2577"/>
    <mergeCell ref="BL2577:BN2577"/>
    <mergeCell ref="N2578:O2578"/>
    <mergeCell ref="AZ2578:BA2578"/>
    <mergeCell ref="BB2578:BC2578"/>
    <mergeCell ref="AD2578:AE2578"/>
    <mergeCell ref="AF2578:AG2578"/>
    <mergeCell ref="AH2578:AI2578"/>
    <mergeCell ref="AJ2578:AK2578"/>
    <mergeCell ref="AL2578:AM2578"/>
    <mergeCell ref="AN2578:AO2578"/>
    <mergeCell ref="AP2578:AQ2578"/>
    <mergeCell ref="BJ2578:BK2578"/>
    <mergeCell ref="BL2578:BN2578"/>
    <mergeCell ref="AR2577:AS2577"/>
    <mergeCell ref="AT2577:AU2577"/>
    <mergeCell ref="B2575:C2576"/>
    <mergeCell ref="D2575:E2576"/>
    <mergeCell ref="H2575:I2576"/>
    <mergeCell ref="J2575:K2576"/>
    <mergeCell ref="L2575:M2576"/>
    <mergeCell ref="N2575:O2576"/>
    <mergeCell ref="P2575:Q2576"/>
    <mergeCell ref="R2575:S2576"/>
    <mergeCell ref="T2575:U2576"/>
    <mergeCell ref="V2575:W2576"/>
    <mergeCell ref="X2575:Y2576"/>
    <mergeCell ref="Z2575:AA2576"/>
    <mergeCell ref="AB2575:AC2576"/>
    <mergeCell ref="AD2575:AE2576"/>
    <mergeCell ref="AF2575:AG2576"/>
    <mergeCell ref="AH2575:AI2576"/>
    <mergeCell ref="AJ2575:AK2576"/>
    <mergeCell ref="AL2575:AM2576"/>
    <mergeCell ref="AN2575:AO2576"/>
    <mergeCell ref="AP2575:AQ2576"/>
    <mergeCell ref="AR2575:AS2576"/>
    <mergeCell ref="AT2575:AU2576"/>
    <mergeCell ref="AV2575:AW2576"/>
    <mergeCell ref="AX2575:AY2576"/>
    <mergeCell ref="AZ2575:BA2576"/>
    <mergeCell ref="BB2575:BC2576"/>
    <mergeCell ref="BD2575:BE2576"/>
    <mergeCell ref="BF2575:BG2576"/>
    <mergeCell ref="BH2575:BI2576"/>
    <mergeCell ref="BJ2575:BK2576"/>
    <mergeCell ref="BL2575:BN2576"/>
    <mergeCell ref="BO2575:BO2576"/>
    <mergeCell ref="BP2575:BP2576"/>
    <mergeCell ref="B2569:B2570"/>
    <mergeCell ref="C2569:D2569"/>
    <mergeCell ref="E2569:E2570"/>
    <mergeCell ref="F2569:F2570"/>
    <mergeCell ref="H2569:I2570"/>
    <mergeCell ref="J2569:K2570"/>
    <mergeCell ref="G2569:G2570"/>
    <mergeCell ref="L2569:M2570"/>
    <mergeCell ref="N2569:O2570"/>
    <mergeCell ref="P2569:Q2570"/>
    <mergeCell ref="R2569:S2570"/>
    <mergeCell ref="T2569:U2570"/>
    <mergeCell ref="V2569:W2570"/>
    <mergeCell ref="X2569:Y2570"/>
    <mergeCell ref="Z2569:AA2570"/>
    <mergeCell ref="AB2569:AC2570"/>
    <mergeCell ref="AD2569:AE2570"/>
    <mergeCell ref="AF2569:AG2570"/>
    <mergeCell ref="AH2569:AI2570"/>
    <mergeCell ref="BD2569:BE2570"/>
    <mergeCell ref="BF2569:BG2570"/>
    <mergeCell ref="AJ2569:AK2570"/>
    <mergeCell ref="AL2569:AM2570"/>
    <mergeCell ref="AN2569:AO2570"/>
    <mergeCell ref="AP2569:AQ2570"/>
    <mergeCell ref="AR2569:AS2570"/>
    <mergeCell ref="AT2569:AU2570"/>
    <mergeCell ref="BH2569:BI2570"/>
    <mergeCell ref="BJ2569:BK2570"/>
    <mergeCell ref="BL2569:BN2570"/>
    <mergeCell ref="BO2569:BO2570"/>
    <mergeCell ref="BP2569:BP2570"/>
    <mergeCell ref="C2570:D2570"/>
    <mergeCell ref="AV2569:AW2570"/>
    <mergeCell ref="AX2569:AY2570"/>
    <mergeCell ref="AZ2569:BA2570"/>
    <mergeCell ref="BB2569:BC2570"/>
    <mergeCell ref="B2567:B2568"/>
    <mergeCell ref="C2567:D2567"/>
    <mergeCell ref="E2567:E2568"/>
    <mergeCell ref="F2567:F2568"/>
    <mergeCell ref="H2567:I2568"/>
    <mergeCell ref="J2567:K2568"/>
    <mergeCell ref="G2567:G2568"/>
    <mergeCell ref="L2567:M2568"/>
    <mergeCell ref="N2567:O2568"/>
    <mergeCell ref="P2567:Q2568"/>
    <mergeCell ref="R2567:S2568"/>
    <mergeCell ref="T2567:U2568"/>
    <mergeCell ref="V2567:W2568"/>
    <mergeCell ref="X2567:Y2568"/>
    <mergeCell ref="Z2567:AA2568"/>
    <mergeCell ref="AB2567:AC2568"/>
    <mergeCell ref="AD2567:AE2568"/>
    <mergeCell ref="AF2567:AG2568"/>
    <mergeCell ref="AH2567:AI2568"/>
    <mergeCell ref="BD2567:BE2568"/>
    <mergeCell ref="BF2567:BG2568"/>
    <mergeCell ref="AJ2567:AK2568"/>
    <mergeCell ref="AL2567:AM2568"/>
    <mergeCell ref="AN2567:AO2568"/>
    <mergeCell ref="AP2567:AQ2568"/>
    <mergeCell ref="AR2567:AS2568"/>
    <mergeCell ref="AT2567:AU2568"/>
    <mergeCell ref="BH2567:BI2568"/>
    <mergeCell ref="BJ2567:BK2568"/>
    <mergeCell ref="BL2567:BN2568"/>
    <mergeCell ref="BO2567:BO2568"/>
    <mergeCell ref="BP2567:BP2568"/>
    <mergeCell ref="C2568:D2568"/>
    <mergeCell ref="AV2567:AW2568"/>
    <mergeCell ref="AX2567:AY2568"/>
    <mergeCell ref="AZ2567:BA2568"/>
    <mergeCell ref="BB2567:BC2568"/>
    <mergeCell ref="B2565:B2566"/>
    <mergeCell ref="C2565:D2565"/>
    <mergeCell ref="E2565:E2566"/>
    <mergeCell ref="F2565:F2566"/>
    <mergeCell ref="H2565:I2566"/>
    <mergeCell ref="J2565:K2566"/>
    <mergeCell ref="G2565:G2566"/>
    <mergeCell ref="L2565:M2566"/>
    <mergeCell ref="N2565:O2566"/>
    <mergeCell ref="P2565:Q2566"/>
    <mergeCell ref="R2565:S2566"/>
    <mergeCell ref="T2565:U2566"/>
    <mergeCell ref="V2565:W2566"/>
    <mergeCell ref="X2565:Y2566"/>
    <mergeCell ref="Z2565:AA2566"/>
    <mergeCell ref="AB2565:AC2566"/>
    <mergeCell ref="AD2565:AE2566"/>
    <mergeCell ref="AF2565:AG2566"/>
    <mergeCell ref="AH2565:AI2566"/>
    <mergeCell ref="BD2565:BE2566"/>
    <mergeCell ref="BF2565:BG2566"/>
    <mergeCell ref="AJ2565:AK2566"/>
    <mergeCell ref="AL2565:AM2566"/>
    <mergeCell ref="AN2565:AO2566"/>
    <mergeCell ref="AP2565:AQ2566"/>
    <mergeCell ref="AR2565:AS2566"/>
    <mergeCell ref="AT2565:AU2566"/>
    <mergeCell ref="BH2565:BI2566"/>
    <mergeCell ref="BJ2565:BK2566"/>
    <mergeCell ref="BL2565:BN2566"/>
    <mergeCell ref="BO2565:BO2566"/>
    <mergeCell ref="BP2565:BP2566"/>
    <mergeCell ref="C2566:D2566"/>
    <mergeCell ref="AV2565:AW2566"/>
    <mergeCell ref="AX2565:AY2566"/>
    <mergeCell ref="AZ2565:BA2566"/>
    <mergeCell ref="BB2565:BC2566"/>
    <mergeCell ref="B2563:B2564"/>
    <mergeCell ref="C2563:D2563"/>
    <mergeCell ref="E2563:E2564"/>
    <mergeCell ref="F2563:F2564"/>
    <mergeCell ref="H2563:I2564"/>
    <mergeCell ref="J2563:K2564"/>
    <mergeCell ref="G2563:G2564"/>
    <mergeCell ref="L2563:M2564"/>
    <mergeCell ref="N2563:O2564"/>
    <mergeCell ref="P2563:Q2564"/>
    <mergeCell ref="R2563:S2564"/>
    <mergeCell ref="T2563:U2564"/>
    <mergeCell ref="V2563:W2564"/>
    <mergeCell ref="X2563:Y2564"/>
    <mergeCell ref="Z2563:AA2564"/>
    <mergeCell ref="AB2563:AC2564"/>
    <mergeCell ref="AD2563:AE2564"/>
    <mergeCell ref="AF2563:AG2564"/>
    <mergeCell ref="AH2563:AI2564"/>
    <mergeCell ref="BD2563:BE2564"/>
    <mergeCell ref="BF2563:BG2564"/>
    <mergeCell ref="AJ2563:AK2564"/>
    <mergeCell ref="AL2563:AM2564"/>
    <mergeCell ref="AN2563:AO2564"/>
    <mergeCell ref="AP2563:AQ2564"/>
    <mergeCell ref="AR2563:AS2564"/>
    <mergeCell ref="AT2563:AU2564"/>
    <mergeCell ref="BH2563:BI2564"/>
    <mergeCell ref="BJ2563:BK2564"/>
    <mergeCell ref="BL2563:BN2564"/>
    <mergeCell ref="BO2563:BO2564"/>
    <mergeCell ref="BP2563:BP2564"/>
    <mergeCell ref="C2564:D2564"/>
    <mergeCell ref="AV2563:AW2564"/>
    <mergeCell ref="AX2563:AY2564"/>
    <mergeCell ref="AZ2563:BA2564"/>
    <mergeCell ref="BB2563:BC2564"/>
    <mergeCell ref="B2561:B2562"/>
    <mergeCell ref="C2561:D2561"/>
    <mergeCell ref="E2561:E2562"/>
    <mergeCell ref="F2561:F2562"/>
    <mergeCell ref="H2561:I2562"/>
    <mergeCell ref="J2561:K2562"/>
    <mergeCell ref="G2561:G2562"/>
    <mergeCell ref="L2561:M2562"/>
    <mergeCell ref="N2561:O2562"/>
    <mergeCell ref="P2561:Q2562"/>
    <mergeCell ref="R2561:S2562"/>
    <mergeCell ref="T2561:U2562"/>
    <mergeCell ref="V2561:W2562"/>
    <mergeCell ref="X2561:Y2562"/>
    <mergeCell ref="Z2561:AA2562"/>
    <mergeCell ref="AB2561:AC2562"/>
    <mergeCell ref="AD2561:AE2562"/>
    <mergeCell ref="AF2561:AG2562"/>
    <mergeCell ref="AH2561:AI2562"/>
    <mergeCell ref="BD2561:BE2562"/>
    <mergeCell ref="BF2561:BG2562"/>
    <mergeCell ref="AJ2561:AK2562"/>
    <mergeCell ref="AL2561:AM2562"/>
    <mergeCell ref="AN2561:AO2562"/>
    <mergeCell ref="AP2561:AQ2562"/>
    <mergeCell ref="AR2561:AS2562"/>
    <mergeCell ref="AT2561:AU2562"/>
    <mergeCell ref="BH2561:BI2562"/>
    <mergeCell ref="BJ2561:BK2562"/>
    <mergeCell ref="BL2561:BN2562"/>
    <mergeCell ref="BO2561:BO2562"/>
    <mergeCell ref="BP2561:BP2562"/>
    <mergeCell ref="C2562:D2562"/>
    <mergeCell ref="AV2561:AW2562"/>
    <mergeCell ref="AX2561:AY2562"/>
    <mergeCell ref="AZ2561:BA2562"/>
    <mergeCell ref="BB2561:BC2562"/>
    <mergeCell ref="B2559:B2560"/>
    <mergeCell ref="C2559:D2559"/>
    <mergeCell ref="E2559:E2560"/>
    <mergeCell ref="F2559:F2560"/>
    <mergeCell ref="H2559:I2560"/>
    <mergeCell ref="J2559:K2560"/>
    <mergeCell ref="G2559:G2560"/>
    <mergeCell ref="L2559:M2560"/>
    <mergeCell ref="N2559:O2560"/>
    <mergeCell ref="P2559:Q2560"/>
    <mergeCell ref="R2559:S2560"/>
    <mergeCell ref="T2559:U2560"/>
    <mergeCell ref="V2559:W2560"/>
    <mergeCell ref="X2559:Y2560"/>
    <mergeCell ref="Z2559:AA2560"/>
    <mergeCell ref="AB2559:AC2560"/>
    <mergeCell ref="AD2559:AE2560"/>
    <mergeCell ref="AF2559:AG2560"/>
    <mergeCell ref="AH2559:AI2560"/>
    <mergeCell ref="BD2559:BE2560"/>
    <mergeCell ref="BF2559:BG2560"/>
    <mergeCell ref="AJ2559:AK2560"/>
    <mergeCell ref="AL2559:AM2560"/>
    <mergeCell ref="AN2559:AO2560"/>
    <mergeCell ref="AP2559:AQ2560"/>
    <mergeCell ref="AR2559:AS2560"/>
    <mergeCell ref="AT2559:AU2560"/>
    <mergeCell ref="BH2559:BI2560"/>
    <mergeCell ref="BJ2559:BK2560"/>
    <mergeCell ref="BL2559:BN2560"/>
    <mergeCell ref="BO2559:BO2560"/>
    <mergeCell ref="BP2559:BP2560"/>
    <mergeCell ref="C2560:D2560"/>
    <mergeCell ref="AV2559:AW2560"/>
    <mergeCell ref="AX2559:AY2560"/>
    <mergeCell ref="AZ2559:BA2560"/>
    <mergeCell ref="BB2559:BC2560"/>
    <mergeCell ref="B2557:B2558"/>
    <mergeCell ref="C2557:D2557"/>
    <mergeCell ref="E2557:E2558"/>
    <mergeCell ref="F2557:F2558"/>
    <mergeCell ref="H2557:I2558"/>
    <mergeCell ref="J2557:K2558"/>
    <mergeCell ref="G2557:G2558"/>
    <mergeCell ref="L2557:M2558"/>
    <mergeCell ref="N2557:O2558"/>
    <mergeCell ref="P2557:Q2558"/>
    <mergeCell ref="R2557:S2558"/>
    <mergeCell ref="T2557:U2558"/>
    <mergeCell ref="V2557:W2558"/>
    <mergeCell ref="X2557:Y2558"/>
    <mergeCell ref="Z2557:AA2558"/>
    <mergeCell ref="AB2557:AC2558"/>
    <mergeCell ref="AD2557:AE2558"/>
    <mergeCell ref="AF2557:AG2558"/>
    <mergeCell ref="AH2557:AI2558"/>
    <mergeCell ref="BD2557:BE2558"/>
    <mergeCell ref="BF2557:BG2558"/>
    <mergeCell ref="AJ2557:AK2558"/>
    <mergeCell ref="AL2557:AM2558"/>
    <mergeCell ref="AN2557:AO2558"/>
    <mergeCell ref="AP2557:AQ2558"/>
    <mergeCell ref="AR2557:AS2558"/>
    <mergeCell ref="AT2557:AU2558"/>
    <mergeCell ref="BH2557:BI2558"/>
    <mergeCell ref="BJ2557:BK2558"/>
    <mergeCell ref="BL2557:BN2558"/>
    <mergeCell ref="BO2557:BO2558"/>
    <mergeCell ref="BP2557:BP2558"/>
    <mergeCell ref="C2558:D2558"/>
    <mergeCell ref="AV2557:AW2558"/>
    <mergeCell ref="AX2557:AY2558"/>
    <mergeCell ref="AZ2557:BA2558"/>
    <mergeCell ref="BB2557:BC2558"/>
    <mergeCell ref="B2555:B2556"/>
    <mergeCell ref="C2555:D2555"/>
    <mergeCell ref="E2555:E2556"/>
    <mergeCell ref="F2555:F2556"/>
    <mergeCell ref="H2555:I2556"/>
    <mergeCell ref="J2555:K2556"/>
    <mergeCell ref="G2555:G2556"/>
    <mergeCell ref="L2555:M2556"/>
    <mergeCell ref="N2555:O2556"/>
    <mergeCell ref="P2555:Q2556"/>
    <mergeCell ref="R2555:S2556"/>
    <mergeCell ref="T2555:U2556"/>
    <mergeCell ref="V2555:W2556"/>
    <mergeCell ref="X2555:Y2556"/>
    <mergeCell ref="Z2555:AA2556"/>
    <mergeCell ref="AB2555:AC2556"/>
    <mergeCell ref="AD2555:AE2556"/>
    <mergeCell ref="AF2555:AG2556"/>
    <mergeCell ref="AH2555:AI2556"/>
    <mergeCell ref="BD2555:BE2556"/>
    <mergeCell ref="BF2555:BG2556"/>
    <mergeCell ref="AJ2555:AK2556"/>
    <mergeCell ref="AL2555:AM2556"/>
    <mergeCell ref="AN2555:AO2556"/>
    <mergeCell ref="AP2555:AQ2556"/>
    <mergeCell ref="AR2555:AS2556"/>
    <mergeCell ref="AT2555:AU2556"/>
    <mergeCell ref="BH2555:BI2556"/>
    <mergeCell ref="BJ2555:BK2556"/>
    <mergeCell ref="BL2555:BN2556"/>
    <mergeCell ref="BO2555:BO2556"/>
    <mergeCell ref="BP2555:BP2556"/>
    <mergeCell ref="C2556:D2556"/>
    <mergeCell ref="AV2555:AW2556"/>
    <mergeCell ref="AX2555:AY2556"/>
    <mergeCell ref="AZ2555:BA2556"/>
    <mergeCell ref="BB2555:BC2556"/>
    <mergeCell ref="B2553:B2554"/>
    <mergeCell ref="C2553:D2553"/>
    <mergeCell ref="E2553:E2554"/>
    <mergeCell ref="F2553:F2554"/>
    <mergeCell ref="H2553:I2554"/>
    <mergeCell ref="J2553:K2554"/>
    <mergeCell ref="G2553:G2554"/>
    <mergeCell ref="L2553:M2554"/>
    <mergeCell ref="N2553:O2554"/>
    <mergeCell ref="P2553:Q2554"/>
    <mergeCell ref="R2553:S2554"/>
    <mergeCell ref="T2553:U2554"/>
    <mergeCell ref="V2553:W2554"/>
    <mergeCell ref="X2553:Y2554"/>
    <mergeCell ref="Z2553:AA2554"/>
    <mergeCell ref="AB2553:AC2554"/>
    <mergeCell ref="AD2553:AE2554"/>
    <mergeCell ref="AF2553:AG2554"/>
    <mergeCell ref="AH2553:AI2554"/>
    <mergeCell ref="BD2553:BE2554"/>
    <mergeCell ref="BF2553:BG2554"/>
    <mergeCell ref="AJ2553:AK2554"/>
    <mergeCell ref="AL2553:AM2554"/>
    <mergeCell ref="AN2553:AO2554"/>
    <mergeCell ref="AP2553:AQ2554"/>
    <mergeCell ref="AR2553:AS2554"/>
    <mergeCell ref="AT2553:AU2554"/>
    <mergeCell ref="BH2553:BI2554"/>
    <mergeCell ref="BJ2553:BK2554"/>
    <mergeCell ref="BL2553:BN2554"/>
    <mergeCell ref="BO2553:BO2554"/>
    <mergeCell ref="BP2553:BP2554"/>
    <mergeCell ref="C2554:D2554"/>
    <mergeCell ref="AV2553:AW2554"/>
    <mergeCell ref="AX2553:AY2554"/>
    <mergeCell ref="AZ2553:BA2554"/>
    <mergeCell ref="BB2553:BC2554"/>
    <mergeCell ref="B2551:B2552"/>
    <mergeCell ref="C2551:D2551"/>
    <mergeCell ref="E2551:E2552"/>
    <mergeCell ref="F2551:F2552"/>
    <mergeCell ref="H2551:I2552"/>
    <mergeCell ref="J2551:K2552"/>
    <mergeCell ref="G2551:G2552"/>
    <mergeCell ref="L2551:M2552"/>
    <mergeCell ref="N2551:O2552"/>
    <mergeCell ref="P2551:Q2552"/>
    <mergeCell ref="R2551:S2552"/>
    <mergeCell ref="T2551:U2552"/>
    <mergeCell ref="V2551:W2552"/>
    <mergeCell ref="X2551:Y2552"/>
    <mergeCell ref="Z2551:AA2552"/>
    <mergeCell ref="AB2551:AC2552"/>
    <mergeCell ref="AD2551:AE2552"/>
    <mergeCell ref="AF2551:AG2552"/>
    <mergeCell ref="AH2551:AI2552"/>
    <mergeCell ref="BD2551:BE2552"/>
    <mergeCell ref="BF2551:BG2552"/>
    <mergeCell ref="AJ2551:AK2552"/>
    <mergeCell ref="AL2551:AM2552"/>
    <mergeCell ref="AN2551:AO2552"/>
    <mergeCell ref="AP2551:AQ2552"/>
    <mergeCell ref="AR2551:AS2552"/>
    <mergeCell ref="AT2551:AU2552"/>
    <mergeCell ref="BH2551:BI2552"/>
    <mergeCell ref="BJ2551:BK2552"/>
    <mergeCell ref="BL2551:BN2552"/>
    <mergeCell ref="BO2551:BO2552"/>
    <mergeCell ref="BP2551:BP2552"/>
    <mergeCell ref="C2552:D2552"/>
    <mergeCell ref="AV2551:AW2552"/>
    <mergeCell ref="AX2551:AY2552"/>
    <mergeCell ref="AZ2551:BA2552"/>
    <mergeCell ref="BB2551:BC2552"/>
    <mergeCell ref="B2549:B2550"/>
    <mergeCell ref="C2549:D2549"/>
    <mergeCell ref="E2549:E2550"/>
    <mergeCell ref="F2549:F2550"/>
    <mergeCell ref="H2549:I2550"/>
    <mergeCell ref="J2549:K2550"/>
    <mergeCell ref="G2549:G2550"/>
    <mergeCell ref="L2549:M2550"/>
    <mergeCell ref="N2549:O2550"/>
    <mergeCell ref="P2549:Q2550"/>
    <mergeCell ref="R2549:S2550"/>
    <mergeCell ref="T2549:U2550"/>
    <mergeCell ref="V2549:W2550"/>
    <mergeCell ref="X2549:Y2550"/>
    <mergeCell ref="Z2549:AA2550"/>
    <mergeCell ref="AB2549:AC2550"/>
    <mergeCell ref="AD2549:AE2550"/>
    <mergeCell ref="AF2549:AG2550"/>
    <mergeCell ref="AH2549:AI2550"/>
    <mergeCell ref="BD2549:BE2550"/>
    <mergeCell ref="BF2549:BG2550"/>
    <mergeCell ref="AJ2549:AK2550"/>
    <mergeCell ref="AL2549:AM2550"/>
    <mergeCell ref="AN2549:AO2550"/>
    <mergeCell ref="AP2549:AQ2550"/>
    <mergeCell ref="AR2549:AS2550"/>
    <mergeCell ref="AT2549:AU2550"/>
    <mergeCell ref="BH2549:BI2550"/>
    <mergeCell ref="BJ2549:BK2550"/>
    <mergeCell ref="BL2549:BN2550"/>
    <mergeCell ref="BO2549:BO2550"/>
    <mergeCell ref="BP2549:BP2550"/>
    <mergeCell ref="C2550:D2550"/>
    <mergeCell ref="AV2549:AW2550"/>
    <mergeCell ref="AX2549:AY2550"/>
    <mergeCell ref="AZ2549:BA2550"/>
    <mergeCell ref="BB2549:BC2550"/>
    <mergeCell ref="B2547:B2548"/>
    <mergeCell ref="C2547:D2547"/>
    <mergeCell ref="E2547:E2548"/>
    <mergeCell ref="F2547:F2548"/>
    <mergeCell ref="H2547:I2548"/>
    <mergeCell ref="J2547:K2548"/>
    <mergeCell ref="G2547:G2548"/>
    <mergeCell ref="L2547:M2548"/>
    <mergeCell ref="N2547:O2548"/>
    <mergeCell ref="P2547:Q2548"/>
    <mergeCell ref="R2547:S2548"/>
    <mergeCell ref="T2547:U2548"/>
    <mergeCell ref="V2547:W2548"/>
    <mergeCell ref="X2547:Y2548"/>
    <mergeCell ref="Z2547:AA2548"/>
    <mergeCell ref="AB2547:AC2548"/>
    <mergeCell ref="AD2547:AE2548"/>
    <mergeCell ref="AF2547:AG2548"/>
    <mergeCell ref="AH2547:AI2548"/>
    <mergeCell ref="BD2547:BE2548"/>
    <mergeCell ref="BF2547:BG2548"/>
    <mergeCell ref="AJ2547:AK2548"/>
    <mergeCell ref="AL2547:AM2548"/>
    <mergeCell ref="AN2547:AO2548"/>
    <mergeCell ref="AP2547:AQ2548"/>
    <mergeCell ref="AR2547:AS2548"/>
    <mergeCell ref="AT2547:AU2548"/>
    <mergeCell ref="BH2547:BI2548"/>
    <mergeCell ref="BJ2547:BK2548"/>
    <mergeCell ref="BL2547:BN2548"/>
    <mergeCell ref="BO2547:BO2548"/>
    <mergeCell ref="BP2547:BP2548"/>
    <mergeCell ref="C2548:D2548"/>
    <mergeCell ref="AV2547:AW2548"/>
    <mergeCell ref="AX2547:AY2548"/>
    <mergeCell ref="AZ2547:BA2548"/>
    <mergeCell ref="BB2547:BC2548"/>
    <mergeCell ref="B2545:B2546"/>
    <mergeCell ref="C2545:D2545"/>
    <mergeCell ref="E2545:E2546"/>
    <mergeCell ref="F2545:F2546"/>
    <mergeCell ref="H2545:I2546"/>
    <mergeCell ref="J2545:K2546"/>
    <mergeCell ref="G2545:G2546"/>
    <mergeCell ref="L2545:M2546"/>
    <mergeCell ref="N2545:O2546"/>
    <mergeCell ref="P2545:Q2546"/>
    <mergeCell ref="R2545:S2546"/>
    <mergeCell ref="T2545:U2546"/>
    <mergeCell ref="V2545:W2546"/>
    <mergeCell ref="X2545:Y2546"/>
    <mergeCell ref="Z2545:AA2546"/>
    <mergeCell ref="AB2545:AC2546"/>
    <mergeCell ref="AD2545:AE2546"/>
    <mergeCell ref="AF2545:AG2546"/>
    <mergeCell ref="AH2545:AI2546"/>
    <mergeCell ref="BD2545:BE2546"/>
    <mergeCell ref="BF2545:BG2546"/>
    <mergeCell ref="AJ2545:AK2546"/>
    <mergeCell ref="AL2545:AM2546"/>
    <mergeCell ref="AN2545:AO2546"/>
    <mergeCell ref="AP2545:AQ2546"/>
    <mergeCell ref="AR2545:AS2546"/>
    <mergeCell ref="AT2545:AU2546"/>
    <mergeCell ref="BH2545:BI2546"/>
    <mergeCell ref="BJ2545:BK2546"/>
    <mergeCell ref="BL2545:BN2546"/>
    <mergeCell ref="BO2545:BO2546"/>
    <mergeCell ref="BP2545:BP2546"/>
    <mergeCell ref="C2546:D2546"/>
    <mergeCell ref="AV2545:AW2546"/>
    <mergeCell ref="AX2545:AY2546"/>
    <mergeCell ref="AZ2545:BA2546"/>
    <mergeCell ref="BB2545:BC2546"/>
    <mergeCell ref="B2543:B2544"/>
    <mergeCell ref="C2543:D2543"/>
    <mergeCell ref="E2543:E2544"/>
    <mergeCell ref="F2543:F2544"/>
    <mergeCell ref="H2543:I2544"/>
    <mergeCell ref="J2543:K2544"/>
    <mergeCell ref="G2543:G2544"/>
    <mergeCell ref="L2543:M2544"/>
    <mergeCell ref="N2543:O2544"/>
    <mergeCell ref="P2543:Q2544"/>
    <mergeCell ref="R2543:S2544"/>
    <mergeCell ref="T2543:U2544"/>
    <mergeCell ref="V2543:W2544"/>
    <mergeCell ref="X2543:Y2544"/>
    <mergeCell ref="Z2543:AA2544"/>
    <mergeCell ref="AB2543:AC2544"/>
    <mergeCell ref="AD2543:AE2544"/>
    <mergeCell ref="AF2543:AG2544"/>
    <mergeCell ref="AH2543:AI2544"/>
    <mergeCell ref="BD2543:BE2544"/>
    <mergeCell ref="BF2543:BG2544"/>
    <mergeCell ref="AJ2543:AK2544"/>
    <mergeCell ref="AL2543:AM2544"/>
    <mergeCell ref="AN2543:AO2544"/>
    <mergeCell ref="AP2543:AQ2544"/>
    <mergeCell ref="AR2543:AS2544"/>
    <mergeCell ref="AT2543:AU2544"/>
    <mergeCell ref="BH2543:BI2544"/>
    <mergeCell ref="BJ2543:BK2544"/>
    <mergeCell ref="BL2543:BN2544"/>
    <mergeCell ref="BO2543:BO2544"/>
    <mergeCell ref="BP2543:BP2544"/>
    <mergeCell ref="C2544:D2544"/>
    <mergeCell ref="AV2543:AW2544"/>
    <mergeCell ref="AX2543:AY2544"/>
    <mergeCell ref="AZ2543:BA2544"/>
    <mergeCell ref="BB2543:BC2544"/>
    <mergeCell ref="B2541:B2542"/>
    <mergeCell ref="C2541:D2541"/>
    <mergeCell ref="E2541:E2542"/>
    <mergeCell ref="F2541:F2542"/>
    <mergeCell ref="H2541:I2542"/>
    <mergeCell ref="J2541:K2542"/>
    <mergeCell ref="G2541:G2542"/>
    <mergeCell ref="L2541:M2542"/>
    <mergeCell ref="N2541:O2542"/>
    <mergeCell ref="P2541:Q2542"/>
    <mergeCell ref="R2541:S2542"/>
    <mergeCell ref="T2541:U2542"/>
    <mergeCell ref="V2541:W2542"/>
    <mergeCell ref="X2541:Y2542"/>
    <mergeCell ref="Z2541:AA2542"/>
    <mergeCell ref="AB2541:AC2542"/>
    <mergeCell ref="AD2541:AE2542"/>
    <mergeCell ref="AF2541:AG2542"/>
    <mergeCell ref="AH2541:AI2542"/>
    <mergeCell ref="BD2541:BE2542"/>
    <mergeCell ref="BF2541:BG2542"/>
    <mergeCell ref="AJ2541:AK2542"/>
    <mergeCell ref="AL2541:AM2542"/>
    <mergeCell ref="AN2541:AO2542"/>
    <mergeCell ref="AP2541:AQ2542"/>
    <mergeCell ref="AR2541:AS2542"/>
    <mergeCell ref="AT2541:AU2542"/>
    <mergeCell ref="BH2541:BI2542"/>
    <mergeCell ref="BJ2541:BK2542"/>
    <mergeCell ref="BL2541:BN2542"/>
    <mergeCell ref="BO2541:BO2542"/>
    <mergeCell ref="BP2541:BP2542"/>
    <mergeCell ref="C2542:D2542"/>
    <mergeCell ref="AV2541:AW2542"/>
    <mergeCell ref="AX2541:AY2542"/>
    <mergeCell ref="AZ2541:BA2542"/>
    <mergeCell ref="BB2541:BC2542"/>
    <mergeCell ref="B2539:B2540"/>
    <mergeCell ref="C2539:D2539"/>
    <mergeCell ref="E2539:E2540"/>
    <mergeCell ref="F2539:F2540"/>
    <mergeCell ref="H2539:I2540"/>
    <mergeCell ref="J2539:K2540"/>
    <mergeCell ref="G2539:G2540"/>
    <mergeCell ref="L2539:M2540"/>
    <mergeCell ref="N2539:O2540"/>
    <mergeCell ref="P2539:Q2540"/>
    <mergeCell ref="R2539:S2540"/>
    <mergeCell ref="T2539:U2540"/>
    <mergeCell ref="V2539:W2540"/>
    <mergeCell ref="X2539:Y2540"/>
    <mergeCell ref="Z2539:AA2540"/>
    <mergeCell ref="AB2539:AC2540"/>
    <mergeCell ref="AD2539:AE2540"/>
    <mergeCell ref="AF2539:AG2540"/>
    <mergeCell ref="AH2539:AI2540"/>
    <mergeCell ref="BD2539:BE2540"/>
    <mergeCell ref="BF2539:BG2540"/>
    <mergeCell ref="AJ2539:AK2540"/>
    <mergeCell ref="AL2539:AM2540"/>
    <mergeCell ref="AN2539:AO2540"/>
    <mergeCell ref="AP2539:AQ2540"/>
    <mergeCell ref="AR2539:AS2540"/>
    <mergeCell ref="AT2539:AU2540"/>
    <mergeCell ref="BH2539:BI2540"/>
    <mergeCell ref="BJ2539:BK2540"/>
    <mergeCell ref="BL2539:BN2540"/>
    <mergeCell ref="BO2539:BO2540"/>
    <mergeCell ref="BP2539:BP2540"/>
    <mergeCell ref="C2540:D2540"/>
    <mergeCell ref="AV2539:AW2540"/>
    <mergeCell ref="AX2539:AY2540"/>
    <mergeCell ref="AZ2539:BA2540"/>
    <mergeCell ref="BB2539:BC2540"/>
    <mergeCell ref="B2537:B2538"/>
    <mergeCell ref="C2537:D2537"/>
    <mergeCell ref="E2537:E2538"/>
    <mergeCell ref="F2537:F2538"/>
    <mergeCell ref="H2537:I2538"/>
    <mergeCell ref="J2537:K2538"/>
    <mergeCell ref="G2537:G2538"/>
    <mergeCell ref="L2537:M2538"/>
    <mergeCell ref="N2537:O2538"/>
    <mergeCell ref="P2537:Q2538"/>
    <mergeCell ref="R2537:S2538"/>
    <mergeCell ref="T2537:U2538"/>
    <mergeCell ref="V2537:W2538"/>
    <mergeCell ref="X2537:Y2538"/>
    <mergeCell ref="Z2537:AA2538"/>
    <mergeCell ref="AB2537:AC2538"/>
    <mergeCell ref="AD2537:AE2538"/>
    <mergeCell ref="AF2537:AG2538"/>
    <mergeCell ref="AH2537:AI2538"/>
    <mergeCell ref="BD2537:BE2538"/>
    <mergeCell ref="BF2537:BG2538"/>
    <mergeCell ref="AJ2537:AK2538"/>
    <mergeCell ref="AL2537:AM2538"/>
    <mergeCell ref="AN2537:AO2538"/>
    <mergeCell ref="AP2537:AQ2538"/>
    <mergeCell ref="AR2537:AS2538"/>
    <mergeCell ref="AT2537:AU2538"/>
    <mergeCell ref="BH2537:BI2538"/>
    <mergeCell ref="BJ2537:BK2538"/>
    <mergeCell ref="BL2537:BN2538"/>
    <mergeCell ref="BO2537:BO2538"/>
    <mergeCell ref="BP2537:BP2538"/>
    <mergeCell ref="C2538:D2538"/>
    <mergeCell ref="AV2537:AW2538"/>
    <mergeCell ref="AX2537:AY2538"/>
    <mergeCell ref="AZ2537:BA2538"/>
    <mergeCell ref="BB2537:BC2538"/>
    <mergeCell ref="B2535:B2536"/>
    <mergeCell ref="C2535:D2535"/>
    <mergeCell ref="E2535:E2536"/>
    <mergeCell ref="F2535:F2536"/>
    <mergeCell ref="H2535:I2536"/>
    <mergeCell ref="J2535:K2536"/>
    <mergeCell ref="G2535:G2536"/>
    <mergeCell ref="L2535:M2536"/>
    <mergeCell ref="N2535:O2536"/>
    <mergeCell ref="P2535:Q2536"/>
    <mergeCell ref="R2535:S2536"/>
    <mergeCell ref="T2535:U2536"/>
    <mergeCell ref="V2535:W2536"/>
    <mergeCell ref="X2535:Y2536"/>
    <mergeCell ref="Z2535:AA2536"/>
    <mergeCell ref="AB2535:AC2536"/>
    <mergeCell ref="AD2535:AE2536"/>
    <mergeCell ref="AF2535:AG2536"/>
    <mergeCell ref="AH2535:AI2536"/>
    <mergeCell ref="BD2535:BE2536"/>
    <mergeCell ref="BF2535:BG2536"/>
    <mergeCell ref="AJ2535:AK2536"/>
    <mergeCell ref="AL2535:AM2536"/>
    <mergeCell ref="AN2535:AO2536"/>
    <mergeCell ref="AP2535:AQ2536"/>
    <mergeCell ref="AR2535:AS2536"/>
    <mergeCell ref="AT2535:AU2536"/>
    <mergeCell ref="BH2535:BI2536"/>
    <mergeCell ref="BJ2535:BK2536"/>
    <mergeCell ref="BL2535:BN2536"/>
    <mergeCell ref="BO2535:BO2536"/>
    <mergeCell ref="BP2535:BP2536"/>
    <mergeCell ref="C2536:D2536"/>
    <mergeCell ref="AV2535:AW2536"/>
    <mergeCell ref="AX2535:AY2536"/>
    <mergeCell ref="AZ2535:BA2536"/>
    <mergeCell ref="BB2535:BC2536"/>
    <mergeCell ref="B2533:B2534"/>
    <mergeCell ref="C2533:D2533"/>
    <mergeCell ref="E2533:E2534"/>
    <mergeCell ref="F2533:F2534"/>
    <mergeCell ref="H2533:I2534"/>
    <mergeCell ref="J2533:K2534"/>
    <mergeCell ref="G2533:G2534"/>
    <mergeCell ref="L2533:M2534"/>
    <mergeCell ref="N2533:O2534"/>
    <mergeCell ref="P2533:Q2534"/>
    <mergeCell ref="R2533:S2534"/>
    <mergeCell ref="T2533:U2534"/>
    <mergeCell ref="V2533:W2534"/>
    <mergeCell ref="X2533:Y2534"/>
    <mergeCell ref="Z2533:AA2534"/>
    <mergeCell ref="AB2533:AC2534"/>
    <mergeCell ref="AD2533:AE2534"/>
    <mergeCell ref="AF2533:AG2534"/>
    <mergeCell ref="AH2533:AI2534"/>
    <mergeCell ref="BD2533:BE2534"/>
    <mergeCell ref="BF2533:BG2534"/>
    <mergeCell ref="AJ2533:AK2534"/>
    <mergeCell ref="AL2533:AM2534"/>
    <mergeCell ref="AN2533:AO2534"/>
    <mergeCell ref="AP2533:AQ2534"/>
    <mergeCell ref="AR2533:AS2534"/>
    <mergeCell ref="AT2533:AU2534"/>
    <mergeCell ref="BH2533:BI2534"/>
    <mergeCell ref="BJ2533:BK2534"/>
    <mergeCell ref="BL2533:BN2534"/>
    <mergeCell ref="BO2533:BO2534"/>
    <mergeCell ref="BP2533:BP2534"/>
    <mergeCell ref="C2534:D2534"/>
    <mergeCell ref="AV2533:AW2534"/>
    <mergeCell ref="AX2533:AY2534"/>
    <mergeCell ref="AZ2533:BA2534"/>
    <mergeCell ref="BB2533:BC2534"/>
    <mergeCell ref="AL2530:AM2530"/>
    <mergeCell ref="AN2530:AO2530"/>
    <mergeCell ref="AP2530:AQ2530"/>
    <mergeCell ref="BD2530:BE2530"/>
    <mergeCell ref="BF2529:BK2529"/>
    <mergeCell ref="BL2529:BN2530"/>
    <mergeCell ref="AR2530:AS2530"/>
    <mergeCell ref="AT2530:AU2530"/>
    <mergeCell ref="AV2530:AW2530"/>
    <mergeCell ref="AX2530:AY2530"/>
    <mergeCell ref="BH2530:BI2530"/>
    <mergeCell ref="BJ2530:BK2530"/>
    <mergeCell ref="AZ2530:BA2530"/>
    <mergeCell ref="BB2530:BC2530"/>
    <mergeCell ref="BO2529:BO2530"/>
    <mergeCell ref="BP2529:BP2530"/>
    <mergeCell ref="AZ2529:BE2529"/>
    <mergeCell ref="J2530:K2530"/>
    <mergeCell ref="L2530:M2530"/>
    <mergeCell ref="N2530:O2530"/>
    <mergeCell ref="P2530:Q2530"/>
    <mergeCell ref="R2530:S2530"/>
    <mergeCell ref="T2530:U2530"/>
    <mergeCell ref="AB2530:AC2530"/>
    <mergeCell ref="AD2530:AE2530"/>
    <mergeCell ref="BF2530:BG2530"/>
    <mergeCell ref="B2531:B2532"/>
    <mergeCell ref="C2531:D2531"/>
    <mergeCell ref="E2531:E2532"/>
    <mergeCell ref="F2531:F2532"/>
    <mergeCell ref="H2531:I2532"/>
    <mergeCell ref="J2531:K2532"/>
    <mergeCell ref="G2531:G2532"/>
    <mergeCell ref="L2531:M2532"/>
    <mergeCell ref="N2531:O2532"/>
    <mergeCell ref="AN2531:AO2532"/>
    <mergeCell ref="AP2531:AQ2532"/>
    <mergeCell ref="P2531:Q2532"/>
    <mergeCell ref="R2531:S2532"/>
    <mergeCell ref="T2531:U2532"/>
    <mergeCell ref="V2531:W2532"/>
    <mergeCell ref="X2531:Y2532"/>
    <mergeCell ref="Z2531:AA2532"/>
    <mergeCell ref="BL2531:BN2532"/>
    <mergeCell ref="BO2531:BO2532"/>
    <mergeCell ref="AB2531:AC2532"/>
    <mergeCell ref="AD2531:AE2532"/>
    <mergeCell ref="AF2531:AG2532"/>
    <mergeCell ref="AH2531:AI2532"/>
    <mergeCell ref="BD2531:BE2532"/>
    <mergeCell ref="BF2531:BG2532"/>
    <mergeCell ref="AJ2531:AK2532"/>
    <mergeCell ref="AL2531:AM2532"/>
    <mergeCell ref="BP2531:BP2532"/>
    <mergeCell ref="C2532:D2532"/>
    <mergeCell ref="AV2531:AW2532"/>
    <mergeCell ref="AX2531:AY2532"/>
    <mergeCell ref="AZ2531:BA2532"/>
    <mergeCell ref="BB2531:BC2532"/>
    <mergeCell ref="AR2531:AS2532"/>
    <mergeCell ref="AT2531:AU2532"/>
    <mergeCell ref="BH2531:BI2532"/>
    <mergeCell ref="BJ2531:BK2532"/>
    <mergeCell ref="BP2466:BP2467"/>
    <mergeCell ref="BO2407:BO2408"/>
    <mergeCell ref="BP2407:BP2408"/>
    <mergeCell ref="BO2409:BO2410"/>
    <mergeCell ref="BP2409:BP2410"/>
    <mergeCell ref="BO2411:BO2412"/>
    <mergeCell ref="BO76:BO77"/>
    <mergeCell ref="BP76:BP77"/>
    <mergeCell ref="BO78:BO79"/>
    <mergeCell ref="BP78:BP79"/>
    <mergeCell ref="BO80:BO81"/>
    <mergeCell ref="BP80:BP81"/>
    <mergeCell ref="BP82:BP83"/>
    <mergeCell ref="BO88:BO89"/>
    <mergeCell ref="BP88:BP89"/>
    <mergeCell ref="BO90:BO91"/>
    <mergeCell ref="BP90:BP91"/>
    <mergeCell ref="BO94:BO95"/>
    <mergeCell ref="BP94:BP95"/>
    <mergeCell ref="BO92:BO93"/>
    <mergeCell ref="BP92:BP93"/>
    <mergeCell ref="BP86:BP87"/>
    <mergeCell ref="BO96:BO97"/>
    <mergeCell ref="BP96:BP97"/>
    <mergeCell ref="BO100:BO101"/>
    <mergeCell ref="BP100:BP101"/>
    <mergeCell ref="BO98:BO99"/>
    <mergeCell ref="BP98:BP99"/>
    <mergeCell ref="BO102:BO103"/>
    <mergeCell ref="BP102:BP103"/>
    <mergeCell ref="BO112:BO113"/>
    <mergeCell ref="BP112:BP113"/>
    <mergeCell ref="BO104:BO105"/>
    <mergeCell ref="BP104:BP105"/>
    <mergeCell ref="BO118:BO119"/>
    <mergeCell ref="BP118:BP119"/>
    <mergeCell ref="BO106:BO107"/>
    <mergeCell ref="BP106:BP107"/>
    <mergeCell ref="BO108:BO109"/>
    <mergeCell ref="BP108:BP109"/>
    <mergeCell ref="BO110:BO111"/>
    <mergeCell ref="BP110:BP111"/>
    <mergeCell ref="BP2106:BP2107"/>
    <mergeCell ref="BO2035:BO2036"/>
    <mergeCell ref="BP2035:BP2036"/>
    <mergeCell ref="BO2037:BO2038"/>
    <mergeCell ref="BP2037:BP2038"/>
    <mergeCell ref="BO2094:BO2095"/>
    <mergeCell ref="BP2094:BP2095"/>
    <mergeCell ref="BO2039:BO2040"/>
    <mergeCell ref="BP2039:BP2040"/>
    <mergeCell ref="BO2041:BO2042"/>
    <mergeCell ref="BP2230:BP2231"/>
    <mergeCell ref="BO2100:BO2101"/>
    <mergeCell ref="BP2100:BP2101"/>
    <mergeCell ref="BO2102:BO2103"/>
    <mergeCell ref="BP2102:BP2103"/>
    <mergeCell ref="BO2222:BO2223"/>
    <mergeCell ref="BP2222:BP2223"/>
    <mergeCell ref="BO2104:BO2105"/>
    <mergeCell ref="BO177:BO178"/>
    <mergeCell ref="BP177:BP178"/>
    <mergeCell ref="BP2104:BP2105"/>
    <mergeCell ref="BO2106:BO2107"/>
    <mergeCell ref="BP2297:BP2298"/>
    <mergeCell ref="BO2224:BO2225"/>
    <mergeCell ref="BP2224:BP2225"/>
    <mergeCell ref="BO2279:BO2280"/>
    <mergeCell ref="BP2279:BP2280"/>
    <mergeCell ref="BO2226:BO2227"/>
    <mergeCell ref="BP2226:BP2227"/>
    <mergeCell ref="BO2228:BO2229"/>
    <mergeCell ref="BP2228:BP2229"/>
    <mergeCell ref="BO2230:BO2231"/>
    <mergeCell ref="BP2411:BP2412"/>
    <mergeCell ref="BO2403:BO2404"/>
    <mergeCell ref="BP2403:BP2404"/>
    <mergeCell ref="BO2291:BO2292"/>
    <mergeCell ref="BP2291:BP2292"/>
    <mergeCell ref="BO2293:BO2294"/>
    <mergeCell ref="BP2293:BP2294"/>
    <mergeCell ref="BO2295:BO2296"/>
    <mergeCell ref="BP2295:BP2296"/>
    <mergeCell ref="BO2297:BO2298"/>
    <mergeCell ref="BO1478:BO1479"/>
    <mergeCell ref="BP1478:BP1479"/>
    <mergeCell ref="BO1533:BO1534"/>
    <mergeCell ref="BP1533:BP1534"/>
    <mergeCell ref="BO1476:BO1477"/>
    <mergeCell ref="BP1476:BP1477"/>
    <mergeCell ref="BP1480:BP1481"/>
    <mergeCell ref="BO1535:BO1536"/>
    <mergeCell ref="BP1535:BP1536"/>
    <mergeCell ref="BO1537:BO1538"/>
    <mergeCell ref="BP1537:BP1538"/>
    <mergeCell ref="BO1539:BO1540"/>
    <mergeCell ref="BP1539:BP1540"/>
    <mergeCell ref="BP1649:BP1650"/>
    <mergeCell ref="BO1710:BO1711"/>
    <mergeCell ref="BP1710:BP1711"/>
    <mergeCell ref="BO1655:BO1656"/>
    <mergeCell ref="BP1655:BP1656"/>
    <mergeCell ref="BO1657:BO1658"/>
    <mergeCell ref="BP1657:BP1658"/>
    <mergeCell ref="BO1659:BO1660"/>
    <mergeCell ref="BP1659:BP1660"/>
    <mergeCell ref="BO1661:BO1662"/>
    <mergeCell ref="BP1661:BP1662"/>
    <mergeCell ref="BO1663:BO1664"/>
    <mergeCell ref="BP1663:BP1664"/>
    <mergeCell ref="BP1852:BP1853"/>
    <mergeCell ref="BO1836:BO1837"/>
    <mergeCell ref="BP1836:BP1837"/>
    <mergeCell ref="BO1722:BO1723"/>
    <mergeCell ref="BP1722:BP1723"/>
    <mergeCell ref="BO1724:BO1725"/>
    <mergeCell ref="BP1724:BP1725"/>
    <mergeCell ref="BO1846:BO1847"/>
    <mergeCell ref="BP1846:BP1847"/>
    <mergeCell ref="BO1848:BO1849"/>
    <mergeCell ref="BP1848:BP1849"/>
    <mergeCell ref="BO1850:BO1851"/>
    <mergeCell ref="BP1850:BP1851"/>
    <mergeCell ref="BO1852:BO1853"/>
    <mergeCell ref="BP1732:BP1733"/>
    <mergeCell ref="BO1718:BO1719"/>
    <mergeCell ref="BN1704:BP1705"/>
    <mergeCell ref="BO1687:BO1688"/>
    <mergeCell ref="BO1088:BO1089"/>
    <mergeCell ref="BP1088:BP1089"/>
    <mergeCell ref="BO1090:BO1091"/>
    <mergeCell ref="BP1090:BP1091"/>
    <mergeCell ref="BO1033:BO1034"/>
    <mergeCell ref="BP1033:BP1034"/>
    <mergeCell ref="BO1035:BO1036"/>
    <mergeCell ref="BP1035:BP1036"/>
    <mergeCell ref="BO1037:BO1038"/>
    <mergeCell ref="BP1037:BP1038"/>
    <mergeCell ref="BO1332:BO1333"/>
    <mergeCell ref="BP1332:BP1333"/>
    <mergeCell ref="BO1277:BO1278"/>
    <mergeCell ref="BP1277:BP1278"/>
    <mergeCell ref="BO1279:BO1280"/>
    <mergeCell ref="BP1279:BP1280"/>
    <mergeCell ref="BO1281:BO1282"/>
    <mergeCell ref="BP1281:BP1282"/>
    <mergeCell ref="BO1283:BO1284"/>
    <mergeCell ref="BP1283:BP1284"/>
    <mergeCell ref="BP1458:BP1459"/>
    <mergeCell ref="BO1395:BO1396"/>
    <mergeCell ref="BP1395:BP1396"/>
    <mergeCell ref="BO1397:BO1398"/>
    <mergeCell ref="BO1468:BO1469"/>
    <mergeCell ref="BP1468:BP1469"/>
    <mergeCell ref="BO1403:BO1404"/>
    <mergeCell ref="BP1403:BP1404"/>
    <mergeCell ref="BO1405:BO1406"/>
    <mergeCell ref="BP1405:BP1406"/>
    <mergeCell ref="BO1039:BO1040"/>
    <mergeCell ref="BP1039:BP1040"/>
    <mergeCell ref="BO1041:BO1042"/>
    <mergeCell ref="BP1041:BP1042"/>
    <mergeCell ref="BO1043:BO1044"/>
    <mergeCell ref="BP1043:BP1044"/>
    <mergeCell ref="BO1084:BO1085"/>
    <mergeCell ref="BP1084:BP1085"/>
    <mergeCell ref="BN1074:BP1075"/>
    <mergeCell ref="BO1118:BO1119"/>
    <mergeCell ref="BP1118:BP1119"/>
    <mergeCell ref="BO1120:BO1121"/>
    <mergeCell ref="BP1120:BP1121"/>
    <mergeCell ref="BO1126:BO1127"/>
    <mergeCell ref="BP1126:BP1127"/>
    <mergeCell ref="BO1112:BO1113"/>
    <mergeCell ref="BP1112:BP1113"/>
    <mergeCell ref="BO1114:BO1115"/>
    <mergeCell ref="BP1114:BP1115"/>
    <mergeCell ref="BO1116:BO1117"/>
    <mergeCell ref="BP1116:BP1117"/>
    <mergeCell ref="BO1106:BO1107"/>
    <mergeCell ref="BP1106:BP1107"/>
    <mergeCell ref="BO1108:BO1109"/>
    <mergeCell ref="BP1108:BP1109"/>
    <mergeCell ref="BO1110:BO1111"/>
    <mergeCell ref="BP1110:BP1111"/>
    <mergeCell ref="BO1100:BO1101"/>
    <mergeCell ref="BL1063:BN1064"/>
    <mergeCell ref="BJ1131:BL1131"/>
    <mergeCell ref="BL1061:BN1062"/>
    <mergeCell ref="BJ1065:BK1065"/>
    <mergeCell ref="BJ1057:BK1058"/>
    <mergeCell ref="BJ1053:BK1054"/>
    <mergeCell ref="BP13:BP14"/>
    <mergeCell ref="BP15:BP16"/>
    <mergeCell ref="BP17:BP18"/>
    <mergeCell ref="BP19:BP20"/>
    <mergeCell ref="BP21:BP22"/>
    <mergeCell ref="BP23:BP24"/>
    <mergeCell ref="BP25:BP26"/>
    <mergeCell ref="BP27:BP28"/>
    <mergeCell ref="BP29:BP30"/>
    <mergeCell ref="BP31:BP32"/>
    <mergeCell ref="BP33:BP34"/>
    <mergeCell ref="BP35:BP36"/>
    <mergeCell ref="BP37:BP38"/>
    <mergeCell ref="BP39:BP40"/>
    <mergeCell ref="BP41:BP42"/>
    <mergeCell ref="BP43:BP44"/>
    <mergeCell ref="BP45:BP46"/>
    <mergeCell ref="BP47:BP48"/>
    <mergeCell ref="BP49:BP50"/>
    <mergeCell ref="BP55:BP56"/>
    <mergeCell ref="BO74:BO75"/>
    <mergeCell ref="BP74:BP75"/>
    <mergeCell ref="BO72:BO73"/>
    <mergeCell ref="BP72:BP73"/>
    <mergeCell ref="BO135:BO136"/>
    <mergeCell ref="BP135:BP136"/>
    <mergeCell ref="BO84:BO85"/>
    <mergeCell ref="BP84:BP85"/>
    <mergeCell ref="BO86:BO87"/>
    <mergeCell ref="BO137:BO138"/>
    <mergeCell ref="BP137:BP138"/>
    <mergeCell ref="BO198:BO199"/>
    <mergeCell ref="BP198:BP199"/>
    <mergeCell ref="BO139:BO140"/>
    <mergeCell ref="BP139:BP140"/>
    <mergeCell ref="BO141:BO142"/>
    <mergeCell ref="BN192:BP193"/>
    <mergeCell ref="BP141:BP142"/>
    <mergeCell ref="BO82:BO83"/>
    <mergeCell ref="BL177:BN178"/>
    <mergeCell ref="BL179:BN180"/>
    <mergeCell ref="BO179:BO180"/>
    <mergeCell ref="BP179:BP180"/>
    <mergeCell ref="BD69:BM69"/>
    <mergeCell ref="BD13:BE14"/>
    <mergeCell ref="BF13:BG14"/>
    <mergeCell ref="BH13:BI14"/>
    <mergeCell ref="BJ13:BK14"/>
    <mergeCell ref="BL13:BN14"/>
    <mergeCell ref="BF55:BG56"/>
    <mergeCell ref="BH55:BI56"/>
    <mergeCell ref="BJ55:BK56"/>
    <mergeCell ref="BL55:BN56"/>
    <mergeCell ref="BL161:BN162"/>
    <mergeCell ref="BJ161:BK162"/>
    <mergeCell ref="BH161:BI162"/>
    <mergeCell ref="BF161:BG162"/>
    <mergeCell ref="BD161:BE162"/>
    <mergeCell ref="BJ159:BK160"/>
    <mergeCell ref="BH159:BI160"/>
    <mergeCell ref="BF159:BG160"/>
    <mergeCell ref="BD159:BE160"/>
    <mergeCell ref="BL153:BN154"/>
    <mergeCell ref="BJ153:BK154"/>
    <mergeCell ref="J2515:K2515"/>
    <mergeCell ref="L2515:M2515"/>
    <mergeCell ref="N2515:O2515"/>
    <mergeCell ref="AT2514:AU2514"/>
    <mergeCell ref="AV2514:AW2514"/>
    <mergeCell ref="V2514:W2514"/>
    <mergeCell ref="X2514:Y2514"/>
    <mergeCell ref="Z2514:AA2514"/>
    <mergeCell ref="AB2514:AC2514"/>
    <mergeCell ref="W2517:Y2517"/>
    <mergeCell ref="B2517:C2517"/>
    <mergeCell ref="D2517:E2517"/>
    <mergeCell ref="H2517:J2517"/>
    <mergeCell ref="L2517:N2517"/>
    <mergeCell ref="O2517:R2517"/>
    <mergeCell ref="S2517:U2517"/>
    <mergeCell ref="BO13:BO14"/>
    <mergeCell ref="BO15:BO16"/>
    <mergeCell ref="BO17:BO18"/>
    <mergeCell ref="BO19:BO20"/>
    <mergeCell ref="BO21:BO22"/>
    <mergeCell ref="BF2514:BG2514"/>
    <mergeCell ref="BH2514:BI2514"/>
    <mergeCell ref="BJ2514:BK2514"/>
    <mergeCell ref="BL2514:BN2514"/>
    <mergeCell ref="BO23:BO24"/>
    <mergeCell ref="BO25:BO26"/>
    <mergeCell ref="BO27:BO28"/>
    <mergeCell ref="BO29:BO30"/>
    <mergeCell ref="BO31:BO32"/>
    <mergeCell ref="BO33:BO34"/>
    <mergeCell ref="BO35:BO36"/>
    <mergeCell ref="BO37:BO38"/>
    <mergeCell ref="BO39:BO40"/>
    <mergeCell ref="BO41:BO42"/>
    <mergeCell ref="BO43:BO44"/>
    <mergeCell ref="BO45:BO46"/>
    <mergeCell ref="BO47:BO48"/>
    <mergeCell ref="BO49:BO50"/>
    <mergeCell ref="BO55:BO56"/>
    <mergeCell ref="BO200:BO201"/>
    <mergeCell ref="BO1082:BO1083"/>
    <mergeCell ref="BO1029:BO1030"/>
    <mergeCell ref="BO2405:BO2406"/>
    <mergeCell ref="BO2466:BO2467"/>
    <mergeCell ref="AN816:AP816"/>
    <mergeCell ref="AN1007:AP1007"/>
    <mergeCell ref="AQ1007:AT1007"/>
    <mergeCell ref="AE949:AM949"/>
    <mergeCell ref="AN949:BM949"/>
    <mergeCell ref="Z942:AI942"/>
    <mergeCell ref="AN942:AP942"/>
    <mergeCell ref="AQ942:AT942"/>
    <mergeCell ref="BB942:BE942"/>
    <mergeCell ref="BA945:BN945"/>
    <mergeCell ref="E949:AC949"/>
    <mergeCell ref="BF1133:BH1133"/>
    <mergeCell ref="BJ1133:BL1133"/>
    <mergeCell ref="AH951:AM951"/>
    <mergeCell ref="AN951:AZ951"/>
    <mergeCell ref="AE1012:AM1012"/>
    <mergeCell ref="AN1012:BM1012"/>
    <mergeCell ref="AH1014:AM1014"/>
    <mergeCell ref="AN1014:AZ1014"/>
    <mergeCell ref="B2512:C2513"/>
    <mergeCell ref="D2512:E2513"/>
    <mergeCell ref="H2512:I2513"/>
    <mergeCell ref="J2512:K2513"/>
    <mergeCell ref="L2512:M2513"/>
    <mergeCell ref="N2512:O2513"/>
    <mergeCell ref="AJ2512:AK2513"/>
    <mergeCell ref="AL2512:AM2513"/>
    <mergeCell ref="P2512:Q2513"/>
    <mergeCell ref="R2512:S2513"/>
    <mergeCell ref="T2512:U2513"/>
    <mergeCell ref="V2512:W2513"/>
    <mergeCell ref="X2512:Y2513"/>
    <mergeCell ref="Z2512:AA2513"/>
    <mergeCell ref="BH2512:BI2513"/>
    <mergeCell ref="BJ2512:BK2513"/>
    <mergeCell ref="AN2512:AO2513"/>
    <mergeCell ref="AP2512:AQ2513"/>
    <mergeCell ref="AR2512:AS2513"/>
    <mergeCell ref="AT2512:AU2513"/>
    <mergeCell ref="AV2512:AW2513"/>
    <mergeCell ref="AX2512:AY2513"/>
    <mergeCell ref="R2514:S2514"/>
    <mergeCell ref="T2514:U2514"/>
    <mergeCell ref="AZ2512:BA2513"/>
    <mergeCell ref="BB2512:BC2513"/>
    <mergeCell ref="BD2512:BE2513"/>
    <mergeCell ref="BF2512:BG2513"/>
    <mergeCell ref="AB2512:AC2513"/>
    <mergeCell ref="AD2512:AE2513"/>
    <mergeCell ref="AF2512:AG2513"/>
    <mergeCell ref="AH2512:AI2513"/>
    <mergeCell ref="AD2514:AE2514"/>
    <mergeCell ref="AF2514:AG2514"/>
    <mergeCell ref="B2514:C2514"/>
    <mergeCell ref="D2514:E2514"/>
    <mergeCell ref="H2514:I2514"/>
    <mergeCell ref="J2514:K2514"/>
    <mergeCell ref="L2514:M2514"/>
    <mergeCell ref="N2514:O2514"/>
    <mergeCell ref="P2514:Q2514"/>
    <mergeCell ref="AX2514:AY2514"/>
    <mergeCell ref="AZ2514:BA2514"/>
    <mergeCell ref="BB2514:BC2514"/>
    <mergeCell ref="BD2514:BE2514"/>
    <mergeCell ref="AH2514:AI2514"/>
    <mergeCell ref="AJ2514:AK2514"/>
    <mergeCell ref="AL2514:AM2514"/>
    <mergeCell ref="AN2514:AO2514"/>
    <mergeCell ref="AP2514:AQ2514"/>
    <mergeCell ref="AR2514:AS2514"/>
    <mergeCell ref="B2506:B2507"/>
    <mergeCell ref="C2506:D2506"/>
    <mergeCell ref="E2506:E2507"/>
    <mergeCell ref="F2506:F2507"/>
    <mergeCell ref="H2506:I2507"/>
    <mergeCell ref="J2506:K2507"/>
    <mergeCell ref="L2506:M2507"/>
    <mergeCell ref="N2506:O2507"/>
    <mergeCell ref="P2506:Q2507"/>
    <mergeCell ref="R2506:S2507"/>
    <mergeCell ref="T2506:U2507"/>
    <mergeCell ref="V2506:W2507"/>
    <mergeCell ref="X2506:Y2507"/>
    <mergeCell ref="Z2506:AA2507"/>
    <mergeCell ref="AB2506:AC2507"/>
    <mergeCell ref="AD2506:AE2507"/>
    <mergeCell ref="AF2506:AG2507"/>
    <mergeCell ref="AH2506:AI2507"/>
    <mergeCell ref="AJ2506:AK2507"/>
    <mergeCell ref="AL2506:AM2507"/>
    <mergeCell ref="AN2506:AO2507"/>
    <mergeCell ref="AP2506:AQ2507"/>
    <mergeCell ref="AR2506:AS2507"/>
    <mergeCell ref="AT2506:AU2507"/>
    <mergeCell ref="AV2506:AW2507"/>
    <mergeCell ref="AX2506:AY2507"/>
    <mergeCell ref="AZ2506:BA2507"/>
    <mergeCell ref="BB2506:BC2507"/>
    <mergeCell ref="BD2506:BE2507"/>
    <mergeCell ref="BF2506:BG2507"/>
    <mergeCell ref="BH2506:BI2507"/>
    <mergeCell ref="BJ2506:BK2507"/>
    <mergeCell ref="BL2506:BN2507"/>
    <mergeCell ref="C2507:D2507"/>
    <mergeCell ref="B2504:B2505"/>
    <mergeCell ref="C2504:D2504"/>
    <mergeCell ref="E2504:E2505"/>
    <mergeCell ref="F2504:F2505"/>
    <mergeCell ref="H2504:I2505"/>
    <mergeCell ref="J2504:K2505"/>
    <mergeCell ref="AL2504:AM2505"/>
    <mergeCell ref="AN2504:AO2505"/>
    <mergeCell ref="L2504:M2505"/>
    <mergeCell ref="N2504:O2505"/>
    <mergeCell ref="P2504:Q2505"/>
    <mergeCell ref="R2504:S2505"/>
    <mergeCell ref="T2504:U2505"/>
    <mergeCell ref="V2504:W2505"/>
    <mergeCell ref="BF2504:BG2505"/>
    <mergeCell ref="BH2504:BI2505"/>
    <mergeCell ref="BJ2504:BK2505"/>
    <mergeCell ref="BL2504:BN2505"/>
    <mergeCell ref="X2504:Y2505"/>
    <mergeCell ref="Z2504:AA2505"/>
    <mergeCell ref="AB2504:AC2505"/>
    <mergeCell ref="AD2504:AE2505"/>
    <mergeCell ref="AF2504:AG2505"/>
    <mergeCell ref="BB2504:BC2505"/>
    <mergeCell ref="C2505:D2505"/>
    <mergeCell ref="AT2504:AU2505"/>
    <mergeCell ref="AV2504:AW2505"/>
    <mergeCell ref="AX2504:AY2505"/>
    <mergeCell ref="AZ2504:BA2505"/>
    <mergeCell ref="BD2504:BE2505"/>
    <mergeCell ref="AP2504:AQ2505"/>
    <mergeCell ref="AR2504:AS2505"/>
    <mergeCell ref="AH2504:AI2505"/>
    <mergeCell ref="AJ2504:AK2505"/>
    <mergeCell ref="B2502:B2503"/>
    <mergeCell ref="C2502:D2502"/>
    <mergeCell ref="E2502:E2503"/>
    <mergeCell ref="F2502:F2503"/>
    <mergeCell ref="H2502:I2503"/>
    <mergeCell ref="J2502:K2503"/>
    <mergeCell ref="L2502:M2503"/>
    <mergeCell ref="N2502:O2503"/>
    <mergeCell ref="P2502:Q2503"/>
    <mergeCell ref="R2502:S2503"/>
    <mergeCell ref="T2502:U2503"/>
    <mergeCell ref="V2502:W2503"/>
    <mergeCell ref="X2502:Y2503"/>
    <mergeCell ref="Z2502:AA2503"/>
    <mergeCell ref="AB2502:AC2503"/>
    <mergeCell ref="AD2502:AE2503"/>
    <mergeCell ref="AF2502:AG2503"/>
    <mergeCell ref="AH2502:AI2503"/>
    <mergeCell ref="AJ2502:AK2503"/>
    <mergeCell ref="AL2502:AM2503"/>
    <mergeCell ref="AN2502:AO2503"/>
    <mergeCell ref="AP2502:AQ2503"/>
    <mergeCell ref="AR2502:AS2503"/>
    <mergeCell ref="AT2502:AU2503"/>
    <mergeCell ref="AV2502:AW2503"/>
    <mergeCell ref="AX2502:AY2503"/>
    <mergeCell ref="AZ2502:BA2503"/>
    <mergeCell ref="BB2502:BC2503"/>
    <mergeCell ref="BD2502:BE2503"/>
    <mergeCell ref="BF2502:BG2503"/>
    <mergeCell ref="BH2502:BI2503"/>
    <mergeCell ref="BJ2502:BK2503"/>
    <mergeCell ref="BL2502:BN2503"/>
    <mergeCell ref="C2503:D2503"/>
    <mergeCell ref="B2500:B2501"/>
    <mergeCell ref="C2500:D2500"/>
    <mergeCell ref="E2500:E2501"/>
    <mergeCell ref="F2500:F2501"/>
    <mergeCell ref="H2500:I2501"/>
    <mergeCell ref="J2500:K2501"/>
    <mergeCell ref="AL2500:AM2501"/>
    <mergeCell ref="AN2500:AO2501"/>
    <mergeCell ref="L2500:M2501"/>
    <mergeCell ref="N2500:O2501"/>
    <mergeCell ref="P2500:Q2501"/>
    <mergeCell ref="R2500:S2501"/>
    <mergeCell ref="T2500:U2501"/>
    <mergeCell ref="V2500:W2501"/>
    <mergeCell ref="BF2500:BG2501"/>
    <mergeCell ref="BH2500:BI2501"/>
    <mergeCell ref="BJ2500:BK2501"/>
    <mergeCell ref="BL2500:BN2501"/>
    <mergeCell ref="X2500:Y2501"/>
    <mergeCell ref="Z2500:AA2501"/>
    <mergeCell ref="AB2500:AC2501"/>
    <mergeCell ref="AD2500:AE2501"/>
    <mergeCell ref="AF2500:AG2501"/>
    <mergeCell ref="BB2500:BC2501"/>
    <mergeCell ref="C2501:D2501"/>
    <mergeCell ref="AT2500:AU2501"/>
    <mergeCell ref="AV2500:AW2501"/>
    <mergeCell ref="AX2500:AY2501"/>
    <mergeCell ref="AZ2500:BA2501"/>
    <mergeCell ref="BD2500:BE2501"/>
    <mergeCell ref="AP2500:AQ2501"/>
    <mergeCell ref="AR2500:AS2501"/>
    <mergeCell ref="AH2500:AI2501"/>
    <mergeCell ref="AJ2500:AK2501"/>
    <mergeCell ref="B2498:B2499"/>
    <mergeCell ref="C2498:D2498"/>
    <mergeCell ref="E2498:E2499"/>
    <mergeCell ref="F2498:F2499"/>
    <mergeCell ref="H2498:I2499"/>
    <mergeCell ref="J2498:K2499"/>
    <mergeCell ref="L2498:M2499"/>
    <mergeCell ref="N2498:O2499"/>
    <mergeCell ref="P2498:Q2499"/>
    <mergeCell ref="R2498:S2499"/>
    <mergeCell ref="T2498:U2499"/>
    <mergeCell ref="V2498:W2499"/>
    <mergeCell ref="X2498:Y2499"/>
    <mergeCell ref="Z2498:AA2499"/>
    <mergeCell ref="AB2498:AC2499"/>
    <mergeCell ref="AD2498:AE2499"/>
    <mergeCell ref="AF2498:AG2499"/>
    <mergeCell ref="AH2498:AI2499"/>
    <mergeCell ref="AJ2498:AK2499"/>
    <mergeCell ref="AL2498:AM2499"/>
    <mergeCell ref="AN2498:AO2499"/>
    <mergeCell ref="AP2498:AQ2499"/>
    <mergeCell ref="AR2498:AS2499"/>
    <mergeCell ref="AT2498:AU2499"/>
    <mergeCell ref="AV2498:AW2499"/>
    <mergeCell ref="AX2498:AY2499"/>
    <mergeCell ref="AZ2498:BA2499"/>
    <mergeCell ref="BB2498:BC2499"/>
    <mergeCell ref="BD2498:BE2499"/>
    <mergeCell ref="BF2498:BG2499"/>
    <mergeCell ref="BH2498:BI2499"/>
    <mergeCell ref="BJ2498:BK2499"/>
    <mergeCell ref="BL2498:BN2499"/>
    <mergeCell ref="C2499:D2499"/>
    <mergeCell ref="B2496:B2497"/>
    <mergeCell ref="C2496:D2496"/>
    <mergeCell ref="E2496:E2497"/>
    <mergeCell ref="F2496:F2497"/>
    <mergeCell ref="H2496:I2497"/>
    <mergeCell ref="J2496:K2497"/>
    <mergeCell ref="AL2496:AM2497"/>
    <mergeCell ref="AN2496:AO2497"/>
    <mergeCell ref="L2496:M2497"/>
    <mergeCell ref="N2496:O2497"/>
    <mergeCell ref="P2496:Q2497"/>
    <mergeCell ref="R2496:S2497"/>
    <mergeCell ref="T2496:U2497"/>
    <mergeCell ref="V2496:W2497"/>
    <mergeCell ref="BF2496:BG2497"/>
    <mergeCell ref="BH2496:BI2497"/>
    <mergeCell ref="BJ2496:BK2497"/>
    <mergeCell ref="BL2496:BN2497"/>
    <mergeCell ref="X2496:Y2497"/>
    <mergeCell ref="Z2496:AA2497"/>
    <mergeCell ref="AB2496:AC2497"/>
    <mergeCell ref="AD2496:AE2497"/>
    <mergeCell ref="AF2496:AG2497"/>
    <mergeCell ref="BB2496:BC2497"/>
    <mergeCell ref="C2497:D2497"/>
    <mergeCell ref="AT2496:AU2497"/>
    <mergeCell ref="AV2496:AW2497"/>
    <mergeCell ref="AX2496:AY2497"/>
    <mergeCell ref="AZ2496:BA2497"/>
    <mergeCell ref="BD2496:BE2497"/>
    <mergeCell ref="AP2496:AQ2497"/>
    <mergeCell ref="AR2496:AS2497"/>
    <mergeCell ref="AH2496:AI2497"/>
    <mergeCell ref="AJ2496:AK2497"/>
    <mergeCell ref="B2494:B2495"/>
    <mergeCell ref="C2494:D2494"/>
    <mergeCell ref="E2494:E2495"/>
    <mergeCell ref="F2494:F2495"/>
    <mergeCell ref="H2494:I2495"/>
    <mergeCell ref="J2494:K2495"/>
    <mergeCell ref="L2494:M2495"/>
    <mergeCell ref="N2494:O2495"/>
    <mergeCell ref="P2494:Q2495"/>
    <mergeCell ref="R2494:S2495"/>
    <mergeCell ref="T2494:U2495"/>
    <mergeCell ref="V2494:W2495"/>
    <mergeCell ref="X2494:Y2495"/>
    <mergeCell ref="Z2494:AA2495"/>
    <mergeCell ref="AB2494:AC2495"/>
    <mergeCell ref="AD2494:AE2495"/>
    <mergeCell ref="AF2494:AG2495"/>
    <mergeCell ref="AH2494:AI2495"/>
    <mergeCell ref="AJ2494:AK2495"/>
    <mergeCell ref="AL2494:AM2495"/>
    <mergeCell ref="AN2494:AO2495"/>
    <mergeCell ref="AP2494:AQ2495"/>
    <mergeCell ref="AR2494:AS2495"/>
    <mergeCell ref="AT2494:AU2495"/>
    <mergeCell ref="AV2494:AW2495"/>
    <mergeCell ref="AX2494:AY2495"/>
    <mergeCell ref="AZ2494:BA2495"/>
    <mergeCell ref="BB2494:BC2495"/>
    <mergeCell ref="BD2494:BE2495"/>
    <mergeCell ref="BF2494:BG2495"/>
    <mergeCell ref="BH2494:BI2495"/>
    <mergeCell ref="BJ2494:BK2495"/>
    <mergeCell ref="BL2494:BN2495"/>
    <mergeCell ref="C2495:D2495"/>
    <mergeCell ref="B2492:B2493"/>
    <mergeCell ref="C2492:D2492"/>
    <mergeCell ref="E2492:E2493"/>
    <mergeCell ref="F2492:F2493"/>
    <mergeCell ref="H2492:I2493"/>
    <mergeCell ref="J2492:K2493"/>
    <mergeCell ref="AL2492:AM2493"/>
    <mergeCell ref="AN2492:AO2493"/>
    <mergeCell ref="L2492:M2493"/>
    <mergeCell ref="N2492:O2493"/>
    <mergeCell ref="P2492:Q2493"/>
    <mergeCell ref="R2492:S2493"/>
    <mergeCell ref="T2492:U2493"/>
    <mergeCell ref="V2492:W2493"/>
    <mergeCell ref="BF2492:BG2493"/>
    <mergeCell ref="BH2492:BI2493"/>
    <mergeCell ref="BJ2492:BK2493"/>
    <mergeCell ref="BL2492:BN2493"/>
    <mergeCell ref="X2492:Y2493"/>
    <mergeCell ref="Z2492:AA2493"/>
    <mergeCell ref="AB2492:AC2493"/>
    <mergeCell ref="AD2492:AE2493"/>
    <mergeCell ref="AF2492:AG2493"/>
    <mergeCell ref="BB2492:BC2493"/>
    <mergeCell ref="C2493:D2493"/>
    <mergeCell ref="AT2492:AU2493"/>
    <mergeCell ref="AV2492:AW2493"/>
    <mergeCell ref="AX2492:AY2493"/>
    <mergeCell ref="AZ2492:BA2493"/>
    <mergeCell ref="BD2492:BE2493"/>
    <mergeCell ref="AP2492:AQ2493"/>
    <mergeCell ref="AR2492:AS2493"/>
    <mergeCell ref="AH2492:AI2493"/>
    <mergeCell ref="AJ2492:AK2493"/>
    <mergeCell ref="B2490:B2491"/>
    <mergeCell ref="C2490:D2490"/>
    <mergeCell ref="E2490:E2491"/>
    <mergeCell ref="F2490:F2491"/>
    <mergeCell ref="H2490:I2491"/>
    <mergeCell ref="J2490:K2491"/>
    <mergeCell ref="L2490:M2491"/>
    <mergeCell ref="N2490:O2491"/>
    <mergeCell ref="P2490:Q2491"/>
    <mergeCell ref="R2490:S2491"/>
    <mergeCell ref="T2490:U2491"/>
    <mergeCell ref="V2490:W2491"/>
    <mergeCell ref="X2490:Y2491"/>
    <mergeCell ref="Z2490:AA2491"/>
    <mergeCell ref="AB2490:AC2491"/>
    <mergeCell ref="AD2490:AE2491"/>
    <mergeCell ref="AF2490:AG2491"/>
    <mergeCell ref="AH2490:AI2491"/>
    <mergeCell ref="AJ2490:AK2491"/>
    <mergeCell ref="AL2490:AM2491"/>
    <mergeCell ref="AN2490:AO2491"/>
    <mergeCell ref="AP2490:AQ2491"/>
    <mergeCell ref="AR2490:AS2491"/>
    <mergeCell ref="AT2490:AU2491"/>
    <mergeCell ref="AV2490:AW2491"/>
    <mergeCell ref="AX2490:AY2491"/>
    <mergeCell ref="AZ2490:BA2491"/>
    <mergeCell ref="BB2490:BC2491"/>
    <mergeCell ref="BD2490:BE2491"/>
    <mergeCell ref="BF2490:BG2491"/>
    <mergeCell ref="BH2490:BI2491"/>
    <mergeCell ref="BJ2490:BK2491"/>
    <mergeCell ref="BL2490:BN2491"/>
    <mergeCell ref="C2491:D2491"/>
    <mergeCell ref="C2487:D2487"/>
    <mergeCell ref="B2488:B2489"/>
    <mergeCell ref="C2488:D2488"/>
    <mergeCell ref="E2488:E2489"/>
    <mergeCell ref="F2488:F2489"/>
    <mergeCell ref="H2488:I2489"/>
    <mergeCell ref="J2488:K2489"/>
    <mergeCell ref="AL2488:AM2489"/>
    <mergeCell ref="AN2488:AO2489"/>
    <mergeCell ref="L2488:M2489"/>
    <mergeCell ref="N2488:O2489"/>
    <mergeCell ref="P2488:Q2489"/>
    <mergeCell ref="R2488:S2489"/>
    <mergeCell ref="T2488:U2489"/>
    <mergeCell ref="V2488:W2489"/>
    <mergeCell ref="BF2488:BG2489"/>
    <mergeCell ref="BH2488:BI2489"/>
    <mergeCell ref="BJ2488:BK2489"/>
    <mergeCell ref="BL2488:BN2489"/>
    <mergeCell ref="X2488:Y2489"/>
    <mergeCell ref="Z2488:AA2489"/>
    <mergeCell ref="AB2488:AC2489"/>
    <mergeCell ref="AD2488:AE2489"/>
    <mergeCell ref="AF2488:AG2489"/>
    <mergeCell ref="BB2488:BC2489"/>
    <mergeCell ref="C2489:D2489"/>
    <mergeCell ref="AT2488:AU2489"/>
    <mergeCell ref="AV2488:AW2489"/>
    <mergeCell ref="AX2488:AY2489"/>
    <mergeCell ref="AZ2488:BA2489"/>
    <mergeCell ref="BD2488:BE2489"/>
    <mergeCell ref="AP2488:AQ2489"/>
    <mergeCell ref="AR2488:AS2489"/>
    <mergeCell ref="AH2488:AI2489"/>
    <mergeCell ref="AJ2488:AK2489"/>
    <mergeCell ref="B2486:B2487"/>
    <mergeCell ref="C2486:D2486"/>
    <mergeCell ref="E2486:E2487"/>
    <mergeCell ref="F2486:F2487"/>
    <mergeCell ref="H2486:I2487"/>
    <mergeCell ref="J2486:K2487"/>
    <mergeCell ref="G2486:G2487"/>
    <mergeCell ref="L2486:M2487"/>
    <mergeCell ref="N2486:O2487"/>
    <mergeCell ref="P2486:Q2487"/>
    <mergeCell ref="R2486:S2487"/>
    <mergeCell ref="T2486:U2487"/>
    <mergeCell ref="V2486:W2487"/>
    <mergeCell ref="X2486:Y2487"/>
    <mergeCell ref="Z2486:AA2487"/>
    <mergeCell ref="AB2486:AC2487"/>
    <mergeCell ref="AD2486:AE2487"/>
    <mergeCell ref="AF2486:AG2487"/>
    <mergeCell ref="AH2486:AI2487"/>
    <mergeCell ref="AJ2486:AK2487"/>
    <mergeCell ref="AL2486:AM2487"/>
    <mergeCell ref="AN2486:AO2487"/>
    <mergeCell ref="AP2486:AQ2487"/>
    <mergeCell ref="AR2486:AS2487"/>
    <mergeCell ref="AT2486:AU2487"/>
    <mergeCell ref="AV2486:AW2487"/>
    <mergeCell ref="AX2486:AY2487"/>
    <mergeCell ref="AZ2486:BA2487"/>
    <mergeCell ref="BB2486:BC2487"/>
    <mergeCell ref="C2483:D2483"/>
    <mergeCell ref="B2484:B2485"/>
    <mergeCell ref="C2484:D2484"/>
    <mergeCell ref="E2484:E2485"/>
    <mergeCell ref="F2484:F2485"/>
    <mergeCell ref="H2484:I2485"/>
    <mergeCell ref="J2484:K2485"/>
    <mergeCell ref="AL2484:AM2485"/>
    <mergeCell ref="AN2484:AO2485"/>
    <mergeCell ref="L2484:M2485"/>
    <mergeCell ref="N2484:O2485"/>
    <mergeCell ref="P2484:Q2485"/>
    <mergeCell ref="R2484:S2485"/>
    <mergeCell ref="T2484:U2485"/>
    <mergeCell ref="V2484:W2485"/>
    <mergeCell ref="BF2484:BG2485"/>
    <mergeCell ref="BH2484:BI2485"/>
    <mergeCell ref="BJ2484:BK2485"/>
    <mergeCell ref="BL2484:BN2485"/>
    <mergeCell ref="X2484:Y2485"/>
    <mergeCell ref="Z2484:AA2485"/>
    <mergeCell ref="AB2484:AC2485"/>
    <mergeCell ref="AD2484:AE2485"/>
    <mergeCell ref="AF2484:AG2485"/>
    <mergeCell ref="BB2484:BC2485"/>
    <mergeCell ref="C2485:D2485"/>
    <mergeCell ref="AT2484:AU2485"/>
    <mergeCell ref="AV2484:AW2485"/>
    <mergeCell ref="AX2484:AY2485"/>
    <mergeCell ref="AZ2484:BA2485"/>
    <mergeCell ref="BD2484:BE2485"/>
    <mergeCell ref="AP2484:AQ2485"/>
    <mergeCell ref="AR2484:AS2485"/>
    <mergeCell ref="AH2484:AI2485"/>
    <mergeCell ref="AJ2484:AK2485"/>
    <mergeCell ref="B2482:B2483"/>
    <mergeCell ref="C2482:D2482"/>
    <mergeCell ref="E2482:E2483"/>
    <mergeCell ref="F2482:F2483"/>
    <mergeCell ref="H2482:I2483"/>
    <mergeCell ref="J2482:K2483"/>
    <mergeCell ref="G2482:G2483"/>
    <mergeCell ref="L2482:M2483"/>
    <mergeCell ref="N2482:O2483"/>
    <mergeCell ref="P2482:Q2483"/>
    <mergeCell ref="R2482:S2483"/>
    <mergeCell ref="T2482:U2483"/>
    <mergeCell ref="V2482:W2483"/>
    <mergeCell ref="X2482:Y2483"/>
    <mergeCell ref="Z2482:AA2483"/>
    <mergeCell ref="AB2482:AC2483"/>
    <mergeCell ref="AD2482:AE2483"/>
    <mergeCell ref="AF2482:AG2483"/>
    <mergeCell ref="AH2482:AI2483"/>
    <mergeCell ref="AJ2482:AK2483"/>
    <mergeCell ref="AL2482:AM2483"/>
    <mergeCell ref="AN2482:AO2483"/>
    <mergeCell ref="AP2482:AQ2483"/>
    <mergeCell ref="AR2482:AS2483"/>
    <mergeCell ref="AT2482:AU2483"/>
    <mergeCell ref="AV2482:AW2483"/>
    <mergeCell ref="AX2482:AY2483"/>
    <mergeCell ref="AZ2482:BA2483"/>
    <mergeCell ref="BB2482:BC2483"/>
    <mergeCell ref="C2479:D2479"/>
    <mergeCell ref="B2480:B2481"/>
    <mergeCell ref="C2480:D2480"/>
    <mergeCell ref="E2480:E2481"/>
    <mergeCell ref="F2480:F2481"/>
    <mergeCell ref="H2480:I2481"/>
    <mergeCell ref="J2480:K2481"/>
    <mergeCell ref="AL2480:AM2481"/>
    <mergeCell ref="AN2480:AO2481"/>
    <mergeCell ref="L2480:M2481"/>
    <mergeCell ref="N2480:O2481"/>
    <mergeCell ref="P2480:Q2481"/>
    <mergeCell ref="R2480:S2481"/>
    <mergeCell ref="T2480:U2481"/>
    <mergeCell ref="V2480:W2481"/>
    <mergeCell ref="BF2480:BG2481"/>
    <mergeCell ref="BH2480:BI2481"/>
    <mergeCell ref="BJ2480:BK2481"/>
    <mergeCell ref="BL2480:BN2481"/>
    <mergeCell ref="X2480:Y2481"/>
    <mergeCell ref="Z2480:AA2481"/>
    <mergeCell ref="AB2480:AC2481"/>
    <mergeCell ref="AD2480:AE2481"/>
    <mergeCell ref="AF2480:AG2481"/>
    <mergeCell ref="BB2480:BC2481"/>
    <mergeCell ref="C2481:D2481"/>
    <mergeCell ref="AT2480:AU2481"/>
    <mergeCell ref="AV2480:AW2481"/>
    <mergeCell ref="AX2480:AY2481"/>
    <mergeCell ref="AZ2480:BA2481"/>
    <mergeCell ref="BD2480:BE2481"/>
    <mergeCell ref="AP2480:AQ2481"/>
    <mergeCell ref="AR2480:AS2481"/>
    <mergeCell ref="AH2480:AI2481"/>
    <mergeCell ref="AJ2480:AK2481"/>
    <mergeCell ref="B2478:B2479"/>
    <mergeCell ref="C2478:D2478"/>
    <mergeCell ref="E2478:E2479"/>
    <mergeCell ref="F2478:F2479"/>
    <mergeCell ref="H2478:I2479"/>
    <mergeCell ref="J2478:K2479"/>
    <mergeCell ref="G2478:G2479"/>
    <mergeCell ref="L2478:M2479"/>
    <mergeCell ref="N2478:O2479"/>
    <mergeCell ref="P2478:Q2479"/>
    <mergeCell ref="R2478:S2479"/>
    <mergeCell ref="T2478:U2479"/>
    <mergeCell ref="V2478:W2479"/>
    <mergeCell ref="X2478:Y2479"/>
    <mergeCell ref="Z2478:AA2479"/>
    <mergeCell ref="AB2478:AC2479"/>
    <mergeCell ref="AD2478:AE2479"/>
    <mergeCell ref="AF2478:AG2479"/>
    <mergeCell ref="AH2478:AI2479"/>
    <mergeCell ref="AJ2478:AK2479"/>
    <mergeCell ref="AL2478:AM2479"/>
    <mergeCell ref="AN2478:AO2479"/>
    <mergeCell ref="AP2478:AQ2479"/>
    <mergeCell ref="AR2478:AS2479"/>
    <mergeCell ref="AT2478:AU2479"/>
    <mergeCell ref="AV2478:AW2479"/>
    <mergeCell ref="AX2478:AY2479"/>
    <mergeCell ref="AZ2478:BA2479"/>
    <mergeCell ref="BB2478:BC2479"/>
    <mergeCell ref="B2476:B2477"/>
    <mergeCell ref="C2476:D2476"/>
    <mergeCell ref="E2476:E2477"/>
    <mergeCell ref="F2476:F2477"/>
    <mergeCell ref="H2476:I2477"/>
    <mergeCell ref="J2476:K2477"/>
    <mergeCell ref="AL2476:AM2477"/>
    <mergeCell ref="AN2476:AO2477"/>
    <mergeCell ref="L2476:M2477"/>
    <mergeCell ref="N2476:O2477"/>
    <mergeCell ref="P2476:Q2477"/>
    <mergeCell ref="R2476:S2477"/>
    <mergeCell ref="T2476:U2477"/>
    <mergeCell ref="V2476:W2477"/>
    <mergeCell ref="BF2476:BG2477"/>
    <mergeCell ref="BH2476:BI2477"/>
    <mergeCell ref="BJ2476:BK2477"/>
    <mergeCell ref="BL2476:BN2477"/>
    <mergeCell ref="X2476:Y2477"/>
    <mergeCell ref="Z2476:AA2477"/>
    <mergeCell ref="AB2476:AC2477"/>
    <mergeCell ref="AD2476:AE2477"/>
    <mergeCell ref="AF2476:AG2477"/>
    <mergeCell ref="BB2476:BC2477"/>
    <mergeCell ref="C2477:D2477"/>
    <mergeCell ref="AT2476:AU2477"/>
    <mergeCell ref="AV2476:AW2477"/>
    <mergeCell ref="AX2476:AY2477"/>
    <mergeCell ref="AZ2476:BA2477"/>
    <mergeCell ref="BD2476:BE2477"/>
    <mergeCell ref="AP2476:AQ2477"/>
    <mergeCell ref="AR2476:AS2477"/>
    <mergeCell ref="AH2476:AI2477"/>
    <mergeCell ref="AJ2476:AK2477"/>
    <mergeCell ref="G2476:G2477"/>
    <mergeCell ref="B2474:B2475"/>
    <mergeCell ref="C2474:D2474"/>
    <mergeCell ref="E2474:E2475"/>
    <mergeCell ref="F2474:F2475"/>
    <mergeCell ref="H2474:I2475"/>
    <mergeCell ref="J2474:K2475"/>
    <mergeCell ref="L2474:M2475"/>
    <mergeCell ref="N2474:O2475"/>
    <mergeCell ref="P2474:Q2475"/>
    <mergeCell ref="R2474:S2475"/>
    <mergeCell ref="T2474:U2475"/>
    <mergeCell ref="V2474:W2475"/>
    <mergeCell ref="X2474:Y2475"/>
    <mergeCell ref="Z2474:AA2475"/>
    <mergeCell ref="AB2474:AC2475"/>
    <mergeCell ref="AD2474:AE2475"/>
    <mergeCell ref="AF2474:AG2475"/>
    <mergeCell ref="AH2474:AI2475"/>
    <mergeCell ref="AJ2474:AK2475"/>
    <mergeCell ref="AL2474:AM2475"/>
    <mergeCell ref="AN2474:AO2475"/>
    <mergeCell ref="AP2474:AQ2475"/>
    <mergeCell ref="AR2474:AS2475"/>
    <mergeCell ref="AT2474:AU2475"/>
    <mergeCell ref="AV2474:AW2475"/>
    <mergeCell ref="AX2474:AY2475"/>
    <mergeCell ref="AZ2474:BA2475"/>
    <mergeCell ref="BB2474:BC2475"/>
    <mergeCell ref="BD2474:BE2475"/>
    <mergeCell ref="BF2474:BG2475"/>
    <mergeCell ref="BH2474:BI2475"/>
    <mergeCell ref="BJ2474:BK2475"/>
    <mergeCell ref="BL2474:BN2475"/>
    <mergeCell ref="C2475:D2475"/>
    <mergeCell ref="B2472:B2473"/>
    <mergeCell ref="C2472:D2472"/>
    <mergeCell ref="E2472:E2473"/>
    <mergeCell ref="F2472:F2473"/>
    <mergeCell ref="H2472:I2473"/>
    <mergeCell ref="J2472:K2473"/>
    <mergeCell ref="AL2472:AM2473"/>
    <mergeCell ref="AN2472:AO2473"/>
    <mergeCell ref="L2472:M2473"/>
    <mergeCell ref="N2472:O2473"/>
    <mergeCell ref="P2472:Q2473"/>
    <mergeCell ref="R2472:S2473"/>
    <mergeCell ref="T2472:U2473"/>
    <mergeCell ref="V2472:W2473"/>
    <mergeCell ref="BF2472:BG2473"/>
    <mergeCell ref="BH2472:BI2473"/>
    <mergeCell ref="BJ2472:BK2473"/>
    <mergeCell ref="BL2472:BN2473"/>
    <mergeCell ref="X2472:Y2473"/>
    <mergeCell ref="Z2472:AA2473"/>
    <mergeCell ref="AB2472:AC2473"/>
    <mergeCell ref="AD2472:AE2473"/>
    <mergeCell ref="AF2472:AG2473"/>
    <mergeCell ref="BB2472:BC2473"/>
    <mergeCell ref="C2473:D2473"/>
    <mergeCell ref="AT2472:AU2473"/>
    <mergeCell ref="AV2472:AW2473"/>
    <mergeCell ref="AX2472:AY2473"/>
    <mergeCell ref="AZ2472:BA2473"/>
    <mergeCell ref="BD2472:BE2473"/>
    <mergeCell ref="AP2472:AQ2473"/>
    <mergeCell ref="AR2472:AS2473"/>
    <mergeCell ref="AH2472:AI2473"/>
    <mergeCell ref="AJ2472:AK2473"/>
    <mergeCell ref="B2470:B2471"/>
    <mergeCell ref="C2470:D2470"/>
    <mergeCell ref="E2470:E2471"/>
    <mergeCell ref="F2470:F2471"/>
    <mergeCell ref="H2470:I2471"/>
    <mergeCell ref="J2470:K2471"/>
    <mergeCell ref="L2470:M2471"/>
    <mergeCell ref="N2470:O2471"/>
    <mergeCell ref="P2470:Q2471"/>
    <mergeCell ref="R2470:S2471"/>
    <mergeCell ref="T2470:U2471"/>
    <mergeCell ref="V2470:W2471"/>
    <mergeCell ref="X2470:Y2471"/>
    <mergeCell ref="Z2470:AA2471"/>
    <mergeCell ref="AB2470:AC2471"/>
    <mergeCell ref="AD2470:AE2471"/>
    <mergeCell ref="AF2470:AG2471"/>
    <mergeCell ref="AH2470:AI2471"/>
    <mergeCell ref="AJ2470:AK2471"/>
    <mergeCell ref="AL2470:AM2471"/>
    <mergeCell ref="AN2470:AO2471"/>
    <mergeCell ref="AP2470:AQ2471"/>
    <mergeCell ref="AR2470:AS2471"/>
    <mergeCell ref="AT2470:AU2471"/>
    <mergeCell ref="AV2470:AW2471"/>
    <mergeCell ref="AX2470:AY2471"/>
    <mergeCell ref="AZ2470:BA2471"/>
    <mergeCell ref="BB2470:BC2471"/>
    <mergeCell ref="BD2470:BE2471"/>
    <mergeCell ref="BF2470:BG2471"/>
    <mergeCell ref="BH2470:BI2471"/>
    <mergeCell ref="BJ2470:BK2471"/>
    <mergeCell ref="BL2470:BN2471"/>
    <mergeCell ref="C2471:D2471"/>
    <mergeCell ref="B2468:B2469"/>
    <mergeCell ref="C2468:D2468"/>
    <mergeCell ref="E2468:E2469"/>
    <mergeCell ref="F2468:F2469"/>
    <mergeCell ref="H2468:I2469"/>
    <mergeCell ref="J2468:K2469"/>
    <mergeCell ref="C2469:D2469"/>
    <mergeCell ref="AL2468:AM2469"/>
    <mergeCell ref="AN2468:AO2469"/>
    <mergeCell ref="L2468:M2469"/>
    <mergeCell ref="N2468:O2469"/>
    <mergeCell ref="P2468:Q2469"/>
    <mergeCell ref="R2468:S2469"/>
    <mergeCell ref="T2468:U2469"/>
    <mergeCell ref="V2468:W2469"/>
    <mergeCell ref="AH2468:AI2469"/>
    <mergeCell ref="AJ2468:AK2469"/>
    <mergeCell ref="BF2468:BG2469"/>
    <mergeCell ref="BH2468:BI2469"/>
    <mergeCell ref="BJ2468:BK2469"/>
    <mergeCell ref="BL2468:BN2469"/>
    <mergeCell ref="X2468:Y2469"/>
    <mergeCell ref="Z2468:AA2469"/>
    <mergeCell ref="AB2468:AC2469"/>
    <mergeCell ref="AD2468:AE2469"/>
    <mergeCell ref="AF2468:AG2469"/>
    <mergeCell ref="BB2468:BC2469"/>
    <mergeCell ref="AT2468:AU2469"/>
    <mergeCell ref="AV2468:AW2469"/>
    <mergeCell ref="AX2468:AY2469"/>
    <mergeCell ref="AZ2468:BA2469"/>
    <mergeCell ref="BD2468:BE2469"/>
    <mergeCell ref="AP2468:AQ2469"/>
    <mergeCell ref="AR2468:AS2469"/>
    <mergeCell ref="C2463:D2463"/>
    <mergeCell ref="E2463:AC2463"/>
    <mergeCell ref="BA2463:BC2463"/>
    <mergeCell ref="BD2463:BM2463"/>
    <mergeCell ref="G2466:G2467"/>
    <mergeCell ref="F2466:F2467"/>
    <mergeCell ref="N2467:O2467"/>
    <mergeCell ref="P2467:Q2467"/>
    <mergeCell ref="BL2466:BN2467"/>
    <mergeCell ref="AH2467:AI2467"/>
    <mergeCell ref="E2461:AC2461"/>
    <mergeCell ref="AN2466:AS2466"/>
    <mergeCell ref="AT2466:AY2466"/>
    <mergeCell ref="AX2467:AY2467"/>
    <mergeCell ref="B2466:B2467"/>
    <mergeCell ref="C2466:D2467"/>
    <mergeCell ref="H2466:I2467"/>
    <mergeCell ref="J2466:O2466"/>
    <mergeCell ref="P2466:U2466"/>
    <mergeCell ref="V2466:W2467"/>
    <mergeCell ref="AN2467:AO2467"/>
    <mergeCell ref="AR2467:AS2467"/>
    <mergeCell ref="AZ2466:BE2466"/>
    <mergeCell ref="BF2466:BK2466"/>
    <mergeCell ref="BH2467:BI2467"/>
    <mergeCell ref="BJ2467:BK2467"/>
    <mergeCell ref="AF2467:AG2467"/>
    <mergeCell ref="AP2467:AQ2467"/>
    <mergeCell ref="J2467:K2467"/>
    <mergeCell ref="R2467:S2467"/>
    <mergeCell ref="T2467:U2467"/>
    <mergeCell ref="L2467:M2467"/>
    <mergeCell ref="X2466:Y2467"/>
    <mergeCell ref="Z2466:AA2467"/>
    <mergeCell ref="AJ2467:AK2467"/>
    <mergeCell ref="AL2467:AM2467"/>
    <mergeCell ref="AB2466:AG2466"/>
    <mergeCell ref="AH2466:AM2466"/>
    <mergeCell ref="BD2467:BE2467"/>
    <mergeCell ref="BF2467:BG2467"/>
    <mergeCell ref="AT2467:AU2467"/>
    <mergeCell ref="AV2467:AW2467"/>
    <mergeCell ref="AZ2467:BA2467"/>
    <mergeCell ref="BB2467:BC2467"/>
    <mergeCell ref="AB2467:AC2467"/>
    <mergeCell ref="AD2467:AE2467"/>
    <mergeCell ref="AE2461:AM2461"/>
    <mergeCell ref="AN2461:BM2461"/>
    <mergeCell ref="AH2463:AM2463"/>
    <mergeCell ref="AN2463:AZ2463"/>
    <mergeCell ref="D2452:E2452"/>
    <mergeCell ref="J2452:K2452"/>
    <mergeCell ref="L2452:M2452"/>
    <mergeCell ref="N2452:O2452"/>
    <mergeCell ref="AT2451:AU2451"/>
    <mergeCell ref="AB2451:AC2451"/>
    <mergeCell ref="AD2451:AE2451"/>
    <mergeCell ref="AF2451:AG2451"/>
    <mergeCell ref="P2451:Q2451"/>
    <mergeCell ref="R2451:S2451"/>
    <mergeCell ref="S2456:U2456"/>
    <mergeCell ref="W2454:Y2454"/>
    <mergeCell ref="Z2456:AI2456"/>
    <mergeCell ref="B2454:C2454"/>
    <mergeCell ref="D2454:E2454"/>
    <mergeCell ref="H2454:J2454"/>
    <mergeCell ref="L2454:N2454"/>
    <mergeCell ref="O2454:R2454"/>
    <mergeCell ref="S2454:U2454"/>
    <mergeCell ref="Z2454:AI2454"/>
    <mergeCell ref="BA2457:BN2457"/>
    <mergeCell ref="B2459:BN2459"/>
    <mergeCell ref="W2456:Y2456"/>
    <mergeCell ref="B2456:C2456"/>
    <mergeCell ref="D2456:E2456"/>
    <mergeCell ref="BF2456:BH2456"/>
    <mergeCell ref="BJ2456:BL2456"/>
    <mergeCell ref="H2456:J2456"/>
    <mergeCell ref="L2456:N2456"/>
    <mergeCell ref="O2456:R2456"/>
    <mergeCell ref="BF60:BH60"/>
    <mergeCell ref="BJ60:BL60"/>
    <mergeCell ref="AJ125:AL125"/>
    <mergeCell ref="AN125:AP125"/>
    <mergeCell ref="AQ125:AT125"/>
    <mergeCell ref="AU125:AW125"/>
    <mergeCell ref="BB118:BC119"/>
    <mergeCell ref="AR118:AS119"/>
    <mergeCell ref="BD118:BE119"/>
    <mergeCell ref="AH69:AM69"/>
    <mergeCell ref="AN445:BM445"/>
    <mergeCell ref="Z438:AI438"/>
    <mergeCell ref="AN438:AP438"/>
    <mergeCell ref="AQ438:AT438"/>
    <mergeCell ref="BB438:BE438"/>
    <mergeCell ref="AH258:AM258"/>
    <mergeCell ref="AN258:AZ258"/>
    <mergeCell ref="AE319:AM319"/>
    <mergeCell ref="AN319:BM319"/>
    <mergeCell ref="AH321:AM321"/>
    <mergeCell ref="BA504:BN504"/>
    <mergeCell ref="AU503:AW503"/>
    <mergeCell ref="AY503:BA503"/>
    <mergeCell ref="BB503:BE503"/>
    <mergeCell ref="BF503:BH503"/>
    <mergeCell ref="AE382:AM382"/>
    <mergeCell ref="AN382:BM382"/>
    <mergeCell ref="AH384:AM384"/>
    <mergeCell ref="AN384:AZ384"/>
    <mergeCell ref="AE445:AM445"/>
    <mergeCell ref="AX561:AY561"/>
    <mergeCell ref="AV561:AW561"/>
    <mergeCell ref="AT561:AU561"/>
    <mergeCell ref="AR561:AS561"/>
    <mergeCell ref="B2449:C2450"/>
    <mergeCell ref="D2449:E2450"/>
    <mergeCell ref="H2449:I2450"/>
    <mergeCell ref="J2449:K2450"/>
    <mergeCell ref="L2449:M2450"/>
    <mergeCell ref="N2449:O2450"/>
    <mergeCell ref="P2449:Q2450"/>
    <mergeCell ref="R2449:S2450"/>
    <mergeCell ref="T2449:U2450"/>
    <mergeCell ref="V2449:W2450"/>
    <mergeCell ref="X2449:Y2450"/>
    <mergeCell ref="Z2449:AA2450"/>
    <mergeCell ref="AB2449:AC2450"/>
    <mergeCell ref="AD2449:AE2450"/>
    <mergeCell ref="AF2449:AG2450"/>
    <mergeCell ref="AH2449:AI2450"/>
    <mergeCell ref="AJ2449:AK2450"/>
    <mergeCell ref="AL2449:AM2450"/>
    <mergeCell ref="AN2449:AO2450"/>
    <mergeCell ref="AP2449:AQ2450"/>
    <mergeCell ref="AR2449:AS2450"/>
    <mergeCell ref="AT2449:AU2450"/>
    <mergeCell ref="AV2449:AW2450"/>
    <mergeCell ref="AX2449:AY2450"/>
    <mergeCell ref="AZ2449:BA2450"/>
    <mergeCell ref="BB2449:BC2450"/>
    <mergeCell ref="BD2449:BE2450"/>
    <mergeCell ref="BF2449:BG2450"/>
    <mergeCell ref="BH2449:BI2450"/>
    <mergeCell ref="BJ2449:BK2450"/>
    <mergeCell ref="B2451:C2451"/>
    <mergeCell ref="D2451:E2451"/>
    <mergeCell ref="H2451:I2451"/>
    <mergeCell ref="J2451:K2451"/>
    <mergeCell ref="L2451:M2451"/>
    <mergeCell ref="N2451:O2451"/>
    <mergeCell ref="AH2451:AI2451"/>
    <mergeCell ref="AJ2451:AK2451"/>
    <mergeCell ref="AL2451:AM2451"/>
    <mergeCell ref="AN2451:AO2451"/>
    <mergeCell ref="AR2451:AS2451"/>
    <mergeCell ref="T2451:U2451"/>
    <mergeCell ref="V2451:W2451"/>
    <mergeCell ref="X2451:Y2451"/>
    <mergeCell ref="Z2451:AA2451"/>
    <mergeCell ref="AP2451:AQ2451"/>
    <mergeCell ref="B2443:B2444"/>
    <mergeCell ref="C2443:D2443"/>
    <mergeCell ref="E2443:E2444"/>
    <mergeCell ref="F2443:F2444"/>
    <mergeCell ref="H2443:I2444"/>
    <mergeCell ref="J2443:K2444"/>
    <mergeCell ref="L2443:M2444"/>
    <mergeCell ref="N2443:O2444"/>
    <mergeCell ref="P2443:Q2444"/>
    <mergeCell ref="R2443:S2444"/>
    <mergeCell ref="T2443:U2444"/>
    <mergeCell ref="V2443:W2444"/>
    <mergeCell ref="X2443:Y2444"/>
    <mergeCell ref="Z2443:AA2444"/>
    <mergeCell ref="AB2443:AC2444"/>
    <mergeCell ref="AD2443:AE2444"/>
    <mergeCell ref="AF2443:AG2444"/>
    <mergeCell ref="AH2443:AI2444"/>
    <mergeCell ref="AJ2443:AK2444"/>
    <mergeCell ref="AL2443:AM2444"/>
    <mergeCell ref="AN2443:AO2444"/>
    <mergeCell ref="AP2443:AQ2444"/>
    <mergeCell ref="AR2443:AS2444"/>
    <mergeCell ref="AT2443:AU2444"/>
    <mergeCell ref="AV2443:AW2444"/>
    <mergeCell ref="AX2443:AY2444"/>
    <mergeCell ref="AZ2443:BA2444"/>
    <mergeCell ref="BB2443:BC2444"/>
    <mergeCell ref="BD2443:BE2444"/>
    <mergeCell ref="BF2443:BG2444"/>
    <mergeCell ref="BH2443:BI2444"/>
    <mergeCell ref="BJ2443:BK2444"/>
    <mergeCell ref="BL2443:BN2444"/>
    <mergeCell ref="C2444:D2444"/>
    <mergeCell ref="B2441:B2442"/>
    <mergeCell ref="C2441:D2441"/>
    <mergeCell ref="E2441:E2442"/>
    <mergeCell ref="F2441:F2442"/>
    <mergeCell ref="H2441:I2442"/>
    <mergeCell ref="J2441:K2442"/>
    <mergeCell ref="AL2441:AM2442"/>
    <mergeCell ref="AN2441:AO2442"/>
    <mergeCell ref="L2441:M2442"/>
    <mergeCell ref="N2441:O2442"/>
    <mergeCell ref="P2441:Q2442"/>
    <mergeCell ref="R2441:S2442"/>
    <mergeCell ref="T2441:U2442"/>
    <mergeCell ref="V2441:W2442"/>
    <mergeCell ref="BF2441:BG2442"/>
    <mergeCell ref="BH2441:BI2442"/>
    <mergeCell ref="BJ2441:BK2442"/>
    <mergeCell ref="BL2441:BN2442"/>
    <mergeCell ref="X2441:Y2442"/>
    <mergeCell ref="Z2441:AA2442"/>
    <mergeCell ref="AB2441:AC2442"/>
    <mergeCell ref="AD2441:AE2442"/>
    <mergeCell ref="AF2441:AG2442"/>
    <mergeCell ref="BB2441:BC2442"/>
    <mergeCell ref="C2442:D2442"/>
    <mergeCell ref="AT2441:AU2442"/>
    <mergeCell ref="AV2441:AW2442"/>
    <mergeCell ref="AX2441:AY2442"/>
    <mergeCell ref="AZ2441:BA2442"/>
    <mergeCell ref="BD2441:BE2442"/>
    <mergeCell ref="AP2441:AQ2442"/>
    <mergeCell ref="AR2441:AS2442"/>
    <mergeCell ref="AH2441:AI2442"/>
    <mergeCell ref="AJ2441:AK2442"/>
    <mergeCell ref="B2439:B2440"/>
    <mergeCell ref="C2439:D2439"/>
    <mergeCell ref="E2439:E2440"/>
    <mergeCell ref="F2439:F2440"/>
    <mergeCell ref="H2439:I2440"/>
    <mergeCell ref="J2439:K2440"/>
    <mergeCell ref="L2439:M2440"/>
    <mergeCell ref="N2439:O2440"/>
    <mergeCell ref="P2439:Q2440"/>
    <mergeCell ref="R2439:S2440"/>
    <mergeCell ref="T2439:U2440"/>
    <mergeCell ref="V2439:W2440"/>
    <mergeCell ref="X2439:Y2440"/>
    <mergeCell ref="Z2439:AA2440"/>
    <mergeCell ref="AB2439:AC2440"/>
    <mergeCell ref="AD2439:AE2440"/>
    <mergeCell ref="AF2439:AG2440"/>
    <mergeCell ref="AH2439:AI2440"/>
    <mergeCell ref="AJ2439:AK2440"/>
    <mergeCell ref="AL2439:AM2440"/>
    <mergeCell ref="AN2439:AO2440"/>
    <mergeCell ref="AP2439:AQ2440"/>
    <mergeCell ref="AR2439:AS2440"/>
    <mergeCell ref="AT2439:AU2440"/>
    <mergeCell ref="AV2439:AW2440"/>
    <mergeCell ref="AX2439:AY2440"/>
    <mergeCell ref="AZ2439:BA2440"/>
    <mergeCell ref="BB2439:BC2440"/>
    <mergeCell ref="BD2439:BE2440"/>
    <mergeCell ref="BF2439:BG2440"/>
    <mergeCell ref="BH2439:BI2440"/>
    <mergeCell ref="BJ2439:BK2440"/>
    <mergeCell ref="BL2439:BN2440"/>
    <mergeCell ref="C2440:D2440"/>
    <mergeCell ref="B2437:B2438"/>
    <mergeCell ref="C2437:D2437"/>
    <mergeCell ref="E2437:E2438"/>
    <mergeCell ref="F2437:F2438"/>
    <mergeCell ref="H2437:I2438"/>
    <mergeCell ref="J2437:K2438"/>
    <mergeCell ref="AL2437:AM2438"/>
    <mergeCell ref="AN2437:AO2438"/>
    <mergeCell ref="L2437:M2438"/>
    <mergeCell ref="N2437:O2438"/>
    <mergeCell ref="P2437:Q2438"/>
    <mergeCell ref="R2437:S2438"/>
    <mergeCell ref="T2437:U2438"/>
    <mergeCell ref="V2437:W2438"/>
    <mergeCell ref="BF2437:BG2438"/>
    <mergeCell ref="BH2437:BI2438"/>
    <mergeCell ref="BJ2437:BK2438"/>
    <mergeCell ref="BL2437:BN2438"/>
    <mergeCell ref="X2437:Y2438"/>
    <mergeCell ref="Z2437:AA2438"/>
    <mergeCell ref="AB2437:AC2438"/>
    <mergeCell ref="AD2437:AE2438"/>
    <mergeCell ref="AF2437:AG2438"/>
    <mergeCell ref="BB2437:BC2438"/>
    <mergeCell ref="C2438:D2438"/>
    <mergeCell ref="AT2437:AU2438"/>
    <mergeCell ref="AV2437:AW2438"/>
    <mergeCell ref="AX2437:AY2438"/>
    <mergeCell ref="AZ2437:BA2438"/>
    <mergeCell ref="BD2437:BE2438"/>
    <mergeCell ref="AP2437:AQ2438"/>
    <mergeCell ref="AR2437:AS2438"/>
    <mergeCell ref="AH2437:AI2438"/>
    <mergeCell ref="AJ2437:AK2438"/>
    <mergeCell ref="B2435:B2436"/>
    <mergeCell ref="C2435:D2435"/>
    <mergeCell ref="E2435:E2436"/>
    <mergeCell ref="F2435:F2436"/>
    <mergeCell ref="H2435:I2436"/>
    <mergeCell ref="J2435:K2436"/>
    <mergeCell ref="L2435:M2436"/>
    <mergeCell ref="N2435:O2436"/>
    <mergeCell ref="P2435:Q2436"/>
    <mergeCell ref="R2435:S2436"/>
    <mergeCell ref="T2435:U2436"/>
    <mergeCell ref="V2435:W2436"/>
    <mergeCell ref="X2435:Y2436"/>
    <mergeCell ref="Z2435:AA2436"/>
    <mergeCell ref="AB2435:AC2436"/>
    <mergeCell ref="AD2435:AE2436"/>
    <mergeCell ref="AF2435:AG2436"/>
    <mergeCell ref="AH2435:AI2436"/>
    <mergeCell ref="AJ2435:AK2436"/>
    <mergeCell ref="AL2435:AM2436"/>
    <mergeCell ref="AN2435:AO2436"/>
    <mergeCell ref="AP2435:AQ2436"/>
    <mergeCell ref="AR2435:AS2436"/>
    <mergeCell ref="AT2435:AU2436"/>
    <mergeCell ref="AV2435:AW2436"/>
    <mergeCell ref="AX2435:AY2436"/>
    <mergeCell ref="AZ2435:BA2436"/>
    <mergeCell ref="BB2435:BC2436"/>
    <mergeCell ref="BD2435:BE2436"/>
    <mergeCell ref="BF2435:BG2436"/>
    <mergeCell ref="BH2435:BI2436"/>
    <mergeCell ref="BJ2435:BK2436"/>
    <mergeCell ref="BL2435:BN2436"/>
    <mergeCell ref="C2436:D2436"/>
    <mergeCell ref="B2433:B2434"/>
    <mergeCell ref="C2433:D2433"/>
    <mergeCell ref="E2433:E2434"/>
    <mergeCell ref="F2433:F2434"/>
    <mergeCell ref="H2433:I2434"/>
    <mergeCell ref="J2433:K2434"/>
    <mergeCell ref="AL2433:AM2434"/>
    <mergeCell ref="AN2433:AO2434"/>
    <mergeCell ref="L2433:M2434"/>
    <mergeCell ref="N2433:O2434"/>
    <mergeCell ref="P2433:Q2434"/>
    <mergeCell ref="R2433:S2434"/>
    <mergeCell ref="T2433:U2434"/>
    <mergeCell ref="V2433:W2434"/>
    <mergeCell ref="BF2433:BG2434"/>
    <mergeCell ref="BH2433:BI2434"/>
    <mergeCell ref="BJ2433:BK2434"/>
    <mergeCell ref="BL2433:BN2434"/>
    <mergeCell ref="X2433:Y2434"/>
    <mergeCell ref="Z2433:AA2434"/>
    <mergeCell ref="AB2433:AC2434"/>
    <mergeCell ref="AD2433:AE2434"/>
    <mergeCell ref="AF2433:AG2434"/>
    <mergeCell ref="BB2433:BC2434"/>
    <mergeCell ref="C2434:D2434"/>
    <mergeCell ref="AT2433:AU2434"/>
    <mergeCell ref="AV2433:AW2434"/>
    <mergeCell ref="AX2433:AY2434"/>
    <mergeCell ref="AZ2433:BA2434"/>
    <mergeCell ref="BD2433:BE2434"/>
    <mergeCell ref="AP2433:AQ2434"/>
    <mergeCell ref="AR2433:AS2434"/>
    <mergeCell ref="AH2433:AI2434"/>
    <mergeCell ref="AJ2433:AK2434"/>
    <mergeCell ref="B2431:B2432"/>
    <mergeCell ref="C2431:D2431"/>
    <mergeCell ref="E2431:E2432"/>
    <mergeCell ref="F2431:F2432"/>
    <mergeCell ref="H2431:I2432"/>
    <mergeCell ref="J2431:K2432"/>
    <mergeCell ref="L2431:M2432"/>
    <mergeCell ref="N2431:O2432"/>
    <mergeCell ref="P2431:Q2432"/>
    <mergeCell ref="R2431:S2432"/>
    <mergeCell ref="T2431:U2432"/>
    <mergeCell ref="V2431:W2432"/>
    <mergeCell ref="X2431:Y2432"/>
    <mergeCell ref="Z2431:AA2432"/>
    <mergeCell ref="AB2431:AC2432"/>
    <mergeCell ref="AD2431:AE2432"/>
    <mergeCell ref="AF2431:AG2432"/>
    <mergeCell ref="AH2431:AI2432"/>
    <mergeCell ref="AJ2431:AK2432"/>
    <mergeCell ref="AL2431:AM2432"/>
    <mergeCell ref="AN2431:AO2432"/>
    <mergeCell ref="AP2431:AQ2432"/>
    <mergeCell ref="AR2431:AS2432"/>
    <mergeCell ref="AT2431:AU2432"/>
    <mergeCell ref="AV2431:AW2432"/>
    <mergeCell ref="AX2431:AY2432"/>
    <mergeCell ref="AZ2431:BA2432"/>
    <mergeCell ref="BB2431:BC2432"/>
    <mergeCell ref="BD2431:BE2432"/>
    <mergeCell ref="BF2431:BG2432"/>
    <mergeCell ref="BH2431:BI2432"/>
    <mergeCell ref="BJ2431:BK2432"/>
    <mergeCell ref="BL2431:BN2432"/>
    <mergeCell ref="C2432:D2432"/>
    <mergeCell ref="B2429:B2430"/>
    <mergeCell ref="C2429:D2429"/>
    <mergeCell ref="E2429:E2430"/>
    <mergeCell ref="F2429:F2430"/>
    <mergeCell ref="H2429:I2430"/>
    <mergeCell ref="J2429:K2430"/>
    <mergeCell ref="AL2429:AM2430"/>
    <mergeCell ref="AN2429:AO2430"/>
    <mergeCell ref="L2429:M2430"/>
    <mergeCell ref="N2429:O2430"/>
    <mergeCell ref="P2429:Q2430"/>
    <mergeCell ref="R2429:S2430"/>
    <mergeCell ref="T2429:U2430"/>
    <mergeCell ref="V2429:W2430"/>
    <mergeCell ref="BF2429:BG2430"/>
    <mergeCell ref="BH2429:BI2430"/>
    <mergeCell ref="BJ2429:BK2430"/>
    <mergeCell ref="BL2429:BN2430"/>
    <mergeCell ref="X2429:Y2430"/>
    <mergeCell ref="Z2429:AA2430"/>
    <mergeCell ref="AB2429:AC2430"/>
    <mergeCell ref="AD2429:AE2430"/>
    <mergeCell ref="AF2429:AG2430"/>
    <mergeCell ref="BB2429:BC2430"/>
    <mergeCell ref="C2430:D2430"/>
    <mergeCell ref="AT2429:AU2430"/>
    <mergeCell ref="AV2429:AW2430"/>
    <mergeCell ref="AX2429:AY2430"/>
    <mergeCell ref="AZ2429:BA2430"/>
    <mergeCell ref="BD2429:BE2430"/>
    <mergeCell ref="AP2429:AQ2430"/>
    <mergeCell ref="AR2429:AS2430"/>
    <mergeCell ref="AH2429:AI2430"/>
    <mergeCell ref="AJ2429:AK2430"/>
    <mergeCell ref="B2427:B2428"/>
    <mergeCell ref="C2427:D2427"/>
    <mergeCell ref="E2427:E2428"/>
    <mergeCell ref="F2427:F2428"/>
    <mergeCell ref="H2427:I2428"/>
    <mergeCell ref="J2427:K2428"/>
    <mergeCell ref="L2427:M2428"/>
    <mergeCell ref="N2427:O2428"/>
    <mergeCell ref="P2427:Q2428"/>
    <mergeCell ref="R2427:S2428"/>
    <mergeCell ref="T2427:U2428"/>
    <mergeCell ref="V2427:W2428"/>
    <mergeCell ref="X2427:Y2428"/>
    <mergeCell ref="Z2427:AA2428"/>
    <mergeCell ref="AB2427:AC2428"/>
    <mergeCell ref="AD2427:AE2428"/>
    <mergeCell ref="AF2427:AG2428"/>
    <mergeCell ref="AH2427:AI2428"/>
    <mergeCell ref="AJ2427:AK2428"/>
    <mergeCell ref="AL2427:AM2428"/>
    <mergeCell ref="AN2427:AO2428"/>
    <mergeCell ref="AP2427:AQ2428"/>
    <mergeCell ref="AR2427:AS2428"/>
    <mergeCell ref="AT2427:AU2428"/>
    <mergeCell ref="AV2427:AW2428"/>
    <mergeCell ref="AX2427:AY2428"/>
    <mergeCell ref="AZ2427:BA2428"/>
    <mergeCell ref="BB2427:BC2428"/>
    <mergeCell ref="BD2427:BE2428"/>
    <mergeCell ref="BF2427:BG2428"/>
    <mergeCell ref="BH2427:BI2428"/>
    <mergeCell ref="BJ2427:BK2428"/>
    <mergeCell ref="BL2427:BN2428"/>
    <mergeCell ref="C2428:D2428"/>
    <mergeCell ref="B2425:B2426"/>
    <mergeCell ref="C2425:D2425"/>
    <mergeCell ref="E2425:E2426"/>
    <mergeCell ref="F2425:F2426"/>
    <mergeCell ref="H2425:I2426"/>
    <mergeCell ref="J2425:K2426"/>
    <mergeCell ref="AL2425:AM2426"/>
    <mergeCell ref="AN2425:AO2426"/>
    <mergeCell ref="L2425:M2426"/>
    <mergeCell ref="N2425:O2426"/>
    <mergeCell ref="P2425:Q2426"/>
    <mergeCell ref="R2425:S2426"/>
    <mergeCell ref="T2425:U2426"/>
    <mergeCell ref="V2425:W2426"/>
    <mergeCell ref="BF2425:BG2426"/>
    <mergeCell ref="BH2425:BI2426"/>
    <mergeCell ref="BJ2425:BK2426"/>
    <mergeCell ref="BL2425:BN2426"/>
    <mergeCell ref="X2425:Y2426"/>
    <mergeCell ref="Z2425:AA2426"/>
    <mergeCell ref="AB2425:AC2426"/>
    <mergeCell ref="AD2425:AE2426"/>
    <mergeCell ref="AF2425:AG2426"/>
    <mergeCell ref="BB2425:BC2426"/>
    <mergeCell ref="C2426:D2426"/>
    <mergeCell ref="AT2425:AU2426"/>
    <mergeCell ref="AV2425:AW2426"/>
    <mergeCell ref="AX2425:AY2426"/>
    <mergeCell ref="AZ2425:BA2426"/>
    <mergeCell ref="BD2425:BE2426"/>
    <mergeCell ref="AP2425:AQ2426"/>
    <mergeCell ref="AR2425:AS2426"/>
    <mergeCell ref="AH2425:AI2426"/>
    <mergeCell ref="AJ2425:AK2426"/>
    <mergeCell ref="B2423:B2424"/>
    <mergeCell ref="C2423:D2423"/>
    <mergeCell ref="E2423:E2424"/>
    <mergeCell ref="F2423:F2424"/>
    <mergeCell ref="H2423:I2424"/>
    <mergeCell ref="J2423:K2424"/>
    <mergeCell ref="L2423:M2424"/>
    <mergeCell ref="N2423:O2424"/>
    <mergeCell ref="P2423:Q2424"/>
    <mergeCell ref="R2423:S2424"/>
    <mergeCell ref="T2423:U2424"/>
    <mergeCell ref="V2423:W2424"/>
    <mergeCell ref="X2423:Y2424"/>
    <mergeCell ref="Z2423:AA2424"/>
    <mergeCell ref="AB2423:AC2424"/>
    <mergeCell ref="AD2423:AE2424"/>
    <mergeCell ref="AF2423:AG2424"/>
    <mergeCell ref="AH2423:AI2424"/>
    <mergeCell ref="AJ2423:AK2424"/>
    <mergeCell ref="AL2423:AM2424"/>
    <mergeCell ref="AN2423:AO2424"/>
    <mergeCell ref="AP2423:AQ2424"/>
    <mergeCell ref="AR2423:AS2424"/>
    <mergeCell ref="AT2423:AU2424"/>
    <mergeCell ref="AV2423:AW2424"/>
    <mergeCell ref="AX2423:AY2424"/>
    <mergeCell ref="AZ2423:BA2424"/>
    <mergeCell ref="BB2423:BC2424"/>
    <mergeCell ref="BD2423:BE2424"/>
    <mergeCell ref="BF2423:BG2424"/>
    <mergeCell ref="BH2423:BI2424"/>
    <mergeCell ref="BJ2423:BK2424"/>
    <mergeCell ref="BL2423:BN2424"/>
    <mergeCell ref="C2424:D2424"/>
    <mergeCell ref="B2421:B2422"/>
    <mergeCell ref="C2421:D2421"/>
    <mergeCell ref="E2421:E2422"/>
    <mergeCell ref="F2421:F2422"/>
    <mergeCell ref="H2421:I2422"/>
    <mergeCell ref="J2421:K2422"/>
    <mergeCell ref="AL2421:AM2422"/>
    <mergeCell ref="AN2421:AO2422"/>
    <mergeCell ref="L2421:M2422"/>
    <mergeCell ref="N2421:O2422"/>
    <mergeCell ref="P2421:Q2422"/>
    <mergeCell ref="R2421:S2422"/>
    <mergeCell ref="T2421:U2422"/>
    <mergeCell ref="V2421:W2422"/>
    <mergeCell ref="BF2421:BG2422"/>
    <mergeCell ref="BH2421:BI2422"/>
    <mergeCell ref="BJ2421:BK2422"/>
    <mergeCell ref="BL2421:BN2422"/>
    <mergeCell ref="X2421:Y2422"/>
    <mergeCell ref="Z2421:AA2422"/>
    <mergeCell ref="AB2421:AC2422"/>
    <mergeCell ref="AD2421:AE2422"/>
    <mergeCell ref="AF2421:AG2422"/>
    <mergeCell ref="BB2421:BC2422"/>
    <mergeCell ref="C2422:D2422"/>
    <mergeCell ref="AT2421:AU2422"/>
    <mergeCell ref="AV2421:AW2422"/>
    <mergeCell ref="AX2421:AY2422"/>
    <mergeCell ref="AZ2421:BA2422"/>
    <mergeCell ref="BD2421:BE2422"/>
    <mergeCell ref="AP2421:AQ2422"/>
    <mergeCell ref="AR2421:AS2422"/>
    <mergeCell ref="AH2421:AI2422"/>
    <mergeCell ref="AJ2421:AK2422"/>
    <mergeCell ref="B2419:B2420"/>
    <mergeCell ref="C2419:D2419"/>
    <mergeCell ref="E2419:E2420"/>
    <mergeCell ref="F2419:F2420"/>
    <mergeCell ref="H2419:I2420"/>
    <mergeCell ref="J2419:K2420"/>
    <mergeCell ref="L2419:M2420"/>
    <mergeCell ref="N2419:O2420"/>
    <mergeCell ref="P2419:Q2420"/>
    <mergeCell ref="R2419:S2420"/>
    <mergeCell ref="T2419:U2420"/>
    <mergeCell ref="V2419:W2420"/>
    <mergeCell ref="X2419:Y2420"/>
    <mergeCell ref="Z2419:AA2420"/>
    <mergeCell ref="AB2419:AC2420"/>
    <mergeCell ref="AD2419:AE2420"/>
    <mergeCell ref="AF2419:AG2420"/>
    <mergeCell ref="AH2419:AI2420"/>
    <mergeCell ref="AJ2419:AK2420"/>
    <mergeCell ref="AL2419:AM2420"/>
    <mergeCell ref="AN2419:AO2420"/>
    <mergeCell ref="AP2419:AQ2420"/>
    <mergeCell ref="AR2419:AS2420"/>
    <mergeCell ref="AT2419:AU2420"/>
    <mergeCell ref="AV2419:AW2420"/>
    <mergeCell ref="AX2419:AY2420"/>
    <mergeCell ref="AZ2419:BA2420"/>
    <mergeCell ref="BB2419:BC2420"/>
    <mergeCell ref="BD2419:BE2420"/>
    <mergeCell ref="BF2419:BG2420"/>
    <mergeCell ref="BH2419:BI2420"/>
    <mergeCell ref="BJ2419:BK2420"/>
    <mergeCell ref="BL2419:BN2420"/>
    <mergeCell ref="C2420:D2420"/>
    <mergeCell ref="B2417:B2418"/>
    <mergeCell ref="C2417:D2417"/>
    <mergeCell ref="E2417:E2418"/>
    <mergeCell ref="F2417:F2418"/>
    <mergeCell ref="H2417:I2418"/>
    <mergeCell ref="J2417:K2418"/>
    <mergeCell ref="AL2417:AM2418"/>
    <mergeCell ref="AN2417:AO2418"/>
    <mergeCell ref="L2417:M2418"/>
    <mergeCell ref="N2417:O2418"/>
    <mergeCell ref="P2417:Q2418"/>
    <mergeCell ref="R2417:S2418"/>
    <mergeCell ref="T2417:U2418"/>
    <mergeCell ref="V2417:W2418"/>
    <mergeCell ref="BF2417:BG2418"/>
    <mergeCell ref="BH2417:BI2418"/>
    <mergeCell ref="BJ2417:BK2418"/>
    <mergeCell ref="BL2417:BN2418"/>
    <mergeCell ref="X2417:Y2418"/>
    <mergeCell ref="Z2417:AA2418"/>
    <mergeCell ref="AB2417:AC2418"/>
    <mergeCell ref="AD2417:AE2418"/>
    <mergeCell ref="AF2417:AG2418"/>
    <mergeCell ref="BB2417:BC2418"/>
    <mergeCell ref="C2418:D2418"/>
    <mergeCell ref="AT2417:AU2418"/>
    <mergeCell ref="AV2417:AW2418"/>
    <mergeCell ref="AX2417:AY2418"/>
    <mergeCell ref="AZ2417:BA2418"/>
    <mergeCell ref="BD2417:BE2418"/>
    <mergeCell ref="AP2417:AQ2418"/>
    <mergeCell ref="AR2417:AS2418"/>
    <mergeCell ref="AH2417:AI2418"/>
    <mergeCell ref="AJ2417:AK2418"/>
    <mergeCell ref="B2415:B2416"/>
    <mergeCell ref="C2415:D2415"/>
    <mergeCell ref="E2415:E2416"/>
    <mergeCell ref="F2415:F2416"/>
    <mergeCell ref="H2415:I2416"/>
    <mergeCell ref="J2415:K2416"/>
    <mergeCell ref="L2415:M2416"/>
    <mergeCell ref="N2415:O2416"/>
    <mergeCell ref="P2415:Q2416"/>
    <mergeCell ref="R2415:S2416"/>
    <mergeCell ref="T2415:U2416"/>
    <mergeCell ref="V2415:W2416"/>
    <mergeCell ref="X2415:Y2416"/>
    <mergeCell ref="Z2415:AA2416"/>
    <mergeCell ref="AB2415:AC2416"/>
    <mergeCell ref="AD2415:AE2416"/>
    <mergeCell ref="AF2415:AG2416"/>
    <mergeCell ref="AH2415:AI2416"/>
    <mergeCell ref="AJ2415:AK2416"/>
    <mergeCell ref="AL2415:AM2416"/>
    <mergeCell ref="AN2415:AO2416"/>
    <mergeCell ref="AP2415:AQ2416"/>
    <mergeCell ref="AR2415:AS2416"/>
    <mergeCell ref="AT2415:AU2416"/>
    <mergeCell ref="AV2415:AW2416"/>
    <mergeCell ref="AX2415:AY2416"/>
    <mergeCell ref="AZ2415:BA2416"/>
    <mergeCell ref="BB2415:BC2416"/>
    <mergeCell ref="BD2415:BE2416"/>
    <mergeCell ref="BF2415:BG2416"/>
    <mergeCell ref="BH2415:BI2416"/>
    <mergeCell ref="BJ2415:BK2416"/>
    <mergeCell ref="BL2415:BN2416"/>
    <mergeCell ref="C2416:D2416"/>
    <mergeCell ref="B2413:B2414"/>
    <mergeCell ref="C2413:D2413"/>
    <mergeCell ref="E2413:E2414"/>
    <mergeCell ref="F2413:F2414"/>
    <mergeCell ref="H2413:I2414"/>
    <mergeCell ref="J2413:K2414"/>
    <mergeCell ref="AL2413:AM2414"/>
    <mergeCell ref="AN2413:AO2414"/>
    <mergeCell ref="L2413:M2414"/>
    <mergeCell ref="N2413:O2414"/>
    <mergeCell ref="P2413:Q2414"/>
    <mergeCell ref="R2413:S2414"/>
    <mergeCell ref="T2413:U2414"/>
    <mergeCell ref="V2413:W2414"/>
    <mergeCell ref="BF2413:BG2414"/>
    <mergeCell ref="BH2413:BI2414"/>
    <mergeCell ref="BJ2413:BK2414"/>
    <mergeCell ref="BL2413:BN2414"/>
    <mergeCell ref="X2413:Y2414"/>
    <mergeCell ref="Z2413:AA2414"/>
    <mergeCell ref="AB2413:AC2414"/>
    <mergeCell ref="AD2413:AE2414"/>
    <mergeCell ref="AF2413:AG2414"/>
    <mergeCell ref="BB2413:BC2414"/>
    <mergeCell ref="C2414:D2414"/>
    <mergeCell ref="AT2413:AU2414"/>
    <mergeCell ref="AV2413:AW2414"/>
    <mergeCell ref="AX2413:AY2414"/>
    <mergeCell ref="AZ2413:BA2414"/>
    <mergeCell ref="BD2413:BE2414"/>
    <mergeCell ref="AP2413:AQ2414"/>
    <mergeCell ref="AR2413:AS2414"/>
    <mergeCell ref="AH2413:AI2414"/>
    <mergeCell ref="AJ2413:AK2414"/>
    <mergeCell ref="B2411:B2412"/>
    <mergeCell ref="C2411:D2411"/>
    <mergeCell ref="E2411:E2412"/>
    <mergeCell ref="F2411:F2412"/>
    <mergeCell ref="H2411:I2412"/>
    <mergeCell ref="J2411:K2412"/>
    <mergeCell ref="L2411:M2412"/>
    <mergeCell ref="N2411:O2412"/>
    <mergeCell ref="P2411:Q2412"/>
    <mergeCell ref="R2411:S2412"/>
    <mergeCell ref="T2411:U2412"/>
    <mergeCell ref="V2411:W2412"/>
    <mergeCell ref="X2411:Y2412"/>
    <mergeCell ref="Z2411:AA2412"/>
    <mergeCell ref="AB2411:AC2412"/>
    <mergeCell ref="AD2411:AE2412"/>
    <mergeCell ref="AF2411:AG2412"/>
    <mergeCell ref="AH2411:AI2412"/>
    <mergeCell ref="AJ2411:AK2412"/>
    <mergeCell ref="AL2411:AM2412"/>
    <mergeCell ref="AN2411:AO2412"/>
    <mergeCell ref="AP2411:AQ2412"/>
    <mergeCell ref="AR2411:AS2412"/>
    <mergeCell ref="AT2411:AU2412"/>
    <mergeCell ref="AV2411:AW2412"/>
    <mergeCell ref="AX2411:AY2412"/>
    <mergeCell ref="AZ2411:BA2412"/>
    <mergeCell ref="BB2411:BC2412"/>
    <mergeCell ref="BD2411:BE2412"/>
    <mergeCell ref="BF2411:BG2412"/>
    <mergeCell ref="BH2411:BI2412"/>
    <mergeCell ref="BJ2411:BK2412"/>
    <mergeCell ref="BL2411:BN2412"/>
    <mergeCell ref="C2412:D2412"/>
    <mergeCell ref="B2409:B2410"/>
    <mergeCell ref="C2409:D2409"/>
    <mergeCell ref="E2409:E2410"/>
    <mergeCell ref="F2409:F2410"/>
    <mergeCell ref="H2409:I2410"/>
    <mergeCell ref="J2409:K2410"/>
    <mergeCell ref="AL2409:AM2410"/>
    <mergeCell ref="AN2409:AO2410"/>
    <mergeCell ref="L2409:M2410"/>
    <mergeCell ref="N2409:O2410"/>
    <mergeCell ref="P2409:Q2410"/>
    <mergeCell ref="R2409:S2410"/>
    <mergeCell ref="T2409:U2410"/>
    <mergeCell ref="V2409:W2410"/>
    <mergeCell ref="BF2409:BG2410"/>
    <mergeCell ref="BH2409:BI2410"/>
    <mergeCell ref="BJ2409:BK2410"/>
    <mergeCell ref="BL2409:BN2410"/>
    <mergeCell ref="X2409:Y2410"/>
    <mergeCell ref="Z2409:AA2410"/>
    <mergeCell ref="AB2409:AC2410"/>
    <mergeCell ref="AD2409:AE2410"/>
    <mergeCell ref="AF2409:AG2410"/>
    <mergeCell ref="BB2409:BC2410"/>
    <mergeCell ref="C2410:D2410"/>
    <mergeCell ref="AT2409:AU2410"/>
    <mergeCell ref="AV2409:AW2410"/>
    <mergeCell ref="AX2409:AY2410"/>
    <mergeCell ref="AZ2409:BA2410"/>
    <mergeCell ref="BD2409:BE2410"/>
    <mergeCell ref="AP2409:AQ2410"/>
    <mergeCell ref="AR2409:AS2410"/>
    <mergeCell ref="AH2409:AI2410"/>
    <mergeCell ref="AJ2409:AK2410"/>
    <mergeCell ref="B2407:B2408"/>
    <mergeCell ref="C2407:D2407"/>
    <mergeCell ref="E2407:E2408"/>
    <mergeCell ref="F2407:F2408"/>
    <mergeCell ref="H2407:I2408"/>
    <mergeCell ref="J2407:K2408"/>
    <mergeCell ref="G2407:G2408"/>
    <mergeCell ref="L2407:M2408"/>
    <mergeCell ref="N2407:O2408"/>
    <mergeCell ref="P2407:Q2408"/>
    <mergeCell ref="R2407:S2408"/>
    <mergeCell ref="T2407:U2408"/>
    <mergeCell ref="V2407:W2408"/>
    <mergeCell ref="X2407:Y2408"/>
    <mergeCell ref="Z2407:AA2408"/>
    <mergeCell ref="AB2407:AC2408"/>
    <mergeCell ref="AD2407:AE2408"/>
    <mergeCell ref="AF2407:AG2408"/>
    <mergeCell ref="AH2407:AI2408"/>
    <mergeCell ref="AJ2407:AK2408"/>
    <mergeCell ref="AL2407:AM2408"/>
    <mergeCell ref="AN2407:AO2408"/>
    <mergeCell ref="AP2407:AQ2408"/>
    <mergeCell ref="AR2407:AS2408"/>
    <mergeCell ref="AT2407:AU2408"/>
    <mergeCell ref="AV2407:AW2408"/>
    <mergeCell ref="AX2407:AY2408"/>
    <mergeCell ref="AZ2407:BA2408"/>
    <mergeCell ref="BB2407:BC2408"/>
    <mergeCell ref="BD2407:BE2408"/>
    <mergeCell ref="BF2407:BG2408"/>
    <mergeCell ref="BH2407:BI2408"/>
    <mergeCell ref="BJ2407:BK2408"/>
    <mergeCell ref="C2408:D2408"/>
    <mergeCell ref="B2405:B2406"/>
    <mergeCell ref="C2405:D2405"/>
    <mergeCell ref="E2405:E2406"/>
    <mergeCell ref="F2405:F2406"/>
    <mergeCell ref="H2405:I2406"/>
    <mergeCell ref="J2405:K2406"/>
    <mergeCell ref="C2406:D2406"/>
    <mergeCell ref="L2405:M2406"/>
    <mergeCell ref="N2405:O2406"/>
    <mergeCell ref="P2405:Q2406"/>
    <mergeCell ref="R2405:S2406"/>
    <mergeCell ref="T2405:U2406"/>
    <mergeCell ref="V2405:W2406"/>
    <mergeCell ref="X2405:Y2406"/>
    <mergeCell ref="Z2405:AA2406"/>
    <mergeCell ref="AB2405:AC2406"/>
    <mergeCell ref="AD2405:AE2406"/>
    <mergeCell ref="AF2405:AG2406"/>
    <mergeCell ref="AH2405:AI2406"/>
    <mergeCell ref="AJ2405:AK2406"/>
    <mergeCell ref="AL2405:AM2406"/>
    <mergeCell ref="AN2405:AO2406"/>
    <mergeCell ref="AP2405:AQ2406"/>
    <mergeCell ref="AR2405:AS2406"/>
    <mergeCell ref="BF2405:BG2406"/>
    <mergeCell ref="BH2405:BI2406"/>
    <mergeCell ref="BJ2405:BK2406"/>
    <mergeCell ref="BL2405:BN2406"/>
    <mergeCell ref="AT2405:AU2406"/>
    <mergeCell ref="AV2405:AW2406"/>
    <mergeCell ref="AX2405:AY2406"/>
    <mergeCell ref="AZ2405:BA2406"/>
    <mergeCell ref="BD2405:BE2406"/>
    <mergeCell ref="BB2405:BC2406"/>
    <mergeCell ref="D2389:E2389"/>
    <mergeCell ref="J2389:K2389"/>
    <mergeCell ref="L2389:M2389"/>
    <mergeCell ref="N2389:O2389"/>
    <mergeCell ref="AT2388:AU2388"/>
    <mergeCell ref="AV2388:AW2388"/>
    <mergeCell ref="W2391:Y2391"/>
    <mergeCell ref="B2391:C2391"/>
    <mergeCell ref="D2391:E2391"/>
    <mergeCell ref="H2391:J2391"/>
    <mergeCell ref="L2391:N2391"/>
    <mergeCell ref="O2391:R2391"/>
    <mergeCell ref="S2391:U2391"/>
    <mergeCell ref="B2393:C2393"/>
    <mergeCell ref="D2393:E2393"/>
    <mergeCell ref="AU2393:AW2393"/>
    <mergeCell ref="AY2393:BA2393"/>
    <mergeCell ref="H2393:J2393"/>
    <mergeCell ref="L2393:N2393"/>
    <mergeCell ref="O2393:R2393"/>
    <mergeCell ref="S2393:U2393"/>
    <mergeCell ref="C2400:D2400"/>
    <mergeCell ref="E2400:AC2400"/>
    <mergeCell ref="BA2400:BC2400"/>
    <mergeCell ref="BD2400:BM2400"/>
    <mergeCell ref="AH2400:AM2400"/>
    <mergeCell ref="AN2400:AZ2400"/>
    <mergeCell ref="N2404:O2404"/>
    <mergeCell ref="P2404:Q2404"/>
    <mergeCell ref="BN2397:BP2398"/>
    <mergeCell ref="E2398:AC2398"/>
    <mergeCell ref="AN2403:AS2403"/>
    <mergeCell ref="AT2403:AY2403"/>
    <mergeCell ref="AX2404:AY2404"/>
    <mergeCell ref="AZ2403:BE2403"/>
    <mergeCell ref="F2403:F2404"/>
    <mergeCell ref="BF2403:BK2403"/>
    <mergeCell ref="B2403:B2404"/>
    <mergeCell ref="C2403:D2404"/>
    <mergeCell ref="H2403:I2404"/>
    <mergeCell ref="J2403:O2403"/>
    <mergeCell ref="P2403:U2403"/>
    <mergeCell ref="V2403:W2404"/>
    <mergeCell ref="J2404:K2404"/>
    <mergeCell ref="R2404:S2404"/>
    <mergeCell ref="T2404:U2404"/>
    <mergeCell ref="L2404:M2404"/>
    <mergeCell ref="BL2403:BN2404"/>
    <mergeCell ref="AH2404:AI2404"/>
    <mergeCell ref="AJ2404:AK2404"/>
    <mergeCell ref="AL2404:AM2404"/>
    <mergeCell ref="AN2404:AO2404"/>
    <mergeCell ref="AR2404:AS2404"/>
    <mergeCell ref="AT2404:AU2404"/>
    <mergeCell ref="AV2404:AW2404"/>
    <mergeCell ref="AZ2404:BA2404"/>
    <mergeCell ref="BB2404:BC2404"/>
    <mergeCell ref="AB2404:AC2404"/>
    <mergeCell ref="AD2404:AE2404"/>
    <mergeCell ref="AF2404:AG2404"/>
    <mergeCell ref="AP2404:AQ2404"/>
    <mergeCell ref="X2403:Y2404"/>
    <mergeCell ref="Z2403:AA2404"/>
    <mergeCell ref="AB2403:AG2403"/>
    <mergeCell ref="B2386:C2387"/>
    <mergeCell ref="D2386:E2387"/>
    <mergeCell ref="H2386:I2387"/>
    <mergeCell ref="J2386:K2387"/>
    <mergeCell ref="L2386:M2387"/>
    <mergeCell ref="N2386:O2387"/>
    <mergeCell ref="P2386:Q2387"/>
    <mergeCell ref="R2386:S2387"/>
    <mergeCell ref="T2386:U2387"/>
    <mergeCell ref="V2386:W2387"/>
    <mergeCell ref="X2386:Y2387"/>
    <mergeCell ref="Z2386:AA2387"/>
    <mergeCell ref="AB2386:AC2387"/>
    <mergeCell ref="AD2386:AE2387"/>
    <mergeCell ref="AF2386:AG2387"/>
    <mergeCell ref="AH2386:AI2387"/>
    <mergeCell ref="AJ2386:AK2387"/>
    <mergeCell ref="AL2386:AM2387"/>
    <mergeCell ref="AN2386:AO2387"/>
    <mergeCell ref="AP2386:AQ2387"/>
    <mergeCell ref="AR2386:AS2387"/>
    <mergeCell ref="AT2386:AU2387"/>
    <mergeCell ref="AV2386:AW2387"/>
    <mergeCell ref="AX2386:AY2387"/>
    <mergeCell ref="AZ2386:BA2387"/>
    <mergeCell ref="BB2386:BC2387"/>
    <mergeCell ref="BD2386:BE2387"/>
    <mergeCell ref="BF2386:BG2387"/>
    <mergeCell ref="BH2386:BI2387"/>
    <mergeCell ref="BJ2386:BK2387"/>
    <mergeCell ref="BL2386:BN2387"/>
    <mergeCell ref="B2388:C2388"/>
    <mergeCell ref="D2388:E2388"/>
    <mergeCell ref="H2388:I2388"/>
    <mergeCell ref="J2388:K2388"/>
    <mergeCell ref="L2388:M2388"/>
    <mergeCell ref="N2388:O2388"/>
    <mergeCell ref="P2388:Q2388"/>
    <mergeCell ref="R2388:S2388"/>
    <mergeCell ref="T2388:U2388"/>
    <mergeCell ref="V2388:W2388"/>
    <mergeCell ref="X2388:Y2388"/>
    <mergeCell ref="Z2388:AA2388"/>
    <mergeCell ref="AB2388:AC2388"/>
    <mergeCell ref="AD2388:AE2388"/>
    <mergeCell ref="AF2388:AG2388"/>
    <mergeCell ref="AX2388:AY2388"/>
    <mergeCell ref="AZ2388:BA2388"/>
    <mergeCell ref="BB2388:BC2388"/>
    <mergeCell ref="BD2388:BE2388"/>
    <mergeCell ref="AH2388:AI2388"/>
    <mergeCell ref="AJ2388:AK2388"/>
    <mergeCell ref="AL2388:AM2388"/>
    <mergeCell ref="AN2388:AO2388"/>
    <mergeCell ref="AP2388:AQ2388"/>
    <mergeCell ref="AR2388:AS2388"/>
    <mergeCell ref="BF2388:BG2388"/>
    <mergeCell ref="BH2388:BI2388"/>
    <mergeCell ref="BJ2388:BK2388"/>
    <mergeCell ref="BL2388:BN2388"/>
    <mergeCell ref="B2380:B2381"/>
    <mergeCell ref="C2380:D2380"/>
    <mergeCell ref="E2380:E2381"/>
    <mergeCell ref="F2380:F2381"/>
    <mergeCell ref="H2380:I2381"/>
    <mergeCell ref="J2380:K2381"/>
    <mergeCell ref="L2380:M2381"/>
    <mergeCell ref="N2380:O2381"/>
    <mergeCell ref="P2380:Q2381"/>
    <mergeCell ref="R2380:S2381"/>
    <mergeCell ref="T2380:U2381"/>
    <mergeCell ref="V2380:W2381"/>
    <mergeCell ref="X2380:Y2381"/>
    <mergeCell ref="Z2380:AA2381"/>
    <mergeCell ref="AB2380:AC2381"/>
    <mergeCell ref="AD2380:AE2381"/>
    <mergeCell ref="AF2380:AG2381"/>
    <mergeCell ref="AH2380:AI2381"/>
    <mergeCell ref="AJ2380:AK2381"/>
    <mergeCell ref="AL2380:AM2381"/>
    <mergeCell ref="AN2380:AO2381"/>
    <mergeCell ref="AP2380:AQ2381"/>
    <mergeCell ref="AR2380:AS2381"/>
    <mergeCell ref="AT2380:AU2381"/>
    <mergeCell ref="AV2380:AW2381"/>
    <mergeCell ref="AX2380:AY2381"/>
    <mergeCell ref="AZ2380:BA2381"/>
    <mergeCell ref="BB2380:BC2381"/>
    <mergeCell ref="BD2380:BE2381"/>
    <mergeCell ref="BF2380:BG2381"/>
    <mergeCell ref="BH2380:BI2381"/>
    <mergeCell ref="BJ2380:BK2381"/>
    <mergeCell ref="BL2380:BN2381"/>
    <mergeCell ref="C2381:D2381"/>
    <mergeCell ref="B2378:B2379"/>
    <mergeCell ref="C2378:D2378"/>
    <mergeCell ref="E2378:E2379"/>
    <mergeCell ref="F2378:F2379"/>
    <mergeCell ref="H2378:I2379"/>
    <mergeCell ref="J2378:K2379"/>
    <mergeCell ref="AL2378:AM2379"/>
    <mergeCell ref="AN2378:AO2379"/>
    <mergeCell ref="L2378:M2379"/>
    <mergeCell ref="N2378:O2379"/>
    <mergeCell ref="P2378:Q2379"/>
    <mergeCell ref="R2378:S2379"/>
    <mergeCell ref="T2378:U2379"/>
    <mergeCell ref="V2378:W2379"/>
    <mergeCell ref="BF2378:BG2379"/>
    <mergeCell ref="BH2378:BI2379"/>
    <mergeCell ref="BJ2378:BK2379"/>
    <mergeCell ref="BL2378:BN2379"/>
    <mergeCell ref="X2378:Y2379"/>
    <mergeCell ref="Z2378:AA2379"/>
    <mergeCell ref="AB2378:AC2379"/>
    <mergeCell ref="AD2378:AE2379"/>
    <mergeCell ref="AF2378:AG2379"/>
    <mergeCell ref="BB2378:BC2379"/>
    <mergeCell ref="C2379:D2379"/>
    <mergeCell ref="AT2378:AU2379"/>
    <mergeCell ref="AV2378:AW2379"/>
    <mergeCell ref="AX2378:AY2379"/>
    <mergeCell ref="AZ2378:BA2379"/>
    <mergeCell ref="BD2378:BE2379"/>
    <mergeCell ref="AP2378:AQ2379"/>
    <mergeCell ref="AR2378:AS2379"/>
    <mergeCell ref="AH2378:AI2379"/>
    <mergeCell ref="AJ2378:AK2379"/>
    <mergeCell ref="B2376:B2377"/>
    <mergeCell ref="C2376:D2376"/>
    <mergeCell ref="E2376:E2377"/>
    <mergeCell ref="F2376:F2377"/>
    <mergeCell ref="H2376:I2377"/>
    <mergeCell ref="J2376:K2377"/>
    <mergeCell ref="L2376:M2377"/>
    <mergeCell ref="N2376:O2377"/>
    <mergeCell ref="P2376:Q2377"/>
    <mergeCell ref="R2376:S2377"/>
    <mergeCell ref="T2376:U2377"/>
    <mergeCell ref="V2376:W2377"/>
    <mergeCell ref="X2376:Y2377"/>
    <mergeCell ref="Z2376:AA2377"/>
    <mergeCell ref="AB2376:AC2377"/>
    <mergeCell ref="AD2376:AE2377"/>
    <mergeCell ref="AF2376:AG2377"/>
    <mergeCell ref="AH2376:AI2377"/>
    <mergeCell ref="AJ2376:AK2377"/>
    <mergeCell ref="AL2376:AM2377"/>
    <mergeCell ref="AN2376:AO2377"/>
    <mergeCell ref="AP2376:AQ2377"/>
    <mergeCell ref="AR2376:AS2377"/>
    <mergeCell ref="AT2376:AU2377"/>
    <mergeCell ref="AV2376:AW2377"/>
    <mergeCell ref="AX2376:AY2377"/>
    <mergeCell ref="AZ2376:BA2377"/>
    <mergeCell ref="BB2376:BC2377"/>
    <mergeCell ref="BD2376:BE2377"/>
    <mergeCell ref="BF2376:BG2377"/>
    <mergeCell ref="BH2376:BI2377"/>
    <mergeCell ref="BJ2376:BK2377"/>
    <mergeCell ref="BL2376:BN2377"/>
    <mergeCell ref="C2377:D2377"/>
    <mergeCell ref="B2374:B2375"/>
    <mergeCell ref="C2374:D2374"/>
    <mergeCell ref="E2374:E2375"/>
    <mergeCell ref="F2374:F2375"/>
    <mergeCell ref="H2374:I2375"/>
    <mergeCell ref="J2374:K2375"/>
    <mergeCell ref="AL2374:AM2375"/>
    <mergeCell ref="AN2374:AO2375"/>
    <mergeCell ref="L2374:M2375"/>
    <mergeCell ref="N2374:O2375"/>
    <mergeCell ref="P2374:Q2375"/>
    <mergeCell ref="R2374:S2375"/>
    <mergeCell ref="T2374:U2375"/>
    <mergeCell ref="V2374:W2375"/>
    <mergeCell ref="BF2374:BG2375"/>
    <mergeCell ref="BH2374:BI2375"/>
    <mergeCell ref="BJ2374:BK2375"/>
    <mergeCell ref="BL2374:BN2375"/>
    <mergeCell ref="X2374:Y2375"/>
    <mergeCell ref="Z2374:AA2375"/>
    <mergeCell ref="AB2374:AC2375"/>
    <mergeCell ref="AD2374:AE2375"/>
    <mergeCell ref="AF2374:AG2375"/>
    <mergeCell ref="BB2374:BC2375"/>
    <mergeCell ref="C2375:D2375"/>
    <mergeCell ref="AT2374:AU2375"/>
    <mergeCell ref="AV2374:AW2375"/>
    <mergeCell ref="AX2374:AY2375"/>
    <mergeCell ref="AZ2374:BA2375"/>
    <mergeCell ref="BD2374:BE2375"/>
    <mergeCell ref="AP2374:AQ2375"/>
    <mergeCell ref="AR2374:AS2375"/>
    <mergeCell ref="AH2374:AI2375"/>
    <mergeCell ref="AJ2374:AK2375"/>
    <mergeCell ref="B2372:B2373"/>
    <mergeCell ref="C2372:D2372"/>
    <mergeCell ref="E2372:E2373"/>
    <mergeCell ref="F2372:F2373"/>
    <mergeCell ref="H2372:I2373"/>
    <mergeCell ref="J2372:K2373"/>
    <mergeCell ref="L2372:M2373"/>
    <mergeCell ref="N2372:O2373"/>
    <mergeCell ref="P2372:Q2373"/>
    <mergeCell ref="R2372:S2373"/>
    <mergeCell ref="T2372:U2373"/>
    <mergeCell ref="V2372:W2373"/>
    <mergeCell ref="X2372:Y2373"/>
    <mergeCell ref="Z2372:AA2373"/>
    <mergeCell ref="AB2372:AC2373"/>
    <mergeCell ref="AD2372:AE2373"/>
    <mergeCell ref="AF2372:AG2373"/>
    <mergeCell ref="AH2372:AI2373"/>
    <mergeCell ref="AJ2372:AK2373"/>
    <mergeCell ref="AL2372:AM2373"/>
    <mergeCell ref="AN2372:AO2373"/>
    <mergeCell ref="AP2372:AQ2373"/>
    <mergeCell ref="AR2372:AS2373"/>
    <mergeCell ref="AT2372:AU2373"/>
    <mergeCell ref="AV2372:AW2373"/>
    <mergeCell ref="AX2372:AY2373"/>
    <mergeCell ref="AZ2372:BA2373"/>
    <mergeCell ref="BB2372:BC2373"/>
    <mergeCell ref="BD2372:BE2373"/>
    <mergeCell ref="BF2372:BG2373"/>
    <mergeCell ref="BH2372:BI2373"/>
    <mergeCell ref="BJ2372:BK2373"/>
    <mergeCell ref="BL2372:BN2373"/>
    <mergeCell ref="C2373:D2373"/>
    <mergeCell ref="B2370:B2371"/>
    <mergeCell ref="C2370:D2370"/>
    <mergeCell ref="E2370:E2371"/>
    <mergeCell ref="F2370:F2371"/>
    <mergeCell ref="H2370:I2371"/>
    <mergeCell ref="J2370:K2371"/>
    <mergeCell ref="AL2370:AM2371"/>
    <mergeCell ref="AN2370:AO2371"/>
    <mergeCell ref="L2370:M2371"/>
    <mergeCell ref="N2370:O2371"/>
    <mergeCell ref="P2370:Q2371"/>
    <mergeCell ref="R2370:S2371"/>
    <mergeCell ref="T2370:U2371"/>
    <mergeCell ref="V2370:W2371"/>
    <mergeCell ref="BF2370:BG2371"/>
    <mergeCell ref="BH2370:BI2371"/>
    <mergeCell ref="BJ2370:BK2371"/>
    <mergeCell ref="BL2370:BN2371"/>
    <mergeCell ref="X2370:Y2371"/>
    <mergeCell ref="Z2370:AA2371"/>
    <mergeCell ref="AB2370:AC2371"/>
    <mergeCell ref="AD2370:AE2371"/>
    <mergeCell ref="AF2370:AG2371"/>
    <mergeCell ref="BB2370:BC2371"/>
    <mergeCell ref="C2371:D2371"/>
    <mergeCell ref="AT2370:AU2371"/>
    <mergeCell ref="AV2370:AW2371"/>
    <mergeCell ref="AX2370:AY2371"/>
    <mergeCell ref="AZ2370:BA2371"/>
    <mergeCell ref="BD2370:BE2371"/>
    <mergeCell ref="AP2370:AQ2371"/>
    <mergeCell ref="AR2370:AS2371"/>
    <mergeCell ref="AH2370:AI2371"/>
    <mergeCell ref="AJ2370:AK2371"/>
    <mergeCell ref="B2368:B2369"/>
    <mergeCell ref="C2368:D2368"/>
    <mergeCell ref="E2368:E2369"/>
    <mergeCell ref="F2368:F2369"/>
    <mergeCell ref="H2368:I2369"/>
    <mergeCell ref="J2368:K2369"/>
    <mergeCell ref="L2368:M2369"/>
    <mergeCell ref="N2368:O2369"/>
    <mergeCell ref="P2368:Q2369"/>
    <mergeCell ref="R2368:S2369"/>
    <mergeCell ref="T2368:U2369"/>
    <mergeCell ref="V2368:W2369"/>
    <mergeCell ref="X2368:Y2369"/>
    <mergeCell ref="Z2368:AA2369"/>
    <mergeCell ref="AB2368:AC2369"/>
    <mergeCell ref="AD2368:AE2369"/>
    <mergeCell ref="AF2368:AG2369"/>
    <mergeCell ref="AH2368:AI2369"/>
    <mergeCell ref="AJ2368:AK2369"/>
    <mergeCell ref="AL2368:AM2369"/>
    <mergeCell ref="AN2368:AO2369"/>
    <mergeCell ref="AP2368:AQ2369"/>
    <mergeCell ref="AR2368:AS2369"/>
    <mergeCell ref="AT2368:AU2369"/>
    <mergeCell ref="AV2368:AW2369"/>
    <mergeCell ref="AX2368:AY2369"/>
    <mergeCell ref="AZ2368:BA2369"/>
    <mergeCell ref="BB2368:BC2369"/>
    <mergeCell ref="BD2368:BE2369"/>
    <mergeCell ref="BF2368:BG2369"/>
    <mergeCell ref="BH2368:BI2369"/>
    <mergeCell ref="BJ2368:BK2369"/>
    <mergeCell ref="BL2368:BN2369"/>
    <mergeCell ref="C2369:D2369"/>
    <mergeCell ref="B2366:B2367"/>
    <mergeCell ref="C2366:D2366"/>
    <mergeCell ref="E2366:E2367"/>
    <mergeCell ref="F2366:F2367"/>
    <mergeCell ref="H2366:I2367"/>
    <mergeCell ref="J2366:K2367"/>
    <mergeCell ref="AL2366:AM2367"/>
    <mergeCell ref="AN2366:AO2367"/>
    <mergeCell ref="L2366:M2367"/>
    <mergeCell ref="N2366:O2367"/>
    <mergeCell ref="P2366:Q2367"/>
    <mergeCell ref="R2366:S2367"/>
    <mergeCell ref="T2366:U2367"/>
    <mergeCell ref="V2366:W2367"/>
    <mergeCell ref="BF2366:BG2367"/>
    <mergeCell ref="BH2366:BI2367"/>
    <mergeCell ref="BJ2366:BK2367"/>
    <mergeCell ref="BL2366:BN2367"/>
    <mergeCell ref="X2366:Y2367"/>
    <mergeCell ref="Z2366:AA2367"/>
    <mergeCell ref="AB2366:AC2367"/>
    <mergeCell ref="AD2366:AE2367"/>
    <mergeCell ref="AF2366:AG2367"/>
    <mergeCell ref="BB2366:BC2367"/>
    <mergeCell ref="C2367:D2367"/>
    <mergeCell ref="AT2366:AU2367"/>
    <mergeCell ref="AV2366:AW2367"/>
    <mergeCell ref="AX2366:AY2367"/>
    <mergeCell ref="AZ2366:BA2367"/>
    <mergeCell ref="BD2366:BE2367"/>
    <mergeCell ref="AP2366:AQ2367"/>
    <mergeCell ref="AR2366:AS2367"/>
    <mergeCell ref="AH2366:AI2367"/>
    <mergeCell ref="AJ2366:AK2367"/>
    <mergeCell ref="B2364:B2365"/>
    <mergeCell ref="C2364:D2364"/>
    <mergeCell ref="E2364:E2365"/>
    <mergeCell ref="F2364:F2365"/>
    <mergeCell ref="H2364:I2365"/>
    <mergeCell ref="J2364:K2365"/>
    <mergeCell ref="L2364:M2365"/>
    <mergeCell ref="N2364:O2365"/>
    <mergeCell ref="P2364:Q2365"/>
    <mergeCell ref="R2364:S2365"/>
    <mergeCell ref="T2364:U2365"/>
    <mergeCell ref="V2364:W2365"/>
    <mergeCell ref="X2364:Y2365"/>
    <mergeCell ref="Z2364:AA2365"/>
    <mergeCell ref="AB2364:AC2365"/>
    <mergeCell ref="AD2364:AE2365"/>
    <mergeCell ref="AF2364:AG2365"/>
    <mergeCell ref="AH2364:AI2365"/>
    <mergeCell ref="AJ2364:AK2365"/>
    <mergeCell ref="AL2364:AM2365"/>
    <mergeCell ref="AN2364:AO2365"/>
    <mergeCell ref="AP2364:AQ2365"/>
    <mergeCell ref="AR2364:AS2365"/>
    <mergeCell ref="AT2364:AU2365"/>
    <mergeCell ref="AV2364:AW2365"/>
    <mergeCell ref="AX2364:AY2365"/>
    <mergeCell ref="AZ2364:BA2365"/>
    <mergeCell ref="BB2364:BC2365"/>
    <mergeCell ref="BD2364:BE2365"/>
    <mergeCell ref="BF2364:BG2365"/>
    <mergeCell ref="BH2364:BI2365"/>
    <mergeCell ref="BJ2364:BK2365"/>
    <mergeCell ref="BL2364:BN2365"/>
    <mergeCell ref="C2365:D2365"/>
    <mergeCell ref="G2364:G2365"/>
    <mergeCell ref="B2362:B2363"/>
    <mergeCell ref="C2362:D2362"/>
    <mergeCell ref="E2362:E2363"/>
    <mergeCell ref="F2362:F2363"/>
    <mergeCell ref="H2362:I2363"/>
    <mergeCell ref="J2362:K2363"/>
    <mergeCell ref="AL2362:AM2363"/>
    <mergeCell ref="AN2362:AO2363"/>
    <mergeCell ref="L2362:M2363"/>
    <mergeCell ref="N2362:O2363"/>
    <mergeCell ref="P2362:Q2363"/>
    <mergeCell ref="R2362:S2363"/>
    <mergeCell ref="T2362:U2363"/>
    <mergeCell ref="V2362:W2363"/>
    <mergeCell ref="BF2362:BG2363"/>
    <mergeCell ref="BH2362:BI2363"/>
    <mergeCell ref="BJ2362:BK2363"/>
    <mergeCell ref="BL2362:BN2363"/>
    <mergeCell ref="X2362:Y2363"/>
    <mergeCell ref="Z2362:AA2363"/>
    <mergeCell ref="AB2362:AC2363"/>
    <mergeCell ref="AD2362:AE2363"/>
    <mergeCell ref="AF2362:AG2363"/>
    <mergeCell ref="BB2362:BC2363"/>
    <mergeCell ref="C2363:D2363"/>
    <mergeCell ref="AT2362:AU2363"/>
    <mergeCell ref="AV2362:AW2363"/>
    <mergeCell ref="AX2362:AY2363"/>
    <mergeCell ref="AZ2362:BA2363"/>
    <mergeCell ref="BD2362:BE2363"/>
    <mergeCell ref="AP2362:AQ2363"/>
    <mergeCell ref="AR2362:AS2363"/>
    <mergeCell ref="AH2362:AI2363"/>
    <mergeCell ref="AJ2362:AK2363"/>
    <mergeCell ref="B2360:B2361"/>
    <mergeCell ref="C2360:D2360"/>
    <mergeCell ref="E2360:E2361"/>
    <mergeCell ref="F2360:F2361"/>
    <mergeCell ref="H2360:I2361"/>
    <mergeCell ref="J2360:K2361"/>
    <mergeCell ref="L2360:M2361"/>
    <mergeCell ref="N2360:O2361"/>
    <mergeCell ref="P2360:Q2361"/>
    <mergeCell ref="R2360:S2361"/>
    <mergeCell ref="T2360:U2361"/>
    <mergeCell ref="V2360:W2361"/>
    <mergeCell ref="X2360:Y2361"/>
    <mergeCell ref="Z2360:AA2361"/>
    <mergeCell ref="AB2360:AC2361"/>
    <mergeCell ref="AD2360:AE2361"/>
    <mergeCell ref="AF2360:AG2361"/>
    <mergeCell ref="AH2360:AI2361"/>
    <mergeCell ref="AJ2360:AK2361"/>
    <mergeCell ref="AL2360:AM2361"/>
    <mergeCell ref="AN2360:AO2361"/>
    <mergeCell ref="AP2360:AQ2361"/>
    <mergeCell ref="AR2360:AS2361"/>
    <mergeCell ref="AT2360:AU2361"/>
    <mergeCell ref="AV2360:AW2361"/>
    <mergeCell ref="AX2360:AY2361"/>
    <mergeCell ref="AZ2360:BA2361"/>
    <mergeCell ref="BB2360:BC2361"/>
    <mergeCell ref="BD2360:BE2361"/>
    <mergeCell ref="BF2360:BG2361"/>
    <mergeCell ref="BH2360:BI2361"/>
    <mergeCell ref="BJ2360:BK2361"/>
    <mergeCell ref="BL2360:BN2361"/>
    <mergeCell ref="C2361:D2361"/>
    <mergeCell ref="B2358:B2359"/>
    <mergeCell ref="C2358:D2358"/>
    <mergeCell ref="E2358:E2359"/>
    <mergeCell ref="F2358:F2359"/>
    <mergeCell ref="H2358:I2359"/>
    <mergeCell ref="J2358:K2359"/>
    <mergeCell ref="AL2358:AM2359"/>
    <mergeCell ref="AN2358:AO2359"/>
    <mergeCell ref="L2358:M2359"/>
    <mergeCell ref="N2358:O2359"/>
    <mergeCell ref="P2358:Q2359"/>
    <mergeCell ref="R2358:S2359"/>
    <mergeCell ref="T2358:U2359"/>
    <mergeCell ref="V2358:W2359"/>
    <mergeCell ref="BF2358:BG2359"/>
    <mergeCell ref="BH2358:BI2359"/>
    <mergeCell ref="BJ2358:BK2359"/>
    <mergeCell ref="BL2358:BN2359"/>
    <mergeCell ref="X2358:Y2359"/>
    <mergeCell ref="Z2358:AA2359"/>
    <mergeCell ref="AB2358:AC2359"/>
    <mergeCell ref="AD2358:AE2359"/>
    <mergeCell ref="AF2358:AG2359"/>
    <mergeCell ref="BB2358:BC2359"/>
    <mergeCell ref="C2359:D2359"/>
    <mergeCell ref="AT2358:AU2359"/>
    <mergeCell ref="AV2358:AW2359"/>
    <mergeCell ref="AX2358:AY2359"/>
    <mergeCell ref="AZ2358:BA2359"/>
    <mergeCell ref="BD2358:BE2359"/>
    <mergeCell ref="AP2358:AQ2359"/>
    <mergeCell ref="AR2358:AS2359"/>
    <mergeCell ref="AH2358:AI2359"/>
    <mergeCell ref="AJ2358:AK2359"/>
    <mergeCell ref="B2356:B2357"/>
    <mergeCell ref="C2356:D2356"/>
    <mergeCell ref="E2356:E2357"/>
    <mergeCell ref="F2356:F2357"/>
    <mergeCell ref="H2356:I2357"/>
    <mergeCell ref="J2356:K2357"/>
    <mergeCell ref="L2356:M2357"/>
    <mergeCell ref="N2356:O2357"/>
    <mergeCell ref="P2356:Q2357"/>
    <mergeCell ref="R2356:S2357"/>
    <mergeCell ref="T2356:U2357"/>
    <mergeCell ref="V2356:W2357"/>
    <mergeCell ref="X2356:Y2357"/>
    <mergeCell ref="Z2356:AA2357"/>
    <mergeCell ref="AB2356:AC2357"/>
    <mergeCell ref="AD2356:AE2357"/>
    <mergeCell ref="AF2356:AG2357"/>
    <mergeCell ref="AH2356:AI2357"/>
    <mergeCell ref="AJ2356:AK2357"/>
    <mergeCell ref="AL2356:AM2357"/>
    <mergeCell ref="AN2356:AO2357"/>
    <mergeCell ref="AP2356:AQ2357"/>
    <mergeCell ref="AR2356:AS2357"/>
    <mergeCell ref="AT2356:AU2357"/>
    <mergeCell ref="AV2356:AW2357"/>
    <mergeCell ref="AX2356:AY2357"/>
    <mergeCell ref="AZ2356:BA2357"/>
    <mergeCell ref="BB2356:BC2357"/>
    <mergeCell ref="BD2356:BE2357"/>
    <mergeCell ref="BF2356:BG2357"/>
    <mergeCell ref="BH2356:BI2357"/>
    <mergeCell ref="BJ2356:BK2357"/>
    <mergeCell ref="BL2356:BN2357"/>
    <mergeCell ref="C2357:D2357"/>
    <mergeCell ref="B2354:B2355"/>
    <mergeCell ref="C2354:D2354"/>
    <mergeCell ref="E2354:E2355"/>
    <mergeCell ref="F2354:F2355"/>
    <mergeCell ref="H2354:I2355"/>
    <mergeCell ref="J2354:K2355"/>
    <mergeCell ref="AL2354:AM2355"/>
    <mergeCell ref="AN2354:AO2355"/>
    <mergeCell ref="L2354:M2355"/>
    <mergeCell ref="N2354:O2355"/>
    <mergeCell ref="P2354:Q2355"/>
    <mergeCell ref="R2354:S2355"/>
    <mergeCell ref="T2354:U2355"/>
    <mergeCell ref="V2354:W2355"/>
    <mergeCell ref="BF2354:BG2355"/>
    <mergeCell ref="BH2354:BI2355"/>
    <mergeCell ref="BJ2354:BK2355"/>
    <mergeCell ref="BL2354:BN2355"/>
    <mergeCell ref="X2354:Y2355"/>
    <mergeCell ref="Z2354:AA2355"/>
    <mergeCell ref="AB2354:AC2355"/>
    <mergeCell ref="AD2354:AE2355"/>
    <mergeCell ref="AF2354:AG2355"/>
    <mergeCell ref="BB2354:BC2355"/>
    <mergeCell ref="C2355:D2355"/>
    <mergeCell ref="AT2354:AU2355"/>
    <mergeCell ref="AV2354:AW2355"/>
    <mergeCell ref="AX2354:AY2355"/>
    <mergeCell ref="AZ2354:BA2355"/>
    <mergeCell ref="BD2354:BE2355"/>
    <mergeCell ref="AP2354:AQ2355"/>
    <mergeCell ref="AR2354:AS2355"/>
    <mergeCell ref="AH2354:AI2355"/>
    <mergeCell ref="AJ2354:AK2355"/>
    <mergeCell ref="B2352:B2353"/>
    <mergeCell ref="C2352:D2352"/>
    <mergeCell ref="E2352:E2353"/>
    <mergeCell ref="F2352:F2353"/>
    <mergeCell ref="H2352:I2353"/>
    <mergeCell ref="J2352:K2353"/>
    <mergeCell ref="L2352:M2353"/>
    <mergeCell ref="N2352:O2353"/>
    <mergeCell ref="P2352:Q2353"/>
    <mergeCell ref="R2352:S2353"/>
    <mergeCell ref="T2352:U2353"/>
    <mergeCell ref="V2352:W2353"/>
    <mergeCell ref="X2352:Y2353"/>
    <mergeCell ref="Z2352:AA2353"/>
    <mergeCell ref="AB2352:AC2353"/>
    <mergeCell ref="AD2352:AE2353"/>
    <mergeCell ref="AF2352:AG2353"/>
    <mergeCell ref="AH2352:AI2353"/>
    <mergeCell ref="AJ2352:AK2353"/>
    <mergeCell ref="AL2352:AM2353"/>
    <mergeCell ref="AN2352:AO2353"/>
    <mergeCell ref="AP2352:AQ2353"/>
    <mergeCell ref="AR2352:AS2353"/>
    <mergeCell ref="AT2352:AU2353"/>
    <mergeCell ref="AV2352:AW2353"/>
    <mergeCell ref="AX2352:AY2353"/>
    <mergeCell ref="AZ2352:BA2353"/>
    <mergeCell ref="BB2352:BC2353"/>
    <mergeCell ref="BD2352:BE2353"/>
    <mergeCell ref="BF2352:BG2353"/>
    <mergeCell ref="BH2352:BI2353"/>
    <mergeCell ref="BJ2352:BK2353"/>
    <mergeCell ref="BL2352:BN2353"/>
    <mergeCell ref="C2353:D2353"/>
    <mergeCell ref="BL2348:BN2349"/>
    <mergeCell ref="C2349:D2349"/>
    <mergeCell ref="B2350:B2351"/>
    <mergeCell ref="C2350:D2350"/>
    <mergeCell ref="E2350:E2351"/>
    <mergeCell ref="F2350:F2351"/>
    <mergeCell ref="H2350:I2351"/>
    <mergeCell ref="J2350:K2351"/>
    <mergeCell ref="AL2350:AM2351"/>
    <mergeCell ref="AN2350:AO2351"/>
    <mergeCell ref="L2350:M2351"/>
    <mergeCell ref="N2350:O2351"/>
    <mergeCell ref="P2350:Q2351"/>
    <mergeCell ref="R2350:S2351"/>
    <mergeCell ref="T2350:U2351"/>
    <mergeCell ref="V2350:W2351"/>
    <mergeCell ref="BF2350:BG2351"/>
    <mergeCell ref="BH2350:BI2351"/>
    <mergeCell ref="BJ2350:BK2351"/>
    <mergeCell ref="BL2350:BN2351"/>
    <mergeCell ref="X2350:Y2351"/>
    <mergeCell ref="Z2350:AA2351"/>
    <mergeCell ref="AB2350:AC2351"/>
    <mergeCell ref="AD2350:AE2351"/>
    <mergeCell ref="AF2350:AG2351"/>
    <mergeCell ref="BB2350:BC2351"/>
    <mergeCell ref="C2351:D2351"/>
    <mergeCell ref="AT2350:AU2351"/>
    <mergeCell ref="AV2350:AW2351"/>
    <mergeCell ref="AX2350:AY2351"/>
    <mergeCell ref="AZ2350:BA2351"/>
    <mergeCell ref="BD2350:BE2351"/>
    <mergeCell ref="AP2350:AQ2351"/>
    <mergeCell ref="AR2350:AS2351"/>
    <mergeCell ref="AH2350:AI2351"/>
    <mergeCell ref="AJ2350:AK2351"/>
    <mergeCell ref="B2348:B2349"/>
    <mergeCell ref="C2348:D2348"/>
    <mergeCell ref="E2348:E2349"/>
    <mergeCell ref="F2348:F2349"/>
    <mergeCell ref="H2348:I2349"/>
    <mergeCell ref="J2348:K2349"/>
    <mergeCell ref="G2348:G2349"/>
    <mergeCell ref="L2348:M2349"/>
    <mergeCell ref="N2348:O2349"/>
    <mergeCell ref="P2348:Q2349"/>
    <mergeCell ref="R2348:S2349"/>
    <mergeCell ref="T2348:U2349"/>
    <mergeCell ref="V2348:W2349"/>
    <mergeCell ref="X2348:Y2349"/>
    <mergeCell ref="Z2348:AA2349"/>
    <mergeCell ref="AB2348:AC2349"/>
    <mergeCell ref="AD2348:AE2349"/>
    <mergeCell ref="AF2348:AG2349"/>
    <mergeCell ref="AH2348:AI2349"/>
    <mergeCell ref="AJ2348:AK2349"/>
    <mergeCell ref="AL2348:AM2349"/>
    <mergeCell ref="AN2348:AO2349"/>
    <mergeCell ref="AP2348:AQ2349"/>
    <mergeCell ref="AR2348:AS2349"/>
    <mergeCell ref="AT2348:AU2349"/>
    <mergeCell ref="AV2348:AW2349"/>
    <mergeCell ref="AX2348:AY2349"/>
    <mergeCell ref="AZ2348:BA2349"/>
    <mergeCell ref="BB2348:BC2349"/>
    <mergeCell ref="BD2348:BE2349"/>
    <mergeCell ref="BF2348:BG2349"/>
    <mergeCell ref="BH2348:BI2349"/>
    <mergeCell ref="BJ2348:BK2349"/>
    <mergeCell ref="B2346:B2347"/>
    <mergeCell ref="C2346:D2346"/>
    <mergeCell ref="E2346:E2347"/>
    <mergeCell ref="F2346:F2347"/>
    <mergeCell ref="H2346:I2347"/>
    <mergeCell ref="G2344:G2345"/>
    <mergeCell ref="G2346:G2347"/>
    <mergeCell ref="J2346:K2347"/>
    <mergeCell ref="L2346:M2347"/>
    <mergeCell ref="N2346:O2347"/>
    <mergeCell ref="P2346:Q2347"/>
    <mergeCell ref="R2346:S2347"/>
    <mergeCell ref="T2346:U2347"/>
    <mergeCell ref="V2346:W2347"/>
    <mergeCell ref="X2346:Y2347"/>
    <mergeCell ref="Z2346:AA2347"/>
    <mergeCell ref="AB2346:AC2347"/>
    <mergeCell ref="AD2346:AE2347"/>
    <mergeCell ref="AF2346:AG2347"/>
    <mergeCell ref="BB2346:BC2347"/>
    <mergeCell ref="AH2346:AI2347"/>
    <mergeCell ref="AJ2346:AK2347"/>
    <mergeCell ref="AL2346:AM2347"/>
    <mergeCell ref="AN2346:AO2347"/>
    <mergeCell ref="AP2346:AQ2347"/>
    <mergeCell ref="AR2346:AS2347"/>
    <mergeCell ref="BF2346:BG2347"/>
    <mergeCell ref="BH2346:BI2347"/>
    <mergeCell ref="BJ2346:BK2347"/>
    <mergeCell ref="BL2346:BN2347"/>
    <mergeCell ref="C2347:D2347"/>
    <mergeCell ref="AT2346:AU2347"/>
    <mergeCell ref="AV2346:AW2347"/>
    <mergeCell ref="AX2346:AY2347"/>
    <mergeCell ref="AZ2346:BA2347"/>
    <mergeCell ref="BD2346:BE2347"/>
    <mergeCell ref="B2344:B2345"/>
    <mergeCell ref="C2344:D2344"/>
    <mergeCell ref="E2344:E2345"/>
    <mergeCell ref="F2344:F2345"/>
    <mergeCell ref="H2344:I2345"/>
    <mergeCell ref="J2344:K2345"/>
    <mergeCell ref="L2344:M2345"/>
    <mergeCell ref="N2344:O2345"/>
    <mergeCell ref="P2344:Q2345"/>
    <mergeCell ref="R2344:S2345"/>
    <mergeCell ref="T2344:U2345"/>
    <mergeCell ref="V2344:W2345"/>
    <mergeCell ref="X2344:Y2345"/>
    <mergeCell ref="Z2344:AA2345"/>
    <mergeCell ref="AB2344:AC2345"/>
    <mergeCell ref="AD2344:AE2345"/>
    <mergeCell ref="AF2344:AG2345"/>
    <mergeCell ref="AH2344:AI2345"/>
    <mergeCell ref="AJ2344:AK2345"/>
    <mergeCell ref="AL2344:AM2345"/>
    <mergeCell ref="AN2344:AO2345"/>
    <mergeCell ref="AP2344:AQ2345"/>
    <mergeCell ref="AR2344:AS2345"/>
    <mergeCell ref="AT2344:AU2345"/>
    <mergeCell ref="AV2344:AW2345"/>
    <mergeCell ref="AX2344:AY2345"/>
    <mergeCell ref="AZ2344:BA2345"/>
    <mergeCell ref="BB2344:BC2345"/>
    <mergeCell ref="BD2344:BE2345"/>
    <mergeCell ref="BF2344:BG2345"/>
    <mergeCell ref="BH2344:BI2345"/>
    <mergeCell ref="BJ2344:BK2345"/>
    <mergeCell ref="BL2344:BN2345"/>
    <mergeCell ref="C2345:D2345"/>
    <mergeCell ref="B2342:B2343"/>
    <mergeCell ref="C2342:D2342"/>
    <mergeCell ref="E2342:E2343"/>
    <mergeCell ref="F2342:F2343"/>
    <mergeCell ref="H2342:I2343"/>
    <mergeCell ref="J2342:K2343"/>
    <mergeCell ref="C2343:D2343"/>
    <mergeCell ref="G2342:G2343"/>
    <mergeCell ref="L2342:M2343"/>
    <mergeCell ref="N2342:O2343"/>
    <mergeCell ref="P2342:Q2343"/>
    <mergeCell ref="R2342:S2343"/>
    <mergeCell ref="T2342:U2343"/>
    <mergeCell ref="V2342:W2343"/>
    <mergeCell ref="X2342:Y2343"/>
    <mergeCell ref="Z2342:AA2343"/>
    <mergeCell ref="AB2342:AC2343"/>
    <mergeCell ref="AD2342:AE2343"/>
    <mergeCell ref="AF2342:AG2343"/>
    <mergeCell ref="BB2342:BC2343"/>
    <mergeCell ref="AH2342:AI2343"/>
    <mergeCell ref="AJ2342:AK2343"/>
    <mergeCell ref="AL2342:AM2343"/>
    <mergeCell ref="AN2342:AO2343"/>
    <mergeCell ref="AP2342:AQ2343"/>
    <mergeCell ref="AR2342:AS2343"/>
    <mergeCell ref="BF2342:BG2343"/>
    <mergeCell ref="BH2342:BI2343"/>
    <mergeCell ref="BJ2342:BK2343"/>
    <mergeCell ref="BL2342:BN2343"/>
    <mergeCell ref="AT2342:AU2343"/>
    <mergeCell ref="AV2342:AW2343"/>
    <mergeCell ref="AX2342:AY2343"/>
    <mergeCell ref="AZ2342:BA2343"/>
    <mergeCell ref="BD2342:BE2343"/>
    <mergeCell ref="N2341:O2341"/>
    <mergeCell ref="P2341:Q2341"/>
    <mergeCell ref="E2335:AC2335"/>
    <mergeCell ref="AN2340:AS2340"/>
    <mergeCell ref="AT2340:AY2340"/>
    <mergeCell ref="G2340:G2341"/>
    <mergeCell ref="F2340:F2341"/>
    <mergeCell ref="AX2341:AY2341"/>
    <mergeCell ref="AB2341:AC2341"/>
    <mergeCell ref="AD2341:AE2341"/>
    <mergeCell ref="B2340:B2341"/>
    <mergeCell ref="C2340:D2341"/>
    <mergeCell ref="H2340:I2341"/>
    <mergeCell ref="J2340:O2340"/>
    <mergeCell ref="P2340:U2340"/>
    <mergeCell ref="V2340:W2341"/>
    <mergeCell ref="J2341:K2341"/>
    <mergeCell ref="R2341:S2341"/>
    <mergeCell ref="T2341:U2341"/>
    <mergeCell ref="L2341:M2341"/>
    <mergeCell ref="AZ2340:BE2340"/>
    <mergeCell ref="BF2340:BK2340"/>
    <mergeCell ref="BL2340:BN2341"/>
    <mergeCell ref="AH2341:AI2341"/>
    <mergeCell ref="AJ2341:AK2341"/>
    <mergeCell ref="AL2341:AM2341"/>
    <mergeCell ref="AN2341:AO2341"/>
    <mergeCell ref="AR2341:AS2341"/>
    <mergeCell ref="AT2341:AU2341"/>
    <mergeCell ref="AV2341:AW2341"/>
    <mergeCell ref="AF2341:AG2341"/>
    <mergeCell ref="AP2341:AQ2341"/>
    <mergeCell ref="X2340:Y2341"/>
    <mergeCell ref="Z2340:AA2341"/>
    <mergeCell ref="AB2340:AG2340"/>
    <mergeCell ref="AH2340:AM2340"/>
    <mergeCell ref="AZ2341:BA2341"/>
    <mergeCell ref="BB2341:BC2341"/>
    <mergeCell ref="BD2341:BE2341"/>
    <mergeCell ref="BF2341:BG2341"/>
    <mergeCell ref="BH2341:BI2341"/>
    <mergeCell ref="BJ2341:BK2341"/>
    <mergeCell ref="BL2325:BN2325"/>
    <mergeCell ref="D2326:E2326"/>
    <mergeCell ref="J2326:K2326"/>
    <mergeCell ref="L2326:M2326"/>
    <mergeCell ref="N2326:O2326"/>
    <mergeCell ref="AT2325:AU2325"/>
    <mergeCell ref="AV2325:AW2325"/>
    <mergeCell ref="BD2325:BE2325"/>
    <mergeCell ref="AH2325:AI2325"/>
    <mergeCell ref="W2328:Y2328"/>
    <mergeCell ref="B2328:C2328"/>
    <mergeCell ref="D2328:E2328"/>
    <mergeCell ref="H2328:J2328"/>
    <mergeCell ref="L2328:N2328"/>
    <mergeCell ref="O2328:R2328"/>
    <mergeCell ref="S2328:U2328"/>
    <mergeCell ref="H2330:J2330"/>
    <mergeCell ref="L2330:N2330"/>
    <mergeCell ref="O2330:R2330"/>
    <mergeCell ref="S2330:U2330"/>
    <mergeCell ref="C2337:D2337"/>
    <mergeCell ref="E2337:AC2337"/>
    <mergeCell ref="Z2330:AI2330"/>
    <mergeCell ref="W2330:Y2330"/>
    <mergeCell ref="B2330:C2330"/>
    <mergeCell ref="D2330:E2330"/>
    <mergeCell ref="AJ2330:AL2330"/>
    <mergeCell ref="AQ2330:AT2330"/>
    <mergeCell ref="BA2337:BC2337"/>
    <mergeCell ref="AE2335:AM2335"/>
    <mergeCell ref="AN2335:BM2335"/>
    <mergeCell ref="AH2337:AM2337"/>
    <mergeCell ref="AN2337:AZ2337"/>
    <mergeCell ref="BD2337:BM2337"/>
    <mergeCell ref="Z2328:AI2328"/>
    <mergeCell ref="AN2328:AP2328"/>
    <mergeCell ref="AQ2328:AT2328"/>
    <mergeCell ref="BB2328:BE2328"/>
    <mergeCell ref="BF2328:BH2328"/>
    <mergeCell ref="BJ2328:BL2328"/>
    <mergeCell ref="AY2330:BA2330"/>
    <mergeCell ref="BB2330:BE2330"/>
    <mergeCell ref="BF2330:BH2330"/>
    <mergeCell ref="BJ2330:BL2330"/>
    <mergeCell ref="AU2330:AW2330"/>
    <mergeCell ref="AN2330:AP2330"/>
    <mergeCell ref="BF2325:BG2325"/>
    <mergeCell ref="BH2325:BI2325"/>
    <mergeCell ref="AX2326:AY2326"/>
    <mergeCell ref="AL2326:AM2326"/>
    <mergeCell ref="AN2326:AO2326"/>
    <mergeCell ref="AP2326:AQ2326"/>
    <mergeCell ref="AR2326:AS2326"/>
    <mergeCell ref="AT2326:AU2326"/>
    <mergeCell ref="AV2326:AW2326"/>
    <mergeCell ref="Z2326:AA2326"/>
    <mergeCell ref="AB2326:AC2326"/>
    <mergeCell ref="AD2326:AE2326"/>
    <mergeCell ref="AF2326:AG2326"/>
    <mergeCell ref="AH2326:AI2326"/>
    <mergeCell ref="AJ2326:AK2326"/>
    <mergeCell ref="P2326:Q2326"/>
    <mergeCell ref="R2326:S2326"/>
    <mergeCell ref="T2326:U2326"/>
    <mergeCell ref="B2323:C2324"/>
    <mergeCell ref="D2323:E2324"/>
    <mergeCell ref="H2323:I2324"/>
    <mergeCell ref="J2323:K2324"/>
    <mergeCell ref="L2323:M2324"/>
    <mergeCell ref="N2323:O2324"/>
    <mergeCell ref="P2323:Q2324"/>
    <mergeCell ref="R2323:S2324"/>
    <mergeCell ref="T2323:U2324"/>
    <mergeCell ref="V2323:W2324"/>
    <mergeCell ref="X2323:Y2324"/>
    <mergeCell ref="Z2323:AA2324"/>
    <mergeCell ref="AX2323:AY2324"/>
    <mergeCell ref="AB2323:AC2324"/>
    <mergeCell ref="AD2323:AE2324"/>
    <mergeCell ref="AF2323:AG2324"/>
    <mergeCell ref="AH2323:AI2324"/>
    <mergeCell ref="AJ2323:AK2324"/>
    <mergeCell ref="AL2323:AM2324"/>
    <mergeCell ref="BB2323:BC2324"/>
    <mergeCell ref="BD2323:BE2324"/>
    <mergeCell ref="BF2323:BG2324"/>
    <mergeCell ref="BH2323:BI2324"/>
    <mergeCell ref="BJ2323:BK2324"/>
    <mergeCell ref="AN2323:AO2324"/>
    <mergeCell ref="AP2323:AQ2324"/>
    <mergeCell ref="AR2323:AS2324"/>
    <mergeCell ref="AT2323:AU2324"/>
    <mergeCell ref="AV2323:AW2324"/>
    <mergeCell ref="B2325:C2325"/>
    <mergeCell ref="D2325:E2325"/>
    <mergeCell ref="H2325:I2325"/>
    <mergeCell ref="J2325:K2325"/>
    <mergeCell ref="L2325:M2325"/>
    <mergeCell ref="N2325:O2325"/>
    <mergeCell ref="AX2325:AY2325"/>
    <mergeCell ref="AZ2325:BA2325"/>
    <mergeCell ref="BB2325:BC2325"/>
    <mergeCell ref="P2325:Q2325"/>
    <mergeCell ref="R2325:S2325"/>
    <mergeCell ref="T2325:U2325"/>
    <mergeCell ref="V2325:W2325"/>
    <mergeCell ref="X2325:Y2325"/>
    <mergeCell ref="Z2325:AA2325"/>
    <mergeCell ref="AJ2325:AK2325"/>
    <mergeCell ref="AL2325:AM2325"/>
    <mergeCell ref="AN2325:AO2325"/>
    <mergeCell ref="AP2325:AQ2325"/>
    <mergeCell ref="AR2325:AS2325"/>
    <mergeCell ref="AB2325:AC2325"/>
    <mergeCell ref="AD2325:AE2325"/>
    <mergeCell ref="AF2325:AG2325"/>
    <mergeCell ref="BJ2325:BK2325"/>
    <mergeCell ref="BH2317:BI2318"/>
    <mergeCell ref="BJ2317:BK2318"/>
    <mergeCell ref="BL2317:BN2318"/>
    <mergeCell ref="C2318:D2318"/>
    <mergeCell ref="G2317:G2318"/>
    <mergeCell ref="B2315:B2316"/>
    <mergeCell ref="C2315:D2315"/>
    <mergeCell ref="E2315:E2316"/>
    <mergeCell ref="F2315:F2316"/>
    <mergeCell ref="H2315:I2316"/>
    <mergeCell ref="J2315:K2316"/>
    <mergeCell ref="AL2315:AM2316"/>
    <mergeCell ref="AN2315:AO2316"/>
    <mergeCell ref="L2315:M2316"/>
    <mergeCell ref="N2315:O2316"/>
    <mergeCell ref="P2315:Q2316"/>
    <mergeCell ref="R2315:S2316"/>
    <mergeCell ref="T2315:U2316"/>
    <mergeCell ref="V2315:W2316"/>
    <mergeCell ref="BF2315:BG2316"/>
    <mergeCell ref="BH2315:BI2316"/>
    <mergeCell ref="BJ2315:BK2316"/>
    <mergeCell ref="BL2315:BN2316"/>
    <mergeCell ref="X2315:Y2316"/>
    <mergeCell ref="Z2315:AA2316"/>
    <mergeCell ref="AB2315:AC2316"/>
    <mergeCell ref="AD2315:AE2316"/>
    <mergeCell ref="AF2315:AG2316"/>
    <mergeCell ref="BB2315:BC2316"/>
    <mergeCell ref="C2316:D2316"/>
    <mergeCell ref="AT2315:AU2316"/>
    <mergeCell ref="AV2315:AW2316"/>
    <mergeCell ref="AX2315:AY2316"/>
    <mergeCell ref="AZ2315:BA2316"/>
    <mergeCell ref="BD2315:BE2316"/>
    <mergeCell ref="AP2315:AQ2316"/>
    <mergeCell ref="AR2315:AS2316"/>
    <mergeCell ref="AH2315:AI2316"/>
    <mergeCell ref="AJ2315:AK2316"/>
    <mergeCell ref="G2315:G2316"/>
    <mergeCell ref="B2313:B2314"/>
    <mergeCell ref="C2313:D2313"/>
    <mergeCell ref="E2313:E2314"/>
    <mergeCell ref="F2313:F2314"/>
    <mergeCell ref="H2313:I2314"/>
    <mergeCell ref="J2313:K2314"/>
    <mergeCell ref="L2313:M2314"/>
    <mergeCell ref="N2313:O2314"/>
    <mergeCell ref="P2313:Q2314"/>
    <mergeCell ref="R2313:S2314"/>
    <mergeCell ref="T2313:U2314"/>
    <mergeCell ref="V2313:W2314"/>
    <mergeCell ref="X2313:Y2314"/>
    <mergeCell ref="Z2313:AA2314"/>
    <mergeCell ref="AB2313:AC2314"/>
    <mergeCell ref="AD2313:AE2314"/>
    <mergeCell ref="AF2313:AG2314"/>
    <mergeCell ref="AH2313:AI2314"/>
    <mergeCell ref="AJ2313:AK2314"/>
    <mergeCell ref="AL2313:AM2314"/>
    <mergeCell ref="AN2313:AO2314"/>
    <mergeCell ref="AP2313:AQ2314"/>
    <mergeCell ref="AR2313:AS2314"/>
    <mergeCell ref="AT2313:AU2314"/>
    <mergeCell ref="AV2313:AW2314"/>
    <mergeCell ref="AX2313:AY2314"/>
    <mergeCell ref="AZ2313:BA2314"/>
    <mergeCell ref="BB2313:BC2314"/>
    <mergeCell ref="BD2313:BE2314"/>
    <mergeCell ref="BF2313:BG2314"/>
    <mergeCell ref="BH2313:BI2314"/>
    <mergeCell ref="BJ2313:BK2314"/>
    <mergeCell ref="BL2313:BN2314"/>
    <mergeCell ref="C2314:D2314"/>
    <mergeCell ref="G2313:G2314"/>
    <mergeCell ref="B2311:B2312"/>
    <mergeCell ref="C2311:D2311"/>
    <mergeCell ref="E2311:E2312"/>
    <mergeCell ref="F2311:F2312"/>
    <mergeCell ref="H2311:I2312"/>
    <mergeCell ref="J2311:K2312"/>
    <mergeCell ref="AL2311:AM2312"/>
    <mergeCell ref="AN2311:AO2312"/>
    <mergeCell ref="L2311:M2312"/>
    <mergeCell ref="N2311:O2312"/>
    <mergeCell ref="P2311:Q2312"/>
    <mergeCell ref="R2311:S2312"/>
    <mergeCell ref="T2311:U2312"/>
    <mergeCell ref="V2311:W2312"/>
    <mergeCell ref="BF2311:BG2312"/>
    <mergeCell ref="BH2311:BI2312"/>
    <mergeCell ref="BJ2311:BK2312"/>
    <mergeCell ref="BL2311:BN2312"/>
    <mergeCell ref="X2311:Y2312"/>
    <mergeCell ref="Z2311:AA2312"/>
    <mergeCell ref="AB2311:AC2312"/>
    <mergeCell ref="AD2311:AE2312"/>
    <mergeCell ref="AF2311:AG2312"/>
    <mergeCell ref="BB2311:BC2312"/>
    <mergeCell ref="C2312:D2312"/>
    <mergeCell ref="AT2311:AU2312"/>
    <mergeCell ref="AV2311:AW2312"/>
    <mergeCell ref="AX2311:AY2312"/>
    <mergeCell ref="AZ2311:BA2312"/>
    <mergeCell ref="BD2311:BE2312"/>
    <mergeCell ref="AP2311:AQ2312"/>
    <mergeCell ref="AR2311:AS2312"/>
    <mergeCell ref="AH2311:AI2312"/>
    <mergeCell ref="AJ2311:AK2312"/>
    <mergeCell ref="G2311:G2312"/>
    <mergeCell ref="B2309:B2310"/>
    <mergeCell ref="C2309:D2309"/>
    <mergeCell ref="E2309:E2310"/>
    <mergeCell ref="F2309:F2310"/>
    <mergeCell ref="H2309:I2310"/>
    <mergeCell ref="J2309:K2310"/>
    <mergeCell ref="L2309:M2310"/>
    <mergeCell ref="N2309:O2310"/>
    <mergeCell ref="P2309:Q2310"/>
    <mergeCell ref="R2309:S2310"/>
    <mergeCell ref="T2309:U2310"/>
    <mergeCell ref="V2309:W2310"/>
    <mergeCell ref="X2309:Y2310"/>
    <mergeCell ref="Z2309:AA2310"/>
    <mergeCell ref="AB2309:AC2310"/>
    <mergeCell ref="AD2309:AE2310"/>
    <mergeCell ref="AF2309:AG2310"/>
    <mergeCell ref="AH2309:AI2310"/>
    <mergeCell ref="AJ2309:AK2310"/>
    <mergeCell ref="AL2309:AM2310"/>
    <mergeCell ref="AN2309:AO2310"/>
    <mergeCell ref="AP2309:AQ2310"/>
    <mergeCell ref="AR2309:AS2310"/>
    <mergeCell ref="AT2309:AU2310"/>
    <mergeCell ref="AV2309:AW2310"/>
    <mergeCell ref="AX2309:AY2310"/>
    <mergeCell ref="AZ2309:BA2310"/>
    <mergeCell ref="BB2309:BC2310"/>
    <mergeCell ref="BD2309:BE2310"/>
    <mergeCell ref="BF2309:BG2310"/>
    <mergeCell ref="BH2309:BI2310"/>
    <mergeCell ref="BJ2309:BK2310"/>
    <mergeCell ref="BL2309:BN2310"/>
    <mergeCell ref="C2310:D2310"/>
    <mergeCell ref="B2307:B2308"/>
    <mergeCell ref="C2307:D2307"/>
    <mergeCell ref="E2307:E2308"/>
    <mergeCell ref="F2307:F2308"/>
    <mergeCell ref="H2307:I2308"/>
    <mergeCell ref="J2307:K2308"/>
    <mergeCell ref="AL2307:AM2308"/>
    <mergeCell ref="AN2307:AO2308"/>
    <mergeCell ref="L2307:M2308"/>
    <mergeCell ref="N2307:O2308"/>
    <mergeCell ref="P2307:Q2308"/>
    <mergeCell ref="R2307:S2308"/>
    <mergeCell ref="T2307:U2308"/>
    <mergeCell ref="V2307:W2308"/>
    <mergeCell ref="BF2307:BG2308"/>
    <mergeCell ref="BH2307:BI2308"/>
    <mergeCell ref="BJ2307:BK2308"/>
    <mergeCell ref="BL2307:BN2308"/>
    <mergeCell ref="X2307:Y2308"/>
    <mergeCell ref="Z2307:AA2308"/>
    <mergeCell ref="AB2307:AC2308"/>
    <mergeCell ref="AD2307:AE2308"/>
    <mergeCell ref="AF2307:AG2308"/>
    <mergeCell ref="BB2307:BC2308"/>
    <mergeCell ref="C2308:D2308"/>
    <mergeCell ref="AT2307:AU2308"/>
    <mergeCell ref="AV2307:AW2308"/>
    <mergeCell ref="AX2307:AY2308"/>
    <mergeCell ref="AZ2307:BA2308"/>
    <mergeCell ref="BD2307:BE2308"/>
    <mergeCell ref="AP2307:AQ2308"/>
    <mergeCell ref="AR2307:AS2308"/>
    <mergeCell ref="AH2307:AI2308"/>
    <mergeCell ref="AJ2307:AK2308"/>
    <mergeCell ref="B2305:B2306"/>
    <mergeCell ref="C2305:D2305"/>
    <mergeCell ref="E2305:E2306"/>
    <mergeCell ref="F2305:F2306"/>
    <mergeCell ref="H2305:I2306"/>
    <mergeCell ref="J2305:K2306"/>
    <mergeCell ref="L2305:M2306"/>
    <mergeCell ref="N2305:O2306"/>
    <mergeCell ref="P2305:Q2306"/>
    <mergeCell ref="R2305:S2306"/>
    <mergeCell ref="T2305:U2306"/>
    <mergeCell ref="V2305:W2306"/>
    <mergeCell ref="X2305:Y2306"/>
    <mergeCell ref="Z2305:AA2306"/>
    <mergeCell ref="AB2305:AC2306"/>
    <mergeCell ref="AD2305:AE2306"/>
    <mergeCell ref="AF2305:AG2306"/>
    <mergeCell ref="AH2305:AI2306"/>
    <mergeCell ref="AJ2305:AK2306"/>
    <mergeCell ref="AL2305:AM2306"/>
    <mergeCell ref="AN2305:AO2306"/>
    <mergeCell ref="AP2305:AQ2306"/>
    <mergeCell ref="AR2305:AS2306"/>
    <mergeCell ref="AT2305:AU2306"/>
    <mergeCell ref="AV2305:AW2306"/>
    <mergeCell ref="AX2305:AY2306"/>
    <mergeCell ref="AZ2305:BA2306"/>
    <mergeCell ref="BB2305:BC2306"/>
    <mergeCell ref="BD2305:BE2306"/>
    <mergeCell ref="BF2305:BG2306"/>
    <mergeCell ref="BH2305:BI2306"/>
    <mergeCell ref="BJ2305:BK2306"/>
    <mergeCell ref="BL2305:BN2306"/>
    <mergeCell ref="C2306:D2306"/>
    <mergeCell ref="B2303:B2304"/>
    <mergeCell ref="C2303:D2303"/>
    <mergeCell ref="E2303:E2304"/>
    <mergeCell ref="F2303:F2304"/>
    <mergeCell ref="H2303:I2304"/>
    <mergeCell ref="J2303:K2304"/>
    <mergeCell ref="AL2303:AM2304"/>
    <mergeCell ref="AN2303:AO2304"/>
    <mergeCell ref="L2303:M2304"/>
    <mergeCell ref="N2303:O2304"/>
    <mergeCell ref="P2303:Q2304"/>
    <mergeCell ref="R2303:S2304"/>
    <mergeCell ref="T2303:U2304"/>
    <mergeCell ref="V2303:W2304"/>
    <mergeCell ref="BF2303:BG2304"/>
    <mergeCell ref="BH2303:BI2304"/>
    <mergeCell ref="BJ2303:BK2304"/>
    <mergeCell ref="BL2303:BN2304"/>
    <mergeCell ref="X2303:Y2304"/>
    <mergeCell ref="Z2303:AA2304"/>
    <mergeCell ref="AB2303:AC2304"/>
    <mergeCell ref="AD2303:AE2304"/>
    <mergeCell ref="AF2303:AG2304"/>
    <mergeCell ref="BB2303:BC2304"/>
    <mergeCell ref="C2304:D2304"/>
    <mergeCell ref="AT2303:AU2304"/>
    <mergeCell ref="AV2303:AW2304"/>
    <mergeCell ref="AX2303:AY2304"/>
    <mergeCell ref="AZ2303:BA2304"/>
    <mergeCell ref="BD2303:BE2304"/>
    <mergeCell ref="AP2303:AQ2304"/>
    <mergeCell ref="AR2303:AS2304"/>
    <mergeCell ref="AH2303:AI2304"/>
    <mergeCell ref="AJ2303:AK2304"/>
    <mergeCell ref="B2301:B2302"/>
    <mergeCell ref="C2301:D2301"/>
    <mergeCell ref="E2301:E2302"/>
    <mergeCell ref="F2301:F2302"/>
    <mergeCell ref="H2301:I2302"/>
    <mergeCell ref="J2301:K2302"/>
    <mergeCell ref="L2301:M2302"/>
    <mergeCell ref="N2301:O2302"/>
    <mergeCell ref="P2301:Q2302"/>
    <mergeCell ref="R2301:S2302"/>
    <mergeCell ref="T2301:U2302"/>
    <mergeCell ref="V2301:W2302"/>
    <mergeCell ref="X2301:Y2302"/>
    <mergeCell ref="Z2301:AA2302"/>
    <mergeCell ref="AB2301:AC2302"/>
    <mergeCell ref="AD2301:AE2302"/>
    <mergeCell ref="AF2301:AG2302"/>
    <mergeCell ref="AH2301:AI2302"/>
    <mergeCell ref="AJ2301:AK2302"/>
    <mergeCell ref="AL2301:AM2302"/>
    <mergeCell ref="AN2301:AO2302"/>
    <mergeCell ref="AP2301:AQ2302"/>
    <mergeCell ref="AR2301:AS2302"/>
    <mergeCell ref="AT2301:AU2302"/>
    <mergeCell ref="AV2301:AW2302"/>
    <mergeCell ref="AX2301:AY2302"/>
    <mergeCell ref="AZ2301:BA2302"/>
    <mergeCell ref="BB2301:BC2302"/>
    <mergeCell ref="BD2301:BE2302"/>
    <mergeCell ref="BF2301:BG2302"/>
    <mergeCell ref="BH2301:BI2302"/>
    <mergeCell ref="BJ2301:BK2302"/>
    <mergeCell ref="BL2301:BN2302"/>
    <mergeCell ref="C2302:D2302"/>
    <mergeCell ref="B2299:B2300"/>
    <mergeCell ref="C2299:D2299"/>
    <mergeCell ref="E2299:E2300"/>
    <mergeCell ref="F2299:F2300"/>
    <mergeCell ref="H2299:I2300"/>
    <mergeCell ref="J2299:K2300"/>
    <mergeCell ref="AL2299:AM2300"/>
    <mergeCell ref="AN2299:AO2300"/>
    <mergeCell ref="L2299:M2300"/>
    <mergeCell ref="N2299:O2300"/>
    <mergeCell ref="P2299:Q2300"/>
    <mergeCell ref="R2299:S2300"/>
    <mergeCell ref="T2299:U2300"/>
    <mergeCell ref="V2299:W2300"/>
    <mergeCell ref="BF2299:BG2300"/>
    <mergeCell ref="BH2299:BI2300"/>
    <mergeCell ref="BJ2299:BK2300"/>
    <mergeCell ref="BL2299:BN2300"/>
    <mergeCell ref="X2299:Y2300"/>
    <mergeCell ref="Z2299:AA2300"/>
    <mergeCell ref="AB2299:AC2300"/>
    <mergeCell ref="AD2299:AE2300"/>
    <mergeCell ref="AF2299:AG2300"/>
    <mergeCell ref="BB2299:BC2300"/>
    <mergeCell ref="C2300:D2300"/>
    <mergeCell ref="AT2299:AU2300"/>
    <mergeCell ref="AV2299:AW2300"/>
    <mergeCell ref="AX2299:AY2300"/>
    <mergeCell ref="AZ2299:BA2300"/>
    <mergeCell ref="BD2299:BE2300"/>
    <mergeCell ref="AP2299:AQ2300"/>
    <mergeCell ref="AR2299:AS2300"/>
    <mergeCell ref="AH2299:AI2300"/>
    <mergeCell ref="AJ2299:AK2300"/>
    <mergeCell ref="B2297:B2298"/>
    <mergeCell ref="C2297:D2297"/>
    <mergeCell ref="E2297:E2298"/>
    <mergeCell ref="F2297:F2298"/>
    <mergeCell ref="H2297:I2298"/>
    <mergeCell ref="J2297:K2298"/>
    <mergeCell ref="L2297:M2298"/>
    <mergeCell ref="N2297:O2298"/>
    <mergeCell ref="P2297:Q2298"/>
    <mergeCell ref="R2297:S2298"/>
    <mergeCell ref="T2297:U2298"/>
    <mergeCell ref="V2297:W2298"/>
    <mergeCell ref="X2297:Y2298"/>
    <mergeCell ref="Z2297:AA2298"/>
    <mergeCell ref="AB2297:AC2298"/>
    <mergeCell ref="AD2297:AE2298"/>
    <mergeCell ref="AF2297:AG2298"/>
    <mergeCell ref="AH2297:AI2298"/>
    <mergeCell ref="AJ2297:AK2298"/>
    <mergeCell ref="AL2297:AM2298"/>
    <mergeCell ref="AN2297:AO2298"/>
    <mergeCell ref="AP2297:AQ2298"/>
    <mergeCell ref="AR2297:AS2298"/>
    <mergeCell ref="AT2297:AU2298"/>
    <mergeCell ref="AV2297:AW2298"/>
    <mergeCell ref="AX2297:AY2298"/>
    <mergeCell ref="AZ2297:BA2298"/>
    <mergeCell ref="BB2297:BC2298"/>
    <mergeCell ref="BD2297:BE2298"/>
    <mergeCell ref="BF2297:BG2298"/>
    <mergeCell ref="BH2297:BI2298"/>
    <mergeCell ref="BJ2297:BK2298"/>
    <mergeCell ref="BL2297:BN2298"/>
    <mergeCell ref="C2298:D2298"/>
    <mergeCell ref="BL2293:BN2294"/>
    <mergeCell ref="C2294:D2294"/>
    <mergeCell ref="B2295:B2296"/>
    <mergeCell ref="C2295:D2295"/>
    <mergeCell ref="E2295:E2296"/>
    <mergeCell ref="F2295:F2296"/>
    <mergeCell ref="H2295:I2296"/>
    <mergeCell ref="J2295:K2296"/>
    <mergeCell ref="AL2295:AM2296"/>
    <mergeCell ref="AN2295:AO2296"/>
    <mergeCell ref="L2295:M2296"/>
    <mergeCell ref="N2295:O2296"/>
    <mergeCell ref="P2295:Q2296"/>
    <mergeCell ref="R2295:S2296"/>
    <mergeCell ref="T2295:U2296"/>
    <mergeCell ref="V2295:W2296"/>
    <mergeCell ref="BF2295:BG2296"/>
    <mergeCell ref="BH2295:BI2296"/>
    <mergeCell ref="BJ2295:BK2296"/>
    <mergeCell ref="BL2295:BN2296"/>
    <mergeCell ref="X2295:Y2296"/>
    <mergeCell ref="Z2295:AA2296"/>
    <mergeCell ref="AB2295:AC2296"/>
    <mergeCell ref="AD2295:AE2296"/>
    <mergeCell ref="AF2295:AG2296"/>
    <mergeCell ref="BB2295:BC2296"/>
    <mergeCell ref="C2296:D2296"/>
    <mergeCell ref="AT2295:AU2296"/>
    <mergeCell ref="AV2295:AW2296"/>
    <mergeCell ref="AX2295:AY2296"/>
    <mergeCell ref="AZ2295:BA2296"/>
    <mergeCell ref="BD2295:BE2296"/>
    <mergeCell ref="AP2295:AQ2296"/>
    <mergeCell ref="AR2295:AS2296"/>
    <mergeCell ref="AH2295:AI2296"/>
    <mergeCell ref="AJ2295:AK2296"/>
    <mergeCell ref="B2293:B2294"/>
    <mergeCell ref="C2293:D2293"/>
    <mergeCell ref="E2293:E2294"/>
    <mergeCell ref="F2293:F2294"/>
    <mergeCell ref="H2293:I2294"/>
    <mergeCell ref="J2293:K2294"/>
    <mergeCell ref="G2293:G2294"/>
    <mergeCell ref="L2293:M2294"/>
    <mergeCell ref="N2293:O2294"/>
    <mergeCell ref="P2293:Q2294"/>
    <mergeCell ref="R2293:S2294"/>
    <mergeCell ref="T2293:U2294"/>
    <mergeCell ref="V2293:W2294"/>
    <mergeCell ref="X2293:Y2294"/>
    <mergeCell ref="Z2293:AA2294"/>
    <mergeCell ref="AB2293:AC2294"/>
    <mergeCell ref="AD2293:AE2294"/>
    <mergeCell ref="AF2293:AG2294"/>
    <mergeCell ref="AH2293:AI2294"/>
    <mergeCell ref="AJ2293:AK2294"/>
    <mergeCell ref="AL2293:AM2294"/>
    <mergeCell ref="AN2293:AO2294"/>
    <mergeCell ref="AP2293:AQ2294"/>
    <mergeCell ref="AR2293:AS2294"/>
    <mergeCell ref="AT2293:AU2294"/>
    <mergeCell ref="AV2293:AW2294"/>
    <mergeCell ref="AX2293:AY2294"/>
    <mergeCell ref="AZ2293:BA2294"/>
    <mergeCell ref="BB2293:BC2294"/>
    <mergeCell ref="BD2293:BE2294"/>
    <mergeCell ref="BF2293:BG2294"/>
    <mergeCell ref="BH2293:BI2294"/>
    <mergeCell ref="BJ2293:BK2294"/>
    <mergeCell ref="BL2289:BN2290"/>
    <mergeCell ref="C2290:D2290"/>
    <mergeCell ref="B2291:B2292"/>
    <mergeCell ref="C2291:D2291"/>
    <mergeCell ref="E2291:E2292"/>
    <mergeCell ref="F2291:F2292"/>
    <mergeCell ref="H2291:I2292"/>
    <mergeCell ref="J2291:K2292"/>
    <mergeCell ref="AL2291:AM2292"/>
    <mergeCell ref="AN2291:AO2292"/>
    <mergeCell ref="L2291:M2292"/>
    <mergeCell ref="N2291:O2292"/>
    <mergeCell ref="P2291:Q2292"/>
    <mergeCell ref="R2291:S2292"/>
    <mergeCell ref="T2291:U2292"/>
    <mergeCell ref="V2291:W2292"/>
    <mergeCell ref="BF2291:BG2292"/>
    <mergeCell ref="BH2291:BI2292"/>
    <mergeCell ref="BJ2291:BK2292"/>
    <mergeCell ref="BL2291:BN2292"/>
    <mergeCell ref="X2291:Y2292"/>
    <mergeCell ref="Z2291:AA2292"/>
    <mergeCell ref="AB2291:AC2292"/>
    <mergeCell ref="AD2291:AE2292"/>
    <mergeCell ref="AF2291:AG2292"/>
    <mergeCell ref="BB2291:BC2292"/>
    <mergeCell ref="C2292:D2292"/>
    <mergeCell ref="AT2291:AU2292"/>
    <mergeCell ref="AV2291:AW2292"/>
    <mergeCell ref="AX2291:AY2292"/>
    <mergeCell ref="AZ2291:BA2292"/>
    <mergeCell ref="BD2291:BE2292"/>
    <mergeCell ref="AP2291:AQ2292"/>
    <mergeCell ref="AR2291:AS2292"/>
    <mergeCell ref="AH2291:AI2292"/>
    <mergeCell ref="AJ2291:AK2292"/>
    <mergeCell ref="B2289:B2290"/>
    <mergeCell ref="C2289:D2289"/>
    <mergeCell ref="E2289:E2290"/>
    <mergeCell ref="F2289:F2290"/>
    <mergeCell ref="H2289:I2290"/>
    <mergeCell ref="J2289:K2290"/>
    <mergeCell ref="G2289:G2290"/>
    <mergeCell ref="L2289:M2290"/>
    <mergeCell ref="N2289:O2290"/>
    <mergeCell ref="P2289:Q2290"/>
    <mergeCell ref="R2289:S2290"/>
    <mergeCell ref="T2289:U2290"/>
    <mergeCell ref="V2289:W2290"/>
    <mergeCell ref="X2289:Y2290"/>
    <mergeCell ref="Z2289:AA2290"/>
    <mergeCell ref="AB2289:AC2290"/>
    <mergeCell ref="AD2289:AE2290"/>
    <mergeCell ref="AF2289:AG2290"/>
    <mergeCell ref="AH2289:AI2290"/>
    <mergeCell ref="AJ2289:AK2290"/>
    <mergeCell ref="AL2289:AM2290"/>
    <mergeCell ref="AN2289:AO2290"/>
    <mergeCell ref="AP2289:AQ2290"/>
    <mergeCell ref="AZ2289:BA2290"/>
    <mergeCell ref="BB2289:BC2290"/>
    <mergeCell ref="BD2289:BE2290"/>
    <mergeCell ref="BF2289:BG2290"/>
    <mergeCell ref="BH2289:BI2290"/>
    <mergeCell ref="BJ2289:BK2290"/>
    <mergeCell ref="BH2285:BI2286"/>
    <mergeCell ref="BJ2285:BK2286"/>
    <mergeCell ref="BL2285:BN2286"/>
    <mergeCell ref="C2286:D2286"/>
    <mergeCell ref="B2287:B2288"/>
    <mergeCell ref="C2287:D2287"/>
    <mergeCell ref="E2287:E2288"/>
    <mergeCell ref="F2287:F2288"/>
    <mergeCell ref="H2287:I2288"/>
    <mergeCell ref="J2287:K2288"/>
    <mergeCell ref="AL2287:AM2288"/>
    <mergeCell ref="AN2287:AO2288"/>
    <mergeCell ref="L2287:M2288"/>
    <mergeCell ref="N2287:O2288"/>
    <mergeCell ref="P2287:Q2288"/>
    <mergeCell ref="R2287:S2288"/>
    <mergeCell ref="T2287:U2288"/>
    <mergeCell ref="V2287:W2288"/>
    <mergeCell ref="BF2287:BG2288"/>
    <mergeCell ref="BH2287:BI2288"/>
    <mergeCell ref="BJ2287:BK2288"/>
    <mergeCell ref="BL2287:BN2288"/>
    <mergeCell ref="X2287:Y2288"/>
    <mergeCell ref="Z2287:AA2288"/>
    <mergeCell ref="AB2287:AC2288"/>
    <mergeCell ref="AD2287:AE2288"/>
    <mergeCell ref="AF2287:AG2288"/>
    <mergeCell ref="BB2287:BC2288"/>
    <mergeCell ref="C2288:D2288"/>
    <mergeCell ref="AT2287:AU2288"/>
    <mergeCell ref="AV2287:AW2288"/>
    <mergeCell ref="AX2287:AY2288"/>
    <mergeCell ref="AZ2287:BA2288"/>
    <mergeCell ref="BD2287:BE2288"/>
    <mergeCell ref="AP2287:AQ2288"/>
    <mergeCell ref="AR2287:AS2288"/>
    <mergeCell ref="AH2287:AI2288"/>
    <mergeCell ref="AJ2287:AK2288"/>
    <mergeCell ref="B2283:B2284"/>
    <mergeCell ref="C2283:D2283"/>
    <mergeCell ref="E2283:E2284"/>
    <mergeCell ref="F2283:F2284"/>
    <mergeCell ref="H2283:I2284"/>
    <mergeCell ref="J2283:K2284"/>
    <mergeCell ref="AL2283:AM2284"/>
    <mergeCell ref="AN2283:AO2284"/>
    <mergeCell ref="L2283:M2284"/>
    <mergeCell ref="N2283:O2284"/>
    <mergeCell ref="P2283:Q2284"/>
    <mergeCell ref="R2283:S2284"/>
    <mergeCell ref="T2283:U2284"/>
    <mergeCell ref="V2283:W2284"/>
    <mergeCell ref="BF2283:BG2284"/>
    <mergeCell ref="BH2283:BI2284"/>
    <mergeCell ref="BJ2283:BK2284"/>
    <mergeCell ref="BL2283:BN2284"/>
    <mergeCell ref="X2283:Y2284"/>
    <mergeCell ref="Z2283:AA2284"/>
    <mergeCell ref="AB2283:AC2284"/>
    <mergeCell ref="AD2283:AE2284"/>
    <mergeCell ref="AF2283:AG2284"/>
    <mergeCell ref="BB2283:BC2284"/>
    <mergeCell ref="C2284:D2284"/>
    <mergeCell ref="AT2283:AU2284"/>
    <mergeCell ref="AV2283:AW2284"/>
    <mergeCell ref="AX2283:AY2284"/>
    <mergeCell ref="AZ2283:BA2284"/>
    <mergeCell ref="BD2283:BE2284"/>
    <mergeCell ref="AP2283:AQ2284"/>
    <mergeCell ref="AR2283:AS2284"/>
    <mergeCell ref="AH2283:AI2284"/>
    <mergeCell ref="AJ2283:AK2284"/>
    <mergeCell ref="B2281:B2282"/>
    <mergeCell ref="C2281:D2281"/>
    <mergeCell ref="E2281:E2282"/>
    <mergeCell ref="F2281:F2282"/>
    <mergeCell ref="H2281:I2282"/>
    <mergeCell ref="J2281:K2282"/>
    <mergeCell ref="G2281:G2282"/>
    <mergeCell ref="L2281:M2282"/>
    <mergeCell ref="N2281:O2282"/>
    <mergeCell ref="P2281:Q2282"/>
    <mergeCell ref="R2281:S2282"/>
    <mergeCell ref="T2281:U2282"/>
    <mergeCell ref="V2281:W2282"/>
    <mergeCell ref="X2281:Y2282"/>
    <mergeCell ref="Z2281:AA2282"/>
    <mergeCell ref="AB2281:AC2282"/>
    <mergeCell ref="AD2281:AE2282"/>
    <mergeCell ref="AF2281:AG2282"/>
    <mergeCell ref="AH2281:AI2282"/>
    <mergeCell ref="AJ2281:AK2282"/>
    <mergeCell ref="AL2281:AM2282"/>
    <mergeCell ref="AN2281:AO2282"/>
    <mergeCell ref="AP2281:AQ2282"/>
    <mergeCell ref="AR2281:AS2282"/>
    <mergeCell ref="AT2281:AU2282"/>
    <mergeCell ref="AV2281:AW2282"/>
    <mergeCell ref="AX2281:AY2282"/>
    <mergeCell ref="AZ2281:BA2282"/>
    <mergeCell ref="BB2281:BC2282"/>
    <mergeCell ref="BD2281:BE2282"/>
    <mergeCell ref="BF2281:BG2282"/>
    <mergeCell ref="BH2281:BI2282"/>
    <mergeCell ref="BJ2281:BK2282"/>
    <mergeCell ref="C2282:D2282"/>
    <mergeCell ref="B2279:B2280"/>
    <mergeCell ref="C2279:D2279"/>
    <mergeCell ref="E2279:E2280"/>
    <mergeCell ref="F2279:F2280"/>
    <mergeCell ref="H2279:I2280"/>
    <mergeCell ref="J2279:K2280"/>
    <mergeCell ref="C2280:D2280"/>
    <mergeCell ref="G2279:G2280"/>
    <mergeCell ref="AL2279:AM2280"/>
    <mergeCell ref="AN2279:AO2280"/>
    <mergeCell ref="L2279:M2280"/>
    <mergeCell ref="N2279:O2280"/>
    <mergeCell ref="P2279:Q2280"/>
    <mergeCell ref="R2279:S2280"/>
    <mergeCell ref="T2279:U2280"/>
    <mergeCell ref="V2279:W2280"/>
    <mergeCell ref="AH2279:AI2280"/>
    <mergeCell ref="AJ2279:AK2280"/>
    <mergeCell ref="BF2279:BG2280"/>
    <mergeCell ref="BH2279:BI2280"/>
    <mergeCell ref="BJ2279:BK2280"/>
    <mergeCell ref="BL2279:BN2280"/>
    <mergeCell ref="X2279:Y2280"/>
    <mergeCell ref="Z2279:AA2280"/>
    <mergeCell ref="AB2279:AC2280"/>
    <mergeCell ref="AD2279:AE2280"/>
    <mergeCell ref="AF2279:AG2280"/>
    <mergeCell ref="BB2279:BC2280"/>
    <mergeCell ref="AT2279:AU2280"/>
    <mergeCell ref="AV2279:AW2280"/>
    <mergeCell ref="AX2279:AY2280"/>
    <mergeCell ref="AZ2279:BA2280"/>
    <mergeCell ref="BD2279:BE2280"/>
    <mergeCell ref="AP2279:AQ2280"/>
    <mergeCell ref="AR2279:AS2280"/>
    <mergeCell ref="B2265:C2265"/>
    <mergeCell ref="D2265:E2265"/>
    <mergeCell ref="H2265:J2265"/>
    <mergeCell ref="L2265:N2265"/>
    <mergeCell ref="O2265:R2265"/>
    <mergeCell ref="S2265:U2265"/>
    <mergeCell ref="W2265:Y2265"/>
    <mergeCell ref="B2267:C2267"/>
    <mergeCell ref="D2267:E2267"/>
    <mergeCell ref="H2267:J2267"/>
    <mergeCell ref="L2267:N2267"/>
    <mergeCell ref="C2274:D2274"/>
    <mergeCell ref="E2274:AC2274"/>
    <mergeCell ref="E2272:AC2272"/>
    <mergeCell ref="O2267:R2267"/>
    <mergeCell ref="S2267:U2267"/>
    <mergeCell ref="Z2267:AI2267"/>
    <mergeCell ref="BA2274:BC2274"/>
    <mergeCell ref="BD2274:BM2274"/>
    <mergeCell ref="AH2274:AM2274"/>
    <mergeCell ref="AN2274:AZ2274"/>
    <mergeCell ref="N2278:O2278"/>
    <mergeCell ref="P2278:Q2278"/>
    <mergeCell ref="AN2277:AS2277"/>
    <mergeCell ref="AT2277:AY2277"/>
    <mergeCell ref="AX2278:AY2278"/>
    <mergeCell ref="AB2278:AC2278"/>
    <mergeCell ref="B2277:B2278"/>
    <mergeCell ref="C2277:D2278"/>
    <mergeCell ref="H2277:I2278"/>
    <mergeCell ref="J2277:O2277"/>
    <mergeCell ref="P2277:U2277"/>
    <mergeCell ref="V2277:W2278"/>
    <mergeCell ref="J2278:K2278"/>
    <mergeCell ref="G2277:G2278"/>
    <mergeCell ref="F2277:F2278"/>
    <mergeCell ref="R2278:S2278"/>
    <mergeCell ref="BL2277:BN2278"/>
    <mergeCell ref="AH2278:AI2278"/>
    <mergeCell ref="AJ2278:AK2278"/>
    <mergeCell ref="AL2278:AM2278"/>
    <mergeCell ref="AN2278:AO2278"/>
    <mergeCell ref="AR2278:AS2278"/>
    <mergeCell ref="AT2278:AU2278"/>
    <mergeCell ref="AV2278:AW2278"/>
    <mergeCell ref="AP2278:AQ2278"/>
    <mergeCell ref="BD2278:BE2278"/>
    <mergeCell ref="X2277:Y2278"/>
    <mergeCell ref="Z2277:AA2278"/>
    <mergeCell ref="AB2277:AG2277"/>
    <mergeCell ref="AH2277:AM2277"/>
    <mergeCell ref="T2278:U2278"/>
    <mergeCell ref="L2278:M2278"/>
    <mergeCell ref="AD2278:AE2278"/>
    <mergeCell ref="AF2278:AG2278"/>
    <mergeCell ref="BF2278:BG2278"/>
    <mergeCell ref="AZ2277:BE2277"/>
    <mergeCell ref="BF2277:BK2277"/>
    <mergeCell ref="BH2278:BI2278"/>
    <mergeCell ref="BJ2278:BK2278"/>
    <mergeCell ref="AZ2278:BA2278"/>
    <mergeCell ref="BB2278:BC2278"/>
    <mergeCell ref="B2260:C2261"/>
    <mergeCell ref="D2260:E2261"/>
    <mergeCell ref="H2260:I2261"/>
    <mergeCell ref="J2260:K2261"/>
    <mergeCell ref="L2260:M2261"/>
    <mergeCell ref="N2260:O2261"/>
    <mergeCell ref="P2260:Q2261"/>
    <mergeCell ref="R2260:S2261"/>
    <mergeCell ref="T2260:U2261"/>
    <mergeCell ref="V2260:W2261"/>
    <mergeCell ref="X2260:Y2261"/>
    <mergeCell ref="Z2260:AA2261"/>
    <mergeCell ref="AB2260:AC2261"/>
    <mergeCell ref="AD2260:AE2261"/>
    <mergeCell ref="AF2260:AG2261"/>
    <mergeCell ref="AH2260:AI2261"/>
    <mergeCell ref="AJ2260:AK2261"/>
    <mergeCell ref="AL2260:AM2261"/>
    <mergeCell ref="AN2260:AO2261"/>
    <mergeCell ref="AP2260:AQ2261"/>
    <mergeCell ref="AR2260:AS2261"/>
    <mergeCell ref="AT2260:AU2261"/>
    <mergeCell ref="AV2260:AW2261"/>
    <mergeCell ref="AX2260:AY2261"/>
    <mergeCell ref="AZ2260:BA2261"/>
    <mergeCell ref="BB2260:BC2261"/>
    <mergeCell ref="BD2260:BE2261"/>
    <mergeCell ref="BF2260:BG2261"/>
    <mergeCell ref="BH2260:BI2261"/>
    <mergeCell ref="BJ2260:BK2261"/>
    <mergeCell ref="B2262:C2262"/>
    <mergeCell ref="D2262:E2262"/>
    <mergeCell ref="H2262:I2262"/>
    <mergeCell ref="J2262:K2262"/>
    <mergeCell ref="L2262:M2262"/>
    <mergeCell ref="N2262:O2262"/>
    <mergeCell ref="P2262:Q2262"/>
    <mergeCell ref="R2262:S2262"/>
    <mergeCell ref="T2262:U2262"/>
    <mergeCell ref="V2262:W2262"/>
    <mergeCell ref="X2262:Y2262"/>
    <mergeCell ref="Z2262:AA2262"/>
    <mergeCell ref="AB2262:AC2262"/>
    <mergeCell ref="AT2262:AU2262"/>
    <mergeCell ref="AV2262:AW2262"/>
    <mergeCell ref="AH2262:AI2262"/>
    <mergeCell ref="AJ2262:AK2262"/>
    <mergeCell ref="AL2262:AM2262"/>
    <mergeCell ref="AN2262:AO2262"/>
    <mergeCell ref="AD2262:AE2262"/>
    <mergeCell ref="AF2262:AG2262"/>
    <mergeCell ref="BF2262:BG2262"/>
    <mergeCell ref="BH2262:BI2262"/>
    <mergeCell ref="BJ2262:BK2262"/>
    <mergeCell ref="BD2262:BE2262"/>
    <mergeCell ref="AP2262:AQ2262"/>
    <mergeCell ref="AR2262:AS2262"/>
    <mergeCell ref="AX2262:AY2262"/>
    <mergeCell ref="AZ2262:BA2262"/>
    <mergeCell ref="BB2262:BC2262"/>
    <mergeCell ref="B2254:B2255"/>
    <mergeCell ref="C2254:D2254"/>
    <mergeCell ref="E2254:E2255"/>
    <mergeCell ref="F2254:F2255"/>
    <mergeCell ref="H2254:I2255"/>
    <mergeCell ref="J2254:K2255"/>
    <mergeCell ref="L2254:M2255"/>
    <mergeCell ref="N2254:O2255"/>
    <mergeCell ref="P2254:Q2255"/>
    <mergeCell ref="R2254:S2255"/>
    <mergeCell ref="T2254:U2255"/>
    <mergeCell ref="V2254:W2255"/>
    <mergeCell ref="X2254:Y2255"/>
    <mergeCell ref="Z2254:AA2255"/>
    <mergeCell ref="AB2254:AC2255"/>
    <mergeCell ref="AD2254:AE2255"/>
    <mergeCell ref="AF2254:AG2255"/>
    <mergeCell ref="AH2254:AI2255"/>
    <mergeCell ref="AJ2254:AK2255"/>
    <mergeCell ref="AL2254:AM2255"/>
    <mergeCell ref="AN2254:AO2255"/>
    <mergeCell ref="AP2254:AQ2255"/>
    <mergeCell ref="AR2254:AS2255"/>
    <mergeCell ref="AT2254:AU2255"/>
    <mergeCell ref="AV2254:AW2255"/>
    <mergeCell ref="AX2254:AY2255"/>
    <mergeCell ref="AZ2254:BA2255"/>
    <mergeCell ref="BB2254:BC2255"/>
    <mergeCell ref="BD2254:BE2255"/>
    <mergeCell ref="BF2254:BG2255"/>
    <mergeCell ref="BH2254:BI2255"/>
    <mergeCell ref="BJ2254:BK2255"/>
    <mergeCell ref="BL2254:BN2255"/>
    <mergeCell ref="C2255:D2255"/>
    <mergeCell ref="B2252:B2253"/>
    <mergeCell ref="C2252:D2252"/>
    <mergeCell ref="E2252:E2253"/>
    <mergeCell ref="F2252:F2253"/>
    <mergeCell ref="H2252:I2253"/>
    <mergeCell ref="J2252:K2253"/>
    <mergeCell ref="AL2252:AM2253"/>
    <mergeCell ref="AN2252:AO2253"/>
    <mergeCell ref="L2252:M2253"/>
    <mergeCell ref="N2252:O2253"/>
    <mergeCell ref="P2252:Q2253"/>
    <mergeCell ref="R2252:S2253"/>
    <mergeCell ref="T2252:U2253"/>
    <mergeCell ref="V2252:W2253"/>
    <mergeCell ref="BF2252:BG2253"/>
    <mergeCell ref="BH2252:BI2253"/>
    <mergeCell ref="BJ2252:BK2253"/>
    <mergeCell ref="BL2252:BN2253"/>
    <mergeCell ref="X2252:Y2253"/>
    <mergeCell ref="Z2252:AA2253"/>
    <mergeCell ref="AB2252:AC2253"/>
    <mergeCell ref="AD2252:AE2253"/>
    <mergeCell ref="AF2252:AG2253"/>
    <mergeCell ref="BB2252:BC2253"/>
    <mergeCell ref="C2253:D2253"/>
    <mergeCell ref="AT2252:AU2253"/>
    <mergeCell ref="AV2252:AW2253"/>
    <mergeCell ref="AX2252:AY2253"/>
    <mergeCell ref="AZ2252:BA2253"/>
    <mergeCell ref="BD2252:BE2253"/>
    <mergeCell ref="AP2252:AQ2253"/>
    <mergeCell ref="AR2252:AS2253"/>
    <mergeCell ref="AH2252:AI2253"/>
    <mergeCell ref="AJ2252:AK2253"/>
    <mergeCell ref="B2250:B2251"/>
    <mergeCell ref="C2250:D2250"/>
    <mergeCell ref="E2250:E2251"/>
    <mergeCell ref="F2250:F2251"/>
    <mergeCell ref="H2250:I2251"/>
    <mergeCell ref="J2250:K2251"/>
    <mergeCell ref="L2250:M2251"/>
    <mergeCell ref="N2250:O2251"/>
    <mergeCell ref="P2250:Q2251"/>
    <mergeCell ref="R2250:S2251"/>
    <mergeCell ref="T2250:U2251"/>
    <mergeCell ref="V2250:W2251"/>
    <mergeCell ref="X2250:Y2251"/>
    <mergeCell ref="Z2250:AA2251"/>
    <mergeCell ref="AB2250:AC2251"/>
    <mergeCell ref="AD2250:AE2251"/>
    <mergeCell ref="AF2250:AG2251"/>
    <mergeCell ref="AH2250:AI2251"/>
    <mergeCell ref="AJ2250:AK2251"/>
    <mergeCell ref="AL2250:AM2251"/>
    <mergeCell ref="AN2250:AO2251"/>
    <mergeCell ref="AP2250:AQ2251"/>
    <mergeCell ref="AR2250:AS2251"/>
    <mergeCell ref="AT2250:AU2251"/>
    <mergeCell ref="AV2250:AW2251"/>
    <mergeCell ref="AX2250:AY2251"/>
    <mergeCell ref="AZ2250:BA2251"/>
    <mergeCell ref="BB2250:BC2251"/>
    <mergeCell ref="BD2250:BE2251"/>
    <mergeCell ref="BF2250:BG2251"/>
    <mergeCell ref="BH2250:BI2251"/>
    <mergeCell ref="BJ2250:BK2251"/>
    <mergeCell ref="BL2250:BN2251"/>
    <mergeCell ref="C2251:D2251"/>
    <mergeCell ref="B2248:B2249"/>
    <mergeCell ref="C2248:D2248"/>
    <mergeCell ref="E2248:E2249"/>
    <mergeCell ref="F2248:F2249"/>
    <mergeCell ref="H2248:I2249"/>
    <mergeCell ref="J2248:K2249"/>
    <mergeCell ref="AL2248:AM2249"/>
    <mergeCell ref="AN2248:AO2249"/>
    <mergeCell ref="L2248:M2249"/>
    <mergeCell ref="N2248:O2249"/>
    <mergeCell ref="P2248:Q2249"/>
    <mergeCell ref="R2248:S2249"/>
    <mergeCell ref="T2248:U2249"/>
    <mergeCell ref="V2248:W2249"/>
    <mergeCell ref="BF2248:BG2249"/>
    <mergeCell ref="BH2248:BI2249"/>
    <mergeCell ref="BJ2248:BK2249"/>
    <mergeCell ref="BL2248:BN2249"/>
    <mergeCell ref="X2248:Y2249"/>
    <mergeCell ref="Z2248:AA2249"/>
    <mergeCell ref="AB2248:AC2249"/>
    <mergeCell ref="AD2248:AE2249"/>
    <mergeCell ref="AF2248:AG2249"/>
    <mergeCell ref="BB2248:BC2249"/>
    <mergeCell ref="C2249:D2249"/>
    <mergeCell ref="AT2248:AU2249"/>
    <mergeCell ref="AV2248:AW2249"/>
    <mergeCell ref="AX2248:AY2249"/>
    <mergeCell ref="AZ2248:BA2249"/>
    <mergeCell ref="BD2248:BE2249"/>
    <mergeCell ref="AP2248:AQ2249"/>
    <mergeCell ref="AR2248:AS2249"/>
    <mergeCell ref="AH2248:AI2249"/>
    <mergeCell ref="AJ2248:AK2249"/>
    <mergeCell ref="B2246:B2247"/>
    <mergeCell ref="C2246:D2246"/>
    <mergeCell ref="E2246:E2247"/>
    <mergeCell ref="F2246:F2247"/>
    <mergeCell ref="H2246:I2247"/>
    <mergeCell ref="J2246:K2247"/>
    <mergeCell ref="L2246:M2247"/>
    <mergeCell ref="N2246:O2247"/>
    <mergeCell ref="P2246:Q2247"/>
    <mergeCell ref="R2246:S2247"/>
    <mergeCell ref="T2246:U2247"/>
    <mergeCell ref="V2246:W2247"/>
    <mergeCell ref="X2246:Y2247"/>
    <mergeCell ref="Z2246:AA2247"/>
    <mergeCell ref="AB2246:AC2247"/>
    <mergeCell ref="AD2246:AE2247"/>
    <mergeCell ref="AF2246:AG2247"/>
    <mergeCell ref="AH2246:AI2247"/>
    <mergeCell ref="AJ2246:AK2247"/>
    <mergeCell ref="AL2246:AM2247"/>
    <mergeCell ref="AN2246:AO2247"/>
    <mergeCell ref="AP2246:AQ2247"/>
    <mergeCell ref="AR2246:AS2247"/>
    <mergeCell ref="AT2246:AU2247"/>
    <mergeCell ref="AV2246:AW2247"/>
    <mergeCell ref="AX2246:AY2247"/>
    <mergeCell ref="AZ2246:BA2247"/>
    <mergeCell ref="BB2246:BC2247"/>
    <mergeCell ref="BD2246:BE2247"/>
    <mergeCell ref="BF2246:BG2247"/>
    <mergeCell ref="BH2246:BI2247"/>
    <mergeCell ref="BJ2246:BK2247"/>
    <mergeCell ref="BL2246:BN2247"/>
    <mergeCell ref="C2247:D2247"/>
    <mergeCell ref="B2244:B2245"/>
    <mergeCell ref="C2244:D2244"/>
    <mergeCell ref="E2244:E2245"/>
    <mergeCell ref="F2244:F2245"/>
    <mergeCell ref="H2244:I2245"/>
    <mergeCell ref="J2244:K2245"/>
    <mergeCell ref="AL2244:AM2245"/>
    <mergeCell ref="AN2244:AO2245"/>
    <mergeCell ref="L2244:M2245"/>
    <mergeCell ref="N2244:O2245"/>
    <mergeCell ref="P2244:Q2245"/>
    <mergeCell ref="R2244:S2245"/>
    <mergeCell ref="T2244:U2245"/>
    <mergeCell ref="V2244:W2245"/>
    <mergeCell ref="BF2244:BG2245"/>
    <mergeCell ref="BH2244:BI2245"/>
    <mergeCell ref="BJ2244:BK2245"/>
    <mergeCell ref="BL2244:BN2245"/>
    <mergeCell ref="X2244:Y2245"/>
    <mergeCell ref="Z2244:AA2245"/>
    <mergeCell ref="AB2244:AC2245"/>
    <mergeCell ref="AD2244:AE2245"/>
    <mergeCell ref="AF2244:AG2245"/>
    <mergeCell ref="BB2244:BC2245"/>
    <mergeCell ref="C2245:D2245"/>
    <mergeCell ref="AT2244:AU2245"/>
    <mergeCell ref="AV2244:AW2245"/>
    <mergeCell ref="AX2244:AY2245"/>
    <mergeCell ref="AZ2244:BA2245"/>
    <mergeCell ref="BD2244:BE2245"/>
    <mergeCell ref="AP2244:AQ2245"/>
    <mergeCell ref="AR2244:AS2245"/>
    <mergeCell ref="AH2244:AI2245"/>
    <mergeCell ref="AJ2244:AK2245"/>
    <mergeCell ref="B2242:B2243"/>
    <mergeCell ref="C2242:D2242"/>
    <mergeCell ref="E2242:E2243"/>
    <mergeCell ref="F2242:F2243"/>
    <mergeCell ref="H2242:I2243"/>
    <mergeCell ref="J2242:K2243"/>
    <mergeCell ref="L2242:M2243"/>
    <mergeCell ref="N2242:O2243"/>
    <mergeCell ref="P2242:Q2243"/>
    <mergeCell ref="R2242:S2243"/>
    <mergeCell ref="T2242:U2243"/>
    <mergeCell ref="V2242:W2243"/>
    <mergeCell ref="X2242:Y2243"/>
    <mergeCell ref="Z2242:AA2243"/>
    <mergeCell ref="AB2242:AC2243"/>
    <mergeCell ref="AD2242:AE2243"/>
    <mergeCell ref="AF2242:AG2243"/>
    <mergeCell ref="AH2242:AI2243"/>
    <mergeCell ref="AJ2242:AK2243"/>
    <mergeCell ref="AL2242:AM2243"/>
    <mergeCell ref="AN2242:AO2243"/>
    <mergeCell ref="AP2242:AQ2243"/>
    <mergeCell ref="AR2242:AS2243"/>
    <mergeCell ref="AT2242:AU2243"/>
    <mergeCell ref="AV2242:AW2243"/>
    <mergeCell ref="AX2242:AY2243"/>
    <mergeCell ref="AZ2242:BA2243"/>
    <mergeCell ref="BB2242:BC2243"/>
    <mergeCell ref="BD2242:BE2243"/>
    <mergeCell ref="BF2242:BG2243"/>
    <mergeCell ref="BH2242:BI2243"/>
    <mergeCell ref="BJ2242:BK2243"/>
    <mergeCell ref="BL2242:BN2243"/>
    <mergeCell ref="C2243:D2243"/>
    <mergeCell ref="B2240:B2241"/>
    <mergeCell ref="C2240:D2240"/>
    <mergeCell ref="E2240:E2241"/>
    <mergeCell ref="F2240:F2241"/>
    <mergeCell ref="H2240:I2241"/>
    <mergeCell ref="J2240:K2241"/>
    <mergeCell ref="AL2240:AM2241"/>
    <mergeCell ref="AN2240:AO2241"/>
    <mergeCell ref="L2240:M2241"/>
    <mergeCell ref="N2240:O2241"/>
    <mergeCell ref="P2240:Q2241"/>
    <mergeCell ref="R2240:S2241"/>
    <mergeCell ref="T2240:U2241"/>
    <mergeCell ref="V2240:W2241"/>
    <mergeCell ref="BF2240:BG2241"/>
    <mergeCell ref="BH2240:BI2241"/>
    <mergeCell ref="BJ2240:BK2241"/>
    <mergeCell ref="BL2240:BN2241"/>
    <mergeCell ref="X2240:Y2241"/>
    <mergeCell ref="Z2240:AA2241"/>
    <mergeCell ref="AB2240:AC2241"/>
    <mergeCell ref="AD2240:AE2241"/>
    <mergeCell ref="AF2240:AG2241"/>
    <mergeCell ref="BB2240:BC2241"/>
    <mergeCell ref="C2241:D2241"/>
    <mergeCell ref="AT2240:AU2241"/>
    <mergeCell ref="AV2240:AW2241"/>
    <mergeCell ref="AX2240:AY2241"/>
    <mergeCell ref="AZ2240:BA2241"/>
    <mergeCell ref="BD2240:BE2241"/>
    <mergeCell ref="AP2240:AQ2241"/>
    <mergeCell ref="AR2240:AS2241"/>
    <mergeCell ref="AH2240:AI2241"/>
    <mergeCell ref="AJ2240:AK2241"/>
    <mergeCell ref="B2238:B2239"/>
    <mergeCell ref="C2238:D2238"/>
    <mergeCell ref="E2238:E2239"/>
    <mergeCell ref="F2238:F2239"/>
    <mergeCell ref="H2238:I2239"/>
    <mergeCell ref="J2238:K2239"/>
    <mergeCell ref="L2238:M2239"/>
    <mergeCell ref="N2238:O2239"/>
    <mergeCell ref="P2238:Q2239"/>
    <mergeCell ref="R2238:S2239"/>
    <mergeCell ref="T2238:U2239"/>
    <mergeCell ref="V2238:W2239"/>
    <mergeCell ref="X2238:Y2239"/>
    <mergeCell ref="Z2238:AA2239"/>
    <mergeCell ref="AB2238:AC2239"/>
    <mergeCell ref="AD2238:AE2239"/>
    <mergeCell ref="AF2238:AG2239"/>
    <mergeCell ref="AH2238:AI2239"/>
    <mergeCell ref="AJ2238:AK2239"/>
    <mergeCell ref="AL2238:AM2239"/>
    <mergeCell ref="AN2238:AO2239"/>
    <mergeCell ref="AP2238:AQ2239"/>
    <mergeCell ref="AR2238:AS2239"/>
    <mergeCell ref="AT2238:AU2239"/>
    <mergeCell ref="AV2238:AW2239"/>
    <mergeCell ref="AX2238:AY2239"/>
    <mergeCell ref="AZ2238:BA2239"/>
    <mergeCell ref="BB2238:BC2239"/>
    <mergeCell ref="BD2238:BE2239"/>
    <mergeCell ref="BF2238:BG2239"/>
    <mergeCell ref="BH2238:BI2239"/>
    <mergeCell ref="BJ2238:BK2239"/>
    <mergeCell ref="BL2238:BN2239"/>
    <mergeCell ref="C2239:D2239"/>
    <mergeCell ref="B2236:B2237"/>
    <mergeCell ref="C2236:D2236"/>
    <mergeCell ref="E2236:E2237"/>
    <mergeCell ref="F2236:F2237"/>
    <mergeCell ref="H2236:I2237"/>
    <mergeCell ref="J2236:K2237"/>
    <mergeCell ref="AL2236:AM2237"/>
    <mergeCell ref="AN2236:AO2237"/>
    <mergeCell ref="L2236:M2237"/>
    <mergeCell ref="N2236:O2237"/>
    <mergeCell ref="P2236:Q2237"/>
    <mergeCell ref="R2236:S2237"/>
    <mergeCell ref="T2236:U2237"/>
    <mergeCell ref="V2236:W2237"/>
    <mergeCell ref="BF2236:BG2237"/>
    <mergeCell ref="BH2236:BI2237"/>
    <mergeCell ref="BJ2236:BK2237"/>
    <mergeCell ref="BL2236:BN2237"/>
    <mergeCell ref="X2236:Y2237"/>
    <mergeCell ref="Z2236:AA2237"/>
    <mergeCell ref="AB2236:AC2237"/>
    <mergeCell ref="AD2236:AE2237"/>
    <mergeCell ref="AF2236:AG2237"/>
    <mergeCell ref="BB2236:BC2237"/>
    <mergeCell ref="C2237:D2237"/>
    <mergeCell ref="AT2236:AU2237"/>
    <mergeCell ref="AV2236:AW2237"/>
    <mergeCell ref="AX2236:AY2237"/>
    <mergeCell ref="AZ2236:BA2237"/>
    <mergeCell ref="BD2236:BE2237"/>
    <mergeCell ref="AP2236:AQ2237"/>
    <mergeCell ref="AR2236:AS2237"/>
    <mergeCell ref="AH2236:AI2237"/>
    <mergeCell ref="AJ2236:AK2237"/>
    <mergeCell ref="B2234:B2235"/>
    <mergeCell ref="C2234:D2234"/>
    <mergeCell ref="E2234:E2235"/>
    <mergeCell ref="F2234:F2235"/>
    <mergeCell ref="H2234:I2235"/>
    <mergeCell ref="J2234:K2235"/>
    <mergeCell ref="L2234:M2235"/>
    <mergeCell ref="N2234:O2235"/>
    <mergeCell ref="P2234:Q2235"/>
    <mergeCell ref="R2234:S2235"/>
    <mergeCell ref="T2234:U2235"/>
    <mergeCell ref="V2234:W2235"/>
    <mergeCell ref="X2234:Y2235"/>
    <mergeCell ref="Z2234:AA2235"/>
    <mergeCell ref="AB2234:AC2235"/>
    <mergeCell ref="AD2234:AE2235"/>
    <mergeCell ref="AF2234:AG2235"/>
    <mergeCell ref="AH2234:AI2235"/>
    <mergeCell ref="AJ2234:AK2235"/>
    <mergeCell ref="AL2234:AM2235"/>
    <mergeCell ref="AN2234:AO2235"/>
    <mergeCell ref="AP2234:AQ2235"/>
    <mergeCell ref="AR2234:AS2235"/>
    <mergeCell ref="AT2234:AU2235"/>
    <mergeCell ref="AV2234:AW2235"/>
    <mergeCell ref="AX2234:AY2235"/>
    <mergeCell ref="AZ2234:BA2235"/>
    <mergeCell ref="BB2234:BC2235"/>
    <mergeCell ref="BD2234:BE2235"/>
    <mergeCell ref="BF2234:BG2235"/>
    <mergeCell ref="BH2234:BI2235"/>
    <mergeCell ref="BJ2234:BK2235"/>
    <mergeCell ref="BL2234:BN2235"/>
    <mergeCell ref="C2235:D2235"/>
    <mergeCell ref="B2232:B2233"/>
    <mergeCell ref="C2232:D2232"/>
    <mergeCell ref="E2232:E2233"/>
    <mergeCell ref="F2232:F2233"/>
    <mergeCell ref="H2232:I2233"/>
    <mergeCell ref="J2232:K2233"/>
    <mergeCell ref="AL2232:AM2233"/>
    <mergeCell ref="AN2232:AO2233"/>
    <mergeCell ref="L2232:M2233"/>
    <mergeCell ref="N2232:O2233"/>
    <mergeCell ref="P2232:Q2233"/>
    <mergeCell ref="R2232:S2233"/>
    <mergeCell ref="T2232:U2233"/>
    <mergeCell ref="V2232:W2233"/>
    <mergeCell ref="BF2232:BG2233"/>
    <mergeCell ref="BH2232:BI2233"/>
    <mergeCell ref="BJ2232:BK2233"/>
    <mergeCell ref="BL2232:BN2233"/>
    <mergeCell ref="X2232:Y2233"/>
    <mergeCell ref="Z2232:AA2233"/>
    <mergeCell ref="AB2232:AC2233"/>
    <mergeCell ref="AD2232:AE2233"/>
    <mergeCell ref="AF2232:AG2233"/>
    <mergeCell ref="BB2232:BC2233"/>
    <mergeCell ref="C2233:D2233"/>
    <mergeCell ref="AT2232:AU2233"/>
    <mergeCell ref="AV2232:AW2233"/>
    <mergeCell ref="AX2232:AY2233"/>
    <mergeCell ref="AZ2232:BA2233"/>
    <mergeCell ref="BD2232:BE2233"/>
    <mergeCell ref="AP2232:AQ2233"/>
    <mergeCell ref="AR2232:AS2233"/>
    <mergeCell ref="AH2232:AI2233"/>
    <mergeCell ref="AJ2232:AK2233"/>
    <mergeCell ref="B2230:B2231"/>
    <mergeCell ref="C2230:D2230"/>
    <mergeCell ref="E2230:E2231"/>
    <mergeCell ref="F2230:F2231"/>
    <mergeCell ref="H2230:I2231"/>
    <mergeCell ref="J2230:K2231"/>
    <mergeCell ref="L2230:M2231"/>
    <mergeCell ref="N2230:O2231"/>
    <mergeCell ref="P2230:Q2231"/>
    <mergeCell ref="R2230:S2231"/>
    <mergeCell ref="T2230:U2231"/>
    <mergeCell ref="V2230:W2231"/>
    <mergeCell ref="X2230:Y2231"/>
    <mergeCell ref="Z2230:AA2231"/>
    <mergeCell ref="AB2230:AC2231"/>
    <mergeCell ref="AD2230:AE2231"/>
    <mergeCell ref="AF2230:AG2231"/>
    <mergeCell ref="AH2230:AI2231"/>
    <mergeCell ref="AJ2230:AK2231"/>
    <mergeCell ref="AL2230:AM2231"/>
    <mergeCell ref="AN2230:AO2231"/>
    <mergeCell ref="AP2230:AQ2231"/>
    <mergeCell ref="AR2230:AS2231"/>
    <mergeCell ref="AT2230:AU2231"/>
    <mergeCell ref="AV2230:AW2231"/>
    <mergeCell ref="AX2230:AY2231"/>
    <mergeCell ref="AZ2230:BA2231"/>
    <mergeCell ref="BB2230:BC2231"/>
    <mergeCell ref="BD2230:BE2231"/>
    <mergeCell ref="BF2230:BG2231"/>
    <mergeCell ref="BH2230:BI2231"/>
    <mergeCell ref="BJ2230:BK2231"/>
    <mergeCell ref="BL2230:BN2231"/>
    <mergeCell ref="C2231:D2231"/>
    <mergeCell ref="B2228:B2229"/>
    <mergeCell ref="C2228:D2228"/>
    <mergeCell ref="E2228:E2229"/>
    <mergeCell ref="F2228:F2229"/>
    <mergeCell ref="H2228:I2229"/>
    <mergeCell ref="J2228:K2229"/>
    <mergeCell ref="AL2228:AM2229"/>
    <mergeCell ref="AN2228:AO2229"/>
    <mergeCell ref="L2228:M2229"/>
    <mergeCell ref="N2228:O2229"/>
    <mergeCell ref="P2228:Q2229"/>
    <mergeCell ref="R2228:S2229"/>
    <mergeCell ref="T2228:U2229"/>
    <mergeCell ref="V2228:W2229"/>
    <mergeCell ref="BF2228:BG2229"/>
    <mergeCell ref="BH2228:BI2229"/>
    <mergeCell ref="BJ2228:BK2229"/>
    <mergeCell ref="BL2228:BN2229"/>
    <mergeCell ref="X2228:Y2229"/>
    <mergeCell ref="Z2228:AA2229"/>
    <mergeCell ref="AB2228:AC2229"/>
    <mergeCell ref="AD2228:AE2229"/>
    <mergeCell ref="AF2228:AG2229"/>
    <mergeCell ref="BB2228:BC2229"/>
    <mergeCell ref="C2229:D2229"/>
    <mergeCell ref="AT2228:AU2229"/>
    <mergeCell ref="AV2228:AW2229"/>
    <mergeCell ref="AX2228:AY2229"/>
    <mergeCell ref="AZ2228:BA2229"/>
    <mergeCell ref="BD2228:BE2229"/>
    <mergeCell ref="AP2228:AQ2229"/>
    <mergeCell ref="AR2228:AS2229"/>
    <mergeCell ref="AH2228:AI2229"/>
    <mergeCell ref="AJ2228:AK2229"/>
    <mergeCell ref="B2226:B2227"/>
    <mergeCell ref="C2226:D2226"/>
    <mergeCell ref="E2226:E2227"/>
    <mergeCell ref="F2226:F2227"/>
    <mergeCell ref="H2226:I2227"/>
    <mergeCell ref="J2226:K2227"/>
    <mergeCell ref="L2226:M2227"/>
    <mergeCell ref="N2226:O2227"/>
    <mergeCell ref="P2226:Q2227"/>
    <mergeCell ref="R2226:S2227"/>
    <mergeCell ref="T2226:U2227"/>
    <mergeCell ref="V2226:W2227"/>
    <mergeCell ref="X2226:Y2227"/>
    <mergeCell ref="Z2226:AA2227"/>
    <mergeCell ref="AB2226:AC2227"/>
    <mergeCell ref="AD2226:AE2227"/>
    <mergeCell ref="AF2226:AG2227"/>
    <mergeCell ref="AH2226:AI2227"/>
    <mergeCell ref="AJ2226:AK2227"/>
    <mergeCell ref="AL2226:AM2227"/>
    <mergeCell ref="AN2226:AO2227"/>
    <mergeCell ref="AP2226:AQ2227"/>
    <mergeCell ref="AR2226:AS2227"/>
    <mergeCell ref="AT2226:AU2227"/>
    <mergeCell ref="AV2226:AW2227"/>
    <mergeCell ref="AX2226:AY2227"/>
    <mergeCell ref="AZ2226:BA2227"/>
    <mergeCell ref="BB2226:BC2227"/>
    <mergeCell ref="BD2226:BE2227"/>
    <mergeCell ref="BF2226:BG2227"/>
    <mergeCell ref="BH2226:BI2227"/>
    <mergeCell ref="BJ2226:BK2227"/>
    <mergeCell ref="BL2226:BN2227"/>
    <mergeCell ref="C2227:D2227"/>
    <mergeCell ref="BL2222:BN2223"/>
    <mergeCell ref="C2223:D2223"/>
    <mergeCell ref="B2224:B2225"/>
    <mergeCell ref="C2224:D2224"/>
    <mergeCell ref="E2224:E2225"/>
    <mergeCell ref="F2224:F2225"/>
    <mergeCell ref="H2224:I2225"/>
    <mergeCell ref="J2224:K2225"/>
    <mergeCell ref="AL2224:AM2225"/>
    <mergeCell ref="AN2224:AO2225"/>
    <mergeCell ref="L2224:M2225"/>
    <mergeCell ref="N2224:O2225"/>
    <mergeCell ref="P2224:Q2225"/>
    <mergeCell ref="R2224:S2225"/>
    <mergeCell ref="T2224:U2225"/>
    <mergeCell ref="V2224:W2225"/>
    <mergeCell ref="BF2224:BG2225"/>
    <mergeCell ref="BH2224:BI2225"/>
    <mergeCell ref="BJ2224:BK2225"/>
    <mergeCell ref="BL2224:BN2225"/>
    <mergeCell ref="X2224:Y2225"/>
    <mergeCell ref="Z2224:AA2225"/>
    <mergeCell ref="AB2224:AC2225"/>
    <mergeCell ref="AD2224:AE2225"/>
    <mergeCell ref="AF2224:AG2225"/>
    <mergeCell ref="BB2224:BC2225"/>
    <mergeCell ref="C2225:D2225"/>
    <mergeCell ref="AT2224:AU2225"/>
    <mergeCell ref="AV2224:AW2225"/>
    <mergeCell ref="AX2224:AY2225"/>
    <mergeCell ref="AZ2224:BA2225"/>
    <mergeCell ref="BD2224:BE2225"/>
    <mergeCell ref="AP2224:AQ2225"/>
    <mergeCell ref="AR2224:AS2225"/>
    <mergeCell ref="AH2224:AI2225"/>
    <mergeCell ref="AJ2224:AK2225"/>
    <mergeCell ref="AZ2218:BA2219"/>
    <mergeCell ref="B2222:B2223"/>
    <mergeCell ref="C2222:D2222"/>
    <mergeCell ref="E2222:E2223"/>
    <mergeCell ref="F2222:F2223"/>
    <mergeCell ref="H2222:I2223"/>
    <mergeCell ref="J2222:K2223"/>
    <mergeCell ref="L2222:M2223"/>
    <mergeCell ref="N2222:O2223"/>
    <mergeCell ref="P2222:Q2223"/>
    <mergeCell ref="R2222:S2223"/>
    <mergeCell ref="T2222:U2223"/>
    <mergeCell ref="V2222:W2223"/>
    <mergeCell ref="X2222:Y2223"/>
    <mergeCell ref="Z2222:AA2223"/>
    <mergeCell ref="AB2222:AC2223"/>
    <mergeCell ref="AD2222:AE2223"/>
    <mergeCell ref="AF2222:AG2223"/>
    <mergeCell ref="AH2222:AI2223"/>
    <mergeCell ref="AJ2222:AK2223"/>
    <mergeCell ref="AL2222:AM2223"/>
    <mergeCell ref="AN2222:AO2223"/>
    <mergeCell ref="AP2222:AQ2223"/>
    <mergeCell ref="AR2222:AS2223"/>
    <mergeCell ref="AT2222:AU2223"/>
    <mergeCell ref="AV2222:AW2223"/>
    <mergeCell ref="AX2222:AY2223"/>
    <mergeCell ref="AZ2222:BA2223"/>
    <mergeCell ref="BB2222:BC2223"/>
    <mergeCell ref="BD2222:BE2223"/>
    <mergeCell ref="BF2222:BG2223"/>
    <mergeCell ref="BH2222:BI2223"/>
    <mergeCell ref="BJ2222:BK2223"/>
    <mergeCell ref="B2220:B2221"/>
    <mergeCell ref="C2220:D2220"/>
    <mergeCell ref="E2220:E2221"/>
    <mergeCell ref="F2220:F2221"/>
    <mergeCell ref="H2220:I2221"/>
    <mergeCell ref="J2220:K2221"/>
    <mergeCell ref="AL2220:AM2221"/>
    <mergeCell ref="AN2220:AO2221"/>
    <mergeCell ref="L2220:M2221"/>
    <mergeCell ref="N2220:O2221"/>
    <mergeCell ref="P2220:Q2221"/>
    <mergeCell ref="R2220:S2221"/>
    <mergeCell ref="T2220:U2221"/>
    <mergeCell ref="V2220:W2221"/>
    <mergeCell ref="BF2220:BG2221"/>
    <mergeCell ref="BH2220:BI2221"/>
    <mergeCell ref="BJ2220:BK2221"/>
    <mergeCell ref="G2218:G2219"/>
    <mergeCell ref="L2218:M2219"/>
    <mergeCell ref="N2218:O2219"/>
    <mergeCell ref="P2218:Q2219"/>
    <mergeCell ref="R2218:S2219"/>
    <mergeCell ref="T2218:U2219"/>
    <mergeCell ref="V2218:W2219"/>
    <mergeCell ref="X2218:Y2219"/>
    <mergeCell ref="Z2218:AA2219"/>
    <mergeCell ref="AB2218:AC2219"/>
    <mergeCell ref="AD2218:AE2219"/>
    <mergeCell ref="AF2218:AG2219"/>
    <mergeCell ref="AH2218:AI2219"/>
    <mergeCell ref="AJ2218:AK2219"/>
    <mergeCell ref="BL2220:BN2221"/>
    <mergeCell ref="X2220:Y2221"/>
    <mergeCell ref="Z2220:AA2221"/>
    <mergeCell ref="AB2220:AC2221"/>
    <mergeCell ref="AD2220:AE2221"/>
    <mergeCell ref="AF2220:AG2221"/>
    <mergeCell ref="BB2220:BC2221"/>
    <mergeCell ref="C2221:D2221"/>
    <mergeCell ref="AT2220:AU2221"/>
    <mergeCell ref="AV2220:AW2221"/>
    <mergeCell ref="AX2220:AY2221"/>
    <mergeCell ref="AZ2220:BA2221"/>
    <mergeCell ref="BD2220:BE2221"/>
    <mergeCell ref="AP2220:AQ2221"/>
    <mergeCell ref="AR2220:AS2221"/>
    <mergeCell ref="AH2220:AI2221"/>
    <mergeCell ref="AJ2220:AK2221"/>
    <mergeCell ref="BB2218:BC2219"/>
    <mergeCell ref="BD2218:BE2219"/>
    <mergeCell ref="BF2218:BG2219"/>
    <mergeCell ref="BH2218:BI2219"/>
    <mergeCell ref="BJ2218:BK2219"/>
    <mergeCell ref="B2216:B2217"/>
    <mergeCell ref="C2216:D2216"/>
    <mergeCell ref="E2216:E2217"/>
    <mergeCell ref="F2216:F2217"/>
    <mergeCell ref="H2216:I2217"/>
    <mergeCell ref="J2216:K2217"/>
    <mergeCell ref="C2217:D2217"/>
    <mergeCell ref="L2216:M2217"/>
    <mergeCell ref="N2216:O2217"/>
    <mergeCell ref="P2216:Q2217"/>
    <mergeCell ref="R2216:S2217"/>
    <mergeCell ref="T2216:U2217"/>
    <mergeCell ref="V2216:W2217"/>
    <mergeCell ref="X2216:Y2217"/>
    <mergeCell ref="Z2216:AA2217"/>
    <mergeCell ref="AB2216:AC2217"/>
    <mergeCell ref="AD2216:AE2217"/>
    <mergeCell ref="AF2216:AG2217"/>
    <mergeCell ref="AH2216:AI2217"/>
    <mergeCell ref="AJ2216:AK2217"/>
    <mergeCell ref="AL2216:AM2217"/>
    <mergeCell ref="AN2216:AO2217"/>
    <mergeCell ref="AP2216:AQ2217"/>
    <mergeCell ref="AR2216:AS2217"/>
    <mergeCell ref="BF2216:BG2217"/>
    <mergeCell ref="BH2216:BI2217"/>
    <mergeCell ref="BJ2216:BK2217"/>
    <mergeCell ref="BL2216:BN2217"/>
    <mergeCell ref="AT2216:AU2217"/>
    <mergeCell ref="AV2216:AW2217"/>
    <mergeCell ref="AX2216:AY2217"/>
    <mergeCell ref="AZ2216:BA2217"/>
    <mergeCell ref="BD2216:BE2217"/>
    <mergeCell ref="BB2216:BC2217"/>
    <mergeCell ref="BL2218:BN2219"/>
    <mergeCell ref="C2219:D2219"/>
    <mergeCell ref="B2218:B2219"/>
    <mergeCell ref="C2218:D2218"/>
    <mergeCell ref="E2218:E2219"/>
    <mergeCell ref="F2218:F2219"/>
    <mergeCell ref="H2218:I2219"/>
    <mergeCell ref="J2218:K2219"/>
    <mergeCell ref="AZ2214:BE2214"/>
    <mergeCell ref="F2214:F2215"/>
    <mergeCell ref="BF2214:BK2214"/>
    <mergeCell ref="B2214:B2215"/>
    <mergeCell ref="C2214:D2215"/>
    <mergeCell ref="H2214:I2215"/>
    <mergeCell ref="J2214:O2214"/>
    <mergeCell ref="P2214:U2214"/>
    <mergeCell ref="V2214:W2215"/>
    <mergeCell ref="J2215:K2215"/>
    <mergeCell ref="R2215:S2215"/>
    <mergeCell ref="T2215:U2215"/>
    <mergeCell ref="L2215:M2215"/>
    <mergeCell ref="BL2214:BN2215"/>
    <mergeCell ref="AH2215:AI2215"/>
    <mergeCell ref="AJ2215:AK2215"/>
    <mergeCell ref="AL2215:AM2215"/>
    <mergeCell ref="AN2215:AO2215"/>
    <mergeCell ref="AR2215:AS2215"/>
    <mergeCell ref="AT2215:AU2215"/>
    <mergeCell ref="AV2215:AW2215"/>
    <mergeCell ref="AZ2215:BA2215"/>
    <mergeCell ref="BB2215:BC2215"/>
    <mergeCell ref="AB2215:AC2215"/>
    <mergeCell ref="AD2215:AE2215"/>
    <mergeCell ref="AF2215:AG2215"/>
    <mergeCell ref="AP2215:AQ2215"/>
    <mergeCell ref="X2214:Y2215"/>
    <mergeCell ref="Z2214:AA2215"/>
    <mergeCell ref="AB2214:AG2214"/>
    <mergeCell ref="AH2214:AM2214"/>
    <mergeCell ref="BD2215:BE2215"/>
    <mergeCell ref="BF2215:BG2215"/>
    <mergeCell ref="BH2215:BI2215"/>
    <mergeCell ref="BJ2215:BK2215"/>
    <mergeCell ref="C2211:D2211"/>
    <mergeCell ref="E2211:AC2211"/>
    <mergeCell ref="BA2211:BC2211"/>
    <mergeCell ref="BD2211:BM2211"/>
    <mergeCell ref="AY125:BA125"/>
    <mergeCell ref="BB125:BE125"/>
    <mergeCell ref="BF125:BH125"/>
    <mergeCell ref="BJ125:BL125"/>
    <mergeCell ref="Z186:AI186"/>
    <mergeCell ref="AN186:AP186"/>
    <mergeCell ref="AP561:AQ561"/>
    <mergeCell ref="Z503:AI503"/>
    <mergeCell ref="AJ503:AL503"/>
    <mergeCell ref="AN503:AP503"/>
    <mergeCell ref="AQ503:AT503"/>
    <mergeCell ref="AN561:AO561"/>
    <mergeCell ref="AE571:AM571"/>
    <mergeCell ref="AN571:BM571"/>
    <mergeCell ref="AH573:AM573"/>
    <mergeCell ref="AN573:AZ573"/>
    <mergeCell ref="AE634:AM634"/>
    <mergeCell ref="AE508:AM508"/>
    <mergeCell ref="AN508:BM508"/>
    <mergeCell ref="AH510:AM510"/>
    <mergeCell ref="AN510:AZ510"/>
    <mergeCell ref="AZ561:BA561"/>
    <mergeCell ref="AQ816:AT816"/>
    <mergeCell ref="BB816:BE816"/>
    <mergeCell ref="AN699:AZ699"/>
    <mergeCell ref="Z690:AI690"/>
    <mergeCell ref="AN690:AP690"/>
    <mergeCell ref="AQ690:AT690"/>
    <mergeCell ref="BB690:BE690"/>
    <mergeCell ref="BA756:BN756"/>
    <mergeCell ref="AX750:AY750"/>
    <mergeCell ref="AV750:AW750"/>
    <mergeCell ref="B947:BN947"/>
    <mergeCell ref="AJ944:AL944"/>
    <mergeCell ref="B2197:C2198"/>
    <mergeCell ref="D2197:E2198"/>
    <mergeCell ref="H2197:I2198"/>
    <mergeCell ref="J2197:K2198"/>
    <mergeCell ref="L2197:M2198"/>
    <mergeCell ref="N2197:O2198"/>
    <mergeCell ref="P2197:Q2198"/>
    <mergeCell ref="R2197:S2198"/>
    <mergeCell ref="T2197:U2198"/>
    <mergeCell ref="V2197:W2198"/>
    <mergeCell ref="X2197:Y2198"/>
    <mergeCell ref="Z2197:AA2198"/>
    <mergeCell ref="AB2197:AC2198"/>
    <mergeCell ref="AD2197:AE2198"/>
    <mergeCell ref="AF2197:AG2198"/>
    <mergeCell ref="AH2197:AI2198"/>
    <mergeCell ref="AJ2197:AK2198"/>
    <mergeCell ref="AL2197:AM2198"/>
    <mergeCell ref="BB2197:BC2198"/>
    <mergeCell ref="BD2197:BE2198"/>
    <mergeCell ref="BF2197:BG2198"/>
    <mergeCell ref="BH2197:BI2198"/>
    <mergeCell ref="BN2208:BP2209"/>
    <mergeCell ref="E2209:AC2209"/>
    <mergeCell ref="BP200:BP201"/>
    <mergeCell ref="BP1082:BP1083"/>
    <mergeCell ref="BJ2197:BK2198"/>
    <mergeCell ref="AN2197:AO2198"/>
    <mergeCell ref="AP2197:AQ2198"/>
    <mergeCell ref="AR2197:AS2198"/>
    <mergeCell ref="AT2197:AU2198"/>
    <mergeCell ref="AV2197:AW2198"/>
    <mergeCell ref="BL2197:BN2198"/>
    <mergeCell ref="B2199:C2199"/>
    <mergeCell ref="D2199:E2199"/>
    <mergeCell ref="H2199:I2199"/>
    <mergeCell ref="J2199:K2199"/>
    <mergeCell ref="L2199:M2199"/>
    <mergeCell ref="N2199:O2199"/>
    <mergeCell ref="P2199:Q2199"/>
    <mergeCell ref="R2199:S2199"/>
    <mergeCell ref="T2199:U2199"/>
    <mergeCell ref="V2199:W2199"/>
    <mergeCell ref="X2199:Y2199"/>
    <mergeCell ref="Z2199:AA2199"/>
    <mergeCell ref="AB2199:AC2199"/>
    <mergeCell ref="AD2199:AE2199"/>
    <mergeCell ref="AF2199:AG2199"/>
    <mergeCell ref="AX2199:AY2199"/>
    <mergeCell ref="BB2199:BC2199"/>
    <mergeCell ref="BD2199:BE2199"/>
    <mergeCell ref="AH2199:AI2199"/>
    <mergeCell ref="AJ2199:AK2199"/>
    <mergeCell ref="AL2199:AM2199"/>
    <mergeCell ref="AN2199:AO2199"/>
    <mergeCell ref="AP2199:AQ2199"/>
    <mergeCell ref="AR2199:AS2199"/>
    <mergeCell ref="AZ2199:BA2199"/>
    <mergeCell ref="B2191:B2192"/>
    <mergeCell ref="C2191:D2191"/>
    <mergeCell ref="E2191:E2192"/>
    <mergeCell ref="F2191:F2192"/>
    <mergeCell ref="H2191:I2192"/>
    <mergeCell ref="J2191:K2192"/>
    <mergeCell ref="L2191:M2192"/>
    <mergeCell ref="N2191:O2192"/>
    <mergeCell ref="P2191:Q2192"/>
    <mergeCell ref="R2191:S2192"/>
    <mergeCell ref="T2191:U2192"/>
    <mergeCell ref="V2191:W2192"/>
    <mergeCell ref="AT2191:AU2192"/>
    <mergeCell ref="X2191:Y2192"/>
    <mergeCell ref="Z2191:AA2192"/>
    <mergeCell ref="AB2191:AC2192"/>
    <mergeCell ref="AD2191:AE2192"/>
    <mergeCell ref="AF2191:AG2192"/>
    <mergeCell ref="AH2191:AI2192"/>
    <mergeCell ref="AX2191:AY2192"/>
    <mergeCell ref="AZ2191:BA2192"/>
    <mergeCell ref="BB2191:BC2192"/>
    <mergeCell ref="BD2191:BE2192"/>
    <mergeCell ref="BF2191:BG2192"/>
    <mergeCell ref="AJ2191:AK2192"/>
    <mergeCell ref="AL2191:AM2192"/>
    <mergeCell ref="AN2191:AO2192"/>
    <mergeCell ref="AP2191:AQ2192"/>
    <mergeCell ref="AR2191:AS2192"/>
    <mergeCell ref="BH2191:BI2192"/>
    <mergeCell ref="BJ2191:BK2192"/>
    <mergeCell ref="BL2191:BN2192"/>
    <mergeCell ref="C2192:D2192"/>
    <mergeCell ref="B2189:B2190"/>
    <mergeCell ref="C2189:D2189"/>
    <mergeCell ref="E2189:E2190"/>
    <mergeCell ref="F2189:F2190"/>
    <mergeCell ref="H2189:I2190"/>
    <mergeCell ref="J2189:K2190"/>
    <mergeCell ref="AL2189:AM2190"/>
    <mergeCell ref="AN2189:AO2190"/>
    <mergeCell ref="L2189:M2190"/>
    <mergeCell ref="N2189:O2190"/>
    <mergeCell ref="P2189:Q2190"/>
    <mergeCell ref="R2189:S2190"/>
    <mergeCell ref="T2189:U2190"/>
    <mergeCell ref="V2189:W2190"/>
    <mergeCell ref="BF2189:BG2190"/>
    <mergeCell ref="BH2189:BI2190"/>
    <mergeCell ref="BJ2189:BK2190"/>
    <mergeCell ref="BL2189:BN2190"/>
    <mergeCell ref="X2189:Y2190"/>
    <mergeCell ref="Z2189:AA2190"/>
    <mergeCell ref="AB2189:AC2190"/>
    <mergeCell ref="AD2189:AE2190"/>
    <mergeCell ref="AF2189:AG2190"/>
    <mergeCell ref="BB2189:BC2190"/>
    <mergeCell ref="C2190:D2190"/>
    <mergeCell ref="AT2189:AU2190"/>
    <mergeCell ref="AV2189:AW2190"/>
    <mergeCell ref="AX2189:AY2190"/>
    <mergeCell ref="AZ2189:BA2190"/>
    <mergeCell ref="BD2189:BE2190"/>
    <mergeCell ref="AP2189:AQ2190"/>
    <mergeCell ref="AR2189:AS2190"/>
    <mergeCell ref="AH2189:AI2190"/>
    <mergeCell ref="AJ2189:AK2190"/>
    <mergeCell ref="B2187:B2188"/>
    <mergeCell ref="C2187:D2187"/>
    <mergeCell ref="E2187:E2188"/>
    <mergeCell ref="F2187:F2188"/>
    <mergeCell ref="H2187:I2188"/>
    <mergeCell ref="J2187:K2188"/>
    <mergeCell ref="L2187:M2188"/>
    <mergeCell ref="N2187:O2188"/>
    <mergeCell ref="P2187:Q2188"/>
    <mergeCell ref="R2187:S2188"/>
    <mergeCell ref="T2187:U2188"/>
    <mergeCell ref="V2187:W2188"/>
    <mergeCell ref="X2187:Y2188"/>
    <mergeCell ref="Z2187:AA2188"/>
    <mergeCell ref="AB2187:AC2188"/>
    <mergeCell ref="AD2187:AE2188"/>
    <mergeCell ref="AF2187:AG2188"/>
    <mergeCell ref="AH2187:AI2188"/>
    <mergeCell ref="AJ2187:AK2188"/>
    <mergeCell ref="AL2187:AM2188"/>
    <mergeCell ref="AN2187:AO2188"/>
    <mergeCell ref="AP2187:AQ2188"/>
    <mergeCell ref="AR2187:AS2188"/>
    <mergeCell ref="AT2187:AU2188"/>
    <mergeCell ref="AV2187:AW2188"/>
    <mergeCell ref="AX2187:AY2188"/>
    <mergeCell ref="AZ2187:BA2188"/>
    <mergeCell ref="BB2187:BC2188"/>
    <mergeCell ref="BD2187:BE2188"/>
    <mergeCell ref="BF2187:BG2188"/>
    <mergeCell ref="BH2187:BI2188"/>
    <mergeCell ref="BJ2187:BK2188"/>
    <mergeCell ref="BL2187:BN2188"/>
    <mergeCell ref="C2188:D2188"/>
    <mergeCell ref="B2185:B2186"/>
    <mergeCell ref="C2185:D2185"/>
    <mergeCell ref="E2185:E2186"/>
    <mergeCell ref="F2185:F2186"/>
    <mergeCell ref="H2185:I2186"/>
    <mergeCell ref="J2185:K2186"/>
    <mergeCell ref="AL2185:AM2186"/>
    <mergeCell ref="AN2185:AO2186"/>
    <mergeCell ref="L2185:M2186"/>
    <mergeCell ref="N2185:O2186"/>
    <mergeCell ref="P2185:Q2186"/>
    <mergeCell ref="R2185:S2186"/>
    <mergeCell ref="T2185:U2186"/>
    <mergeCell ref="V2185:W2186"/>
    <mergeCell ref="BF2185:BG2186"/>
    <mergeCell ref="BH2185:BI2186"/>
    <mergeCell ref="BJ2185:BK2186"/>
    <mergeCell ref="BL2185:BN2186"/>
    <mergeCell ref="X2185:Y2186"/>
    <mergeCell ref="Z2185:AA2186"/>
    <mergeCell ref="AB2185:AC2186"/>
    <mergeCell ref="AD2185:AE2186"/>
    <mergeCell ref="AF2185:AG2186"/>
    <mergeCell ref="BB2185:BC2186"/>
    <mergeCell ref="C2186:D2186"/>
    <mergeCell ref="AT2185:AU2186"/>
    <mergeCell ref="AV2185:AW2186"/>
    <mergeCell ref="AX2185:AY2186"/>
    <mergeCell ref="AZ2185:BA2186"/>
    <mergeCell ref="BD2185:BE2186"/>
    <mergeCell ref="AP2185:AQ2186"/>
    <mergeCell ref="AR2185:AS2186"/>
    <mergeCell ref="AH2185:AI2186"/>
    <mergeCell ref="AJ2185:AK2186"/>
    <mergeCell ref="B2183:B2184"/>
    <mergeCell ref="C2183:D2183"/>
    <mergeCell ref="E2183:E2184"/>
    <mergeCell ref="F2183:F2184"/>
    <mergeCell ref="H2183:I2184"/>
    <mergeCell ref="J2183:K2184"/>
    <mergeCell ref="L2183:M2184"/>
    <mergeCell ref="N2183:O2184"/>
    <mergeCell ref="P2183:Q2184"/>
    <mergeCell ref="R2183:S2184"/>
    <mergeCell ref="T2183:U2184"/>
    <mergeCell ref="V2183:W2184"/>
    <mergeCell ref="X2183:Y2184"/>
    <mergeCell ref="Z2183:AA2184"/>
    <mergeCell ref="AB2183:AC2184"/>
    <mergeCell ref="AD2183:AE2184"/>
    <mergeCell ref="AF2183:AG2184"/>
    <mergeCell ref="AH2183:AI2184"/>
    <mergeCell ref="AJ2183:AK2184"/>
    <mergeCell ref="AL2183:AM2184"/>
    <mergeCell ref="AN2183:AO2184"/>
    <mergeCell ref="AP2183:AQ2184"/>
    <mergeCell ref="AR2183:AS2184"/>
    <mergeCell ref="AT2183:AU2184"/>
    <mergeCell ref="AV2183:AW2184"/>
    <mergeCell ref="AX2183:AY2184"/>
    <mergeCell ref="AZ2183:BA2184"/>
    <mergeCell ref="BB2183:BC2184"/>
    <mergeCell ref="BD2183:BE2184"/>
    <mergeCell ref="BF2183:BG2184"/>
    <mergeCell ref="BH2183:BI2184"/>
    <mergeCell ref="BJ2183:BK2184"/>
    <mergeCell ref="BL2183:BN2184"/>
    <mergeCell ref="C2184:D2184"/>
    <mergeCell ref="B2181:B2182"/>
    <mergeCell ref="C2181:D2181"/>
    <mergeCell ref="E2181:E2182"/>
    <mergeCell ref="F2181:F2182"/>
    <mergeCell ref="H2181:I2182"/>
    <mergeCell ref="J2181:K2182"/>
    <mergeCell ref="AL2181:AM2182"/>
    <mergeCell ref="AN2181:AO2182"/>
    <mergeCell ref="L2181:M2182"/>
    <mergeCell ref="N2181:O2182"/>
    <mergeCell ref="P2181:Q2182"/>
    <mergeCell ref="R2181:S2182"/>
    <mergeCell ref="T2181:U2182"/>
    <mergeCell ref="V2181:W2182"/>
    <mergeCell ref="BF2181:BG2182"/>
    <mergeCell ref="BH2181:BI2182"/>
    <mergeCell ref="BJ2181:BK2182"/>
    <mergeCell ref="BL2181:BN2182"/>
    <mergeCell ref="X2181:Y2182"/>
    <mergeCell ref="Z2181:AA2182"/>
    <mergeCell ref="AB2181:AC2182"/>
    <mergeCell ref="AD2181:AE2182"/>
    <mergeCell ref="AF2181:AG2182"/>
    <mergeCell ref="BB2181:BC2182"/>
    <mergeCell ref="C2182:D2182"/>
    <mergeCell ref="AT2181:AU2182"/>
    <mergeCell ref="AV2181:AW2182"/>
    <mergeCell ref="AX2181:AY2182"/>
    <mergeCell ref="AZ2181:BA2182"/>
    <mergeCell ref="BD2181:BE2182"/>
    <mergeCell ref="AP2181:AQ2182"/>
    <mergeCell ref="AR2181:AS2182"/>
    <mergeCell ref="AH2181:AI2182"/>
    <mergeCell ref="AJ2181:AK2182"/>
    <mergeCell ref="B2179:B2180"/>
    <mergeCell ref="C2179:D2179"/>
    <mergeCell ref="E2179:E2180"/>
    <mergeCell ref="F2179:F2180"/>
    <mergeCell ref="H2179:I2180"/>
    <mergeCell ref="J2179:K2180"/>
    <mergeCell ref="L2179:M2180"/>
    <mergeCell ref="N2179:O2180"/>
    <mergeCell ref="P2179:Q2180"/>
    <mergeCell ref="R2179:S2180"/>
    <mergeCell ref="T2179:U2180"/>
    <mergeCell ref="V2179:W2180"/>
    <mergeCell ref="X2179:Y2180"/>
    <mergeCell ref="Z2179:AA2180"/>
    <mergeCell ref="AB2179:AC2180"/>
    <mergeCell ref="AD2179:AE2180"/>
    <mergeCell ref="AF2179:AG2180"/>
    <mergeCell ref="AH2179:AI2180"/>
    <mergeCell ref="AJ2179:AK2180"/>
    <mergeCell ref="AL2179:AM2180"/>
    <mergeCell ref="AN2179:AO2180"/>
    <mergeCell ref="AP2179:AQ2180"/>
    <mergeCell ref="AR2179:AS2180"/>
    <mergeCell ref="AT2179:AU2180"/>
    <mergeCell ref="AV2179:AW2180"/>
    <mergeCell ref="AX2179:AY2180"/>
    <mergeCell ref="AZ2179:BA2180"/>
    <mergeCell ref="BB2179:BC2180"/>
    <mergeCell ref="BD2179:BE2180"/>
    <mergeCell ref="BF2179:BG2180"/>
    <mergeCell ref="BH2179:BI2180"/>
    <mergeCell ref="BJ2179:BK2180"/>
    <mergeCell ref="BL2179:BN2180"/>
    <mergeCell ref="C2180:D2180"/>
    <mergeCell ref="B2177:B2178"/>
    <mergeCell ref="C2177:D2177"/>
    <mergeCell ref="E2177:E2178"/>
    <mergeCell ref="F2177:F2178"/>
    <mergeCell ref="H2177:I2178"/>
    <mergeCell ref="J2177:K2178"/>
    <mergeCell ref="AL2177:AM2178"/>
    <mergeCell ref="AN2177:AO2178"/>
    <mergeCell ref="L2177:M2178"/>
    <mergeCell ref="N2177:O2178"/>
    <mergeCell ref="P2177:Q2178"/>
    <mergeCell ref="R2177:S2178"/>
    <mergeCell ref="T2177:U2178"/>
    <mergeCell ref="V2177:W2178"/>
    <mergeCell ref="BF2177:BG2178"/>
    <mergeCell ref="BH2177:BI2178"/>
    <mergeCell ref="BJ2177:BK2178"/>
    <mergeCell ref="BL2177:BN2178"/>
    <mergeCell ref="X2177:Y2178"/>
    <mergeCell ref="Z2177:AA2178"/>
    <mergeCell ref="AB2177:AC2178"/>
    <mergeCell ref="AD2177:AE2178"/>
    <mergeCell ref="AF2177:AG2178"/>
    <mergeCell ref="BB2177:BC2178"/>
    <mergeCell ref="C2178:D2178"/>
    <mergeCell ref="AT2177:AU2178"/>
    <mergeCell ref="AV2177:AW2178"/>
    <mergeCell ref="AX2177:AY2178"/>
    <mergeCell ref="AZ2177:BA2178"/>
    <mergeCell ref="BD2177:BE2178"/>
    <mergeCell ref="AP2177:AQ2178"/>
    <mergeCell ref="AR2177:AS2178"/>
    <mergeCell ref="AH2177:AI2178"/>
    <mergeCell ref="AJ2177:AK2178"/>
    <mergeCell ref="B2175:B2176"/>
    <mergeCell ref="C2175:D2175"/>
    <mergeCell ref="E2175:E2176"/>
    <mergeCell ref="F2175:F2176"/>
    <mergeCell ref="H2175:I2176"/>
    <mergeCell ref="J2175:K2176"/>
    <mergeCell ref="L2175:M2176"/>
    <mergeCell ref="N2175:O2176"/>
    <mergeCell ref="P2175:Q2176"/>
    <mergeCell ref="R2175:S2176"/>
    <mergeCell ref="T2175:U2176"/>
    <mergeCell ref="V2175:W2176"/>
    <mergeCell ref="X2175:Y2176"/>
    <mergeCell ref="Z2175:AA2176"/>
    <mergeCell ref="AB2175:AC2176"/>
    <mergeCell ref="AD2175:AE2176"/>
    <mergeCell ref="AF2175:AG2176"/>
    <mergeCell ref="AH2175:AI2176"/>
    <mergeCell ref="AJ2175:AK2176"/>
    <mergeCell ref="AL2175:AM2176"/>
    <mergeCell ref="AN2175:AO2176"/>
    <mergeCell ref="AP2175:AQ2176"/>
    <mergeCell ref="AR2175:AS2176"/>
    <mergeCell ref="AT2175:AU2176"/>
    <mergeCell ref="AV2175:AW2176"/>
    <mergeCell ref="AX2175:AY2176"/>
    <mergeCell ref="AZ2175:BA2176"/>
    <mergeCell ref="BB2175:BC2176"/>
    <mergeCell ref="BD2175:BE2176"/>
    <mergeCell ref="BF2175:BG2176"/>
    <mergeCell ref="BH2175:BI2176"/>
    <mergeCell ref="BJ2175:BK2176"/>
    <mergeCell ref="BL2175:BN2176"/>
    <mergeCell ref="C2176:D2176"/>
    <mergeCell ref="B2173:B2174"/>
    <mergeCell ref="C2173:D2173"/>
    <mergeCell ref="E2173:E2174"/>
    <mergeCell ref="F2173:F2174"/>
    <mergeCell ref="H2173:I2174"/>
    <mergeCell ref="J2173:K2174"/>
    <mergeCell ref="AL2173:AM2174"/>
    <mergeCell ref="AN2173:AO2174"/>
    <mergeCell ref="L2173:M2174"/>
    <mergeCell ref="N2173:O2174"/>
    <mergeCell ref="P2173:Q2174"/>
    <mergeCell ref="R2173:S2174"/>
    <mergeCell ref="T2173:U2174"/>
    <mergeCell ref="V2173:W2174"/>
    <mergeCell ref="BF2173:BG2174"/>
    <mergeCell ref="BH2173:BI2174"/>
    <mergeCell ref="BJ2173:BK2174"/>
    <mergeCell ref="BL2173:BN2174"/>
    <mergeCell ref="X2173:Y2174"/>
    <mergeCell ref="Z2173:AA2174"/>
    <mergeCell ref="AB2173:AC2174"/>
    <mergeCell ref="AD2173:AE2174"/>
    <mergeCell ref="AF2173:AG2174"/>
    <mergeCell ref="BB2173:BC2174"/>
    <mergeCell ref="C2174:D2174"/>
    <mergeCell ref="AT2173:AU2174"/>
    <mergeCell ref="AV2173:AW2174"/>
    <mergeCell ref="AX2173:AY2174"/>
    <mergeCell ref="AZ2173:BA2174"/>
    <mergeCell ref="BD2173:BE2174"/>
    <mergeCell ref="AP2173:AQ2174"/>
    <mergeCell ref="AR2173:AS2174"/>
    <mergeCell ref="AH2173:AI2174"/>
    <mergeCell ref="AJ2173:AK2174"/>
    <mergeCell ref="B2171:B2172"/>
    <mergeCell ref="C2171:D2171"/>
    <mergeCell ref="E2171:E2172"/>
    <mergeCell ref="F2171:F2172"/>
    <mergeCell ref="H2171:I2172"/>
    <mergeCell ref="J2171:K2172"/>
    <mergeCell ref="L2171:M2172"/>
    <mergeCell ref="N2171:O2172"/>
    <mergeCell ref="P2171:Q2172"/>
    <mergeCell ref="R2171:S2172"/>
    <mergeCell ref="T2171:U2172"/>
    <mergeCell ref="V2171:W2172"/>
    <mergeCell ref="X2171:Y2172"/>
    <mergeCell ref="Z2171:AA2172"/>
    <mergeCell ref="AB2171:AC2172"/>
    <mergeCell ref="AD2171:AE2172"/>
    <mergeCell ref="AF2171:AG2172"/>
    <mergeCell ref="AH2171:AI2172"/>
    <mergeCell ref="AJ2171:AK2172"/>
    <mergeCell ref="AL2171:AM2172"/>
    <mergeCell ref="AN2171:AO2172"/>
    <mergeCell ref="AP2171:AQ2172"/>
    <mergeCell ref="AR2171:AS2172"/>
    <mergeCell ref="AT2171:AU2172"/>
    <mergeCell ref="AV2171:AW2172"/>
    <mergeCell ref="AX2171:AY2172"/>
    <mergeCell ref="AZ2171:BA2172"/>
    <mergeCell ref="BB2171:BC2172"/>
    <mergeCell ref="BD2171:BE2172"/>
    <mergeCell ref="BF2171:BG2172"/>
    <mergeCell ref="BH2171:BI2172"/>
    <mergeCell ref="BJ2171:BK2172"/>
    <mergeCell ref="BL2171:BN2172"/>
    <mergeCell ref="C2172:D2172"/>
    <mergeCell ref="AB2163:AC2164"/>
    <mergeCell ref="AD2163:AE2164"/>
    <mergeCell ref="AF2163:AG2164"/>
    <mergeCell ref="AH2163:AI2164"/>
    <mergeCell ref="AJ2163:AK2164"/>
    <mergeCell ref="AL2163:AM2164"/>
    <mergeCell ref="AN2163:AO2164"/>
    <mergeCell ref="BF2167:BG2168"/>
    <mergeCell ref="BH2167:BI2168"/>
    <mergeCell ref="BJ2167:BK2168"/>
    <mergeCell ref="BL2167:BN2168"/>
    <mergeCell ref="C2168:D2168"/>
    <mergeCell ref="B2169:B2170"/>
    <mergeCell ref="C2169:D2169"/>
    <mergeCell ref="E2169:E2170"/>
    <mergeCell ref="F2169:F2170"/>
    <mergeCell ref="H2169:I2170"/>
    <mergeCell ref="J2169:K2170"/>
    <mergeCell ref="AL2169:AM2170"/>
    <mergeCell ref="AN2169:AO2170"/>
    <mergeCell ref="L2169:M2170"/>
    <mergeCell ref="N2169:O2170"/>
    <mergeCell ref="P2169:Q2170"/>
    <mergeCell ref="R2169:S2170"/>
    <mergeCell ref="T2169:U2170"/>
    <mergeCell ref="V2169:W2170"/>
    <mergeCell ref="BF2169:BG2170"/>
    <mergeCell ref="BH2169:BI2170"/>
    <mergeCell ref="BJ2169:BK2170"/>
    <mergeCell ref="BL2169:BN2170"/>
    <mergeCell ref="X2169:Y2170"/>
    <mergeCell ref="Z2169:AA2170"/>
    <mergeCell ref="AB2169:AC2170"/>
    <mergeCell ref="AD2169:AE2170"/>
    <mergeCell ref="AF2169:AG2170"/>
    <mergeCell ref="BB2169:BC2170"/>
    <mergeCell ref="C2170:D2170"/>
    <mergeCell ref="AT2169:AU2170"/>
    <mergeCell ref="AV2169:AW2170"/>
    <mergeCell ref="AX2169:AY2170"/>
    <mergeCell ref="AZ2169:BA2170"/>
    <mergeCell ref="BD2169:BE2170"/>
    <mergeCell ref="AP2169:AQ2170"/>
    <mergeCell ref="AR2169:AS2170"/>
    <mergeCell ref="AH2169:AI2170"/>
    <mergeCell ref="AJ2169:AK2170"/>
    <mergeCell ref="B2167:B2168"/>
    <mergeCell ref="C2167:D2167"/>
    <mergeCell ref="E2167:E2168"/>
    <mergeCell ref="F2167:F2168"/>
    <mergeCell ref="H2167:I2168"/>
    <mergeCell ref="J2167:K2168"/>
    <mergeCell ref="L2167:M2168"/>
    <mergeCell ref="N2167:O2168"/>
    <mergeCell ref="P2167:Q2168"/>
    <mergeCell ref="R2167:S2168"/>
    <mergeCell ref="T2167:U2168"/>
    <mergeCell ref="V2167:W2168"/>
    <mergeCell ref="X2167:Y2168"/>
    <mergeCell ref="Z2167:AA2168"/>
    <mergeCell ref="AB2167:AC2168"/>
    <mergeCell ref="AD2167:AE2168"/>
    <mergeCell ref="AF2167:AG2168"/>
    <mergeCell ref="AH2167:AI2168"/>
    <mergeCell ref="AJ2167:AK2168"/>
    <mergeCell ref="AL2167:AM2168"/>
    <mergeCell ref="AN2167:AO2168"/>
    <mergeCell ref="AP2167:AQ2168"/>
    <mergeCell ref="AR2167:AS2168"/>
    <mergeCell ref="AT2167:AU2168"/>
    <mergeCell ref="AV2167:AW2168"/>
    <mergeCell ref="AX2167:AY2168"/>
    <mergeCell ref="AZ2167:BA2168"/>
    <mergeCell ref="BB2167:BC2168"/>
    <mergeCell ref="BD2167:BE2168"/>
    <mergeCell ref="B2165:B2166"/>
    <mergeCell ref="C2165:D2165"/>
    <mergeCell ref="E2165:E2166"/>
    <mergeCell ref="F2165:F2166"/>
    <mergeCell ref="H2165:I2166"/>
    <mergeCell ref="J2165:K2166"/>
    <mergeCell ref="AL2165:AM2166"/>
    <mergeCell ref="AN2165:AO2166"/>
    <mergeCell ref="L2165:M2166"/>
    <mergeCell ref="N2165:O2166"/>
    <mergeCell ref="P2165:Q2166"/>
    <mergeCell ref="R2165:S2166"/>
    <mergeCell ref="T2165:U2166"/>
    <mergeCell ref="V2165:W2166"/>
    <mergeCell ref="BF2165:BG2166"/>
    <mergeCell ref="BH2165:BI2166"/>
    <mergeCell ref="BJ2165:BK2166"/>
    <mergeCell ref="BL2165:BN2166"/>
    <mergeCell ref="X2165:Y2166"/>
    <mergeCell ref="Z2165:AA2166"/>
    <mergeCell ref="AB2165:AC2166"/>
    <mergeCell ref="AD2165:AE2166"/>
    <mergeCell ref="AF2165:AG2166"/>
    <mergeCell ref="BB2165:BC2166"/>
    <mergeCell ref="C2166:D2166"/>
    <mergeCell ref="AT2165:AU2166"/>
    <mergeCell ref="AV2165:AW2166"/>
    <mergeCell ref="AX2165:AY2166"/>
    <mergeCell ref="AZ2165:BA2166"/>
    <mergeCell ref="BD2165:BE2166"/>
    <mergeCell ref="AP2165:AQ2166"/>
    <mergeCell ref="AR2165:AS2166"/>
    <mergeCell ref="AH2165:AI2166"/>
    <mergeCell ref="AJ2165:AK2166"/>
    <mergeCell ref="BD2163:BE2164"/>
    <mergeCell ref="BF2163:BG2164"/>
    <mergeCell ref="BH2163:BI2164"/>
    <mergeCell ref="BJ2163:BK2164"/>
    <mergeCell ref="B2161:B2162"/>
    <mergeCell ref="C2161:D2161"/>
    <mergeCell ref="E2161:E2162"/>
    <mergeCell ref="F2161:F2162"/>
    <mergeCell ref="H2161:I2162"/>
    <mergeCell ref="J2161:K2162"/>
    <mergeCell ref="AL2161:AM2162"/>
    <mergeCell ref="AN2161:AO2162"/>
    <mergeCell ref="L2161:M2162"/>
    <mergeCell ref="N2161:O2162"/>
    <mergeCell ref="P2161:Q2162"/>
    <mergeCell ref="R2161:S2162"/>
    <mergeCell ref="T2161:U2162"/>
    <mergeCell ref="V2161:W2162"/>
    <mergeCell ref="BF2161:BG2162"/>
    <mergeCell ref="BH2161:BI2162"/>
    <mergeCell ref="BJ2161:BK2162"/>
    <mergeCell ref="BL2161:BN2162"/>
    <mergeCell ref="X2161:Y2162"/>
    <mergeCell ref="Z2161:AA2162"/>
    <mergeCell ref="AB2161:AC2162"/>
    <mergeCell ref="AD2161:AE2162"/>
    <mergeCell ref="AF2161:AG2162"/>
    <mergeCell ref="BB2161:BC2162"/>
    <mergeCell ref="C2162:D2162"/>
    <mergeCell ref="AT2161:AU2162"/>
    <mergeCell ref="AV2161:AW2162"/>
    <mergeCell ref="AX2161:AY2162"/>
    <mergeCell ref="AZ2161:BA2162"/>
    <mergeCell ref="BD2161:BE2162"/>
    <mergeCell ref="AP2161:AQ2162"/>
    <mergeCell ref="AR2161:AS2162"/>
    <mergeCell ref="AH2161:AI2162"/>
    <mergeCell ref="AJ2161:AK2162"/>
    <mergeCell ref="BL2163:BN2164"/>
    <mergeCell ref="C2164:D2164"/>
    <mergeCell ref="B2163:B2164"/>
    <mergeCell ref="C2163:D2163"/>
    <mergeCell ref="E2163:E2164"/>
    <mergeCell ref="F2163:F2164"/>
    <mergeCell ref="AP2163:AQ2164"/>
    <mergeCell ref="AR2163:AS2164"/>
    <mergeCell ref="AT2163:AU2164"/>
    <mergeCell ref="BH2159:BI2160"/>
    <mergeCell ref="BJ2159:BK2160"/>
    <mergeCell ref="B2157:B2158"/>
    <mergeCell ref="C2157:D2157"/>
    <mergeCell ref="E2157:E2158"/>
    <mergeCell ref="F2157:F2158"/>
    <mergeCell ref="H2157:I2158"/>
    <mergeCell ref="J2157:K2158"/>
    <mergeCell ref="AL2157:AM2158"/>
    <mergeCell ref="AN2157:AO2158"/>
    <mergeCell ref="L2157:M2158"/>
    <mergeCell ref="N2157:O2158"/>
    <mergeCell ref="P2157:Q2158"/>
    <mergeCell ref="R2157:S2158"/>
    <mergeCell ref="T2157:U2158"/>
    <mergeCell ref="V2157:W2158"/>
    <mergeCell ref="BF2157:BG2158"/>
    <mergeCell ref="BH2157:BI2158"/>
    <mergeCell ref="BJ2157:BK2158"/>
    <mergeCell ref="BL2157:BN2158"/>
    <mergeCell ref="X2157:Y2158"/>
    <mergeCell ref="Z2157:AA2158"/>
    <mergeCell ref="AB2157:AC2158"/>
    <mergeCell ref="AD2157:AE2158"/>
    <mergeCell ref="AF2157:AG2158"/>
    <mergeCell ref="BB2157:BC2158"/>
    <mergeCell ref="C2158:D2158"/>
    <mergeCell ref="AT2157:AU2158"/>
    <mergeCell ref="AV2157:AW2158"/>
    <mergeCell ref="AX2157:AY2158"/>
    <mergeCell ref="AZ2157:BA2158"/>
    <mergeCell ref="BD2157:BE2158"/>
    <mergeCell ref="AP2157:AQ2158"/>
    <mergeCell ref="AR2157:AS2158"/>
    <mergeCell ref="AH2157:AI2158"/>
    <mergeCell ref="AJ2157:AK2158"/>
    <mergeCell ref="BL2159:BN2160"/>
    <mergeCell ref="C2160:D2160"/>
    <mergeCell ref="B2159:B2160"/>
    <mergeCell ref="C2159:D2159"/>
    <mergeCell ref="E2159:E2160"/>
    <mergeCell ref="F2159:F2160"/>
    <mergeCell ref="H2159:I2160"/>
    <mergeCell ref="J2159:K2160"/>
    <mergeCell ref="AL2159:AM2160"/>
    <mergeCell ref="AN2159:AO2160"/>
    <mergeCell ref="AP2159:AQ2160"/>
    <mergeCell ref="AV2163:AW2164"/>
    <mergeCell ref="AX2163:AY2164"/>
    <mergeCell ref="AZ2163:BA2164"/>
    <mergeCell ref="BB2163:BC2164"/>
    <mergeCell ref="H2163:I2164"/>
    <mergeCell ref="J2163:K2164"/>
    <mergeCell ref="L2163:M2164"/>
    <mergeCell ref="N2163:O2164"/>
    <mergeCell ref="P2163:Q2164"/>
    <mergeCell ref="R2163:S2164"/>
    <mergeCell ref="T2163:U2164"/>
    <mergeCell ref="V2163:W2164"/>
    <mergeCell ref="X2163:Y2164"/>
    <mergeCell ref="Z2163:AA2164"/>
    <mergeCell ref="B2155:B2156"/>
    <mergeCell ref="C2155:D2155"/>
    <mergeCell ref="E2155:E2156"/>
    <mergeCell ref="F2155:F2156"/>
    <mergeCell ref="H2155:I2156"/>
    <mergeCell ref="J2155:K2156"/>
    <mergeCell ref="L2155:M2156"/>
    <mergeCell ref="N2155:O2156"/>
    <mergeCell ref="P2155:Q2156"/>
    <mergeCell ref="R2155:S2156"/>
    <mergeCell ref="T2155:U2156"/>
    <mergeCell ref="V2155:W2156"/>
    <mergeCell ref="X2155:Y2156"/>
    <mergeCell ref="Z2155:AA2156"/>
    <mergeCell ref="AB2155:AC2156"/>
    <mergeCell ref="AD2155:AE2156"/>
    <mergeCell ref="AF2155:AG2156"/>
    <mergeCell ref="AH2155:AI2156"/>
    <mergeCell ref="AJ2155:AK2156"/>
    <mergeCell ref="AL2155:AM2156"/>
    <mergeCell ref="AN2155:AO2156"/>
    <mergeCell ref="AP2155:AQ2156"/>
    <mergeCell ref="AR2155:AS2156"/>
    <mergeCell ref="AT2155:AU2156"/>
    <mergeCell ref="AV2155:AW2156"/>
    <mergeCell ref="AX2155:AY2156"/>
    <mergeCell ref="AZ2155:BA2156"/>
    <mergeCell ref="BB2155:BC2156"/>
    <mergeCell ref="BD2155:BE2156"/>
    <mergeCell ref="BF2155:BG2156"/>
    <mergeCell ref="AZ2159:BA2160"/>
    <mergeCell ref="G2159:G2160"/>
    <mergeCell ref="L2159:M2160"/>
    <mergeCell ref="N2159:O2160"/>
    <mergeCell ref="P2159:Q2160"/>
    <mergeCell ref="R2159:S2160"/>
    <mergeCell ref="T2159:U2160"/>
    <mergeCell ref="V2159:W2160"/>
    <mergeCell ref="X2159:Y2160"/>
    <mergeCell ref="Z2159:AA2160"/>
    <mergeCell ref="AB2159:AC2160"/>
    <mergeCell ref="AD2159:AE2160"/>
    <mergeCell ref="AF2159:AG2160"/>
    <mergeCell ref="AH2159:AI2160"/>
    <mergeCell ref="AJ2159:AK2160"/>
    <mergeCell ref="BB2159:BC2160"/>
    <mergeCell ref="BD2159:BE2160"/>
    <mergeCell ref="BF2159:BG2160"/>
    <mergeCell ref="BH2155:BI2156"/>
    <mergeCell ref="BJ2155:BK2156"/>
    <mergeCell ref="BL2155:BN2156"/>
    <mergeCell ref="C2156:D2156"/>
    <mergeCell ref="BO326:BO327"/>
    <mergeCell ref="B2153:B2154"/>
    <mergeCell ref="C2153:D2153"/>
    <mergeCell ref="E2153:E2154"/>
    <mergeCell ref="F2153:F2154"/>
    <mergeCell ref="H2153:I2154"/>
    <mergeCell ref="J2153:K2154"/>
    <mergeCell ref="C2154:D2154"/>
    <mergeCell ref="L2153:M2154"/>
    <mergeCell ref="N2153:O2154"/>
    <mergeCell ref="P2153:Q2154"/>
    <mergeCell ref="R2153:S2154"/>
    <mergeCell ref="T2153:U2154"/>
    <mergeCell ref="V2153:W2154"/>
    <mergeCell ref="X2153:Y2154"/>
    <mergeCell ref="Z2153:AA2154"/>
    <mergeCell ref="AB2153:AC2154"/>
    <mergeCell ref="AD2153:AE2154"/>
    <mergeCell ref="AF2153:AG2154"/>
    <mergeCell ref="AH2153:AI2154"/>
    <mergeCell ref="AJ2153:AK2154"/>
    <mergeCell ref="AL2153:AM2154"/>
    <mergeCell ref="AN2153:AO2154"/>
    <mergeCell ref="AP2153:AQ2154"/>
    <mergeCell ref="AR2153:AS2154"/>
    <mergeCell ref="BF2153:BG2154"/>
    <mergeCell ref="BH2153:BI2154"/>
    <mergeCell ref="BJ2153:BK2154"/>
    <mergeCell ref="BL2153:BN2154"/>
    <mergeCell ref="AT2153:AU2154"/>
    <mergeCell ref="AV2153:AW2154"/>
    <mergeCell ref="AX2153:AY2154"/>
    <mergeCell ref="AZ2153:BA2154"/>
    <mergeCell ref="BD2153:BE2154"/>
    <mergeCell ref="BB2153:BC2154"/>
    <mergeCell ref="Z1007:AI1007"/>
    <mergeCell ref="AJ1007:AL1007"/>
    <mergeCell ref="Z1133:AI1133"/>
    <mergeCell ref="AJ1133:AL1133"/>
    <mergeCell ref="AN1133:AP1133"/>
    <mergeCell ref="AQ1133:AT1133"/>
    <mergeCell ref="AY1133:BA1133"/>
    <mergeCell ref="BB1133:BE1133"/>
    <mergeCell ref="AU1133:AW1133"/>
    <mergeCell ref="BB1007:BE1007"/>
    <mergeCell ref="BF1007:BH1007"/>
    <mergeCell ref="BJ1007:BL1007"/>
    <mergeCell ref="Z1068:AI1068"/>
    <mergeCell ref="AN1068:AP1068"/>
    <mergeCell ref="AQ1068:AT1068"/>
    <mergeCell ref="BB1068:BE1068"/>
    <mergeCell ref="BF1068:BH1068"/>
    <mergeCell ref="BJ1068:BL1068"/>
    <mergeCell ref="Z1131:AI1131"/>
    <mergeCell ref="AN1131:AP1131"/>
    <mergeCell ref="AQ1131:AT1131"/>
    <mergeCell ref="BB1131:BE1131"/>
    <mergeCell ref="BF1131:BH1131"/>
    <mergeCell ref="AU1131:AW1131"/>
    <mergeCell ref="AY1131:BA1131"/>
    <mergeCell ref="AE1075:AM1075"/>
    <mergeCell ref="AV1128:AW1128"/>
    <mergeCell ref="AJ1131:AL1131"/>
    <mergeCell ref="AJ1068:AL1068"/>
    <mergeCell ref="BF2134:BG2135"/>
    <mergeCell ref="AB2134:AC2135"/>
    <mergeCell ref="AD2134:AE2135"/>
    <mergeCell ref="D2141:E2141"/>
    <mergeCell ref="AU2141:AW2141"/>
    <mergeCell ref="AY2141:BA2141"/>
    <mergeCell ref="H2141:J2141"/>
    <mergeCell ref="L2141:N2141"/>
    <mergeCell ref="O2141:R2141"/>
    <mergeCell ref="S2141:U2141"/>
    <mergeCell ref="C2148:D2148"/>
    <mergeCell ref="E2148:AC2148"/>
    <mergeCell ref="BA2148:BC2148"/>
    <mergeCell ref="BD2148:BM2148"/>
    <mergeCell ref="AQ186:AT186"/>
    <mergeCell ref="BB186:BE186"/>
    <mergeCell ref="BF186:BH186"/>
    <mergeCell ref="BJ186:BL186"/>
    <mergeCell ref="Z188:AI188"/>
    <mergeCell ref="AJ188:AL188"/>
    <mergeCell ref="N2152:O2152"/>
    <mergeCell ref="P2152:Q2152"/>
    <mergeCell ref="BN2145:BP2146"/>
    <mergeCell ref="E2146:AC2146"/>
    <mergeCell ref="AN2151:AS2151"/>
    <mergeCell ref="AT2151:AY2151"/>
    <mergeCell ref="AX2152:AY2152"/>
    <mergeCell ref="AZ2151:BE2151"/>
    <mergeCell ref="F2151:F2152"/>
    <mergeCell ref="BF2151:BK2151"/>
    <mergeCell ref="BP267:BP268"/>
    <mergeCell ref="B2139:C2139"/>
    <mergeCell ref="D2139:E2139"/>
    <mergeCell ref="H2139:J2139"/>
    <mergeCell ref="L2139:N2139"/>
    <mergeCell ref="O2139:R2139"/>
    <mergeCell ref="S2139:U2139"/>
    <mergeCell ref="B2134:C2135"/>
    <mergeCell ref="D2134:E2135"/>
    <mergeCell ref="H2134:I2135"/>
    <mergeCell ref="J2134:K2135"/>
    <mergeCell ref="L2134:M2135"/>
    <mergeCell ref="N2134:O2135"/>
    <mergeCell ref="AJ2134:AK2135"/>
    <mergeCell ref="AL2134:AM2135"/>
    <mergeCell ref="P2134:Q2135"/>
    <mergeCell ref="R2134:S2135"/>
    <mergeCell ref="T2134:U2135"/>
    <mergeCell ref="V2134:W2135"/>
    <mergeCell ref="X2134:Y2135"/>
    <mergeCell ref="Z2134:AA2135"/>
    <mergeCell ref="BH2134:BI2135"/>
    <mergeCell ref="BJ2134:BK2135"/>
    <mergeCell ref="AN2134:AO2135"/>
    <mergeCell ref="AP2134:AQ2135"/>
    <mergeCell ref="AR2134:AS2135"/>
    <mergeCell ref="AT2134:AU2135"/>
    <mergeCell ref="AV2134:AW2135"/>
    <mergeCell ref="AX2134:AY2135"/>
    <mergeCell ref="R2136:S2136"/>
    <mergeCell ref="B2151:B2152"/>
    <mergeCell ref="C2151:D2152"/>
    <mergeCell ref="H2151:I2152"/>
    <mergeCell ref="J2151:O2151"/>
    <mergeCell ref="P2151:U2151"/>
    <mergeCell ref="V2151:W2152"/>
    <mergeCell ref="J2152:K2152"/>
    <mergeCell ref="R2152:S2152"/>
    <mergeCell ref="T2152:U2152"/>
    <mergeCell ref="L2152:M2152"/>
    <mergeCell ref="BL2151:BN2152"/>
    <mergeCell ref="AH2152:AI2152"/>
    <mergeCell ref="AJ2152:AK2152"/>
    <mergeCell ref="AL2152:AM2152"/>
    <mergeCell ref="AN2152:AO2152"/>
    <mergeCell ref="AR2152:AS2152"/>
    <mergeCell ref="AT2152:AU2152"/>
    <mergeCell ref="AV2152:AW2152"/>
    <mergeCell ref="AZ2152:BA2152"/>
    <mergeCell ref="BB2152:BC2152"/>
    <mergeCell ref="AB2152:AC2152"/>
    <mergeCell ref="AD2152:AE2152"/>
    <mergeCell ref="AF2152:AG2152"/>
    <mergeCell ref="AP2152:AQ2152"/>
    <mergeCell ref="X2151:Y2152"/>
    <mergeCell ref="Z2151:AA2152"/>
    <mergeCell ref="AB2151:AG2151"/>
    <mergeCell ref="AH2151:AM2151"/>
    <mergeCell ref="BD2152:BE2152"/>
    <mergeCell ref="BF2152:BG2152"/>
    <mergeCell ref="BH2152:BI2152"/>
    <mergeCell ref="BJ2152:BK2152"/>
    <mergeCell ref="BO267:BO268"/>
    <mergeCell ref="AZ2128:BA2129"/>
    <mergeCell ref="BB2128:BC2129"/>
    <mergeCell ref="BD2128:BE2129"/>
    <mergeCell ref="BL2134:BN2135"/>
    <mergeCell ref="B2136:C2136"/>
    <mergeCell ref="D2136:E2136"/>
    <mergeCell ref="H2136:I2136"/>
    <mergeCell ref="J2136:K2136"/>
    <mergeCell ref="L2136:M2136"/>
    <mergeCell ref="N2136:O2136"/>
    <mergeCell ref="P2136:Q2136"/>
    <mergeCell ref="AZ2136:BA2136"/>
    <mergeCell ref="BB2136:BC2136"/>
    <mergeCell ref="BD2136:BE2136"/>
    <mergeCell ref="AH2136:AI2136"/>
    <mergeCell ref="AJ2136:AK2136"/>
    <mergeCell ref="AL2136:AM2136"/>
    <mergeCell ref="AN2136:AO2136"/>
    <mergeCell ref="AP2136:AQ2136"/>
    <mergeCell ref="AR2136:AS2136"/>
    <mergeCell ref="D2137:E2137"/>
    <mergeCell ref="J2137:K2137"/>
    <mergeCell ref="L2137:M2137"/>
    <mergeCell ref="N2137:O2137"/>
    <mergeCell ref="AT2136:AU2136"/>
    <mergeCell ref="AV2136:AW2136"/>
    <mergeCell ref="V2136:W2136"/>
    <mergeCell ref="X2136:Y2136"/>
    <mergeCell ref="Z2136:AA2136"/>
    <mergeCell ref="AB2136:AC2136"/>
    <mergeCell ref="W2139:Y2139"/>
    <mergeCell ref="T2136:U2136"/>
    <mergeCell ref="AZ2134:BA2135"/>
    <mergeCell ref="BB2134:BC2135"/>
    <mergeCell ref="BD2134:BE2135"/>
    <mergeCell ref="BF2128:BG2129"/>
    <mergeCell ref="BH2128:BI2129"/>
    <mergeCell ref="BJ2128:BK2129"/>
    <mergeCell ref="BL2128:BN2129"/>
    <mergeCell ref="C2129:D2129"/>
    <mergeCell ref="B2126:B2127"/>
    <mergeCell ref="C2126:D2126"/>
    <mergeCell ref="E2126:E2127"/>
    <mergeCell ref="F2126:F2127"/>
    <mergeCell ref="H2126:I2127"/>
    <mergeCell ref="J2126:K2127"/>
    <mergeCell ref="AL2126:AM2127"/>
    <mergeCell ref="AN2126:AO2127"/>
    <mergeCell ref="L2126:M2127"/>
    <mergeCell ref="N2126:O2127"/>
    <mergeCell ref="P2126:Q2127"/>
    <mergeCell ref="R2126:S2127"/>
    <mergeCell ref="T2126:U2127"/>
    <mergeCell ref="V2126:W2127"/>
    <mergeCell ref="BF2126:BG2127"/>
    <mergeCell ref="BH2126:BI2127"/>
    <mergeCell ref="BJ2126:BK2127"/>
    <mergeCell ref="BL2126:BN2127"/>
    <mergeCell ref="X2126:Y2127"/>
    <mergeCell ref="Z2126:AA2127"/>
    <mergeCell ref="AB2126:AC2127"/>
    <mergeCell ref="AD2126:AE2127"/>
    <mergeCell ref="AF2126:AG2127"/>
    <mergeCell ref="BB2126:BC2127"/>
    <mergeCell ref="C2127:D2127"/>
    <mergeCell ref="AT2126:AU2127"/>
    <mergeCell ref="AV2126:AW2127"/>
    <mergeCell ref="AX2126:AY2127"/>
    <mergeCell ref="AZ2126:BA2127"/>
    <mergeCell ref="BD2126:BE2127"/>
    <mergeCell ref="AP2126:AQ2127"/>
    <mergeCell ref="AR2126:AS2127"/>
    <mergeCell ref="AH2126:AI2127"/>
    <mergeCell ref="AJ2126:AK2127"/>
    <mergeCell ref="B2128:B2129"/>
    <mergeCell ref="C2128:D2128"/>
    <mergeCell ref="E2128:E2129"/>
    <mergeCell ref="F2128:F2129"/>
    <mergeCell ref="H2128:I2129"/>
    <mergeCell ref="J2128:K2129"/>
    <mergeCell ref="L2128:M2129"/>
    <mergeCell ref="N2128:O2129"/>
    <mergeCell ref="P2128:Q2129"/>
    <mergeCell ref="R2128:S2129"/>
    <mergeCell ref="T2128:U2129"/>
    <mergeCell ref="V2128:W2129"/>
    <mergeCell ref="X2128:Y2129"/>
    <mergeCell ref="Z2128:AA2129"/>
    <mergeCell ref="AB2128:AC2129"/>
    <mergeCell ref="AD2128:AE2129"/>
    <mergeCell ref="AF2128:AG2129"/>
    <mergeCell ref="AH2128:AI2129"/>
    <mergeCell ref="AJ2128:AK2129"/>
    <mergeCell ref="AL2128:AM2129"/>
    <mergeCell ref="AN2128:AO2129"/>
    <mergeCell ref="AP2128:AQ2129"/>
    <mergeCell ref="AR2128:AS2129"/>
    <mergeCell ref="AT2128:AU2129"/>
    <mergeCell ref="AV2128:AW2129"/>
    <mergeCell ref="B2124:B2125"/>
    <mergeCell ref="C2124:D2124"/>
    <mergeCell ref="E2124:E2125"/>
    <mergeCell ref="F2124:F2125"/>
    <mergeCell ref="H2124:I2125"/>
    <mergeCell ref="J2124:K2125"/>
    <mergeCell ref="L2124:M2125"/>
    <mergeCell ref="N2124:O2125"/>
    <mergeCell ref="P2124:Q2125"/>
    <mergeCell ref="R2124:S2125"/>
    <mergeCell ref="T2124:U2125"/>
    <mergeCell ref="V2124:W2125"/>
    <mergeCell ref="X2124:Y2125"/>
    <mergeCell ref="Z2124:AA2125"/>
    <mergeCell ref="AB2124:AC2125"/>
    <mergeCell ref="AD2124:AE2125"/>
    <mergeCell ref="AF2124:AG2125"/>
    <mergeCell ref="AH2124:AI2125"/>
    <mergeCell ref="AJ2124:AK2125"/>
    <mergeCell ref="AL2124:AM2125"/>
    <mergeCell ref="AN2124:AO2125"/>
    <mergeCell ref="AP2124:AQ2125"/>
    <mergeCell ref="AR2124:AS2125"/>
    <mergeCell ref="AT2124:AU2125"/>
    <mergeCell ref="AV2124:AW2125"/>
    <mergeCell ref="AX2124:AY2125"/>
    <mergeCell ref="AZ2124:BA2125"/>
    <mergeCell ref="BB2124:BC2125"/>
    <mergeCell ref="BD2124:BE2125"/>
    <mergeCell ref="BF2124:BG2125"/>
    <mergeCell ref="BH2124:BI2125"/>
    <mergeCell ref="BJ2124:BK2125"/>
    <mergeCell ref="BL2124:BN2125"/>
    <mergeCell ref="C2125:D2125"/>
    <mergeCell ref="B2122:B2123"/>
    <mergeCell ref="C2122:D2122"/>
    <mergeCell ref="E2122:E2123"/>
    <mergeCell ref="F2122:F2123"/>
    <mergeCell ref="H2122:I2123"/>
    <mergeCell ref="J2122:K2123"/>
    <mergeCell ref="AL2122:AM2123"/>
    <mergeCell ref="AN2122:AO2123"/>
    <mergeCell ref="L2122:M2123"/>
    <mergeCell ref="N2122:O2123"/>
    <mergeCell ref="P2122:Q2123"/>
    <mergeCell ref="R2122:S2123"/>
    <mergeCell ref="T2122:U2123"/>
    <mergeCell ref="V2122:W2123"/>
    <mergeCell ref="BF2122:BG2123"/>
    <mergeCell ref="BH2122:BI2123"/>
    <mergeCell ref="BJ2122:BK2123"/>
    <mergeCell ref="BL2122:BN2123"/>
    <mergeCell ref="X2122:Y2123"/>
    <mergeCell ref="Z2122:AA2123"/>
    <mergeCell ref="AB2122:AC2123"/>
    <mergeCell ref="AD2122:AE2123"/>
    <mergeCell ref="AF2122:AG2123"/>
    <mergeCell ref="BB2122:BC2123"/>
    <mergeCell ref="C2123:D2123"/>
    <mergeCell ref="AT2122:AU2123"/>
    <mergeCell ref="AV2122:AW2123"/>
    <mergeCell ref="AX2122:AY2123"/>
    <mergeCell ref="AZ2122:BA2123"/>
    <mergeCell ref="BD2122:BE2123"/>
    <mergeCell ref="AP2122:AQ2123"/>
    <mergeCell ref="AR2122:AS2123"/>
    <mergeCell ref="AH2122:AI2123"/>
    <mergeCell ref="AJ2122:AK2123"/>
    <mergeCell ref="B2120:B2121"/>
    <mergeCell ref="C2120:D2120"/>
    <mergeCell ref="E2120:E2121"/>
    <mergeCell ref="F2120:F2121"/>
    <mergeCell ref="H2120:I2121"/>
    <mergeCell ref="J2120:K2121"/>
    <mergeCell ref="L2120:M2121"/>
    <mergeCell ref="N2120:O2121"/>
    <mergeCell ref="P2120:Q2121"/>
    <mergeCell ref="R2120:S2121"/>
    <mergeCell ref="T2120:U2121"/>
    <mergeCell ref="V2120:W2121"/>
    <mergeCell ref="X2120:Y2121"/>
    <mergeCell ref="Z2120:AA2121"/>
    <mergeCell ref="AB2120:AC2121"/>
    <mergeCell ref="AD2120:AE2121"/>
    <mergeCell ref="AF2120:AG2121"/>
    <mergeCell ref="AH2120:AI2121"/>
    <mergeCell ref="AJ2120:AK2121"/>
    <mergeCell ref="AL2120:AM2121"/>
    <mergeCell ref="AN2120:AO2121"/>
    <mergeCell ref="AP2120:AQ2121"/>
    <mergeCell ref="AR2120:AS2121"/>
    <mergeCell ref="AT2120:AU2121"/>
    <mergeCell ref="AV2120:AW2121"/>
    <mergeCell ref="AX2120:AY2121"/>
    <mergeCell ref="AZ2120:BA2121"/>
    <mergeCell ref="BB2120:BC2121"/>
    <mergeCell ref="BD2120:BE2121"/>
    <mergeCell ref="BF2120:BG2121"/>
    <mergeCell ref="BH2120:BI2121"/>
    <mergeCell ref="BJ2120:BK2121"/>
    <mergeCell ref="BL2120:BN2121"/>
    <mergeCell ref="C2121:D2121"/>
    <mergeCell ref="BL2116:BN2117"/>
    <mergeCell ref="C2117:D2117"/>
    <mergeCell ref="B2118:B2119"/>
    <mergeCell ref="C2118:D2118"/>
    <mergeCell ref="E2118:E2119"/>
    <mergeCell ref="F2118:F2119"/>
    <mergeCell ref="H2118:I2119"/>
    <mergeCell ref="J2118:K2119"/>
    <mergeCell ref="AL2118:AM2119"/>
    <mergeCell ref="AN2118:AO2119"/>
    <mergeCell ref="L2118:M2119"/>
    <mergeCell ref="N2118:O2119"/>
    <mergeCell ref="P2118:Q2119"/>
    <mergeCell ref="R2118:S2119"/>
    <mergeCell ref="T2118:U2119"/>
    <mergeCell ref="V2118:W2119"/>
    <mergeCell ref="BF2118:BG2119"/>
    <mergeCell ref="BH2118:BI2119"/>
    <mergeCell ref="BJ2118:BK2119"/>
    <mergeCell ref="BL2118:BN2119"/>
    <mergeCell ref="X2118:Y2119"/>
    <mergeCell ref="Z2118:AA2119"/>
    <mergeCell ref="AB2118:AC2119"/>
    <mergeCell ref="AD2118:AE2119"/>
    <mergeCell ref="AF2118:AG2119"/>
    <mergeCell ref="BB2118:BC2119"/>
    <mergeCell ref="C2119:D2119"/>
    <mergeCell ref="AT2118:AU2119"/>
    <mergeCell ref="AV2118:AW2119"/>
    <mergeCell ref="AX2118:AY2119"/>
    <mergeCell ref="AZ2118:BA2119"/>
    <mergeCell ref="BD2118:BE2119"/>
    <mergeCell ref="AP2118:AQ2119"/>
    <mergeCell ref="AR2118:AS2119"/>
    <mergeCell ref="AH2118:AI2119"/>
    <mergeCell ref="AJ2118:AK2119"/>
    <mergeCell ref="BD2116:BE2117"/>
    <mergeCell ref="BF2116:BG2117"/>
    <mergeCell ref="BH2116:BI2117"/>
    <mergeCell ref="BJ2116:BK2117"/>
    <mergeCell ref="B2116:B2117"/>
    <mergeCell ref="C2116:D2116"/>
    <mergeCell ref="E2116:E2117"/>
    <mergeCell ref="F2116:F2117"/>
    <mergeCell ref="H2116:I2117"/>
    <mergeCell ref="J2116:K2117"/>
    <mergeCell ref="L2116:M2117"/>
    <mergeCell ref="N2116:O2117"/>
    <mergeCell ref="P2116:Q2117"/>
    <mergeCell ref="R2116:S2117"/>
    <mergeCell ref="T2116:U2117"/>
    <mergeCell ref="V2116:W2117"/>
    <mergeCell ref="X2116:Y2117"/>
    <mergeCell ref="Z2116:AA2117"/>
    <mergeCell ref="AB2116:AC2117"/>
    <mergeCell ref="AD2116:AE2117"/>
    <mergeCell ref="AF2116:AG2117"/>
    <mergeCell ref="AH2116:AI2117"/>
    <mergeCell ref="AJ2116:AK2117"/>
    <mergeCell ref="AL2116:AM2117"/>
    <mergeCell ref="AN2116:AO2117"/>
    <mergeCell ref="AP2116:AQ2117"/>
    <mergeCell ref="AR2116:AS2117"/>
    <mergeCell ref="AT2116:AU2117"/>
    <mergeCell ref="B2114:B2115"/>
    <mergeCell ref="C2114:D2114"/>
    <mergeCell ref="E2114:E2115"/>
    <mergeCell ref="F2114:F2115"/>
    <mergeCell ref="H2114:I2115"/>
    <mergeCell ref="J2114:K2115"/>
    <mergeCell ref="AL2114:AM2115"/>
    <mergeCell ref="AN2114:AO2115"/>
    <mergeCell ref="L2114:M2115"/>
    <mergeCell ref="N2114:O2115"/>
    <mergeCell ref="P2114:Q2115"/>
    <mergeCell ref="R2114:S2115"/>
    <mergeCell ref="T2114:U2115"/>
    <mergeCell ref="V2114:W2115"/>
    <mergeCell ref="BF2114:BG2115"/>
    <mergeCell ref="BH2114:BI2115"/>
    <mergeCell ref="BJ2114:BK2115"/>
    <mergeCell ref="G2112:G2113"/>
    <mergeCell ref="L2112:M2113"/>
    <mergeCell ref="N2112:O2113"/>
    <mergeCell ref="P2112:Q2113"/>
    <mergeCell ref="R2112:S2113"/>
    <mergeCell ref="T2112:U2113"/>
    <mergeCell ref="V2112:W2113"/>
    <mergeCell ref="X2112:Y2113"/>
    <mergeCell ref="Z2112:AA2113"/>
    <mergeCell ref="AB2112:AC2113"/>
    <mergeCell ref="AD2112:AE2113"/>
    <mergeCell ref="AF2112:AG2113"/>
    <mergeCell ref="AH2112:AI2113"/>
    <mergeCell ref="AJ2112:AK2113"/>
    <mergeCell ref="E2112:E2113"/>
    <mergeCell ref="F2112:F2113"/>
    <mergeCell ref="H2112:I2113"/>
    <mergeCell ref="J2112:K2113"/>
    <mergeCell ref="AZ2112:BA2113"/>
    <mergeCell ref="AV2116:AW2117"/>
    <mergeCell ref="AX2116:AY2117"/>
    <mergeCell ref="AZ2116:BA2117"/>
    <mergeCell ref="BB2116:BC2117"/>
    <mergeCell ref="AZ2108:BA2109"/>
    <mergeCell ref="BB2108:BC2109"/>
    <mergeCell ref="BD2108:BE2109"/>
    <mergeCell ref="BF2108:BG2109"/>
    <mergeCell ref="BL2114:BN2115"/>
    <mergeCell ref="X2114:Y2115"/>
    <mergeCell ref="Z2114:AA2115"/>
    <mergeCell ref="AB2114:AC2115"/>
    <mergeCell ref="AD2114:AE2115"/>
    <mergeCell ref="AF2114:AG2115"/>
    <mergeCell ref="BB2114:BC2115"/>
    <mergeCell ref="C2115:D2115"/>
    <mergeCell ref="AT2114:AU2115"/>
    <mergeCell ref="AV2114:AW2115"/>
    <mergeCell ref="AX2114:AY2115"/>
    <mergeCell ref="AZ2114:BA2115"/>
    <mergeCell ref="BD2114:BE2115"/>
    <mergeCell ref="AP2114:AQ2115"/>
    <mergeCell ref="AR2114:AS2115"/>
    <mergeCell ref="AH2114:AI2115"/>
    <mergeCell ref="AJ2114:AK2115"/>
    <mergeCell ref="BB2112:BC2113"/>
    <mergeCell ref="BD2112:BE2113"/>
    <mergeCell ref="BF2112:BG2113"/>
    <mergeCell ref="BH2112:BI2113"/>
    <mergeCell ref="BJ2112:BK2113"/>
    <mergeCell ref="B2110:B2111"/>
    <mergeCell ref="C2110:D2110"/>
    <mergeCell ref="E2110:E2111"/>
    <mergeCell ref="F2110:F2111"/>
    <mergeCell ref="H2110:I2111"/>
    <mergeCell ref="J2110:K2111"/>
    <mergeCell ref="AL2110:AM2111"/>
    <mergeCell ref="AN2110:AO2111"/>
    <mergeCell ref="L2110:M2111"/>
    <mergeCell ref="N2110:O2111"/>
    <mergeCell ref="P2110:Q2111"/>
    <mergeCell ref="R2110:S2111"/>
    <mergeCell ref="T2110:U2111"/>
    <mergeCell ref="V2110:W2111"/>
    <mergeCell ref="BF2110:BG2111"/>
    <mergeCell ref="BH2110:BI2111"/>
    <mergeCell ref="BJ2110:BK2111"/>
    <mergeCell ref="BL2110:BN2111"/>
    <mergeCell ref="X2110:Y2111"/>
    <mergeCell ref="Z2110:AA2111"/>
    <mergeCell ref="AB2110:AC2111"/>
    <mergeCell ref="AD2110:AE2111"/>
    <mergeCell ref="AF2110:AG2111"/>
    <mergeCell ref="BB2110:BC2111"/>
    <mergeCell ref="C2111:D2111"/>
    <mergeCell ref="AT2110:AU2111"/>
    <mergeCell ref="AV2110:AW2111"/>
    <mergeCell ref="AX2110:AY2111"/>
    <mergeCell ref="AZ2110:BA2111"/>
    <mergeCell ref="BD2110:BE2111"/>
    <mergeCell ref="AP2110:AQ2111"/>
    <mergeCell ref="AR2110:AS2111"/>
    <mergeCell ref="AH2110:AI2111"/>
    <mergeCell ref="AJ2110:AK2111"/>
    <mergeCell ref="BL2112:BN2113"/>
    <mergeCell ref="C2113:D2113"/>
    <mergeCell ref="B2112:B2113"/>
    <mergeCell ref="C2112:D2112"/>
    <mergeCell ref="BH2108:BI2109"/>
    <mergeCell ref="BJ2108:BK2109"/>
    <mergeCell ref="BL2108:BN2109"/>
    <mergeCell ref="C2109:D2109"/>
    <mergeCell ref="B2106:B2107"/>
    <mergeCell ref="C2106:D2106"/>
    <mergeCell ref="E2106:E2107"/>
    <mergeCell ref="F2106:F2107"/>
    <mergeCell ref="H2106:I2107"/>
    <mergeCell ref="J2106:K2107"/>
    <mergeCell ref="AL2106:AM2107"/>
    <mergeCell ref="AN2106:AO2107"/>
    <mergeCell ref="L2106:M2107"/>
    <mergeCell ref="N2106:O2107"/>
    <mergeCell ref="P2106:Q2107"/>
    <mergeCell ref="R2106:S2107"/>
    <mergeCell ref="T2106:U2107"/>
    <mergeCell ref="V2106:W2107"/>
    <mergeCell ref="BF2106:BG2107"/>
    <mergeCell ref="BH2106:BI2107"/>
    <mergeCell ref="BJ2106:BK2107"/>
    <mergeCell ref="BL2106:BN2107"/>
    <mergeCell ref="X2106:Y2107"/>
    <mergeCell ref="Z2106:AA2107"/>
    <mergeCell ref="AB2106:AC2107"/>
    <mergeCell ref="AD2106:AE2107"/>
    <mergeCell ref="AF2106:AG2107"/>
    <mergeCell ref="BB2106:BC2107"/>
    <mergeCell ref="C2107:D2107"/>
    <mergeCell ref="AT2106:AU2107"/>
    <mergeCell ref="AV2106:AW2107"/>
    <mergeCell ref="AX2106:AY2107"/>
    <mergeCell ref="AZ2106:BA2107"/>
    <mergeCell ref="BD2106:BE2107"/>
    <mergeCell ref="AP2106:AQ2107"/>
    <mergeCell ref="AR2106:AS2107"/>
    <mergeCell ref="AH2106:AI2107"/>
    <mergeCell ref="AJ2106:AK2107"/>
    <mergeCell ref="B2108:B2109"/>
    <mergeCell ref="C2108:D2108"/>
    <mergeCell ref="E2108:E2109"/>
    <mergeCell ref="F2108:F2109"/>
    <mergeCell ref="H2108:I2109"/>
    <mergeCell ref="J2108:K2109"/>
    <mergeCell ref="L2108:M2109"/>
    <mergeCell ref="N2108:O2109"/>
    <mergeCell ref="P2108:Q2109"/>
    <mergeCell ref="R2108:S2109"/>
    <mergeCell ref="T2108:U2109"/>
    <mergeCell ref="V2108:W2109"/>
    <mergeCell ref="X2108:Y2109"/>
    <mergeCell ref="Z2108:AA2109"/>
    <mergeCell ref="AB2108:AC2109"/>
    <mergeCell ref="AD2108:AE2109"/>
    <mergeCell ref="AF2108:AG2109"/>
    <mergeCell ref="AH2108:AI2109"/>
    <mergeCell ref="AJ2108:AK2109"/>
    <mergeCell ref="AL2108:AM2109"/>
    <mergeCell ref="AN2108:AO2109"/>
    <mergeCell ref="AP2108:AQ2109"/>
    <mergeCell ref="AR2108:AS2109"/>
    <mergeCell ref="AT2108:AU2109"/>
    <mergeCell ref="AV2108:AW2109"/>
    <mergeCell ref="AX2108:AY2109"/>
    <mergeCell ref="B2104:B2105"/>
    <mergeCell ref="C2104:D2104"/>
    <mergeCell ref="E2104:E2105"/>
    <mergeCell ref="F2104:F2105"/>
    <mergeCell ref="H2104:I2105"/>
    <mergeCell ref="J2104:K2105"/>
    <mergeCell ref="L2104:M2105"/>
    <mergeCell ref="N2104:O2105"/>
    <mergeCell ref="P2104:Q2105"/>
    <mergeCell ref="R2104:S2105"/>
    <mergeCell ref="T2104:U2105"/>
    <mergeCell ref="V2104:W2105"/>
    <mergeCell ref="X2104:Y2105"/>
    <mergeCell ref="Z2104:AA2105"/>
    <mergeCell ref="AB2104:AC2105"/>
    <mergeCell ref="AD2104:AE2105"/>
    <mergeCell ref="AF2104:AG2105"/>
    <mergeCell ref="AH2104:AI2105"/>
    <mergeCell ref="AJ2104:AK2105"/>
    <mergeCell ref="AL2104:AM2105"/>
    <mergeCell ref="AN2104:AO2105"/>
    <mergeCell ref="AP2104:AQ2105"/>
    <mergeCell ref="AR2104:AS2105"/>
    <mergeCell ref="AT2104:AU2105"/>
    <mergeCell ref="AV2104:AW2105"/>
    <mergeCell ref="AX2104:AY2105"/>
    <mergeCell ref="AZ2104:BA2105"/>
    <mergeCell ref="BB2104:BC2105"/>
    <mergeCell ref="BD2104:BE2105"/>
    <mergeCell ref="BF2104:BG2105"/>
    <mergeCell ref="BH2104:BI2105"/>
    <mergeCell ref="BJ2104:BK2105"/>
    <mergeCell ref="BL2104:BN2105"/>
    <mergeCell ref="C2105:D2105"/>
    <mergeCell ref="BL2100:BN2101"/>
    <mergeCell ref="C2101:D2101"/>
    <mergeCell ref="B2102:B2103"/>
    <mergeCell ref="C2102:D2102"/>
    <mergeCell ref="E2102:E2103"/>
    <mergeCell ref="F2102:F2103"/>
    <mergeCell ref="H2102:I2103"/>
    <mergeCell ref="J2102:K2103"/>
    <mergeCell ref="AL2102:AM2103"/>
    <mergeCell ref="AN2102:AO2103"/>
    <mergeCell ref="L2102:M2103"/>
    <mergeCell ref="N2102:O2103"/>
    <mergeCell ref="P2102:Q2103"/>
    <mergeCell ref="R2102:S2103"/>
    <mergeCell ref="T2102:U2103"/>
    <mergeCell ref="V2102:W2103"/>
    <mergeCell ref="BF2102:BG2103"/>
    <mergeCell ref="BH2102:BI2103"/>
    <mergeCell ref="BJ2102:BK2103"/>
    <mergeCell ref="BL2102:BN2103"/>
    <mergeCell ref="X2102:Y2103"/>
    <mergeCell ref="Z2102:AA2103"/>
    <mergeCell ref="AB2102:AC2103"/>
    <mergeCell ref="AD2102:AE2103"/>
    <mergeCell ref="AF2102:AG2103"/>
    <mergeCell ref="BB2102:BC2103"/>
    <mergeCell ref="C2103:D2103"/>
    <mergeCell ref="AT2102:AU2103"/>
    <mergeCell ref="AV2102:AW2103"/>
    <mergeCell ref="AX2102:AY2103"/>
    <mergeCell ref="AZ2102:BA2103"/>
    <mergeCell ref="BD2102:BE2103"/>
    <mergeCell ref="AP2102:AQ2103"/>
    <mergeCell ref="AR2102:AS2103"/>
    <mergeCell ref="AH2102:AI2103"/>
    <mergeCell ref="AJ2102:AK2103"/>
    <mergeCell ref="B2100:B2101"/>
    <mergeCell ref="C2100:D2100"/>
    <mergeCell ref="E2100:E2101"/>
    <mergeCell ref="F2100:F2101"/>
    <mergeCell ref="H2100:I2101"/>
    <mergeCell ref="J2100:K2101"/>
    <mergeCell ref="G2100:G2101"/>
    <mergeCell ref="L2100:M2101"/>
    <mergeCell ref="N2100:O2101"/>
    <mergeCell ref="P2100:Q2101"/>
    <mergeCell ref="R2100:S2101"/>
    <mergeCell ref="T2100:U2101"/>
    <mergeCell ref="V2100:W2101"/>
    <mergeCell ref="X2100:Y2101"/>
    <mergeCell ref="Z2100:AA2101"/>
    <mergeCell ref="AB2100:AC2101"/>
    <mergeCell ref="AD2100:AE2101"/>
    <mergeCell ref="AF2100:AG2101"/>
    <mergeCell ref="AH2100:AI2101"/>
    <mergeCell ref="AJ2100:AK2101"/>
    <mergeCell ref="AL2100:AM2101"/>
    <mergeCell ref="AN2100:AO2101"/>
    <mergeCell ref="AP2100:AQ2101"/>
    <mergeCell ref="AR2100:AS2101"/>
    <mergeCell ref="AT2100:AU2101"/>
    <mergeCell ref="AV2100:AW2101"/>
    <mergeCell ref="AX2100:AY2101"/>
    <mergeCell ref="AZ2100:BA2101"/>
    <mergeCell ref="BB2100:BC2101"/>
    <mergeCell ref="BD2100:BE2101"/>
    <mergeCell ref="BF2100:BG2101"/>
    <mergeCell ref="BH2100:BI2101"/>
    <mergeCell ref="BJ2100:BK2101"/>
    <mergeCell ref="BL2096:BN2097"/>
    <mergeCell ref="C2097:D2097"/>
    <mergeCell ref="B2098:B2099"/>
    <mergeCell ref="C2098:D2098"/>
    <mergeCell ref="E2098:E2099"/>
    <mergeCell ref="F2098:F2099"/>
    <mergeCell ref="H2098:I2099"/>
    <mergeCell ref="J2098:K2099"/>
    <mergeCell ref="AL2098:AM2099"/>
    <mergeCell ref="AN2098:AO2099"/>
    <mergeCell ref="L2098:M2099"/>
    <mergeCell ref="N2098:O2099"/>
    <mergeCell ref="P2098:Q2099"/>
    <mergeCell ref="R2098:S2099"/>
    <mergeCell ref="T2098:U2099"/>
    <mergeCell ref="V2098:W2099"/>
    <mergeCell ref="BF2098:BG2099"/>
    <mergeCell ref="BH2098:BI2099"/>
    <mergeCell ref="BJ2098:BK2099"/>
    <mergeCell ref="BL2098:BN2099"/>
    <mergeCell ref="X2098:Y2099"/>
    <mergeCell ref="Z2098:AA2099"/>
    <mergeCell ref="AB2098:AC2099"/>
    <mergeCell ref="AD2098:AE2099"/>
    <mergeCell ref="AF2098:AG2099"/>
    <mergeCell ref="BB2098:BC2099"/>
    <mergeCell ref="C2099:D2099"/>
    <mergeCell ref="AT2098:AU2099"/>
    <mergeCell ref="AV2098:AW2099"/>
    <mergeCell ref="AX2098:AY2099"/>
    <mergeCell ref="AZ2098:BA2099"/>
    <mergeCell ref="BD2098:BE2099"/>
    <mergeCell ref="AP2098:AQ2099"/>
    <mergeCell ref="AR2098:AS2099"/>
    <mergeCell ref="AH2098:AI2099"/>
    <mergeCell ref="AJ2098:AK2099"/>
    <mergeCell ref="B2096:B2097"/>
    <mergeCell ref="C2096:D2096"/>
    <mergeCell ref="E2096:E2097"/>
    <mergeCell ref="F2096:F2097"/>
    <mergeCell ref="H2096:I2097"/>
    <mergeCell ref="J2096:K2097"/>
    <mergeCell ref="G2096:G2097"/>
    <mergeCell ref="L2096:M2097"/>
    <mergeCell ref="N2096:O2097"/>
    <mergeCell ref="P2096:Q2097"/>
    <mergeCell ref="R2096:S2097"/>
    <mergeCell ref="T2096:U2097"/>
    <mergeCell ref="V2096:W2097"/>
    <mergeCell ref="X2096:Y2097"/>
    <mergeCell ref="Z2096:AA2097"/>
    <mergeCell ref="AB2096:AC2097"/>
    <mergeCell ref="AD2096:AE2097"/>
    <mergeCell ref="AF2096:AG2097"/>
    <mergeCell ref="AH2096:AI2097"/>
    <mergeCell ref="AJ2096:AK2097"/>
    <mergeCell ref="AL2096:AM2097"/>
    <mergeCell ref="AN2096:AO2097"/>
    <mergeCell ref="AP2096:AQ2097"/>
    <mergeCell ref="AZ2096:BA2097"/>
    <mergeCell ref="BB2096:BC2097"/>
    <mergeCell ref="BD2096:BE2097"/>
    <mergeCell ref="BF2096:BG2097"/>
    <mergeCell ref="BH2096:BI2097"/>
    <mergeCell ref="BJ2096:BK2097"/>
    <mergeCell ref="B2094:B2095"/>
    <mergeCell ref="C2094:D2094"/>
    <mergeCell ref="E2094:E2095"/>
    <mergeCell ref="F2094:F2095"/>
    <mergeCell ref="H2094:I2095"/>
    <mergeCell ref="G2092:G2093"/>
    <mergeCell ref="G2094:G2095"/>
    <mergeCell ref="J2094:K2095"/>
    <mergeCell ref="L2094:M2095"/>
    <mergeCell ref="N2094:O2095"/>
    <mergeCell ref="P2094:Q2095"/>
    <mergeCell ref="R2094:S2095"/>
    <mergeCell ref="T2094:U2095"/>
    <mergeCell ref="V2094:W2095"/>
    <mergeCell ref="X2094:Y2095"/>
    <mergeCell ref="Z2094:AA2095"/>
    <mergeCell ref="AB2094:AC2095"/>
    <mergeCell ref="AD2094:AE2095"/>
    <mergeCell ref="AF2094:AG2095"/>
    <mergeCell ref="BB2094:BC2095"/>
    <mergeCell ref="AH2094:AI2095"/>
    <mergeCell ref="AJ2094:AK2095"/>
    <mergeCell ref="AL2094:AM2095"/>
    <mergeCell ref="AN2094:AO2095"/>
    <mergeCell ref="AP2094:AQ2095"/>
    <mergeCell ref="AR2094:AS2095"/>
    <mergeCell ref="BF2094:BG2095"/>
    <mergeCell ref="BH2094:BI2095"/>
    <mergeCell ref="BJ2094:BK2095"/>
    <mergeCell ref="BL2094:BN2095"/>
    <mergeCell ref="C2095:D2095"/>
    <mergeCell ref="AT2094:AU2095"/>
    <mergeCell ref="AV2094:AW2095"/>
    <mergeCell ref="AX2094:AY2095"/>
    <mergeCell ref="AZ2094:BA2095"/>
    <mergeCell ref="BD2094:BE2095"/>
    <mergeCell ref="BL2090:BN2091"/>
    <mergeCell ref="AT2090:AU2091"/>
    <mergeCell ref="AV2090:AW2091"/>
    <mergeCell ref="AX2090:AY2091"/>
    <mergeCell ref="AZ2090:BA2091"/>
    <mergeCell ref="BD2090:BE2091"/>
    <mergeCell ref="B2092:B2093"/>
    <mergeCell ref="C2092:D2092"/>
    <mergeCell ref="E2092:E2093"/>
    <mergeCell ref="F2092:F2093"/>
    <mergeCell ref="H2092:I2093"/>
    <mergeCell ref="J2092:K2093"/>
    <mergeCell ref="L2092:M2093"/>
    <mergeCell ref="N2092:O2093"/>
    <mergeCell ref="P2092:Q2093"/>
    <mergeCell ref="R2092:S2093"/>
    <mergeCell ref="T2092:U2093"/>
    <mergeCell ref="V2092:W2093"/>
    <mergeCell ref="X2092:Y2093"/>
    <mergeCell ref="Z2092:AA2093"/>
    <mergeCell ref="AB2092:AC2093"/>
    <mergeCell ref="AD2092:AE2093"/>
    <mergeCell ref="AF2092:AG2093"/>
    <mergeCell ref="AH2092:AI2093"/>
    <mergeCell ref="AJ2092:AK2093"/>
    <mergeCell ref="AL2092:AM2093"/>
    <mergeCell ref="AN2092:AO2093"/>
    <mergeCell ref="AP2092:AQ2093"/>
    <mergeCell ref="AR2092:AS2093"/>
    <mergeCell ref="AT2092:AU2093"/>
    <mergeCell ref="AV2092:AW2093"/>
    <mergeCell ref="AX2092:AY2093"/>
    <mergeCell ref="AZ2092:BA2093"/>
    <mergeCell ref="BB2092:BC2093"/>
    <mergeCell ref="BD2092:BE2093"/>
    <mergeCell ref="BF2092:BG2093"/>
    <mergeCell ref="BH2092:BI2093"/>
    <mergeCell ref="BJ2092:BK2093"/>
    <mergeCell ref="BL2092:BN2093"/>
    <mergeCell ref="C2093:D2093"/>
    <mergeCell ref="AZ2089:BA2089"/>
    <mergeCell ref="BB2089:BC2089"/>
    <mergeCell ref="BD2089:BE2089"/>
    <mergeCell ref="BF2089:BG2089"/>
    <mergeCell ref="BH2089:BI2089"/>
    <mergeCell ref="BJ2089:BK2089"/>
    <mergeCell ref="B2090:B2091"/>
    <mergeCell ref="C2090:D2090"/>
    <mergeCell ref="E2090:E2091"/>
    <mergeCell ref="F2090:F2091"/>
    <mergeCell ref="H2090:I2091"/>
    <mergeCell ref="J2090:K2091"/>
    <mergeCell ref="C2091:D2091"/>
    <mergeCell ref="G2090:G2091"/>
    <mergeCell ref="L2090:M2091"/>
    <mergeCell ref="N2090:O2091"/>
    <mergeCell ref="P2090:Q2091"/>
    <mergeCell ref="R2090:S2091"/>
    <mergeCell ref="T2090:U2091"/>
    <mergeCell ref="V2090:W2091"/>
    <mergeCell ref="X2090:Y2091"/>
    <mergeCell ref="Z2090:AA2091"/>
    <mergeCell ref="AB2090:AC2091"/>
    <mergeCell ref="AD2090:AE2091"/>
    <mergeCell ref="AF2090:AG2091"/>
    <mergeCell ref="BB2090:BC2091"/>
    <mergeCell ref="AH2090:AI2091"/>
    <mergeCell ref="AJ2090:AK2091"/>
    <mergeCell ref="AL2090:AM2091"/>
    <mergeCell ref="AN2090:AO2091"/>
    <mergeCell ref="AP2090:AQ2091"/>
    <mergeCell ref="AR2090:AS2091"/>
    <mergeCell ref="BF2090:BG2091"/>
    <mergeCell ref="BH2090:BI2091"/>
    <mergeCell ref="BJ2090:BK2091"/>
    <mergeCell ref="BL2073:BN2073"/>
    <mergeCell ref="D2074:E2074"/>
    <mergeCell ref="J2074:K2074"/>
    <mergeCell ref="L2074:M2074"/>
    <mergeCell ref="N2074:O2074"/>
    <mergeCell ref="AT2073:AU2073"/>
    <mergeCell ref="AV2073:AW2073"/>
    <mergeCell ref="BD2073:BE2073"/>
    <mergeCell ref="O2078:R2078"/>
    <mergeCell ref="S2078:U2078"/>
    <mergeCell ref="W2076:Y2076"/>
    <mergeCell ref="B2076:C2076"/>
    <mergeCell ref="D2076:E2076"/>
    <mergeCell ref="H2076:J2076"/>
    <mergeCell ref="L2076:N2076"/>
    <mergeCell ref="O2076:R2076"/>
    <mergeCell ref="S2076:U2076"/>
    <mergeCell ref="W2078:Y2078"/>
    <mergeCell ref="C2085:D2085"/>
    <mergeCell ref="E2085:AC2085"/>
    <mergeCell ref="Z2078:AI2078"/>
    <mergeCell ref="AJ2078:AL2078"/>
    <mergeCell ref="BF2076:BH2076"/>
    <mergeCell ref="B2078:C2078"/>
    <mergeCell ref="D2078:E2078"/>
    <mergeCell ref="H2078:J2078"/>
    <mergeCell ref="L2078:N2078"/>
    <mergeCell ref="BA2085:BC2085"/>
    <mergeCell ref="BD2085:BM2085"/>
    <mergeCell ref="AE2083:AM2083"/>
    <mergeCell ref="AN2083:BM2083"/>
    <mergeCell ref="Z2076:AI2076"/>
    <mergeCell ref="N2089:O2089"/>
    <mergeCell ref="P2089:Q2089"/>
    <mergeCell ref="E2083:AC2083"/>
    <mergeCell ref="AN2088:AS2088"/>
    <mergeCell ref="AT2088:AY2088"/>
    <mergeCell ref="G2088:G2089"/>
    <mergeCell ref="F2088:F2089"/>
    <mergeCell ref="AX2089:AY2089"/>
    <mergeCell ref="AB2089:AC2089"/>
    <mergeCell ref="AD2089:AE2089"/>
    <mergeCell ref="B2088:B2089"/>
    <mergeCell ref="C2088:D2089"/>
    <mergeCell ref="H2088:I2089"/>
    <mergeCell ref="J2088:O2088"/>
    <mergeCell ref="P2088:U2088"/>
    <mergeCell ref="V2088:W2089"/>
    <mergeCell ref="J2089:K2089"/>
    <mergeCell ref="R2089:S2089"/>
    <mergeCell ref="T2089:U2089"/>
    <mergeCell ref="L2089:M2089"/>
    <mergeCell ref="AZ2088:BE2088"/>
    <mergeCell ref="BF2088:BK2088"/>
    <mergeCell ref="BL2088:BN2089"/>
    <mergeCell ref="AH2089:AI2089"/>
    <mergeCell ref="AJ2089:AK2089"/>
    <mergeCell ref="AL2089:AM2089"/>
    <mergeCell ref="AN2089:AO2089"/>
    <mergeCell ref="AR2089:AS2089"/>
    <mergeCell ref="AT2089:AU2089"/>
    <mergeCell ref="AV2089:AW2089"/>
    <mergeCell ref="AF2089:AG2089"/>
    <mergeCell ref="AP2089:AQ2089"/>
    <mergeCell ref="B2071:C2072"/>
    <mergeCell ref="D2071:E2072"/>
    <mergeCell ref="H2071:I2072"/>
    <mergeCell ref="J2071:K2072"/>
    <mergeCell ref="L2071:M2072"/>
    <mergeCell ref="N2071:O2072"/>
    <mergeCell ref="P2071:Q2072"/>
    <mergeCell ref="R2071:S2072"/>
    <mergeCell ref="T2071:U2072"/>
    <mergeCell ref="V2071:W2072"/>
    <mergeCell ref="X2071:Y2072"/>
    <mergeCell ref="Z2071:AA2072"/>
    <mergeCell ref="AB2071:AC2072"/>
    <mergeCell ref="AD2071:AE2072"/>
    <mergeCell ref="AF2071:AG2072"/>
    <mergeCell ref="AH2071:AI2072"/>
    <mergeCell ref="AJ2071:AK2072"/>
    <mergeCell ref="AL2071:AM2072"/>
    <mergeCell ref="AN2071:AO2072"/>
    <mergeCell ref="AP2071:AQ2072"/>
    <mergeCell ref="AR2071:AS2072"/>
    <mergeCell ref="AT2071:AU2072"/>
    <mergeCell ref="AV2071:AW2072"/>
    <mergeCell ref="AX2071:AY2072"/>
    <mergeCell ref="AZ2071:BA2072"/>
    <mergeCell ref="BB2071:BC2072"/>
    <mergeCell ref="BD2071:BE2072"/>
    <mergeCell ref="BF2071:BG2072"/>
    <mergeCell ref="BH2071:BI2072"/>
    <mergeCell ref="BJ2071:BK2072"/>
    <mergeCell ref="B2073:C2073"/>
    <mergeCell ref="D2073:E2073"/>
    <mergeCell ref="H2073:I2073"/>
    <mergeCell ref="J2073:K2073"/>
    <mergeCell ref="L2073:M2073"/>
    <mergeCell ref="N2073:O2073"/>
    <mergeCell ref="P2073:Q2073"/>
    <mergeCell ref="R2073:S2073"/>
    <mergeCell ref="T2073:U2073"/>
    <mergeCell ref="V2073:W2073"/>
    <mergeCell ref="X2073:Y2073"/>
    <mergeCell ref="Z2073:AA2073"/>
    <mergeCell ref="AB2073:AC2073"/>
    <mergeCell ref="AD2073:AE2073"/>
    <mergeCell ref="AF2073:AG2073"/>
    <mergeCell ref="AX2073:AY2073"/>
    <mergeCell ref="AZ2073:BA2073"/>
    <mergeCell ref="BB2073:BC2073"/>
    <mergeCell ref="AH2073:AI2073"/>
    <mergeCell ref="AJ2073:AK2073"/>
    <mergeCell ref="AL2073:AM2073"/>
    <mergeCell ref="AN2073:AO2073"/>
    <mergeCell ref="AP2073:AQ2073"/>
    <mergeCell ref="AR2073:AS2073"/>
    <mergeCell ref="BH2073:BI2073"/>
    <mergeCell ref="BJ2073:BK2073"/>
    <mergeCell ref="B2065:B2066"/>
    <mergeCell ref="C2065:D2065"/>
    <mergeCell ref="E2065:E2066"/>
    <mergeCell ref="F2065:F2066"/>
    <mergeCell ref="H2065:I2066"/>
    <mergeCell ref="J2065:K2066"/>
    <mergeCell ref="L2065:M2066"/>
    <mergeCell ref="N2065:O2066"/>
    <mergeCell ref="P2065:Q2066"/>
    <mergeCell ref="R2065:S2066"/>
    <mergeCell ref="T2065:U2066"/>
    <mergeCell ref="V2065:W2066"/>
    <mergeCell ref="X2065:Y2066"/>
    <mergeCell ref="Z2065:AA2066"/>
    <mergeCell ref="AB2065:AC2066"/>
    <mergeCell ref="AD2065:AE2066"/>
    <mergeCell ref="AF2065:AG2066"/>
    <mergeCell ref="AH2065:AI2066"/>
    <mergeCell ref="AJ2065:AK2066"/>
    <mergeCell ref="AL2065:AM2066"/>
    <mergeCell ref="AN2065:AO2066"/>
    <mergeCell ref="AP2065:AQ2066"/>
    <mergeCell ref="AR2065:AS2066"/>
    <mergeCell ref="AT2065:AU2066"/>
    <mergeCell ref="AV2065:AW2066"/>
    <mergeCell ref="AX2065:AY2066"/>
    <mergeCell ref="AZ2065:BA2066"/>
    <mergeCell ref="BB2065:BC2066"/>
    <mergeCell ref="BD2065:BE2066"/>
    <mergeCell ref="BF2065:BG2066"/>
    <mergeCell ref="BH2065:BI2066"/>
    <mergeCell ref="BJ2065:BK2066"/>
    <mergeCell ref="BL2065:BN2066"/>
    <mergeCell ref="C2066:D2066"/>
    <mergeCell ref="G2065:G2066"/>
    <mergeCell ref="B2063:B2064"/>
    <mergeCell ref="C2063:D2063"/>
    <mergeCell ref="E2063:E2064"/>
    <mergeCell ref="F2063:F2064"/>
    <mergeCell ref="H2063:I2064"/>
    <mergeCell ref="J2063:K2064"/>
    <mergeCell ref="AL2063:AM2064"/>
    <mergeCell ref="AN2063:AO2064"/>
    <mergeCell ref="L2063:M2064"/>
    <mergeCell ref="N2063:O2064"/>
    <mergeCell ref="P2063:Q2064"/>
    <mergeCell ref="R2063:S2064"/>
    <mergeCell ref="T2063:U2064"/>
    <mergeCell ref="V2063:W2064"/>
    <mergeCell ref="BF2063:BG2064"/>
    <mergeCell ref="BH2063:BI2064"/>
    <mergeCell ref="BJ2063:BK2064"/>
    <mergeCell ref="BL2063:BN2064"/>
    <mergeCell ref="X2063:Y2064"/>
    <mergeCell ref="Z2063:AA2064"/>
    <mergeCell ref="AB2063:AC2064"/>
    <mergeCell ref="AD2063:AE2064"/>
    <mergeCell ref="AF2063:AG2064"/>
    <mergeCell ref="BB2063:BC2064"/>
    <mergeCell ref="C2064:D2064"/>
    <mergeCell ref="AT2063:AU2064"/>
    <mergeCell ref="AV2063:AW2064"/>
    <mergeCell ref="AX2063:AY2064"/>
    <mergeCell ref="AZ2063:BA2064"/>
    <mergeCell ref="BD2063:BE2064"/>
    <mergeCell ref="AP2063:AQ2064"/>
    <mergeCell ref="AR2063:AS2064"/>
    <mergeCell ref="AH2063:AI2064"/>
    <mergeCell ref="AJ2063:AK2064"/>
    <mergeCell ref="G2063:G2064"/>
    <mergeCell ref="B2061:B2062"/>
    <mergeCell ref="C2061:D2061"/>
    <mergeCell ref="E2061:E2062"/>
    <mergeCell ref="F2061:F2062"/>
    <mergeCell ref="H2061:I2062"/>
    <mergeCell ref="J2061:K2062"/>
    <mergeCell ref="L2061:M2062"/>
    <mergeCell ref="N2061:O2062"/>
    <mergeCell ref="P2061:Q2062"/>
    <mergeCell ref="R2061:S2062"/>
    <mergeCell ref="T2061:U2062"/>
    <mergeCell ref="V2061:W2062"/>
    <mergeCell ref="X2061:Y2062"/>
    <mergeCell ref="Z2061:AA2062"/>
    <mergeCell ref="AB2061:AC2062"/>
    <mergeCell ref="AD2061:AE2062"/>
    <mergeCell ref="AF2061:AG2062"/>
    <mergeCell ref="AH2061:AI2062"/>
    <mergeCell ref="AJ2061:AK2062"/>
    <mergeCell ref="AL2061:AM2062"/>
    <mergeCell ref="AN2061:AO2062"/>
    <mergeCell ref="AP2061:AQ2062"/>
    <mergeCell ref="AR2061:AS2062"/>
    <mergeCell ref="AT2061:AU2062"/>
    <mergeCell ref="AV2061:AW2062"/>
    <mergeCell ref="AX2061:AY2062"/>
    <mergeCell ref="AZ2061:BA2062"/>
    <mergeCell ref="BB2061:BC2062"/>
    <mergeCell ref="BD2061:BE2062"/>
    <mergeCell ref="BF2061:BG2062"/>
    <mergeCell ref="BH2061:BI2062"/>
    <mergeCell ref="BJ2061:BK2062"/>
    <mergeCell ref="BL2061:BN2062"/>
    <mergeCell ref="C2062:D2062"/>
    <mergeCell ref="G2061:G2062"/>
    <mergeCell ref="BJ2057:BK2058"/>
    <mergeCell ref="BL2057:BN2058"/>
    <mergeCell ref="C2058:D2058"/>
    <mergeCell ref="B2059:B2060"/>
    <mergeCell ref="C2059:D2059"/>
    <mergeCell ref="E2059:E2060"/>
    <mergeCell ref="F2059:F2060"/>
    <mergeCell ref="H2059:I2060"/>
    <mergeCell ref="J2059:K2060"/>
    <mergeCell ref="AL2059:AM2060"/>
    <mergeCell ref="AN2059:AO2060"/>
    <mergeCell ref="L2059:M2060"/>
    <mergeCell ref="N2059:O2060"/>
    <mergeCell ref="P2059:Q2060"/>
    <mergeCell ref="R2059:S2060"/>
    <mergeCell ref="T2059:U2060"/>
    <mergeCell ref="V2059:W2060"/>
    <mergeCell ref="BF2059:BG2060"/>
    <mergeCell ref="BH2059:BI2060"/>
    <mergeCell ref="BJ2059:BK2060"/>
    <mergeCell ref="BL2059:BN2060"/>
    <mergeCell ref="X2059:Y2060"/>
    <mergeCell ref="Z2059:AA2060"/>
    <mergeCell ref="AB2059:AC2060"/>
    <mergeCell ref="AD2059:AE2060"/>
    <mergeCell ref="AF2059:AG2060"/>
    <mergeCell ref="BB2059:BC2060"/>
    <mergeCell ref="C2060:D2060"/>
    <mergeCell ref="AT2059:AU2060"/>
    <mergeCell ref="AV2059:AW2060"/>
    <mergeCell ref="AX2059:AY2060"/>
    <mergeCell ref="AZ2059:BA2060"/>
    <mergeCell ref="BD2059:BE2060"/>
    <mergeCell ref="AP2059:AQ2060"/>
    <mergeCell ref="AR2059:AS2060"/>
    <mergeCell ref="AH2059:AI2060"/>
    <mergeCell ref="AJ2059:AK2060"/>
    <mergeCell ref="G2059:G2060"/>
    <mergeCell ref="B2057:B2058"/>
    <mergeCell ref="C2057:D2057"/>
    <mergeCell ref="E2057:E2058"/>
    <mergeCell ref="F2057:F2058"/>
    <mergeCell ref="H2057:I2058"/>
    <mergeCell ref="J2057:K2058"/>
    <mergeCell ref="L2057:M2058"/>
    <mergeCell ref="N2057:O2058"/>
    <mergeCell ref="P2057:Q2058"/>
    <mergeCell ref="R2057:S2058"/>
    <mergeCell ref="T2057:U2058"/>
    <mergeCell ref="V2057:W2058"/>
    <mergeCell ref="X2057:Y2058"/>
    <mergeCell ref="Z2057:AA2058"/>
    <mergeCell ref="AB2057:AC2058"/>
    <mergeCell ref="AD2057:AE2058"/>
    <mergeCell ref="AF2057:AG2058"/>
    <mergeCell ref="AH2057:AI2058"/>
    <mergeCell ref="AJ2057:AK2058"/>
    <mergeCell ref="AL2057:AM2058"/>
    <mergeCell ref="AN2057:AO2058"/>
    <mergeCell ref="AP2057:AQ2058"/>
    <mergeCell ref="AR2057:AS2058"/>
    <mergeCell ref="AT2057:AU2058"/>
    <mergeCell ref="AV2057:AW2058"/>
    <mergeCell ref="AX2057:AY2058"/>
    <mergeCell ref="AZ2057:BA2058"/>
    <mergeCell ref="BB2057:BC2058"/>
    <mergeCell ref="BD2057:BE2058"/>
    <mergeCell ref="G2055:G2056"/>
    <mergeCell ref="G2057:G2058"/>
    <mergeCell ref="BF2057:BG2058"/>
    <mergeCell ref="BH2057:BI2058"/>
    <mergeCell ref="B2053:B2054"/>
    <mergeCell ref="C2053:D2053"/>
    <mergeCell ref="E2053:E2054"/>
    <mergeCell ref="F2053:F2054"/>
    <mergeCell ref="H2053:I2054"/>
    <mergeCell ref="J2053:K2054"/>
    <mergeCell ref="L2053:M2054"/>
    <mergeCell ref="N2053:O2054"/>
    <mergeCell ref="P2053:Q2054"/>
    <mergeCell ref="R2053:S2054"/>
    <mergeCell ref="T2053:U2054"/>
    <mergeCell ref="V2053:W2054"/>
    <mergeCell ref="X2053:Y2054"/>
    <mergeCell ref="Z2053:AA2054"/>
    <mergeCell ref="AB2053:AC2054"/>
    <mergeCell ref="AD2053:AE2054"/>
    <mergeCell ref="AF2053:AG2054"/>
    <mergeCell ref="AH2053:AI2054"/>
    <mergeCell ref="AJ2053:AK2054"/>
    <mergeCell ref="AL2053:AM2054"/>
    <mergeCell ref="AN2053:AO2054"/>
    <mergeCell ref="AP2053:AQ2054"/>
    <mergeCell ref="AR2053:AS2054"/>
    <mergeCell ref="AT2053:AU2054"/>
    <mergeCell ref="AV2053:AW2054"/>
    <mergeCell ref="AX2053:AY2054"/>
    <mergeCell ref="AZ2053:BA2054"/>
    <mergeCell ref="BB2053:BC2054"/>
    <mergeCell ref="BD2053:BE2054"/>
    <mergeCell ref="BF2053:BG2054"/>
    <mergeCell ref="BH2053:BI2054"/>
    <mergeCell ref="AP2055:AQ2056"/>
    <mergeCell ref="AR2055:AS2056"/>
    <mergeCell ref="AH2055:AI2056"/>
    <mergeCell ref="AJ2055:AK2056"/>
    <mergeCell ref="BJ2053:BK2054"/>
    <mergeCell ref="BL2053:BN2054"/>
    <mergeCell ref="C2054:D2054"/>
    <mergeCell ref="G2053:G2054"/>
    <mergeCell ref="B2051:B2052"/>
    <mergeCell ref="C2051:D2051"/>
    <mergeCell ref="E2051:E2052"/>
    <mergeCell ref="F2051:F2052"/>
    <mergeCell ref="H2051:I2052"/>
    <mergeCell ref="J2051:K2052"/>
    <mergeCell ref="AL2051:AM2052"/>
    <mergeCell ref="AN2051:AO2052"/>
    <mergeCell ref="L2051:M2052"/>
    <mergeCell ref="N2051:O2052"/>
    <mergeCell ref="P2051:Q2052"/>
    <mergeCell ref="R2051:S2052"/>
    <mergeCell ref="T2051:U2052"/>
    <mergeCell ref="V2051:W2052"/>
    <mergeCell ref="BF2051:BG2052"/>
    <mergeCell ref="BH2051:BI2052"/>
    <mergeCell ref="BJ2051:BK2052"/>
    <mergeCell ref="BL2051:BN2052"/>
    <mergeCell ref="X2051:Y2052"/>
    <mergeCell ref="Z2051:AA2052"/>
    <mergeCell ref="AB2051:AC2052"/>
    <mergeCell ref="AD2051:AE2052"/>
    <mergeCell ref="AF2051:AG2052"/>
    <mergeCell ref="BB2051:BC2052"/>
    <mergeCell ref="C2052:D2052"/>
    <mergeCell ref="AT2051:AU2052"/>
    <mergeCell ref="AV2051:AW2052"/>
    <mergeCell ref="AX2051:AY2052"/>
    <mergeCell ref="AZ2051:BA2052"/>
    <mergeCell ref="BD2051:BE2052"/>
    <mergeCell ref="AP2051:AQ2052"/>
    <mergeCell ref="AR2051:AS2052"/>
    <mergeCell ref="AH2051:AI2052"/>
    <mergeCell ref="AJ2051:AK2052"/>
    <mergeCell ref="G2051:G2052"/>
    <mergeCell ref="B2049:B2050"/>
    <mergeCell ref="C2049:D2049"/>
    <mergeCell ref="E2049:E2050"/>
    <mergeCell ref="F2049:F2050"/>
    <mergeCell ref="H2049:I2050"/>
    <mergeCell ref="J2049:K2050"/>
    <mergeCell ref="L2049:M2050"/>
    <mergeCell ref="N2049:O2050"/>
    <mergeCell ref="P2049:Q2050"/>
    <mergeCell ref="R2049:S2050"/>
    <mergeCell ref="T2049:U2050"/>
    <mergeCell ref="V2049:W2050"/>
    <mergeCell ref="X2049:Y2050"/>
    <mergeCell ref="Z2049:AA2050"/>
    <mergeCell ref="AB2049:AC2050"/>
    <mergeCell ref="AD2049:AE2050"/>
    <mergeCell ref="AF2049:AG2050"/>
    <mergeCell ref="AH2049:AI2050"/>
    <mergeCell ref="AJ2049:AK2050"/>
    <mergeCell ref="AL2049:AM2050"/>
    <mergeCell ref="AN2049:AO2050"/>
    <mergeCell ref="AP2049:AQ2050"/>
    <mergeCell ref="AR2049:AS2050"/>
    <mergeCell ref="AT2049:AU2050"/>
    <mergeCell ref="AV2049:AW2050"/>
    <mergeCell ref="AX2049:AY2050"/>
    <mergeCell ref="AZ2049:BA2050"/>
    <mergeCell ref="BB2049:BC2050"/>
    <mergeCell ref="BD2049:BE2050"/>
    <mergeCell ref="BF2049:BG2050"/>
    <mergeCell ref="BH2049:BI2050"/>
    <mergeCell ref="BJ2049:BK2050"/>
    <mergeCell ref="BL2049:BN2050"/>
    <mergeCell ref="C2050:D2050"/>
    <mergeCell ref="G2049:G2050"/>
    <mergeCell ref="B2047:B2048"/>
    <mergeCell ref="C2047:D2047"/>
    <mergeCell ref="E2047:E2048"/>
    <mergeCell ref="F2047:F2048"/>
    <mergeCell ref="H2047:I2048"/>
    <mergeCell ref="J2047:K2048"/>
    <mergeCell ref="AL2047:AM2048"/>
    <mergeCell ref="AN2047:AO2048"/>
    <mergeCell ref="L2047:M2048"/>
    <mergeCell ref="N2047:O2048"/>
    <mergeCell ref="P2047:Q2048"/>
    <mergeCell ref="R2047:S2048"/>
    <mergeCell ref="T2047:U2048"/>
    <mergeCell ref="V2047:W2048"/>
    <mergeCell ref="BF2047:BG2048"/>
    <mergeCell ref="BH2047:BI2048"/>
    <mergeCell ref="BJ2047:BK2048"/>
    <mergeCell ref="BL2047:BN2048"/>
    <mergeCell ref="X2047:Y2048"/>
    <mergeCell ref="Z2047:AA2048"/>
    <mergeCell ref="AB2047:AC2048"/>
    <mergeCell ref="AD2047:AE2048"/>
    <mergeCell ref="AF2047:AG2048"/>
    <mergeCell ref="BB2047:BC2048"/>
    <mergeCell ref="C2048:D2048"/>
    <mergeCell ref="AT2047:AU2048"/>
    <mergeCell ref="AV2047:AW2048"/>
    <mergeCell ref="AX2047:AY2048"/>
    <mergeCell ref="AZ2047:BA2048"/>
    <mergeCell ref="BD2047:BE2048"/>
    <mergeCell ref="AP2047:AQ2048"/>
    <mergeCell ref="AR2047:AS2048"/>
    <mergeCell ref="AH2047:AI2048"/>
    <mergeCell ref="AJ2047:AK2048"/>
    <mergeCell ref="G2047:G2048"/>
    <mergeCell ref="B2045:B2046"/>
    <mergeCell ref="C2045:D2045"/>
    <mergeCell ref="E2045:E2046"/>
    <mergeCell ref="F2045:F2046"/>
    <mergeCell ref="H2045:I2046"/>
    <mergeCell ref="J2045:K2046"/>
    <mergeCell ref="L2045:M2046"/>
    <mergeCell ref="N2045:O2046"/>
    <mergeCell ref="P2045:Q2046"/>
    <mergeCell ref="R2045:S2046"/>
    <mergeCell ref="T2045:U2046"/>
    <mergeCell ref="V2045:W2046"/>
    <mergeCell ref="X2045:Y2046"/>
    <mergeCell ref="Z2045:AA2046"/>
    <mergeCell ref="AB2045:AC2046"/>
    <mergeCell ref="AD2045:AE2046"/>
    <mergeCell ref="AF2045:AG2046"/>
    <mergeCell ref="AH2045:AI2046"/>
    <mergeCell ref="AJ2045:AK2046"/>
    <mergeCell ref="AL2045:AM2046"/>
    <mergeCell ref="AN2045:AO2046"/>
    <mergeCell ref="AP2045:AQ2046"/>
    <mergeCell ref="AR2045:AS2046"/>
    <mergeCell ref="AT2045:AU2046"/>
    <mergeCell ref="AV2045:AW2046"/>
    <mergeCell ref="AX2045:AY2046"/>
    <mergeCell ref="AZ2045:BA2046"/>
    <mergeCell ref="BB2045:BC2046"/>
    <mergeCell ref="BD2045:BE2046"/>
    <mergeCell ref="BF2045:BG2046"/>
    <mergeCell ref="BH2045:BI2046"/>
    <mergeCell ref="BJ2045:BK2046"/>
    <mergeCell ref="BL2045:BN2046"/>
    <mergeCell ref="C2046:D2046"/>
    <mergeCell ref="G2045:G2046"/>
    <mergeCell ref="B2043:B2044"/>
    <mergeCell ref="C2043:D2043"/>
    <mergeCell ref="E2043:E2044"/>
    <mergeCell ref="F2043:F2044"/>
    <mergeCell ref="H2043:I2044"/>
    <mergeCell ref="J2043:K2044"/>
    <mergeCell ref="AL2043:AM2044"/>
    <mergeCell ref="AN2043:AO2044"/>
    <mergeCell ref="L2043:M2044"/>
    <mergeCell ref="N2043:O2044"/>
    <mergeCell ref="P2043:Q2044"/>
    <mergeCell ref="R2043:S2044"/>
    <mergeCell ref="T2043:U2044"/>
    <mergeCell ref="V2043:W2044"/>
    <mergeCell ref="BF2043:BG2044"/>
    <mergeCell ref="BH2043:BI2044"/>
    <mergeCell ref="BJ2043:BK2044"/>
    <mergeCell ref="BL2043:BN2044"/>
    <mergeCell ref="X2043:Y2044"/>
    <mergeCell ref="Z2043:AA2044"/>
    <mergeCell ref="AB2043:AC2044"/>
    <mergeCell ref="AD2043:AE2044"/>
    <mergeCell ref="AF2043:AG2044"/>
    <mergeCell ref="BB2043:BC2044"/>
    <mergeCell ref="C2044:D2044"/>
    <mergeCell ref="AT2043:AU2044"/>
    <mergeCell ref="AV2043:AW2044"/>
    <mergeCell ref="AX2043:AY2044"/>
    <mergeCell ref="AZ2043:BA2044"/>
    <mergeCell ref="BD2043:BE2044"/>
    <mergeCell ref="AP2043:AQ2044"/>
    <mergeCell ref="AR2043:AS2044"/>
    <mergeCell ref="AH2043:AI2044"/>
    <mergeCell ref="AJ2043:AK2044"/>
    <mergeCell ref="G2043:G2044"/>
    <mergeCell ref="B2041:B2042"/>
    <mergeCell ref="C2041:D2041"/>
    <mergeCell ref="E2041:E2042"/>
    <mergeCell ref="F2041:F2042"/>
    <mergeCell ref="H2041:I2042"/>
    <mergeCell ref="J2041:K2042"/>
    <mergeCell ref="L2041:M2042"/>
    <mergeCell ref="N2041:O2042"/>
    <mergeCell ref="P2041:Q2042"/>
    <mergeCell ref="R2041:S2042"/>
    <mergeCell ref="T2041:U2042"/>
    <mergeCell ref="V2041:W2042"/>
    <mergeCell ref="X2041:Y2042"/>
    <mergeCell ref="Z2041:AA2042"/>
    <mergeCell ref="AB2041:AC2042"/>
    <mergeCell ref="AD2041:AE2042"/>
    <mergeCell ref="AF2041:AG2042"/>
    <mergeCell ref="AH2041:AI2042"/>
    <mergeCell ref="AJ2041:AK2042"/>
    <mergeCell ref="AL2041:AM2042"/>
    <mergeCell ref="AN2041:AO2042"/>
    <mergeCell ref="AP2041:AQ2042"/>
    <mergeCell ref="AR2041:AS2042"/>
    <mergeCell ref="AT2041:AU2042"/>
    <mergeCell ref="AV2041:AW2042"/>
    <mergeCell ref="AX2041:AY2042"/>
    <mergeCell ref="AZ2041:BA2042"/>
    <mergeCell ref="BB2041:BC2042"/>
    <mergeCell ref="BD2041:BE2042"/>
    <mergeCell ref="BF2041:BG2042"/>
    <mergeCell ref="BH2041:BI2042"/>
    <mergeCell ref="BJ2041:BK2042"/>
    <mergeCell ref="BL2041:BN2042"/>
    <mergeCell ref="C2042:D2042"/>
    <mergeCell ref="G2041:G2042"/>
    <mergeCell ref="B2039:B2040"/>
    <mergeCell ref="C2039:D2039"/>
    <mergeCell ref="E2039:E2040"/>
    <mergeCell ref="F2039:F2040"/>
    <mergeCell ref="H2039:I2040"/>
    <mergeCell ref="J2039:K2040"/>
    <mergeCell ref="AL2039:AM2040"/>
    <mergeCell ref="AN2039:AO2040"/>
    <mergeCell ref="L2039:M2040"/>
    <mergeCell ref="N2039:O2040"/>
    <mergeCell ref="P2039:Q2040"/>
    <mergeCell ref="R2039:S2040"/>
    <mergeCell ref="T2039:U2040"/>
    <mergeCell ref="V2039:W2040"/>
    <mergeCell ref="BF2039:BG2040"/>
    <mergeCell ref="BH2039:BI2040"/>
    <mergeCell ref="BJ2039:BK2040"/>
    <mergeCell ref="BL2039:BN2040"/>
    <mergeCell ref="X2039:Y2040"/>
    <mergeCell ref="Z2039:AA2040"/>
    <mergeCell ref="AB2039:AC2040"/>
    <mergeCell ref="AD2039:AE2040"/>
    <mergeCell ref="AF2039:AG2040"/>
    <mergeCell ref="BB2039:BC2040"/>
    <mergeCell ref="C2040:D2040"/>
    <mergeCell ref="AT2039:AU2040"/>
    <mergeCell ref="AV2039:AW2040"/>
    <mergeCell ref="AX2039:AY2040"/>
    <mergeCell ref="AZ2039:BA2040"/>
    <mergeCell ref="BD2039:BE2040"/>
    <mergeCell ref="AP2039:AQ2040"/>
    <mergeCell ref="AR2039:AS2040"/>
    <mergeCell ref="AH2039:AI2040"/>
    <mergeCell ref="AJ2039:AK2040"/>
    <mergeCell ref="G2039:G2040"/>
    <mergeCell ref="B2037:B2038"/>
    <mergeCell ref="C2037:D2037"/>
    <mergeCell ref="E2037:E2038"/>
    <mergeCell ref="F2037:F2038"/>
    <mergeCell ref="H2037:I2038"/>
    <mergeCell ref="J2037:K2038"/>
    <mergeCell ref="L2037:M2038"/>
    <mergeCell ref="N2037:O2038"/>
    <mergeCell ref="P2037:Q2038"/>
    <mergeCell ref="R2037:S2038"/>
    <mergeCell ref="T2037:U2038"/>
    <mergeCell ref="V2037:W2038"/>
    <mergeCell ref="X2037:Y2038"/>
    <mergeCell ref="Z2037:AA2038"/>
    <mergeCell ref="AB2037:AC2038"/>
    <mergeCell ref="AD2037:AE2038"/>
    <mergeCell ref="AF2037:AG2038"/>
    <mergeCell ref="AH2037:AI2038"/>
    <mergeCell ref="AJ2037:AK2038"/>
    <mergeCell ref="AL2037:AM2038"/>
    <mergeCell ref="AN2037:AO2038"/>
    <mergeCell ref="AP2037:AQ2038"/>
    <mergeCell ref="AR2037:AS2038"/>
    <mergeCell ref="AT2037:AU2038"/>
    <mergeCell ref="AV2037:AW2038"/>
    <mergeCell ref="AX2037:AY2038"/>
    <mergeCell ref="AZ2037:BA2038"/>
    <mergeCell ref="BB2037:BC2038"/>
    <mergeCell ref="BD2037:BE2038"/>
    <mergeCell ref="BF2037:BG2038"/>
    <mergeCell ref="BH2037:BI2038"/>
    <mergeCell ref="BJ2037:BK2038"/>
    <mergeCell ref="BL2037:BN2038"/>
    <mergeCell ref="C2038:D2038"/>
    <mergeCell ref="G2037:G2038"/>
    <mergeCell ref="B2035:B2036"/>
    <mergeCell ref="C2035:D2035"/>
    <mergeCell ref="E2035:E2036"/>
    <mergeCell ref="F2035:F2036"/>
    <mergeCell ref="H2035:I2036"/>
    <mergeCell ref="J2035:K2036"/>
    <mergeCell ref="AL2035:AM2036"/>
    <mergeCell ref="AN2035:AO2036"/>
    <mergeCell ref="L2035:M2036"/>
    <mergeCell ref="N2035:O2036"/>
    <mergeCell ref="P2035:Q2036"/>
    <mergeCell ref="R2035:S2036"/>
    <mergeCell ref="T2035:U2036"/>
    <mergeCell ref="V2035:W2036"/>
    <mergeCell ref="BF2035:BG2036"/>
    <mergeCell ref="BH2035:BI2036"/>
    <mergeCell ref="BJ2035:BK2036"/>
    <mergeCell ref="BL2035:BN2036"/>
    <mergeCell ref="X2035:Y2036"/>
    <mergeCell ref="Z2035:AA2036"/>
    <mergeCell ref="AB2035:AC2036"/>
    <mergeCell ref="AD2035:AE2036"/>
    <mergeCell ref="AF2035:AG2036"/>
    <mergeCell ref="BB2035:BC2036"/>
    <mergeCell ref="C2036:D2036"/>
    <mergeCell ref="AT2035:AU2036"/>
    <mergeCell ref="AV2035:AW2036"/>
    <mergeCell ref="AX2035:AY2036"/>
    <mergeCell ref="AZ2035:BA2036"/>
    <mergeCell ref="BD2035:BE2036"/>
    <mergeCell ref="AP2035:AQ2036"/>
    <mergeCell ref="AR2035:AS2036"/>
    <mergeCell ref="AH2035:AI2036"/>
    <mergeCell ref="AJ2035:AK2036"/>
    <mergeCell ref="G2035:G2036"/>
    <mergeCell ref="B2033:B2034"/>
    <mergeCell ref="C2033:D2033"/>
    <mergeCell ref="E2033:E2034"/>
    <mergeCell ref="F2033:F2034"/>
    <mergeCell ref="H2033:I2034"/>
    <mergeCell ref="J2033:K2034"/>
    <mergeCell ref="L2033:M2034"/>
    <mergeCell ref="N2033:O2034"/>
    <mergeCell ref="P2033:Q2034"/>
    <mergeCell ref="R2033:S2034"/>
    <mergeCell ref="T2033:U2034"/>
    <mergeCell ref="V2033:W2034"/>
    <mergeCell ref="X2033:Y2034"/>
    <mergeCell ref="Z2033:AA2034"/>
    <mergeCell ref="AB2033:AC2034"/>
    <mergeCell ref="AD2033:AE2034"/>
    <mergeCell ref="AF2033:AG2034"/>
    <mergeCell ref="AH2033:AI2034"/>
    <mergeCell ref="AJ2033:AK2034"/>
    <mergeCell ref="AL2033:AM2034"/>
    <mergeCell ref="AN2033:AO2034"/>
    <mergeCell ref="AP2033:AQ2034"/>
    <mergeCell ref="AR2033:AS2034"/>
    <mergeCell ref="AT2033:AU2034"/>
    <mergeCell ref="AV2033:AW2034"/>
    <mergeCell ref="AX2033:AY2034"/>
    <mergeCell ref="AZ2033:BA2034"/>
    <mergeCell ref="BB2033:BC2034"/>
    <mergeCell ref="BD2033:BE2034"/>
    <mergeCell ref="BF2033:BG2034"/>
    <mergeCell ref="BH2033:BI2034"/>
    <mergeCell ref="BJ2033:BK2034"/>
    <mergeCell ref="BL2033:BN2034"/>
    <mergeCell ref="C2034:D2034"/>
    <mergeCell ref="G2033:G2034"/>
    <mergeCell ref="B2031:B2032"/>
    <mergeCell ref="C2031:D2031"/>
    <mergeCell ref="E2031:E2032"/>
    <mergeCell ref="F2031:F2032"/>
    <mergeCell ref="H2031:I2032"/>
    <mergeCell ref="J2031:K2032"/>
    <mergeCell ref="AL2031:AM2032"/>
    <mergeCell ref="AN2031:AO2032"/>
    <mergeCell ref="L2031:M2032"/>
    <mergeCell ref="N2031:O2032"/>
    <mergeCell ref="P2031:Q2032"/>
    <mergeCell ref="R2031:S2032"/>
    <mergeCell ref="T2031:U2032"/>
    <mergeCell ref="V2031:W2032"/>
    <mergeCell ref="BF2031:BG2032"/>
    <mergeCell ref="BH2031:BI2032"/>
    <mergeCell ref="BJ2031:BK2032"/>
    <mergeCell ref="BL2031:BN2032"/>
    <mergeCell ref="X2031:Y2032"/>
    <mergeCell ref="Z2031:AA2032"/>
    <mergeCell ref="AB2031:AC2032"/>
    <mergeCell ref="AD2031:AE2032"/>
    <mergeCell ref="AF2031:AG2032"/>
    <mergeCell ref="BB2031:BC2032"/>
    <mergeCell ref="C2032:D2032"/>
    <mergeCell ref="AT2031:AU2032"/>
    <mergeCell ref="AV2031:AW2032"/>
    <mergeCell ref="AX2031:AY2032"/>
    <mergeCell ref="AZ2031:BA2032"/>
    <mergeCell ref="BD2031:BE2032"/>
    <mergeCell ref="AP2031:AQ2032"/>
    <mergeCell ref="AR2031:AS2032"/>
    <mergeCell ref="AH2031:AI2032"/>
    <mergeCell ref="AJ2031:AK2032"/>
    <mergeCell ref="G2031:G2032"/>
    <mergeCell ref="B2029:B2030"/>
    <mergeCell ref="C2029:D2029"/>
    <mergeCell ref="E2029:E2030"/>
    <mergeCell ref="F2029:F2030"/>
    <mergeCell ref="H2029:I2030"/>
    <mergeCell ref="J2029:K2030"/>
    <mergeCell ref="G2029:G2030"/>
    <mergeCell ref="L2029:M2030"/>
    <mergeCell ref="N2029:O2030"/>
    <mergeCell ref="P2029:Q2030"/>
    <mergeCell ref="R2029:S2030"/>
    <mergeCell ref="T2029:U2030"/>
    <mergeCell ref="V2029:W2030"/>
    <mergeCell ref="X2029:Y2030"/>
    <mergeCell ref="Z2029:AA2030"/>
    <mergeCell ref="AB2029:AC2030"/>
    <mergeCell ref="AD2029:AE2030"/>
    <mergeCell ref="AF2029:AG2030"/>
    <mergeCell ref="AH2029:AI2030"/>
    <mergeCell ref="AJ2029:AK2030"/>
    <mergeCell ref="AL2029:AM2030"/>
    <mergeCell ref="AN2029:AO2030"/>
    <mergeCell ref="AP2029:AQ2030"/>
    <mergeCell ref="AR2029:AS2030"/>
    <mergeCell ref="AT2029:AU2030"/>
    <mergeCell ref="AV2029:AW2030"/>
    <mergeCell ref="AX2029:AY2030"/>
    <mergeCell ref="AZ2029:BA2030"/>
    <mergeCell ref="BB2029:BC2030"/>
    <mergeCell ref="BD2029:BE2030"/>
    <mergeCell ref="BF2029:BG2030"/>
    <mergeCell ref="BH2029:BI2030"/>
    <mergeCell ref="BJ2029:BK2030"/>
    <mergeCell ref="C2030:D2030"/>
    <mergeCell ref="BD2026:BE2026"/>
    <mergeCell ref="BF2026:BG2026"/>
    <mergeCell ref="BH2026:BI2026"/>
    <mergeCell ref="BJ2026:BK2026"/>
    <mergeCell ref="B2027:B2028"/>
    <mergeCell ref="C2027:D2027"/>
    <mergeCell ref="E2027:E2028"/>
    <mergeCell ref="F2027:F2028"/>
    <mergeCell ref="H2027:I2028"/>
    <mergeCell ref="J2027:K2028"/>
    <mergeCell ref="C2028:D2028"/>
    <mergeCell ref="L2027:M2028"/>
    <mergeCell ref="N2027:O2028"/>
    <mergeCell ref="P2027:Q2028"/>
    <mergeCell ref="R2027:S2028"/>
    <mergeCell ref="T2027:U2028"/>
    <mergeCell ref="V2027:W2028"/>
    <mergeCell ref="X2027:Y2028"/>
    <mergeCell ref="Z2027:AA2028"/>
    <mergeCell ref="AB2027:AC2028"/>
    <mergeCell ref="AD2027:AE2028"/>
    <mergeCell ref="AF2027:AG2028"/>
    <mergeCell ref="AH2027:AI2028"/>
    <mergeCell ref="AJ2027:AK2028"/>
    <mergeCell ref="AL2027:AM2028"/>
    <mergeCell ref="AN2027:AO2028"/>
    <mergeCell ref="AP2027:AQ2028"/>
    <mergeCell ref="AR2027:AS2028"/>
    <mergeCell ref="BF2027:BG2028"/>
    <mergeCell ref="BH2027:BI2028"/>
    <mergeCell ref="BJ2027:BK2028"/>
    <mergeCell ref="AT2027:AU2028"/>
    <mergeCell ref="AV2027:AW2028"/>
    <mergeCell ref="AX2027:AY2028"/>
    <mergeCell ref="AZ2027:BA2028"/>
    <mergeCell ref="BD2027:BE2028"/>
    <mergeCell ref="BB2027:BC2028"/>
    <mergeCell ref="G2025:G2026"/>
    <mergeCell ref="G2027:G2028"/>
    <mergeCell ref="Z2025:AA2026"/>
    <mergeCell ref="AB2025:AG2025"/>
    <mergeCell ref="AH2025:AM2025"/>
    <mergeCell ref="D2011:E2011"/>
    <mergeCell ref="J2011:K2011"/>
    <mergeCell ref="L2011:M2011"/>
    <mergeCell ref="N2011:O2011"/>
    <mergeCell ref="AT2010:AU2010"/>
    <mergeCell ref="BB2015:BE2015"/>
    <mergeCell ref="BF2015:BH2015"/>
    <mergeCell ref="BJ2015:BL2015"/>
    <mergeCell ref="W2015:Y2015"/>
    <mergeCell ref="B2013:C2013"/>
    <mergeCell ref="D2013:E2013"/>
    <mergeCell ref="H2013:J2013"/>
    <mergeCell ref="L2013:N2013"/>
    <mergeCell ref="O2013:R2013"/>
    <mergeCell ref="S2013:U2013"/>
    <mergeCell ref="B2015:C2015"/>
    <mergeCell ref="D2015:E2015"/>
    <mergeCell ref="H2015:J2015"/>
    <mergeCell ref="L2015:N2015"/>
    <mergeCell ref="O2015:R2015"/>
    <mergeCell ref="S2015:U2015"/>
    <mergeCell ref="C2022:D2022"/>
    <mergeCell ref="E2022:AC2022"/>
    <mergeCell ref="BA2022:BC2022"/>
    <mergeCell ref="BD2022:BM2022"/>
    <mergeCell ref="AN188:AP188"/>
    <mergeCell ref="AQ188:AT188"/>
    <mergeCell ref="AU188:AW188"/>
    <mergeCell ref="AY188:BA188"/>
    <mergeCell ref="BB188:BE188"/>
    <mergeCell ref="BF188:BH188"/>
    <mergeCell ref="N2026:O2026"/>
    <mergeCell ref="P2026:Q2026"/>
    <mergeCell ref="E2020:AC2020"/>
    <mergeCell ref="AN2025:AS2025"/>
    <mergeCell ref="AT2025:AY2025"/>
    <mergeCell ref="AX2026:AY2026"/>
    <mergeCell ref="AZ2025:BE2025"/>
    <mergeCell ref="F2025:F2026"/>
    <mergeCell ref="BF2025:BK2025"/>
    <mergeCell ref="B2025:B2026"/>
    <mergeCell ref="C2025:D2026"/>
    <mergeCell ref="H2025:I2026"/>
    <mergeCell ref="J2025:O2025"/>
    <mergeCell ref="P2025:U2025"/>
    <mergeCell ref="V2025:W2026"/>
    <mergeCell ref="J2026:K2026"/>
    <mergeCell ref="R2026:S2026"/>
    <mergeCell ref="T2026:U2026"/>
    <mergeCell ref="L2026:M2026"/>
    <mergeCell ref="BL2025:BN2026"/>
    <mergeCell ref="AH2026:AI2026"/>
    <mergeCell ref="AJ2026:AK2026"/>
    <mergeCell ref="AL2026:AM2026"/>
    <mergeCell ref="AN2026:AO2026"/>
    <mergeCell ref="AR2026:AS2026"/>
    <mergeCell ref="AT2026:AU2026"/>
    <mergeCell ref="AV2026:AW2026"/>
    <mergeCell ref="AZ2026:BA2026"/>
    <mergeCell ref="BB2026:BC2026"/>
    <mergeCell ref="AB2026:AC2026"/>
    <mergeCell ref="AD2026:AE2026"/>
    <mergeCell ref="AF2026:AG2026"/>
    <mergeCell ref="AP2026:AQ2026"/>
    <mergeCell ref="B2008:C2009"/>
    <mergeCell ref="D2008:E2009"/>
    <mergeCell ref="H2008:I2009"/>
    <mergeCell ref="J2008:K2009"/>
    <mergeCell ref="L2008:M2009"/>
    <mergeCell ref="N2008:O2009"/>
    <mergeCell ref="P2008:Q2009"/>
    <mergeCell ref="R2008:S2009"/>
    <mergeCell ref="T2008:U2009"/>
    <mergeCell ref="V2008:W2009"/>
    <mergeCell ref="X2008:Y2009"/>
    <mergeCell ref="Z2008:AA2009"/>
    <mergeCell ref="AB2008:AC2009"/>
    <mergeCell ref="AD2008:AE2009"/>
    <mergeCell ref="AF2008:AG2009"/>
    <mergeCell ref="AH2008:AI2009"/>
    <mergeCell ref="AJ2008:AK2009"/>
    <mergeCell ref="AL2008:AM2009"/>
    <mergeCell ref="AN2008:AO2009"/>
    <mergeCell ref="AP2008:AQ2009"/>
    <mergeCell ref="AR2008:AS2009"/>
    <mergeCell ref="AT2008:AU2009"/>
    <mergeCell ref="AV2008:AW2009"/>
    <mergeCell ref="AX2008:AY2009"/>
    <mergeCell ref="AZ2008:BA2009"/>
    <mergeCell ref="BB2008:BC2009"/>
    <mergeCell ref="BD2008:BE2009"/>
    <mergeCell ref="BF2008:BG2009"/>
    <mergeCell ref="BH2008:BI2009"/>
    <mergeCell ref="BJ2008:BK2009"/>
    <mergeCell ref="BL2008:BN2009"/>
    <mergeCell ref="B2010:C2010"/>
    <mergeCell ref="D2010:E2010"/>
    <mergeCell ref="H2010:I2010"/>
    <mergeCell ref="J2010:K2010"/>
    <mergeCell ref="L2010:M2010"/>
    <mergeCell ref="N2010:O2010"/>
    <mergeCell ref="P2010:Q2010"/>
    <mergeCell ref="R2010:S2010"/>
    <mergeCell ref="T2010:U2010"/>
    <mergeCell ref="V2010:W2010"/>
    <mergeCell ref="X2010:Y2010"/>
    <mergeCell ref="Z2010:AA2010"/>
    <mergeCell ref="AB2010:AC2010"/>
    <mergeCell ref="AD2010:AE2010"/>
    <mergeCell ref="AF2010:AG2010"/>
    <mergeCell ref="BB2010:BC2010"/>
    <mergeCell ref="BD2010:BE2010"/>
    <mergeCell ref="AH2010:AI2010"/>
    <mergeCell ref="AJ2010:AK2010"/>
    <mergeCell ref="AL2010:AM2010"/>
    <mergeCell ref="AN2010:AO2010"/>
    <mergeCell ref="AP2010:AQ2010"/>
    <mergeCell ref="AR2010:AS2010"/>
    <mergeCell ref="BF2010:BG2010"/>
    <mergeCell ref="BH2010:BI2010"/>
    <mergeCell ref="BJ2010:BK2010"/>
    <mergeCell ref="BL2010:BN2010"/>
    <mergeCell ref="AR2002:AS2003"/>
    <mergeCell ref="AT2002:AU2003"/>
    <mergeCell ref="AV2002:AW2003"/>
    <mergeCell ref="AX2002:AY2003"/>
    <mergeCell ref="AZ2002:BA2003"/>
    <mergeCell ref="BB2002:BC2003"/>
    <mergeCell ref="BD2002:BE2003"/>
    <mergeCell ref="BF2002:BG2003"/>
    <mergeCell ref="BH2002:BI2003"/>
    <mergeCell ref="BJ2002:BK2003"/>
    <mergeCell ref="BL2002:BN2003"/>
    <mergeCell ref="C2003:D2003"/>
    <mergeCell ref="G2002:G2003"/>
    <mergeCell ref="B2000:B2001"/>
    <mergeCell ref="C2000:D2000"/>
    <mergeCell ref="E2000:E2001"/>
    <mergeCell ref="F2000:F2001"/>
    <mergeCell ref="H2000:I2001"/>
    <mergeCell ref="J2000:K2001"/>
    <mergeCell ref="AL2000:AM2001"/>
    <mergeCell ref="AN2000:AO2001"/>
    <mergeCell ref="L2000:M2001"/>
    <mergeCell ref="N2000:O2001"/>
    <mergeCell ref="P2000:Q2001"/>
    <mergeCell ref="R2000:S2001"/>
    <mergeCell ref="T2000:U2001"/>
    <mergeCell ref="V2000:W2001"/>
    <mergeCell ref="BF2000:BG2001"/>
    <mergeCell ref="BH2000:BI2001"/>
    <mergeCell ref="BJ2000:BK2001"/>
    <mergeCell ref="BL2000:BN2001"/>
    <mergeCell ref="X2000:Y2001"/>
    <mergeCell ref="Z2000:AA2001"/>
    <mergeCell ref="AB2000:AC2001"/>
    <mergeCell ref="AD2000:AE2001"/>
    <mergeCell ref="AF2000:AG2001"/>
    <mergeCell ref="BB2000:BC2001"/>
    <mergeCell ref="C2001:D2001"/>
    <mergeCell ref="AT2000:AU2001"/>
    <mergeCell ref="AV2000:AW2001"/>
    <mergeCell ref="AX2000:AY2001"/>
    <mergeCell ref="AZ2000:BA2001"/>
    <mergeCell ref="BD2000:BE2001"/>
    <mergeCell ref="AP2000:AQ2001"/>
    <mergeCell ref="AR2000:AS2001"/>
    <mergeCell ref="AH2000:AI2001"/>
    <mergeCell ref="AJ2000:AK2001"/>
    <mergeCell ref="G2000:G2001"/>
    <mergeCell ref="AN2002:AO2003"/>
    <mergeCell ref="AP2002:AQ2003"/>
    <mergeCell ref="B1998:B1999"/>
    <mergeCell ref="C1998:D1998"/>
    <mergeCell ref="E1998:E1999"/>
    <mergeCell ref="F1998:F1999"/>
    <mergeCell ref="H1998:I1999"/>
    <mergeCell ref="J1998:K1999"/>
    <mergeCell ref="L1998:M1999"/>
    <mergeCell ref="N1998:O1999"/>
    <mergeCell ref="P1998:Q1999"/>
    <mergeCell ref="R1998:S1999"/>
    <mergeCell ref="T1998:U1999"/>
    <mergeCell ref="V1998:W1999"/>
    <mergeCell ref="X1998:Y1999"/>
    <mergeCell ref="Z1998:AA1999"/>
    <mergeCell ref="AB1998:AC1999"/>
    <mergeCell ref="AD1998:AE1999"/>
    <mergeCell ref="AF1998:AG1999"/>
    <mergeCell ref="AH1998:AI1999"/>
    <mergeCell ref="AJ1998:AK1999"/>
    <mergeCell ref="AL1998:AM1999"/>
    <mergeCell ref="AN1998:AO1999"/>
    <mergeCell ref="AP1998:AQ1999"/>
    <mergeCell ref="AR1998:AS1999"/>
    <mergeCell ref="AT1998:AU1999"/>
    <mergeCell ref="AV1998:AW1999"/>
    <mergeCell ref="AX1998:AY1999"/>
    <mergeCell ref="AZ1998:BA1999"/>
    <mergeCell ref="BB1998:BC1999"/>
    <mergeCell ref="BD1998:BE1999"/>
    <mergeCell ref="BF1998:BG1999"/>
    <mergeCell ref="BH1998:BI1999"/>
    <mergeCell ref="BJ1998:BK1999"/>
    <mergeCell ref="BL1998:BN1999"/>
    <mergeCell ref="C1999:D1999"/>
    <mergeCell ref="G1998:G1999"/>
    <mergeCell ref="B1996:B1997"/>
    <mergeCell ref="C1996:D1996"/>
    <mergeCell ref="E1996:E1997"/>
    <mergeCell ref="F1996:F1997"/>
    <mergeCell ref="H1996:I1997"/>
    <mergeCell ref="J1996:K1997"/>
    <mergeCell ref="AL1996:AM1997"/>
    <mergeCell ref="AN1996:AO1997"/>
    <mergeCell ref="L1996:M1997"/>
    <mergeCell ref="N1996:O1997"/>
    <mergeCell ref="P1996:Q1997"/>
    <mergeCell ref="R1996:S1997"/>
    <mergeCell ref="T1996:U1997"/>
    <mergeCell ref="V1996:W1997"/>
    <mergeCell ref="BF1996:BG1997"/>
    <mergeCell ref="BH1996:BI1997"/>
    <mergeCell ref="BJ1996:BK1997"/>
    <mergeCell ref="BL1996:BN1997"/>
    <mergeCell ref="X1996:Y1997"/>
    <mergeCell ref="Z1996:AA1997"/>
    <mergeCell ref="AB1996:AC1997"/>
    <mergeCell ref="AD1996:AE1997"/>
    <mergeCell ref="AF1996:AG1997"/>
    <mergeCell ref="BB1996:BC1997"/>
    <mergeCell ref="C1997:D1997"/>
    <mergeCell ref="AT1996:AU1997"/>
    <mergeCell ref="AV1996:AW1997"/>
    <mergeCell ref="AX1996:AY1997"/>
    <mergeCell ref="AZ1996:BA1997"/>
    <mergeCell ref="BD1996:BE1997"/>
    <mergeCell ref="AP1996:AQ1997"/>
    <mergeCell ref="AR1996:AS1997"/>
    <mergeCell ref="AH1996:AI1997"/>
    <mergeCell ref="AJ1996:AK1997"/>
    <mergeCell ref="G1996:G1997"/>
    <mergeCell ref="B1994:B1995"/>
    <mergeCell ref="C1994:D1994"/>
    <mergeCell ref="E1994:E1995"/>
    <mergeCell ref="F1994:F1995"/>
    <mergeCell ref="H1994:I1995"/>
    <mergeCell ref="J1994:K1995"/>
    <mergeCell ref="L1994:M1995"/>
    <mergeCell ref="N1994:O1995"/>
    <mergeCell ref="P1994:Q1995"/>
    <mergeCell ref="R1994:S1995"/>
    <mergeCell ref="T1994:U1995"/>
    <mergeCell ref="V1994:W1995"/>
    <mergeCell ref="X1994:Y1995"/>
    <mergeCell ref="Z1994:AA1995"/>
    <mergeCell ref="AB1994:AC1995"/>
    <mergeCell ref="AD1994:AE1995"/>
    <mergeCell ref="AF1994:AG1995"/>
    <mergeCell ref="AH1994:AI1995"/>
    <mergeCell ref="AJ1994:AK1995"/>
    <mergeCell ref="AL1994:AM1995"/>
    <mergeCell ref="AN1994:AO1995"/>
    <mergeCell ref="AP1994:AQ1995"/>
    <mergeCell ref="AR1994:AS1995"/>
    <mergeCell ref="AT1994:AU1995"/>
    <mergeCell ref="AV1994:AW1995"/>
    <mergeCell ref="AX1994:AY1995"/>
    <mergeCell ref="AZ1994:BA1995"/>
    <mergeCell ref="BB1994:BC1995"/>
    <mergeCell ref="BD1994:BE1995"/>
    <mergeCell ref="BF1994:BG1995"/>
    <mergeCell ref="BH1994:BI1995"/>
    <mergeCell ref="BJ1994:BK1995"/>
    <mergeCell ref="BL1994:BN1995"/>
    <mergeCell ref="C1995:D1995"/>
    <mergeCell ref="B1992:B1993"/>
    <mergeCell ref="C1992:D1992"/>
    <mergeCell ref="E1992:E1993"/>
    <mergeCell ref="F1992:F1993"/>
    <mergeCell ref="H1992:I1993"/>
    <mergeCell ref="J1992:K1993"/>
    <mergeCell ref="AL1992:AM1993"/>
    <mergeCell ref="AN1992:AO1993"/>
    <mergeCell ref="L1992:M1993"/>
    <mergeCell ref="N1992:O1993"/>
    <mergeCell ref="P1992:Q1993"/>
    <mergeCell ref="R1992:S1993"/>
    <mergeCell ref="T1992:U1993"/>
    <mergeCell ref="V1992:W1993"/>
    <mergeCell ref="BF1992:BG1993"/>
    <mergeCell ref="BH1992:BI1993"/>
    <mergeCell ref="BJ1992:BK1993"/>
    <mergeCell ref="BL1992:BN1993"/>
    <mergeCell ref="X1992:Y1993"/>
    <mergeCell ref="Z1992:AA1993"/>
    <mergeCell ref="AB1992:AC1993"/>
    <mergeCell ref="AD1992:AE1993"/>
    <mergeCell ref="AF1992:AG1993"/>
    <mergeCell ref="BB1992:BC1993"/>
    <mergeCell ref="C1993:D1993"/>
    <mergeCell ref="AT1992:AU1993"/>
    <mergeCell ref="AV1992:AW1993"/>
    <mergeCell ref="AX1992:AY1993"/>
    <mergeCell ref="AZ1992:BA1993"/>
    <mergeCell ref="BD1992:BE1993"/>
    <mergeCell ref="AP1992:AQ1993"/>
    <mergeCell ref="AR1992:AS1993"/>
    <mergeCell ref="AH1992:AI1993"/>
    <mergeCell ref="AJ1992:AK1993"/>
    <mergeCell ref="BF1986:BG1987"/>
    <mergeCell ref="BH1986:BI1987"/>
    <mergeCell ref="BJ1986:BK1987"/>
    <mergeCell ref="B1986:B1987"/>
    <mergeCell ref="C1986:D1986"/>
    <mergeCell ref="E1986:E1987"/>
    <mergeCell ref="F1986:F1987"/>
    <mergeCell ref="H1986:I1987"/>
    <mergeCell ref="J1986:K1987"/>
    <mergeCell ref="L1986:M1987"/>
    <mergeCell ref="N1986:O1987"/>
    <mergeCell ref="P1986:Q1987"/>
    <mergeCell ref="R1986:S1987"/>
    <mergeCell ref="T1986:U1987"/>
    <mergeCell ref="V1986:W1987"/>
    <mergeCell ref="X1986:Y1987"/>
    <mergeCell ref="Z1986:AA1987"/>
    <mergeCell ref="AB1986:AC1987"/>
    <mergeCell ref="AD1986:AE1987"/>
    <mergeCell ref="AF1986:AG1987"/>
    <mergeCell ref="AH1986:AI1987"/>
    <mergeCell ref="AJ1986:AK1987"/>
    <mergeCell ref="AL1986:AM1987"/>
    <mergeCell ref="AN1986:AO1987"/>
    <mergeCell ref="AP1986:AQ1987"/>
    <mergeCell ref="AR1986:AS1987"/>
    <mergeCell ref="AT1986:AU1987"/>
    <mergeCell ref="B1990:B1991"/>
    <mergeCell ref="C1990:D1990"/>
    <mergeCell ref="E1990:E1991"/>
    <mergeCell ref="F1990:F1991"/>
    <mergeCell ref="H1990:I1991"/>
    <mergeCell ref="J1990:K1991"/>
    <mergeCell ref="L1990:M1991"/>
    <mergeCell ref="N1990:O1991"/>
    <mergeCell ref="P1990:Q1991"/>
    <mergeCell ref="R1990:S1991"/>
    <mergeCell ref="T1990:U1991"/>
    <mergeCell ref="V1990:W1991"/>
    <mergeCell ref="X1990:Y1991"/>
    <mergeCell ref="Z1990:AA1991"/>
    <mergeCell ref="AB1990:AC1991"/>
    <mergeCell ref="AD1990:AE1991"/>
    <mergeCell ref="AF1990:AG1991"/>
    <mergeCell ref="AH1990:AI1991"/>
    <mergeCell ref="AJ1990:AK1991"/>
    <mergeCell ref="AL1990:AM1991"/>
    <mergeCell ref="AN1990:AO1991"/>
    <mergeCell ref="AP1990:AQ1991"/>
    <mergeCell ref="AR1990:AS1991"/>
    <mergeCell ref="AT1990:AU1991"/>
    <mergeCell ref="AV1990:AW1991"/>
    <mergeCell ref="AX1990:AY1991"/>
    <mergeCell ref="AZ1990:BA1991"/>
    <mergeCell ref="BB1990:BC1991"/>
    <mergeCell ref="BD1990:BE1991"/>
    <mergeCell ref="BF1990:BG1991"/>
    <mergeCell ref="BH1990:BI1991"/>
    <mergeCell ref="BJ1990:BK1991"/>
    <mergeCell ref="C1991:D1991"/>
    <mergeCell ref="BF1984:BG1985"/>
    <mergeCell ref="BH1984:BI1985"/>
    <mergeCell ref="BJ1984:BK1985"/>
    <mergeCell ref="G1982:G1983"/>
    <mergeCell ref="L1982:M1983"/>
    <mergeCell ref="N1982:O1983"/>
    <mergeCell ref="P1982:Q1983"/>
    <mergeCell ref="R1982:S1983"/>
    <mergeCell ref="T1982:U1983"/>
    <mergeCell ref="V1982:W1983"/>
    <mergeCell ref="X1982:Y1983"/>
    <mergeCell ref="Z1982:AA1983"/>
    <mergeCell ref="AB1982:AC1983"/>
    <mergeCell ref="AD1982:AE1983"/>
    <mergeCell ref="AF1982:AG1983"/>
    <mergeCell ref="AH1982:AI1983"/>
    <mergeCell ref="AJ1982:AK1983"/>
    <mergeCell ref="E1982:E1983"/>
    <mergeCell ref="F1982:F1983"/>
    <mergeCell ref="H1982:I1983"/>
    <mergeCell ref="J1982:K1983"/>
    <mergeCell ref="AZ1982:BA1983"/>
    <mergeCell ref="AT1982:AU1983"/>
    <mergeCell ref="AV1982:AW1983"/>
    <mergeCell ref="AX1982:AY1983"/>
    <mergeCell ref="AL1982:AM1983"/>
    <mergeCell ref="AN1982:AO1983"/>
    <mergeCell ref="AP1982:AQ1983"/>
    <mergeCell ref="BL1986:BN1987"/>
    <mergeCell ref="C1987:D1987"/>
    <mergeCell ref="B1988:B1989"/>
    <mergeCell ref="C1988:D1988"/>
    <mergeCell ref="E1988:E1989"/>
    <mergeCell ref="F1988:F1989"/>
    <mergeCell ref="H1988:I1989"/>
    <mergeCell ref="J1988:K1989"/>
    <mergeCell ref="AL1988:AM1989"/>
    <mergeCell ref="AN1988:AO1989"/>
    <mergeCell ref="L1988:M1989"/>
    <mergeCell ref="N1988:O1989"/>
    <mergeCell ref="P1988:Q1989"/>
    <mergeCell ref="R1988:S1989"/>
    <mergeCell ref="T1988:U1989"/>
    <mergeCell ref="V1988:W1989"/>
    <mergeCell ref="BF1988:BG1989"/>
    <mergeCell ref="BH1988:BI1989"/>
    <mergeCell ref="BJ1988:BK1989"/>
    <mergeCell ref="BL1988:BN1989"/>
    <mergeCell ref="X1988:Y1989"/>
    <mergeCell ref="Z1988:AA1989"/>
    <mergeCell ref="AB1988:AC1989"/>
    <mergeCell ref="AD1988:AE1989"/>
    <mergeCell ref="AF1988:AG1989"/>
    <mergeCell ref="BB1988:BC1989"/>
    <mergeCell ref="C1989:D1989"/>
    <mergeCell ref="AT1988:AU1989"/>
    <mergeCell ref="AV1988:AW1989"/>
    <mergeCell ref="AX1988:AY1989"/>
    <mergeCell ref="AZ1988:BA1989"/>
    <mergeCell ref="BD1988:BE1989"/>
    <mergeCell ref="AP1988:AQ1989"/>
    <mergeCell ref="AR1988:AS1989"/>
    <mergeCell ref="AH1988:AI1989"/>
    <mergeCell ref="AJ1988:AK1989"/>
    <mergeCell ref="BF1978:BG1979"/>
    <mergeCell ref="BL1984:BN1985"/>
    <mergeCell ref="X1984:Y1985"/>
    <mergeCell ref="Z1984:AA1985"/>
    <mergeCell ref="AB1984:AC1985"/>
    <mergeCell ref="AD1984:AE1985"/>
    <mergeCell ref="AF1984:AG1985"/>
    <mergeCell ref="BB1984:BC1985"/>
    <mergeCell ref="C1985:D1985"/>
    <mergeCell ref="AT1984:AU1985"/>
    <mergeCell ref="AV1984:AW1985"/>
    <mergeCell ref="AX1984:AY1985"/>
    <mergeCell ref="AZ1984:BA1985"/>
    <mergeCell ref="BD1984:BE1985"/>
    <mergeCell ref="AP1984:AQ1985"/>
    <mergeCell ref="AR1984:AS1985"/>
    <mergeCell ref="AH1984:AI1985"/>
    <mergeCell ref="AJ1984:AK1985"/>
    <mergeCell ref="BB1982:BC1983"/>
    <mergeCell ref="BD1982:BE1983"/>
    <mergeCell ref="BF1982:BG1983"/>
    <mergeCell ref="BH1982:BI1983"/>
    <mergeCell ref="BJ1982:BK1983"/>
    <mergeCell ref="B1980:B1981"/>
    <mergeCell ref="C1980:D1980"/>
    <mergeCell ref="E1980:E1981"/>
    <mergeCell ref="F1980:F1981"/>
    <mergeCell ref="H1980:I1981"/>
    <mergeCell ref="J1980:K1981"/>
    <mergeCell ref="AL1980:AM1981"/>
    <mergeCell ref="AN1980:AO1981"/>
    <mergeCell ref="L1980:M1981"/>
    <mergeCell ref="N1980:O1981"/>
    <mergeCell ref="P1980:Q1981"/>
    <mergeCell ref="R1980:S1981"/>
    <mergeCell ref="T1980:U1981"/>
    <mergeCell ref="V1980:W1981"/>
    <mergeCell ref="BF1980:BG1981"/>
    <mergeCell ref="BH1980:BI1981"/>
    <mergeCell ref="BJ1980:BK1981"/>
    <mergeCell ref="BL1980:BN1981"/>
    <mergeCell ref="X1980:Y1981"/>
    <mergeCell ref="Z1980:AA1981"/>
    <mergeCell ref="AB1980:AC1981"/>
    <mergeCell ref="AD1980:AE1981"/>
    <mergeCell ref="AF1980:AG1981"/>
    <mergeCell ref="BB1980:BC1981"/>
    <mergeCell ref="C1981:D1981"/>
    <mergeCell ref="AT1980:AU1981"/>
    <mergeCell ref="AV1980:AW1981"/>
    <mergeCell ref="AX1980:AY1981"/>
    <mergeCell ref="AZ1980:BA1981"/>
    <mergeCell ref="BD1980:BE1981"/>
    <mergeCell ref="AP1980:AQ1981"/>
    <mergeCell ref="AR1980:AS1981"/>
    <mergeCell ref="AH1980:AI1981"/>
    <mergeCell ref="AJ1980:AK1981"/>
    <mergeCell ref="B1984:B1985"/>
    <mergeCell ref="C1984:D1984"/>
    <mergeCell ref="E1984:E1985"/>
    <mergeCell ref="F1984:F1985"/>
    <mergeCell ref="H1984:I1985"/>
    <mergeCell ref="J1984:K1985"/>
    <mergeCell ref="AL1984:AM1985"/>
    <mergeCell ref="AX1976:AY1977"/>
    <mergeCell ref="AZ1976:BA1977"/>
    <mergeCell ref="BD1976:BE1977"/>
    <mergeCell ref="AP1976:AQ1977"/>
    <mergeCell ref="AR1976:AS1977"/>
    <mergeCell ref="AH1976:AI1977"/>
    <mergeCell ref="AJ1976:AK1977"/>
    <mergeCell ref="B1978:B1979"/>
    <mergeCell ref="C1978:D1978"/>
    <mergeCell ref="E1978:E1979"/>
    <mergeCell ref="F1978:F1979"/>
    <mergeCell ref="H1978:I1979"/>
    <mergeCell ref="J1978:K1979"/>
    <mergeCell ref="L1978:M1979"/>
    <mergeCell ref="N1978:O1979"/>
    <mergeCell ref="P1978:Q1979"/>
    <mergeCell ref="R1978:S1979"/>
    <mergeCell ref="T1978:U1979"/>
    <mergeCell ref="V1978:W1979"/>
    <mergeCell ref="X1978:Y1979"/>
    <mergeCell ref="Z1978:AA1979"/>
    <mergeCell ref="AB1978:AC1979"/>
    <mergeCell ref="AD1978:AE1979"/>
    <mergeCell ref="AF1978:AG1979"/>
    <mergeCell ref="AH1978:AI1979"/>
    <mergeCell ref="AJ1978:AK1979"/>
    <mergeCell ref="AL1978:AM1979"/>
    <mergeCell ref="AN1978:AO1979"/>
    <mergeCell ref="AP1978:AQ1979"/>
    <mergeCell ref="AV1986:AW1987"/>
    <mergeCell ref="AX1986:AY1987"/>
    <mergeCell ref="AZ1986:BA1987"/>
    <mergeCell ref="BB1986:BC1987"/>
    <mergeCell ref="AZ1978:BA1979"/>
    <mergeCell ref="BB1978:BC1979"/>
    <mergeCell ref="BD1978:BE1979"/>
    <mergeCell ref="AN1984:AO1985"/>
    <mergeCell ref="L1984:M1985"/>
    <mergeCell ref="N1984:O1985"/>
    <mergeCell ref="P1984:Q1985"/>
    <mergeCell ref="R1984:S1985"/>
    <mergeCell ref="T1984:U1985"/>
    <mergeCell ref="V1984:W1985"/>
    <mergeCell ref="BD1986:BE1987"/>
    <mergeCell ref="B1974:B1975"/>
    <mergeCell ref="C1974:D1974"/>
    <mergeCell ref="E1974:E1975"/>
    <mergeCell ref="F1974:F1975"/>
    <mergeCell ref="H1974:I1975"/>
    <mergeCell ref="J1974:K1975"/>
    <mergeCell ref="L1974:M1975"/>
    <mergeCell ref="N1974:O1975"/>
    <mergeCell ref="P1974:Q1975"/>
    <mergeCell ref="R1974:S1975"/>
    <mergeCell ref="T1974:U1975"/>
    <mergeCell ref="V1974:W1975"/>
    <mergeCell ref="X1974:Y1975"/>
    <mergeCell ref="Z1974:AA1975"/>
    <mergeCell ref="AB1974:AC1975"/>
    <mergeCell ref="AD1974:AE1975"/>
    <mergeCell ref="AF1974:AG1975"/>
    <mergeCell ref="AH1974:AI1975"/>
    <mergeCell ref="AJ1974:AK1975"/>
    <mergeCell ref="AL1974:AM1975"/>
    <mergeCell ref="AN1974:AO1975"/>
    <mergeCell ref="AP1974:AQ1975"/>
    <mergeCell ref="AR1974:AS1975"/>
    <mergeCell ref="AT1974:AU1975"/>
    <mergeCell ref="AV1974:AW1975"/>
    <mergeCell ref="AX1974:AY1975"/>
    <mergeCell ref="AZ1974:BA1975"/>
    <mergeCell ref="BB1974:BC1975"/>
    <mergeCell ref="BD1974:BE1975"/>
    <mergeCell ref="BL1982:BN1983"/>
    <mergeCell ref="C1983:D1983"/>
    <mergeCell ref="B1982:B1983"/>
    <mergeCell ref="C1982:D1982"/>
    <mergeCell ref="BH1978:BI1979"/>
    <mergeCell ref="BJ1978:BK1979"/>
    <mergeCell ref="BL1978:BN1979"/>
    <mergeCell ref="C1979:D1979"/>
    <mergeCell ref="B1976:B1977"/>
    <mergeCell ref="C1976:D1976"/>
    <mergeCell ref="E1976:E1977"/>
    <mergeCell ref="F1976:F1977"/>
    <mergeCell ref="H1976:I1977"/>
    <mergeCell ref="J1976:K1977"/>
    <mergeCell ref="AL1976:AM1977"/>
    <mergeCell ref="AN1976:AO1977"/>
    <mergeCell ref="L1976:M1977"/>
    <mergeCell ref="N1976:O1977"/>
    <mergeCell ref="P1976:Q1977"/>
    <mergeCell ref="R1976:S1977"/>
    <mergeCell ref="T1976:U1977"/>
    <mergeCell ref="V1976:W1977"/>
    <mergeCell ref="BF1976:BG1977"/>
    <mergeCell ref="BH1976:BI1977"/>
    <mergeCell ref="BJ1976:BK1977"/>
    <mergeCell ref="BL1976:BN1977"/>
    <mergeCell ref="X1976:Y1977"/>
    <mergeCell ref="Z1976:AA1977"/>
    <mergeCell ref="AB1976:AC1977"/>
    <mergeCell ref="AD1976:AE1977"/>
    <mergeCell ref="AF1976:AG1977"/>
    <mergeCell ref="BB1976:BC1977"/>
    <mergeCell ref="C1977:D1977"/>
    <mergeCell ref="AT1976:AU1977"/>
    <mergeCell ref="AV1976:AW1977"/>
    <mergeCell ref="BF1974:BG1975"/>
    <mergeCell ref="BH1974:BI1975"/>
    <mergeCell ref="BJ1974:BK1975"/>
    <mergeCell ref="BL1974:BN1975"/>
    <mergeCell ref="C1975:D1975"/>
    <mergeCell ref="BL1970:BN1971"/>
    <mergeCell ref="C1971:D1971"/>
    <mergeCell ref="B1972:B1973"/>
    <mergeCell ref="C1972:D1972"/>
    <mergeCell ref="E1972:E1973"/>
    <mergeCell ref="F1972:F1973"/>
    <mergeCell ref="H1972:I1973"/>
    <mergeCell ref="J1972:K1973"/>
    <mergeCell ref="AL1972:AM1973"/>
    <mergeCell ref="AN1972:AO1973"/>
    <mergeCell ref="L1972:M1973"/>
    <mergeCell ref="N1972:O1973"/>
    <mergeCell ref="P1972:Q1973"/>
    <mergeCell ref="R1972:S1973"/>
    <mergeCell ref="T1972:U1973"/>
    <mergeCell ref="V1972:W1973"/>
    <mergeCell ref="BF1972:BG1973"/>
    <mergeCell ref="BH1972:BI1973"/>
    <mergeCell ref="BJ1972:BK1973"/>
    <mergeCell ref="BL1972:BN1973"/>
    <mergeCell ref="X1972:Y1973"/>
    <mergeCell ref="Z1972:AA1973"/>
    <mergeCell ref="AB1972:AC1973"/>
    <mergeCell ref="AD1972:AE1973"/>
    <mergeCell ref="AF1972:AG1973"/>
    <mergeCell ref="BB1972:BC1973"/>
    <mergeCell ref="C1973:D1973"/>
    <mergeCell ref="AT1972:AU1973"/>
    <mergeCell ref="AV1972:AW1973"/>
    <mergeCell ref="AX1972:AY1973"/>
    <mergeCell ref="AZ1972:BA1973"/>
    <mergeCell ref="BD1972:BE1973"/>
    <mergeCell ref="AP1972:AQ1973"/>
    <mergeCell ref="AR1972:AS1973"/>
    <mergeCell ref="AH1972:AI1973"/>
    <mergeCell ref="AJ1972:AK1973"/>
    <mergeCell ref="B1970:B1971"/>
    <mergeCell ref="C1970:D1970"/>
    <mergeCell ref="E1970:E1971"/>
    <mergeCell ref="F1970:F1971"/>
    <mergeCell ref="H1970:I1971"/>
    <mergeCell ref="J1970:K1971"/>
    <mergeCell ref="G1970:G1971"/>
    <mergeCell ref="L1970:M1971"/>
    <mergeCell ref="N1970:O1971"/>
    <mergeCell ref="P1970:Q1971"/>
    <mergeCell ref="R1970:S1971"/>
    <mergeCell ref="T1970:U1971"/>
    <mergeCell ref="V1970:W1971"/>
    <mergeCell ref="X1970:Y1971"/>
    <mergeCell ref="Z1970:AA1971"/>
    <mergeCell ref="AB1970:AC1971"/>
    <mergeCell ref="AD1970:AE1971"/>
    <mergeCell ref="AF1970:AG1971"/>
    <mergeCell ref="AH1970:AI1971"/>
    <mergeCell ref="AJ1970:AK1971"/>
    <mergeCell ref="AL1970:AM1971"/>
    <mergeCell ref="AN1970:AO1971"/>
    <mergeCell ref="AP1970:AQ1971"/>
    <mergeCell ref="AZ1970:BA1971"/>
    <mergeCell ref="BB1970:BC1971"/>
    <mergeCell ref="BD1970:BE1971"/>
    <mergeCell ref="BF1970:BG1971"/>
    <mergeCell ref="BH1970:BI1971"/>
    <mergeCell ref="BJ1970:BK1971"/>
    <mergeCell ref="BL1966:BN1967"/>
    <mergeCell ref="C1967:D1967"/>
    <mergeCell ref="B1968:B1969"/>
    <mergeCell ref="C1968:D1968"/>
    <mergeCell ref="E1968:E1969"/>
    <mergeCell ref="F1968:F1969"/>
    <mergeCell ref="H1968:I1969"/>
    <mergeCell ref="J1968:K1969"/>
    <mergeCell ref="AL1968:AM1969"/>
    <mergeCell ref="AN1968:AO1969"/>
    <mergeCell ref="L1968:M1969"/>
    <mergeCell ref="N1968:O1969"/>
    <mergeCell ref="P1968:Q1969"/>
    <mergeCell ref="R1968:S1969"/>
    <mergeCell ref="T1968:U1969"/>
    <mergeCell ref="V1968:W1969"/>
    <mergeCell ref="BF1968:BG1969"/>
    <mergeCell ref="BH1968:BI1969"/>
    <mergeCell ref="BJ1968:BK1969"/>
    <mergeCell ref="BL1968:BN1969"/>
    <mergeCell ref="X1968:Y1969"/>
    <mergeCell ref="Z1968:AA1969"/>
    <mergeCell ref="AB1968:AC1969"/>
    <mergeCell ref="AD1968:AE1969"/>
    <mergeCell ref="AF1968:AG1969"/>
    <mergeCell ref="BB1968:BC1969"/>
    <mergeCell ref="C1969:D1969"/>
    <mergeCell ref="AT1968:AU1969"/>
    <mergeCell ref="AV1968:AW1969"/>
    <mergeCell ref="AX1968:AY1969"/>
    <mergeCell ref="AZ1968:BA1969"/>
    <mergeCell ref="BD1968:BE1969"/>
    <mergeCell ref="AP1968:AQ1969"/>
    <mergeCell ref="AR1968:AS1969"/>
    <mergeCell ref="AH1968:AI1969"/>
    <mergeCell ref="AJ1968:AK1969"/>
    <mergeCell ref="B1966:B1967"/>
    <mergeCell ref="C1966:D1966"/>
    <mergeCell ref="E1966:E1967"/>
    <mergeCell ref="F1966:F1967"/>
    <mergeCell ref="H1966:I1967"/>
    <mergeCell ref="J1966:K1967"/>
    <mergeCell ref="G1966:G1967"/>
    <mergeCell ref="L1966:M1967"/>
    <mergeCell ref="N1966:O1967"/>
    <mergeCell ref="P1966:Q1967"/>
    <mergeCell ref="R1966:S1967"/>
    <mergeCell ref="T1966:U1967"/>
    <mergeCell ref="V1966:W1967"/>
    <mergeCell ref="X1966:Y1967"/>
    <mergeCell ref="Z1966:AA1967"/>
    <mergeCell ref="AB1966:AC1967"/>
    <mergeCell ref="AD1966:AE1967"/>
    <mergeCell ref="AF1966:AG1967"/>
    <mergeCell ref="AZ1966:BA1967"/>
    <mergeCell ref="BB1966:BC1967"/>
    <mergeCell ref="BD1966:BE1967"/>
    <mergeCell ref="BF1966:BG1967"/>
    <mergeCell ref="BH1966:BI1967"/>
    <mergeCell ref="BJ1966:BK1967"/>
    <mergeCell ref="B1964:B1965"/>
    <mergeCell ref="C1964:D1964"/>
    <mergeCell ref="E1964:E1965"/>
    <mergeCell ref="F1964:F1965"/>
    <mergeCell ref="H1964:I1965"/>
    <mergeCell ref="J1964:K1965"/>
    <mergeCell ref="C1965:D1965"/>
    <mergeCell ref="L1964:M1965"/>
    <mergeCell ref="N1964:O1965"/>
    <mergeCell ref="P1964:Q1965"/>
    <mergeCell ref="R1964:S1965"/>
    <mergeCell ref="T1964:U1965"/>
    <mergeCell ref="V1964:W1965"/>
    <mergeCell ref="X1964:Y1965"/>
    <mergeCell ref="Z1964:AA1965"/>
    <mergeCell ref="AB1964:AC1965"/>
    <mergeCell ref="AD1964:AE1965"/>
    <mergeCell ref="AF1964:AG1965"/>
    <mergeCell ref="AH1964:AI1965"/>
    <mergeCell ref="AJ1964:AK1965"/>
    <mergeCell ref="AL1964:AM1965"/>
    <mergeCell ref="AN1964:AO1965"/>
    <mergeCell ref="AP1964:AQ1965"/>
    <mergeCell ref="AR1964:AS1965"/>
    <mergeCell ref="BF1964:BG1965"/>
    <mergeCell ref="BH1964:BI1965"/>
    <mergeCell ref="BJ1964:BK1965"/>
    <mergeCell ref="BL1964:BN1965"/>
    <mergeCell ref="AT1964:AU1965"/>
    <mergeCell ref="AV1964:AW1965"/>
    <mergeCell ref="AX1964:AY1965"/>
    <mergeCell ref="AZ1964:BA1965"/>
    <mergeCell ref="BD1964:BE1965"/>
    <mergeCell ref="BB1964:BC1965"/>
    <mergeCell ref="B1950:C1950"/>
    <mergeCell ref="D1950:E1950"/>
    <mergeCell ref="H1950:J1950"/>
    <mergeCell ref="L1950:N1950"/>
    <mergeCell ref="O1950:R1950"/>
    <mergeCell ref="S1950:U1950"/>
    <mergeCell ref="W1952:Y1952"/>
    <mergeCell ref="C1959:D1959"/>
    <mergeCell ref="E1959:AC1959"/>
    <mergeCell ref="AQ1952:AT1952"/>
    <mergeCell ref="AU1952:AW1952"/>
    <mergeCell ref="AY1952:BA1952"/>
    <mergeCell ref="B1952:C1952"/>
    <mergeCell ref="D1952:E1952"/>
    <mergeCell ref="H1952:J1952"/>
    <mergeCell ref="L1952:N1952"/>
    <mergeCell ref="BA1959:BC1959"/>
    <mergeCell ref="BD1959:BM1959"/>
    <mergeCell ref="L1963:M1963"/>
    <mergeCell ref="N1963:O1963"/>
    <mergeCell ref="P1963:Q1963"/>
    <mergeCell ref="E1957:AC1957"/>
    <mergeCell ref="AN1962:AS1962"/>
    <mergeCell ref="AT1962:AY1962"/>
    <mergeCell ref="AX1963:AY1963"/>
    <mergeCell ref="AZ1962:BE1962"/>
    <mergeCell ref="BF1962:BK1962"/>
    <mergeCell ref="B1962:B1963"/>
    <mergeCell ref="C1962:D1963"/>
    <mergeCell ref="H1962:I1963"/>
    <mergeCell ref="J1962:O1962"/>
    <mergeCell ref="P1962:U1962"/>
    <mergeCell ref="V1962:W1963"/>
    <mergeCell ref="J1963:K1963"/>
    <mergeCell ref="R1963:S1963"/>
    <mergeCell ref="T1963:U1963"/>
    <mergeCell ref="BL1962:BN1963"/>
    <mergeCell ref="AH1963:AI1963"/>
    <mergeCell ref="AJ1963:AK1963"/>
    <mergeCell ref="AL1963:AM1963"/>
    <mergeCell ref="AN1963:AO1963"/>
    <mergeCell ref="AR1963:AS1963"/>
    <mergeCell ref="AT1963:AU1963"/>
    <mergeCell ref="AV1963:AW1963"/>
    <mergeCell ref="AZ1963:BA1963"/>
    <mergeCell ref="BB1963:BC1963"/>
    <mergeCell ref="AB1963:AC1963"/>
    <mergeCell ref="AD1963:AE1963"/>
    <mergeCell ref="AF1963:AG1963"/>
    <mergeCell ref="AP1963:AQ1963"/>
    <mergeCell ref="X1962:Y1963"/>
    <mergeCell ref="Z1962:AA1963"/>
    <mergeCell ref="AB1962:AG1962"/>
    <mergeCell ref="AH1962:AM1962"/>
    <mergeCell ref="BD1963:BE1963"/>
    <mergeCell ref="BF1963:BG1963"/>
    <mergeCell ref="BH1963:BI1963"/>
    <mergeCell ref="BJ1963:BK1963"/>
    <mergeCell ref="AE1957:AM1957"/>
    <mergeCell ref="AN1957:BM1957"/>
    <mergeCell ref="AH1959:AM1959"/>
    <mergeCell ref="AN1959:AZ1959"/>
    <mergeCell ref="BJ1950:BL1950"/>
    <mergeCell ref="Z1952:AI1952"/>
    <mergeCell ref="B1947:C1947"/>
    <mergeCell ref="D1947:E1947"/>
    <mergeCell ref="H1947:I1947"/>
    <mergeCell ref="J1947:K1947"/>
    <mergeCell ref="L1947:M1947"/>
    <mergeCell ref="N1947:O1947"/>
    <mergeCell ref="P1947:Q1947"/>
    <mergeCell ref="R1947:S1947"/>
    <mergeCell ref="T1947:U1947"/>
    <mergeCell ref="V1947:W1947"/>
    <mergeCell ref="X1947:Y1947"/>
    <mergeCell ref="Z1947:AA1947"/>
    <mergeCell ref="AB1947:AC1947"/>
    <mergeCell ref="AD1947:AE1947"/>
    <mergeCell ref="AF1947:AG1947"/>
    <mergeCell ref="AX1947:AY1947"/>
    <mergeCell ref="AZ1947:BA1947"/>
    <mergeCell ref="BB1947:BC1947"/>
    <mergeCell ref="BD1947:BE1947"/>
    <mergeCell ref="AH1947:AI1947"/>
    <mergeCell ref="AJ1947:AK1947"/>
    <mergeCell ref="AL1947:AM1947"/>
    <mergeCell ref="AN1947:AO1947"/>
    <mergeCell ref="AP1947:AQ1947"/>
    <mergeCell ref="AR1947:AS1947"/>
    <mergeCell ref="BF1947:BG1947"/>
    <mergeCell ref="BH1947:BI1947"/>
    <mergeCell ref="BJ1947:BK1947"/>
    <mergeCell ref="BL1947:BN1947"/>
    <mergeCell ref="D1948:E1948"/>
    <mergeCell ref="J1948:K1948"/>
    <mergeCell ref="L1948:M1948"/>
    <mergeCell ref="N1948:O1948"/>
    <mergeCell ref="AT1947:AU1947"/>
    <mergeCell ref="AV1947:AW1947"/>
    <mergeCell ref="AJ1952:AL1952"/>
    <mergeCell ref="B1945:C1946"/>
    <mergeCell ref="D1945:E1946"/>
    <mergeCell ref="H1945:I1946"/>
    <mergeCell ref="J1945:K1946"/>
    <mergeCell ref="L1945:M1946"/>
    <mergeCell ref="N1945:O1946"/>
    <mergeCell ref="P1945:Q1946"/>
    <mergeCell ref="R1945:S1946"/>
    <mergeCell ref="T1945:U1946"/>
    <mergeCell ref="V1945:W1946"/>
    <mergeCell ref="X1945:Y1946"/>
    <mergeCell ref="Z1945:AA1946"/>
    <mergeCell ref="AB1945:AC1946"/>
    <mergeCell ref="AD1945:AE1946"/>
    <mergeCell ref="AF1945:AG1946"/>
    <mergeCell ref="AH1945:AI1946"/>
    <mergeCell ref="AJ1945:AK1946"/>
    <mergeCell ref="AL1945:AM1946"/>
    <mergeCell ref="AN1945:AO1946"/>
    <mergeCell ref="AP1945:AQ1946"/>
    <mergeCell ref="AR1945:AS1946"/>
    <mergeCell ref="AT1945:AU1946"/>
    <mergeCell ref="AV1945:AW1946"/>
    <mergeCell ref="AX1945:AY1946"/>
    <mergeCell ref="AZ1945:BA1946"/>
    <mergeCell ref="BB1945:BC1946"/>
    <mergeCell ref="BD1945:BE1946"/>
    <mergeCell ref="BF1945:BG1946"/>
    <mergeCell ref="BH1945:BI1946"/>
    <mergeCell ref="BJ1945:BK1946"/>
    <mergeCell ref="B1943:B1944"/>
    <mergeCell ref="C1943:D1943"/>
    <mergeCell ref="E1943:E1944"/>
    <mergeCell ref="F1943:F1944"/>
    <mergeCell ref="G1943:G1944"/>
    <mergeCell ref="H1943:I1944"/>
    <mergeCell ref="J1943:K1944"/>
    <mergeCell ref="L1943:M1944"/>
    <mergeCell ref="N1943:O1944"/>
    <mergeCell ref="P1943:Q1944"/>
    <mergeCell ref="R1943:S1944"/>
    <mergeCell ref="T1943:U1944"/>
    <mergeCell ref="V1943:W1944"/>
    <mergeCell ref="X1943:Y1944"/>
    <mergeCell ref="AD1943:AE1944"/>
    <mergeCell ref="AF1943:AG1944"/>
    <mergeCell ref="AH1943:AI1944"/>
    <mergeCell ref="AJ1943:AK1944"/>
    <mergeCell ref="AL1943:AM1944"/>
    <mergeCell ref="AN1943:AO1944"/>
    <mergeCell ref="AP1943:AQ1944"/>
    <mergeCell ref="AR1943:AS1944"/>
    <mergeCell ref="AT1943:AU1944"/>
    <mergeCell ref="AV1943:AW1944"/>
    <mergeCell ref="AX1943:AY1944"/>
    <mergeCell ref="AZ1943:BA1944"/>
    <mergeCell ref="BB1943:BC1944"/>
    <mergeCell ref="BD1943:BE1944"/>
    <mergeCell ref="BF1943:BG1944"/>
    <mergeCell ref="BH1943:BI1944"/>
    <mergeCell ref="BJ1943:BK1944"/>
    <mergeCell ref="Z1943:AA1944"/>
    <mergeCell ref="AB1943:AC1944"/>
    <mergeCell ref="J1937:K1938"/>
    <mergeCell ref="AL1937:AM1938"/>
    <mergeCell ref="AN1937:AO1938"/>
    <mergeCell ref="L1937:M1938"/>
    <mergeCell ref="N1937:O1938"/>
    <mergeCell ref="P1937:Q1938"/>
    <mergeCell ref="R1937:S1938"/>
    <mergeCell ref="T1937:U1938"/>
    <mergeCell ref="V1937:W1938"/>
    <mergeCell ref="BF1937:BG1938"/>
    <mergeCell ref="BH1937:BI1938"/>
    <mergeCell ref="BJ1937:BK1938"/>
    <mergeCell ref="BL1937:BN1938"/>
    <mergeCell ref="X1937:Y1938"/>
    <mergeCell ref="Z1937:AA1938"/>
    <mergeCell ref="AB1937:AC1938"/>
    <mergeCell ref="AD1937:AE1938"/>
    <mergeCell ref="AF1937:AG1938"/>
    <mergeCell ref="BB1937:BC1938"/>
    <mergeCell ref="C1938:D1938"/>
    <mergeCell ref="AT1937:AU1938"/>
    <mergeCell ref="AV1937:AW1938"/>
    <mergeCell ref="AX1937:AY1938"/>
    <mergeCell ref="AZ1937:BA1938"/>
    <mergeCell ref="BD1937:BE1938"/>
    <mergeCell ref="AP1937:AQ1938"/>
    <mergeCell ref="AR1937:AS1938"/>
    <mergeCell ref="AH1937:AI1938"/>
    <mergeCell ref="AJ1937:AK1938"/>
    <mergeCell ref="AF1931:AG1932"/>
    <mergeCell ref="AH1931:AI1932"/>
    <mergeCell ref="AJ1931:AK1932"/>
    <mergeCell ref="AL1931:AM1932"/>
    <mergeCell ref="AN1931:AO1932"/>
    <mergeCell ref="AP1931:AQ1932"/>
    <mergeCell ref="AR1931:AS1932"/>
    <mergeCell ref="AT1931:AU1932"/>
    <mergeCell ref="AV1931:AW1932"/>
    <mergeCell ref="AX1931:AY1932"/>
    <mergeCell ref="AZ1931:BA1932"/>
    <mergeCell ref="BF1933:BG1934"/>
    <mergeCell ref="BH1933:BI1934"/>
    <mergeCell ref="BJ1933:BK1934"/>
    <mergeCell ref="BL1933:BN1934"/>
    <mergeCell ref="BB1933:BC1934"/>
    <mergeCell ref="BD1933:BE1934"/>
    <mergeCell ref="BB1935:BC1936"/>
    <mergeCell ref="BD1935:BE1936"/>
    <mergeCell ref="BF1935:BG1936"/>
    <mergeCell ref="BH1935:BI1936"/>
    <mergeCell ref="BJ1935:BK1936"/>
    <mergeCell ref="BL1935:BN1936"/>
    <mergeCell ref="C1936:D1936"/>
    <mergeCell ref="B1935:B1936"/>
    <mergeCell ref="C1935:D1935"/>
    <mergeCell ref="E1935:E1936"/>
    <mergeCell ref="F1935:F1936"/>
    <mergeCell ref="H1935:I1936"/>
    <mergeCell ref="J1935:K1936"/>
    <mergeCell ref="L1935:M1936"/>
    <mergeCell ref="N1935:O1936"/>
    <mergeCell ref="P1935:Q1936"/>
    <mergeCell ref="R1935:S1936"/>
    <mergeCell ref="T1935:U1936"/>
    <mergeCell ref="V1935:W1936"/>
    <mergeCell ref="X1935:Y1936"/>
    <mergeCell ref="Z1935:AA1936"/>
    <mergeCell ref="AB1935:AC1936"/>
    <mergeCell ref="AD1935:AE1936"/>
    <mergeCell ref="AF1935:AG1936"/>
    <mergeCell ref="AH1935:AI1936"/>
    <mergeCell ref="AJ1935:AK1936"/>
    <mergeCell ref="AL1935:AM1936"/>
    <mergeCell ref="AN1935:AO1936"/>
    <mergeCell ref="AP1935:AQ1936"/>
    <mergeCell ref="AR1935:AS1936"/>
    <mergeCell ref="AT1935:AU1936"/>
    <mergeCell ref="AV1935:AW1936"/>
    <mergeCell ref="AX1935:AY1936"/>
    <mergeCell ref="AZ1935:BA1936"/>
    <mergeCell ref="B1933:B1934"/>
    <mergeCell ref="C1933:D1933"/>
    <mergeCell ref="E1933:E1934"/>
    <mergeCell ref="F1933:F1934"/>
    <mergeCell ref="H1933:I1934"/>
    <mergeCell ref="J1933:K1934"/>
    <mergeCell ref="AL1933:AM1934"/>
    <mergeCell ref="AN1933:AO1934"/>
    <mergeCell ref="L1933:M1934"/>
    <mergeCell ref="N1933:O1934"/>
    <mergeCell ref="P1933:Q1934"/>
    <mergeCell ref="R1933:S1934"/>
    <mergeCell ref="T1933:U1934"/>
    <mergeCell ref="V1933:W1934"/>
    <mergeCell ref="X1933:Y1934"/>
    <mergeCell ref="Z1933:AA1934"/>
    <mergeCell ref="AB1933:AC1934"/>
    <mergeCell ref="AD1933:AE1934"/>
    <mergeCell ref="AF1933:AG1934"/>
    <mergeCell ref="C1934:D1934"/>
    <mergeCell ref="AT1933:AU1934"/>
    <mergeCell ref="AV1933:AW1934"/>
    <mergeCell ref="AX1933:AY1934"/>
    <mergeCell ref="AZ1933:BA1934"/>
    <mergeCell ref="AP1933:AQ1934"/>
    <mergeCell ref="AR1933:AS1934"/>
    <mergeCell ref="AH1933:AI1934"/>
    <mergeCell ref="AJ1933:AK1934"/>
    <mergeCell ref="BD1927:BE1928"/>
    <mergeCell ref="BF1927:BG1928"/>
    <mergeCell ref="BH1927:BI1928"/>
    <mergeCell ref="BJ1927:BK1928"/>
    <mergeCell ref="BL1927:BN1928"/>
    <mergeCell ref="C1928:D1928"/>
    <mergeCell ref="BB1931:BC1932"/>
    <mergeCell ref="BD1931:BE1932"/>
    <mergeCell ref="BF1931:BG1932"/>
    <mergeCell ref="BH1931:BI1932"/>
    <mergeCell ref="BJ1931:BK1932"/>
    <mergeCell ref="B1929:B1930"/>
    <mergeCell ref="C1929:D1929"/>
    <mergeCell ref="E1929:E1930"/>
    <mergeCell ref="F1929:F1930"/>
    <mergeCell ref="H1929:I1930"/>
    <mergeCell ref="J1929:K1930"/>
    <mergeCell ref="AL1929:AM1930"/>
    <mergeCell ref="AN1929:AO1930"/>
    <mergeCell ref="L1929:M1930"/>
    <mergeCell ref="N1929:O1930"/>
    <mergeCell ref="P1929:Q1930"/>
    <mergeCell ref="R1929:S1930"/>
    <mergeCell ref="T1929:U1930"/>
    <mergeCell ref="V1929:W1930"/>
    <mergeCell ref="BF1929:BG1930"/>
    <mergeCell ref="BH1929:BI1930"/>
    <mergeCell ref="BJ1929:BK1930"/>
    <mergeCell ref="BL1929:BN1930"/>
    <mergeCell ref="X1929:Y1930"/>
    <mergeCell ref="Z1929:AA1930"/>
    <mergeCell ref="AB1929:AC1930"/>
    <mergeCell ref="AD1929:AE1930"/>
    <mergeCell ref="AF1929:AG1930"/>
    <mergeCell ref="BB1929:BC1930"/>
    <mergeCell ref="C1930:D1930"/>
    <mergeCell ref="AT1929:AU1930"/>
    <mergeCell ref="AV1929:AW1930"/>
    <mergeCell ref="AX1929:AY1930"/>
    <mergeCell ref="AZ1929:BA1930"/>
    <mergeCell ref="BD1929:BE1930"/>
    <mergeCell ref="AP1929:AQ1930"/>
    <mergeCell ref="AR1929:AS1930"/>
    <mergeCell ref="AH1929:AI1930"/>
    <mergeCell ref="AJ1929:AK1930"/>
    <mergeCell ref="BL1931:BN1932"/>
    <mergeCell ref="C1932:D1932"/>
    <mergeCell ref="B1931:B1932"/>
    <mergeCell ref="C1931:D1931"/>
    <mergeCell ref="E1931:E1932"/>
    <mergeCell ref="F1931:F1932"/>
    <mergeCell ref="H1931:I1932"/>
    <mergeCell ref="J1931:K1932"/>
    <mergeCell ref="G1931:G1932"/>
    <mergeCell ref="L1931:M1932"/>
    <mergeCell ref="N1931:O1932"/>
    <mergeCell ref="P1931:Q1932"/>
    <mergeCell ref="R1931:S1932"/>
    <mergeCell ref="T1931:U1932"/>
    <mergeCell ref="V1931:W1932"/>
    <mergeCell ref="X1931:Y1932"/>
    <mergeCell ref="Z1931:AA1932"/>
    <mergeCell ref="AB1931:AC1932"/>
    <mergeCell ref="AD1931:AE1932"/>
    <mergeCell ref="B1927:B1928"/>
    <mergeCell ref="C1927:D1927"/>
    <mergeCell ref="E1927:E1928"/>
    <mergeCell ref="F1927:F1928"/>
    <mergeCell ref="H1927:I1928"/>
    <mergeCell ref="J1927:K1928"/>
    <mergeCell ref="L1927:M1928"/>
    <mergeCell ref="N1927:O1928"/>
    <mergeCell ref="P1927:Q1928"/>
    <mergeCell ref="R1927:S1928"/>
    <mergeCell ref="T1927:U1928"/>
    <mergeCell ref="V1927:W1928"/>
    <mergeCell ref="X1927:Y1928"/>
    <mergeCell ref="Z1927:AA1928"/>
    <mergeCell ref="AB1927:AC1928"/>
    <mergeCell ref="AD1927:AE1928"/>
    <mergeCell ref="AF1927:AG1928"/>
    <mergeCell ref="AH1927:AI1928"/>
    <mergeCell ref="AJ1927:AK1928"/>
    <mergeCell ref="AL1927:AM1928"/>
    <mergeCell ref="AN1927:AO1928"/>
    <mergeCell ref="AP1927:AQ1928"/>
    <mergeCell ref="AR1927:AS1928"/>
    <mergeCell ref="AT1927:AU1928"/>
    <mergeCell ref="AV1927:AW1928"/>
    <mergeCell ref="AX1927:AY1928"/>
    <mergeCell ref="AZ1927:BA1928"/>
    <mergeCell ref="BB1927:BC1928"/>
    <mergeCell ref="B1925:B1926"/>
    <mergeCell ref="C1925:D1925"/>
    <mergeCell ref="E1925:E1926"/>
    <mergeCell ref="F1925:F1926"/>
    <mergeCell ref="H1925:I1926"/>
    <mergeCell ref="J1925:K1926"/>
    <mergeCell ref="AL1925:AM1926"/>
    <mergeCell ref="AN1925:AO1926"/>
    <mergeCell ref="L1925:M1926"/>
    <mergeCell ref="N1925:O1926"/>
    <mergeCell ref="P1925:Q1926"/>
    <mergeCell ref="R1925:S1926"/>
    <mergeCell ref="T1925:U1926"/>
    <mergeCell ref="V1925:W1926"/>
    <mergeCell ref="BF1925:BG1926"/>
    <mergeCell ref="BH1925:BI1926"/>
    <mergeCell ref="BJ1925:BK1926"/>
    <mergeCell ref="BL1925:BN1926"/>
    <mergeCell ref="X1925:Y1926"/>
    <mergeCell ref="Z1925:AA1926"/>
    <mergeCell ref="AB1925:AC1926"/>
    <mergeCell ref="AD1925:AE1926"/>
    <mergeCell ref="AF1925:AG1926"/>
    <mergeCell ref="BB1925:BC1926"/>
    <mergeCell ref="C1926:D1926"/>
    <mergeCell ref="AT1925:AU1926"/>
    <mergeCell ref="AV1925:AW1926"/>
    <mergeCell ref="AX1925:AY1926"/>
    <mergeCell ref="AZ1925:BA1926"/>
    <mergeCell ref="BD1925:BE1926"/>
    <mergeCell ref="AP1925:AQ1926"/>
    <mergeCell ref="AR1925:AS1926"/>
    <mergeCell ref="AH1925:AI1926"/>
    <mergeCell ref="AJ1925:AK1926"/>
    <mergeCell ref="BB1923:BC1924"/>
    <mergeCell ref="BD1923:BE1924"/>
    <mergeCell ref="BF1923:BG1924"/>
    <mergeCell ref="BH1923:BI1924"/>
    <mergeCell ref="BJ1923:BK1924"/>
    <mergeCell ref="B1921:B1922"/>
    <mergeCell ref="C1921:D1921"/>
    <mergeCell ref="E1921:E1922"/>
    <mergeCell ref="F1921:F1922"/>
    <mergeCell ref="H1921:I1922"/>
    <mergeCell ref="J1921:K1922"/>
    <mergeCell ref="AL1921:AM1922"/>
    <mergeCell ref="AN1921:AO1922"/>
    <mergeCell ref="L1921:M1922"/>
    <mergeCell ref="N1921:O1922"/>
    <mergeCell ref="P1921:Q1922"/>
    <mergeCell ref="R1921:S1922"/>
    <mergeCell ref="T1921:U1922"/>
    <mergeCell ref="V1921:W1922"/>
    <mergeCell ref="BF1921:BG1922"/>
    <mergeCell ref="BH1921:BI1922"/>
    <mergeCell ref="BJ1921:BK1922"/>
    <mergeCell ref="BL1921:BN1922"/>
    <mergeCell ref="X1921:Y1922"/>
    <mergeCell ref="Z1921:AA1922"/>
    <mergeCell ref="AB1921:AC1922"/>
    <mergeCell ref="AD1921:AE1922"/>
    <mergeCell ref="AF1921:AG1922"/>
    <mergeCell ref="BB1921:BC1922"/>
    <mergeCell ref="C1922:D1922"/>
    <mergeCell ref="AT1921:AU1922"/>
    <mergeCell ref="AV1921:AW1922"/>
    <mergeCell ref="AX1921:AY1922"/>
    <mergeCell ref="AZ1921:BA1922"/>
    <mergeCell ref="BD1921:BE1922"/>
    <mergeCell ref="AP1921:AQ1922"/>
    <mergeCell ref="AR1921:AS1922"/>
    <mergeCell ref="AH1921:AI1922"/>
    <mergeCell ref="AJ1921:AK1922"/>
    <mergeCell ref="BL1923:BN1924"/>
    <mergeCell ref="C1924:D1924"/>
    <mergeCell ref="B1923:B1924"/>
    <mergeCell ref="C1923:D1923"/>
    <mergeCell ref="E1923:E1924"/>
    <mergeCell ref="AL1923:AM1924"/>
    <mergeCell ref="AN1923:AO1924"/>
    <mergeCell ref="AP1923:AQ1924"/>
    <mergeCell ref="B1919:B1920"/>
    <mergeCell ref="C1919:D1919"/>
    <mergeCell ref="E1919:E1920"/>
    <mergeCell ref="F1919:F1920"/>
    <mergeCell ref="H1919:I1920"/>
    <mergeCell ref="J1919:K1920"/>
    <mergeCell ref="L1919:M1920"/>
    <mergeCell ref="N1919:O1920"/>
    <mergeCell ref="P1919:Q1920"/>
    <mergeCell ref="R1919:S1920"/>
    <mergeCell ref="T1919:U1920"/>
    <mergeCell ref="V1919:W1920"/>
    <mergeCell ref="X1919:Y1920"/>
    <mergeCell ref="Z1919:AA1920"/>
    <mergeCell ref="AB1919:AC1920"/>
    <mergeCell ref="AD1919:AE1920"/>
    <mergeCell ref="AF1919:AG1920"/>
    <mergeCell ref="AH1919:AI1920"/>
    <mergeCell ref="AJ1919:AK1920"/>
    <mergeCell ref="AL1919:AM1920"/>
    <mergeCell ref="AN1919:AO1920"/>
    <mergeCell ref="AP1919:AQ1920"/>
    <mergeCell ref="AR1919:AS1920"/>
    <mergeCell ref="AT1919:AU1920"/>
    <mergeCell ref="AV1919:AW1920"/>
    <mergeCell ref="AX1919:AY1920"/>
    <mergeCell ref="AZ1919:BA1920"/>
    <mergeCell ref="BB1919:BC1920"/>
    <mergeCell ref="BD1919:BE1920"/>
    <mergeCell ref="BF1919:BG1920"/>
    <mergeCell ref="AR1923:AS1924"/>
    <mergeCell ref="AT1923:AU1924"/>
    <mergeCell ref="AV1923:AW1924"/>
    <mergeCell ref="AX1923:AY1924"/>
    <mergeCell ref="AZ1923:BA1924"/>
    <mergeCell ref="F1923:F1924"/>
    <mergeCell ref="H1923:I1924"/>
    <mergeCell ref="J1923:K1924"/>
    <mergeCell ref="G1923:G1924"/>
    <mergeCell ref="L1923:M1924"/>
    <mergeCell ref="N1923:O1924"/>
    <mergeCell ref="P1923:Q1924"/>
    <mergeCell ref="R1923:S1924"/>
    <mergeCell ref="T1923:U1924"/>
    <mergeCell ref="V1923:W1924"/>
    <mergeCell ref="X1923:Y1924"/>
    <mergeCell ref="Z1923:AA1924"/>
    <mergeCell ref="AB1923:AC1924"/>
    <mergeCell ref="AD1923:AE1924"/>
    <mergeCell ref="AF1923:AG1924"/>
    <mergeCell ref="AH1923:AI1924"/>
    <mergeCell ref="AJ1923:AK1924"/>
    <mergeCell ref="BL1919:BN1920"/>
    <mergeCell ref="C1920:D1920"/>
    <mergeCell ref="BL1915:BN1916"/>
    <mergeCell ref="C1916:D1916"/>
    <mergeCell ref="B1917:B1918"/>
    <mergeCell ref="C1917:D1917"/>
    <mergeCell ref="E1917:E1918"/>
    <mergeCell ref="F1917:F1918"/>
    <mergeCell ref="H1917:I1918"/>
    <mergeCell ref="J1917:K1918"/>
    <mergeCell ref="AL1917:AM1918"/>
    <mergeCell ref="AN1917:AO1918"/>
    <mergeCell ref="L1917:M1918"/>
    <mergeCell ref="N1917:O1918"/>
    <mergeCell ref="P1917:Q1918"/>
    <mergeCell ref="R1917:S1918"/>
    <mergeCell ref="T1917:U1918"/>
    <mergeCell ref="V1917:W1918"/>
    <mergeCell ref="BF1917:BG1918"/>
    <mergeCell ref="BH1917:BI1918"/>
    <mergeCell ref="BJ1917:BK1918"/>
    <mergeCell ref="BL1917:BN1918"/>
    <mergeCell ref="X1917:Y1918"/>
    <mergeCell ref="Z1917:AA1918"/>
    <mergeCell ref="AB1917:AC1918"/>
    <mergeCell ref="AD1917:AE1918"/>
    <mergeCell ref="AF1917:AG1918"/>
    <mergeCell ref="BB1917:BC1918"/>
    <mergeCell ref="C1918:D1918"/>
    <mergeCell ref="AT1917:AU1918"/>
    <mergeCell ref="AV1917:AW1918"/>
    <mergeCell ref="AX1917:AY1918"/>
    <mergeCell ref="AZ1917:BA1918"/>
    <mergeCell ref="BD1917:BE1918"/>
    <mergeCell ref="AP1917:AQ1918"/>
    <mergeCell ref="AR1917:AS1918"/>
    <mergeCell ref="AH1917:AI1918"/>
    <mergeCell ref="AJ1917:AK1918"/>
    <mergeCell ref="B1915:B1916"/>
    <mergeCell ref="C1915:D1915"/>
    <mergeCell ref="E1915:E1916"/>
    <mergeCell ref="F1915:F1916"/>
    <mergeCell ref="H1915:I1916"/>
    <mergeCell ref="J1915:K1916"/>
    <mergeCell ref="G1915:G1916"/>
    <mergeCell ref="L1915:M1916"/>
    <mergeCell ref="N1915:O1916"/>
    <mergeCell ref="P1915:Q1916"/>
    <mergeCell ref="R1915:S1916"/>
    <mergeCell ref="T1915:U1916"/>
    <mergeCell ref="V1915:W1916"/>
    <mergeCell ref="X1915:Y1916"/>
    <mergeCell ref="Z1915:AA1916"/>
    <mergeCell ref="AB1915:AC1916"/>
    <mergeCell ref="AD1915:AE1916"/>
    <mergeCell ref="AF1915:AG1916"/>
    <mergeCell ref="AH1915:AI1916"/>
    <mergeCell ref="AJ1915:AK1916"/>
    <mergeCell ref="AL1915:AM1916"/>
    <mergeCell ref="AN1915:AO1916"/>
    <mergeCell ref="AP1915:AQ1916"/>
    <mergeCell ref="AR1915:AS1916"/>
    <mergeCell ref="AF1913:AG1914"/>
    <mergeCell ref="BB1913:BC1914"/>
    <mergeCell ref="C1914:D1914"/>
    <mergeCell ref="AT1913:AU1914"/>
    <mergeCell ref="AV1913:AW1914"/>
    <mergeCell ref="AX1913:AY1914"/>
    <mergeCell ref="AZ1913:BA1914"/>
    <mergeCell ref="BD1913:BE1914"/>
    <mergeCell ref="AP1913:AQ1914"/>
    <mergeCell ref="AR1913:AS1914"/>
    <mergeCell ref="AH1913:AI1914"/>
    <mergeCell ref="AJ1913:AK1914"/>
    <mergeCell ref="B1911:B1912"/>
    <mergeCell ref="C1911:D1911"/>
    <mergeCell ref="E1911:E1912"/>
    <mergeCell ref="F1911:F1912"/>
    <mergeCell ref="H1911:I1912"/>
    <mergeCell ref="J1911:K1912"/>
    <mergeCell ref="G1911:G1912"/>
    <mergeCell ref="L1911:M1912"/>
    <mergeCell ref="N1911:O1912"/>
    <mergeCell ref="P1911:Q1912"/>
    <mergeCell ref="R1911:S1912"/>
    <mergeCell ref="T1911:U1912"/>
    <mergeCell ref="V1911:W1912"/>
    <mergeCell ref="X1911:Y1912"/>
    <mergeCell ref="Z1911:AA1912"/>
    <mergeCell ref="AB1911:AC1912"/>
    <mergeCell ref="AD1911:AE1912"/>
    <mergeCell ref="AF1911:AG1912"/>
    <mergeCell ref="AH1911:AI1912"/>
    <mergeCell ref="BH1919:BI1920"/>
    <mergeCell ref="BJ1919:BK1920"/>
    <mergeCell ref="BL1909:BN1910"/>
    <mergeCell ref="X1909:Y1910"/>
    <mergeCell ref="Z1909:AA1910"/>
    <mergeCell ref="AB1909:AC1910"/>
    <mergeCell ref="AD1909:AE1910"/>
    <mergeCell ref="AF1909:AG1910"/>
    <mergeCell ref="BB1909:BC1910"/>
    <mergeCell ref="C1910:D1910"/>
    <mergeCell ref="AT1909:AU1910"/>
    <mergeCell ref="AV1909:AW1910"/>
    <mergeCell ref="AX1909:AY1910"/>
    <mergeCell ref="AZ1909:BA1910"/>
    <mergeCell ref="BD1909:BE1910"/>
    <mergeCell ref="AP1909:AQ1910"/>
    <mergeCell ref="AR1909:AS1910"/>
    <mergeCell ref="AH1909:AI1910"/>
    <mergeCell ref="AJ1909:AK1910"/>
    <mergeCell ref="B1907:B1908"/>
    <mergeCell ref="C1907:D1907"/>
    <mergeCell ref="E1907:E1908"/>
    <mergeCell ref="F1907:F1908"/>
    <mergeCell ref="H1907:I1908"/>
    <mergeCell ref="J1907:K1908"/>
    <mergeCell ref="G1907:G1908"/>
    <mergeCell ref="L1907:M1908"/>
    <mergeCell ref="N1907:O1908"/>
    <mergeCell ref="P1907:Q1908"/>
    <mergeCell ref="R1907:S1908"/>
    <mergeCell ref="T1907:U1908"/>
    <mergeCell ref="V1907:W1908"/>
    <mergeCell ref="X1907:Y1908"/>
    <mergeCell ref="AT1915:AU1916"/>
    <mergeCell ref="AV1915:AW1916"/>
    <mergeCell ref="AX1915:AY1916"/>
    <mergeCell ref="AZ1915:BA1916"/>
    <mergeCell ref="BB1915:BC1916"/>
    <mergeCell ref="BD1915:BE1916"/>
    <mergeCell ref="BF1915:BG1916"/>
    <mergeCell ref="BH1915:BI1916"/>
    <mergeCell ref="BJ1915:BK1916"/>
    <mergeCell ref="BL1911:BN1912"/>
    <mergeCell ref="C1912:D1912"/>
    <mergeCell ref="B1913:B1914"/>
    <mergeCell ref="C1913:D1913"/>
    <mergeCell ref="E1913:E1914"/>
    <mergeCell ref="F1913:F1914"/>
    <mergeCell ref="H1913:I1914"/>
    <mergeCell ref="J1913:K1914"/>
    <mergeCell ref="AL1913:AM1914"/>
    <mergeCell ref="AN1913:AO1914"/>
    <mergeCell ref="L1913:M1914"/>
    <mergeCell ref="N1913:O1914"/>
    <mergeCell ref="P1913:Q1914"/>
    <mergeCell ref="R1913:S1914"/>
    <mergeCell ref="T1913:U1914"/>
    <mergeCell ref="V1913:W1914"/>
    <mergeCell ref="BF1913:BG1914"/>
    <mergeCell ref="BH1913:BI1914"/>
    <mergeCell ref="BJ1913:BK1914"/>
    <mergeCell ref="BL1913:BN1914"/>
    <mergeCell ref="X1913:Y1914"/>
    <mergeCell ref="Z1913:AA1914"/>
    <mergeCell ref="AB1913:AC1914"/>
    <mergeCell ref="AD1913:AE1914"/>
    <mergeCell ref="B1905:B1906"/>
    <mergeCell ref="C1905:D1905"/>
    <mergeCell ref="E1905:E1906"/>
    <mergeCell ref="F1905:F1906"/>
    <mergeCell ref="H1905:I1906"/>
    <mergeCell ref="C1906:D1906"/>
    <mergeCell ref="J1905:K1906"/>
    <mergeCell ref="AL1905:AM1906"/>
    <mergeCell ref="AN1905:AO1906"/>
    <mergeCell ref="L1905:M1906"/>
    <mergeCell ref="N1905:O1906"/>
    <mergeCell ref="P1905:Q1906"/>
    <mergeCell ref="R1905:S1906"/>
    <mergeCell ref="T1905:U1906"/>
    <mergeCell ref="V1905:W1906"/>
    <mergeCell ref="AH1905:AI1906"/>
    <mergeCell ref="BF1905:BG1906"/>
    <mergeCell ref="BH1905:BI1906"/>
    <mergeCell ref="BJ1905:BK1906"/>
    <mergeCell ref="AJ1911:AK1912"/>
    <mergeCell ref="AL1911:AM1912"/>
    <mergeCell ref="AN1911:AO1912"/>
    <mergeCell ref="AP1911:AQ1912"/>
    <mergeCell ref="AR1911:AS1912"/>
    <mergeCell ref="AT1911:AU1912"/>
    <mergeCell ref="AV1911:AW1912"/>
    <mergeCell ref="AX1911:AY1912"/>
    <mergeCell ref="AZ1911:BA1912"/>
    <mergeCell ref="BB1911:BC1912"/>
    <mergeCell ref="BD1911:BE1912"/>
    <mergeCell ref="BF1911:BG1912"/>
    <mergeCell ref="BH1911:BI1912"/>
    <mergeCell ref="BJ1911:BK1912"/>
    <mergeCell ref="C1908:D1908"/>
    <mergeCell ref="B1909:B1910"/>
    <mergeCell ref="C1909:D1909"/>
    <mergeCell ref="E1909:E1910"/>
    <mergeCell ref="F1909:F1910"/>
    <mergeCell ref="H1909:I1910"/>
    <mergeCell ref="J1909:K1910"/>
    <mergeCell ref="AL1909:AM1910"/>
    <mergeCell ref="AN1909:AO1910"/>
    <mergeCell ref="L1909:M1910"/>
    <mergeCell ref="N1909:O1910"/>
    <mergeCell ref="P1909:Q1910"/>
    <mergeCell ref="R1909:S1910"/>
    <mergeCell ref="T1909:U1910"/>
    <mergeCell ref="V1909:W1910"/>
    <mergeCell ref="BF1909:BG1910"/>
    <mergeCell ref="BH1909:BI1910"/>
    <mergeCell ref="BJ1909:BK1910"/>
    <mergeCell ref="AX1905:AY1906"/>
    <mergeCell ref="AZ1905:BA1906"/>
    <mergeCell ref="BD1905:BE1906"/>
    <mergeCell ref="AP1905:AQ1906"/>
    <mergeCell ref="AR1905:AS1906"/>
    <mergeCell ref="AJ1905:AK1906"/>
    <mergeCell ref="AB1901:AC1902"/>
    <mergeCell ref="AD1901:AE1902"/>
    <mergeCell ref="AF1901:AG1902"/>
    <mergeCell ref="BB1901:BC1902"/>
    <mergeCell ref="AH1901:AI1902"/>
    <mergeCell ref="AJ1901:AK1902"/>
    <mergeCell ref="AL1901:AM1902"/>
    <mergeCell ref="AN1901:AO1902"/>
    <mergeCell ref="AP1901:AQ1902"/>
    <mergeCell ref="AR1901:AS1902"/>
    <mergeCell ref="BF1901:BG1902"/>
    <mergeCell ref="BH1901:BI1902"/>
    <mergeCell ref="BJ1901:BK1902"/>
    <mergeCell ref="BL1901:BN1902"/>
    <mergeCell ref="AT1901:AU1902"/>
    <mergeCell ref="AV1901:AW1902"/>
    <mergeCell ref="AX1901:AY1902"/>
    <mergeCell ref="AZ1901:BA1902"/>
    <mergeCell ref="BD1901:BE1902"/>
    <mergeCell ref="X1901:Y1902"/>
    <mergeCell ref="Z1901:AA1902"/>
    <mergeCell ref="Z1907:AA1908"/>
    <mergeCell ref="AB1907:AC1908"/>
    <mergeCell ref="AD1907:AE1908"/>
    <mergeCell ref="AF1907:AG1908"/>
    <mergeCell ref="AH1907:AI1908"/>
    <mergeCell ref="AJ1907:AK1908"/>
    <mergeCell ref="AL1907:AM1908"/>
    <mergeCell ref="AN1907:AO1908"/>
    <mergeCell ref="AP1907:AQ1908"/>
    <mergeCell ref="AR1907:AS1908"/>
    <mergeCell ref="AT1907:AU1908"/>
    <mergeCell ref="AV1907:AW1908"/>
    <mergeCell ref="AX1907:AY1908"/>
    <mergeCell ref="AZ1907:BA1908"/>
    <mergeCell ref="BB1907:BC1908"/>
    <mergeCell ref="BD1907:BE1908"/>
    <mergeCell ref="BF1907:BG1908"/>
    <mergeCell ref="BH1907:BI1908"/>
    <mergeCell ref="BJ1907:BK1908"/>
    <mergeCell ref="BL1907:BN1908"/>
    <mergeCell ref="AB1905:AC1906"/>
    <mergeCell ref="AD1905:AE1906"/>
    <mergeCell ref="AF1905:AG1906"/>
    <mergeCell ref="BB1905:BC1906"/>
    <mergeCell ref="AT1905:AU1906"/>
    <mergeCell ref="AV1905:AW1906"/>
    <mergeCell ref="L1700:N1700"/>
    <mergeCell ref="AE1894:AM1894"/>
    <mergeCell ref="AN1894:BM1894"/>
    <mergeCell ref="D1700:E1700"/>
    <mergeCell ref="B1903:B1904"/>
    <mergeCell ref="C1903:D1903"/>
    <mergeCell ref="E1903:E1904"/>
    <mergeCell ref="F1903:F1904"/>
    <mergeCell ref="H1903:I1904"/>
    <mergeCell ref="J1903:K1904"/>
    <mergeCell ref="L1903:M1904"/>
    <mergeCell ref="N1903:O1904"/>
    <mergeCell ref="P1903:Q1904"/>
    <mergeCell ref="R1903:S1904"/>
    <mergeCell ref="T1903:U1904"/>
    <mergeCell ref="V1903:W1904"/>
    <mergeCell ref="X1903:Y1904"/>
    <mergeCell ref="Z1903:AA1904"/>
    <mergeCell ref="AB1903:AC1904"/>
    <mergeCell ref="AD1903:AE1904"/>
    <mergeCell ref="AF1903:AG1904"/>
    <mergeCell ref="AH1903:AI1904"/>
    <mergeCell ref="AJ1903:AK1904"/>
    <mergeCell ref="AL1903:AM1904"/>
    <mergeCell ref="AN1903:AO1904"/>
    <mergeCell ref="AP1903:AQ1904"/>
    <mergeCell ref="AR1903:AS1904"/>
    <mergeCell ref="AT1903:AU1904"/>
    <mergeCell ref="AV1903:AW1904"/>
    <mergeCell ref="AX1903:AY1904"/>
    <mergeCell ref="AZ1903:BA1904"/>
    <mergeCell ref="BB1903:BC1904"/>
    <mergeCell ref="BD1903:BE1904"/>
    <mergeCell ref="BF1903:BG1904"/>
    <mergeCell ref="BH1903:BI1904"/>
    <mergeCell ref="BJ1903:BK1904"/>
    <mergeCell ref="BL1903:BN1904"/>
    <mergeCell ref="C1904:D1904"/>
    <mergeCell ref="AU1887:AW1887"/>
    <mergeCell ref="AY1887:BA1887"/>
    <mergeCell ref="N1822:O1822"/>
    <mergeCell ref="L1822:M1822"/>
    <mergeCell ref="J1822:K1822"/>
    <mergeCell ref="D1822:E1822"/>
    <mergeCell ref="BL1821:BN1821"/>
    <mergeCell ref="BJ1821:BK1821"/>
    <mergeCell ref="BH1821:BI1821"/>
    <mergeCell ref="BF1821:BG1821"/>
    <mergeCell ref="BF1889:BH1889"/>
    <mergeCell ref="BJ1889:BL1889"/>
    <mergeCell ref="AN1831:BM1831"/>
    <mergeCell ref="AN1833:AZ1833"/>
    <mergeCell ref="BL1884:BN1884"/>
    <mergeCell ref="BJ1884:BK1884"/>
    <mergeCell ref="BH1884:BI1884"/>
    <mergeCell ref="AT1884:AU1884"/>
    <mergeCell ref="AR1754:AS1755"/>
    <mergeCell ref="AT1754:AU1755"/>
    <mergeCell ref="AV1754:AW1755"/>
    <mergeCell ref="AX1754:AY1755"/>
    <mergeCell ref="B1761:C1761"/>
    <mergeCell ref="L1763:N1763"/>
    <mergeCell ref="L1759:M1759"/>
    <mergeCell ref="J1759:K1759"/>
    <mergeCell ref="BL169:BN170"/>
    <mergeCell ref="BJ169:BK170"/>
    <mergeCell ref="BH169:BI170"/>
    <mergeCell ref="BF169:BG170"/>
    <mergeCell ref="BD169:BE170"/>
    <mergeCell ref="BB169:BC170"/>
    <mergeCell ref="AZ169:BA170"/>
    <mergeCell ref="AT171:AU172"/>
    <mergeCell ref="AR171:AS172"/>
    <mergeCell ref="AP171:AQ172"/>
    <mergeCell ref="AN1768:BM1768"/>
    <mergeCell ref="BA1764:BN1764"/>
    <mergeCell ref="BJ1693:BK1694"/>
    <mergeCell ref="BN1893:BP1894"/>
    <mergeCell ref="E1894:AC1894"/>
    <mergeCell ref="C1896:D1896"/>
    <mergeCell ref="E1896:AC1896"/>
    <mergeCell ref="BA1896:BC1896"/>
    <mergeCell ref="BN1830:BP1831"/>
    <mergeCell ref="D1889:E1889"/>
    <mergeCell ref="B1889:C1889"/>
    <mergeCell ref="BL1758:BN1758"/>
    <mergeCell ref="W1887:Y1887"/>
    <mergeCell ref="S1887:U1887"/>
    <mergeCell ref="BD1896:BM1896"/>
    <mergeCell ref="B1899:B1900"/>
    <mergeCell ref="C1899:D1900"/>
    <mergeCell ref="H1899:I1900"/>
    <mergeCell ref="J1899:O1899"/>
    <mergeCell ref="P1899:U1899"/>
    <mergeCell ref="V1899:W1900"/>
    <mergeCell ref="X1899:Y1900"/>
    <mergeCell ref="Z1899:AA1900"/>
    <mergeCell ref="AB1899:AG1899"/>
    <mergeCell ref="AH1899:AM1899"/>
    <mergeCell ref="AN1899:AS1899"/>
    <mergeCell ref="AT1899:AY1899"/>
    <mergeCell ref="AZ1899:BE1899"/>
    <mergeCell ref="AB1900:AC1900"/>
    <mergeCell ref="AD1900:AE1900"/>
    <mergeCell ref="AF1900:AG1900"/>
    <mergeCell ref="AX1900:AY1900"/>
    <mergeCell ref="BF1899:BK1899"/>
    <mergeCell ref="BL1899:BN1900"/>
    <mergeCell ref="AH1900:AI1900"/>
    <mergeCell ref="AJ1900:AK1900"/>
    <mergeCell ref="AL1900:AM1900"/>
    <mergeCell ref="AN1900:AO1900"/>
    <mergeCell ref="AP1900:AQ1900"/>
    <mergeCell ref="AR1900:AS1900"/>
    <mergeCell ref="AT1900:AU1900"/>
    <mergeCell ref="AV1900:AW1900"/>
    <mergeCell ref="J1900:K1900"/>
    <mergeCell ref="L1900:M1900"/>
    <mergeCell ref="N1900:O1900"/>
    <mergeCell ref="P1900:Q1900"/>
    <mergeCell ref="R1900:S1900"/>
    <mergeCell ref="T1900:U1900"/>
    <mergeCell ref="AZ1900:BA1900"/>
    <mergeCell ref="BB1900:BC1900"/>
    <mergeCell ref="BD1900:BE1900"/>
    <mergeCell ref="BF1900:BG1900"/>
    <mergeCell ref="BH1900:BI1900"/>
    <mergeCell ref="O186:R186"/>
    <mergeCell ref="BL120:BN120"/>
    <mergeCell ref="W125:Y125"/>
    <mergeCell ref="AR120:AS120"/>
    <mergeCell ref="AD121:AE121"/>
    <mergeCell ref="AF121:AG121"/>
    <mergeCell ref="AH121:AI121"/>
    <mergeCell ref="BL1017:BN1018"/>
    <mergeCell ref="BL1128:BN1128"/>
    <mergeCell ref="BL1057:BN1058"/>
    <mergeCell ref="BL1055:BN1056"/>
    <mergeCell ref="BL1053:BN1054"/>
    <mergeCell ref="BL1051:BN1052"/>
    <mergeCell ref="BL1049:BN1050"/>
    <mergeCell ref="BL1047:BN1048"/>
    <mergeCell ref="BL1045:BN1046"/>
    <mergeCell ref="BA1071:BN1071"/>
    <mergeCell ref="BL1443:BN1443"/>
    <mergeCell ref="BL1441:BN1442"/>
    <mergeCell ref="BL1395:BN1396"/>
    <mergeCell ref="BL1506:BN1506"/>
    <mergeCell ref="BN1452:BP1453"/>
    <mergeCell ref="BN1515:BP1516"/>
    <mergeCell ref="BO1460:BO1461"/>
    <mergeCell ref="BP1460:BP1461"/>
    <mergeCell ref="BP1397:BP1398"/>
    <mergeCell ref="BO1464:BO1465"/>
    <mergeCell ref="BP326:BP327"/>
    <mergeCell ref="BO271:BO272"/>
    <mergeCell ref="BP271:BP272"/>
    <mergeCell ref="BO273:BO274"/>
    <mergeCell ref="BP273:BP274"/>
    <mergeCell ref="BO336:BO337"/>
    <mergeCell ref="BP336:BP337"/>
    <mergeCell ref="BO338:BO339"/>
    <mergeCell ref="BP338:BP339"/>
    <mergeCell ref="BO458:BO459"/>
    <mergeCell ref="BP458:BP459"/>
    <mergeCell ref="BO340:BO341"/>
    <mergeCell ref="BP340:BP341"/>
    <mergeCell ref="BO342:BO343"/>
    <mergeCell ref="BP342:BP343"/>
    <mergeCell ref="BO460:BO461"/>
    <mergeCell ref="BP460:BP461"/>
    <mergeCell ref="BO515:BO516"/>
    <mergeCell ref="BP515:BP516"/>
    <mergeCell ref="BO462:BO463"/>
    <mergeCell ref="BP462:BP463"/>
    <mergeCell ref="BO464:BO465"/>
    <mergeCell ref="BP464:BP465"/>
    <mergeCell ref="BO466:BO467"/>
    <mergeCell ref="BP466:BP467"/>
    <mergeCell ref="BO639:BO640"/>
    <mergeCell ref="BP639:BP640"/>
    <mergeCell ref="AN171:AO172"/>
    <mergeCell ref="AL171:AM172"/>
    <mergeCell ref="BB161:BC162"/>
    <mergeCell ref="AZ161:BA162"/>
    <mergeCell ref="AH159:AI160"/>
    <mergeCell ref="AF159:AG160"/>
    <mergeCell ref="AD159:AE160"/>
    <mergeCell ref="AB159:AC160"/>
    <mergeCell ref="AX159:AY160"/>
    <mergeCell ref="AV159:AW160"/>
    <mergeCell ref="AT159:AU160"/>
    <mergeCell ref="V118:W119"/>
    <mergeCell ref="AB118:AC119"/>
    <mergeCell ref="T120:U120"/>
    <mergeCell ref="V120:W120"/>
    <mergeCell ref="X120:Y120"/>
    <mergeCell ref="Z120:AA120"/>
    <mergeCell ref="BB120:BC120"/>
    <mergeCell ref="AZ120:BA120"/>
    <mergeCell ref="AX120:AY120"/>
    <mergeCell ref="AV120:AW120"/>
    <mergeCell ref="AT120:AU120"/>
    <mergeCell ref="AP120:AQ120"/>
    <mergeCell ref="BJ118:BK119"/>
    <mergeCell ref="BL118:BN119"/>
    <mergeCell ref="AH118:AI119"/>
    <mergeCell ref="AJ118:AK119"/>
    <mergeCell ref="AL118:AM119"/>
    <mergeCell ref="AN118:AO119"/>
    <mergeCell ref="AX118:AY119"/>
    <mergeCell ref="AZ118:BA119"/>
    <mergeCell ref="BH118:BI119"/>
    <mergeCell ref="BF118:BG119"/>
    <mergeCell ref="AL120:AM120"/>
    <mergeCell ref="AN120:AO120"/>
    <mergeCell ref="AJ120:AK120"/>
    <mergeCell ref="P120:Q120"/>
    <mergeCell ref="AB120:AC120"/>
    <mergeCell ref="AV118:AW119"/>
    <mergeCell ref="AP118:AQ119"/>
    <mergeCell ref="AT118:AU119"/>
    <mergeCell ref="B110:B111"/>
    <mergeCell ref="C110:D110"/>
    <mergeCell ref="F110:F111"/>
    <mergeCell ref="H110:I111"/>
    <mergeCell ref="J110:K111"/>
    <mergeCell ref="L110:M111"/>
    <mergeCell ref="BF110:BG111"/>
    <mergeCell ref="N110:O111"/>
    <mergeCell ref="P110:Q111"/>
    <mergeCell ref="AB110:AC111"/>
    <mergeCell ref="AD110:AE111"/>
    <mergeCell ref="AF110:AG111"/>
    <mergeCell ref="AH110:AI111"/>
    <mergeCell ref="AT110:AU111"/>
    <mergeCell ref="AV110:AW111"/>
    <mergeCell ref="X110:Y111"/>
    <mergeCell ref="BB110:BC111"/>
    <mergeCell ref="BD110:BE111"/>
    <mergeCell ref="AX112:AY113"/>
    <mergeCell ref="AN112:AO113"/>
    <mergeCell ref="AP112:AQ113"/>
    <mergeCell ref="AX110:AY111"/>
    <mergeCell ref="BB112:BC113"/>
    <mergeCell ref="BD112:BE113"/>
    <mergeCell ref="AZ112:BA113"/>
    <mergeCell ref="AV112:AW113"/>
    <mergeCell ref="BH110:BI111"/>
    <mergeCell ref="BJ110:BK111"/>
    <mergeCell ref="BL110:BN111"/>
    <mergeCell ref="C111:D111"/>
    <mergeCell ref="B112:B113"/>
    <mergeCell ref="C112:D112"/>
    <mergeCell ref="F112:F113"/>
    <mergeCell ref="H112:I113"/>
    <mergeCell ref="J112:K113"/>
    <mergeCell ref="AJ110:AK111"/>
    <mergeCell ref="BF112:BG113"/>
    <mergeCell ref="BH112:BI113"/>
    <mergeCell ref="BJ112:BK113"/>
    <mergeCell ref="N112:O113"/>
    <mergeCell ref="P112:Q113"/>
    <mergeCell ref="AB112:AC113"/>
    <mergeCell ref="AD112:AE113"/>
    <mergeCell ref="AF112:AG113"/>
    <mergeCell ref="AH112:AI113"/>
    <mergeCell ref="T112:U113"/>
    <mergeCell ref="C113:D113"/>
    <mergeCell ref="AP110:AQ111"/>
    <mergeCell ref="T110:U111"/>
    <mergeCell ref="V110:W111"/>
    <mergeCell ref="Z110:AA111"/>
    <mergeCell ref="R110:S111"/>
    <mergeCell ref="E110:E111"/>
    <mergeCell ref="G110:G111"/>
    <mergeCell ref="AL110:AM111"/>
    <mergeCell ref="AJ112:AK113"/>
    <mergeCell ref="AL112:AM113"/>
    <mergeCell ref="V112:W113"/>
    <mergeCell ref="X112:Y113"/>
    <mergeCell ref="Z112:AA113"/>
    <mergeCell ref="L112:M113"/>
    <mergeCell ref="G112:G113"/>
    <mergeCell ref="B106:B107"/>
    <mergeCell ref="C106:D106"/>
    <mergeCell ref="F106:F107"/>
    <mergeCell ref="H106:I107"/>
    <mergeCell ref="J106:K107"/>
    <mergeCell ref="L106:M107"/>
    <mergeCell ref="N106:O107"/>
    <mergeCell ref="P106:Q107"/>
    <mergeCell ref="BJ106:BK107"/>
    <mergeCell ref="AB106:AC107"/>
    <mergeCell ref="AD106:AE107"/>
    <mergeCell ref="AF106:AG107"/>
    <mergeCell ref="AH106:AI107"/>
    <mergeCell ref="AJ106:AK107"/>
    <mergeCell ref="AL106:AM107"/>
    <mergeCell ref="AR106:AS107"/>
    <mergeCell ref="AT106:AU107"/>
    <mergeCell ref="AV106:AW107"/>
    <mergeCell ref="AZ106:BA107"/>
    <mergeCell ref="BB106:BC107"/>
    <mergeCell ref="BD106:BE107"/>
    <mergeCell ref="BF106:BG107"/>
    <mergeCell ref="BH106:BI107"/>
    <mergeCell ref="R108:S109"/>
    <mergeCell ref="AX106:AY107"/>
    <mergeCell ref="AN106:AO107"/>
    <mergeCell ref="AP106:AQ107"/>
    <mergeCell ref="T108:U109"/>
    <mergeCell ref="C107:D107"/>
    <mergeCell ref="B108:B109"/>
    <mergeCell ref="C108:D108"/>
    <mergeCell ref="F108:F109"/>
    <mergeCell ref="H108:I109"/>
    <mergeCell ref="J108:K109"/>
    <mergeCell ref="E108:E109"/>
    <mergeCell ref="G108:G109"/>
    <mergeCell ref="BB108:BC109"/>
    <mergeCell ref="BD108:BE109"/>
    <mergeCell ref="BF108:BG109"/>
    <mergeCell ref="AV108:AW109"/>
    <mergeCell ref="AX108:AY109"/>
    <mergeCell ref="AN108:AO109"/>
    <mergeCell ref="AP108:AQ109"/>
    <mergeCell ref="AR108:AS109"/>
    <mergeCell ref="AT108:AU109"/>
    <mergeCell ref="AZ108:BA109"/>
    <mergeCell ref="BH108:BI109"/>
    <mergeCell ref="BJ108:BK109"/>
    <mergeCell ref="C109:D109"/>
    <mergeCell ref="AB108:AC109"/>
    <mergeCell ref="AD108:AE109"/>
    <mergeCell ref="AF108:AG109"/>
    <mergeCell ref="AH108:AI109"/>
    <mergeCell ref="L108:M109"/>
    <mergeCell ref="N108:O109"/>
    <mergeCell ref="P108:Q109"/>
    <mergeCell ref="V108:W109"/>
    <mergeCell ref="X108:Y109"/>
    <mergeCell ref="Z108:AA109"/>
    <mergeCell ref="E106:E107"/>
    <mergeCell ref="G106:G107"/>
    <mergeCell ref="B102:B103"/>
    <mergeCell ref="C102:D102"/>
    <mergeCell ref="F102:F103"/>
    <mergeCell ref="H102:I103"/>
    <mergeCell ref="J102:K103"/>
    <mergeCell ref="L102:M103"/>
    <mergeCell ref="N102:O103"/>
    <mergeCell ref="P102:Q103"/>
    <mergeCell ref="AB102:AC103"/>
    <mergeCell ref="AD102:AE103"/>
    <mergeCell ref="AF102:AG103"/>
    <mergeCell ref="AH102:AI103"/>
    <mergeCell ref="AJ102:AK103"/>
    <mergeCell ref="AL102:AM103"/>
    <mergeCell ref="AZ102:BA103"/>
    <mergeCell ref="BB102:BC103"/>
    <mergeCell ref="BD102:BE103"/>
    <mergeCell ref="BF102:BG103"/>
    <mergeCell ref="BH102:BI103"/>
    <mergeCell ref="BJ102:BK103"/>
    <mergeCell ref="BL102:BN103"/>
    <mergeCell ref="C103:D103"/>
    <mergeCell ref="B104:B105"/>
    <mergeCell ref="C104:D104"/>
    <mergeCell ref="F104:F105"/>
    <mergeCell ref="H104:I105"/>
    <mergeCell ref="J104:K105"/>
    <mergeCell ref="L104:M105"/>
    <mergeCell ref="N104:O105"/>
    <mergeCell ref="P104:Q105"/>
    <mergeCell ref="AB104:AC105"/>
    <mergeCell ref="AD104:AE105"/>
    <mergeCell ref="AF104:AG105"/>
    <mergeCell ref="AH104:AI105"/>
    <mergeCell ref="AJ104:AK105"/>
    <mergeCell ref="AL104:AM105"/>
    <mergeCell ref="AZ104:BA105"/>
    <mergeCell ref="BB104:BC105"/>
    <mergeCell ref="BD104:BE105"/>
    <mergeCell ref="BF104:BG105"/>
    <mergeCell ref="BH104:BI105"/>
    <mergeCell ref="BJ104:BK105"/>
    <mergeCell ref="BL104:BN105"/>
    <mergeCell ref="C105:D105"/>
    <mergeCell ref="E102:E103"/>
    <mergeCell ref="G102:G103"/>
    <mergeCell ref="E104:E105"/>
    <mergeCell ref="G104:G105"/>
    <mergeCell ref="B98:B99"/>
    <mergeCell ref="C98:D98"/>
    <mergeCell ref="F98:F99"/>
    <mergeCell ref="H98:I99"/>
    <mergeCell ref="J98:K99"/>
    <mergeCell ref="L98:M99"/>
    <mergeCell ref="N98:O99"/>
    <mergeCell ref="P98:Q99"/>
    <mergeCell ref="AB98:AC99"/>
    <mergeCell ref="AD98:AE99"/>
    <mergeCell ref="AF98:AG99"/>
    <mergeCell ref="AH98:AI99"/>
    <mergeCell ref="AJ98:AK99"/>
    <mergeCell ref="AL98:AM99"/>
    <mergeCell ref="AZ98:BA99"/>
    <mergeCell ref="BB98:BC99"/>
    <mergeCell ref="BD98:BE99"/>
    <mergeCell ref="BF98:BG99"/>
    <mergeCell ref="BH98:BI99"/>
    <mergeCell ref="BJ98:BK99"/>
    <mergeCell ref="BL98:BN99"/>
    <mergeCell ref="C99:D99"/>
    <mergeCell ref="B100:B101"/>
    <mergeCell ref="C100:D100"/>
    <mergeCell ref="F100:F101"/>
    <mergeCell ref="H100:I101"/>
    <mergeCell ref="J100:K101"/>
    <mergeCell ref="L100:M101"/>
    <mergeCell ref="N100:O101"/>
    <mergeCell ref="P100:Q101"/>
    <mergeCell ref="AB100:AC101"/>
    <mergeCell ref="AD100:AE101"/>
    <mergeCell ref="AF100:AG101"/>
    <mergeCell ref="AH100:AI101"/>
    <mergeCell ref="AJ100:AK101"/>
    <mergeCell ref="AL100:AM101"/>
    <mergeCell ref="AZ100:BA101"/>
    <mergeCell ref="BB100:BC101"/>
    <mergeCell ref="BD100:BE101"/>
    <mergeCell ref="BF100:BG101"/>
    <mergeCell ref="BH100:BI101"/>
    <mergeCell ref="BJ100:BK101"/>
    <mergeCell ref="BL100:BN101"/>
    <mergeCell ref="C101:D101"/>
    <mergeCell ref="T98:U99"/>
    <mergeCell ref="V98:W99"/>
    <mergeCell ref="X98:Y99"/>
    <mergeCell ref="Z98:AA99"/>
    <mergeCell ref="R98:S99"/>
    <mergeCell ref="E98:E99"/>
    <mergeCell ref="G98:G99"/>
    <mergeCell ref="AR98:AS99"/>
    <mergeCell ref="AT98:AU99"/>
    <mergeCell ref="AV98:AW99"/>
    <mergeCell ref="AX98:AY99"/>
    <mergeCell ref="AN98:AO99"/>
    <mergeCell ref="AP98:AQ99"/>
    <mergeCell ref="T100:U101"/>
    <mergeCell ref="V100:W101"/>
    <mergeCell ref="X100:Y101"/>
    <mergeCell ref="Z100:AA101"/>
    <mergeCell ref="R100:S101"/>
    <mergeCell ref="E100:E101"/>
    <mergeCell ref="G100:G101"/>
    <mergeCell ref="B94:B95"/>
    <mergeCell ref="C94:D94"/>
    <mergeCell ref="F94:F95"/>
    <mergeCell ref="H94:I95"/>
    <mergeCell ref="J94:K95"/>
    <mergeCell ref="L94:M95"/>
    <mergeCell ref="N94:O95"/>
    <mergeCell ref="P94:Q95"/>
    <mergeCell ref="AB94:AC95"/>
    <mergeCell ref="AD94:AE95"/>
    <mergeCell ref="AF94:AG95"/>
    <mergeCell ref="AH94:AI95"/>
    <mergeCell ref="AJ94:AK95"/>
    <mergeCell ref="AL94:AM95"/>
    <mergeCell ref="AZ94:BA95"/>
    <mergeCell ref="BB94:BC95"/>
    <mergeCell ref="BD94:BE95"/>
    <mergeCell ref="BF94:BG95"/>
    <mergeCell ref="BH94:BI95"/>
    <mergeCell ref="BJ94:BK95"/>
    <mergeCell ref="BL94:BN95"/>
    <mergeCell ref="C95:D95"/>
    <mergeCell ref="B96:B97"/>
    <mergeCell ref="C96:D96"/>
    <mergeCell ref="F96:F97"/>
    <mergeCell ref="H96:I97"/>
    <mergeCell ref="J96:K97"/>
    <mergeCell ref="L96:M97"/>
    <mergeCell ref="N96:O97"/>
    <mergeCell ref="P96:Q97"/>
    <mergeCell ref="AB96:AC97"/>
    <mergeCell ref="AD96:AE97"/>
    <mergeCell ref="AF96:AG97"/>
    <mergeCell ref="AH96:AI97"/>
    <mergeCell ref="AJ96:AK97"/>
    <mergeCell ref="AL96:AM97"/>
    <mergeCell ref="AZ96:BA97"/>
    <mergeCell ref="BB96:BC97"/>
    <mergeCell ref="BD96:BE97"/>
    <mergeCell ref="BF96:BG97"/>
    <mergeCell ref="BH96:BI97"/>
    <mergeCell ref="BJ96:BK97"/>
    <mergeCell ref="BL96:BN97"/>
    <mergeCell ref="C97:D97"/>
    <mergeCell ref="E96:E97"/>
    <mergeCell ref="G96:G97"/>
    <mergeCell ref="AN96:AO97"/>
    <mergeCell ref="AP96:AQ97"/>
    <mergeCell ref="B90:B91"/>
    <mergeCell ref="C90:D90"/>
    <mergeCell ref="F90:F91"/>
    <mergeCell ref="H90:I91"/>
    <mergeCell ref="J90:K91"/>
    <mergeCell ref="L90:M91"/>
    <mergeCell ref="N90:O91"/>
    <mergeCell ref="P90:Q91"/>
    <mergeCell ref="AB90:AC91"/>
    <mergeCell ref="AD90:AE91"/>
    <mergeCell ref="AF90:AG91"/>
    <mergeCell ref="AH90:AI91"/>
    <mergeCell ref="AJ90:AK91"/>
    <mergeCell ref="AL90:AM91"/>
    <mergeCell ref="AZ90:BA91"/>
    <mergeCell ref="BB90:BC91"/>
    <mergeCell ref="BD90:BE91"/>
    <mergeCell ref="BF90:BG91"/>
    <mergeCell ref="BH90:BI91"/>
    <mergeCell ref="BJ90:BK91"/>
    <mergeCell ref="BL90:BN91"/>
    <mergeCell ref="C91:D91"/>
    <mergeCell ref="B92:B93"/>
    <mergeCell ref="C92:D92"/>
    <mergeCell ref="F92:F93"/>
    <mergeCell ref="H92:I93"/>
    <mergeCell ref="J92:K93"/>
    <mergeCell ref="L92:M93"/>
    <mergeCell ref="N92:O93"/>
    <mergeCell ref="P92:Q93"/>
    <mergeCell ref="AB92:AC93"/>
    <mergeCell ref="AD92:AE93"/>
    <mergeCell ref="AF92:AG93"/>
    <mergeCell ref="AH92:AI93"/>
    <mergeCell ref="AJ92:AK93"/>
    <mergeCell ref="AL92:AM93"/>
    <mergeCell ref="AZ92:BA93"/>
    <mergeCell ref="BB92:BC93"/>
    <mergeCell ref="BD92:BE93"/>
    <mergeCell ref="BF92:BG93"/>
    <mergeCell ref="BH92:BI93"/>
    <mergeCell ref="BJ92:BK93"/>
    <mergeCell ref="BL92:BN93"/>
    <mergeCell ref="C93:D93"/>
    <mergeCell ref="V90:W91"/>
    <mergeCell ref="X90:Y91"/>
    <mergeCell ref="Z90:AA91"/>
    <mergeCell ref="R90:S91"/>
    <mergeCell ref="E90:E91"/>
    <mergeCell ref="G90:G91"/>
    <mergeCell ref="AR90:AS91"/>
    <mergeCell ref="AT90:AU91"/>
    <mergeCell ref="AV90:AW91"/>
    <mergeCell ref="AX90:AY91"/>
    <mergeCell ref="AN90:AO91"/>
    <mergeCell ref="AP90:AQ91"/>
    <mergeCell ref="T92:U93"/>
    <mergeCell ref="V92:W93"/>
    <mergeCell ref="X92:Y93"/>
    <mergeCell ref="Z92:AA93"/>
    <mergeCell ref="R92:S93"/>
    <mergeCell ref="E92:E93"/>
    <mergeCell ref="G92:G93"/>
    <mergeCell ref="AR92:AS93"/>
    <mergeCell ref="B86:B87"/>
    <mergeCell ref="C86:D86"/>
    <mergeCell ref="F86:F87"/>
    <mergeCell ref="H86:I87"/>
    <mergeCell ref="J86:K87"/>
    <mergeCell ref="L86:M87"/>
    <mergeCell ref="N86:O87"/>
    <mergeCell ref="P86:Q87"/>
    <mergeCell ref="AB86:AC87"/>
    <mergeCell ref="AD86:AE87"/>
    <mergeCell ref="AF86:AG87"/>
    <mergeCell ref="AH86:AI87"/>
    <mergeCell ref="AJ86:AK87"/>
    <mergeCell ref="AL86:AM87"/>
    <mergeCell ref="AZ86:BA87"/>
    <mergeCell ref="BB86:BC87"/>
    <mergeCell ref="BD86:BE87"/>
    <mergeCell ref="BF86:BG87"/>
    <mergeCell ref="BH86:BI87"/>
    <mergeCell ref="BJ86:BK87"/>
    <mergeCell ref="BL86:BN87"/>
    <mergeCell ref="C87:D87"/>
    <mergeCell ref="B88:B89"/>
    <mergeCell ref="C88:D88"/>
    <mergeCell ref="F88:F89"/>
    <mergeCell ref="H88:I89"/>
    <mergeCell ref="J88:K89"/>
    <mergeCell ref="L88:M89"/>
    <mergeCell ref="N88:O89"/>
    <mergeCell ref="P88:Q89"/>
    <mergeCell ref="AB88:AC89"/>
    <mergeCell ref="AD88:AE89"/>
    <mergeCell ref="AF88:AG89"/>
    <mergeCell ref="AH88:AI89"/>
    <mergeCell ref="AJ88:AK89"/>
    <mergeCell ref="AL88:AM89"/>
    <mergeCell ref="AZ88:BA89"/>
    <mergeCell ref="BB88:BC89"/>
    <mergeCell ref="BD88:BE89"/>
    <mergeCell ref="BF88:BG89"/>
    <mergeCell ref="BH88:BI89"/>
    <mergeCell ref="BJ88:BK89"/>
    <mergeCell ref="BL88:BN89"/>
    <mergeCell ref="C89:D89"/>
    <mergeCell ref="T86:U87"/>
    <mergeCell ref="V86:W87"/>
    <mergeCell ref="X86:Y87"/>
    <mergeCell ref="Z86:AA87"/>
    <mergeCell ref="R86:S87"/>
    <mergeCell ref="E86:E87"/>
    <mergeCell ref="G86:G87"/>
    <mergeCell ref="AR86:AS87"/>
    <mergeCell ref="AT86:AU87"/>
    <mergeCell ref="AV86:AW87"/>
    <mergeCell ref="AX86:AY87"/>
    <mergeCell ref="AN86:AO87"/>
    <mergeCell ref="AP86:AQ87"/>
    <mergeCell ref="T88:U89"/>
    <mergeCell ref="V88:W89"/>
    <mergeCell ref="X88:Y89"/>
    <mergeCell ref="Z88:AA89"/>
    <mergeCell ref="R88:S89"/>
    <mergeCell ref="E88:E89"/>
    <mergeCell ref="G88:G89"/>
    <mergeCell ref="B82:B83"/>
    <mergeCell ref="C82:D82"/>
    <mergeCell ref="F82:F83"/>
    <mergeCell ref="H82:I83"/>
    <mergeCell ref="J82:K83"/>
    <mergeCell ref="L82:M83"/>
    <mergeCell ref="N82:O83"/>
    <mergeCell ref="P82:Q83"/>
    <mergeCell ref="AB82:AC83"/>
    <mergeCell ref="AD82:AE83"/>
    <mergeCell ref="AF82:AG83"/>
    <mergeCell ref="AH82:AI83"/>
    <mergeCell ref="AJ82:AK83"/>
    <mergeCell ref="AL82:AM83"/>
    <mergeCell ref="AZ82:BA83"/>
    <mergeCell ref="BB82:BC83"/>
    <mergeCell ref="BD82:BE83"/>
    <mergeCell ref="BF82:BG83"/>
    <mergeCell ref="BH82:BI83"/>
    <mergeCell ref="BJ82:BK83"/>
    <mergeCell ref="BL82:BN83"/>
    <mergeCell ref="C83:D83"/>
    <mergeCell ref="B84:B85"/>
    <mergeCell ref="C84:D84"/>
    <mergeCell ref="F84:F85"/>
    <mergeCell ref="H84:I85"/>
    <mergeCell ref="J84:K85"/>
    <mergeCell ref="L84:M85"/>
    <mergeCell ref="N84:O85"/>
    <mergeCell ref="P84:Q85"/>
    <mergeCell ref="AB84:AC85"/>
    <mergeCell ref="AD84:AE85"/>
    <mergeCell ref="AF84:AG85"/>
    <mergeCell ref="AH84:AI85"/>
    <mergeCell ref="AJ84:AK85"/>
    <mergeCell ref="AL84:AM85"/>
    <mergeCell ref="AZ84:BA85"/>
    <mergeCell ref="BB84:BC85"/>
    <mergeCell ref="BD84:BE85"/>
    <mergeCell ref="BF84:BG85"/>
    <mergeCell ref="BH84:BI85"/>
    <mergeCell ref="BJ84:BK85"/>
    <mergeCell ref="BL84:BN85"/>
    <mergeCell ref="C85:D85"/>
    <mergeCell ref="T84:U85"/>
    <mergeCell ref="V84:W85"/>
    <mergeCell ref="X84:Y85"/>
    <mergeCell ref="Z84:AA85"/>
    <mergeCell ref="R84:S85"/>
    <mergeCell ref="E84:E85"/>
    <mergeCell ref="G84:G85"/>
    <mergeCell ref="AR84:AS85"/>
    <mergeCell ref="AV84:AW85"/>
    <mergeCell ref="AX84:AY85"/>
    <mergeCell ref="AN84:AO85"/>
    <mergeCell ref="AP84:AQ85"/>
    <mergeCell ref="C77:D77"/>
    <mergeCell ref="B78:B79"/>
    <mergeCell ref="C78:D78"/>
    <mergeCell ref="F78:F79"/>
    <mergeCell ref="H78:I79"/>
    <mergeCell ref="J78:K79"/>
    <mergeCell ref="L78:M79"/>
    <mergeCell ref="N78:O79"/>
    <mergeCell ref="P78:Q79"/>
    <mergeCell ref="AB78:AC79"/>
    <mergeCell ref="AD78:AE79"/>
    <mergeCell ref="AF78:AG79"/>
    <mergeCell ref="AH78:AI79"/>
    <mergeCell ref="AJ78:AK79"/>
    <mergeCell ref="AL78:AM79"/>
    <mergeCell ref="AZ78:BA79"/>
    <mergeCell ref="BB78:BC79"/>
    <mergeCell ref="BD78:BE79"/>
    <mergeCell ref="BF78:BG79"/>
    <mergeCell ref="BH78:BI79"/>
    <mergeCell ref="BJ78:BK79"/>
    <mergeCell ref="BL78:BN79"/>
    <mergeCell ref="C79:D79"/>
    <mergeCell ref="B80:B81"/>
    <mergeCell ref="C80:D80"/>
    <mergeCell ref="F80:F81"/>
    <mergeCell ref="H80:I81"/>
    <mergeCell ref="J80:K81"/>
    <mergeCell ref="L80:M81"/>
    <mergeCell ref="N80:O81"/>
    <mergeCell ref="P80:Q81"/>
    <mergeCell ref="AB80:AC81"/>
    <mergeCell ref="AD80:AE81"/>
    <mergeCell ref="AF80:AG81"/>
    <mergeCell ref="AH80:AI81"/>
    <mergeCell ref="AJ80:AK81"/>
    <mergeCell ref="AL80:AM81"/>
    <mergeCell ref="AZ80:BA81"/>
    <mergeCell ref="BB80:BC81"/>
    <mergeCell ref="BD80:BE81"/>
    <mergeCell ref="BF80:BG81"/>
    <mergeCell ref="BH80:BI81"/>
    <mergeCell ref="BJ80:BK81"/>
    <mergeCell ref="BL80:BN81"/>
    <mergeCell ref="C81:D81"/>
    <mergeCell ref="E67:AC67"/>
    <mergeCell ref="X72:Y73"/>
    <mergeCell ref="Z72:AA73"/>
    <mergeCell ref="BA69:BC69"/>
    <mergeCell ref="B120:C120"/>
    <mergeCell ref="D120:E120"/>
    <mergeCell ref="AR112:AS113"/>
    <mergeCell ref="AT112:AU113"/>
    <mergeCell ref="C69:D69"/>
    <mergeCell ref="E69:AC69"/>
    <mergeCell ref="AB72:AG72"/>
    <mergeCell ref="AH120:AI120"/>
    <mergeCell ref="AN72:AS72"/>
    <mergeCell ref="AF120:AG120"/>
    <mergeCell ref="R112:S113"/>
    <mergeCell ref="E112:E113"/>
    <mergeCell ref="AR110:AS111"/>
    <mergeCell ref="AN110:AO111"/>
    <mergeCell ref="B72:B73"/>
    <mergeCell ref="C72:D73"/>
    <mergeCell ref="H72:I73"/>
    <mergeCell ref="J72:O72"/>
    <mergeCell ref="P72:U72"/>
    <mergeCell ref="V72:W73"/>
    <mergeCell ref="G72:G73"/>
    <mergeCell ref="BL72:BN73"/>
    <mergeCell ref="J73:K73"/>
    <mergeCell ref="L73:M73"/>
    <mergeCell ref="N73:O73"/>
    <mergeCell ref="P73:Q73"/>
    <mergeCell ref="R73:S73"/>
    <mergeCell ref="T73:U73"/>
    <mergeCell ref="AD73:AE73"/>
    <mergeCell ref="AF73:AG73"/>
    <mergeCell ref="AR73:AS73"/>
    <mergeCell ref="BJ73:BK73"/>
    <mergeCell ref="B74:B75"/>
    <mergeCell ref="C74:D74"/>
    <mergeCell ref="F74:F75"/>
    <mergeCell ref="H74:I75"/>
    <mergeCell ref="J74:K75"/>
    <mergeCell ref="L74:M75"/>
    <mergeCell ref="N74:O75"/>
    <mergeCell ref="P74:Q75"/>
    <mergeCell ref="R74:S75"/>
    <mergeCell ref="AJ74:AK75"/>
    <mergeCell ref="AL74:AM75"/>
    <mergeCell ref="AN74:AO75"/>
    <mergeCell ref="AP74:AQ75"/>
    <mergeCell ref="AR74:AS75"/>
    <mergeCell ref="AT74:AU75"/>
    <mergeCell ref="BH74:BI75"/>
    <mergeCell ref="BJ74:BK75"/>
    <mergeCell ref="BL74:BN75"/>
    <mergeCell ref="C75:D75"/>
    <mergeCell ref="B76:B77"/>
    <mergeCell ref="C76:D76"/>
    <mergeCell ref="F76:F77"/>
    <mergeCell ref="H76:I77"/>
    <mergeCell ref="J76:K77"/>
    <mergeCell ref="L76:M77"/>
    <mergeCell ref="AB76:AC77"/>
    <mergeCell ref="N120:O120"/>
    <mergeCell ref="AD120:AE120"/>
    <mergeCell ref="O123:R123"/>
    <mergeCell ref="S123:U123"/>
    <mergeCell ref="W123:Y123"/>
    <mergeCell ref="AD76:AE77"/>
    <mergeCell ref="AF76:AG77"/>
    <mergeCell ref="AH76:AI77"/>
    <mergeCell ref="AJ76:AK77"/>
    <mergeCell ref="AL76:AM77"/>
    <mergeCell ref="AZ76:BA77"/>
    <mergeCell ref="BB76:BC77"/>
    <mergeCell ref="BD76:BE77"/>
    <mergeCell ref="BF76:BG77"/>
    <mergeCell ref="BH76:BI77"/>
    <mergeCell ref="BJ76:BK77"/>
    <mergeCell ref="BL76:BN77"/>
    <mergeCell ref="BL108:BN109"/>
    <mergeCell ref="P121:Q121"/>
    <mergeCell ref="R121:S121"/>
    <mergeCell ref="T121:U121"/>
    <mergeCell ref="V121:W121"/>
    <mergeCell ref="X121:Y121"/>
    <mergeCell ref="T102:U103"/>
    <mergeCell ref="V102:W103"/>
    <mergeCell ref="X102:Y103"/>
    <mergeCell ref="Z102:AA103"/>
    <mergeCell ref="R102:S103"/>
    <mergeCell ref="AR102:AS103"/>
    <mergeCell ref="AT102:AU103"/>
    <mergeCell ref="AV102:AW103"/>
    <mergeCell ref="AX102:AY103"/>
    <mergeCell ref="AN102:AO103"/>
    <mergeCell ref="AP102:AQ103"/>
    <mergeCell ref="T104:U105"/>
    <mergeCell ref="V104:W105"/>
    <mergeCell ref="X104:Y105"/>
    <mergeCell ref="Z104:AA105"/>
    <mergeCell ref="R104:S105"/>
    <mergeCell ref="AR104:AS105"/>
    <mergeCell ref="AT104:AU105"/>
    <mergeCell ref="AV104:AW105"/>
    <mergeCell ref="AX104:AY105"/>
    <mergeCell ref="AN104:AO105"/>
    <mergeCell ref="AP104:AQ105"/>
    <mergeCell ref="T106:U107"/>
    <mergeCell ref="V106:W107"/>
    <mergeCell ref="X106:Y107"/>
    <mergeCell ref="Z106:AA107"/>
    <mergeCell ref="R106:S107"/>
    <mergeCell ref="T96:U97"/>
    <mergeCell ref="V96:W97"/>
    <mergeCell ref="X96:Y97"/>
    <mergeCell ref="Z96:AA97"/>
    <mergeCell ref="R96:S97"/>
    <mergeCell ref="AR96:AS97"/>
    <mergeCell ref="AT96:AU97"/>
    <mergeCell ref="AV96:AW97"/>
    <mergeCell ref="AX96:AY97"/>
    <mergeCell ref="AR100:AS101"/>
    <mergeCell ref="AT100:AU101"/>
    <mergeCell ref="AV100:AW101"/>
    <mergeCell ref="AX100:AY101"/>
    <mergeCell ref="AN100:AO101"/>
    <mergeCell ref="AP100:AQ101"/>
    <mergeCell ref="T90:U91"/>
    <mergeCell ref="AT92:AU93"/>
    <mergeCell ref="AV92:AW93"/>
    <mergeCell ref="AX92:AY93"/>
    <mergeCell ref="AN92:AO93"/>
    <mergeCell ref="AP92:AQ93"/>
    <mergeCell ref="T94:U95"/>
    <mergeCell ref="V94:W95"/>
    <mergeCell ref="X94:Y95"/>
    <mergeCell ref="Z94:AA95"/>
    <mergeCell ref="R94:S95"/>
    <mergeCell ref="E94:E95"/>
    <mergeCell ref="G94:G95"/>
    <mergeCell ref="AR94:AS95"/>
    <mergeCell ref="AT94:AU95"/>
    <mergeCell ref="AV94:AW95"/>
    <mergeCell ref="AX94:AY95"/>
    <mergeCell ref="AN94:AO95"/>
    <mergeCell ref="AP94:AQ95"/>
    <mergeCell ref="AR88:AS89"/>
    <mergeCell ref="AT88:AU89"/>
    <mergeCell ref="AV88:AW89"/>
    <mergeCell ref="AX88:AY89"/>
    <mergeCell ref="AN88:AO89"/>
    <mergeCell ref="AP88:AQ89"/>
    <mergeCell ref="T78:U79"/>
    <mergeCell ref="V78:W79"/>
    <mergeCell ref="X78:Y79"/>
    <mergeCell ref="Z78:AA79"/>
    <mergeCell ref="R78:S79"/>
    <mergeCell ref="E78:E79"/>
    <mergeCell ref="G78:G79"/>
    <mergeCell ref="AR78:AS79"/>
    <mergeCell ref="AT78:AU79"/>
    <mergeCell ref="AV78:AW79"/>
    <mergeCell ref="AX78:AY79"/>
    <mergeCell ref="AN78:AO79"/>
    <mergeCell ref="AP78:AQ79"/>
    <mergeCell ref="T80:U81"/>
    <mergeCell ref="V80:W81"/>
    <mergeCell ref="X80:Y81"/>
    <mergeCell ref="Z80:AA81"/>
    <mergeCell ref="R80:S81"/>
    <mergeCell ref="E80:E81"/>
    <mergeCell ref="G80:G81"/>
    <mergeCell ref="AR80:AS81"/>
    <mergeCell ref="AT80:AU81"/>
    <mergeCell ref="AV80:AW81"/>
    <mergeCell ref="AX80:AY81"/>
    <mergeCell ref="AN80:AO81"/>
    <mergeCell ref="AP80:AQ81"/>
    <mergeCell ref="T82:U83"/>
    <mergeCell ref="V82:W83"/>
    <mergeCell ref="X82:Y83"/>
    <mergeCell ref="Z82:AA83"/>
    <mergeCell ref="R82:S83"/>
    <mergeCell ref="E82:E83"/>
    <mergeCell ref="G82:G83"/>
    <mergeCell ref="AR82:AS83"/>
    <mergeCell ref="AT82:AU83"/>
    <mergeCell ref="AV82:AW83"/>
    <mergeCell ref="AX82:AY83"/>
    <mergeCell ref="AN82:AO83"/>
    <mergeCell ref="AP82:AQ83"/>
    <mergeCell ref="AT84:AU85"/>
    <mergeCell ref="AL73:AM73"/>
    <mergeCell ref="AN73:AO73"/>
    <mergeCell ref="AP73:AQ73"/>
    <mergeCell ref="AZ73:BA73"/>
    <mergeCell ref="BB73:BC73"/>
    <mergeCell ref="AT73:AU73"/>
    <mergeCell ref="AV73:AW73"/>
    <mergeCell ref="AX73:AY73"/>
    <mergeCell ref="AH74:AI75"/>
    <mergeCell ref="T74:U75"/>
    <mergeCell ref="V74:W75"/>
    <mergeCell ref="X74:Y75"/>
    <mergeCell ref="Z74:AA75"/>
    <mergeCell ref="E74:E75"/>
    <mergeCell ref="G74:G75"/>
    <mergeCell ref="E76:E77"/>
    <mergeCell ref="AZ74:BA75"/>
    <mergeCell ref="BB74:BC75"/>
    <mergeCell ref="BD74:BE75"/>
    <mergeCell ref="BF74:BG75"/>
    <mergeCell ref="AV74:AW75"/>
    <mergeCell ref="AX74:AY75"/>
    <mergeCell ref="AB74:AC75"/>
    <mergeCell ref="AD74:AE75"/>
    <mergeCell ref="AF74:AG75"/>
    <mergeCell ref="T76:U77"/>
    <mergeCell ref="V76:W77"/>
    <mergeCell ref="X76:Y77"/>
    <mergeCell ref="Z76:AA77"/>
    <mergeCell ref="N76:O77"/>
    <mergeCell ref="P76:Q77"/>
    <mergeCell ref="R76:S77"/>
    <mergeCell ref="AR76:AS77"/>
    <mergeCell ref="AT76:AU77"/>
    <mergeCell ref="AV76:AW77"/>
    <mergeCell ref="AX76:AY77"/>
    <mergeCell ref="AN76:AO77"/>
    <mergeCell ref="AP76:AQ77"/>
    <mergeCell ref="F72:F73"/>
    <mergeCell ref="AH72:AM72"/>
    <mergeCell ref="BD73:BE73"/>
    <mergeCell ref="B2:BN2"/>
    <mergeCell ref="C6:D6"/>
    <mergeCell ref="BA6:BC6"/>
    <mergeCell ref="BD6:BM6"/>
    <mergeCell ref="AT9:AY9"/>
    <mergeCell ref="AT10:AU10"/>
    <mergeCell ref="AJ10:AK10"/>
    <mergeCell ref="AL10:AM10"/>
    <mergeCell ref="AN10:AO10"/>
    <mergeCell ref="AP10:AQ10"/>
    <mergeCell ref="E6:AC6"/>
    <mergeCell ref="E4:AC4"/>
    <mergeCell ref="R10:S10"/>
    <mergeCell ref="T10:U10"/>
    <mergeCell ref="J10:K10"/>
    <mergeCell ref="L10:M10"/>
    <mergeCell ref="H9:I10"/>
    <mergeCell ref="J9:O9"/>
    <mergeCell ref="P9:U9"/>
    <mergeCell ref="V9:W10"/>
    <mergeCell ref="B9:B10"/>
    <mergeCell ref="C9:D10"/>
    <mergeCell ref="X9:Y10"/>
    <mergeCell ref="Z9:AA10"/>
    <mergeCell ref="AB10:AC10"/>
    <mergeCell ref="AD10:AE10"/>
    <mergeCell ref="AB9:AG9"/>
    <mergeCell ref="N10:O10"/>
    <mergeCell ref="P10:Q10"/>
    <mergeCell ref="G9:G10"/>
    <mergeCell ref="AV57:AW57"/>
    <mergeCell ref="AX57:AY57"/>
    <mergeCell ref="W60:Y60"/>
    <mergeCell ref="AR57:AS57"/>
    <mergeCell ref="AX11:AY12"/>
    <mergeCell ref="AT13:AU14"/>
    <mergeCell ref="AV13:AW14"/>
    <mergeCell ref="AX13:AY14"/>
    <mergeCell ref="AT15:AU16"/>
    <mergeCell ref="P58:Q58"/>
    <mergeCell ref="R58:S58"/>
    <mergeCell ref="T58:U58"/>
    <mergeCell ref="V58:W58"/>
    <mergeCell ref="X58:Y58"/>
    <mergeCell ref="Z58:AA58"/>
    <mergeCell ref="AB58:AC58"/>
    <mergeCell ref="AD58:AE58"/>
    <mergeCell ref="AF58:AG58"/>
    <mergeCell ref="AH58:AI58"/>
    <mergeCell ref="AJ58:AK58"/>
    <mergeCell ref="AL58:AM58"/>
    <mergeCell ref="AN58:AO58"/>
    <mergeCell ref="AP58:AQ58"/>
    <mergeCell ref="AR58:AS58"/>
    <mergeCell ref="AT58:AU58"/>
    <mergeCell ref="AV58:AW58"/>
    <mergeCell ref="AX58:AY58"/>
    <mergeCell ref="BL58:BN58"/>
    <mergeCell ref="AZ58:BA58"/>
    <mergeCell ref="BB58:BC58"/>
    <mergeCell ref="BD58:BE58"/>
    <mergeCell ref="BF58:BG58"/>
    <mergeCell ref="BH58:BI58"/>
    <mergeCell ref="BJ58:BK58"/>
    <mergeCell ref="BJ10:BK10"/>
    <mergeCell ref="B11:B12"/>
    <mergeCell ref="C11:D11"/>
    <mergeCell ref="E11:E12"/>
    <mergeCell ref="F11:F12"/>
    <mergeCell ref="H11:I12"/>
    <mergeCell ref="AT11:AU12"/>
    <mergeCell ref="AV11:AW12"/>
    <mergeCell ref="BD11:BE12"/>
    <mergeCell ref="BF11:BG12"/>
    <mergeCell ref="Z11:AA12"/>
    <mergeCell ref="AB11:AC12"/>
    <mergeCell ref="AD11:AE12"/>
    <mergeCell ref="AF11:AG12"/>
    <mergeCell ref="R11:S12"/>
    <mergeCell ref="T11:U12"/>
    <mergeCell ref="V11:W12"/>
    <mergeCell ref="X11:Y12"/>
    <mergeCell ref="BF10:BG10"/>
    <mergeCell ref="BH10:BI10"/>
    <mergeCell ref="BF9:BK9"/>
    <mergeCell ref="BL9:BN10"/>
    <mergeCell ref="J11:K12"/>
    <mergeCell ref="L11:M12"/>
    <mergeCell ref="N11:O12"/>
    <mergeCell ref="P11:Q12"/>
    <mergeCell ref="AR10:AS10"/>
    <mergeCell ref="AZ10:BA10"/>
    <mergeCell ref="AH9:AM9"/>
    <mergeCell ref="BB10:BC10"/>
    <mergeCell ref="BD10:BE10"/>
    <mergeCell ref="AN9:AS9"/>
    <mergeCell ref="AZ9:BE9"/>
    <mergeCell ref="AF10:AG10"/>
    <mergeCell ref="AH10:AI10"/>
    <mergeCell ref="AV10:AW10"/>
    <mergeCell ref="AX10:AY10"/>
    <mergeCell ref="BH11:BI12"/>
    <mergeCell ref="BJ11:BK12"/>
    <mergeCell ref="BL11:BN12"/>
    <mergeCell ref="F9:F10"/>
    <mergeCell ref="E15:E16"/>
    <mergeCell ref="F15:F16"/>
    <mergeCell ref="H15:I16"/>
    <mergeCell ref="AL13:AM14"/>
    <mergeCell ref="AN13:AO14"/>
    <mergeCell ref="AP13:AQ14"/>
    <mergeCell ref="AR13:AS14"/>
    <mergeCell ref="AZ13:BA14"/>
    <mergeCell ref="BB13:BC14"/>
    <mergeCell ref="Z13:AA14"/>
    <mergeCell ref="AB13:AC14"/>
    <mergeCell ref="AD13:AE14"/>
    <mergeCell ref="AF13:AG14"/>
    <mergeCell ref="AH13:AI14"/>
    <mergeCell ref="AJ13:AK14"/>
    <mergeCell ref="N13:O14"/>
    <mergeCell ref="P13:Q14"/>
    <mergeCell ref="R13:S14"/>
    <mergeCell ref="T13:U14"/>
    <mergeCell ref="V13:W14"/>
    <mergeCell ref="X13:Y14"/>
    <mergeCell ref="AH11:AI12"/>
    <mergeCell ref="AJ11:AK12"/>
    <mergeCell ref="B13:B14"/>
    <mergeCell ref="C13:D13"/>
    <mergeCell ref="E13:E14"/>
    <mergeCell ref="F13:F14"/>
    <mergeCell ref="H13:I14"/>
    <mergeCell ref="J13:K14"/>
    <mergeCell ref="C14:D14"/>
    <mergeCell ref="L13:M14"/>
    <mergeCell ref="AZ11:BA12"/>
    <mergeCell ref="BB11:BC12"/>
    <mergeCell ref="C12:D12"/>
    <mergeCell ref="AL11:AM12"/>
    <mergeCell ref="AN11:AO12"/>
    <mergeCell ref="AP11:AQ12"/>
    <mergeCell ref="AR11:AS12"/>
    <mergeCell ref="BB17:BC18"/>
    <mergeCell ref="BD17:BE18"/>
    <mergeCell ref="BF17:BG18"/>
    <mergeCell ref="BH17:BI18"/>
    <mergeCell ref="BJ17:BK18"/>
    <mergeCell ref="BL17:BN18"/>
    <mergeCell ref="AL17:AM18"/>
    <mergeCell ref="AN17:AO18"/>
    <mergeCell ref="AP17:AQ18"/>
    <mergeCell ref="AR17:AS18"/>
    <mergeCell ref="AZ17:BA18"/>
    <mergeCell ref="AT17:AU18"/>
    <mergeCell ref="AV17:AW18"/>
    <mergeCell ref="AX17:AY18"/>
    <mergeCell ref="Z17:AA18"/>
    <mergeCell ref="AB17:AC18"/>
    <mergeCell ref="AD17:AE18"/>
    <mergeCell ref="AF17:AG18"/>
    <mergeCell ref="AH17:AI18"/>
    <mergeCell ref="AJ17:AK18"/>
    <mergeCell ref="N17:O18"/>
    <mergeCell ref="P17:Q18"/>
    <mergeCell ref="R17:S18"/>
    <mergeCell ref="T17:U18"/>
    <mergeCell ref="V17:W18"/>
    <mergeCell ref="X17:Y18"/>
    <mergeCell ref="BJ15:BK16"/>
    <mergeCell ref="BL15:BN16"/>
    <mergeCell ref="B17:B18"/>
    <mergeCell ref="C17:D17"/>
    <mergeCell ref="E17:E18"/>
    <mergeCell ref="F17:F18"/>
    <mergeCell ref="H17:I18"/>
    <mergeCell ref="J17:K18"/>
    <mergeCell ref="C18:D18"/>
    <mergeCell ref="L17:M18"/>
    <mergeCell ref="AR15:AS16"/>
    <mergeCell ref="AZ15:BA16"/>
    <mergeCell ref="BB15:BC16"/>
    <mergeCell ref="BD15:BE16"/>
    <mergeCell ref="BF15:BG16"/>
    <mergeCell ref="BH15:BI16"/>
    <mergeCell ref="AV15:AW16"/>
    <mergeCell ref="AX15:AY16"/>
    <mergeCell ref="AF15:AG16"/>
    <mergeCell ref="AH15:AI16"/>
    <mergeCell ref="AJ15:AK16"/>
    <mergeCell ref="AL15:AM16"/>
    <mergeCell ref="AN15:AO16"/>
    <mergeCell ref="AP15:AQ16"/>
    <mergeCell ref="T15:U16"/>
    <mergeCell ref="V15:W16"/>
    <mergeCell ref="X15:Y16"/>
    <mergeCell ref="Z15:AA16"/>
    <mergeCell ref="AB15:AC16"/>
    <mergeCell ref="AD15:AE16"/>
    <mergeCell ref="J15:K16"/>
    <mergeCell ref="C16:D16"/>
    <mergeCell ref="L15:M16"/>
    <mergeCell ref="N15:O16"/>
    <mergeCell ref="P15:Q16"/>
    <mergeCell ref="R15:S16"/>
    <mergeCell ref="B15:B16"/>
    <mergeCell ref="C15:D15"/>
    <mergeCell ref="BB19:BC20"/>
    <mergeCell ref="BD19:BE20"/>
    <mergeCell ref="BF19:BG20"/>
    <mergeCell ref="BH19:BI20"/>
    <mergeCell ref="BJ19:BK20"/>
    <mergeCell ref="BL19:BN20"/>
    <mergeCell ref="AJ19:AK20"/>
    <mergeCell ref="AL19:AM20"/>
    <mergeCell ref="AN19:AO20"/>
    <mergeCell ref="AP19:AQ20"/>
    <mergeCell ref="AR19:AS20"/>
    <mergeCell ref="AZ19:BA20"/>
    <mergeCell ref="AT19:AU20"/>
    <mergeCell ref="AV19:AW20"/>
    <mergeCell ref="AX19:AY20"/>
    <mergeCell ref="X19:Y20"/>
    <mergeCell ref="Z19:AA20"/>
    <mergeCell ref="AB19:AC20"/>
    <mergeCell ref="AD19:AE20"/>
    <mergeCell ref="AF19:AG20"/>
    <mergeCell ref="AH19:AI20"/>
    <mergeCell ref="L19:M20"/>
    <mergeCell ref="N19:O20"/>
    <mergeCell ref="P19:Q20"/>
    <mergeCell ref="R19:S20"/>
    <mergeCell ref="T19:U20"/>
    <mergeCell ref="V19:W20"/>
    <mergeCell ref="B19:B20"/>
    <mergeCell ref="C19:D19"/>
    <mergeCell ref="E19:E20"/>
    <mergeCell ref="F19:F20"/>
    <mergeCell ref="H19:I20"/>
    <mergeCell ref="J19:K20"/>
    <mergeCell ref="C20:D20"/>
    <mergeCell ref="BB21:BC22"/>
    <mergeCell ref="BD21:BE22"/>
    <mergeCell ref="BF21:BG22"/>
    <mergeCell ref="BH21:BI22"/>
    <mergeCell ref="BJ21:BK22"/>
    <mergeCell ref="BL21:BN22"/>
    <mergeCell ref="AJ21:AK22"/>
    <mergeCell ref="AL21:AM22"/>
    <mergeCell ref="AN21:AO22"/>
    <mergeCell ref="AP21:AQ22"/>
    <mergeCell ref="AR21:AS22"/>
    <mergeCell ref="AZ21:BA22"/>
    <mergeCell ref="AT21:AU22"/>
    <mergeCell ref="AV21:AW22"/>
    <mergeCell ref="AX21:AY22"/>
    <mergeCell ref="X21:Y22"/>
    <mergeCell ref="Z21:AA22"/>
    <mergeCell ref="AB21:AC22"/>
    <mergeCell ref="AD21:AE22"/>
    <mergeCell ref="AF21:AG22"/>
    <mergeCell ref="AH21:AI22"/>
    <mergeCell ref="L21:M22"/>
    <mergeCell ref="N21:O22"/>
    <mergeCell ref="P21:Q22"/>
    <mergeCell ref="R21:S22"/>
    <mergeCell ref="T21:U22"/>
    <mergeCell ref="V21:W22"/>
    <mergeCell ref="B21:B22"/>
    <mergeCell ref="C21:D21"/>
    <mergeCell ref="E21:E22"/>
    <mergeCell ref="F21:F22"/>
    <mergeCell ref="H21:I22"/>
    <mergeCell ref="J21:K22"/>
    <mergeCell ref="C22:D22"/>
    <mergeCell ref="G21:G22"/>
    <mergeCell ref="BB23:BC24"/>
    <mergeCell ref="BD23:BE24"/>
    <mergeCell ref="BF23:BG24"/>
    <mergeCell ref="BH23:BI24"/>
    <mergeCell ref="BJ23:BK24"/>
    <mergeCell ref="BL23:BN24"/>
    <mergeCell ref="AJ23:AK24"/>
    <mergeCell ref="AL23:AM24"/>
    <mergeCell ref="AN23:AO24"/>
    <mergeCell ref="AP23:AQ24"/>
    <mergeCell ref="AR23:AS24"/>
    <mergeCell ref="AZ23:BA24"/>
    <mergeCell ref="AT23:AU24"/>
    <mergeCell ref="AV23:AW24"/>
    <mergeCell ref="AX23:AY24"/>
    <mergeCell ref="X23:Y24"/>
    <mergeCell ref="Z23:AA24"/>
    <mergeCell ref="AB23:AC24"/>
    <mergeCell ref="AD23:AE24"/>
    <mergeCell ref="AF23:AG24"/>
    <mergeCell ref="AH23:AI24"/>
    <mergeCell ref="L23:M24"/>
    <mergeCell ref="N23:O24"/>
    <mergeCell ref="P23:Q24"/>
    <mergeCell ref="R23:S24"/>
    <mergeCell ref="T23:U24"/>
    <mergeCell ref="V23:W24"/>
    <mergeCell ref="B23:B24"/>
    <mergeCell ref="C23:D23"/>
    <mergeCell ref="E23:E24"/>
    <mergeCell ref="F23:F24"/>
    <mergeCell ref="H23:I24"/>
    <mergeCell ref="J23:K24"/>
    <mergeCell ref="C24:D24"/>
    <mergeCell ref="G23:G24"/>
    <mergeCell ref="BB25:BC26"/>
    <mergeCell ref="BD25:BE26"/>
    <mergeCell ref="BF25:BG26"/>
    <mergeCell ref="BH25:BI26"/>
    <mergeCell ref="BJ25:BK26"/>
    <mergeCell ref="BL25:BN26"/>
    <mergeCell ref="AJ25:AK26"/>
    <mergeCell ref="AL25:AM26"/>
    <mergeCell ref="AN25:AO26"/>
    <mergeCell ref="AP25:AQ26"/>
    <mergeCell ref="AR25:AS26"/>
    <mergeCell ref="AZ25:BA26"/>
    <mergeCell ref="AT25:AU26"/>
    <mergeCell ref="AV25:AW26"/>
    <mergeCell ref="AX25:AY26"/>
    <mergeCell ref="X25:Y26"/>
    <mergeCell ref="Z25:AA26"/>
    <mergeCell ref="AB25:AC26"/>
    <mergeCell ref="AD25:AE26"/>
    <mergeCell ref="AF25:AG26"/>
    <mergeCell ref="AH25:AI26"/>
    <mergeCell ref="L25:M26"/>
    <mergeCell ref="N25:O26"/>
    <mergeCell ref="P25:Q26"/>
    <mergeCell ref="R25:S26"/>
    <mergeCell ref="T25:U26"/>
    <mergeCell ref="V25:W26"/>
    <mergeCell ref="B25:B26"/>
    <mergeCell ref="C25:D25"/>
    <mergeCell ref="E25:E26"/>
    <mergeCell ref="F25:F26"/>
    <mergeCell ref="H25:I26"/>
    <mergeCell ref="J25:K26"/>
    <mergeCell ref="C26:D26"/>
    <mergeCell ref="G25:G26"/>
    <mergeCell ref="BB27:BC28"/>
    <mergeCell ref="BD27:BE28"/>
    <mergeCell ref="BF27:BG28"/>
    <mergeCell ref="BH27:BI28"/>
    <mergeCell ref="BJ27:BK28"/>
    <mergeCell ref="BL27:BN28"/>
    <mergeCell ref="AJ27:AK28"/>
    <mergeCell ref="AL27:AM28"/>
    <mergeCell ref="AN27:AO28"/>
    <mergeCell ref="AP27:AQ28"/>
    <mergeCell ref="AR27:AS28"/>
    <mergeCell ref="AZ27:BA28"/>
    <mergeCell ref="AT27:AU28"/>
    <mergeCell ref="AV27:AW28"/>
    <mergeCell ref="AX27:AY28"/>
    <mergeCell ref="X27:Y28"/>
    <mergeCell ref="Z27:AA28"/>
    <mergeCell ref="AB27:AC28"/>
    <mergeCell ref="AD27:AE28"/>
    <mergeCell ref="AF27:AG28"/>
    <mergeCell ref="AH27:AI28"/>
    <mergeCell ref="L27:M28"/>
    <mergeCell ref="N27:O28"/>
    <mergeCell ref="P27:Q28"/>
    <mergeCell ref="R27:S28"/>
    <mergeCell ref="T27:U28"/>
    <mergeCell ref="V27:W28"/>
    <mergeCell ref="B27:B28"/>
    <mergeCell ref="C27:D27"/>
    <mergeCell ref="E27:E28"/>
    <mergeCell ref="F27:F28"/>
    <mergeCell ref="H27:I28"/>
    <mergeCell ref="J27:K28"/>
    <mergeCell ref="C28:D28"/>
    <mergeCell ref="G27:G28"/>
    <mergeCell ref="BB29:BC30"/>
    <mergeCell ref="BD29:BE30"/>
    <mergeCell ref="BF29:BG30"/>
    <mergeCell ref="BH29:BI30"/>
    <mergeCell ref="BJ29:BK30"/>
    <mergeCell ref="BL29:BN30"/>
    <mergeCell ref="AJ29:AK30"/>
    <mergeCell ref="AL29:AM30"/>
    <mergeCell ref="AN29:AO30"/>
    <mergeCell ref="AP29:AQ30"/>
    <mergeCell ref="AR29:AS30"/>
    <mergeCell ref="AZ29:BA30"/>
    <mergeCell ref="AT29:AU30"/>
    <mergeCell ref="AV29:AW30"/>
    <mergeCell ref="AX29:AY30"/>
    <mergeCell ref="X29:Y30"/>
    <mergeCell ref="Z29:AA30"/>
    <mergeCell ref="AB29:AC30"/>
    <mergeCell ref="AD29:AE30"/>
    <mergeCell ref="AF29:AG30"/>
    <mergeCell ref="AH29:AI30"/>
    <mergeCell ref="L29:M30"/>
    <mergeCell ref="N29:O30"/>
    <mergeCell ref="P29:Q30"/>
    <mergeCell ref="R29:S30"/>
    <mergeCell ref="T29:U30"/>
    <mergeCell ref="V29:W30"/>
    <mergeCell ref="B29:B30"/>
    <mergeCell ref="C29:D29"/>
    <mergeCell ref="E29:E30"/>
    <mergeCell ref="F29:F30"/>
    <mergeCell ref="H29:I30"/>
    <mergeCell ref="J29:K30"/>
    <mergeCell ref="C30:D30"/>
    <mergeCell ref="G29:G30"/>
    <mergeCell ref="BB31:BC32"/>
    <mergeCell ref="BD31:BE32"/>
    <mergeCell ref="BF31:BG32"/>
    <mergeCell ref="BH31:BI32"/>
    <mergeCell ref="BJ31:BK32"/>
    <mergeCell ref="BL31:BN32"/>
    <mergeCell ref="AJ31:AK32"/>
    <mergeCell ref="AL31:AM32"/>
    <mergeCell ref="AN31:AO32"/>
    <mergeCell ref="AP31:AQ32"/>
    <mergeCell ref="AR31:AS32"/>
    <mergeCell ref="AZ31:BA32"/>
    <mergeCell ref="AT31:AU32"/>
    <mergeCell ref="AV31:AW32"/>
    <mergeCell ref="AX31:AY32"/>
    <mergeCell ref="X31:Y32"/>
    <mergeCell ref="Z31:AA32"/>
    <mergeCell ref="AB31:AC32"/>
    <mergeCell ref="AD31:AE32"/>
    <mergeCell ref="AF31:AG32"/>
    <mergeCell ref="AH31:AI32"/>
    <mergeCell ref="L31:M32"/>
    <mergeCell ref="N31:O32"/>
    <mergeCell ref="P31:Q32"/>
    <mergeCell ref="R31:S32"/>
    <mergeCell ref="T31:U32"/>
    <mergeCell ref="V31:W32"/>
    <mergeCell ref="B31:B32"/>
    <mergeCell ref="C31:D31"/>
    <mergeCell ref="E31:E32"/>
    <mergeCell ref="F31:F32"/>
    <mergeCell ref="H31:I32"/>
    <mergeCell ref="J31:K32"/>
    <mergeCell ref="C32:D32"/>
    <mergeCell ref="G31:G32"/>
    <mergeCell ref="BB33:BC34"/>
    <mergeCell ref="BD33:BE34"/>
    <mergeCell ref="BF33:BG34"/>
    <mergeCell ref="BH33:BI34"/>
    <mergeCell ref="BJ33:BK34"/>
    <mergeCell ref="BL33:BN34"/>
    <mergeCell ref="AJ33:AK34"/>
    <mergeCell ref="AL33:AM34"/>
    <mergeCell ref="AN33:AO34"/>
    <mergeCell ref="AP33:AQ34"/>
    <mergeCell ref="AR33:AS34"/>
    <mergeCell ref="AZ33:BA34"/>
    <mergeCell ref="AT33:AU34"/>
    <mergeCell ref="AV33:AW34"/>
    <mergeCell ref="AX33:AY34"/>
    <mergeCell ref="X33:Y34"/>
    <mergeCell ref="Z33:AA34"/>
    <mergeCell ref="AB33:AC34"/>
    <mergeCell ref="AD33:AE34"/>
    <mergeCell ref="AF33:AG34"/>
    <mergeCell ref="AH33:AI34"/>
    <mergeCell ref="L33:M34"/>
    <mergeCell ref="N33:O34"/>
    <mergeCell ref="P33:Q34"/>
    <mergeCell ref="R33:S34"/>
    <mergeCell ref="T33:U34"/>
    <mergeCell ref="V33:W34"/>
    <mergeCell ref="B33:B34"/>
    <mergeCell ref="C33:D33"/>
    <mergeCell ref="E33:E34"/>
    <mergeCell ref="F33:F34"/>
    <mergeCell ref="H33:I34"/>
    <mergeCell ref="J33:K34"/>
    <mergeCell ref="C34:D34"/>
    <mergeCell ref="G33:G34"/>
    <mergeCell ref="BB35:BC36"/>
    <mergeCell ref="BD35:BE36"/>
    <mergeCell ref="BF35:BG36"/>
    <mergeCell ref="BH35:BI36"/>
    <mergeCell ref="BJ35:BK36"/>
    <mergeCell ref="BL35:BN36"/>
    <mergeCell ref="AJ35:AK36"/>
    <mergeCell ref="AL35:AM36"/>
    <mergeCell ref="AN35:AO36"/>
    <mergeCell ref="AP35:AQ36"/>
    <mergeCell ref="AR35:AS36"/>
    <mergeCell ref="AZ35:BA36"/>
    <mergeCell ref="AT35:AU36"/>
    <mergeCell ref="AV35:AW36"/>
    <mergeCell ref="AX35:AY36"/>
    <mergeCell ref="X35:Y36"/>
    <mergeCell ref="Z35:AA36"/>
    <mergeCell ref="AB35:AC36"/>
    <mergeCell ref="AD35:AE36"/>
    <mergeCell ref="AF35:AG36"/>
    <mergeCell ref="AH35:AI36"/>
    <mergeCell ref="L35:M36"/>
    <mergeCell ref="N35:O36"/>
    <mergeCell ref="P35:Q36"/>
    <mergeCell ref="R35:S36"/>
    <mergeCell ref="T35:U36"/>
    <mergeCell ref="V35:W36"/>
    <mergeCell ref="B35:B36"/>
    <mergeCell ref="C35:D35"/>
    <mergeCell ref="E35:E36"/>
    <mergeCell ref="F35:F36"/>
    <mergeCell ref="H35:I36"/>
    <mergeCell ref="J35:K36"/>
    <mergeCell ref="C36:D36"/>
    <mergeCell ref="G35:G36"/>
    <mergeCell ref="BB37:BC38"/>
    <mergeCell ref="BD37:BE38"/>
    <mergeCell ref="BF37:BG38"/>
    <mergeCell ref="BH37:BI38"/>
    <mergeCell ref="BJ37:BK38"/>
    <mergeCell ref="BL37:BN38"/>
    <mergeCell ref="AJ37:AK38"/>
    <mergeCell ref="AL37:AM38"/>
    <mergeCell ref="AN37:AO38"/>
    <mergeCell ref="AP37:AQ38"/>
    <mergeCell ref="AR37:AS38"/>
    <mergeCell ref="AZ37:BA38"/>
    <mergeCell ref="AT37:AU38"/>
    <mergeCell ref="AV37:AW38"/>
    <mergeCell ref="AX37:AY38"/>
    <mergeCell ref="X37:Y38"/>
    <mergeCell ref="Z37:AA38"/>
    <mergeCell ref="AB37:AC38"/>
    <mergeCell ref="AD37:AE38"/>
    <mergeCell ref="AF37:AG38"/>
    <mergeCell ref="AH37:AI38"/>
    <mergeCell ref="L37:M38"/>
    <mergeCell ref="N37:O38"/>
    <mergeCell ref="P37:Q38"/>
    <mergeCell ref="R37:S38"/>
    <mergeCell ref="T37:U38"/>
    <mergeCell ref="V37:W38"/>
    <mergeCell ref="B37:B38"/>
    <mergeCell ref="C37:D37"/>
    <mergeCell ref="E37:E38"/>
    <mergeCell ref="F37:F38"/>
    <mergeCell ref="H37:I38"/>
    <mergeCell ref="J37:K38"/>
    <mergeCell ref="C38:D38"/>
    <mergeCell ref="G37:G38"/>
    <mergeCell ref="BB39:BC40"/>
    <mergeCell ref="BD39:BE40"/>
    <mergeCell ref="BF39:BG40"/>
    <mergeCell ref="BH39:BI40"/>
    <mergeCell ref="BJ39:BK40"/>
    <mergeCell ref="BL39:BN40"/>
    <mergeCell ref="AJ39:AK40"/>
    <mergeCell ref="AL39:AM40"/>
    <mergeCell ref="AN39:AO40"/>
    <mergeCell ref="AP39:AQ40"/>
    <mergeCell ref="AR39:AS40"/>
    <mergeCell ref="AZ39:BA40"/>
    <mergeCell ref="AT39:AU40"/>
    <mergeCell ref="AV39:AW40"/>
    <mergeCell ref="AX39:AY40"/>
    <mergeCell ref="X39:Y40"/>
    <mergeCell ref="Z39:AA40"/>
    <mergeCell ref="AB39:AC40"/>
    <mergeCell ref="AD39:AE40"/>
    <mergeCell ref="AF39:AG40"/>
    <mergeCell ref="AH39:AI40"/>
    <mergeCell ref="L39:M40"/>
    <mergeCell ref="N39:O40"/>
    <mergeCell ref="P39:Q40"/>
    <mergeCell ref="R39:S40"/>
    <mergeCell ref="T39:U40"/>
    <mergeCell ref="V39:W40"/>
    <mergeCell ref="B39:B40"/>
    <mergeCell ref="C39:D39"/>
    <mergeCell ref="E39:E40"/>
    <mergeCell ref="F39:F40"/>
    <mergeCell ref="H39:I40"/>
    <mergeCell ref="J39:K40"/>
    <mergeCell ref="C40:D40"/>
    <mergeCell ref="G39:G40"/>
    <mergeCell ref="BB41:BC42"/>
    <mergeCell ref="BD41:BE42"/>
    <mergeCell ref="BF41:BG42"/>
    <mergeCell ref="BH41:BI42"/>
    <mergeCell ref="BJ41:BK42"/>
    <mergeCell ref="BL41:BN42"/>
    <mergeCell ref="AJ41:AK42"/>
    <mergeCell ref="AL41:AM42"/>
    <mergeCell ref="AN41:AO42"/>
    <mergeCell ref="AP41:AQ42"/>
    <mergeCell ref="AR41:AS42"/>
    <mergeCell ref="AZ41:BA42"/>
    <mergeCell ref="AT41:AU42"/>
    <mergeCell ref="AV41:AW42"/>
    <mergeCell ref="AX41:AY42"/>
    <mergeCell ref="X41:Y42"/>
    <mergeCell ref="Z41:AA42"/>
    <mergeCell ref="AB41:AC42"/>
    <mergeCell ref="AD41:AE42"/>
    <mergeCell ref="AF41:AG42"/>
    <mergeCell ref="AH41:AI42"/>
    <mergeCell ref="L41:M42"/>
    <mergeCell ref="N41:O42"/>
    <mergeCell ref="P41:Q42"/>
    <mergeCell ref="R41:S42"/>
    <mergeCell ref="T41:U42"/>
    <mergeCell ref="V41:W42"/>
    <mergeCell ref="B41:B42"/>
    <mergeCell ref="C41:D41"/>
    <mergeCell ref="E41:E42"/>
    <mergeCell ref="F41:F42"/>
    <mergeCell ref="H41:I42"/>
    <mergeCell ref="J41:K42"/>
    <mergeCell ref="C42:D42"/>
    <mergeCell ref="G41:G42"/>
    <mergeCell ref="BB43:BC44"/>
    <mergeCell ref="BD43:BE44"/>
    <mergeCell ref="BF43:BG44"/>
    <mergeCell ref="BH43:BI44"/>
    <mergeCell ref="BJ43:BK44"/>
    <mergeCell ref="BL43:BN44"/>
    <mergeCell ref="AJ43:AK44"/>
    <mergeCell ref="AL43:AM44"/>
    <mergeCell ref="AN43:AO44"/>
    <mergeCell ref="AP43:AQ44"/>
    <mergeCell ref="AR43:AS44"/>
    <mergeCell ref="AZ43:BA44"/>
    <mergeCell ref="AT43:AU44"/>
    <mergeCell ref="AV43:AW44"/>
    <mergeCell ref="AX43:AY44"/>
    <mergeCell ref="X43:Y44"/>
    <mergeCell ref="Z43:AA44"/>
    <mergeCell ref="AB43:AC44"/>
    <mergeCell ref="AD43:AE44"/>
    <mergeCell ref="AF43:AG44"/>
    <mergeCell ref="AH43:AI44"/>
    <mergeCell ref="L43:M44"/>
    <mergeCell ref="N43:O44"/>
    <mergeCell ref="P43:Q44"/>
    <mergeCell ref="R43:S44"/>
    <mergeCell ref="T43:U44"/>
    <mergeCell ref="V43:W44"/>
    <mergeCell ref="B43:B44"/>
    <mergeCell ref="C43:D43"/>
    <mergeCell ref="E43:E44"/>
    <mergeCell ref="F43:F44"/>
    <mergeCell ref="H43:I44"/>
    <mergeCell ref="J43:K44"/>
    <mergeCell ref="C44:D44"/>
    <mergeCell ref="G43:G44"/>
    <mergeCell ref="J47:K48"/>
    <mergeCell ref="C48:D48"/>
    <mergeCell ref="G47:G48"/>
    <mergeCell ref="BB45:BC46"/>
    <mergeCell ref="BD45:BE46"/>
    <mergeCell ref="BF45:BG46"/>
    <mergeCell ref="BH45:BI46"/>
    <mergeCell ref="BJ45:BK46"/>
    <mergeCell ref="BL45:BN46"/>
    <mergeCell ref="AJ45:AK46"/>
    <mergeCell ref="AL45:AM46"/>
    <mergeCell ref="AN45:AO46"/>
    <mergeCell ref="AP45:AQ46"/>
    <mergeCell ref="AR45:AS46"/>
    <mergeCell ref="AZ45:BA46"/>
    <mergeCell ref="AT45:AU46"/>
    <mergeCell ref="AV45:AW46"/>
    <mergeCell ref="AX45:AY46"/>
    <mergeCell ref="X45:Y46"/>
    <mergeCell ref="Z45:AA46"/>
    <mergeCell ref="AB45:AC46"/>
    <mergeCell ref="AD45:AE46"/>
    <mergeCell ref="AF45:AG46"/>
    <mergeCell ref="AH45:AI46"/>
    <mergeCell ref="L45:M46"/>
    <mergeCell ref="N45:O46"/>
    <mergeCell ref="P45:Q46"/>
    <mergeCell ref="R45:S46"/>
    <mergeCell ref="T45:U46"/>
    <mergeCell ref="V45:W46"/>
    <mergeCell ref="B45:B46"/>
    <mergeCell ref="C45:D45"/>
    <mergeCell ref="E45:E46"/>
    <mergeCell ref="F45:F46"/>
    <mergeCell ref="H45:I46"/>
    <mergeCell ref="J45:K46"/>
    <mergeCell ref="C46:D46"/>
    <mergeCell ref="G45:G46"/>
    <mergeCell ref="BH49:BI50"/>
    <mergeCell ref="BJ49:BK50"/>
    <mergeCell ref="BL49:BN50"/>
    <mergeCell ref="AJ49:AK50"/>
    <mergeCell ref="AL49:AM50"/>
    <mergeCell ref="AN49:AO50"/>
    <mergeCell ref="AP49:AQ50"/>
    <mergeCell ref="AR49:AS50"/>
    <mergeCell ref="AZ49:BA50"/>
    <mergeCell ref="AT49:AU50"/>
    <mergeCell ref="AV49:AW50"/>
    <mergeCell ref="AX49:AY50"/>
    <mergeCell ref="X49:Y50"/>
    <mergeCell ref="Z49:AA50"/>
    <mergeCell ref="AB49:AC50"/>
    <mergeCell ref="AD49:AE50"/>
    <mergeCell ref="AF49:AG50"/>
    <mergeCell ref="AH49:AI50"/>
    <mergeCell ref="L49:M50"/>
    <mergeCell ref="N49:O50"/>
    <mergeCell ref="P49:Q50"/>
    <mergeCell ref="R49:S50"/>
    <mergeCell ref="T49:U50"/>
    <mergeCell ref="V49:W50"/>
    <mergeCell ref="B49:B50"/>
    <mergeCell ref="C49:D49"/>
    <mergeCell ref="E49:E50"/>
    <mergeCell ref="F49:F50"/>
    <mergeCell ref="H49:I50"/>
    <mergeCell ref="J49:K50"/>
    <mergeCell ref="C50:D50"/>
    <mergeCell ref="G49:G50"/>
    <mergeCell ref="BB47:BC48"/>
    <mergeCell ref="BD47:BE48"/>
    <mergeCell ref="BF47:BG48"/>
    <mergeCell ref="BH47:BI48"/>
    <mergeCell ref="BJ47:BK48"/>
    <mergeCell ref="BL47:BN48"/>
    <mergeCell ref="AJ47:AK48"/>
    <mergeCell ref="AL47:AM48"/>
    <mergeCell ref="AN47:AO48"/>
    <mergeCell ref="AP47:AQ48"/>
    <mergeCell ref="AR47:AS48"/>
    <mergeCell ref="AZ47:BA48"/>
    <mergeCell ref="AT47:AU48"/>
    <mergeCell ref="AV47:AW48"/>
    <mergeCell ref="AX47:AY48"/>
    <mergeCell ref="X47:Y48"/>
    <mergeCell ref="Z47:AA48"/>
    <mergeCell ref="AB47:AC48"/>
    <mergeCell ref="AD47:AE48"/>
    <mergeCell ref="AF47:AG48"/>
    <mergeCell ref="AH47:AI48"/>
    <mergeCell ref="L47:M48"/>
    <mergeCell ref="N47:O48"/>
    <mergeCell ref="P47:Q48"/>
    <mergeCell ref="R47:S48"/>
    <mergeCell ref="T47:U48"/>
    <mergeCell ref="V47:W48"/>
    <mergeCell ref="B47:B48"/>
    <mergeCell ref="C47:D47"/>
    <mergeCell ref="E47:E48"/>
    <mergeCell ref="F47:F48"/>
    <mergeCell ref="H47:I48"/>
    <mergeCell ref="J57:K57"/>
    <mergeCell ref="L57:M57"/>
    <mergeCell ref="N57:O57"/>
    <mergeCell ref="AN55:AO56"/>
    <mergeCell ref="AP55:AQ56"/>
    <mergeCell ref="AR55:AS56"/>
    <mergeCell ref="AZ55:BA56"/>
    <mergeCell ref="BB55:BC56"/>
    <mergeCell ref="P55:Q56"/>
    <mergeCell ref="R55:S56"/>
    <mergeCell ref="T55:U56"/>
    <mergeCell ref="V55:W56"/>
    <mergeCell ref="X55:Y56"/>
    <mergeCell ref="BD55:BE56"/>
    <mergeCell ref="AT55:AU56"/>
    <mergeCell ref="AV55:AW56"/>
    <mergeCell ref="AX55:AY56"/>
    <mergeCell ref="AB55:AC56"/>
    <mergeCell ref="AD55:AE56"/>
    <mergeCell ref="AF55:AG56"/>
    <mergeCell ref="AH55:AI56"/>
    <mergeCell ref="AJ55:AK56"/>
    <mergeCell ref="AL55:AM56"/>
    <mergeCell ref="Z55:AA56"/>
    <mergeCell ref="B55:C56"/>
    <mergeCell ref="D55:E56"/>
    <mergeCell ref="H55:I56"/>
    <mergeCell ref="J55:K56"/>
    <mergeCell ref="L55:M56"/>
    <mergeCell ref="N55:O56"/>
    <mergeCell ref="BB49:BC50"/>
    <mergeCell ref="BD49:BE50"/>
    <mergeCell ref="BF49:BG50"/>
    <mergeCell ref="BB51:BC52"/>
    <mergeCell ref="BD51:BE52"/>
    <mergeCell ref="BF51:BG52"/>
    <mergeCell ref="B53:B54"/>
    <mergeCell ref="C53:D53"/>
    <mergeCell ref="C54:D54"/>
    <mergeCell ref="E51:E52"/>
    <mergeCell ref="F51:F52"/>
    <mergeCell ref="G51:G52"/>
    <mergeCell ref="H51:I52"/>
    <mergeCell ref="J51:K52"/>
    <mergeCell ref="L51:M52"/>
    <mergeCell ref="N51:O52"/>
    <mergeCell ref="P51:Q52"/>
    <mergeCell ref="R51:S52"/>
    <mergeCell ref="T51:U52"/>
    <mergeCell ref="V51:W52"/>
    <mergeCell ref="X51:Y52"/>
    <mergeCell ref="Z51:AA52"/>
    <mergeCell ref="AB51:AC52"/>
    <mergeCell ref="AD51:AE52"/>
    <mergeCell ref="AF51:AG52"/>
    <mergeCell ref="AH51:AI52"/>
    <mergeCell ref="AJ51:AK52"/>
    <mergeCell ref="AL51:AM52"/>
    <mergeCell ref="AN51:AO52"/>
    <mergeCell ref="AP51:AQ52"/>
    <mergeCell ref="AR51:AS52"/>
    <mergeCell ref="AT51:AU52"/>
    <mergeCell ref="AV51:AW52"/>
    <mergeCell ref="AX51:AY52"/>
    <mergeCell ref="L186:N186"/>
    <mergeCell ref="W188:Y188"/>
    <mergeCell ref="S188:U188"/>
    <mergeCell ref="O188:R188"/>
    <mergeCell ref="L188:N188"/>
    <mergeCell ref="H188:J188"/>
    <mergeCell ref="D188:E188"/>
    <mergeCell ref="B60:C60"/>
    <mergeCell ref="D60:E60"/>
    <mergeCell ref="H60:J60"/>
    <mergeCell ref="L60:N60"/>
    <mergeCell ref="O60:R60"/>
    <mergeCell ref="S60:U60"/>
    <mergeCell ref="BF57:BG57"/>
    <mergeCell ref="BH57:BI57"/>
    <mergeCell ref="BJ57:BK57"/>
    <mergeCell ref="BL57:BN57"/>
    <mergeCell ref="D58:E58"/>
    <mergeCell ref="J58:K58"/>
    <mergeCell ref="L58:M58"/>
    <mergeCell ref="N58:O58"/>
    <mergeCell ref="AN57:AO57"/>
    <mergeCell ref="AZ57:BA57"/>
    <mergeCell ref="BB57:BC57"/>
    <mergeCell ref="BD57:BE57"/>
    <mergeCell ref="AB57:AC57"/>
    <mergeCell ref="AD57:AE57"/>
    <mergeCell ref="AF57:AG57"/>
    <mergeCell ref="AH57:AI57"/>
    <mergeCell ref="AJ57:AK57"/>
    <mergeCell ref="AL57:AM57"/>
    <mergeCell ref="AT57:AU57"/>
    <mergeCell ref="AP57:AQ57"/>
    <mergeCell ref="P57:Q57"/>
    <mergeCell ref="R57:S57"/>
    <mergeCell ref="T57:U57"/>
    <mergeCell ref="V57:W57"/>
    <mergeCell ref="X57:Y57"/>
    <mergeCell ref="Z57:AA57"/>
    <mergeCell ref="W62:Y62"/>
    <mergeCell ref="BF73:BG73"/>
    <mergeCell ref="AT72:AY72"/>
    <mergeCell ref="AZ72:BE72"/>
    <mergeCell ref="BF72:BK72"/>
    <mergeCell ref="AH73:AI73"/>
    <mergeCell ref="AB73:AC73"/>
    <mergeCell ref="BH73:BI73"/>
    <mergeCell ref="AJ73:AK73"/>
    <mergeCell ref="D181:E182"/>
    <mergeCell ref="B181:C182"/>
    <mergeCell ref="C176:D176"/>
    <mergeCell ref="E175:E176"/>
    <mergeCell ref="C175:D175"/>
    <mergeCell ref="B175:B176"/>
    <mergeCell ref="J175:K176"/>
    <mergeCell ref="X181:Y182"/>
    <mergeCell ref="V181:W182"/>
    <mergeCell ref="T181:U182"/>
    <mergeCell ref="R181:S182"/>
    <mergeCell ref="P181:Q182"/>
    <mergeCell ref="B57:C57"/>
    <mergeCell ref="D57:E57"/>
    <mergeCell ref="H57:I57"/>
    <mergeCell ref="D183:E183"/>
    <mergeCell ref="B183:C183"/>
    <mergeCell ref="BL181:BN182"/>
    <mergeCell ref="BJ181:BK182"/>
    <mergeCell ref="BH181:BI182"/>
    <mergeCell ref="BF181:BG182"/>
    <mergeCell ref="BD181:BE182"/>
    <mergeCell ref="BB181:BC182"/>
    <mergeCell ref="AZ181:BA182"/>
    <mergeCell ref="AX181:AY182"/>
    <mergeCell ref="R183:S183"/>
    <mergeCell ref="P183:Q183"/>
    <mergeCell ref="N183:O183"/>
    <mergeCell ref="L183:M183"/>
    <mergeCell ref="J183:K183"/>
    <mergeCell ref="H183:I183"/>
    <mergeCell ref="AD183:AE183"/>
    <mergeCell ref="AB183:AC183"/>
    <mergeCell ref="Z183:AA183"/>
    <mergeCell ref="X183:Y183"/>
    <mergeCell ref="V183:W183"/>
    <mergeCell ref="T183:U183"/>
    <mergeCell ref="AP183:AQ183"/>
    <mergeCell ref="AN183:AO183"/>
    <mergeCell ref="AL183:AM183"/>
    <mergeCell ref="AJ183:AK183"/>
    <mergeCell ref="AH183:AI183"/>
    <mergeCell ref="AF183:AG183"/>
    <mergeCell ref="BD183:BE183"/>
    <mergeCell ref="BB183:BC183"/>
    <mergeCell ref="L184:M184"/>
    <mergeCell ref="J184:K184"/>
    <mergeCell ref="D184:E184"/>
    <mergeCell ref="AN184:AO184"/>
    <mergeCell ref="AP184:AQ184"/>
    <mergeCell ref="AR184:AS184"/>
    <mergeCell ref="AT184:AU184"/>
    <mergeCell ref="AV184:AW184"/>
    <mergeCell ref="AX184:AY184"/>
    <mergeCell ref="AB184:AC184"/>
    <mergeCell ref="AD184:AE184"/>
    <mergeCell ref="AF184:AG184"/>
    <mergeCell ref="AH184:AI184"/>
    <mergeCell ref="AJ184:AK184"/>
    <mergeCell ref="AL184:AM184"/>
    <mergeCell ref="P175:Q176"/>
    <mergeCell ref="N175:O176"/>
    <mergeCell ref="L175:M176"/>
    <mergeCell ref="AN175:AO176"/>
    <mergeCell ref="AL175:AM176"/>
    <mergeCell ref="AJ175:AK176"/>
    <mergeCell ref="AH175:AI176"/>
    <mergeCell ref="H175:I176"/>
    <mergeCell ref="F175:F176"/>
    <mergeCell ref="G175:G176"/>
    <mergeCell ref="AB175:AC176"/>
    <mergeCell ref="Z175:AA176"/>
    <mergeCell ref="X175:Y176"/>
    <mergeCell ref="V175:W176"/>
    <mergeCell ref="T175:U176"/>
    <mergeCell ref="R175:S176"/>
    <mergeCell ref="AF175:AG176"/>
    <mergeCell ref="AD175:AE176"/>
    <mergeCell ref="AZ175:BA176"/>
    <mergeCell ref="AX175:AY176"/>
    <mergeCell ref="AV175:AW176"/>
    <mergeCell ref="AT175:AU176"/>
    <mergeCell ref="AR175:AS176"/>
    <mergeCell ref="AP175:AQ176"/>
    <mergeCell ref="BL175:BN176"/>
    <mergeCell ref="BJ175:BK176"/>
    <mergeCell ref="BH175:BI176"/>
    <mergeCell ref="BF175:BG176"/>
    <mergeCell ref="BD175:BE176"/>
    <mergeCell ref="BB175:BC176"/>
    <mergeCell ref="L181:M182"/>
    <mergeCell ref="J181:K182"/>
    <mergeCell ref="H181:I182"/>
    <mergeCell ref="N181:O182"/>
    <mergeCell ref="AJ181:AK182"/>
    <mergeCell ref="AH181:AI182"/>
    <mergeCell ref="AF181:AG182"/>
    <mergeCell ref="AD181:AE182"/>
    <mergeCell ref="AB181:AC182"/>
    <mergeCell ref="Z181:AA182"/>
    <mergeCell ref="AV181:AW182"/>
    <mergeCell ref="AT181:AU182"/>
    <mergeCell ref="AR181:AS182"/>
    <mergeCell ref="AP181:AQ182"/>
    <mergeCell ref="AN181:AO182"/>
    <mergeCell ref="AL181:AM182"/>
    <mergeCell ref="BB177:BC178"/>
    <mergeCell ref="BD177:BE178"/>
    <mergeCell ref="BF177:BG178"/>
    <mergeCell ref="BH177:BI178"/>
    <mergeCell ref="BJ177:BK178"/>
    <mergeCell ref="AH179:AI180"/>
    <mergeCell ref="AJ179:AK180"/>
    <mergeCell ref="AL179:AM180"/>
    <mergeCell ref="AN179:AO180"/>
    <mergeCell ref="AP179:AQ180"/>
    <mergeCell ref="AR179:AS180"/>
    <mergeCell ref="AT179:AU180"/>
    <mergeCell ref="AV179:AW180"/>
    <mergeCell ref="AX179:AY180"/>
    <mergeCell ref="AZ179:BA180"/>
    <mergeCell ref="BB179:BC180"/>
    <mergeCell ref="BD179:BE180"/>
    <mergeCell ref="BF179:BG180"/>
    <mergeCell ref="B173:B174"/>
    <mergeCell ref="C172:D172"/>
    <mergeCell ref="BL171:BN172"/>
    <mergeCell ref="BJ171:BK172"/>
    <mergeCell ref="BH171:BI172"/>
    <mergeCell ref="BF171:BG172"/>
    <mergeCell ref="BD171:BE172"/>
    <mergeCell ref="BB171:BC172"/>
    <mergeCell ref="AZ171:BA172"/>
    <mergeCell ref="AX171:AY172"/>
    <mergeCell ref="J173:K174"/>
    <mergeCell ref="H173:I174"/>
    <mergeCell ref="F173:F174"/>
    <mergeCell ref="E173:E174"/>
    <mergeCell ref="G173:G174"/>
    <mergeCell ref="C173:D173"/>
    <mergeCell ref="C174:D174"/>
    <mergeCell ref="V173:W174"/>
    <mergeCell ref="T173:U174"/>
    <mergeCell ref="R173:S174"/>
    <mergeCell ref="P173:Q174"/>
    <mergeCell ref="N173:O174"/>
    <mergeCell ref="L173:M174"/>
    <mergeCell ref="AH173:AI174"/>
    <mergeCell ref="AF173:AG174"/>
    <mergeCell ref="AD173:AE174"/>
    <mergeCell ref="AB173:AC174"/>
    <mergeCell ref="Z173:AA174"/>
    <mergeCell ref="X173:Y174"/>
    <mergeCell ref="AT173:AU174"/>
    <mergeCell ref="AR173:AS174"/>
    <mergeCell ref="AP173:AQ174"/>
    <mergeCell ref="AN173:AO174"/>
    <mergeCell ref="AL173:AM174"/>
    <mergeCell ref="AJ173:AK174"/>
    <mergeCell ref="BL173:BN174"/>
    <mergeCell ref="BJ173:BK174"/>
    <mergeCell ref="BH173:BI174"/>
    <mergeCell ref="BF173:BG174"/>
    <mergeCell ref="BD173:BE174"/>
    <mergeCell ref="B171:B172"/>
    <mergeCell ref="BB173:BC174"/>
    <mergeCell ref="AZ173:BA174"/>
    <mergeCell ref="AX173:AY174"/>
    <mergeCell ref="AV173:AW174"/>
    <mergeCell ref="L171:M172"/>
    <mergeCell ref="J171:K172"/>
    <mergeCell ref="H171:I172"/>
    <mergeCell ref="F171:F172"/>
    <mergeCell ref="E171:E172"/>
    <mergeCell ref="G171:G172"/>
    <mergeCell ref="X171:Y172"/>
    <mergeCell ref="V171:W172"/>
    <mergeCell ref="T171:U172"/>
    <mergeCell ref="R171:S172"/>
    <mergeCell ref="P171:Q172"/>
    <mergeCell ref="N171:O172"/>
    <mergeCell ref="AJ171:AK172"/>
    <mergeCell ref="AH171:AI172"/>
    <mergeCell ref="AF171:AG172"/>
    <mergeCell ref="AD171:AE172"/>
    <mergeCell ref="AB171:AC172"/>
    <mergeCell ref="Z171:AA172"/>
    <mergeCell ref="AV171:AW172"/>
    <mergeCell ref="C169:D169"/>
    <mergeCell ref="C171:D171"/>
    <mergeCell ref="B169:B170"/>
    <mergeCell ref="BJ167:BK168"/>
    <mergeCell ref="BH167:BI168"/>
    <mergeCell ref="BF167:BG168"/>
    <mergeCell ref="BD167:BE168"/>
    <mergeCell ref="BB167:BC168"/>
    <mergeCell ref="AZ167:BA168"/>
    <mergeCell ref="N169:O170"/>
    <mergeCell ref="L169:M170"/>
    <mergeCell ref="J169:K170"/>
    <mergeCell ref="H169:I170"/>
    <mergeCell ref="F169:F170"/>
    <mergeCell ref="E169:E170"/>
    <mergeCell ref="G169:G170"/>
    <mergeCell ref="Z169:AA170"/>
    <mergeCell ref="X169:Y170"/>
    <mergeCell ref="V169:W170"/>
    <mergeCell ref="T169:U170"/>
    <mergeCell ref="R169:S170"/>
    <mergeCell ref="P169:Q170"/>
    <mergeCell ref="AL169:AM170"/>
    <mergeCell ref="AJ169:AK170"/>
    <mergeCell ref="AH169:AI170"/>
    <mergeCell ref="AF169:AG170"/>
    <mergeCell ref="AD169:AE170"/>
    <mergeCell ref="AB169:AC170"/>
    <mergeCell ref="AX169:AY170"/>
    <mergeCell ref="AV169:AW170"/>
    <mergeCell ref="AT169:AU170"/>
    <mergeCell ref="AR169:AS170"/>
    <mergeCell ref="AP169:AQ170"/>
    <mergeCell ref="AN169:AO170"/>
    <mergeCell ref="C167:D167"/>
    <mergeCell ref="C170:D170"/>
    <mergeCell ref="N165:O166"/>
    <mergeCell ref="L165:M166"/>
    <mergeCell ref="J165:K166"/>
    <mergeCell ref="H165:I166"/>
    <mergeCell ref="F165:F166"/>
    <mergeCell ref="E165:E166"/>
    <mergeCell ref="G165:G166"/>
    <mergeCell ref="Z165:AA166"/>
    <mergeCell ref="X165:Y166"/>
    <mergeCell ref="V165:W166"/>
    <mergeCell ref="T165:U166"/>
    <mergeCell ref="R165:S166"/>
    <mergeCell ref="P165:Q166"/>
    <mergeCell ref="AL165:AM166"/>
    <mergeCell ref="AJ165:AK166"/>
    <mergeCell ref="AH165:AI166"/>
    <mergeCell ref="AF165:AG166"/>
    <mergeCell ref="AD165:AE166"/>
    <mergeCell ref="AB165:AC166"/>
    <mergeCell ref="AX165:AY166"/>
    <mergeCell ref="AV165:AW166"/>
    <mergeCell ref="AT165:AU166"/>
    <mergeCell ref="AR165:AS166"/>
    <mergeCell ref="AP165:AQ166"/>
    <mergeCell ref="AN165:AO166"/>
    <mergeCell ref="C163:D163"/>
    <mergeCell ref="B167:B168"/>
    <mergeCell ref="C166:D166"/>
    <mergeCell ref="BL165:BN166"/>
    <mergeCell ref="BJ165:BK166"/>
    <mergeCell ref="BH165:BI166"/>
    <mergeCell ref="BF165:BG166"/>
    <mergeCell ref="BD165:BE166"/>
    <mergeCell ref="BB165:BC166"/>
    <mergeCell ref="AZ165:BA166"/>
    <mergeCell ref="N167:O168"/>
    <mergeCell ref="L167:M168"/>
    <mergeCell ref="J167:K168"/>
    <mergeCell ref="H167:I168"/>
    <mergeCell ref="F167:F168"/>
    <mergeCell ref="E167:E168"/>
    <mergeCell ref="G167:G168"/>
    <mergeCell ref="Z167:AA168"/>
    <mergeCell ref="X167:Y168"/>
    <mergeCell ref="V167:W168"/>
    <mergeCell ref="T167:U168"/>
    <mergeCell ref="R167:S168"/>
    <mergeCell ref="P167:Q168"/>
    <mergeCell ref="AL167:AM168"/>
    <mergeCell ref="AJ167:AK168"/>
    <mergeCell ref="AH167:AI168"/>
    <mergeCell ref="AF167:AG168"/>
    <mergeCell ref="AD167:AE168"/>
    <mergeCell ref="AB167:AC168"/>
    <mergeCell ref="AX167:AY168"/>
    <mergeCell ref="AV167:AW168"/>
    <mergeCell ref="AT167:AU168"/>
    <mergeCell ref="AR167:AS168"/>
    <mergeCell ref="AP167:AQ168"/>
    <mergeCell ref="AN167:AO168"/>
    <mergeCell ref="C165:D165"/>
    <mergeCell ref="B165:B166"/>
    <mergeCell ref="C168:D168"/>
    <mergeCell ref="BL167:BN168"/>
    <mergeCell ref="N163:O164"/>
    <mergeCell ref="L163:M164"/>
    <mergeCell ref="J163:K164"/>
    <mergeCell ref="H163:I164"/>
    <mergeCell ref="F163:F164"/>
    <mergeCell ref="E163:E164"/>
    <mergeCell ref="G163:G164"/>
    <mergeCell ref="Z163:AA164"/>
    <mergeCell ref="X163:Y164"/>
    <mergeCell ref="V163:W164"/>
    <mergeCell ref="T163:U164"/>
    <mergeCell ref="R163:S164"/>
    <mergeCell ref="P163:Q164"/>
    <mergeCell ref="AL163:AM164"/>
    <mergeCell ref="AJ163:AK164"/>
    <mergeCell ref="AH163:AI164"/>
    <mergeCell ref="AF163:AG164"/>
    <mergeCell ref="AD163:AE164"/>
    <mergeCell ref="AB163:AC164"/>
    <mergeCell ref="AX163:AY164"/>
    <mergeCell ref="AV163:AW164"/>
    <mergeCell ref="AT163:AU164"/>
    <mergeCell ref="AR163:AS164"/>
    <mergeCell ref="AP163:AQ164"/>
    <mergeCell ref="AN163:AO164"/>
    <mergeCell ref="C161:D161"/>
    <mergeCell ref="C164:D164"/>
    <mergeCell ref="BL163:BN164"/>
    <mergeCell ref="BJ163:BK164"/>
    <mergeCell ref="BH163:BI164"/>
    <mergeCell ref="BF163:BG164"/>
    <mergeCell ref="BD163:BE164"/>
    <mergeCell ref="BB163:BC164"/>
    <mergeCell ref="AZ163:BA164"/>
    <mergeCell ref="N161:O162"/>
    <mergeCell ref="L161:M162"/>
    <mergeCell ref="J161:K162"/>
    <mergeCell ref="H161:I162"/>
    <mergeCell ref="F161:F162"/>
    <mergeCell ref="E161:E162"/>
    <mergeCell ref="G161:G162"/>
    <mergeCell ref="Z161:AA162"/>
    <mergeCell ref="X161:Y162"/>
    <mergeCell ref="V161:W162"/>
    <mergeCell ref="T161:U162"/>
    <mergeCell ref="R161:S162"/>
    <mergeCell ref="P161:Q162"/>
    <mergeCell ref="AL161:AM162"/>
    <mergeCell ref="AJ161:AK162"/>
    <mergeCell ref="AH161:AI162"/>
    <mergeCell ref="AF161:AG162"/>
    <mergeCell ref="AD161:AE162"/>
    <mergeCell ref="AB161:AC162"/>
    <mergeCell ref="AX161:AY162"/>
    <mergeCell ref="AV161:AW162"/>
    <mergeCell ref="AT161:AU162"/>
    <mergeCell ref="AR161:AS162"/>
    <mergeCell ref="AP161:AQ162"/>
    <mergeCell ref="AN161:AO162"/>
    <mergeCell ref="C159:D159"/>
    <mergeCell ref="B163:B164"/>
    <mergeCell ref="C162:D162"/>
    <mergeCell ref="B161:B162"/>
    <mergeCell ref="N157:O158"/>
    <mergeCell ref="L157:M158"/>
    <mergeCell ref="J157:K158"/>
    <mergeCell ref="H157:I158"/>
    <mergeCell ref="F157:F158"/>
    <mergeCell ref="E157:E158"/>
    <mergeCell ref="G157:G158"/>
    <mergeCell ref="Z157:AA158"/>
    <mergeCell ref="X157:Y158"/>
    <mergeCell ref="V157:W158"/>
    <mergeCell ref="T157:U158"/>
    <mergeCell ref="R157:S158"/>
    <mergeCell ref="P157:Q158"/>
    <mergeCell ref="AL157:AM158"/>
    <mergeCell ref="AJ157:AK158"/>
    <mergeCell ref="AH157:AI158"/>
    <mergeCell ref="AF157:AG158"/>
    <mergeCell ref="AD157:AE158"/>
    <mergeCell ref="AB157:AC158"/>
    <mergeCell ref="AX157:AY158"/>
    <mergeCell ref="AV157:AW158"/>
    <mergeCell ref="AT157:AU158"/>
    <mergeCell ref="AR157:AS158"/>
    <mergeCell ref="AP157:AQ158"/>
    <mergeCell ref="AN157:AO158"/>
    <mergeCell ref="AN155:AO156"/>
    <mergeCell ref="C153:D153"/>
    <mergeCell ref="C156:D156"/>
    <mergeCell ref="BL155:BN156"/>
    <mergeCell ref="BJ155:BK156"/>
    <mergeCell ref="BH155:BI156"/>
    <mergeCell ref="BF155:BG156"/>
    <mergeCell ref="BD155:BE156"/>
    <mergeCell ref="BB155:BC156"/>
    <mergeCell ref="AZ155:BA156"/>
    <mergeCell ref="C155:D155"/>
    <mergeCell ref="B159:B160"/>
    <mergeCell ref="C158:D158"/>
    <mergeCell ref="BL157:BN158"/>
    <mergeCell ref="BJ157:BK158"/>
    <mergeCell ref="BH157:BI158"/>
    <mergeCell ref="BF157:BG158"/>
    <mergeCell ref="BD157:BE158"/>
    <mergeCell ref="BB157:BC158"/>
    <mergeCell ref="AZ157:BA158"/>
    <mergeCell ref="N159:O160"/>
    <mergeCell ref="L159:M160"/>
    <mergeCell ref="J159:K160"/>
    <mergeCell ref="H159:I160"/>
    <mergeCell ref="F159:F160"/>
    <mergeCell ref="E159:E160"/>
    <mergeCell ref="G159:G160"/>
    <mergeCell ref="Z159:AA160"/>
    <mergeCell ref="X159:Y160"/>
    <mergeCell ref="V159:W160"/>
    <mergeCell ref="T159:U160"/>
    <mergeCell ref="R159:S160"/>
    <mergeCell ref="P159:Q160"/>
    <mergeCell ref="AL159:AM160"/>
    <mergeCell ref="AJ159:AK160"/>
    <mergeCell ref="AR159:AS160"/>
    <mergeCell ref="AP159:AQ160"/>
    <mergeCell ref="AN159:AO160"/>
    <mergeCell ref="C157:D157"/>
    <mergeCell ref="B157:B158"/>
    <mergeCell ref="C160:D160"/>
    <mergeCell ref="BL159:BN160"/>
    <mergeCell ref="BB159:BC160"/>
    <mergeCell ref="AZ159:BA160"/>
    <mergeCell ref="BJ151:BK152"/>
    <mergeCell ref="BH151:BI152"/>
    <mergeCell ref="BF151:BG152"/>
    <mergeCell ref="BD151:BE152"/>
    <mergeCell ref="BB151:BC152"/>
    <mergeCell ref="AZ151:BA152"/>
    <mergeCell ref="N153:O154"/>
    <mergeCell ref="L153:M154"/>
    <mergeCell ref="J153:K154"/>
    <mergeCell ref="H153:I154"/>
    <mergeCell ref="F153:F154"/>
    <mergeCell ref="E153:E154"/>
    <mergeCell ref="G153:G154"/>
    <mergeCell ref="Z153:AA154"/>
    <mergeCell ref="X153:Y154"/>
    <mergeCell ref="V153:W154"/>
    <mergeCell ref="T153:U154"/>
    <mergeCell ref="R153:S154"/>
    <mergeCell ref="P153:Q154"/>
    <mergeCell ref="AL153:AM154"/>
    <mergeCell ref="AJ153:AK154"/>
    <mergeCell ref="AH153:AI154"/>
    <mergeCell ref="AF153:AG154"/>
    <mergeCell ref="AD153:AE154"/>
    <mergeCell ref="AB153:AC154"/>
    <mergeCell ref="AX153:AY154"/>
    <mergeCell ref="AV153:AW154"/>
    <mergeCell ref="AT153:AU154"/>
    <mergeCell ref="AR153:AS154"/>
    <mergeCell ref="AP153:AQ154"/>
    <mergeCell ref="AN153:AO154"/>
    <mergeCell ref="C151:D151"/>
    <mergeCell ref="B155:B156"/>
    <mergeCell ref="C154:D154"/>
    <mergeCell ref="B153:B154"/>
    <mergeCell ref="BH153:BI154"/>
    <mergeCell ref="BF153:BG154"/>
    <mergeCell ref="BD153:BE154"/>
    <mergeCell ref="BB153:BC154"/>
    <mergeCell ref="AZ153:BA154"/>
    <mergeCell ref="N155:O156"/>
    <mergeCell ref="L155:M156"/>
    <mergeCell ref="J155:K156"/>
    <mergeCell ref="H155:I156"/>
    <mergeCell ref="F155:F156"/>
    <mergeCell ref="E155:E156"/>
    <mergeCell ref="G155:G156"/>
    <mergeCell ref="Z155:AA156"/>
    <mergeCell ref="X155:Y156"/>
    <mergeCell ref="V155:W156"/>
    <mergeCell ref="T155:U156"/>
    <mergeCell ref="R155:S156"/>
    <mergeCell ref="P155:Q156"/>
    <mergeCell ref="AL155:AM156"/>
    <mergeCell ref="AJ155:AK156"/>
    <mergeCell ref="AH155:AI156"/>
    <mergeCell ref="AF155:AG156"/>
    <mergeCell ref="AD155:AE156"/>
    <mergeCell ref="AB155:AC156"/>
    <mergeCell ref="AX155:AY156"/>
    <mergeCell ref="AV155:AW156"/>
    <mergeCell ref="AT155:AU156"/>
    <mergeCell ref="AR155:AS156"/>
    <mergeCell ref="AP155:AQ156"/>
    <mergeCell ref="N149:O150"/>
    <mergeCell ref="L149:M150"/>
    <mergeCell ref="J149:K150"/>
    <mergeCell ref="H149:I150"/>
    <mergeCell ref="F149:F150"/>
    <mergeCell ref="E149:E150"/>
    <mergeCell ref="G149:G150"/>
    <mergeCell ref="Z149:AA150"/>
    <mergeCell ref="X149:Y150"/>
    <mergeCell ref="V149:W150"/>
    <mergeCell ref="T149:U150"/>
    <mergeCell ref="R149:S150"/>
    <mergeCell ref="P149:Q150"/>
    <mergeCell ref="AL149:AM150"/>
    <mergeCell ref="AJ149:AK150"/>
    <mergeCell ref="AH149:AI150"/>
    <mergeCell ref="AF149:AG150"/>
    <mergeCell ref="AD149:AE150"/>
    <mergeCell ref="AB149:AC150"/>
    <mergeCell ref="AX149:AY150"/>
    <mergeCell ref="AV149:AW150"/>
    <mergeCell ref="AT149:AU150"/>
    <mergeCell ref="AR149:AS150"/>
    <mergeCell ref="AP149:AQ150"/>
    <mergeCell ref="AN149:AO150"/>
    <mergeCell ref="B151:B152"/>
    <mergeCell ref="C150:D150"/>
    <mergeCell ref="BL149:BN150"/>
    <mergeCell ref="BJ149:BK150"/>
    <mergeCell ref="BH149:BI150"/>
    <mergeCell ref="BF149:BG150"/>
    <mergeCell ref="BD149:BE150"/>
    <mergeCell ref="BB149:BC150"/>
    <mergeCell ref="AZ149:BA150"/>
    <mergeCell ref="N151:O152"/>
    <mergeCell ref="L151:M152"/>
    <mergeCell ref="J151:K152"/>
    <mergeCell ref="H151:I152"/>
    <mergeCell ref="F151:F152"/>
    <mergeCell ref="E151:E152"/>
    <mergeCell ref="G151:G152"/>
    <mergeCell ref="Z151:AA152"/>
    <mergeCell ref="X151:Y152"/>
    <mergeCell ref="V151:W152"/>
    <mergeCell ref="T151:U152"/>
    <mergeCell ref="R151:S152"/>
    <mergeCell ref="P151:Q152"/>
    <mergeCell ref="AL151:AM152"/>
    <mergeCell ref="AJ151:AK152"/>
    <mergeCell ref="AH151:AI152"/>
    <mergeCell ref="AF151:AG152"/>
    <mergeCell ref="AD151:AE152"/>
    <mergeCell ref="AB151:AC152"/>
    <mergeCell ref="AX151:AY152"/>
    <mergeCell ref="AV151:AW152"/>
    <mergeCell ref="AT151:AU152"/>
    <mergeCell ref="AR151:AS152"/>
    <mergeCell ref="AP151:AQ152"/>
    <mergeCell ref="AN151:AO152"/>
    <mergeCell ref="C149:D149"/>
    <mergeCell ref="B149:B150"/>
    <mergeCell ref="C152:D152"/>
    <mergeCell ref="BL151:BN152"/>
    <mergeCell ref="BL145:BN146"/>
    <mergeCell ref="BJ145:BK146"/>
    <mergeCell ref="BH145:BI146"/>
    <mergeCell ref="BF145:BG146"/>
    <mergeCell ref="BD145:BE146"/>
    <mergeCell ref="BB145:BC146"/>
    <mergeCell ref="AZ145:BA146"/>
    <mergeCell ref="N147:O148"/>
    <mergeCell ref="L147:M148"/>
    <mergeCell ref="J147:K148"/>
    <mergeCell ref="H147:I148"/>
    <mergeCell ref="F147:F148"/>
    <mergeCell ref="E147:E148"/>
    <mergeCell ref="G147:G148"/>
    <mergeCell ref="Z147:AA148"/>
    <mergeCell ref="X147:Y148"/>
    <mergeCell ref="V147:W148"/>
    <mergeCell ref="T147:U148"/>
    <mergeCell ref="R147:S148"/>
    <mergeCell ref="P147:Q148"/>
    <mergeCell ref="AL147:AM148"/>
    <mergeCell ref="AJ147:AK148"/>
    <mergeCell ref="AH147:AI148"/>
    <mergeCell ref="AF147:AG148"/>
    <mergeCell ref="AD147:AE148"/>
    <mergeCell ref="AB147:AC148"/>
    <mergeCell ref="AX147:AY148"/>
    <mergeCell ref="AV147:AW148"/>
    <mergeCell ref="AT147:AU148"/>
    <mergeCell ref="AR147:AS148"/>
    <mergeCell ref="AP147:AQ148"/>
    <mergeCell ref="AN147:AO148"/>
    <mergeCell ref="C145:D145"/>
    <mergeCell ref="C148:D148"/>
    <mergeCell ref="BL147:BN148"/>
    <mergeCell ref="BJ147:BK148"/>
    <mergeCell ref="BH147:BI148"/>
    <mergeCell ref="BF147:BG148"/>
    <mergeCell ref="BD147:BE148"/>
    <mergeCell ref="BB147:BC148"/>
    <mergeCell ref="AZ147:BA148"/>
    <mergeCell ref="C147:D147"/>
    <mergeCell ref="BH143:BI144"/>
    <mergeCell ref="BF143:BG144"/>
    <mergeCell ref="BD143:BE144"/>
    <mergeCell ref="BB143:BC144"/>
    <mergeCell ref="AZ143:BA144"/>
    <mergeCell ref="N145:O146"/>
    <mergeCell ref="L145:M146"/>
    <mergeCell ref="J145:K146"/>
    <mergeCell ref="H145:I146"/>
    <mergeCell ref="F145:F146"/>
    <mergeCell ref="E145:E146"/>
    <mergeCell ref="G145:G146"/>
    <mergeCell ref="Z145:AA146"/>
    <mergeCell ref="X145:Y146"/>
    <mergeCell ref="V145:W146"/>
    <mergeCell ref="T145:U146"/>
    <mergeCell ref="R145:S146"/>
    <mergeCell ref="P145:Q146"/>
    <mergeCell ref="AL145:AM146"/>
    <mergeCell ref="AJ145:AK146"/>
    <mergeCell ref="AH145:AI146"/>
    <mergeCell ref="AF145:AG146"/>
    <mergeCell ref="AD145:AE146"/>
    <mergeCell ref="AB145:AC146"/>
    <mergeCell ref="AX145:AY146"/>
    <mergeCell ref="AV145:AW146"/>
    <mergeCell ref="AT145:AU146"/>
    <mergeCell ref="AR145:AS146"/>
    <mergeCell ref="AP145:AQ146"/>
    <mergeCell ref="AN145:AO146"/>
    <mergeCell ref="C143:D143"/>
    <mergeCell ref="B147:B148"/>
    <mergeCell ref="C146:D146"/>
    <mergeCell ref="B145:B146"/>
    <mergeCell ref="N141:O142"/>
    <mergeCell ref="L141:M142"/>
    <mergeCell ref="J141:K142"/>
    <mergeCell ref="H141:I142"/>
    <mergeCell ref="F141:F142"/>
    <mergeCell ref="E141:E142"/>
    <mergeCell ref="G141:G142"/>
    <mergeCell ref="Z141:AA142"/>
    <mergeCell ref="X141:Y142"/>
    <mergeCell ref="V141:W142"/>
    <mergeCell ref="T141:U142"/>
    <mergeCell ref="R141:S142"/>
    <mergeCell ref="P141:Q142"/>
    <mergeCell ref="AL141:AM142"/>
    <mergeCell ref="AJ141:AK142"/>
    <mergeCell ref="AH141:AI142"/>
    <mergeCell ref="AF141:AG142"/>
    <mergeCell ref="AD141:AE142"/>
    <mergeCell ref="AB141:AC142"/>
    <mergeCell ref="AX141:AY142"/>
    <mergeCell ref="AV141:AW142"/>
    <mergeCell ref="AT141:AU142"/>
    <mergeCell ref="AR141:AS142"/>
    <mergeCell ref="AP141:AQ142"/>
    <mergeCell ref="AN141:AO142"/>
    <mergeCell ref="B143:B144"/>
    <mergeCell ref="C142:D142"/>
    <mergeCell ref="BL141:BN142"/>
    <mergeCell ref="BJ141:BK142"/>
    <mergeCell ref="BH141:BI142"/>
    <mergeCell ref="BF141:BG142"/>
    <mergeCell ref="BD141:BE142"/>
    <mergeCell ref="BB141:BC142"/>
    <mergeCell ref="AZ141:BA142"/>
    <mergeCell ref="N143:O144"/>
    <mergeCell ref="L143:M144"/>
    <mergeCell ref="J143:K144"/>
    <mergeCell ref="H143:I144"/>
    <mergeCell ref="F143:F144"/>
    <mergeCell ref="E143:E144"/>
    <mergeCell ref="G143:G144"/>
    <mergeCell ref="Z143:AA144"/>
    <mergeCell ref="X143:Y144"/>
    <mergeCell ref="V143:W144"/>
    <mergeCell ref="T143:U144"/>
    <mergeCell ref="R143:S144"/>
    <mergeCell ref="P143:Q144"/>
    <mergeCell ref="AL143:AM144"/>
    <mergeCell ref="AJ143:AK144"/>
    <mergeCell ref="AH143:AI144"/>
    <mergeCell ref="AF143:AG144"/>
    <mergeCell ref="AD143:AE144"/>
    <mergeCell ref="AB143:AC144"/>
    <mergeCell ref="AX143:AY144"/>
    <mergeCell ref="AV143:AW144"/>
    <mergeCell ref="AT143:AU144"/>
    <mergeCell ref="AR143:AS144"/>
    <mergeCell ref="AP143:AQ144"/>
    <mergeCell ref="AN143:AO144"/>
    <mergeCell ref="C141:D141"/>
    <mergeCell ref="B141:B142"/>
    <mergeCell ref="C144:D144"/>
    <mergeCell ref="BL143:BN144"/>
    <mergeCell ref="BJ143:BK144"/>
    <mergeCell ref="AD137:AE138"/>
    <mergeCell ref="AB137:AC138"/>
    <mergeCell ref="Z137:AA138"/>
    <mergeCell ref="X137:Y138"/>
    <mergeCell ref="V137:W138"/>
    <mergeCell ref="AX137:AY138"/>
    <mergeCell ref="AV137:AW138"/>
    <mergeCell ref="AT137:AU138"/>
    <mergeCell ref="AR137:AS138"/>
    <mergeCell ref="AP137:AQ138"/>
    <mergeCell ref="AN137:AO138"/>
    <mergeCell ref="C139:D139"/>
    <mergeCell ref="B139:B140"/>
    <mergeCell ref="C138:D138"/>
    <mergeCell ref="BL137:BN138"/>
    <mergeCell ref="BJ137:BK138"/>
    <mergeCell ref="BH137:BI138"/>
    <mergeCell ref="BF137:BG138"/>
    <mergeCell ref="BD137:BE138"/>
    <mergeCell ref="BB137:BC138"/>
    <mergeCell ref="AZ137:BA138"/>
    <mergeCell ref="N139:O140"/>
    <mergeCell ref="L139:M140"/>
    <mergeCell ref="J139:K140"/>
    <mergeCell ref="H139:I140"/>
    <mergeCell ref="F139:F140"/>
    <mergeCell ref="E139:E140"/>
    <mergeCell ref="G139:G140"/>
    <mergeCell ref="Z139:AA140"/>
    <mergeCell ref="X139:Y140"/>
    <mergeCell ref="V139:W140"/>
    <mergeCell ref="T139:U140"/>
    <mergeCell ref="R139:S140"/>
    <mergeCell ref="P139:Q140"/>
    <mergeCell ref="AL139:AM140"/>
    <mergeCell ref="AJ139:AK140"/>
    <mergeCell ref="AH139:AI140"/>
    <mergeCell ref="AF139:AG140"/>
    <mergeCell ref="AD139:AE140"/>
    <mergeCell ref="AB139:AC140"/>
    <mergeCell ref="AX139:AY140"/>
    <mergeCell ref="AV139:AW140"/>
    <mergeCell ref="AT139:AU140"/>
    <mergeCell ref="AR139:AS140"/>
    <mergeCell ref="AP139:AQ140"/>
    <mergeCell ref="AN139:AO140"/>
    <mergeCell ref="C140:D140"/>
    <mergeCell ref="BL139:BN140"/>
    <mergeCell ref="BJ139:BK140"/>
    <mergeCell ref="BH139:BI140"/>
    <mergeCell ref="BF139:BG140"/>
    <mergeCell ref="BD139:BE140"/>
    <mergeCell ref="BB139:BC140"/>
    <mergeCell ref="AZ139:BA140"/>
    <mergeCell ref="AJ251:AL251"/>
    <mergeCell ref="B251:C251"/>
    <mergeCell ref="W249:Y249"/>
    <mergeCell ref="S249:U249"/>
    <mergeCell ref="O251:R251"/>
    <mergeCell ref="L251:N251"/>
    <mergeCell ref="H251:J251"/>
    <mergeCell ref="D251:E251"/>
    <mergeCell ref="W251:Y251"/>
    <mergeCell ref="S251:U251"/>
    <mergeCell ref="BD132:BM132"/>
    <mergeCell ref="BA132:BC132"/>
    <mergeCell ref="E132:AC132"/>
    <mergeCell ref="C132:D132"/>
    <mergeCell ref="G135:G136"/>
    <mergeCell ref="AX136:AY136"/>
    <mergeCell ref="AV136:AW136"/>
    <mergeCell ref="AT136:AU136"/>
    <mergeCell ref="AR136:AS136"/>
    <mergeCell ref="H135:I136"/>
    <mergeCell ref="C135:D136"/>
    <mergeCell ref="V135:W136"/>
    <mergeCell ref="P135:U135"/>
    <mergeCell ref="AB135:AG135"/>
    <mergeCell ref="Z135:AA136"/>
    <mergeCell ref="AD136:AE136"/>
    <mergeCell ref="J135:O135"/>
    <mergeCell ref="AL136:AM136"/>
    <mergeCell ref="AT135:AY135"/>
    <mergeCell ref="AN135:AS135"/>
    <mergeCell ref="AH135:AM135"/>
    <mergeCell ref="T136:U136"/>
    <mergeCell ref="X135:Y136"/>
    <mergeCell ref="P137:Q138"/>
    <mergeCell ref="N137:O138"/>
    <mergeCell ref="L137:M138"/>
    <mergeCell ref="J137:K138"/>
    <mergeCell ref="AP136:AQ136"/>
    <mergeCell ref="AJ136:AK136"/>
    <mergeCell ref="AH136:AI136"/>
    <mergeCell ref="AF136:AG136"/>
    <mergeCell ref="AB136:AC136"/>
    <mergeCell ref="AN136:AO136"/>
    <mergeCell ref="T137:U138"/>
    <mergeCell ref="E137:E138"/>
    <mergeCell ref="C137:D137"/>
    <mergeCell ref="B137:B138"/>
    <mergeCell ref="P136:Q136"/>
    <mergeCell ref="G137:G138"/>
    <mergeCell ref="R137:S138"/>
    <mergeCell ref="R136:S136"/>
    <mergeCell ref="L136:M136"/>
    <mergeCell ref="F137:F138"/>
    <mergeCell ref="BJ136:BK136"/>
    <mergeCell ref="BH136:BI136"/>
    <mergeCell ref="BF136:BG136"/>
    <mergeCell ref="BD136:BE136"/>
    <mergeCell ref="BB136:BC136"/>
    <mergeCell ref="AZ136:BA136"/>
    <mergeCell ref="AL137:AM138"/>
    <mergeCell ref="AJ137:AK138"/>
    <mergeCell ref="AH137:AI138"/>
    <mergeCell ref="AF137:AG138"/>
    <mergeCell ref="H137:I138"/>
    <mergeCell ref="N246:O246"/>
    <mergeCell ref="L246:M246"/>
    <mergeCell ref="J246:K246"/>
    <mergeCell ref="H246:I246"/>
    <mergeCell ref="D246:E246"/>
    <mergeCell ref="B246:C246"/>
    <mergeCell ref="Z246:AA246"/>
    <mergeCell ref="X246:Y246"/>
    <mergeCell ref="V246:W246"/>
    <mergeCell ref="T246:U246"/>
    <mergeCell ref="R246:S246"/>
    <mergeCell ref="P246:Q246"/>
    <mergeCell ref="AL246:AM246"/>
    <mergeCell ref="AJ246:AK246"/>
    <mergeCell ref="AH246:AI246"/>
    <mergeCell ref="AF246:AG246"/>
    <mergeCell ref="AD246:AE246"/>
    <mergeCell ref="AB246:AC246"/>
    <mergeCell ref="AX246:AY246"/>
    <mergeCell ref="AV246:AW246"/>
    <mergeCell ref="AT246:AU246"/>
    <mergeCell ref="AR246:AS246"/>
    <mergeCell ref="AP246:AQ246"/>
    <mergeCell ref="AN246:AO246"/>
    <mergeCell ref="BJ246:BK246"/>
    <mergeCell ref="BH246:BI246"/>
    <mergeCell ref="BF246:BG246"/>
    <mergeCell ref="BD246:BE246"/>
    <mergeCell ref="BB246:BC246"/>
    <mergeCell ref="AZ246:BA246"/>
    <mergeCell ref="L249:N249"/>
    <mergeCell ref="H249:J249"/>
    <mergeCell ref="D249:E249"/>
    <mergeCell ref="O249:R249"/>
    <mergeCell ref="B249:C249"/>
    <mergeCell ref="N247:O247"/>
    <mergeCell ref="L247:M247"/>
    <mergeCell ref="J247:K247"/>
    <mergeCell ref="D247:E247"/>
    <mergeCell ref="P247:Q247"/>
    <mergeCell ref="AP247:AQ247"/>
    <mergeCell ref="AR247:AS247"/>
    <mergeCell ref="AD247:AE247"/>
    <mergeCell ref="AF247:AG247"/>
    <mergeCell ref="AH247:AI247"/>
    <mergeCell ref="AJ247:AK247"/>
    <mergeCell ref="AL247:AM247"/>
    <mergeCell ref="AN247:AO247"/>
    <mergeCell ref="R247:S247"/>
    <mergeCell ref="T247:U247"/>
    <mergeCell ref="V247:W247"/>
    <mergeCell ref="X247:Y247"/>
    <mergeCell ref="Z247:AA247"/>
    <mergeCell ref="AB247:AC247"/>
    <mergeCell ref="AP238:AQ239"/>
    <mergeCell ref="AN238:AO239"/>
    <mergeCell ref="AH238:AI239"/>
    <mergeCell ref="AF238:AG239"/>
    <mergeCell ref="AD238:AE239"/>
    <mergeCell ref="B244:C245"/>
    <mergeCell ref="C239:D239"/>
    <mergeCell ref="BL238:BN239"/>
    <mergeCell ref="BJ238:BK239"/>
    <mergeCell ref="BH238:BI239"/>
    <mergeCell ref="BF238:BG239"/>
    <mergeCell ref="BD238:BE239"/>
    <mergeCell ref="BB238:BC239"/>
    <mergeCell ref="AZ238:BA239"/>
    <mergeCell ref="AX238:AY239"/>
    <mergeCell ref="P244:Q245"/>
    <mergeCell ref="N244:O245"/>
    <mergeCell ref="L244:M245"/>
    <mergeCell ref="J244:K245"/>
    <mergeCell ref="H244:I245"/>
    <mergeCell ref="D244:E245"/>
    <mergeCell ref="AB244:AC245"/>
    <mergeCell ref="Z244:AA245"/>
    <mergeCell ref="X244:Y245"/>
    <mergeCell ref="V244:W245"/>
    <mergeCell ref="T244:U245"/>
    <mergeCell ref="R244:S245"/>
    <mergeCell ref="AN244:AO245"/>
    <mergeCell ref="AL244:AM245"/>
    <mergeCell ref="AJ244:AK245"/>
    <mergeCell ref="AH244:AI245"/>
    <mergeCell ref="AF244:AG245"/>
    <mergeCell ref="AD244:AE245"/>
    <mergeCell ref="AZ244:BA245"/>
    <mergeCell ref="AX244:AY245"/>
    <mergeCell ref="AV244:AW245"/>
    <mergeCell ref="AT244:AU245"/>
    <mergeCell ref="AR244:AS245"/>
    <mergeCell ref="AP244:AQ245"/>
    <mergeCell ref="BL244:BN245"/>
    <mergeCell ref="BJ244:BK245"/>
    <mergeCell ref="BH244:BI245"/>
    <mergeCell ref="BF244:BG245"/>
    <mergeCell ref="BD244:BE245"/>
    <mergeCell ref="BB244:BC245"/>
    <mergeCell ref="B240:B241"/>
    <mergeCell ref="C240:D240"/>
    <mergeCell ref="E240:E241"/>
    <mergeCell ref="F240:F241"/>
    <mergeCell ref="G240:G241"/>
    <mergeCell ref="H240:I241"/>
    <mergeCell ref="J240:K241"/>
    <mergeCell ref="L240:M241"/>
    <mergeCell ref="N240:O241"/>
    <mergeCell ref="P240:Q241"/>
    <mergeCell ref="R240:S241"/>
    <mergeCell ref="T240:U241"/>
    <mergeCell ref="V240:W241"/>
    <mergeCell ref="X240:Y241"/>
    <mergeCell ref="Z240:AA241"/>
    <mergeCell ref="AB240:AC241"/>
    <mergeCell ref="AD240:AE241"/>
    <mergeCell ref="AF240:AG241"/>
    <mergeCell ref="BJ242:BK243"/>
    <mergeCell ref="AH234:AI235"/>
    <mergeCell ref="B236:B237"/>
    <mergeCell ref="G236:G237"/>
    <mergeCell ref="C237:D237"/>
    <mergeCell ref="C235:D235"/>
    <mergeCell ref="BL234:BN235"/>
    <mergeCell ref="BJ234:BK235"/>
    <mergeCell ref="BH234:BI235"/>
    <mergeCell ref="BF234:BG235"/>
    <mergeCell ref="BD234:BE235"/>
    <mergeCell ref="BB234:BC235"/>
    <mergeCell ref="L236:M237"/>
    <mergeCell ref="J236:K237"/>
    <mergeCell ref="H236:I237"/>
    <mergeCell ref="F236:F237"/>
    <mergeCell ref="E236:E237"/>
    <mergeCell ref="C236:D236"/>
    <mergeCell ref="X236:Y237"/>
    <mergeCell ref="V236:W237"/>
    <mergeCell ref="T236:U237"/>
    <mergeCell ref="R236:S237"/>
    <mergeCell ref="P236:Q237"/>
    <mergeCell ref="N236:O237"/>
    <mergeCell ref="AJ236:AK237"/>
    <mergeCell ref="AH236:AI237"/>
    <mergeCell ref="AF236:AG237"/>
    <mergeCell ref="AD236:AE237"/>
    <mergeCell ref="AB236:AC237"/>
    <mergeCell ref="Z236:AA237"/>
    <mergeCell ref="AB238:AC239"/>
    <mergeCell ref="N238:O239"/>
    <mergeCell ref="L238:M239"/>
    <mergeCell ref="BL236:BN237"/>
    <mergeCell ref="BJ236:BK237"/>
    <mergeCell ref="BH236:BI237"/>
    <mergeCell ref="BF236:BG237"/>
    <mergeCell ref="BD236:BE237"/>
    <mergeCell ref="BB236:BC237"/>
    <mergeCell ref="AL236:AM237"/>
    <mergeCell ref="AZ236:BA237"/>
    <mergeCell ref="AX236:AY237"/>
    <mergeCell ref="AV236:AW237"/>
    <mergeCell ref="J238:K239"/>
    <mergeCell ref="AT236:AU237"/>
    <mergeCell ref="AR236:AS237"/>
    <mergeCell ref="AP236:AQ237"/>
    <mergeCell ref="AN236:AO237"/>
    <mergeCell ref="AL238:AM239"/>
    <mergeCell ref="AJ238:AK239"/>
    <mergeCell ref="E238:E239"/>
    <mergeCell ref="C238:D238"/>
    <mergeCell ref="B238:B239"/>
    <mergeCell ref="G238:G239"/>
    <mergeCell ref="V238:W239"/>
    <mergeCell ref="T238:U239"/>
    <mergeCell ref="R238:S239"/>
    <mergeCell ref="P238:Q239"/>
    <mergeCell ref="H238:I239"/>
    <mergeCell ref="F238:F239"/>
    <mergeCell ref="AV238:AW239"/>
    <mergeCell ref="Z238:AA239"/>
    <mergeCell ref="X238:Y239"/>
    <mergeCell ref="AT238:AU239"/>
    <mergeCell ref="AR238:AS239"/>
    <mergeCell ref="BD230:BE231"/>
    <mergeCell ref="BB230:BC231"/>
    <mergeCell ref="E232:E233"/>
    <mergeCell ref="C232:D232"/>
    <mergeCell ref="B232:B233"/>
    <mergeCell ref="G232:G233"/>
    <mergeCell ref="C233:D233"/>
    <mergeCell ref="C231:D231"/>
    <mergeCell ref="E230:E231"/>
    <mergeCell ref="C230:D230"/>
    <mergeCell ref="B230:B231"/>
    <mergeCell ref="G230:G231"/>
    <mergeCell ref="P232:Q233"/>
    <mergeCell ref="N232:O233"/>
    <mergeCell ref="L232:M233"/>
    <mergeCell ref="J232:K233"/>
    <mergeCell ref="H232:I233"/>
    <mergeCell ref="F232:F233"/>
    <mergeCell ref="AB232:AC233"/>
    <mergeCell ref="Z232:AA233"/>
    <mergeCell ref="X232:Y233"/>
    <mergeCell ref="V232:W233"/>
    <mergeCell ref="T232:U233"/>
    <mergeCell ref="R232:S233"/>
    <mergeCell ref="AH232:AI233"/>
    <mergeCell ref="AF232:AG233"/>
    <mergeCell ref="AD232:AE233"/>
    <mergeCell ref="AZ232:BA233"/>
    <mergeCell ref="AX232:AY233"/>
    <mergeCell ref="AV232:AW233"/>
    <mergeCell ref="N234:O235"/>
    <mergeCell ref="L234:M235"/>
    <mergeCell ref="BL232:BN233"/>
    <mergeCell ref="BJ232:BK233"/>
    <mergeCell ref="BH232:BI233"/>
    <mergeCell ref="BF232:BG233"/>
    <mergeCell ref="BD232:BE233"/>
    <mergeCell ref="BB232:BC233"/>
    <mergeCell ref="AL232:AM233"/>
    <mergeCell ref="AJ232:AK233"/>
    <mergeCell ref="J234:K235"/>
    <mergeCell ref="AT232:AU233"/>
    <mergeCell ref="AR232:AS233"/>
    <mergeCell ref="AP232:AQ233"/>
    <mergeCell ref="AN232:AO233"/>
    <mergeCell ref="AL234:AM235"/>
    <mergeCell ref="AJ234:AK235"/>
    <mergeCell ref="AF234:AG235"/>
    <mergeCell ref="AD234:AE235"/>
    <mergeCell ref="AB234:AC235"/>
    <mergeCell ref="E234:E235"/>
    <mergeCell ref="C234:D234"/>
    <mergeCell ref="B234:B235"/>
    <mergeCell ref="G234:G235"/>
    <mergeCell ref="V234:W235"/>
    <mergeCell ref="T234:U235"/>
    <mergeCell ref="R234:S235"/>
    <mergeCell ref="P234:Q235"/>
    <mergeCell ref="H234:I235"/>
    <mergeCell ref="F234:F235"/>
    <mergeCell ref="AZ234:BA235"/>
    <mergeCell ref="AX234:AY235"/>
    <mergeCell ref="AV234:AW235"/>
    <mergeCell ref="Z234:AA235"/>
    <mergeCell ref="BL226:BN227"/>
    <mergeCell ref="BJ226:BK227"/>
    <mergeCell ref="BH226:BI227"/>
    <mergeCell ref="BF226:BG227"/>
    <mergeCell ref="BD226:BE227"/>
    <mergeCell ref="N228:O229"/>
    <mergeCell ref="L228:M229"/>
    <mergeCell ref="J228:K229"/>
    <mergeCell ref="H228:I229"/>
    <mergeCell ref="F228:F229"/>
    <mergeCell ref="E228:E229"/>
    <mergeCell ref="Z228:AA229"/>
    <mergeCell ref="X228:Y229"/>
    <mergeCell ref="V228:W229"/>
    <mergeCell ref="T228:U229"/>
    <mergeCell ref="R228:S229"/>
    <mergeCell ref="P228:Q229"/>
    <mergeCell ref="BL228:BN229"/>
    <mergeCell ref="BJ228:BK229"/>
    <mergeCell ref="BH228:BI229"/>
    <mergeCell ref="BF228:BG229"/>
    <mergeCell ref="BD228:BE229"/>
    <mergeCell ref="BB228:BC229"/>
    <mergeCell ref="H230:I231"/>
    <mergeCell ref="F230:F231"/>
    <mergeCell ref="AH230:AI231"/>
    <mergeCell ref="AF230:AG231"/>
    <mergeCell ref="AD230:AE231"/>
    <mergeCell ref="AB230:AC231"/>
    <mergeCell ref="N230:O231"/>
    <mergeCell ref="L230:M231"/>
    <mergeCell ref="J230:K231"/>
    <mergeCell ref="AT228:AU229"/>
    <mergeCell ref="AR228:AS229"/>
    <mergeCell ref="AP228:AQ229"/>
    <mergeCell ref="AN228:AO229"/>
    <mergeCell ref="AL230:AM231"/>
    <mergeCell ref="AJ230:AK231"/>
    <mergeCell ref="AL228:AM229"/>
    <mergeCell ref="AJ228:AK229"/>
    <mergeCell ref="AH228:AI229"/>
    <mergeCell ref="V230:W231"/>
    <mergeCell ref="T230:U231"/>
    <mergeCell ref="R230:S231"/>
    <mergeCell ref="P230:Q231"/>
    <mergeCell ref="AZ228:BA229"/>
    <mergeCell ref="AX228:AY229"/>
    <mergeCell ref="AV228:AW229"/>
    <mergeCell ref="AF228:AG229"/>
    <mergeCell ref="AD228:AE229"/>
    <mergeCell ref="AB228:AC229"/>
    <mergeCell ref="AZ230:BA231"/>
    <mergeCell ref="AX230:AY231"/>
    <mergeCell ref="AV230:AW231"/>
    <mergeCell ref="Z230:AA231"/>
    <mergeCell ref="X230:Y231"/>
    <mergeCell ref="AT230:AU231"/>
    <mergeCell ref="AR230:AS231"/>
    <mergeCell ref="AP230:AQ231"/>
    <mergeCell ref="AN230:AO231"/>
    <mergeCell ref="BL230:BN231"/>
    <mergeCell ref="BJ230:BK231"/>
    <mergeCell ref="BH230:BI231"/>
    <mergeCell ref="BF230:BG231"/>
    <mergeCell ref="N226:O227"/>
    <mergeCell ref="L226:M227"/>
    <mergeCell ref="AZ224:BA225"/>
    <mergeCell ref="AX224:AY225"/>
    <mergeCell ref="AV224:AW225"/>
    <mergeCell ref="J226:K227"/>
    <mergeCell ref="AT224:AU225"/>
    <mergeCell ref="AR224:AS225"/>
    <mergeCell ref="AP224:AQ225"/>
    <mergeCell ref="AN224:AO225"/>
    <mergeCell ref="AL226:AM227"/>
    <mergeCell ref="AJ226:AK227"/>
    <mergeCell ref="E226:E227"/>
    <mergeCell ref="C226:D226"/>
    <mergeCell ref="B226:B227"/>
    <mergeCell ref="G226:G227"/>
    <mergeCell ref="V226:W227"/>
    <mergeCell ref="T226:U227"/>
    <mergeCell ref="R226:S227"/>
    <mergeCell ref="P226:Q227"/>
    <mergeCell ref="H226:I227"/>
    <mergeCell ref="F226:F227"/>
    <mergeCell ref="BB226:BC227"/>
    <mergeCell ref="AZ226:BA227"/>
    <mergeCell ref="AX226:AY227"/>
    <mergeCell ref="AV226:AW227"/>
    <mergeCell ref="Z226:AA227"/>
    <mergeCell ref="X226:Y227"/>
    <mergeCell ref="AT226:AU227"/>
    <mergeCell ref="AR226:AS227"/>
    <mergeCell ref="AP226:AQ227"/>
    <mergeCell ref="AN226:AO227"/>
    <mergeCell ref="C228:D228"/>
    <mergeCell ref="B228:B229"/>
    <mergeCell ref="G228:G229"/>
    <mergeCell ref="C229:D229"/>
    <mergeCell ref="C227:D227"/>
    <mergeCell ref="C224:D224"/>
    <mergeCell ref="B224:B225"/>
    <mergeCell ref="G224:G225"/>
    <mergeCell ref="C225:D225"/>
    <mergeCell ref="BL222:BN223"/>
    <mergeCell ref="BJ222:BK223"/>
    <mergeCell ref="BH222:BI223"/>
    <mergeCell ref="BF222:BG223"/>
    <mergeCell ref="BD222:BE223"/>
    <mergeCell ref="N224:O225"/>
    <mergeCell ref="L224:M225"/>
    <mergeCell ref="J224:K225"/>
    <mergeCell ref="H224:I225"/>
    <mergeCell ref="F224:F225"/>
    <mergeCell ref="E224:E225"/>
    <mergeCell ref="Z224:AA225"/>
    <mergeCell ref="X224:Y225"/>
    <mergeCell ref="V224:W225"/>
    <mergeCell ref="T224:U225"/>
    <mergeCell ref="R224:S225"/>
    <mergeCell ref="P224:Q225"/>
    <mergeCell ref="AL224:AM225"/>
    <mergeCell ref="AJ224:AK225"/>
    <mergeCell ref="AH224:AI225"/>
    <mergeCell ref="AF224:AG225"/>
    <mergeCell ref="AD224:AE225"/>
    <mergeCell ref="AB224:AC225"/>
    <mergeCell ref="BL224:BN225"/>
    <mergeCell ref="BJ224:BK225"/>
    <mergeCell ref="BH224:BI225"/>
    <mergeCell ref="BF224:BG225"/>
    <mergeCell ref="BD224:BE225"/>
    <mergeCell ref="BB224:BC225"/>
    <mergeCell ref="AH222:AI223"/>
    <mergeCell ref="AF222:AG223"/>
    <mergeCell ref="AD222:AE223"/>
    <mergeCell ref="AB222:AC223"/>
    <mergeCell ref="N222:O223"/>
    <mergeCell ref="L222:M223"/>
    <mergeCell ref="C217:D217"/>
    <mergeCell ref="AZ220:BA221"/>
    <mergeCell ref="AX220:AY221"/>
    <mergeCell ref="AV220:AW221"/>
    <mergeCell ref="J222:K223"/>
    <mergeCell ref="AT220:AU221"/>
    <mergeCell ref="AR220:AS221"/>
    <mergeCell ref="AP220:AQ221"/>
    <mergeCell ref="AN220:AO221"/>
    <mergeCell ref="AL222:AM223"/>
    <mergeCell ref="AJ222:AK223"/>
    <mergeCell ref="E222:E223"/>
    <mergeCell ref="N218:O219"/>
    <mergeCell ref="L218:M219"/>
    <mergeCell ref="C222:D222"/>
    <mergeCell ref="B222:B223"/>
    <mergeCell ref="G222:G223"/>
    <mergeCell ref="V222:W223"/>
    <mergeCell ref="T222:U223"/>
    <mergeCell ref="R222:S223"/>
    <mergeCell ref="P222:Q223"/>
    <mergeCell ref="H222:I223"/>
    <mergeCell ref="F222:F223"/>
    <mergeCell ref="BB222:BC223"/>
    <mergeCell ref="AZ222:BA223"/>
    <mergeCell ref="AX222:AY223"/>
    <mergeCell ref="AV222:AW223"/>
    <mergeCell ref="Z222:AA223"/>
    <mergeCell ref="X222:Y223"/>
    <mergeCell ref="AT222:AU223"/>
    <mergeCell ref="AR222:AS223"/>
    <mergeCell ref="AP222:AQ223"/>
    <mergeCell ref="AN222:AO223"/>
    <mergeCell ref="J218:K219"/>
    <mergeCell ref="C223:D223"/>
    <mergeCell ref="E218:E219"/>
    <mergeCell ref="C218:D218"/>
    <mergeCell ref="B218:B219"/>
    <mergeCell ref="G218:G219"/>
    <mergeCell ref="V218:W219"/>
    <mergeCell ref="T218:U219"/>
    <mergeCell ref="R218:S219"/>
    <mergeCell ref="P218:Q219"/>
    <mergeCell ref="H218:I219"/>
    <mergeCell ref="F218:F219"/>
    <mergeCell ref="BB218:BC219"/>
    <mergeCell ref="AZ218:BA219"/>
    <mergeCell ref="AX218:AY219"/>
    <mergeCell ref="AV218:AW219"/>
    <mergeCell ref="Z218:AA219"/>
    <mergeCell ref="X218:Y219"/>
    <mergeCell ref="AT218:AU219"/>
    <mergeCell ref="AR218:AS219"/>
    <mergeCell ref="AP218:AQ219"/>
    <mergeCell ref="AN218:AO219"/>
    <mergeCell ref="C220:D220"/>
    <mergeCell ref="B220:B221"/>
    <mergeCell ref="G220:G221"/>
    <mergeCell ref="C221:D221"/>
    <mergeCell ref="C219:D219"/>
    <mergeCell ref="BL218:BN219"/>
    <mergeCell ref="BJ218:BK219"/>
    <mergeCell ref="BH218:BI219"/>
    <mergeCell ref="BF218:BG219"/>
    <mergeCell ref="BD218:BE219"/>
    <mergeCell ref="N220:O221"/>
    <mergeCell ref="L220:M221"/>
    <mergeCell ref="J220:K221"/>
    <mergeCell ref="H220:I221"/>
    <mergeCell ref="F220:F221"/>
    <mergeCell ref="E220:E221"/>
    <mergeCell ref="Z220:AA221"/>
    <mergeCell ref="X220:Y221"/>
    <mergeCell ref="V220:W221"/>
    <mergeCell ref="T220:U221"/>
    <mergeCell ref="R220:S221"/>
    <mergeCell ref="P220:Q221"/>
    <mergeCell ref="AL220:AM221"/>
    <mergeCell ref="AJ220:AK221"/>
    <mergeCell ref="AH220:AI221"/>
    <mergeCell ref="AF220:AG221"/>
    <mergeCell ref="AD220:AE221"/>
    <mergeCell ref="AB220:AC221"/>
    <mergeCell ref="BL220:BN221"/>
    <mergeCell ref="BJ220:BK221"/>
    <mergeCell ref="BH220:BI221"/>
    <mergeCell ref="BF220:BG221"/>
    <mergeCell ref="BD220:BE221"/>
    <mergeCell ref="BB220:BC221"/>
    <mergeCell ref="BL214:BN215"/>
    <mergeCell ref="BJ214:BK215"/>
    <mergeCell ref="BH214:BI215"/>
    <mergeCell ref="BF214:BG215"/>
    <mergeCell ref="BD214:BE215"/>
    <mergeCell ref="N216:O217"/>
    <mergeCell ref="L216:M217"/>
    <mergeCell ref="J216:K217"/>
    <mergeCell ref="H216:I217"/>
    <mergeCell ref="F216:F217"/>
    <mergeCell ref="E216:E217"/>
    <mergeCell ref="Z216:AA217"/>
    <mergeCell ref="X216:Y217"/>
    <mergeCell ref="V216:W217"/>
    <mergeCell ref="T216:U217"/>
    <mergeCell ref="R216:S217"/>
    <mergeCell ref="P216:Q217"/>
    <mergeCell ref="AL216:AM217"/>
    <mergeCell ref="AJ216:AK217"/>
    <mergeCell ref="AH216:AI217"/>
    <mergeCell ref="AF216:AG217"/>
    <mergeCell ref="AD216:AE217"/>
    <mergeCell ref="AB216:AC217"/>
    <mergeCell ref="BL216:BN217"/>
    <mergeCell ref="BJ216:BK217"/>
    <mergeCell ref="BH216:BI217"/>
    <mergeCell ref="BF216:BG217"/>
    <mergeCell ref="BD216:BE217"/>
    <mergeCell ref="BB216:BC217"/>
    <mergeCell ref="AZ216:BA217"/>
    <mergeCell ref="AX216:AY217"/>
    <mergeCell ref="AV216:AW217"/>
    <mergeCell ref="AH214:AI215"/>
    <mergeCell ref="AF214:AG215"/>
    <mergeCell ref="AD214:AE215"/>
    <mergeCell ref="AB214:AC215"/>
    <mergeCell ref="N214:O215"/>
    <mergeCell ref="L214:M215"/>
    <mergeCell ref="AT216:AU217"/>
    <mergeCell ref="AR216:AS217"/>
    <mergeCell ref="AP216:AQ217"/>
    <mergeCell ref="AN216:AO217"/>
    <mergeCell ref="J214:K215"/>
    <mergeCell ref="AT212:AU213"/>
    <mergeCell ref="AR212:AS213"/>
    <mergeCell ref="AP212:AQ213"/>
    <mergeCell ref="AN212:AO213"/>
    <mergeCell ref="AL214:AM215"/>
    <mergeCell ref="AJ214:AK215"/>
    <mergeCell ref="E214:E215"/>
    <mergeCell ref="N210:O211"/>
    <mergeCell ref="L210:M211"/>
    <mergeCell ref="C214:D214"/>
    <mergeCell ref="B214:B215"/>
    <mergeCell ref="G214:G215"/>
    <mergeCell ref="V214:W215"/>
    <mergeCell ref="T214:U215"/>
    <mergeCell ref="R214:S215"/>
    <mergeCell ref="P214:Q215"/>
    <mergeCell ref="H214:I215"/>
    <mergeCell ref="F214:F215"/>
    <mergeCell ref="BB214:BC215"/>
    <mergeCell ref="AZ214:BA215"/>
    <mergeCell ref="AX214:AY215"/>
    <mergeCell ref="AV214:AW215"/>
    <mergeCell ref="Z214:AA215"/>
    <mergeCell ref="X214:Y215"/>
    <mergeCell ref="AT214:AU215"/>
    <mergeCell ref="AR214:AS215"/>
    <mergeCell ref="AP214:AQ215"/>
    <mergeCell ref="AN214:AO215"/>
    <mergeCell ref="B210:B211"/>
    <mergeCell ref="G210:G211"/>
    <mergeCell ref="V210:W211"/>
    <mergeCell ref="T210:U211"/>
    <mergeCell ref="R210:S211"/>
    <mergeCell ref="P210:Q211"/>
    <mergeCell ref="H210:I211"/>
    <mergeCell ref="F210:F211"/>
    <mergeCell ref="BB210:BC211"/>
    <mergeCell ref="AZ210:BA211"/>
    <mergeCell ref="AX210:AY211"/>
    <mergeCell ref="AV210:AW211"/>
    <mergeCell ref="Z210:AA211"/>
    <mergeCell ref="X210:Y211"/>
    <mergeCell ref="AT210:AU211"/>
    <mergeCell ref="AR210:AS211"/>
    <mergeCell ref="AP210:AQ211"/>
    <mergeCell ref="AN210:AO211"/>
    <mergeCell ref="C212:D212"/>
    <mergeCell ref="B212:B213"/>
    <mergeCell ref="G212:G213"/>
    <mergeCell ref="C213:D213"/>
    <mergeCell ref="C211:D211"/>
    <mergeCell ref="C215:D215"/>
    <mergeCell ref="C210:D210"/>
    <mergeCell ref="C216:D216"/>
    <mergeCell ref="B216:B217"/>
    <mergeCell ref="G216:G217"/>
    <mergeCell ref="BH210:BI211"/>
    <mergeCell ref="BF210:BG211"/>
    <mergeCell ref="BD210:BE211"/>
    <mergeCell ref="N212:O213"/>
    <mergeCell ref="L212:M213"/>
    <mergeCell ref="J212:K213"/>
    <mergeCell ref="H212:I213"/>
    <mergeCell ref="F212:F213"/>
    <mergeCell ref="E212:E213"/>
    <mergeCell ref="Z212:AA213"/>
    <mergeCell ref="X212:Y213"/>
    <mergeCell ref="V212:W213"/>
    <mergeCell ref="T212:U213"/>
    <mergeCell ref="R212:S213"/>
    <mergeCell ref="P212:Q213"/>
    <mergeCell ref="AL212:AM213"/>
    <mergeCell ref="AJ212:AK213"/>
    <mergeCell ref="AH212:AI213"/>
    <mergeCell ref="AF212:AG213"/>
    <mergeCell ref="AD212:AE213"/>
    <mergeCell ref="AB212:AC213"/>
    <mergeCell ref="BL212:BN213"/>
    <mergeCell ref="BJ212:BK213"/>
    <mergeCell ref="BH212:BI213"/>
    <mergeCell ref="BF212:BG213"/>
    <mergeCell ref="BD212:BE213"/>
    <mergeCell ref="BB212:BC213"/>
    <mergeCell ref="N208:O209"/>
    <mergeCell ref="L208:M209"/>
    <mergeCell ref="J208:K209"/>
    <mergeCell ref="H208:I209"/>
    <mergeCell ref="F208:F209"/>
    <mergeCell ref="E208:E209"/>
    <mergeCell ref="Z208:AA209"/>
    <mergeCell ref="X208:Y209"/>
    <mergeCell ref="V208:W209"/>
    <mergeCell ref="T208:U209"/>
    <mergeCell ref="R208:S209"/>
    <mergeCell ref="P208:Q209"/>
    <mergeCell ref="AL208:AM209"/>
    <mergeCell ref="AJ208:AK209"/>
    <mergeCell ref="AH208:AI209"/>
    <mergeCell ref="AF208:AG209"/>
    <mergeCell ref="AD208:AE209"/>
    <mergeCell ref="AB208:AC209"/>
    <mergeCell ref="BL208:BN209"/>
    <mergeCell ref="BJ208:BK209"/>
    <mergeCell ref="BH208:BI209"/>
    <mergeCell ref="BF208:BG209"/>
    <mergeCell ref="BD208:BE209"/>
    <mergeCell ref="BB208:BC209"/>
    <mergeCell ref="AZ212:BA213"/>
    <mergeCell ref="AX212:AY213"/>
    <mergeCell ref="AV212:AW213"/>
    <mergeCell ref="J210:K211"/>
    <mergeCell ref="AT208:AU209"/>
    <mergeCell ref="AR208:AS209"/>
    <mergeCell ref="AP208:AQ209"/>
    <mergeCell ref="AN208:AO209"/>
    <mergeCell ref="AL210:AM211"/>
    <mergeCell ref="AJ210:AK211"/>
    <mergeCell ref="E210:E211"/>
    <mergeCell ref="AH210:AI211"/>
    <mergeCell ref="AF210:AG211"/>
    <mergeCell ref="J204:K205"/>
    <mergeCell ref="H204:I205"/>
    <mergeCell ref="F204:F205"/>
    <mergeCell ref="E204:E205"/>
    <mergeCell ref="AP204:AQ205"/>
    <mergeCell ref="AN204:AO205"/>
    <mergeCell ref="AL204:AM205"/>
    <mergeCell ref="AJ204:AK205"/>
    <mergeCell ref="C204:D204"/>
    <mergeCell ref="B204:B205"/>
    <mergeCell ref="G204:G205"/>
    <mergeCell ref="V204:W205"/>
    <mergeCell ref="T204:U205"/>
    <mergeCell ref="R204:S205"/>
    <mergeCell ref="BL204:BN205"/>
    <mergeCell ref="BJ204:BK205"/>
    <mergeCell ref="BH204:BI205"/>
    <mergeCell ref="BF204:BG205"/>
    <mergeCell ref="BD204:BE205"/>
    <mergeCell ref="BB204:BC205"/>
    <mergeCell ref="AH206:AI207"/>
    <mergeCell ref="AF206:AG207"/>
    <mergeCell ref="AD206:AE207"/>
    <mergeCell ref="AB206:AC207"/>
    <mergeCell ref="N206:O207"/>
    <mergeCell ref="L206:M207"/>
    <mergeCell ref="AZ204:BA205"/>
    <mergeCell ref="AX204:AY205"/>
    <mergeCell ref="AV204:AW205"/>
    <mergeCell ref="J206:K207"/>
    <mergeCell ref="Z204:AA205"/>
    <mergeCell ref="X204:Y205"/>
    <mergeCell ref="AT204:AU205"/>
    <mergeCell ref="AR204:AS205"/>
    <mergeCell ref="AL206:AM207"/>
    <mergeCell ref="AJ206:AK207"/>
    <mergeCell ref="E206:E207"/>
    <mergeCell ref="C206:D206"/>
    <mergeCell ref="B206:B207"/>
    <mergeCell ref="G206:G207"/>
    <mergeCell ref="V206:W207"/>
    <mergeCell ref="T206:U207"/>
    <mergeCell ref="R206:S207"/>
    <mergeCell ref="P206:Q207"/>
    <mergeCell ref="H206:I207"/>
    <mergeCell ref="F206:F207"/>
    <mergeCell ref="BB206:BC207"/>
    <mergeCell ref="AZ206:BA207"/>
    <mergeCell ref="AX206:AY207"/>
    <mergeCell ref="AH204:AI205"/>
    <mergeCell ref="AF204:AG205"/>
    <mergeCell ref="AD204:AE205"/>
    <mergeCell ref="AB204:AC205"/>
    <mergeCell ref="P204:Q205"/>
    <mergeCell ref="C208:D208"/>
    <mergeCell ref="B208:B209"/>
    <mergeCell ref="G208:G209"/>
    <mergeCell ref="C209:D209"/>
    <mergeCell ref="BL210:BN211"/>
    <mergeCell ref="BJ210:BK211"/>
    <mergeCell ref="BL206:BN207"/>
    <mergeCell ref="BJ206:BK207"/>
    <mergeCell ref="BH206:BI207"/>
    <mergeCell ref="BF206:BG207"/>
    <mergeCell ref="BD206:BE207"/>
    <mergeCell ref="C202:D202"/>
    <mergeCell ref="B202:B203"/>
    <mergeCell ref="G202:G203"/>
    <mergeCell ref="C201:D201"/>
    <mergeCell ref="BL200:BN201"/>
    <mergeCell ref="BJ200:BK201"/>
    <mergeCell ref="BH200:BI201"/>
    <mergeCell ref="BF200:BG201"/>
    <mergeCell ref="BD200:BE201"/>
    <mergeCell ref="BB200:BC201"/>
    <mergeCell ref="N202:O203"/>
    <mergeCell ref="L202:M203"/>
    <mergeCell ref="J202:K203"/>
    <mergeCell ref="H202:I203"/>
    <mergeCell ref="F202:F203"/>
    <mergeCell ref="E202:E203"/>
    <mergeCell ref="Z202:AA203"/>
    <mergeCell ref="X202:Y203"/>
    <mergeCell ref="V202:W203"/>
    <mergeCell ref="T202:U203"/>
    <mergeCell ref="R202:S203"/>
    <mergeCell ref="P202:Q203"/>
    <mergeCell ref="AR202:AS203"/>
    <mergeCell ref="AP202:AQ203"/>
    <mergeCell ref="AN202:AO203"/>
    <mergeCell ref="AL202:AM203"/>
    <mergeCell ref="AJ202:AK203"/>
    <mergeCell ref="C203:D203"/>
    <mergeCell ref="AH202:AI203"/>
    <mergeCell ref="AF202:AG203"/>
    <mergeCell ref="AD202:AE203"/>
    <mergeCell ref="AB202:AC203"/>
    <mergeCell ref="BJ202:BK203"/>
    <mergeCell ref="BH202:BI203"/>
    <mergeCell ref="BF202:BG203"/>
    <mergeCell ref="BD202:BE203"/>
    <mergeCell ref="BB202:BC203"/>
    <mergeCell ref="AZ202:BA203"/>
    <mergeCell ref="AX202:AY203"/>
    <mergeCell ref="AV202:AW203"/>
    <mergeCell ref="AB200:AC201"/>
    <mergeCell ref="F200:F201"/>
    <mergeCell ref="P200:Q201"/>
    <mergeCell ref="N200:O201"/>
    <mergeCell ref="L200:M201"/>
    <mergeCell ref="J200:K201"/>
    <mergeCell ref="H200:I201"/>
    <mergeCell ref="G200:G201"/>
    <mergeCell ref="AF200:AG201"/>
    <mergeCell ref="R200:S201"/>
    <mergeCell ref="N204:O205"/>
    <mergeCell ref="L204:M205"/>
    <mergeCell ref="C205:D205"/>
    <mergeCell ref="E200:E201"/>
    <mergeCell ref="C200:D200"/>
    <mergeCell ref="B200:B201"/>
    <mergeCell ref="BJ199:BK199"/>
    <mergeCell ref="BH199:BI199"/>
    <mergeCell ref="BF199:BG199"/>
    <mergeCell ref="BD199:BE199"/>
    <mergeCell ref="BB199:BC199"/>
    <mergeCell ref="AH200:AI201"/>
    <mergeCell ref="AZ200:BA201"/>
    <mergeCell ref="AX200:AY201"/>
    <mergeCell ref="AV200:AW201"/>
    <mergeCell ref="Z200:AA201"/>
    <mergeCell ref="X200:Y201"/>
    <mergeCell ref="AT200:AU201"/>
    <mergeCell ref="AR200:AS201"/>
    <mergeCell ref="AP200:AQ201"/>
    <mergeCell ref="AN200:AO201"/>
    <mergeCell ref="AL200:AM201"/>
    <mergeCell ref="B312:C312"/>
    <mergeCell ref="N310:O310"/>
    <mergeCell ref="L310:M310"/>
    <mergeCell ref="J310:K310"/>
    <mergeCell ref="D310:E310"/>
    <mergeCell ref="BJ309:BK309"/>
    <mergeCell ref="BH309:BI309"/>
    <mergeCell ref="BF309:BG309"/>
    <mergeCell ref="BD309:BE309"/>
    <mergeCell ref="BB309:BC309"/>
    <mergeCell ref="B307:C308"/>
    <mergeCell ref="P310:Q310"/>
    <mergeCell ref="R310:S310"/>
    <mergeCell ref="T310:U310"/>
    <mergeCell ref="V310:W310"/>
    <mergeCell ref="X310:Y310"/>
    <mergeCell ref="Z310:AA310"/>
    <mergeCell ref="AB310:AC310"/>
    <mergeCell ref="AD310:AE310"/>
    <mergeCell ref="AX307:AY308"/>
    <mergeCell ref="AV307:AW308"/>
    <mergeCell ref="AT307:AU308"/>
    <mergeCell ref="AR307:AS308"/>
    <mergeCell ref="AP307:AQ308"/>
    <mergeCell ref="J309:K309"/>
    <mergeCell ref="H309:I309"/>
    <mergeCell ref="D309:E309"/>
    <mergeCell ref="B309:C309"/>
    <mergeCell ref="BF301:BG302"/>
    <mergeCell ref="BD301:BE302"/>
    <mergeCell ref="BB301:BC302"/>
    <mergeCell ref="AZ301:BA302"/>
    <mergeCell ref="AX301:AY302"/>
    <mergeCell ref="C298:D298"/>
    <mergeCell ref="BD293:BE294"/>
    <mergeCell ref="BB293:BC294"/>
    <mergeCell ref="AV206:AW207"/>
    <mergeCell ref="Z206:AA207"/>
    <mergeCell ref="X206:Y207"/>
    <mergeCell ref="AT206:AU207"/>
    <mergeCell ref="AR206:AS207"/>
    <mergeCell ref="AP206:AQ207"/>
    <mergeCell ref="AN206:AO207"/>
    <mergeCell ref="C207:D207"/>
    <mergeCell ref="AZ208:BA209"/>
    <mergeCell ref="H314:J314"/>
    <mergeCell ref="D314:E314"/>
    <mergeCell ref="W314:Y314"/>
    <mergeCell ref="S314:U314"/>
    <mergeCell ref="L312:N312"/>
    <mergeCell ref="H312:J312"/>
    <mergeCell ref="D312:E312"/>
    <mergeCell ref="O312:R312"/>
    <mergeCell ref="E193:AC193"/>
    <mergeCell ref="B191:BN191"/>
    <mergeCell ref="BA315:BN315"/>
    <mergeCell ref="BD195:BM195"/>
    <mergeCell ref="AN251:AP251"/>
    <mergeCell ref="B314:C314"/>
    <mergeCell ref="W312:Y312"/>
    <mergeCell ref="S312:U312"/>
    <mergeCell ref="O314:R314"/>
    <mergeCell ref="L314:N314"/>
    <mergeCell ref="E195:AC195"/>
    <mergeCell ref="C195:D195"/>
    <mergeCell ref="H198:I199"/>
    <mergeCell ref="C198:D199"/>
    <mergeCell ref="B198:B199"/>
    <mergeCell ref="J199:K199"/>
    <mergeCell ref="N199:O199"/>
    <mergeCell ref="L199:M199"/>
    <mergeCell ref="J198:O198"/>
    <mergeCell ref="G198:G199"/>
    <mergeCell ref="AN198:AS198"/>
    <mergeCell ref="AH198:AM198"/>
    <mergeCell ref="T199:U199"/>
    <mergeCell ref="AX199:AY199"/>
    <mergeCell ref="AV199:AW199"/>
    <mergeCell ref="AT199:AU199"/>
    <mergeCell ref="AR199:AS199"/>
    <mergeCell ref="AP199:AQ199"/>
    <mergeCell ref="P199:Q199"/>
    <mergeCell ref="AF199:AG199"/>
    <mergeCell ref="AD199:AE199"/>
    <mergeCell ref="AB199:AC199"/>
    <mergeCell ref="X198:Y199"/>
    <mergeCell ref="V198:W199"/>
    <mergeCell ref="P198:U198"/>
    <mergeCell ref="AB198:AG198"/>
    <mergeCell ref="Z198:AA199"/>
    <mergeCell ref="P307:Q308"/>
    <mergeCell ref="N307:O308"/>
    <mergeCell ref="L307:M308"/>
    <mergeCell ref="J307:K308"/>
    <mergeCell ref="H307:I308"/>
    <mergeCell ref="D307:E308"/>
    <mergeCell ref="AB307:AC308"/>
    <mergeCell ref="Z307:AA308"/>
    <mergeCell ref="X307:Y308"/>
    <mergeCell ref="V307:W308"/>
    <mergeCell ref="T307:U308"/>
    <mergeCell ref="R307:S308"/>
    <mergeCell ref="AN307:AO308"/>
    <mergeCell ref="AL307:AM308"/>
    <mergeCell ref="AJ307:AK308"/>
    <mergeCell ref="AH307:AI308"/>
    <mergeCell ref="AF307:AG308"/>
    <mergeCell ref="AD307:AE308"/>
    <mergeCell ref="AZ307:BA308"/>
    <mergeCell ref="B301:B302"/>
    <mergeCell ref="C300:D300"/>
    <mergeCell ref="BL299:BN300"/>
    <mergeCell ref="BJ299:BK300"/>
    <mergeCell ref="BH299:BI300"/>
    <mergeCell ref="BF299:BG300"/>
    <mergeCell ref="BD299:BE300"/>
    <mergeCell ref="BB299:BC300"/>
    <mergeCell ref="AZ299:BA300"/>
    <mergeCell ref="AX299:AY300"/>
    <mergeCell ref="L301:M302"/>
    <mergeCell ref="J301:K302"/>
    <mergeCell ref="H301:I302"/>
    <mergeCell ref="F301:F302"/>
    <mergeCell ref="E301:E302"/>
    <mergeCell ref="C301:D301"/>
    <mergeCell ref="G301:G302"/>
    <mergeCell ref="X301:Y302"/>
    <mergeCell ref="V301:W302"/>
    <mergeCell ref="T301:U302"/>
    <mergeCell ref="R301:S302"/>
    <mergeCell ref="P301:Q302"/>
    <mergeCell ref="N301:O302"/>
    <mergeCell ref="AJ301:AK302"/>
    <mergeCell ref="AH301:AI302"/>
    <mergeCell ref="AF301:AG302"/>
    <mergeCell ref="AD301:AE302"/>
    <mergeCell ref="AB301:AC302"/>
    <mergeCell ref="Z301:AA302"/>
    <mergeCell ref="AV301:AW302"/>
    <mergeCell ref="AT301:AU302"/>
    <mergeCell ref="AR301:AS302"/>
    <mergeCell ref="AP301:AQ302"/>
    <mergeCell ref="AN301:AO302"/>
    <mergeCell ref="AL301:AM302"/>
    <mergeCell ref="B299:B300"/>
    <mergeCell ref="C302:D302"/>
    <mergeCell ref="BL301:BN302"/>
    <mergeCell ref="BJ301:BK302"/>
    <mergeCell ref="BH301:BI302"/>
    <mergeCell ref="L299:M300"/>
    <mergeCell ref="J299:K300"/>
    <mergeCell ref="H299:I300"/>
    <mergeCell ref="F299:F300"/>
    <mergeCell ref="E299:E300"/>
    <mergeCell ref="C299:D299"/>
    <mergeCell ref="G299:G300"/>
    <mergeCell ref="X299:Y300"/>
    <mergeCell ref="V299:W300"/>
    <mergeCell ref="T299:U300"/>
    <mergeCell ref="R299:S300"/>
    <mergeCell ref="P299:Q300"/>
    <mergeCell ref="N299:O300"/>
    <mergeCell ref="AJ299:AK300"/>
    <mergeCell ref="AH299:AI300"/>
    <mergeCell ref="AF299:AG300"/>
    <mergeCell ref="AD299:AE300"/>
    <mergeCell ref="AB299:AC300"/>
    <mergeCell ref="Z299:AA300"/>
    <mergeCell ref="AV299:AW300"/>
    <mergeCell ref="AT299:AU300"/>
    <mergeCell ref="AR299:AS300"/>
    <mergeCell ref="AP299:AQ300"/>
    <mergeCell ref="AN299:AO300"/>
    <mergeCell ref="AL299:AM300"/>
    <mergeCell ref="BL307:BN308"/>
    <mergeCell ref="BJ307:BK308"/>
    <mergeCell ref="BH307:BI308"/>
    <mergeCell ref="BF307:BG308"/>
    <mergeCell ref="BD307:BE308"/>
    <mergeCell ref="BB307:BC308"/>
    <mergeCell ref="V309:W309"/>
    <mergeCell ref="T309:U309"/>
    <mergeCell ref="R309:S309"/>
    <mergeCell ref="P309:Q309"/>
    <mergeCell ref="N309:O309"/>
    <mergeCell ref="L309:M309"/>
    <mergeCell ref="AH309:AI309"/>
    <mergeCell ref="AF309:AG309"/>
    <mergeCell ref="AD309:AE309"/>
    <mergeCell ref="AB309:AC309"/>
    <mergeCell ref="Z309:AA309"/>
    <mergeCell ref="X309:Y309"/>
    <mergeCell ref="AT309:AU309"/>
    <mergeCell ref="AR309:AS309"/>
    <mergeCell ref="AP309:AQ309"/>
    <mergeCell ref="AN309:AO309"/>
    <mergeCell ref="AL309:AM309"/>
    <mergeCell ref="AJ309:AK309"/>
    <mergeCell ref="C304:D304"/>
    <mergeCell ref="BB305:BC306"/>
    <mergeCell ref="BD305:BE306"/>
    <mergeCell ref="BF305:BG306"/>
    <mergeCell ref="BH305:BI306"/>
    <mergeCell ref="BJ305:BK306"/>
    <mergeCell ref="B297:B298"/>
    <mergeCell ref="C296:D296"/>
    <mergeCell ref="BL295:BN296"/>
    <mergeCell ref="BJ295:BK296"/>
    <mergeCell ref="BH295:BI296"/>
    <mergeCell ref="BF295:BG296"/>
    <mergeCell ref="BD295:BE296"/>
    <mergeCell ref="BB295:BC296"/>
    <mergeCell ref="AZ295:BA296"/>
    <mergeCell ref="AX295:AY296"/>
    <mergeCell ref="L297:M298"/>
    <mergeCell ref="J297:K298"/>
    <mergeCell ref="H297:I298"/>
    <mergeCell ref="F297:F298"/>
    <mergeCell ref="E297:E298"/>
    <mergeCell ref="C297:D297"/>
    <mergeCell ref="G297:G298"/>
    <mergeCell ref="X297:Y298"/>
    <mergeCell ref="V297:W298"/>
    <mergeCell ref="T297:U298"/>
    <mergeCell ref="R297:S298"/>
    <mergeCell ref="P297:Q298"/>
    <mergeCell ref="N297:O298"/>
    <mergeCell ref="AJ297:AK298"/>
    <mergeCell ref="AH297:AI298"/>
    <mergeCell ref="AF297:AG298"/>
    <mergeCell ref="AD297:AE298"/>
    <mergeCell ref="AB297:AC298"/>
    <mergeCell ref="Z297:AA298"/>
    <mergeCell ref="AV297:AW298"/>
    <mergeCell ref="AT297:AU298"/>
    <mergeCell ref="AR297:AS298"/>
    <mergeCell ref="AP297:AQ298"/>
    <mergeCell ref="AN297:AO298"/>
    <mergeCell ref="AL297:AM298"/>
    <mergeCell ref="B295:B296"/>
    <mergeCell ref="BL297:BN298"/>
    <mergeCell ref="BJ297:BK298"/>
    <mergeCell ref="BH297:BI298"/>
    <mergeCell ref="BF297:BG298"/>
    <mergeCell ref="BD297:BE298"/>
    <mergeCell ref="BB297:BC298"/>
    <mergeCell ref="AZ297:BA298"/>
    <mergeCell ref="AX297:AY298"/>
    <mergeCell ref="AN293:AO294"/>
    <mergeCell ref="AL293:AM294"/>
    <mergeCell ref="B291:B292"/>
    <mergeCell ref="C294:D294"/>
    <mergeCell ref="BL293:BN294"/>
    <mergeCell ref="BJ293:BK294"/>
    <mergeCell ref="BH293:BI294"/>
    <mergeCell ref="BF293:BG294"/>
    <mergeCell ref="AZ293:BA294"/>
    <mergeCell ref="AX293:AY294"/>
    <mergeCell ref="L295:M296"/>
    <mergeCell ref="J295:K296"/>
    <mergeCell ref="H295:I296"/>
    <mergeCell ref="F295:F296"/>
    <mergeCell ref="E295:E296"/>
    <mergeCell ref="C295:D295"/>
    <mergeCell ref="X295:Y296"/>
    <mergeCell ref="V295:W296"/>
    <mergeCell ref="T295:U296"/>
    <mergeCell ref="R295:S296"/>
    <mergeCell ref="P295:Q296"/>
    <mergeCell ref="N295:O296"/>
    <mergeCell ref="AJ295:AK296"/>
    <mergeCell ref="AH295:AI296"/>
    <mergeCell ref="AF295:AG296"/>
    <mergeCell ref="AD295:AE296"/>
    <mergeCell ref="AB295:AC296"/>
    <mergeCell ref="Z295:AA296"/>
    <mergeCell ref="AV295:AW296"/>
    <mergeCell ref="AT295:AU296"/>
    <mergeCell ref="AR295:AS296"/>
    <mergeCell ref="AP295:AQ296"/>
    <mergeCell ref="AN295:AO296"/>
    <mergeCell ref="AL295:AM296"/>
    <mergeCell ref="BL289:BN290"/>
    <mergeCell ref="BJ289:BK290"/>
    <mergeCell ref="BH289:BI290"/>
    <mergeCell ref="BF289:BG290"/>
    <mergeCell ref="BD289:BE290"/>
    <mergeCell ref="BB289:BC290"/>
    <mergeCell ref="AZ289:BA290"/>
    <mergeCell ref="AX289:AY290"/>
    <mergeCell ref="L291:M292"/>
    <mergeCell ref="J291:K292"/>
    <mergeCell ref="H291:I292"/>
    <mergeCell ref="F291:F292"/>
    <mergeCell ref="E291:E292"/>
    <mergeCell ref="C291:D291"/>
    <mergeCell ref="X291:Y292"/>
    <mergeCell ref="V291:W292"/>
    <mergeCell ref="T291:U292"/>
    <mergeCell ref="R291:S292"/>
    <mergeCell ref="P291:Q292"/>
    <mergeCell ref="N291:O292"/>
    <mergeCell ref="AJ291:AK292"/>
    <mergeCell ref="AH291:AI292"/>
    <mergeCell ref="AF291:AG292"/>
    <mergeCell ref="AD291:AE292"/>
    <mergeCell ref="AB291:AC292"/>
    <mergeCell ref="Z291:AA292"/>
    <mergeCell ref="AV291:AW292"/>
    <mergeCell ref="AT291:AU292"/>
    <mergeCell ref="AR291:AS292"/>
    <mergeCell ref="AP291:AQ292"/>
    <mergeCell ref="AN291:AO292"/>
    <mergeCell ref="AL291:AM292"/>
    <mergeCell ref="B293:B294"/>
    <mergeCell ref="C292:D292"/>
    <mergeCell ref="BL291:BN292"/>
    <mergeCell ref="BJ291:BK292"/>
    <mergeCell ref="BH291:BI292"/>
    <mergeCell ref="BF291:BG292"/>
    <mergeCell ref="BD291:BE292"/>
    <mergeCell ref="BB291:BC292"/>
    <mergeCell ref="AZ291:BA292"/>
    <mergeCell ref="AX291:AY292"/>
    <mergeCell ref="L293:M294"/>
    <mergeCell ref="J293:K294"/>
    <mergeCell ref="H293:I294"/>
    <mergeCell ref="F293:F294"/>
    <mergeCell ref="E293:E294"/>
    <mergeCell ref="C293:D293"/>
    <mergeCell ref="X293:Y294"/>
    <mergeCell ref="V293:W294"/>
    <mergeCell ref="T293:U294"/>
    <mergeCell ref="R293:S294"/>
    <mergeCell ref="P293:Q294"/>
    <mergeCell ref="N293:O294"/>
    <mergeCell ref="AJ293:AK294"/>
    <mergeCell ref="AH293:AI294"/>
    <mergeCell ref="AF293:AG294"/>
    <mergeCell ref="AD293:AE294"/>
    <mergeCell ref="AB293:AC294"/>
    <mergeCell ref="Z293:AA294"/>
    <mergeCell ref="AV293:AW294"/>
    <mergeCell ref="AT293:AU294"/>
    <mergeCell ref="AR293:AS294"/>
    <mergeCell ref="AP293:AQ294"/>
    <mergeCell ref="AZ285:BA286"/>
    <mergeCell ref="AX285:AY286"/>
    <mergeCell ref="L287:M288"/>
    <mergeCell ref="J287:K288"/>
    <mergeCell ref="H287:I288"/>
    <mergeCell ref="F287:F288"/>
    <mergeCell ref="E287:E288"/>
    <mergeCell ref="C287:D287"/>
    <mergeCell ref="G287:G288"/>
    <mergeCell ref="X287:Y288"/>
    <mergeCell ref="V287:W288"/>
    <mergeCell ref="T287:U288"/>
    <mergeCell ref="R287:S288"/>
    <mergeCell ref="P287:Q288"/>
    <mergeCell ref="N287:O288"/>
    <mergeCell ref="AJ287:AK288"/>
    <mergeCell ref="AH287:AI288"/>
    <mergeCell ref="AF287:AG288"/>
    <mergeCell ref="AD287:AE288"/>
    <mergeCell ref="AB287:AC288"/>
    <mergeCell ref="Z287:AA288"/>
    <mergeCell ref="AV287:AW288"/>
    <mergeCell ref="AT287:AU288"/>
    <mergeCell ref="AR287:AS288"/>
    <mergeCell ref="AP287:AQ288"/>
    <mergeCell ref="AN287:AO288"/>
    <mergeCell ref="AL287:AM288"/>
    <mergeCell ref="B289:B290"/>
    <mergeCell ref="C288:D288"/>
    <mergeCell ref="B287:B288"/>
    <mergeCell ref="BL287:BN288"/>
    <mergeCell ref="BJ287:BK288"/>
    <mergeCell ref="BH287:BI288"/>
    <mergeCell ref="BF287:BG288"/>
    <mergeCell ref="BD287:BE288"/>
    <mergeCell ref="BB287:BC288"/>
    <mergeCell ref="AZ287:BA288"/>
    <mergeCell ref="AX287:AY288"/>
    <mergeCell ref="L289:M290"/>
    <mergeCell ref="J289:K290"/>
    <mergeCell ref="H289:I290"/>
    <mergeCell ref="F289:F290"/>
    <mergeCell ref="E289:E290"/>
    <mergeCell ref="C289:D289"/>
    <mergeCell ref="G289:G290"/>
    <mergeCell ref="X289:Y290"/>
    <mergeCell ref="V289:W290"/>
    <mergeCell ref="T289:U290"/>
    <mergeCell ref="R289:S290"/>
    <mergeCell ref="P289:Q290"/>
    <mergeCell ref="N289:O290"/>
    <mergeCell ref="AJ289:AK290"/>
    <mergeCell ref="AH289:AI290"/>
    <mergeCell ref="AF289:AG290"/>
    <mergeCell ref="AD289:AE290"/>
    <mergeCell ref="AB289:AC290"/>
    <mergeCell ref="Z289:AA290"/>
    <mergeCell ref="AV289:AW290"/>
    <mergeCell ref="AT289:AU290"/>
    <mergeCell ref="AR289:AS290"/>
    <mergeCell ref="AP289:AQ290"/>
    <mergeCell ref="AN289:AO290"/>
    <mergeCell ref="AL289:AM290"/>
    <mergeCell ref="C290:D290"/>
    <mergeCell ref="L283:M284"/>
    <mergeCell ref="J283:K284"/>
    <mergeCell ref="H283:I284"/>
    <mergeCell ref="F283:F284"/>
    <mergeCell ref="E283:E284"/>
    <mergeCell ref="C283:D283"/>
    <mergeCell ref="G283:G284"/>
    <mergeCell ref="X283:Y284"/>
    <mergeCell ref="V283:W284"/>
    <mergeCell ref="T283:U284"/>
    <mergeCell ref="R283:S284"/>
    <mergeCell ref="P283:Q284"/>
    <mergeCell ref="N283:O284"/>
    <mergeCell ref="AJ283:AK284"/>
    <mergeCell ref="AH283:AI284"/>
    <mergeCell ref="AF283:AG284"/>
    <mergeCell ref="AD283:AE284"/>
    <mergeCell ref="AB283:AC284"/>
    <mergeCell ref="Z283:AA284"/>
    <mergeCell ref="AV283:AW284"/>
    <mergeCell ref="AT283:AU284"/>
    <mergeCell ref="AR283:AS284"/>
    <mergeCell ref="AP283:AQ284"/>
    <mergeCell ref="AN283:AO284"/>
    <mergeCell ref="AL283:AM284"/>
    <mergeCell ref="B285:B286"/>
    <mergeCell ref="C284:D284"/>
    <mergeCell ref="BL283:BN284"/>
    <mergeCell ref="BJ283:BK284"/>
    <mergeCell ref="BH283:BI284"/>
    <mergeCell ref="BF283:BG284"/>
    <mergeCell ref="BD283:BE284"/>
    <mergeCell ref="BB283:BC284"/>
    <mergeCell ref="AZ283:BA284"/>
    <mergeCell ref="AX283:AY284"/>
    <mergeCell ref="L285:M286"/>
    <mergeCell ref="J285:K286"/>
    <mergeCell ref="H285:I286"/>
    <mergeCell ref="F285:F286"/>
    <mergeCell ref="E285:E286"/>
    <mergeCell ref="C285:D285"/>
    <mergeCell ref="G285:G286"/>
    <mergeCell ref="X285:Y286"/>
    <mergeCell ref="V285:W286"/>
    <mergeCell ref="T285:U286"/>
    <mergeCell ref="R285:S286"/>
    <mergeCell ref="P285:Q286"/>
    <mergeCell ref="N285:O286"/>
    <mergeCell ref="AJ285:AK286"/>
    <mergeCell ref="AH285:AI286"/>
    <mergeCell ref="AF285:AG286"/>
    <mergeCell ref="AD285:AE286"/>
    <mergeCell ref="AB285:AC286"/>
    <mergeCell ref="Z285:AA286"/>
    <mergeCell ref="AV285:AW286"/>
    <mergeCell ref="AT285:AU286"/>
    <mergeCell ref="AR285:AS286"/>
    <mergeCell ref="AP285:AQ286"/>
    <mergeCell ref="AN285:AO286"/>
    <mergeCell ref="AL285:AM286"/>
    <mergeCell ref="B283:B284"/>
    <mergeCell ref="C286:D286"/>
    <mergeCell ref="BL285:BN286"/>
    <mergeCell ref="BJ285:BK286"/>
    <mergeCell ref="L279:M280"/>
    <mergeCell ref="J279:K280"/>
    <mergeCell ref="H279:I280"/>
    <mergeCell ref="F279:F280"/>
    <mergeCell ref="E279:E280"/>
    <mergeCell ref="C279:D279"/>
    <mergeCell ref="G279:G280"/>
    <mergeCell ref="X279:Y280"/>
    <mergeCell ref="V279:W280"/>
    <mergeCell ref="T279:U280"/>
    <mergeCell ref="R279:S280"/>
    <mergeCell ref="P279:Q280"/>
    <mergeCell ref="N279:O280"/>
    <mergeCell ref="AJ279:AK280"/>
    <mergeCell ref="AH279:AI280"/>
    <mergeCell ref="AF279:AG280"/>
    <mergeCell ref="AD279:AE280"/>
    <mergeCell ref="AB279:AC280"/>
    <mergeCell ref="Z279:AA280"/>
    <mergeCell ref="AV279:AW280"/>
    <mergeCell ref="AT279:AU280"/>
    <mergeCell ref="AR279:AS280"/>
    <mergeCell ref="AP279:AQ280"/>
    <mergeCell ref="AN279:AO280"/>
    <mergeCell ref="AL279:AM280"/>
    <mergeCell ref="B281:B282"/>
    <mergeCell ref="C280:D280"/>
    <mergeCell ref="BL279:BN280"/>
    <mergeCell ref="BJ279:BK280"/>
    <mergeCell ref="BH279:BI280"/>
    <mergeCell ref="BF279:BG280"/>
    <mergeCell ref="BD279:BE280"/>
    <mergeCell ref="BB279:BC280"/>
    <mergeCell ref="AZ279:BA280"/>
    <mergeCell ref="AX279:AY280"/>
    <mergeCell ref="L281:M282"/>
    <mergeCell ref="J281:K282"/>
    <mergeCell ref="H281:I282"/>
    <mergeCell ref="F281:F282"/>
    <mergeCell ref="E281:E282"/>
    <mergeCell ref="C281:D281"/>
    <mergeCell ref="G281:G282"/>
    <mergeCell ref="X281:Y282"/>
    <mergeCell ref="V281:W282"/>
    <mergeCell ref="T281:U282"/>
    <mergeCell ref="R281:S282"/>
    <mergeCell ref="P281:Q282"/>
    <mergeCell ref="N281:O282"/>
    <mergeCell ref="AJ281:AK282"/>
    <mergeCell ref="AH281:AI282"/>
    <mergeCell ref="AF281:AG282"/>
    <mergeCell ref="AD281:AE282"/>
    <mergeCell ref="AB281:AC282"/>
    <mergeCell ref="Z281:AA282"/>
    <mergeCell ref="AV281:AW282"/>
    <mergeCell ref="AT281:AU282"/>
    <mergeCell ref="AR281:AS282"/>
    <mergeCell ref="AP281:AQ282"/>
    <mergeCell ref="AN281:AO282"/>
    <mergeCell ref="AL281:AM282"/>
    <mergeCell ref="B279:B280"/>
    <mergeCell ref="C282:D282"/>
    <mergeCell ref="BL281:BN282"/>
    <mergeCell ref="BJ281:BK282"/>
    <mergeCell ref="L275:M276"/>
    <mergeCell ref="J275:K276"/>
    <mergeCell ref="H275:I276"/>
    <mergeCell ref="F275:F276"/>
    <mergeCell ref="E275:E276"/>
    <mergeCell ref="C275:D275"/>
    <mergeCell ref="G275:G276"/>
    <mergeCell ref="X275:Y276"/>
    <mergeCell ref="V275:W276"/>
    <mergeCell ref="T275:U276"/>
    <mergeCell ref="R275:S276"/>
    <mergeCell ref="P275:Q276"/>
    <mergeCell ref="N275:O276"/>
    <mergeCell ref="AJ275:AK276"/>
    <mergeCell ref="AH275:AI276"/>
    <mergeCell ref="AF275:AG276"/>
    <mergeCell ref="AD275:AE276"/>
    <mergeCell ref="AB275:AC276"/>
    <mergeCell ref="Z275:AA276"/>
    <mergeCell ref="AV275:AW276"/>
    <mergeCell ref="AT275:AU276"/>
    <mergeCell ref="AR275:AS276"/>
    <mergeCell ref="AP275:AQ276"/>
    <mergeCell ref="AN275:AO276"/>
    <mergeCell ref="AL275:AM276"/>
    <mergeCell ref="B277:B278"/>
    <mergeCell ref="C276:D276"/>
    <mergeCell ref="BL275:BN276"/>
    <mergeCell ref="BJ275:BK276"/>
    <mergeCell ref="BH275:BI276"/>
    <mergeCell ref="BF275:BG276"/>
    <mergeCell ref="BD275:BE276"/>
    <mergeCell ref="BB275:BC276"/>
    <mergeCell ref="AZ275:BA276"/>
    <mergeCell ref="AX275:AY276"/>
    <mergeCell ref="L277:M278"/>
    <mergeCell ref="J277:K278"/>
    <mergeCell ref="H277:I278"/>
    <mergeCell ref="F277:F278"/>
    <mergeCell ref="E277:E278"/>
    <mergeCell ref="C277:D277"/>
    <mergeCell ref="G277:G278"/>
    <mergeCell ref="X277:Y278"/>
    <mergeCell ref="V277:W278"/>
    <mergeCell ref="T277:U278"/>
    <mergeCell ref="R277:S278"/>
    <mergeCell ref="P277:Q278"/>
    <mergeCell ref="N277:O278"/>
    <mergeCell ref="AJ277:AK278"/>
    <mergeCell ref="AH277:AI278"/>
    <mergeCell ref="AF277:AG278"/>
    <mergeCell ref="AD277:AE278"/>
    <mergeCell ref="AB277:AC278"/>
    <mergeCell ref="Z277:AA278"/>
    <mergeCell ref="AV277:AW278"/>
    <mergeCell ref="AT277:AU278"/>
    <mergeCell ref="AR277:AS278"/>
    <mergeCell ref="AP277:AQ278"/>
    <mergeCell ref="AN277:AO278"/>
    <mergeCell ref="AL277:AM278"/>
    <mergeCell ref="B275:B276"/>
    <mergeCell ref="C278:D278"/>
    <mergeCell ref="BL277:BN278"/>
    <mergeCell ref="BJ277:BK278"/>
    <mergeCell ref="L271:M272"/>
    <mergeCell ref="J271:K272"/>
    <mergeCell ref="H271:I272"/>
    <mergeCell ref="F271:F272"/>
    <mergeCell ref="E271:E272"/>
    <mergeCell ref="C271:D271"/>
    <mergeCell ref="X271:Y272"/>
    <mergeCell ref="V271:W272"/>
    <mergeCell ref="T271:U272"/>
    <mergeCell ref="R271:S272"/>
    <mergeCell ref="P271:Q272"/>
    <mergeCell ref="N271:O272"/>
    <mergeCell ref="AJ271:AK272"/>
    <mergeCell ref="AH271:AI272"/>
    <mergeCell ref="AF271:AG272"/>
    <mergeCell ref="AD271:AE272"/>
    <mergeCell ref="AB271:AC272"/>
    <mergeCell ref="Z271:AA272"/>
    <mergeCell ref="AV271:AW272"/>
    <mergeCell ref="AT271:AU272"/>
    <mergeCell ref="AR271:AS272"/>
    <mergeCell ref="AP271:AQ272"/>
    <mergeCell ref="AN271:AO272"/>
    <mergeCell ref="AL271:AM272"/>
    <mergeCell ref="B273:B274"/>
    <mergeCell ref="C272:D272"/>
    <mergeCell ref="BL271:BN272"/>
    <mergeCell ref="BJ271:BK272"/>
    <mergeCell ref="BH271:BI272"/>
    <mergeCell ref="BF271:BG272"/>
    <mergeCell ref="BD271:BE272"/>
    <mergeCell ref="BB271:BC272"/>
    <mergeCell ref="AZ271:BA272"/>
    <mergeCell ref="AX271:AY272"/>
    <mergeCell ref="L273:M274"/>
    <mergeCell ref="J273:K274"/>
    <mergeCell ref="H273:I274"/>
    <mergeCell ref="F273:F274"/>
    <mergeCell ref="E273:E274"/>
    <mergeCell ref="C273:D273"/>
    <mergeCell ref="G273:G274"/>
    <mergeCell ref="X273:Y274"/>
    <mergeCell ref="V273:W274"/>
    <mergeCell ref="T273:U274"/>
    <mergeCell ref="R273:S274"/>
    <mergeCell ref="P273:Q274"/>
    <mergeCell ref="N273:O274"/>
    <mergeCell ref="AJ273:AK274"/>
    <mergeCell ref="AH273:AI274"/>
    <mergeCell ref="AF273:AG274"/>
    <mergeCell ref="AD273:AE274"/>
    <mergeCell ref="AB273:AC274"/>
    <mergeCell ref="Z273:AA274"/>
    <mergeCell ref="AV273:AW274"/>
    <mergeCell ref="AT273:AU274"/>
    <mergeCell ref="AR273:AS274"/>
    <mergeCell ref="AP273:AQ274"/>
    <mergeCell ref="AN273:AO274"/>
    <mergeCell ref="AL273:AM274"/>
    <mergeCell ref="B271:B272"/>
    <mergeCell ref="C274:D274"/>
    <mergeCell ref="BL273:BN274"/>
    <mergeCell ref="BJ273:BK274"/>
    <mergeCell ref="BH273:BI274"/>
    <mergeCell ref="B269:B270"/>
    <mergeCell ref="C268:D268"/>
    <mergeCell ref="BL267:BN268"/>
    <mergeCell ref="BJ267:BK268"/>
    <mergeCell ref="BH267:BI268"/>
    <mergeCell ref="BF267:BG268"/>
    <mergeCell ref="BD267:BE268"/>
    <mergeCell ref="BB267:BC268"/>
    <mergeCell ref="AZ267:BA268"/>
    <mergeCell ref="AX267:AY268"/>
    <mergeCell ref="L269:M270"/>
    <mergeCell ref="J269:K270"/>
    <mergeCell ref="H269:I270"/>
    <mergeCell ref="F269:F270"/>
    <mergeCell ref="E269:E270"/>
    <mergeCell ref="C269:D269"/>
    <mergeCell ref="X269:Y270"/>
    <mergeCell ref="V269:W270"/>
    <mergeCell ref="T269:U270"/>
    <mergeCell ref="R269:S270"/>
    <mergeCell ref="P269:Q270"/>
    <mergeCell ref="N269:O270"/>
    <mergeCell ref="AJ269:AK270"/>
    <mergeCell ref="AH269:AI270"/>
    <mergeCell ref="AF269:AG270"/>
    <mergeCell ref="AD269:AE270"/>
    <mergeCell ref="AB269:AC270"/>
    <mergeCell ref="Z269:AA270"/>
    <mergeCell ref="AV269:AW270"/>
    <mergeCell ref="AT269:AU270"/>
    <mergeCell ref="AR269:AS270"/>
    <mergeCell ref="AP269:AQ270"/>
    <mergeCell ref="AN269:AO270"/>
    <mergeCell ref="C270:D270"/>
    <mergeCell ref="BL269:BN270"/>
    <mergeCell ref="BJ269:BK270"/>
    <mergeCell ref="BH269:BI270"/>
    <mergeCell ref="BF269:BG270"/>
    <mergeCell ref="BD269:BE270"/>
    <mergeCell ref="BB269:BC270"/>
    <mergeCell ref="AZ269:BA270"/>
    <mergeCell ref="AX269:AY270"/>
    <mergeCell ref="G269:G270"/>
    <mergeCell ref="AR265:AS266"/>
    <mergeCell ref="F267:F268"/>
    <mergeCell ref="P267:Q268"/>
    <mergeCell ref="N267:O268"/>
    <mergeCell ref="L267:M268"/>
    <mergeCell ref="J267:K268"/>
    <mergeCell ref="E267:E268"/>
    <mergeCell ref="C267:D267"/>
    <mergeCell ref="B267:B268"/>
    <mergeCell ref="C266:D266"/>
    <mergeCell ref="BL265:BN266"/>
    <mergeCell ref="BJ265:BK266"/>
    <mergeCell ref="BH265:BI266"/>
    <mergeCell ref="BF265:BG266"/>
    <mergeCell ref="BD265:BE266"/>
    <mergeCell ref="R267:S268"/>
    <mergeCell ref="AJ267:AK268"/>
    <mergeCell ref="AH267:AI268"/>
    <mergeCell ref="AF267:AG268"/>
    <mergeCell ref="H267:I268"/>
    <mergeCell ref="AD267:AE268"/>
    <mergeCell ref="AB267:AC268"/>
    <mergeCell ref="Z267:AA268"/>
    <mergeCell ref="X267:Y268"/>
    <mergeCell ref="V267:W268"/>
    <mergeCell ref="T267:U268"/>
    <mergeCell ref="AV267:AW268"/>
    <mergeCell ref="AT267:AU268"/>
    <mergeCell ref="AR267:AS268"/>
    <mergeCell ref="AP267:AQ268"/>
    <mergeCell ref="AN267:AO268"/>
    <mergeCell ref="AL267:AM268"/>
    <mergeCell ref="G267:G268"/>
    <mergeCell ref="D377:E377"/>
    <mergeCell ref="W377:Y377"/>
    <mergeCell ref="S377:U377"/>
    <mergeCell ref="L375:N375"/>
    <mergeCell ref="H375:J375"/>
    <mergeCell ref="BA378:BN378"/>
    <mergeCell ref="AN377:AP377"/>
    <mergeCell ref="AQ377:AT377"/>
    <mergeCell ref="AU377:AW377"/>
    <mergeCell ref="AY377:BA377"/>
    <mergeCell ref="B377:C377"/>
    <mergeCell ref="AJ377:AL377"/>
    <mergeCell ref="C258:D258"/>
    <mergeCell ref="H261:I262"/>
    <mergeCell ref="C261:D262"/>
    <mergeCell ref="T262:U262"/>
    <mergeCell ref="AB261:AG261"/>
    <mergeCell ref="Z261:AA262"/>
    <mergeCell ref="R262:S262"/>
    <mergeCell ref="P262:Q262"/>
    <mergeCell ref="AF262:AG262"/>
    <mergeCell ref="AD262:AE262"/>
    <mergeCell ref="B261:B262"/>
    <mergeCell ref="J262:K262"/>
    <mergeCell ref="N262:O262"/>
    <mergeCell ref="L262:M262"/>
    <mergeCell ref="J261:O261"/>
    <mergeCell ref="BF261:BK261"/>
    <mergeCell ref="AZ261:BE261"/>
    <mergeCell ref="AT261:AY261"/>
    <mergeCell ref="AN261:AS261"/>
    <mergeCell ref="AH261:AM261"/>
    <mergeCell ref="P261:U261"/>
    <mergeCell ref="AP262:AQ262"/>
    <mergeCell ref="AN262:AO262"/>
    <mergeCell ref="AL262:AM262"/>
    <mergeCell ref="AJ262:AK262"/>
    <mergeCell ref="AH262:AI262"/>
    <mergeCell ref="AB262:AC262"/>
    <mergeCell ref="X261:Y262"/>
    <mergeCell ref="V261:W262"/>
    <mergeCell ref="F263:F264"/>
    <mergeCell ref="P263:Q264"/>
    <mergeCell ref="N263:O264"/>
    <mergeCell ref="L263:M264"/>
    <mergeCell ref="J263:K264"/>
    <mergeCell ref="E263:E264"/>
    <mergeCell ref="C263:D263"/>
    <mergeCell ref="B263:B264"/>
    <mergeCell ref="BJ262:BK262"/>
    <mergeCell ref="BH262:BI262"/>
    <mergeCell ref="BF262:BG262"/>
    <mergeCell ref="BD262:BE262"/>
    <mergeCell ref="BB262:BC262"/>
    <mergeCell ref="AZ262:BA262"/>
    <mergeCell ref="R263:S264"/>
    <mergeCell ref="H263:I264"/>
    <mergeCell ref="V263:W264"/>
    <mergeCell ref="T263:U264"/>
    <mergeCell ref="AP263:AQ264"/>
    <mergeCell ref="AN263:AO264"/>
    <mergeCell ref="F265:F266"/>
    <mergeCell ref="L372:M372"/>
    <mergeCell ref="J372:K372"/>
    <mergeCell ref="H372:I372"/>
    <mergeCell ref="D372:E372"/>
    <mergeCell ref="B372:C372"/>
    <mergeCell ref="BL370:BN371"/>
    <mergeCell ref="BJ370:BK371"/>
    <mergeCell ref="BH370:BI371"/>
    <mergeCell ref="BF370:BG371"/>
    <mergeCell ref="BD370:BE371"/>
    <mergeCell ref="X372:Y372"/>
    <mergeCell ref="V372:W372"/>
    <mergeCell ref="T372:U372"/>
    <mergeCell ref="R372:S372"/>
    <mergeCell ref="P372:Q372"/>
    <mergeCell ref="N372:O372"/>
    <mergeCell ref="AJ372:AK372"/>
    <mergeCell ref="AH372:AI372"/>
    <mergeCell ref="AF372:AG372"/>
    <mergeCell ref="AD372:AE372"/>
    <mergeCell ref="AB372:AC372"/>
    <mergeCell ref="Z372:AA372"/>
    <mergeCell ref="BJ372:BK372"/>
    <mergeCell ref="BH372:BI372"/>
    <mergeCell ref="BF372:BG372"/>
    <mergeCell ref="BD372:BE372"/>
    <mergeCell ref="BB372:BC372"/>
    <mergeCell ref="O375:R375"/>
    <mergeCell ref="AZ372:BA372"/>
    <mergeCell ref="AX372:AY372"/>
    <mergeCell ref="AV372:AW372"/>
    <mergeCell ref="AT372:AU372"/>
    <mergeCell ref="D375:E375"/>
    <mergeCell ref="B375:C375"/>
    <mergeCell ref="N373:O373"/>
    <mergeCell ref="L373:M373"/>
    <mergeCell ref="J373:K373"/>
    <mergeCell ref="D373:E373"/>
    <mergeCell ref="W375:Y375"/>
    <mergeCell ref="S375:U375"/>
    <mergeCell ref="J364:K365"/>
    <mergeCell ref="H364:I365"/>
    <mergeCell ref="F364:F365"/>
    <mergeCell ref="AH364:AI365"/>
    <mergeCell ref="AF364:AG365"/>
    <mergeCell ref="AD364:AE365"/>
    <mergeCell ref="AB364:AC365"/>
    <mergeCell ref="E364:E365"/>
    <mergeCell ref="C364:D364"/>
    <mergeCell ref="B364:B365"/>
    <mergeCell ref="G364:G365"/>
    <mergeCell ref="V364:W365"/>
    <mergeCell ref="T364:U365"/>
    <mergeCell ref="R364:S365"/>
    <mergeCell ref="P364:Q365"/>
    <mergeCell ref="N364:O365"/>
    <mergeCell ref="L364:M365"/>
    <mergeCell ref="AX364:AY365"/>
    <mergeCell ref="AV364:AW365"/>
    <mergeCell ref="Z364:AA365"/>
    <mergeCell ref="X364:Y365"/>
    <mergeCell ref="AT364:AU365"/>
    <mergeCell ref="AR364:AS365"/>
    <mergeCell ref="AP364:AQ365"/>
    <mergeCell ref="AN364:AO365"/>
    <mergeCell ref="AL364:AM365"/>
    <mergeCell ref="AJ364:AK365"/>
    <mergeCell ref="D370:E371"/>
    <mergeCell ref="B370:C371"/>
    <mergeCell ref="C365:D365"/>
    <mergeCell ref="BL364:BN365"/>
    <mergeCell ref="BJ364:BK365"/>
    <mergeCell ref="BH364:BI365"/>
    <mergeCell ref="BF364:BG365"/>
    <mergeCell ref="BD364:BE365"/>
    <mergeCell ref="BB364:BC365"/>
    <mergeCell ref="AZ364:BA365"/>
    <mergeCell ref="R370:S371"/>
    <mergeCell ref="P370:Q371"/>
    <mergeCell ref="N370:O371"/>
    <mergeCell ref="L370:M371"/>
    <mergeCell ref="J370:K371"/>
    <mergeCell ref="H370:I371"/>
    <mergeCell ref="AD370:AE371"/>
    <mergeCell ref="AB370:AC371"/>
    <mergeCell ref="Z370:AA371"/>
    <mergeCell ref="X370:Y371"/>
    <mergeCell ref="V370:W371"/>
    <mergeCell ref="T370:U371"/>
    <mergeCell ref="AP370:AQ371"/>
    <mergeCell ref="AN370:AO371"/>
    <mergeCell ref="AL370:AM371"/>
    <mergeCell ref="AJ370:AK371"/>
    <mergeCell ref="AH370:AI371"/>
    <mergeCell ref="AF370:AG371"/>
    <mergeCell ref="BB370:BC371"/>
    <mergeCell ref="AZ370:BA371"/>
    <mergeCell ref="AX370:AY371"/>
    <mergeCell ref="AV370:AW371"/>
    <mergeCell ref="AT370:AU371"/>
    <mergeCell ref="AR370:AS371"/>
    <mergeCell ref="B368:B369"/>
    <mergeCell ref="C368:D368"/>
    <mergeCell ref="E368:E369"/>
    <mergeCell ref="J362:K363"/>
    <mergeCell ref="H362:I363"/>
    <mergeCell ref="F362:F363"/>
    <mergeCell ref="E362:E363"/>
    <mergeCell ref="C362:D362"/>
    <mergeCell ref="B362:B363"/>
    <mergeCell ref="G362:G363"/>
    <mergeCell ref="C363:D363"/>
    <mergeCell ref="V362:W363"/>
    <mergeCell ref="T362:U363"/>
    <mergeCell ref="R362:S363"/>
    <mergeCell ref="P362:Q363"/>
    <mergeCell ref="N362:O363"/>
    <mergeCell ref="L362:M363"/>
    <mergeCell ref="AH362:AI363"/>
    <mergeCell ref="AF362:AG363"/>
    <mergeCell ref="AD362:AE363"/>
    <mergeCell ref="AB362:AC363"/>
    <mergeCell ref="Z362:AA363"/>
    <mergeCell ref="X362:Y363"/>
    <mergeCell ref="AT362:AU363"/>
    <mergeCell ref="AR362:AS363"/>
    <mergeCell ref="AP362:AQ363"/>
    <mergeCell ref="AN362:AO363"/>
    <mergeCell ref="AL362:AM363"/>
    <mergeCell ref="AJ362:AK363"/>
    <mergeCell ref="BL362:BN363"/>
    <mergeCell ref="BJ362:BK363"/>
    <mergeCell ref="BH362:BI363"/>
    <mergeCell ref="BF362:BG363"/>
    <mergeCell ref="BD362:BE363"/>
    <mergeCell ref="BB362:BC363"/>
    <mergeCell ref="AZ362:BA363"/>
    <mergeCell ref="AX362:AY363"/>
    <mergeCell ref="AV362:AW363"/>
    <mergeCell ref="J360:K361"/>
    <mergeCell ref="H360:I361"/>
    <mergeCell ref="F360:F361"/>
    <mergeCell ref="AH360:AI361"/>
    <mergeCell ref="AF360:AG361"/>
    <mergeCell ref="AD360:AE361"/>
    <mergeCell ref="AB360:AC361"/>
    <mergeCell ref="E360:E361"/>
    <mergeCell ref="C360:D360"/>
    <mergeCell ref="B360:B361"/>
    <mergeCell ref="G360:G361"/>
    <mergeCell ref="V360:W361"/>
    <mergeCell ref="T360:U361"/>
    <mergeCell ref="R360:S361"/>
    <mergeCell ref="P360:Q361"/>
    <mergeCell ref="N360:O361"/>
    <mergeCell ref="L360:M361"/>
    <mergeCell ref="Z360:AA361"/>
    <mergeCell ref="X360:Y361"/>
    <mergeCell ref="AT360:AU361"/>
    <mergeCell ref="AR360:AS361"/>
    <mergeCell ref="AP360:AQ361"/>
    <mergeCell ref="AN360:AO361"/>
    <mergeCell ref="AL360:AM361"/>
    <mergeCell ref="AJ360:AK361"/>
    <mergeCell ref="C361:D361"/>
    <mergeCell ref="BL360:BN361"/>
    <mergeCell ref="BJ360:BK361"/>
    <mergeCell ref="BH360:BI361"/>
    <mergeCell ref="BF360:BG361"/>
    <mergeCell ref="BD360:BE361"/>
    <mergeCell ref="BB360:BC361"/>
    <mergeCell ref="AZ360:BA361"/>
    <mergeCell ref="AX360:AY361"/>
    <mergeCell ref="AV360:AW361"/>
    <mergeCell ref="J358:K359"/>
    <mergeCell ref="H358:I359"/>
    <mergeCell ref="F358:F359"/>
    <mergeCell ref="E358:E359"/>
    <mergeCell ref="C358:D358"/>
    <mergeCell ref="B358:B359"/>
    <mergeCell ref="G358:G359"/>
    <mergeCell ref="C359:D359"/>
    <mergeCell ref="V358:W359"/>
    <mergeCell ref="T358:U359"/>
    <mergeCell ref="R358:S359"/>
    <mergeCell ref="P358:Q359"/>
    <mergeCell ref="N358:O359"/>
    <mergeCell ref="L358:M359"/>
    <mergeCell ref="AH358:AI359"/>
    <mergeCell ref="AF358:AG359"/>
    <mergeCell ref="AD358:AE359"/>
    <mergeCell ref="AB358:AC359"/>
    <mergeCell ref="Z358:AA359"/>
    <mergeCell ref="X358:Y359"/>
    <mergeCell ref="AT358:AU359"/>
    <mergeCell ref="AR358:AS359"/>
    <mergeCell ref="AP358:AQ359"/>
    <mergeCell ref="AN358:AO359"/>
    <mergeCell ref="AL358:AM359"/>
    <mergeCell ref="AJ358:AK359"/>
    <mergeCell ref="BL358:BN359"/>
    <mergeCell ref="BJ358:BK359"/>
    <mergeCell ref="BH358:BI359"/>
    <mergeCell ref="BF358:BG359"/>
    <mergeCell ref="BD358:BE359"/>
    <mergeCell ref="BB358:BC359"/>
    <mergeCell ref="AZ358:BA359"/>
    <mergeCell ref="AX358:AY359"/>
    <mergeCell ref="AV358:AW359"/>
    <mergeCell ref="J356:K357"/>
    <mergeCell ref="H356:I357"/>
    <mergeCell ref="F356:F357"/>
    <mergeCell ref="AH356:AI357"/>
    <mergeCell ref="AF356:AG357"/>
    <mergeCell ref="AD356:AE357"/>
    <mergeCell ref="AB356:AC357"/>
    <mergeCell ref="E356:E357"/>
    <mergeCell ref="C356:D356"/>
    <mergeCell ref="B356:B357"/>
    <mergeCell ref="G356:G357"/>
    <mergeCell ref="V356:W357"/>
    <mergeCell ref="T356:U357"/>
    <mergeCell ref="R356:S357"/>
    <mergeCell ref="P356:Q357"/>
    <mergeCell ref="N356:O357"/>
    <mergeCell ref="L356:M357"/>
    <mergeCell ref="Z356:AA357"/>
    <mergeCell ref="X356:Y357"/>
    <mergeCell ref="AT356:AU357"/>
    <mergeCell ref="AR356:AS357"/>
    <mergeCell ref="AP356:AQ357"/>
    <mergeCell ref="AN356:AO357"/>
    <mergeCell ref="AL356:AM357"/>
    <mergeCell ref="AJ356:AK357"/>
    <mergeCell ref="C357:D357"/>
    <mergeCell ref="BL356:BN357"/>
    <mergeCell ref="BJ356:BK357"/>
    <mergeCell ref="BH356:BI357"/>
    <mergeCell ref="BF356:BG357"/>
    <mergeCell ref="BD356:BE357"/>
    <mergeCell ref="BB356:BC357"/>
    <mergeCell ref="AZ356:BA357"/>
    <mergeCell ref="AX356:AY357"/>
    <mergeCell ref="AV356:AW357"/>
    <mergeCell ref="J354:K355"/>
    <mergeCell ref="H354:I355"/>
    <mergeCell ref="F354:F355"/>
    <mergeCell ref="E354:E355"/>
    <mergeCell ref="C354:D354"/>
    <mergeCell ref="B354:B355"/>
    <mergeCell ref="G354:G355"/>
    <mergeCell ref="C355:D355"/>
    <mergeCell ref="V354:W355"/>
    <mergeCell ref="T354:U355"/>
    <mergeCell ref="R354:S355"/>
    <mergeCell ref="P354:Q355"/>
    <mergeCell ref="N354:O355"/>
    <mergeCell ref="L354:M355"/>
    <mergeCell ref="AH354:AI355"/>
    <mergeCell ref="AF354:AG355"/>
    <mergeCell ref="AD354:AE355"/>
    <mergeCell ref="AB354:AC355"/>
    <mergeCell ref="Z354:AA355"/>
    <mergeCell ref="X354:Y355"/>
    <mergeCell ref="AT354:AU355"/>
    <mergeCell ref="AR354:AS355"/>
    <mergeCell ref="AP354:AQ355"/>
    <mergeCell ref="AN354:AO355"/>
    <mergeCell ref="AL354:AM355"/>
    <mergeCell ref="AJ354:AK355"/>
    <mergeCell ref="BL354:BN355"/>
    <mergeCell ref="BJ354:BK355"/>
    <mergeCell ref="BH354:BI355"/>
    <mergeCell ref="BF354:BG355"/>
    <mergeCell ref="BD354:BE355"/>
    <mergeCell ref="BB354:BC355"/>
    <mergeCell ref="AZ354:BA355"/>
    <mergeCell ref="AX354:AY355"/>
    <mergeCell ref="AV354:AW355"/>
    <mergeCell ref="J352:K353"/>
    <mergeCell ref="H352:I353"/>
    <mergeCell ref="F352:F353"/>
    <mergeCell ref="AH352:AI353"/>
    <mergeCell ref="AF352:AG353"/>
    <mergeCell ref="AD352:AE353"/>
    <mergeCell ref="AB352:AC353"/>
    <mergeCell ref="E352:E353"/>
    <mergeCell ref="C352:D352"/>
    <mergeCell ref="B352:B353"/>
    <mergeCell ref="G352:G353"/>
    <mergeCell ref="V352:W353"/>
    <mergeCell ref="T352:U353"/>
    <mergeCell ref="R352:S353"/>
    <mergeCell ref="P352:Q353"/>
    <mergeCell ref="N352:O353"/>
    <mergeCell ref="L352:M353"/>
    <mergeCell ref="Z352:AA353"/>
    <mergeCell ref="X352:Y353"/>
    <mergeCell ref="AT352:AU353"/>
    <mergeCell ref="AR352:AS353"/>
    <mergeCell ref="AP352:AQ353"/>
    <mergeCell ref="AN352:AO353"/>
    <mergeCell ref="AL352:AM353"/>
    <mergeCell ref="AJ352:AK353"/>
    <mergeCell ref="C353:D353"/>
    <mergeCell ref="BL352:BN353"/>
    <mergeCell ref="BJ352:BK353"/>
    <mergeCell ref="BH352:BI353"/>
    <mergeCell ref="BF352:BG353"/>
    <mergeCell ref="BD352:BE353"/>
    <mergeCell ref="BB352:BC353"/>
    <mergeCell ref="AZ352:BA353"/>
    <mergeCell ref="AX352:AY353"/>
    <mergeCell ref="AV352:AW353"/>
    <mergeCell ref="J350:K351"/>
    <mergeCell ref="H350:I351"/>
    <mergeCell ref="F350:F351"/>
    <mergeCell ref="E350:E351"/>
    <mergeCell ref="C350:D350"/>
    <mergeCell ref="B350:B351"/>
    <mergeCell ref="G350:G351"/>
    <mergeCell ref="C351:D351"/>
    <mergeCell ref="V350:W351"/>
    <mergeCell ref="T350:U351"/>
    <mergeCell ref="R350:S351"/>
    <mergeCell ref="P350:Q351"/>
    <mergeCell ref="N350:O351"/>
    <mergeCell ref="L350:M351"/>
    <mergeCell ref="AH350:AI351"/>
    <mergeCell ref="AF350:AG351"/>
    <mergeCell ref="AD350:AE351"/>
    <mergeCell ref="AB350:AC351"/>
    <mergeCell ref="Z350:AA351"/>
    <mergeCell ref="X350:Y351"/>
    <mergeCell ref="AT350:AU351"/>
    <mergeCell ref="AR350:AS351"/>
    <mergeCell ref="AP350:AQ351"/>
    <mergeCell ref="AN350:AO351"/>
    <mergeCell ref="AL350:AM351"/>
    <mergeCell ref="AJ350:AK351"/>
    <mergeCell ref="BL350:BN351"/>
    <mergeCell ref="BJ350:BK351"/>
    <mergeCell ref="BH350:BI351"/>
    <mergeCell ref="BF350:BG351"/>
    <mergeCell ref="BD350:BE351"/>
    <mergeCell ref="BB350:BC351"/>
    <mergeCell ref="AZ350:BA351"/>
    <mergeCell ref="AX350:AY351"/>
    <mergeCell ref="AV350:AW351"/>
    <mergeCell ref="J348:K349"/>
    <mergeCell ref="H348:I349"/>
    <mergeCell ref="F348:F349"/>
    <mergeCell ref="AH348:AI349"/>
    <mergeCell ref="AF348:AG349"/>
    <mergeCell ref="AD348:AE349"/>
    <mergeCell ref="AB348:AC349"/>
    <mergeCell ref="E348:E349"/>
    <mergeCell ref="C348:D348"/>
    <mergeCell ref="B348:B349"/>
    <mergeCell ref="G348:G349"/>
    <mergeCell ref="V348:W349"/>
    <mergeCell ref="T348:U349"/>
    <mergeCell ref="R348:S349"/>
    <mergeCell ref="P348:Q349"/>
    <mergeCell ref="N348:O349"/>
    <mergeCell ref="L348:M349"/>
    <mergeCell ref="Z348:AA349"/>
    <mergeCell ref="X348:Y349"/>
    <mergeCell ref="AT348:AU349"/>
    <mergeCell ref="AR348:AS349"/>
    <mergeCell ref="AP348:AQ349"/>
    <mergeCell ref="AN348:AO349"/>
    <mergeCell ref="AL348:AM349"/>
    <mergeCell ref="AJ348:AK349"/>
    <mergeCell ref="C349:D349"/>
    <mergeCell ref="BL348:BN349"/>
    <mergeCell ref="BJ348:BK349"/>
    <mergeCell ref="BH348:BI349"/>
    <mergeCell ref="BF348:BG349"/>
    <mergeCell ref="BD348:BE349"/>
    <mergeCell ref="BB348:BC349"/>
    <mergeCell ref="AZ348:BA349"/>
    <mergeCell ref="AX348:AY349"/>
    <mergeCell ref="AV348:AW349"/>
    <mergeCell ref="J346:K347"/>
    <mergeCell ref="H346:I347"/>
    <mergeCell ref="F346:F347"/>
    <mergeCell ref="E346:E347"/>
    <mergeCell ref="C346:D346"/>
    <mergeCell ref="B346:B347"/>
    <mergeCell ref="G346:G347"/>
    <mergeCell ref="C347:D347"/>
    <mergeCell ref="V346:W347"/>
    <mergeCell ref="T346:U347"/>
    <mergeCell ref="R346:S347"/>
    <mergeCell ref="P346:Q347"/>
    <mergeCell ref="N346:O347"/>
    <mergeCell ref="L346:M347"/>
    <mergeCell ref="AH346:AI347"/>
    <mergeCell ref="AF346:AG347"/>
    <mergeCell ref="AD346:AE347"/>
    <mergeCell ref="AB346:AC347"/>
    <mergeCell ref="Z346:AA347"/>
    <mergeCell ref="X346:Y347"/>
    <mergeCell ref="AT346:AU347"/>
    <mergeCell ref="AR346:AS347"/>
    <mergeCell ref="AP346:AQ347"/>
    <mergeCell ref="AN346:AO347"/>
    <mergeCell ref="AL346:AM347"/>
    <mergeCell ref="AJ346:AK347"/>
    <mergeCell ref="BL346:BN347"/>
    <mergeCell ref="BJ346:BK347"/>
    <mergeCell ref="BH346:BI347"/>
    <mergeCell ref="BF346:BG347"/>
    <mergeCell ref="BD346:BE347"/>
    <mergeCell ref="BB346:BC347"/>
    <mergeCell ref="AZ346:BA347"/>
    <mergeCell ref="AX346:AY347"/>
    <mergeCell ref="AV346:AW347"/>
    <mergeCell ref="J344:K345"/>
    <mergeCell ref="H344:I345"/>
    <mergeCell ref="F344:F345"/>
    <mergeCell ref="AH344:AI345"/>
    <mergeCell ref="AF344:AG345"/>
    <mergeCell ref="AD344:AE345"/>
    <mergeCell ref="AB344:AC345"/>
    <mergeCell ref="E344:E345"/>
    <mergeCell ref="C344:D344"/>
    <mergeCell ref="B344:B345"/>
    <mergeCell ref="G344:G345"/>
    <mergeCell ref="V344:W345"/>
    <mergeCell ref="T344:U345"/>
    <mergeCell ref="R344:S345"/>
    <mergeCell ref="P344:Q345"/>
    <mergeCell ref="N344:O345"/>
    <mergeCell ref="L344:M345"/>
    <mergeCell ref="Z344:AA345"/>
    <mergeCell ref="X344:Y345"/>
    <mergeCell ref="AT344:AU345"/>
    <mergeCell ref="AR344:AS345"/>
    <mergeCell ref="AP344:AQ345"/>
    <mergeCell ref="AN344:AO345"/>
    <mergeCell ref="AL344:AM345"/>
    <mergeCell ref="AJ344:AK345"/>
    <mergeCell ref="C345:D345"/>
    <mergeCell ref="BL344:BN345"/>
    <mergeCell ref="BJ344:BK345"/>
    <mergeCell ref="BH344:BI345"/>
    <mergeCell ref="BF344:BG345"/>
    <mergeCell ref="BD344:BE345"/>
    <mergeCell ref="BB344:BC345"/>
    <mergeCell ref="AZ344:BA345"/>
    <mergeCell ref="AX344:AY345"/>
    <mergeCell ref="AV344:AW345"/>
    <mergeCell ref="J342:K343"/>
    <mergeCell ref="H342:I343"/>
    <mergeCell ref="F342:F343"/>
    <mergeCell ref="E342:E343"/>
    <mergeCell ref="C342:D342"/>
    <mergeCell ref="B342:B343"/>
    <mergeCell ref="G342:G343"/>
    <mergeCell ref="C343:D343"/>
    <mergeCell ref="V342:W343"/>
    <mergeCell ref="T342:U343"/>
    <mergeCell ref="R342:S343"/>
    <mergeCell ref="P342:Q343"/>
    <mergeCell ref="N342:O343"/>
    <mergeCell ref="L342:M343"/>
    <mergeCell ref="AH342:AI343"/>
    <mergeCell ref="AF342:AG343"/>
    <mergeCell ref="AD342:AE343"/>
    <mergeCell ref="AB342:AC343"/>
    <mergeCell ref="Z342:AA343"/>
    <mergeCell ref="X342:Y343"/>
    <mergeCell ref="AT342:AU343"/>
    <mergeCell ref="AR342:AS343"/>
    <mergeCell ref="AP342:AQ343"/>
    <mergeCell ref="AN342:AO343"/>
    <mergeCell ref="AL342:AM343"/>
    <mergeCell ref="AJ342:AK343"/>
    <mergeCell ref="BL342:BN343"/>
    <mergeCell ref="BJ342:BK343"/>
    <mergeCell ref="BH342:BI343"/>
    <mergeCell ref="BF342:BG343"/>
    <mergeCell ref="BD342:BE343"/>
    <mergeCell ref="BB342:BC343"/>
    <mergeCell ref="AZ342:BA343"/>
    <mergeCell ref="AX342:AY343"/>
    <mergeCell ref="AV342:AW343"/>
    <mergeCell ref="J340:K341"/>
    <mergeCell ref="H340:I341"/>
    <mergeCell ref="F340:F341"/>
    <mergeCell ref="AH340:AI341"/>
    <mergeCell ref="AF340:AG341"/>
    <mergeCell ref="AD340:AE341"/>
    <mergeCell ref="AB340:AC341"/>
    <mergeCell ref="E340:E341"/>
    <mergeCell ref="C340:D340"/>
    <mergeCell ref="B340:B341"/>
    <mergeCell ref="G340:G341"/>
    <mergeCell ref="V340:W341"/>
    <mergeCell ref="T340:U341"/>
    <mergeCell ref="R340:S341"/>
    <mergeCell ref="P340:Q341"/>
    <mergeCell ref="N340:O341"/>
    <mergeCell ref="L340:M341"/>
    <mergeCell ref="Z340:AA341"/>
    <mergeCell ref="X340:Y341"/>
    <mergeCell ref="AT340:AU341"/>
    <mergeCell ref="AR340:AS341"/>
    <mergeCell ref="AP340:AQ341"/>
    <mergeCell ref="AN340:AO341"/>
    <mergeCell ref="AL340:AM341"/>
    <mergeCell ref="AJ340:AK341"/>
    <mergeCell ref="C341:D341"/>
    <mergeCell ref="BL340:BN341"/>
    <mergeCell ref="BJ340:BK341"/>
    <mergeCell ref="BH340:BI341"/>
    <mergeCell ref="BF340:BG341"/>
    <mergeCell ref="BD340:BE341"/>
    <mergeCell ref="BB340:BC341"/>
    <mergeCell ref="AZ340:BA341"/>
    <mergeCell ref="AX340:AY341"/>
    <mergeCell ref="AV340:AW341"/>
    <mergeCell ref="J338:K339"/>
    <mergeCell ref="H338:I339"/>
    <mergeCell ref="F338:F339"/>
    <mergeCell ref="E338:E339"/>
    <mergeCell ref="C338:D338"/>
    <mergeCell ref="B338:B339"/>
    <mergeCell ref="G338:G339"/>
    <mergeCell ref="C339:D339"/>
    <mergeCell ref="V338:W339"/>
    <mergeCell ref="T338:U339"/>
    <mergeCell ref="R338:S339"/>
    <mergeCell ref="P338:Q339"/>
    <mergeCell ref="N338:O339"/>
    <mergeCell ref="L338:M339"/>
    <mergeCell ref="AH338:AI339"/>
    <mergeCell ref="AF338:AG339"/>
    <mergeCell ref="AD338:AE339"/>
    <mergeCell ref="AB338:AC339"/>
    <mergeCell ref="Z338:AA339"/>
    <mergeCell ref="X338:Y339"/>
    <mergeCell ref="AT338:AU339"/>
    <mergeCell ref="AR338:AS339"/>
    <mergeCell ref="AP338:AQ339"/>
    <mergeCell ref="AN338:AO339"/>
    <mergeCell ref="AL338:AM339"/>
    <mergeCell ref="AJ338:AK339"/>
    <mergeCell ref="BL338:BN339"/>
    <mergeCell ref="BJ338:BK339"/>
    <mergeCell ref="BH338:BI339"/>
    <mergeCell ref="BF338:BG339"/>
    <mergeCell ref="BD338:BE339"/>
    <mergeCell ref="BB338:BC339"/>
    <mergeCell ref="AZ338:BA339"/>
    <mergeCell ref="AX338:AY339"/>
    <mergeCell ref="AV338:AW339"/>
    <mergeCell ref="H336:I337"/>
    <mergeCell ref="F336:F337"/>
    <mergeCell ref="AH336:AI337"/>
    <mergeCell ref="AF336:AG337"/>
    <mergeCell ref="AD336:AE337"/>
    <mergeCell ref="AB336:AC337"/>
    <mergeCell ref="E336:E337"/>
    <mergeCell ref="C336:D336"/>
    <mergeCell ref="B336:B337"/>
    <mergeCell ref="G336:G337"/>
    <mergeCell ref="V336:W337"/>
    <mergeCell ref="T336:U337"/>
    <mergeCell ref="R336:S337"/>
    <mergeCell ref="P336:Q337"/>
    <mergeCell ref="N336:O337"/>
    <mergeCell ref="L336:M337"/>
    <mergeCell ref="Z336:AA337"/>
    <mergeCell ref="X336:Y337"/>
    <mergeCell ref="AT336:AU337"/>
    <mergeCell ref="AR336:AS337"/>
    <mergeCell ref="AP336:AQ337"/>
    <mergeCell ref="AN336:AO337"/>
    <mergeCell ref="AL336:AM337"/>
    <mergeCell ref="AJ336:AK337"/>
    <mergeCell ref="C337:D337"/>
    <mergeCell ref="BL336:BN337"/>
    <mergeCell ref="BJ336:BK337"/>
    <mergeCell ref="BH336:BI337"/>
    <mergeCell ref="BF336:BG337"/>
    <mergeCell ref="BD336:BE337"/>
    <mergeCell ref="BB336:BC337"/>
    <mergeCell ref="AZ336:BA337"/>
    <mergeCell ref="AX336:AY337"/>
    <mergeCell ref="AV336:AW337"/>
    <mergeCell ref="F334:F335"/>
    <mergeCell ref="E334:E335"/>
    <mergeCell ref="C334:D334"/>
    <mergeCell ref="B334:B335"/>
    <mergeCell ref="G334:G335"/>
    <mergeCell ref="C335:D335"/>
    <mergeCell ref="V334:W335"/>
    <mergeCell ref="T334:U335"/>
    <mergeCell ref="R334:S335"/>
    <mergeCell ref="P334:Q335"/>
    <mergeCell ref="N334:O335"/>
    <mergeCell ref="L334:M335"/>
    <mergeCell ref="AH334:AI335"/>
    <mergeCell ref="AF334:AG335"/>
    <mergeCell ref="AD334:AE335"/>
    <mergeCell ref="AB334:AC335"/>
    <mergeCell ref="Z334:AA335"/>
    <mergeCell ref="X334:Y335"/>
    <mergeCell ref="AT334:AU335"/>
    <mergeCell ref="AR334:AS335"/>
    <mergeCell ref="AP334:AQ335"/>
    <mergeCell ref="AN334:AO335"/>
    <mergeCell ref="AL334:AM335"/>
    <mergeCell ref="AJ334:AK335"/>
    <mergeCell ref="BL334:BN335"/>
    <mergeCell ref="BJ334:BK335"/>
    <mergeCell ref="BH334:BI335"/>
    <mergeCell ref="BF334:BG335"/>
    <mergeCell ref="BD334:BE335"/>
    <mergeCell ref="BB334:BC335"/>
    <mergeCell ref="AZ334:BA335"/>
    <mergeCell ref="AX334:AY335"/>
    <mergeCell ref="AV334:AW335"/>
    <mergeCell ref="F332:F333"/>
    <mergeCell ref="AH332:AI333"/>
    <mergeCell ref="AF332:AG333"/>
    <mergeCell ref="AD332:AE333"/>
    <mergeCell ref="AB332:AC333"/>
    <mergeCell ref="E332:E333"/>
    <mergeCell ref="C332:D332"/>
    <mergeCell ref="B332:B333"/>
    <mergeCell ref="G332:G333"/>
    <mergeCell ref="V332:W333"/>
    <mergeCell ref="T332:U333"/>
    <mergeCell ref="R332:S333"/>
    <mergeCell ref="P332:Q333"/>
    <mergeCell ref="N332:O333"/>
    <mergeCell ref="L332:M333"/>
    <mergeCell ref="Z332:AA333"/>
    <mergeCell ref="X332:Y333"/>
    <mergeCell ref="AT332:AU333"/>
    <mergeCell ref="AR332:AS333"/>
    <mergeCell ref="AP332:AQ333"/>
    <mergeCell ref="AN332:AO333"/>
    <mergeCell ref="AL332:AM333"/>
    <mergeCell ref="AJ332:AK333"/>
    <mergeCell ref="C333:D333"/>
    <mergeCell ref="BL332:BN333"/>
    <mergeCell ref="BJ332:BK333"/>
    <mergeCell ref="BH332:BI333"/>
    <mergeCell ref="BF332:BG333"/>
    <mergeCell ref="BD332:BE333"/>
    <mergeCell ref="BB332:BC333"/>
    <mergeCell ref="AZ332:BA333"/>
    <mergeCell ref="AX332:AY333"/>
    <mergeCell ref="AV332:AW333"/>
    <mergeCell ref="F328:F329"/>
    <mergeCell ref="E328:E329"/>
    <mergeCell ref="C328:D328"/>
    <mergeCell ref="B328:B329"/>
    <mergeCell ref="G328:G329"/>
    <mergeCell ref="C329:D329"/>
    <mergeCell ref="V328:W329"/>
    <mergeCell ref="T328:U329"/>
    <mergeCell ref="R328:S329"/>
    <mergeCell ref="P328:Q329"/>
    <mergeCell ref="N328:O329"/>
    <mergeCell ref="L328:M329"/>
    <mergeCell ref="AH328:AI329"/>
    <mergeCell ref="AF328:AG329"/>
    <mergeCell ref="AD328:AE329"/>
    <mergeCell ref="AB328:AC329"/>
    <mergeCell ref="Z328:AA329"/>
    <mergeCell ref="X328:Y329"/>
    <mergeCell ref="AT328:AU329"/>
    <mergeCell ref="AR328:AS329"/>
    <mergeCell ref="AP328:AQ329"/>
    <mergeCell ref="AN328:AO329"/>
    <mergeCell ref="AL328:AM329"/>
    <mergeCell ref="AJ328:AK329"/>
    <mergeCell ref="BH328:BI329"/>
    <mergeCell ref="BF328:BG329"/>
    <mergeCell ref="BD328:BE329"/>
    <mergeCell ref="BB328:BC329"/>
    <mergeCell ref="AZ328:BA329"/>
    <mergeCell ref="AX328:AY329"/>
    <mergeCell ref="AV328:AW329"/>
    <mergeCell ref="J330:K331"/>
    <mergeCell ref="H330:I331"/>
    <mergeCell ref="F330:F331"/>
    <mergeCell ref="E330:E331"/>
    <mergeCell ref="C330:D330"/>
    <mergeCell ref="AH330:AI331"/>
    <mergeCell ref="AF330:AG331"/>
    <mergeCell ref="AD330:AE331"/>
    <mergeCell ref="AB330:AC331"/>
    <mergeCell ref="B330:B331"/>
    <mergeCell ref="G330:G331"/>
    <mergeCell ref="V330:W331"/>
    <mergeCell ref="T330:U331"/>
    <mergeCell ref="R330:S331"/>
    <mergeCell ref="P330:Q331"/>
    <mergeCell ref="N330:O331"/>
    <mergeCell ref="L330:M331"/>
    <mergeCell ref="C331:D331"/>
    <mergeCell ref="Z330:AA331"/>
    <mergeCell ref="X330:Y331"/>
    <mergeCell ref="AT330:AU331"/>
    <mergeCell ref="AR330:AS331"/>
    <mergeCell ref="AP330:AQ331"/>
    <mergeCell ref="AN330:AO331"/>
    <mergeCell ref="AL330:AM331"/>
    <mergeCell ref="AJ330:AK331"/>
    <mergeCell ref="BH330:BI331"/>
    <mergeCell ref="BF330:BG331"/>
    <mergeCell ref="BD330:BE331"/>
    <mergeCell ref="BB330:BC331"/>
    <mergeCell ref="AZ330:BA331"/>
    <mergeCell ref="AX330:AY331"/>
    <mergeCell ref="AV330:AW331"/>
    <mergeCell ref="F326:F327"/>
    <mergeCell ref="P326:Q327"/>
    <mergeCell ref="N326:O327"/>
    <mergeCell ref="L326:M327"/>
    <mergeCell ref="J326:K327"/>
    <mergeCell ref="V326:W327"/>
    <mergeCell ref="T326:U327"/>
    <mergeCell ref="C326:D326"/>
    <mergeCell ref="B326:B327"/>
    <mergeCell ref="BJ325:BK325"/>
    <mergeCell ref="BH325:BI325"/>
    <mergeCell ref="BF325:BG325"/>
    <mergeCell ref="BD325:BE325"/>
    <mergeCell ref="BB325:BC325"/>
    <mergeCell ref="AZ325:BA325"/>
    <mergeCell ref="AH326:AI327"/>
    <mergeCell ref="AF326:AG327"/>
    <mergeCell ref="AD326:AE327"/>
    <mergeCell ref="AB326:AC327"/>
    <mergeCell ref="Z326:AA327"/>
    <mergeCell ref="X326:Y327"/>
    <mergeCell ref="AT326:AU327"/>
    <mergeCell ref="AR326:AS327"/>
    <mergeCell ref="AP326:AQ327"/>
    <mergeCell ref="AN326:AO327"/>
    <mergeCell ref="AL326:AM327"/>
    <mergeCell ref="AJ326:AK327"/>
    <mergeCell ref="C327:D327"/>
    <mergeCell ref="BL326:BN327"/>
    <mergeCell ref="BJ326:BK327"/>
    <mergeCell ref="BH326:BI327"/>
    <mergeCell ref="BF326:BG327"/>
    <mergeCell ref="BD326:BE327"/>
    <mergeCell ref="BB326:BC327"/>
    <mergeCell ref="AZ326:BA327"/>
    <mergeCell ref="AX326:AY327"/>
    <mergeCell ref="AV326:AW327"/>
    <mergeCell ref="E319:AC319"/>
    <mergeCell ref="B317:BN317"/>
    <mergeCell ref="BA441:BN441"/>
    <mergeCell ref="BD321:BM321"/>
    <mergeCell ref="Z375:AI375"/>
    <mergeCell ref="B440:C440"/>
    <mergeCell ref="W438:Y438"/>
    <mergeCell ref="S438:U438"/>
    <mergeCell ref="O440:R440"/>
    <mergeCell ref="L440:N440"/>
    <mergeCell ref="E321:AC321"/>
    <mergeCell ref="C321:D321"/>
    <mergeCell ref="H324:I325"/>
    <mergeCell ref="C324:D325"/>
    <mergeCell ref="T325:U325"/>
    <mergeCell ref="AX325:AY325"/>
    <mergeCell ref="AV325:AW325"/>
    <mergeCell ref="G324:G325"/>
    <mergeCell ref="AT325:AU325"/>
    <mergeCell ref="AR325:AS325"/>
    <mergeCell ref="B324:B325"/>
    <mergeCell ref="J325:K325"/>
    <mergeCell ref="N325:O325"/>
    <mergeCell ref="L325:M325"/>
    <mergeCell ref="J324:O324"/>
    <mergeCell ref="BF324:BK324"/>
    <mergeCell ref="AZ324:BE324"/>
    <mergeCell ref="AT324:AY324"/>
    <mergeCell ref="AN324:AS324"/>
    <mergeCell ref="AH324:AM324"/>
    <mergeCell ref="R325:S325"/>
    <mergeCell ref="P325:Q325"/>
    <mergeCell ref="AF325:AG325"/>
    <mergeCell ref="AD325:AE325"/>
    <mergeCell ref="AB325:AC325"/>
    <mergeCell ref="X324:Y325"/>
    <mergeCell ref="V324:W325"/>
    <mergeCell ref="P324:U324"/>
    <mergeCell ref="E326:E327"/>
    <mergeCell ref="AB324:AG324"/>
    <mergeCell ref="Z324:AA325"/>
    <mergeCell ref="AP325:AQ325"/>
    <mergeCell ref="AN325:AO325"/>
    <mergeCell ref="AL325:AM325"/>
    <mergeCell ref="AJ325:AK325"/>
    <mergeCell ref="AH325:AI325"/>
    <mergeCell ref="J433:K434"/>
    <mergeCell ref="H433:I434"/>
    <mergeCell ref="D433:E434"/>
    <mergeCell ref="B433:C434"/>
    <mergeCell ref="C428:D428"/>
    <mergeCell ref="BL427:BN428"/>
    <mergeCell ref="BJ427:BK428"/>
    <mergeCell ref="BH427:BI428"/>
    <mergeCell ref="BF427:BG428"/>
    <mergeCell ref="BD427:BE428"/>
    <mergeCell ref="V433:W434"/>
    <mergeCell ref="T433:U434"/>
    <mergeCell ref="R433:S434"/>
    <mergeCell ref="P433:Q434"/>
    <mergeCell ref="N433:O434"/>
    <mergeCell ref="L433:M434"/>
    <mergeCell ref="AH433:AI434"/>
    <mergeCell ref="AF433:AG434"/>
    <mergeCell ref="Z433:AA434"/>
    <mergeCell ref="X433:Y434"/>
    <mergeCell ref="AT433:AU434"/>
    <mergeCell ref="AR433:AS434"/>
    <mergeCell ref="AP433:AQ434"/>
    <mergeCell ref="AN433:AO434"/>
    <mergeCell ref="AL433:AM434"/>
    <mergeCell ref="AJ433:AK434"/>
    <mergeCell ref="B435:C435"/>
    <mergeCell ref="BL433:BN434"/>
    <mergeCell ref="BJ433:BK434"/>
    <mergeCell ref="BH433:BI434"/>
    <mergeCell ref="BF433:BG434"/>
    <mergeCell ref="BD433:BE434"/>
    <mergeCell ref="BB433:BC434"/>
    <mergeCell ref="AZ433:BA434"/>
    <mergeCell ref="AX433:AY434"/>
    <mergeCell ref="AV433:AW434"/>
    <mergeCell ref="P435:Q435"/>
    <mergeCell ref="N435:O435"/>
    <mergeCell ref="L435:M435"/>
    <mergeCell ref="J435:K435"/>
    <mergeCell ref="H435:I435"/>
    <mergeCell ref="D435:E435"/>
    <mergeCell ref="AB435:AC435"/>
    <mergeCell ref="Z435:AA435"/>
    <mergeCell ref="X435:Y435"/>
    <mergeCell ref="V435:W435"/>
    <mergeCell ref="T435:U435"/>
    <mergeCell ref="R435:S435"/>
    <mergeCell ref="AN435:AO435"/>
    <mergeCell ref="AL435:AM435"/>
    <mergeCell ref="AJ435:AK435"/>
    <mergeCell ref="AH435:AI435"/>
    <mergeCell ref="AF435:AG435"/>
    <mergeCell ref="AD435:AE435"/>
    <mergeCell ref="AZ435:BA435"/>
    <mergeCell ref="AX435:AY435"/>
    <mergeCell ref="AV435:AW435"/>
    <mergeCell ref="AT435:AU435"/>
    <mergeCell ref="AR435:AS435"/>
    <mergeCell ref="AP435:AQ435"/>
    <mergeCell ref="B427:B428"/>
    <mergeCell ref="C426:D426"/>
    <mergeCell ref="BL425:BN426"/>
    <mergeCell ref="BJ425:BK426"/>
    <mergeCell ref="BH425:BI426"/>
    <mergeCell ref="BF425:BG426"/>
    <mergeCell ref="BD425:BE426"/>
    <mergeCell ref="R427:S428"/>
    <mergeCell ref="P427:Q428"/>
    <mergeCell ref="N427:O428"/>
    <mergeCell ref="L427:M428"/>
    <mergeCell ref="J427:K428"/>
    <mergeCell ref="H427:I428"/>
    <mergeCell ref="AD427:AE428"/>
    <mergeCell ref="AB427:AC428"/>
    <mergeCell ref="Z427:AA428"/>
    <mergeCell ref="X427:Y428"/>
    <mergeCell ref="V427:W428"/>
    <mergeCell ref="T427:U428"/>
    <mergeCell ref="AP427:AQ428"/>
    <mergeCell ref="AN427:AO428"/>
    <mergeCell ref="AL427:AM428"/>
    <mergeCell ref="AJ427:AK428"/>
    <mergeCell ref="AH427:AI428"/>
    <mergeCell ref="AF427:AG428"/>
    <mergeCell ref="BB427:BC428"/>
    <mergeCell ref="AZ427:BA428"/>
    <mergeCell ref="AX427:AY428"/>
    <mergeCell ref="AV427:AW428"/>
    <mergeCell ref="AT427:AU428"/>
    <mergeCell ref="AR427:AS428"/>
    <mergeCell ref="F425:F426"/>
    <mergeCell ref="E425:E426"/>
    <mergeCell ref="C425:D425"/>
    <mergeCell ref="B425:B426"/>
    <mergeCell ref="G427:G428"/>
    <mergeCell ref="BJ423:BK424"/>
    <mergeCell ref="BH423:BI424"/>
    <mergeCell ref="BF423:BG424"/>
    <mergeCell ref="BD423:BE424"/>
    <mergeCell ref="R425:S426"/>
    <mergeCell ref="P425:Q426"/>
    <mergeCell ref="N425:O426"/>
    <mergeCell ref="L425:M426"/>
    <mergeCell ref="J425:K426"/>
    <mergeCell ref="H425:I426"/>
    <mergeCell ref="AD425:AE426"/>
    <mergeCell ref="AB425:AC426"/>
    <mergeCell ref="Z425:AA426"/>
    <mergeCell ref="X425:Y426"/>
    <mergeCell ref="V425:W426"/>
    <mergeCell ref="T425:U426"/>
    <mergeCell ref="AP425:AQ426"/>
    <mergeCell ref="AN425:AO426"/>
    <mergeCell ref="AL425:AM426"/>
    <mergeCell ref="AJ425:AK426"/>
    <mergeCell ref="AH425:AI426"/>
    <mergeCell ref="AF425:AG426"/>
    <mergeCell ref="BB425:BC426"/>
    <mergeCell ref="AZ425:BA426"/>
    <mergeCell ref="AX425:AY426"/>
    <mergeCell ref="AV425:AW426"/>
    <mergeCell ref="AT425:AU426"/>
    <mergeCell ref="AR425:AS426"/>
    <mergeCell ref="F423:F424"/>
    <mergeCell ref="E423:E424"/>
    <mergeCell ref="C423:D423"/>
    <mergeCell ref="G425:G426"/>
    <mergeCell ref="C427:D427"/>
    <mergeCell ref="F427:F428"/>
    <mergeCell ref="E427:E428"/>
    <mergeCell ref="N421:O422"/>
    <mergeCell ref="L421:M422"/>
    <mergeCell ref="J421:K422"/>
    <mergeCell ref="H421:I422"/>
    <mergeCell ref="AD421:AE422"/>
    <mergeCell ref="AB421:AC422"/>
    <mergeCell ref="Z421:AA422"/>
    <mergeCell ref="X421:Y422"/>
    <mergeCell ref="V421:W422"/>
    <mergeCell ref="T421:U422"/>
    <mergeCell ref="AP421:AQ422"/>
    <mergeCell ref="AN421:AO422"/>
    <mergeCell ref="AL421:AM422"/>
    <mergeCell ref="AJ421:AK422"/>
    <mergeCell ref="AH421:AI422"/>
    <mergeCell ref="AF421:AG422"/>
    <mergeCell ref="BB421:BC422"/>
    <mergeCell ref="AZ421:BA422"/>
    <mergeCell ref="AX421:AY422"/>
    <mergeCell ref="AV421:AW422"/>
    <mergeCell ref="AT421:AU422"/>
    <mergeCell ref="AR421:AS422"/>
    <mergeCell ref="F419:F420"/>
    <mergeCell ref="E419:E420"/>
    <mergeCell ref="C419:D419"/>
    <mergeCell ref="G421:G422"/>
    <mergeCell ref="B423:B424"/>
    <mergeCell ref="C422:D422"/>
    <mergeCell ref="BL421:BN422"/>
    <mergeCell ref="BJ421:BK422"/>
    <mergeCell ref="BH421:BI422"/>
    <mergeCell ref="BF421:BG422"/>
    <mergeCell ref="BD421:BE422"/>
    <mergeCell ref="R423:S424"/>
    <mergeCell ref="P423:Q424"/>
    <mergeCell ref="N423:O424"/>
    <mergeCell ref="L423:M424"/>
    <mergeCell ref="J423:K424"/>
    <mergeCell ref="H423:I424"/>
    <mergeCell ref="AD423:AE424"/>
    <mergeCell ref="AB423:AC424"/>
    <mergeCell ref="Z423:AA424"/>
    <mergeCell ref="X423:Y424"/>
    <mergeCell ref="V423:W424"/>
    <mergeCell ref="T423:U424"/>
    <mergeCell ref="AP423:AQ424"/>
    <mergeCell ref="AN423:AO424"/>
    <mergeCell ref="AL423:AM424"/>
    <mergeCell ref="AJ423:AK424"/>
    <mergeCell ref="AH423:AI424"/>
    <mergeCell ref="AF423:AG424"/>
    <mergeCell ref="BB423:BC424"/>
    <mergeCell ref="AZ423:BA424"/>
    <mergeCell ref="AX423:AY424"/>
    <mergeCell ref="AV423:AW424"/>
    <mergeCell ref="AT423:AU424"/>
    <mergeCell ref="AR423:AS424"/>
    <mergeCell ref="F421:F422"/>
    <mergeCell ref="E421:E422"/>
    <mergeCell ref="C421:D421"/>
    <mergeCell ref="B421:B422"/>
    <mergeCell ref="G423:G424"/>
    <mergeCell ref="C424:D424"/>
    <mergeCell ref="BL423:BN424"/>
    <mergeCell ref="B419:B420"/>
    <mergeCell ref="C418:D418"/>
    <mergeCell ref="BL417:BN418"/>
    <mergeCell ref="BJ417:BK418"/>
    <mergeCell ref="BH417:BI418"/>
    <mergeCell ref="BF417:BG418"/>
    <mergeCell ref="BD417:BE418"/>
    <mergeCell ref="R419:S420"/>
    <mergeCell ref="P419:Q420"/>
    <mergeCell ref="N419:O420"/>
    <mergeCell ref="L419:M420"/>
    <mergeCell ref="J419:K420"/>
    <mergeCell ref="H419:I420"/>
    <mergeCell ref="AD419:AE420"/>
    <mergeCell ref="AB419:AC420"/>
    <mergeCell ref="Z419:AA420"/>
    <mergeCell ref="X419:Y420"/>
    <mergeCell ref="V419:W420"/>
    <mergeCell ref="T419:U420"/>
    <mergeCell ref="AP419:AQ420"/>
    <mergeCell ref="AN419:AO420"/>
    <mergeCell ref="AL419:AM420"/>
    <mergeCell ref="AJ419:AK420"/>
    <mergeCell ref="AH419:AI420"/>
    <mergeCell ref="AF419:AG420"/>
    <mergeCell ref="BB419:BC420"/>
    <mergeCell ref="AZ419:BA420"/>
    <mergeCell ref="AX419:AY420"/>
    <mergeCell ref="AV419:AW420"/>
    <mergeCell ref="AT419:AU420"/>
    <mergeCell ref="AR419:AS420"/>
    <mergeCell ref="F417:F418"/>
    <mergeCell ref="E417:E418"/>
    <mergeCell ref="C417:D417"/>
    <mergeCell ref="B417:B418"/>
    <mergeCell ref="G419:G420"/>
    <mergeCell ref="C420:D420"/>
    <mergeCell ref="BL419:BN420"/>
    <mergeCell ref="BJ419:BK420"/>
    <mergeCell ref="BH419:BI420"/>
    <mergeCell ref="BF419:BG420"/>
    <mergeCell ref="BD419:BE420"/>
    <mergeCell ref="E413:E414"/>
    <mergeCell ref="C413:D413"/>
    <mergeCell ref="B413:B414"/>
    <mergeCell ref="G415:G416"/>
    <mergeCell ref="C416:D416"/>
    <mergeCell ref="BL415:BN416"/>
    <mergeCell ref="BJ415:BK416"/>
    <mergeCell ref="BH415:BI416"/>
    <mergeCell ref="BF415:BG416"/>
    <mergeCell ref="BD415:BE416"/>
    <mergeCell ref="R417:S418"/>
    <mergeCell ref="P417:Q418"/>
    <mergeCell ref="N417:O418"/>
    <mergeCell ref="L417:M418"/>
    <mergeCell ref="J417:K418"/>
    <mergeCell ref="H417:I418"/>
    <mergeCell ref="AD417:AE418"/>
    <mergeCell ref="AB417:AC418"/>
    <mergeCell ref="Z417:AA418"/>
    <mergeCell ref="X417:Y418"/>
    <mergeCell ref="V417:W418"/>
    <mergeCell ref="T417:U418"/>
    <mergeCell ref="AP417:AQ418"/>
    <mergeCell ref="AN417:AO418"/>
    <mergeCell ref="AL417:AM418"/>
    <mergeCell ref="AJ417:AK418"/>
    <mergeCell ref="AH417:AI418"/>
    <mergeCell ref="AF417:AG418"/>
    <mergeCell ref="BB417:BC418"/>
    <mergeCell ref="AZ417:BA418"/>
    <mergeCell ref="AX417:AY418"/>
    <mergeCell ref="AV417:AW418"/>
    <mergeCell ref="AT417:AU418"/>
    <mergeCell ref="AR417:AS418"/>
    <mergeCell ref="F415:F416"/>
    <mergeCell ref="E415:E416"/>
    <mergeCell ref="C415:D415"/>
    <mergeCell ref="G417:G418"/>
    <mergeCell ref="C412:D412"/>
    <mergeCell ref="BL411:BN412"/>
    <mergeCell ref="BJ411:BK412"/>
    <mergeCell ref="BH411:BI412"/>
    <mergeCell ref="BF411:BG412"/>
    <mergeCell ref="BD411:BE412"/>
    <mergeCell ref="N413:O414"/>
    <mergeCell ref="L413:M414"/>
    <mergeCell ref="J413:K414"/>
    <mergeCell ref="H413:I414"/>
    <mergeCell ref="AD413:AE414"/>
    <mergeCell ref="AB413:AC414"/>
    <mergeCell ref="Z413:AA414"/>
    <mergeCell ref="X413:Y414"/>
    <mergeCell ref="V413:W414"/>
    <mergeCell ref="T413:U414"/>
    <mergeCell ref="AP413:AQ414"/>
    <mergeCell ref="AN413:AO414"/>
    <mergeCell ref="AL413:AM414"/>
    <mergeCell ref="AJ413:AK414"/>
    <mergeCell ref="AH413:AI414"/>
    <mergeCell ref="AF413:AG414"/>
    <mergeCell ref="BB413:BC414"/>
    <mergeCell ref="AZ413:BA414"/>
    <mergeCell ref="AX413:AY414"/>
    <mergeCell ref="AV413:AW414"/>
    <mergeCell ref="AT413:AU414"/>
    <mergeCell ref="AR413:AS414"/>
    <mergeCell ref="F411:F412"/>
    <mergeCell ref="E411:E412"/>
    <mergeCell ref="C411:D411"/>
    <mergeCell ref="G413:G414"/>
    <mergeCell ref="B415:B416"/>
    <mergeCell ref="C414:D414"/>
    <mergeCell ref="BL413:BN414"/>
    <mergeCell ref="BJ413:BK414"/>
    <mergeCell ref="BH413:BI414"/>
    <mergeCell ref="BF413:BG414"/>
    <mergeCell ref="BD413:BE414"/>
    <mergeCell ref="R415:S416"/>
    <mergeCell ref="P415:Q416"/>
    <mergeCell ref="N415:O416"/>
    <mergeCell ref="L415:M416"/>
    <mergeCell ref="J415:K416"/>
    <mergeCell ref="H415:I416"/>
    <mergeCell ref="AD415:AE416"/>
    <mergeCell ref="AB415:AC416"/>
    <mergeCell ref="Z415:AA416"/>
    <mergeCell ref="X415:Y416"/>
    <mergeCell ref="V415:W416"/>
    <mergeCell ref="T415:U416"/>
    <mergeCell ref="AP415:AQ416"/>
    <mergeCell ref="AN415:AO416"/>
    <mergeCell ref="AL415:AM416"/>
    <mergeCell ref="AJ415:AK416"/>
    <mergeCell ref="AH415:AI416"/>
    <mergeCell ref="AF415:AG416"/>
    <mergeCell ref="BB415:BC416"/>
    <mergeCell ref="AZ415:BA416"/>
    <mergeCell ref="AX415:AY416"/>
    <mergeCell ref="AV415:AW416"/>
    <mergeCell ref="AT415:AU416"/>
    <mergeCell ref="AR415:AS416"/>
    <mergeCell ref="F413:F414"/>
    <mergeCell ref="BL407:BN408"/>
    <mergeCell ref="BJ407:BK408"/>
    <mergeCell ref="BH407:BI408"/>
    <mergeCell ref="BF407:BG408"/>
    <mergeCell ref="BD407:BE408"/>
    <mergeCell ref="H409:I410"/>
    <mergeCell ref="AD409:AE410"/>
    <mergeCell ref="AB409:AC410"/>
    <mergeCell ref="Z409:AA410"/>
    <mergeCell ref="X409:Y410"/>
    <mergeCell ref="V409:W410"/>
    <mergeCell ref="T409:U410"/>
    <mergeCell ref="AP409:AQ410"/>
    <mergeCell ref="AN409:AO410"/>
    <mergeCell ref="AL409:AM410"/>
    <mergeCell ref="AJ409:AK410"/>
    <mergeCell ref="AH409:AI410"/>
    <mergeCell ref="AF409:AG410"/>
    <mergeCell ref="BB409:BC410"/>
    <mergeCell ref="AZ409:BA410"/>
    <mergeCell ref="AX409:AY410"/>
    <mergeCell ref="AV409:AW410"/>
    <mergeCell ref="AT409:AU410"/>
    <mergeCell ref="AR409:AS410"/>
    <mergeCell ref="F407:F408"/>
    <mergeCell ref="E407:E408"/>
    <mergeCell ref="C407:D407"/>
    <mergeCell ref="G409:G410"/>
    <mergeCell ref="B411:B412"/>
    <mergeCell ref="C410:D410"/>
    <mergeCell ref="BL409:BN410"/>
    <mergeCell ref="BJ409:BK410"/>
    <mergeCell ref="BH409:BI410"/>
    <mergeCell ref="BF409:BG410"/>
    <mergeCell ref="BD409:BE410"/>
    <mergeCell ref="R411:S412"/>
    <mergeCell ref="P411:Q412"/>
    <mergeCell ref="N411:O412"/>
    <mergeCell ref="L411:M412"/>
    <mergeCell ref="J411:K412"/>
    <mergeCell ref="H411:I412"/>
    <mergeCell ref="AD411:AE412"/>
    <mergeCell ref="AB411:AC412"/>
    <mergeCell ref="Z411:AA412"/>
    <mergeCell ref="X411:Y412"/>
    <mergeCell ref="V411:W412"/>
    <mergeCell ref="T411:U412"/>
    <mergeCell ref="AP411:AQ412"/>
    <mergeCell ref="AN411:AO412"/>
    <mergeCell ref="AL411:AM412"/>
    <mergeCell ref="AJ411:AK412"/>
    <mergeCell ref="AH411:AI412"/>
    <mergeCell ref="AF411:AG412"/>
    <mergeCell ref="BB411:BC412"/>
    <mergeCell ref="AZ411:BA412"/>
    <mergeCell ref="AX411:AY412"/>
    <mergeCell ref="AV411:AW412"/>
    <mergeCell ref="AT411:AU412"/>
    <mergeCell ref="AR411:AS412"/>
    <mergeCell ref="F409:F410"/>
    <mergeCell ref="E409:E410"/>
    <mergeCell ref="C409:D409"/>
    <mergeCell ref="B409:B410"/>
    <mergeCell ref="G411:G412"/>
    <mergeCell ref="BD403:BE404"/>
    <mergeCell ref="N405:O406"/>
    <mergeCell ref="L405:M406"/>
    <mergeCell ref="J405:K406"/>
    <mergeCell ref="H405:I406"/>
    <mergeCell ref="AD405:AE406"/>
    <mergeCell ref="AB405:AC406"/>
    <mergeCell ref="Z405:AA406"/>
    <mergeCell ref="X405:Y406"/>
    <mergeCell ref="V405:W406"/>
    <mergeCell ref="T405:U406"/>
    <mergeCell ref="AP405:AQ406"/>
    <mergeCell ref="AN405:AO406"/>
    <mergeCell ref="AL405:AM406"/>
    <mergeCell ref="AJ405:AK406"/>
    <mergeCell ref="AH405:AI406"/>
    <mergeCell ref="AF405:AG406"/>
    <mergeCell ref="BB405:BC406"/>
    <mergeCell ref="AZ405:BA406"/>
    <mergeCell ref="AX405:AY406"/>
    <mergeCell ref="AV405:AW406"/>
    <mergeCell ref="AT405:AU406"/>
    <mergeCell ref="AR405:AS406"/>
    <mergeCell ref="F403:F404"/>
    <mergeCell ref="E403:E404"/>
    <mergeCell ref="C403:D403"/>
    <mergeCell ref="G405:G406"/>
    <mergeCell ref="B407:B408"/>
    <mergeCell ref="C406:D406"/>
    <mergeCell ref="BL405:BN406"/>
    <mergeCell ref="BJ405:BK406"/>
    <mergeCell ref="BH405:BI406"/>
    <mergeCell ref="BF405:BG406"/>
    <mergeCell ref="BD405:BE406"/>
    <mergeCell ref="R407:S408"/>
    <mergeCell ref="P407:Q408"/>
    <mergeCell ref="N407:O408"/>
    <mergeCell ref="L407:M408"/>
    <mergeCell ref="J407:K408"/>
    <mergeCell ref="H407:I408"/>
    <mergeCell ref="AD407:AE408"/>
    <mergeCell ref="AB407:AC408"/>
    <mergeCell ref="Z407:AA408"/>
    <mergeCell ref="X407:Y408"/>
    <mergeCell ref="V407:W408"/>
    <mergeCell ref="T407:U408"/>
    <mergeCell ref="AP407:AQ408"/>
    <mergeCell ref="AN407:AO408"/>
    <mergeCell ref="AL407:AM408"/>
    <mergeCell ref="AJ407:AK408"/>
    <mergeCell ref="AH407:AI408"/>
    <mergeCell ref="AF407:AG408"/>
    <mergeCell ref="BB407:BC408"/>
    <mergeCell ref="AZ407:BA408"/>
    <mergeCell ref="AX407:AY408"/>
    <mergeCell ref="AV407:AW408"/>
    <mergeCell ref="AT407:AU408"/>
    <mergeCell ref="AR407:AS408"/>
    <mergeCell ref="F405:F406"/>
    <mergeCell ref="E405:E406"/>
    <mergeCell ref="C405:D405"/>
    <mergeCell ref="B405:B406"/>
    <mergeCell ref="G407:G408"/>
    <mergeCell ref="C408:D408"/>
    <mergeCell ref="P401:Q402"/>
    <mergeCell ref="N401:O402"/>
    <mergeCell ref="L401:M402"/>
    <mergeCell ref="J401:K402"/>
    <mergeCell ref="H401:I402"/>
    <mergeCell ref="AD401:AE402"/>
    <mergeCell ref="AB401:AC402"/>
    <mergeCell ref="Z401:AA402"/>
    <mergeCell ref="X401:Y402"/>
    <mergeCell ref="V401:W402"/>
    <mergeCell ref="T401:U402"/>
    <mergeCell ref="AP401:AQ402"/>
    <mergeCell ref="AN401:AO402"/>
    <mergeCell ref="AL401:AM402"/>
    <mergeCell ref="AJ401:AK402"/>
    <mergeCell ref="AH401:AI402"/>
    <mergeCell ref="AF401:AG402"/>
    <mergeCell ref="BB401:BC402"/>
    <mergeCell ref="AZ401:BA402"/>
    <mergeCell ref="AX401:AY402"/>
    <mergeCell ref="AV401:AW402"/>
    <mergeCell ref="AT401:AU402"/>
    <mergeCell ref="AR401:AS402"/>
    <mergeCell ref="F399:F400"/>
    <mergeCell ref="E399:E400"/>
    <mergeCell ref="C399:D399"/>
    <mergeCell ref="B403:B404"/>
    <mergeCell ref="C402:D402"/>
    <mergeCell ref="BL401:BN402"/>
    <mergeCell ref="BJ401:BK402"/>
    <mergeCell ref="BH401:BI402"/>
    <mergeCell ref="BF401:BG402"/>
    <mergeCell ref="BD401:BE402"/>
    <mergeCell ref="R403:S404"/>
    <mergeCell ref="P403:Q404"/>
    <mergeCell ref="N403:O404"/>
    <mergeCell ref="L403:M404"/>
    <mergeCell ref="J403:K404"/>
    <mergeCell ref="H403:I404"/>
    <mergeCell ref="AD403:AE404"/>
    <mergeCell ref="AB403:AC404"/>
    <mergeCell ref="Z403:AA404"/>
    <mergeCell ref="X403:Y404"/>
    <mergeCell ref="V403:W404"/>
    <mergeCell ref="T403:U404"/>
    <mergeCell ref="AP403:AQ404"/>
    <mergeCell ref="AN403:AO404"/>
    <mergeCell ref="AL403:AM404"/>
    <mergeCell ref="AJ403:AK404"/>
    <mergeCell ref="AH403:AI404"/>
    <mergeCell ref="AF403:AG404"/>
    <mergeCell ref="BB403:BC404"/>
    <mergeCell ref="AZ403:BA404"/>
    <mergeCell ref="AX403:AY404"/>
    <mergeCell ref="AV403:AW404"/>
    <mergeCell ref="AT403:AU404"/>
    <mergeCell ref="AR403:AS404"/>
    <mergeCell ref="F401:F402"/>
    <mergeCell ref="C401:D401"/>
    <mergeCell ref="B401:B402"/>
    <mergeCell ref="C404:D404"/>
    <mergeCell ref="BL403:BN404"/>
    <mergeCell ref="BJ403:BK404"/>
    <mergeCell ref="BH403:BI404"/>
    <mergeCell ref="B399:B400"/>
    <mergeCell ref="C398:D398"/>
    <mergeCell ref="BL397:BN398"/>
    <mergeCell ref="BJ397:BK398"/>
    <mergeCell ref="BH397:BI398"/>
    <mergeCell ref="BF397:BG398"/>
    <mergeCell ref="BD397:BE398"/>
    <mergeCell ref="R399:S400"/>
    <mergeCell ref="P399:Q400"/>
    <mergeCell ref="N399:O400"/>
    <mergeCell ref="L399:M400"/>
    <mergeCell ref="J399:K400"/>
    <mergeCell ref="H399:I400"/>
    <mergeCell ref="AD399:AE400"/>
    <mergeCell ref="AB399:AC400"/>
    <mergeCell ref="Z399:AA400"/>
    <mergeCell ref="X399:Y400"/>
    <mergeCell ref="V399:W400"/>
    <mergeCell ref="T399:U400"/>
    <mergeCell ref="AP399:AQ400"/>
    <mergeCell ref="AN399:AO400"/>
    <mergeCell ref="AL399:AM400"/>
    <mergeCell ref="AJ399:AK400"/>
    <mergeCell ref="AH399:AI400"/>
    <mergeCell ref="AF399:AG400"/>
    <mergeCell ref="BB399:BC400"/>
    <mergeCell ref="AZ399:BA400"/>
    <mergeCell ref="AX399:AY400"/>
    <mergeCell ref="AV399:AW400"/>
    <mergeCell ref="AT399:AU400"/>
    <mergeCell ref="AR399:AS400"/>
    <mergeCell ref="AT395:AU396"/>
    <mergeCell ref="AR395:AS396"/>
    <mergeCell ref="F397:F398"/>
    <mergeCell ref="E397:E398"/>
    <mergeCell ref="C397:D397"/>
    <mergeCell ref="B397:B398"/>
    <mergeCell ref="C396:D396"/>
    <mergeCell ref="BL395:BN396"/>
    <mergeCell ref="BJ395:BK396"/>
    <mergeCell ref="BH395:BI396"/>
    <mergeCell ref="BF395:BG396"/>
    <mergeCell ref="BD395:BE396"/>
    <mergeCell ref="R397:S398"/>
    <mergeCell ref="P397:Q398"/>
    <mergeCell ref="N397:O398"/>
    <mergeCell ref="L397:M398"/>
    <mergeCell ref="J397:K398"/>
    <mergeCell ref="H397:I398"/>
    <mergeCell ref="AD397:AE398"/>
    <mergeCell ref="AB397:AC398"/>
    <mergeCell ref="Z397:AA398"/>
    <mergeCell ref="X397:Y398"/>
    <mergeCell ref="V397:W398"/>
    <mergeCell ref="T397:U398"/>
    <mergeCell ref="AP397:AQ398"/>
    <mergeCell ref="AN397:AO398"/>
    <mergeCell ref="AL397:AM398"/>
    <mergeCell ref="AJ397:AK398"/>
    <mergeCell ref="AH397:AI398"/>
    <mergeCell ref="AF397:AG398"/>
    <mergeCell ref="BB397:BC398"/>
    <mergeCell ref="AZ397:BA398"/>
    <mergeCell ref="C400:D400"/>
    <mergeCell ref="C393:D393"/>
    <mergeCell ref="B393:B394"/>
    <mergeCell ref="C392:D392"/>
    <mergeCell ref="BL391:BN392"/>
    <mergeCell ref="BJ391:BK392"/>
    <mergeCell ref="BH391:BI392"/>
    <mergeCell ref="BF391:BG392"/>
    <mergeCell ref="BD391:BE392"/>
    <mergeCell ref="R393:S394"/>
    <mergeCell ref="P393:Q394"/>
    <mergeCell ref="N393:O394"/>
    <mergeCell ref="L393:M394"/>
    <mergeCell ref="J393:K394"/>
    <mergeCell ref="H393:I394"/>
    <mergeCell ref="AD393:AE394"/>
    <mergeCell ref="AB393:AC394"/>
    <mergeCell ref="Z393:AA394"/>
    <mergeCell ref="X393:Y394"/>
    <mergeCell ref="V393:W394"/>
    <mergeCell ref="T393:U394"/>
    <mergeCell ref="AP393:AQ394"/>
    <mergeCell ref="AN393:AO394"/>
    <mergeCell ref="AL393:AM394"/>
    <mergeCell ref="AJ393:AK394"/>
    <mergeCell ref="AH393:AI394"/>
    <mergeCell ref="AF393:AG394"/>
    <mergeCell ref="BB393:BC394"/>
    <mergeCell ref="AZ393:BA394"/>
    <mergeCell ref="AX393:AY394"/>
    <mergeCell ref="AV393:AW394"/>
    <mergeCell ref="AT393:AU394"/>
    <mergeCell ref="AR393:AS394"/>
    <mergeCell ref="F395:F396"/>
    <mergeCell ref="E395:E396"/>
    <mergeCell ref="C395:D395"/>
    <mergeCell ref="B395:B396"/>
    <mergeCell ref="C394:D394"/>
    <mergeCell ref="BL393:BN394"/>
    <mergeCell ref="BJ393:BK394"/>
    <mergeCell ref="BH393:BI394"/>
    <mergeCell ref="BF393:BG394"/>
    <mergeCell ref="BD393:BE394"/>
    <mergeCell ref="R395:S396"/>
    <mergeCell ref="P395:Q396"/>
    <mergeCell ref="N395:O396"/>
    <mergeCell ref="L395:M396"/>
    <mergeCell ref="J395:K396"/>
    <mergeCell ref="H395:I396"/>
    <mergeCell ref="AD395:AE396"/>
    <mergeCell ref="AB395:AC396"/>
    <mergeCell ref="Z395:AA396"/>
    <mergeCell ref="X395:Y396"/>
    <mergeCell ref="V395:W396"/>
    <mergeCell ref="T395:U396"/>
    <mergeCell ref="AP395:AQ396"/>
    <mergeCell ref="AN395:AO396"/>
    <mergeCell ref="AL395:AM396"/>
    <mergeCell ref="AJ395:AK396"/>
    <mergeCell ref="AH395:AI396"/>
    <mergeCell ref="BB395:BC396"/>
    <mergeCell ref="F393:F394"/>
    <mergeCell ref="E393:E394"/>
    <mergeCell ref="BB389:BC390"/>
    <mergeCell ref="AZ389:BA390"/>
    <mergeCell ref="AX389:AY390"/>
    <mergeCell ref="AV389:AW390"/>
    <mergeCell ref="AT389:AU390"/>
    <mergeCell ref="AR389:AS390"/>
    <mergeCell ref="F391:F392"/>
    <mergeCell ref="E391:E392"/>
    <mergeCell ref="C391:D391"/>
    <mergeCell ref="B391:B392"/>
    <mergeCell ref="C390:D390"/>
    <mergeCell ref="BL389:BN390"/>
    <mergeCell ref="BJ389:BK390"/>
    <mergeCell ref="BH389:BI390"/>
    <mergeCell ref="BF389:BG390"/>
    <mergeCell ref="BD389:BE390"/>
    <mergeCell ref="R391:S392"/>
    <mergeCell ref="P391:Q392"/>
    <mergeCell ref="N391:O392"/>
    <mergeCell ref="L391:M392"/>
    <mergeCell ref="J391:K392"/>
    <mergeCell ref="H391:I392"/>
    <mergeCell ref="AD391:AE392"/>
    <mergeCell ref="AB391:AC392"/>
    <mergeCell ref="Z391:AA392"/>
    <mergeCell ref="X391:Y392"/>
    <mergeCell ref="V391:W392"/>
    <mergeCell ref="T391:U392"/>
    <mergeCell ref="AP391:AQ392"/>
    <mergeCell ref="AN391:AO392"/>
    <mergeCell ref="AL391:AM392"/>
    <mergeCell ref="AJ391:AK392"/>
    <mergeCell ref="AH391:AI392"/>
    <mergeCell ref="AF391:AG392"/>
    <mergeCell ref="BB391:BC392"/>
    <mergeCell ref="AZ391:BA392"/>
    <mergeCell ref="AX391:AY392"/>
    <mergeCell ref="AV391:AW392"/>
    <mergeCell ref="AT391:AU392"/>
    <mergeCell ref="AR391:AS392"/>
    <mergeCell ref="C384:D384"/>
    <mergeCell ref="H387:I388"/>
    <mergeCell ref="C387:D388"/>
    <mergeCell ref="B387:B388"/>
    <mergeCell ref="J388:K388"/>
    <mergeCell ref="N388:O388"/>
    <mergeCell ref="L388:M388"/>
    <mergeCell ref="J387:O387"/>
    <mergeCell ref="R388:S388"/>
    <mergeCell ref="AT387:AY387"/>
    <mergeCell ref="AN387:AS387"/>
    <mergeCell ref="AH387:AM387"/>
    <mergeCell ref="T388:U388"/>
    <mergeCell ref="AX388:AY388"/>
    <mergeCell ref="AV388:AW388"/>
    <mergeCell ref="AT388:AU388"/>
    <mergeCell ref="AR388:AS388"/>
    <mergeCell ref="AP388:AQ388"/>
    <mergeCell ref="AN388:AO388"/>
    <mergeCell ref="P388:Q388"/>
    <mergeCell ref="AF388:AG388"/>
    <mergeCell ref="AD388:AE388"/>
    <mergeCell ref="AB388:AC388"/>
    <mergeCell ref="X387:Y388"/>
    <mergeCell ref="V387:W388"/>
    <mergeCell ref="P387:U387"/>
    <mergeCell ref="AB387:AG387"/>
    <mergeCell ref="Z387:AA388"/>
    <mergeCell ref="AL388:AM388"/>
    <mergeCell ref="AJ388:AK388"/>
    <mergeCell ref="AH388:AI388"/>
    <mergeCell ref="F389:F390"/>
    <mergeCell ref="P389:Q390"/>
    <mergeCell ref="N389:O390"/>
    <mergeCell ref="L389:M390"/>
    <mergeCell ref="J389:K390"/>
    <mergeCell ref="H389:I390"/>
    <mergeCell ref="AD389:AE390"/>
    <mergeCell ref="E389:E390"/>
    <mergeCell ref="C389:D389"/>
    <mergeCell ref="B389:B390"/>
    <mergeCell ref="BD496:BE497"/>
    <mergeCell ref="BB496:BC497"/>
    <mergeCell ref="AZ496:BA497"/>
    <mergeCell ref="AX496:AY497"/>
    <mergeCell ref="R498:S498"/>
    <mergeCell ref="P498:Q498"/>
    <mergeCell ref="N498:O498"/>
    <mergeCell ref="L498:M498"/>
    <mergeCell ref="J498:K498"/>
    <mergeCell ref="H498:I498"/>
    <mergeCell ref="AD498:AE498"/>
    <mergeCell ref="AB498:AC498"/>
    <mergeCell ref="Z498:AA498"/>
    <mergeCell ref="X498:Y498"/>
    <mergeCell ref="V498:W498"/>
    <mergeCell ref="T498:U498"/>
    <mergeCell ref="AP498:AQ498"/>
    <mergeCell ref="AN498:AO498"/>
    <mergeCell ref="AL498:AM498"/>
    <mergeCell ref="AJ498:AK498"/>
    <mergeCell ref="AH498:AI498"/>
    <mergeCell ref="AF498:AG498"/>
    <mergeCell ref="BJ498:BK498"/>
    <mergeCell ref="BH498:BI498"/>
    <mergeCell ref="BF498:BG498"/>
    <mergeCell ref="BD498:BE498"/>
    <mergeCell ref="BB498:BC498"/>
    <mergeCell ref="AZ498:BA498"/>
    <mergeCell ref="BD488:BE489"/>
    <mergeCell ref="BB488:BC489"/>
    <mergeCell ref="AZ488:BA489"/>
    <mergeCell ref="AX488:AY489"/>
    <mergeCell ref="AV488:AW489"/>
    <mergeCell ref="H494:I495"/>
    <mergeCell ref="J494:K495"/>
    <mergeCell ref="L494:M495"/>
    <mergeCell ref="N494:O495"/>
    <mergeCell ref="P494:Q495"/>
    <mergeCell ref="R494:S495"/>
    <mergeCell ref="T494:U495"/>
    <mergeCell ref="V494:W495"/>
    <mergeCell ref="X494:Y495"/>
    <mergeCell ref="Z494:AA495"/>
    <mergeCell ref="AB494:AC495"/>
    <mergeCell ref="AD494:AE495"/>
    <mergeCell ref="AF494:AG495"/>
    <mergeCell ref="AH494:AI495"/>
    <mergeCell ref="AJ494:AK495"/>
    <mergeCell ref="AL494:AM495"/>
    <mergeCell ref="AN494:AO495"/>
    <mergeCell ref="AP494:AQ495"/>
    <mergeCell ref="AR494:AS495"/>
    <mergeCell ref="AT494:AU495"/>
    <mergeCell ref="AV494:AW495"/>
    <mergeCell ref="AX494:AY495"/>
    <mergeCell ref="AZ494:BA495"/>
    <mergeCell ref="AH490:AI491"/>
    <mergeCell ref="H490:I491"/>
    <mergeCell ref="F490:F491"/>
    <mergeCell ref="G490:G491"/>
    <mergeCell ref="AB490:AC491"/>
    <mergeCell ref="Z490:AA491"/>
    <mergeCell ref="X490:Y491"/>
    <mergeCell ref="V490:W491"/>
    <mergeCell ref="T490:U491"/>
    <mergeCell ref="R490:S491"/>
    <mergeCell ref="AF490:AG491"/>
    <mergeCell ref="AD490:AE491"/>
    <mergeCell ref="AZ490:BA491"/>
    <mergeCell ref="AX490:AY491"/>
    <mergeCell ref="AV490:AW491"/>
    <mergeCell ref="AT490:AU491"/>
    <mergeCell ref="AR490:AS491"/>
    <mergeCell ref="AP490:AQ491"/>
    <mergeCell ref="BL490:BN491"/>
    <mergeCell ref="BJ490:BK491"/>
    <mergeCell ref="BH490:BI491"/>
    <mergeCell ref="BF490:BG491"/>
    <mergeCell ref="BD490:BE491"/>
    <mergeCell ref="BB490:BC491"/>
    <mergeCell ref="L496:M497"/>
    <mergeCell ref="J496:K497"/>
    <mergeCell ref="H496:I497"/>
    <mergeCell ref="D496:E497"/>
    <mergeCell ref="B496:C497"/>
    <mergeCell ref="C491:D491"/>
    <mergeCell ref="E490:E491"/>
    <mergeCell ref="C490:D490"/>
    <mergeCell ref="B490:B491"/>
    <mergeCell ref="J490:K491"/>
    <mergeCell ref="X496:Y497"/>
    <mergeCell ref="V496:W497"/>
    <mergeCell ref="T496:U497"/>
    <mergeCell ref="R496:S497"/>
    <mergeCell ref="P496:Q497"/>
    <mergeCell ref="N496:O497"/>
    <mergeCell ref="AJ496:AK497"/>
    <mergeCell ref="AH496:AI497"/>
    <mergeCell ref="AF496:AG497"/>
    <mergeCell ref="AD496:AE497"/>
    <mergeCell ref="AB496:AC497"/>
    <mergeCell ref="Z496:AA497"/>
    <mergeCell ref="AV496:AW497"/>
    <mergeCell ref="AT496:AU497"/>
    <mergeCell ref="AR496:AS497"/>
    <mergeCell ref="AP496:AQ497"/>
    <mergeCell ref="AN496:AO497"/>
    <mergeCell ref="AL496:AM497"/>
    <mergeCell ref="B492:B493"/>
    <mergeCell ref="C492:D492"/>
    <mergeCell ref="E492:E493"/>
    <mergeCell ref="F492:F493"/>
    <mergeCell ref="G492:G493"/>
    <mergeCell ref="H492:I493"/>
    <mergeCell ref="B494:B495"/>
    <mergeCell ref="C494:D494"/>
    <mergeCell ref="E494:E495"/>
    <mergeCell ref="F494:F495"/>
    <mergeCell ref="G494:G495"/>
    <mergeCell ref="BF496:BG497"/>
    <mergeCell ref="B488:B489"/>
    <mergeCell ref="C487:D487"/>
    <mergeCell ref="BL486:BN487"/>
    <mergeCell ref="BJ486:BK487"/>
    <mergeCell ref="BH486:BI487"/>
    <mergeCell ref="BF486:BG487"/>
    <mergeCell ref="BD486:BE487"/>
    <mergeCell ref="BB486:BC487"/>
    <mergeCell ref="AZ486:BA487"/>
    <mergeCell ref="AX486:AY487"/>
    <mergeCell ref="J488:K489"/>
    <mergeCell ref="H488:I489"/>
    <mergeCell ref="F488:F489"/>
    <mergeCell ref="E488:E489"/>
    <mergeCell ref="C488:D488"/>
    <mergeCell ref="G488:G489"/>
    <mergeCell ref="C489:D489"/>
    <mergeCell ref="V488:W489"/>
    <mergeCell ref="T488:U489"/>
    <mergeCell ref="R488:S489"/>
    <mergeCell ref="P488:Q489"/>
    <mergeCell ref="N488:O489"/>
    <mergeCell ref="L488:M489"/>
    <mergeCell ref="AH488:AI489"/>
    <mergeCell ref="AF488:AG489"/>
    <mergeCell ref="AD488:AE489"/>
    <mergeCell ref="AB488:AC489"/>
    <mergeCell ref="Z488:AA489"/>
    <mergeCell ref="X488:Y489"/>
    <mergeCell ref="AT488:AU489"/>
    <mergeCell ref="AR488:AS489"/>
    <mergeCell ref="AP488:AQ489"/>
    <mergeCell ref="AN488:AO489"/>
    <mergeCell ref="AL488:AM489"/>
    <mergeCell ref="AJ488:AK489"/>
    <mergeCell ref="BL488:BN489"/>
    <mergeCell ref="BJ488:BK489"/>
    <mergeCell ref="BH488:BI489"/>
    <mergeCell ref="BF488:BG489"/>
    <mergeCell ref="B486:B487"/>
    <mergeCell ref="AN484:AO485"/>
    <mergeCell ref="AL484:AM485"/>
    <mergeCell ref="B482:B483"/>
    <mergeCell ref="C485:D485"/>
    <mergeCell ref="BJ484:BK485"/>
    <mergeCell ref="BH484:BI485"/>
    <mergeCell ref="BF484:BG485"/>
    <mergeCell ref="BD484:BE485"/>
    <mergeCell ref="BB484:BC485"/>
    <mergeCell ref="AZ484:BA485"/>
    <mergeCell ref="AX484:AY485"/>
    <mergeCell ref="L486:M487"/>
    <mergeCell ref="J486:K487"/>
    <mergeCell ref="H486:I487"/>
    <mergeCell ref="F486:F487"/>
    <mergeCell ref="E486:E487"/>
    <mergeCell ref="C486:D486"/>
    <mergeCell ref="G486:G487"/>
    <mergeCell ref="X486:Y487"/>
    <mergeCell ref="V486:W487"/>
    <mergeCell ref="T486:U487"/>
    <mergeCell ref="R486:S487"/>
    <mergeCell ref="P486:Q487"/>
    <mergeCell ref="N486:O487"/>
    <mergeCell ref="AJ486:AK487"/>
    <mergeCell ref="AH486:AI487"/>
    <mergeCell ref="AF486:AG487"/>
    <mergeCell ref="AD486:AE487"/>
    <mergeCell ref="AB486:AC487"/>
    <mergeCell ref="Z486:AA487"/>
    <mergeCell ref="AV486:AW487"/>
    <mergeCell ref="AT486:AU487"/>
    <mergeCell ref="AR486:AS487"/>
    <mergeCell ref="AP486:AQ487"/>
    <mergeCell ref="AN486:AO487"/>
    <mergeCell ref="AL486:AM487"/>
    <mergeCell ref="BJ480:BK481"/>
    <mergeCell ref="BH480:BI481"/>
    <mergeCell ref="BF480:BG481"/>
    <mergeCell ref="BD480:BE481"/>
    <mergeCell ref="BB480:BC481"/>
    <mergeCell ref="AZ480:BA481"/>
    <mergeCell ref="AX480:AY481"/>
    <mergeCell ref="L482:M483"/>
    <mergeCell ref="J482:K483"/>
    <mergeCell ref="H482:I483"/>
    <mergeCell ref="F482:F483"/>
    <mergeCell ref="E482:E483"/>
    <mergeCell ref="C482:D482"/>
    <mergeCell ref="G482:G483"/>
    <mergeCell ref="X482:Y483"/>
    <mergeCell ref="V482:W483"/>
    <mergeCell ref="T482:U483"/>
    <mergeCell ref="R482:S483"/>
    <mergeCell ref="P482:Q483"/>
    <mergeCell ref="N482:O483"/>
    <mergeCell ref="AJ482:AK483"/>
    <mergeCell ref="AH482:AI483"/>
    <mergeCell ref="AF482:AG483"/>
    <mergeCell ref="AD482:AE483"/>
    <mergeCell ref="AB482:AC483"/>
    <mergeCell ref="Z482:AA483"/>
    <mergeCell ref="AV482:AW483"/>
    <mergeCell ref="AT482:AU483"/>
    <mergeCell ref="AR482:AS483"/>
    <mergeCell ref="AP482:AQ483"/>
    <mergeCell ref="AN482:AO483"/>
    <mergeCell ref="AL482:AM483"/>
    <mergeCell ref="B484:B485"/>
    <mergeCell ref="C483:D483"/>
    <mergeCell ref="BJ482:BK483"/>
    <mergeCell ref="BH482:BI483"/>
    <mergeCell ref="BF482:BG483"/>
    <mergeCell ref="BD482:BE483"/>
    <mergeCell ref="BB482:BC483"/>
    <mergeCell ref="AZ482:BA483"/>
    <mergeCell ref="AX482:AY483"/>
    <mergeCell ref="L484:M485"/>
    <mergeCell ref="J484:K485"/>
    <mergeCell ref="H484:I485"/>
    <mergeCell ref="F484:F485"/>
    <mergeCell ref="E484:E485"/>
    <mergeCell ref="C484:D484"/>
    <mergeCell ref="G484:G485"/>
    <mergeCell ref="X484:Y485"/>
    <mergeCell ref="V484:W485"/>
    <mergeCell ref="T484:U485"/>
    <mergeCell ref="R484:S485"/>
    <mergeCell ref="P484:Q485"/>
    <mergeCell ref="N484:O485"/>
    <mergeCell ref="AJ484:AK485"/>
    <mergeCell ref="AH484:AI485"/>
    <mergeCell ref="AF484:AG485"/>
    <mergeCell ref="AD484:AE485"/>
    <mergeCell ref="AB484:AC485"/>
    <mergeCell ref="Z484:AA485"/>
    <mergeCell ref="AV484:AW485"/>
    <mergeCell ref="AT484:AU485"/>
    <mergeCell ref="AR484:AS485"/>
    <mergeCell ref="AP484:AQ485"/>
    <mergeCell ref="AX476:AY477"/>
    <mergeCell ref="L478:M479"/>
    <mergeCell ref="J478:K479"/>
    <mergeCell ref="H478:I479"/>
    <mergeCell ref="F478:F479"/>
    <mergeCell ref="E478:E479"/>
    <mergeCell ref="C478:D478"/>
    <mergeCell ref="G478:G479"/>
    <mergeCell ref="X478:Y479"/>
    <mergeCell ref="V478:W479"/>
    <mergeCell ref="T478:U479"/>
    <mergeCell ref="R478:S479"/>
    <mergeCell ref="P478:Q479"/>
    <mergeCell ref="N478:O479"/>
    <mergeCell ref="AJ478:AK479"/>
    <mergeCell ref="AH478:AI479"/>
    <mergeCell ref="AF478:AG479"/>
    <mergeCell ref="AD478:AE479"/>
    <mergeCell ref="AB478:AC479"/>
    <mergeCell ref="Z478:AA479"/>
    <mergeCell ref="AV478:AW479"/>
    <mergeCell ref="AT478:AU479"/>
    <mergeCell ref="AR478:AS479"/>
    <mergeCell ref="AP478:AQ479"/>
    <mergeCell ref="AN478:AO479"/>
    <mergeCell ref="AL478:AM479"/>
    <mergeCell ref="B480:B481"/>
    <mergeCell ref="C479:D479"/>
    <mergeCell ref="BL478:BN479"/>
    <mergeCell ref="BJ478:BK479"/>
    <mergeCell ref="BH478:BI479"/>
    <mergeCell ref="BF478:BG479"/>
    <mergeCell ref="BD478:BE479"/>
    <mergeCell ref="BB478:BC479"/>
    <mergeCell ref="AZ478:BA479"/>
    <mergeCell ref="AX478:AY479"/>
    <mergeCell ref="L480:M481"/>
    <mergeCell ref="J480:K481"/>
    <mergeCell ref="H480:I481"/>
    <mergeCell ref="F480:F481"/>
    <mergeCell ref="E480:E481"/>
    <mergeCell ref="C480:D480"/>
    <mergeCell ref="G480:G481"/>
    <mergeCell ref="X480:Y481"/>
    <mergeCell ref="V480:W481"/>
    <mergeCell ref="T480:U481"/>
    <mergeCell ref="R480:S481"/>
    <mergeCell ref="P480:Q481"/>
    <mergeCell ref="N480:O481"/>
    <mergeCell ref="AJ480:AK481"/>
    <mergeCell ref="AH480:AI481"/>
    <mergeCell ref="AF480:AG481"/>
    <mergeCell ref="AD480:AE481"/>
    <mergeCell ref="AB480:AC481"/>
    <mergeCell ref="Z480:AA481"/>
    <mergeCell ref="AV480:AW481"/>
    <mergeCell ref="AT480:AU481"/>
    <mergeCell ref="AR480:AS481"/>
    <mergeCell ref="AP480:AQ481"/>
    <mergeCell ref="AN480:AO481"/>
    <mergeCell ref="AL480:AM481"/>
    <mergeCell ref="B478:B479"/>
    <mergeCell ref="C481:D481"/>
    <mergeCell ref="BL480:BN481"/>
    <mergeCell ref="F474:F475"/>
    <mergeCell ref="E474:E475"/>
    <mergeCell ref="C474:D474"/>
    <mergeCell ref="G474:G475"/>
    <mergeCell ref="X474:Y475"/>
    <mergeCell ref="V474:W475"/>
    <mergeCell ref="T474:U475"/>
    <mergeCell ref="R474:S475"/>
    <mergeCell ref="P474:Q475"/>
    <mergeCell ref="N474:O475"/>
    <mergeCell ref="AJ474:AK475"/>
    <mergeCell ref="AH474:AI475"/>
    <mergeCell ref="AF474:AG475"/>
    <mergeCell ref="AD474:AE475"/>
    <mergeCell ref="AB474:AC475"/>
    <mergeCell ref="Z474:AA475"/>
    <mergeCell ref="AV474:AW475"/>
    <mergeCell ref="AT474:AU475"/>
    <mergeCell ref="AR474:AS475"/>
    <mergeCell ref="AP474:AQ475"/>
    <mergeCell ref="AN474:AO475"/>
    <mergeCell ref="AL474:AM475"/>
    <mergeCell ref="B476:B477"/>
    <mergeCell ref="C475:D475"/>
    <mergeCell ref="BJ474:BK475"/>
    <mergeCell ref="BH474:BI475"/>
    <mergeCell ref="BF474:BG475"/>
    <mergeCell ref="BD474:BE475"/>
    <mergeCell ref="BB474:BC475"/>
    <mergeCell ref="AZ474:BA475"/>
    <mergeCell ref="AX474:AY475"/>
    <mergeCell ref="L476:M477"/>
    <mergeCell ref="J476:K477"/>
    <mergeCell ref="H476:I477"/>
    <mergeCell ref="F476:F477"/>
    <mergeCell ref="E476:E477"/>
    <mergeCell ref="C476:D476"/>
    <mergeCell ref="G476:G477"/>
    <mergeCell ref="X476:Y477"/>
    <mergeCell ref="V476:W477"/>
    <mergeCell ref="T476:U477"/>
    <mergeCell ref="R476:S477"/>
    <mergeCell ref="P476:Q477"/>
    <mergeCell ref="N476:O477"/>
    <mergeCell ref="AJ476:AK477"/>
    <mergeCell ref="AH476:AI477"/>
    <mergeCell ref="AF476:AG477"/>
    <mergeCell ref="AD476:AE477"/>
    <mergeCell ref="AB476:AC477"/>
    <mergeCell ref="Z476:AA477"/>
    <mergeCell ref="AV476:AW477"/>
    <mergeCell ref="AT476:AU477"/>
    <mergeCell ref="AR476:AS477"/>
    <mergeCell ref="AP476:AQ477"/>
    <mergeCell ref="AN476:AO477"/>
    <mergeCell ref="AL476:AM477"/>
    <mergeCell ref="B474:B475"/>
    <mergeCell ref="C477:D477"/>
    <mergeCell ref="BJ476:BK477"/>
    <mergeCell ref="BH476:BI477"/>
    <mergeCell ref="BF476:BG477"/>
    <mergeCell ref="BD476:BE477"/>
    <mergeCell ref="BB476:BC477"/>
    <mergeCell ref="AZ476:BA477"/>
    <mergeCell ref="F470:F471"/>
    <mergeCell ref="E470:E471"/>
    <mergeCell ref="C470:D470"/>
    <mergeCell ref="G470:G471"/>
    <mergeCell ref="X470:Y471"/>
    <mergeCell ref="V470:W471"/>
    <mergeCell ref="T470:U471"/>
    <mergeCell ref="R470:S471"/>
    <mergeCell ref="P470:Q471"/>
    <mergeCell ref="N470:O471"/>
    <mergeCell ref="AJ470:AK471"/>
    <mergeCell ref="AH470:AI471"/>
    <mergeCell ref="AF470:AG471"/>
    <mergeCell ref="AD470:AE471"/>
    <mergeCell ref="AB470:AC471"/>
    <mergeCell ref="Z470:AA471"/>
    <mergeCell ref="AV470:AW471"/>
    <mergeCell ref="AT470:AU471"/>
    <mergeCell ref="AR470:AS471"/>
    <mergeCell ref="AP470:AQ471"/>
    <mergeCell ref="AN470:AO471"/>
    <mergeCell ref="AL470:AM471"/>
    <mergeCell ref="B472:B473"/>
    <mergeCell ref="C471:D471"/>
    <mergeCell ref="BJ470:BK471"/>
    <mergeCell ref="BH470:BI471"/>
    <mergeCell ref="BF470:BG471"/>
    <mergeCell ref="BD470:BE471"/>
    <mergeCell ref="BB470:BC471"/>
    <mergeCell ref="AZ470:BA471"/>
    <mergeCell ref="AX470:AY471"/>
    <mergeCell ref="L472:M473"/>
    <mergeCell ref="J472:K473"/>
    <mergeCell ref="H472:I473"/>
    <mergeCell ref="F472:F473"/>
    <mergeCell ref="E472:E473"/>
    <mergeCell ref="C472:D472"/>
    <mergeCell ref="G472:G473"/>
    <mergeCell ref="X472:Y473"/>
    <mergeCell ref="V472:W473"/>
    <mergeCell ref="T472:U473"/>
    <mergeCell ref="R472:S473"/>
    <mergeCell ref="P472:Q473"/>
    <mergeCell ref="N472:O473"/>
    <mergeCell ref="AJ472:AK473"/>
    <mergeCell ref="AH472:AI473"/>
    <mergeCell ref="AF472:AG473"/>
    <mergeCell ref="AD472:AE473"/>
    <mergeCell ref="AB472:AC473"/>
    <mergeCell ref="Z472:AA473"/>
    <mergeCell ref="AV472:AW473"/>
    <mergeCell ref="AT472:AU473"/>
    <mergeCell ref="AR472:AS473"/>
    <mergeCell ref="AP472:AQ473"/>
    <mergeCell ref="AN472:AO473"/>
    <mergeCell ref="AL472:AM473"/>
    <mergeCell ref="B470:B471"/>
    <mergeCell ref="C473:D473"/>
    <mergeCell ref="BJ472:BK473"/>
    <mergeCell ref="BH472:BI473"/>
    <mergeCell ref="BF472:BG473"/>
    <mergeCell ref="BD472:BE473"/>
    <mergeCell ref="BB472:BC473"/>
    <mergeCell ref="AZ472:BA473"/>
    <mergeCell ref="B468:B469"/>
    <mergeCell ref="C467:D467"/>
    <mergeCell ref="BL466:BN467"/>
    <mergeCell ref="BJ466:BK467"/>
    <mergeCell ref="BH466:BI467"/>
    <mergeCell ref="BF466:BG467"/>
    <mergeCell ref="BD466:BE467"/>
    <mergeCell ref="BB466:BC467"/>
    <mergeCell ref="AZ466:BA467"/>
    <mergeCell ref="AX466:AY467"/>
    <mergeCell ref="L468:M469"/>
    <mergeCell ref="J468:K469"/>
    <mergeCell ref="H468:I469"/>
    <mergeCell ref="F468:F469"/>
    <mergeCell ref="E468:E469"/>
    <mergeCell ref="C468:D468"/>
    <mergeCell ref="G468:G469"/>
    <mergeCell ref="X468:Y469"/>
    <mergeCell ref="V468:W469"/>
    <mergeCell ref="T468:U469"/>
    <mergeCell ref="R468:S469"/>
    <mergeCell ref="P468:Q469"/>
    <mergeCell ref="N468:O469"/>
    <mergeCell ref="AJ468:AK469"/>
    <mergeCell ref="AH468:AI469"/>
    <mergeCell ref="AF468:AG469"/>
    <mergeCell ref="AD468:AE469"/>
    <mergeCell ref="AB468:AC469"/>
    <mergeCell ref="Z468:AA469"/>
    <mergeCell ref="AV468:AW469"/>
    <mergeCell ref="AT468:AU469"/>
    <mergeCell ref="AR468:AS469"/>
    <mergeCell ref="AP468:AQ469"/>
    <mergeCell ref="AN468:AO469"/>
    <mergeCell ref="AL468:AM469"/>
    <mergeCell ref="B466:B467"/>
    <mergeCell ref="C469:D469"/>
    <mergeCell ref="BL468:BN469"/>
    <mergeCell ref="BJ468:BK469"/>
    <mergeCell ref="BH468:BI469"/>
    <mergeCell ref="BF468:BG469"/>
    <mergeCell ref="BD468:BE469"/>
    <mergeCell ref="BB468:BC469"/>
    <mergeCell ref="AZ468:BA469"/>
    <mergeCell ref="AX468:AY469"/>
    <mergeCell ref="B462:B463"/>
    <mergeCell ref="C465:D465"/>
    <mergeCell ref="BL464:BN465"/>
    <mergeCell ref="BJ464:BK465"/>
    <mergeCell ref="BH464:BI465"/>
    <mergeCell ref="BF464:BG465"/>
    <mergeCell ref="BD464:BE465"/>
    <mergeCell ref="BB464:BC465"/>
    <mergeCell ref="AZ464:BA465"/>
    <mergeCell ref="AX464:AY465"/>
    <mergeCell ref="L466:M467"/>
    <mergeCell ref="J466:K467"/>
    <mergeCell ref="H466:I467"/>
    <mergeCell ref="F466:F467"/>
    <mergeCell ref="E466:E467"/>
    <mergeCell ref="C466:D466"/>
    <mergeCell ref="G466:G467"/>
    <mergeCell ref="X466:Y467"/>
    <mergeCell ref="V466:W467"/>
    <mergeCell ref="T466:U467"/>
    <mergeCell ref="R466:S467"/>
    <mergeCell ref="P466:Q467"/>
    <mergeCell ref="N466:O467"/>
    <mergeCell ref="AJ466:AK467"/>
    <mergeCell ref="AH466:AI467"/>
    <mergeCell ref="AF466:AG467"/>
    <mergeCell ref="AD466:AE467"/>
    <mergeCell ref="AB466:AC467"/>
    <mergeCell ref="Z466:AA467"/>
    <mergeCell ref="AV466:AW467"/>
    <mergeCell ref="AT466:AU467"/>
    <mergeCell ref="AR466:AS467"/>
    <mergeCell ref="AP466:AQ467"/>
    <mergeCell ref="AN466:AO467"/>
    <mergeCell ref="AL466:AM467"/>
    <mergeCell ref="BL460:BN461"/>
    <mergeCell ref="BJ460:BK461"/>
    <mergeCell ref="BH460:BI461"/>
    <mergeCell ref="BF460:BG461"/>
    <mergeCell ref="BD460:BE461"/>
    <mergeCell ref="BB460:BC461"/>
    <mergeCell ref="AZ460:BA461"/>
    <mergeCell ref="AX460:AY461"/>
    <mergeCell ref="L462:M463"/>
    <mergeCell ref="J462:K463"/>
    <mergeCell ref="H462:I463"/>
    <mergeCell ref="F462:F463"/>
    <mergeCell ref="E462:E463"/>
    <mergeCell ref="C462:D462"/>
    <mergeCell ref="X462:Y463"/>
    <mergeCell ref="V462:W463"/>
    <mergeCell ref="T462:U463"/>
    <mergeCell ref="R462:S463"/>
    <mergeCell ref="P462:Q463"/>
    <mergeCell ref="N462:O463"/>
    <mergeCell ref="AJ462:AK463"/>
    <mergeCell ref="AH462:AI463"/>
    <mergeCell ref="AF462:AG463"/>
    <mergeCell ref="AD462:AE463"/>
    <mergeCell ref="AB462:AC463"/>
    <mergeCell ref="Z462:AA463"/>
    <mergeCell ref="AV462:AW463"/>
    <mergeCell ref="AT462:AU463"/>
    <mergeCell ref="AR462:AS463"/>
    <mergeCell ref="AP462:AQ463"/>
    <mergeCell ref="AN462:AO463"/>
    <mergeCell ref="AL462:AM463"/>
    <mergeCell ref="B464:B465"/>
    <mergeCell ref="C463:D463"/>
    <mergeCell ref="BL462:BN463"/>
    <mergeCell ref="BJ462:BK463"/>
    <mergeCell ref="BH462:BI463"/>
    <mergeCell ref="BF462:BG463"/>
    <mergeCell ref="BD462:BE463"/>
    <mergeCell ref="BB462:BC463"/>
    <mergeCell ref="AZ462:BA463"/>
    <mergeCell ref="AX462:AY463"/>
    <mergeCell ref="L464:M465"/>
    <mergeCell ref="J464:K465"/>
    <mergeCell ref="H464:I465"/>
    <mergeCell ref="F464:F465"/>
    <mergeCell ref="E464:E465"/>
    <mergeCell ref="C464:D464"/>
    <mergeCell ref="G464:G465"/>
    <mergeCell ref="X464:Y465"/>
    <mergeCell ref="V464:W465"/>
    <mergeCell ref="T464:U465"/>
    <mergeCell ref="R464:S465"/>
    <mergeCell ref="P464:Q465"/>
    <mergeCell ref="N464:O465"/>
    <mergeCell ref="AJ464:AK465"/>
    <mergeCell ref="AH464:AI465"/>
    <mergeCell ref="AF464:AG465"/>
    <mergeCell ref="AD464:AE465"/>
    <mergeCell ref="AB464:AC465"/>
    <mergeCell ref="Z464:AA465"/>
    <mergeCell ref="AV464:AW465"/>
    <mergeCell ref="AT464:AU465"/>
    <mergeCell ref="AR464:AS465"/>
    <mergeCell ref="F458:F459"/>
    <mergeCell ref="E458:E459"/>
    <mergeCell ref="C458:D458"/>
    <mergeCell ref="X458:Y459"/>
    <mergeCell ref="V458:W459"/>
    <mergeCell ref="T458:U459"/>
    <mergeCell ref="R458:S459"/>
    <mergeCell ref="P458:Q459"/>
    <mergeCell ref="N458:O459"/>
    <mergeCell ref="AJ458:AK459"/>
    <mergeCell ref="AH458:AI459"/>
    <mergeCell ref="AF458:AG459"/>
    <mergeCell ref="AD458:AE459"/>
    <mergeCell ref="AB458:AC459"/>
    <mergeCell ref="Z458:AA459"/>
    <mergeCell ref="AV458:AW459"/>
    <mergeCell ref="AT458:AU459"/>
    <mergeCell ref="AR458:AS459"/>
    <mergeCell ref="AP458:AQ459"/>
    <mergeCell ref="AN458:AO459"/>
    <mergeCell ref="AL458:AM459"/>
    <mergeCell ref="B460:B461"/>
    <mergeCell ref="C459:D459"/>
    <mergeCell ref="BJ458:BK459"/>
    <mergeCell ref="BH458:BI459"/>
    <mergeCell ref="BF458:BG459"/>
    <mergeCell ref="BD458:BE459"/>
    <mergeCell ref="BB458:BC459"/>
    <mergeCell ref="AZ458:BA459"/>
    <mergeCell ref="AX458:AY459"/>
    <mergeCell ref="L460:M461"/>
    <mergeCell ref="J460:K461"/>
    <mergeCell ref="H460:I461"/>
    <mergeCell ref="F460:F461"/>
    <mergeCell ref="E460:E461"/>
    <mergeCell ref="C460:D460"/>
    <mergeCell ref="X460:Y461"/>
    <mergeCell ref="V460:W461"/>
    <mergeCell ref="T460:U461"/>
    <mergeCell ref="R460:S461"/>
    <mergeCell ref="P460:Q461"/>
    <mergeCell ref="N460:O461"/>
    <mergeCell ref="AJ460:AK461"/>
    <mergeCell ref="AH460:AI461"/>
    <mergeCell ref="AF460:AG461"/>
    <mergeCell ref="AD460:AE461"/>
    <mergeCell ref="AB460:AC461"/>
    <mergeCell ref="Z460:AA461"/>
    <mergeCell ref="AV460:AW461"/>
    <mergeCell ref="AT460:AU461"/>
    <mergeCell ref="AR460:AS461"/>
    <mergeCell ref="AP460:AQ461"/>
    <mergeCell ref="AN460:AO461"/>
    <mergeCell ref="AL460:AM461"/>
    <mergeCell ref="B458:B459"/>
    <mergeCell ref="C461:D461"/>
    <mergeCell ref="F450:F451"/>
    <mergeCell ref="B450:B451"/>
    <mergeCell ref="J451:K451"/>
    <mergeCell ref="N451:O451"/>
    <mergeCell ref="L451:M451"/>
    <mergeCell ref="J450:O450"/>
    <mergeCell ref="B456:B457"/>
    <mergeCell ref="C455:D455"/>
    <mergeCell ref="BL454:BN455"/>
    <mergeCell ref="BJ454:BK455"/>
    <mergeCell ref="BH454:BI455"/>
    <mergeCell ref="BF454:BG455"/>
    <mergeCell ref="BD454:BE455"/>
    <mergeCell ref="BB454:BC455"/>
    <mergeCell ref="AZ454:BA455"/>
    <mergeCell ref="AX454:AY455"/>
    <mergeCell ref="L456:M457"/>
    <mergeCell ref="J456:K457"/>
    <mergeCell ref="H456:I457"/>
    <mergeCell ref="F456:F457"/>
    <mergeCell ref="E456:E457"/>
    <mergeCell ref="C456:D456"/>
    <mergeCell ref="X456:Y457"/>
    <mergeCell ref="V456:W457"/>
    <mergeCell ref="T456:U457"/>
    <mergeCell ref="R456:S457"/>
    <mergeCell ref="P456:Q457"/>
    <mergeCell ref="N456:O457"/>
    <mergeCell ref="AJ456:AK457"/>
    <mergeCell ref="AH456:AI457"/>
    <mergeCell ref="AF456:AG457"/>
    <mergeCell ref="AD456:AE457"/>
    <mergeCell ref="AB456:AC457"/>
    <mergeCell ref="Z456:AA457"/>
    <mergeCell ref="AV456:AW457"/>
    <mergeCell ref="AT456:AU457"/>
    <mergeCell ref="AR456:AS457"/>
    <mergeCell ref="AP456:AQ457"/>
    <mergeCell ref="AN456:AO457"/>
    <mergeCell ref="AL456:AM457"/>
    <mergeCell ref="C457:D457"/>
    <mergeCell ref="BL456:BN457"/>
    <mergeCell ref="BJ456:BK457"/>
    <mergeCell ref="BH456:BI457"/>
    <mergeCell ref="BF456:BG457"/>
    <mergeCell ref="BD456:BE457"/>
    <mergeCell ref="BB456:BC457"/>
    <mergeCell ref="AZ456:BA457"/>
    <mergeCell ref="AX456:AY457"/>
    <mergeCell ref="G450:G451"/>
    <mergeCell ref="BF450:BK450"/>
    <mergeCell ref="AZ450:BE450"/>
    <mergeCell ref="AT450:AY450"/>
    <mergeCell ref="AN450:AS450"/>
    <mergeCell ref="AH450:AM450"/>
    <mergeCell ref="T451:U451"/>
    <mergeCell ref="AX451:AY451"/>
    <mergeCell ref="V452:W453"/>
    <mergeCell ref="T452:U453"/>
    <mergeCell ref="AV452:AW453"/>
    <mergeCell ref="AT452:AU453"/>
    <mergeCell ref="AR452:AS453"/>
    <mergeCell ref="AP452:AQ453"/>
    <mergeCell ref="AN452:AO453"/>
    <mergeCell ref="B454:B455"/>
    <mergeCell ref="C453:D453"/>
    <mergeCell ref="BJ452:BK453"/>
    <mergeCell ref="BH452:BI453"/>
    <mergeCell ref="BF452:BG453"/>
    <mergeCell ref="BD452:BE453"/>
    <mergeCell ref="BB452:BC453"/>
    <mergeCell ref="AZ452:BA453"/>
    <mergeCell ref="AX452:AY453"/>
    <mergeCell ref="L454:M455"/>
    <mergeCell ref="J454:K455"/>
    <mergeCell ref="H454:I455"/>
    <mergeCell ref="F454:F455"/>
    <mergeCell ref="E454:E455"/>
    <mergeCell ref="C454:D454"/>
    <mergeCell ref="X454:Y455"/>
    <mergeCell ref="V454:W455"/>
    <mergeCell ref="T454:U455"/>
    <mergeCell ref="R454:S455"/>
    <mergeCell ref="P454:Q455"/>
    <mergeCell ref="N454:O455"/>
    <mergeCell ref="AJ454:AK455"/>
    <mergeCell ref="AH454:AI455"/>
    <mergeCell ref="AF454:AG455"/>
    <mergeCell ref="AD454:AE455"/>
    <mergeCell ref="AB454:AC455"/>
    <mergeCell ref="Z454:AA455"/>
    <mergeCell ref="AV454:AW455"/>
    <mergeCell ref="AT454:AU455"/>
    <mergeCell ref="AR454:AS455"/>
    <mergeCell ref="AP454:AQ455"/>
    <mergeCell ref="AN454:AO455"/>
    <mergeCell ref="AL454:AM455"/>
    <mergeCell ref="B564:C564"/>
    <mergeCell ref="N562:O562"/>
    <mergeCell ref="L562:M562"/>
    <mergeCell ref="J562:K562"/>
    <mergeCell ref="D562:E562"/>
    <mergeCell ref="BJ561:BK561"/>
    <mergeCell ref="BH561:BI561"/>
    <mergeCell ref="BF561:BG561"/>
    <mergeCell ref="BD561:BE561"/>
    <mergeCell ref="BB561:BC561"/>
    <mergeCell ref="H566:J566"/>
    <mergeCell ref="D566:E566"/>
    <mergeCell ref="W566:Y566"/>
    <mergeCell ref="S566:U566"/>
    <mergeCell ref="L564:N564"/>
    <mergeCell ref="H564:J564"/>
    <mergeCell ref="D564:E564"/>
    <mergeCell ref="O564:R564"/>
    <mergeCell ref="B566:C566"/>
    <mergeCell ref="W564:Y564"/>
    <mergeCell ref="S564:U564"/>
    <mergeCell ref="O566:R566"/>
    <mergeCell ref="L566:N566"/>
    <mergeCell ref="T553:U554"/>
    <mergeCell ref="R553:S554"/>
    <mergeCell ref="P553:Q554"/>
    <mergeCell ref="N553:O554"/>
    <mergeCell ref="AJ553:AK554"/>
    <mergeCell ref="AH553:AI554"/>
    <mergeCell ref="AF553:AG554"/>
    <mergeCell ref="AD553:AE554"/>
    <mergeCell ref="AB553:AC554"/>
    <mergeCell ref="Z553:AA554"/>
    <mergeCell ref="AV553:AW554"/>
    <mergeCell ref="AT553:AU554"/>
    <mergeCell ref="AR553:AS554"/>
    <mergeCell ref="AP553:AQ554"/>
    <mergeCell ref="AN553:AO554"/>
    <mergeCell ref="AL553:AM554"/>
    <mergeCell ref="B559:C560"/>
    <mergeCell ref="C554:D554"/>
    <mergeCell ref="E555:E556"/>
    <mergeCell ref="F555:F556"/>
    <mergeCell ref="BL553:BN554"/>
    <mergeCell ref="BJ553:BK554"/>
    <mergeCell ref="BH553:BI554"/>
    <mergeCell ref="BF553:BG554"/>
    <mergeCell ref="BD553:BE554"/>
    <mergeCell ref="BB553:BC554"/>
    <mergeCell ref="AZ553:BA554"/>
    <mergeCell ref="AX553:AY554"/>
    <mergeCell ref="P559:Q560"/>
    <mergeCell ref="N559:O560"/>
    <mergeCell ref="L559:M560"/>
    <mergeCell ref="J559:K560"/>
    <mergeCell ref="H559:I560"/>
    <mergeCell ref="D559:E560"/>
    <mergeCell ref="AB559:AC560"/>
    <mergeCell ref="Z559:AA560"/>
    <mergeCell ref="X559:Y560"/>
    <mergeCell ref="V559:W560"/>
    <mergeCell ref="T559:U560"/>
    <mergeCell ref="R559:S560"/>
    <mergeCell ref="AN559:AO560"/>
    <mergeCell ref="AL559:AM560"/>
    <mergeCell ref="AJ559:AK560"/>
    <mergeCell ref="AH559:AI560"/>
    <mergeCell ref="AF559:AG560"/>
    <mergeCell ref="AD559:AE560"/>
    <mergeCell ref="AZ559:BA560"/>
    <mergeCell ref="AX559:AY560"/>
    <mergeCell ref="AV559:AW560"/>
    <mergeCell ref="AT559:AU560"/>
    <mergeCell ref="AR559:AS560"/>
    <mergeCell ref="AP559:AQ560"/>
    <mergeCell ref="BL559:BN560"/>
    <mergeCell ref="BJ559:BK560"/>
    <mergeCell ref="BH559:BI560"/>
    <mergeCell ref="BF559:BG560"/>
    <mergeCell ref="BD559:BE560"/>
    <mergeCell ref="BB559:BC560"/>
    <mergeCell ref="AB557:AC558"/>
    <mergeCell ref="AD557:AE558"/>
    <mergeCell ref="AF557:AG558"/>
    <mergeCell ref="AH557:AI558"/>
    <mergeCell ref="AJ557:AK558"/>
    <mergeCell ref="AL557:AM558"/>
    <mergeCell ref="AN557:AO558"/>
    <mergeCell ref="AP557:AQ558"/>
    <mergeCell ref="BL555:BN556"/>
    <mergeCell ref="B547:B548"/>
    <mergeCell ref="P551:Q552"/>
    <mergeCell ref="N551:O552"/>
    <mergeCell ref="L551:M552"/>
    <mergeCell ref="AN551:AO552"/>
    <mergeCell ref="AL551:AM552"/>
    <mergeCell ref="AJ551:AK552"/>
    <mergeCell ref="AH551:AI552"/>
    <mergeCell ref="J551:K552"/>
    <mergeCell ref="H551:I552"/>
    <mergeCell ref="F551:F552"/>
    <mergeCell ref="G551:G552"/>
    <mergeCell ref="AB551:AC552"/>
    <mergeCell ref="Z551:AA552"/>
    <mergeCell ref="X551:Y552"/>
    <mergeCell ref="V551:W552"/>
    <mergeCell ref="T551:U552"/>
    <mergeCell ref="R551:S552"/>
    <mergeCell ref="BB551:BC552"/>
    <mergeCell ref="AF551:AG552"/>
    <mergeCell ref="AD551:AE552"/>
    <mergeCell ref="AZ551:BA552"/>
    <mergeCell ref="AX551:AY552"/>
    <mergeCell ref="AV551:AW552"/>
    <mergeCell ref="AT551:AU552"/>
    <mergeCell ref="AR551:AS552"/>
    <mergeCell ref="AP551:AQ552"/>
    <mergeCell ref="B553:B554"/>
    <mergeCell ref="C552:D552"/>
    <mergeCell ref="E551:E552"/>
    <mergeCell ref="C551:D551"/>
    <mergeCell ref="B551:B552"/>
    <mergeCell ref="L547:M548"/>
    <mergeCell ref="J547:K548"/>
    <mergeCell ref="H547:I548"/>
    <mergeCell ref="F547:F548"/>
    <mergeCell ref="E547:E548"/>
    <mergeCell ref="C547:D547"/>
    <mergeCell ref="G547:G548"/>
    <mergeCell ref="X547:Y548"/>
    <mergeCell ref="V547:W548"/>
    <mergeCell ref="T547:U548"/>
    <mergeCell ref="R547:S548"/>
    <mergeCell ref="P547:Q548"/>
    <mergeCell ref="N547:O548"/>
    <mergeCell ref="AJ547:AK548"/>
    <mergeCell ref="AH547:AI548"/>
    <mergeCell ref="AF547:AG548"/>
    <mergeCell ref="AD547:AE548"/>
    <mergeCell ref="AB547:AC548"/>
    <mergeCell ref="Z547:AA548"/>
    <mergeCell ref="AV547:AW548"/>
    <mergeCell ref="AT547:AU548"/>
    <mergeCell ref="AR547:AS548"/>
    <mergeCell ref="AP547:AQ548"/>
    <mergeCell ref="AN547:AO548"/>
    <mergeCell ref="AL547:AM548"/>
    <mergeCell ref="B549:B550"/>
    <mergeCell ref="C548:D548"/>
    <mergeCell ref="E553:E554"/>
    <mergeCell ref="C553:D553"/>
    <mergeCell ref="G553:G554"/>
    <mergeCell ref="X553:Y554"/>
    <mergeCell ref="V553:W554"/>
    <mergeCell ref="BJ545:BK546"/>
    <mergeCell ref="BH545:BI546"/>
    <mergeCell ref="BF545:BG546"/>
    <mergeCell ref="BD545:BE546"/>
    <mergeCell ref="BB545:BC546"/>
    <mergeCell ref="AZ545:BA546"/>
    <mergeCell ref="AX545:AY546"/>
    <mergeCell ref="BJ547:BK548"/>
    <mergeCell ref="BH547:BI548"/>
    <mergeCell ref="BF547:BG548"/>
    <mergeCell ref="BD547:BE548"/>
    <mergeCell ref="BB547:BC548"/>
    <mergeCell ref="AZ547:BA548"/>
    <mergeCell ref="AX547:AY548"/>
    <mergeCell ref="J549:K550"/>
    <mergeCell ref="H549:I550"/>
    <mergeCell ref="F549:F550"/>
    <mergeCell ref="E549:E550"/>
    <mergeCell ref="C549:D549"/>
    <mergeCell ref="G549:G550"/>
    <mergeCell ref="C550:D550"/>
    <mergeCell ref="V549:W550"/>
    <mergeCell ref="T549:U550"/>
    <mergeCell ref="R549:S550"/>
    <mergeCell ref="P549:Q550"/>
    <mergeCell ref="N549:O550"/>
    <mergeCell ref="L549:M550"/>
    <mergeCell ref="AH549:AI550"/>
    <mergeCell ref="AF549:AG550"/>
    <mergeCell ref="AD549:AE550"/>
    <mergeCell ref="AB549:AC550"/>
    <mergeCell ref="Z549:AA550"/>
    <mergeCell ref="X549:Y550"/>
    <mergeCell ref="AT549:AU550"/>
    <mergeCell ref="AR549:AS550"/>
    <mergeCell ref="AP549:AQ550"/>
    <mergeCell ref="AN549:AO550"/>
    <mergeCell ref="AL549:AM550"/>
    <mergeCell ref="AJ549:AK550"/>
    <mergeCell ref="BJ549:BK550"/>
    <mergeCell ref="BH549:BI550"/>
    <mergeCell ref="BF549:BG550"/>
    <mergeCell ref="BD549:BE550"/>
    <mergeCell ref="BB549:BC550"/>
    <mergeCell ref="AZ549:BA550"/>
    <mergeCell ref="AX549:AY550"/>
    <mergeCell ref="AV549:AW550"/>
    <mergeCell ref="BB541:BC542"/>
    <mergeCell ref="AZ541:BA542"/>
    <mergeCell ref="AX541:AY542"/>
    <mergeCell ref="L543:M544"/>
    <mergeCell ref="J543:K544"/>
    <mergeCell ref="H543:I544"/>
    <mergeCell ref="F543:F544"/>
    <mergeCell ref="E543:E544"/>
    <mergeCell ref="C543:D543"/>
    <mergeCell ref="G543:G544"/>
    <mergeCell ref="X543:Y544"/>
    <mergeCell ref="V543:W544"/>
    <mergeCell ref="T543:U544"/>
    <mergeCell ref="R543:S544"/>
    <mergeCell ref="P543:Q544"/>
    <mergeCell ref="N543:O544"/>
    <mergeCell ref="AJ543:AK544"/>
    <mergeCell ref="AH543:AI544"/>
    <mergeCell ref="AF543:AG544"/>
    <mergeCell ref="AD543:AE544"/>
    <mergeCell ref="AB543:AC544"/>
    <mergeCell ref="Z543:AA544"/>
    <mergeCell ref="AV543:AW544"/>
    <mergeCell ref="AT543:AU544"/>
    <mergeCell ref="AR543:AS544"/>
    <mergeCell ref="AP543:AQ544"/>
    <mergeCell ref="AN543:AO544"/>
    <mergeCell ref="AL543:AM544"/>
    <mergeCell ref="B545:B546"/>
    <mergeCell ref="C544:D544"/>
    <mergeCell ref="BJ543:BK544"/>
    <mergeCell ref="BH543:BI544"/>
    <mergeCell ref="BF543:BG544"/>
    <mergeCell ref="BD543:BE544"/>
    <mergeCell ref="BB543:BC544"/>
    <mergeCell ref="AZ543:BA544"/>
    <mergeCell ref="AX543:AY544"/>
    <mergeCell ref="L545:M546"/>
    <mergeCell ref="J545:K546"/>
    <mergeCell ref="H545:I546"/>
    <mergeCell ref="F545:F546"/>
    <mergeCell ref="E545:E546"/>
    <mergeCell ref="C545:D545"/>
    <mergeCell ref="G545:G546"/>
    <mergeCell ref="X545:Y546"/>
    <mergeCell ref="V545:W546"/>
    <mergeCell ref="T545:U546"/>
    <mergeCell ref="R545:S546"/>
    <mergeCell ref="P545:Q546"/>
    <mergeCell ref="N545:O546"/>
    <mergeCell ref="AJ545:AK546"/>
    <mergeCell ref="AH545:AI546"/>
    <mergeCell ref="AF545:AG546"/>
    <mergeCell ref="AD545:AE546"/>
    <mergeCell ref="AB545:AC546"/>
    <mergeCell ref="Z545:AA546"/>
    <mergeCell ref="AV545:AW546"/>
    <mergeCell ref="AT545:AU546"/>
    <mergeCell ref="AR545:AS546"/>
    <mergeCell ref="AP545:AQ546"/>
    <mergeCell ref="AN545:AO546"/>
    <mergeCell ref="AL545:AM546"/>
    <mergeCell ref="B543:B544"/>
    <mergeCell ref="C546:D546"/>
    <mergeCell ref="F539:F540"/>
    <mergeCell ref="E539:E540"/>
    <mergeCell ref="C539:D539"/>
    <mergeCell ref="G539:G540"/>
    <mergeCell ref="X539:Y540"/>
    <mergeCell ref="V539:W540"/>
    <mergeCell ref="T539:U540"/>
    <mergeCell ref="R539:S540"/>
    <mergeCell ref="P539:Q540"/>
    <mergeCell ref="N539:O540"/>
    <mergeCell ref="AJ539:AK540"/>
    <mergeCell ref="AH539:AI540"/>
    <mergeCell ref="AF539:AG540"/>
    <mergeCell ref="AD539:AE540"/>
    <mergeCell ref="AB539:AC540"/>
    <mergeCell ref="Z539:AA540"/>
    <mergeCell ref="AV539:AW540"/>
    <mergeCell ref="AT539:AU540"/>
    <mergeCell ref="AR539:AS540"/>
    <mergeCell ref="AP539:AQ540"/>
    <mergeCell ref="AN539:AO540"/>
    <mergeCell ref="AL539:AM540"/>
    <mergeCell ref="B541:B542"/>
    <mergeCell ref="C540:D540"/>
    <mergeCell ref="BL539:BN540"/>
    <mergeCell ref="BJ539:BK540"/>
    <mergeCell ref="BH539:BI540"/>
    <mergeCell ref="BF539:BG540"/>
    <mergeCell ref="BD539:BE540"/>
    <mergeCell ref="BB539:BC540"/>
    <mergeCell ref="AZ539:BA540"/>
    <mergeCell ref="AX539:AY540"/>
    <mergeCell ref="L541:M542"/>
    <mergeCell ref="J541:K542"/>
    <mergeCell ref="H541:I542"/>
    <mergeCell ref="F541:F542"/>
    <mergeCell ref="E541:E542"/>
    <mergeCell ref="C541:D541"/>
    <mergeCell ref="G541:G542"/>
    <mergeCell ref="X541:Y542"/>
    <mergeCell ref="V541:W542"/>
    <mergeCell ref="T541:U542"/>
    <mergeCell ref="R541:S542"/>
    <mergeCell ref="P541:Q542"/>
    <mergeCell ref="N541:O542"/>
    <mergeCell ref="AJ541:AK542"/>
    <mergeCell ref="AH541:AI542"/>
    <mergeCell ref="AF541:AG542"/>
    <mergeCell ref="AD541:AE542"/>
    <mergeCell ref="AB541:AC542"/>
    <mergeCell ref="Z541:AA542"/>
    <mergeCell ref="AV541:AW542"/>
    <mergeCell ref="AT541:AU542"/>
    <mergeCell ref="AR541:AS542"/>
    <mergeCell ref="AP541:AQ542"/>
    <mergeCell ref="AN541:AO542"/>
    <mergeCell ref="AL541:AM542"/>
    <mergeCell ref="B539:B540"/>
    <mergeCell ref="C542:D542"/>
    <mergeCell ref="BL541:BN542"/>
    <mergeCell ref="BJ541:BK542"/>
    <mergeCell ref="BH541:BI542"/>
    <mergeCell ref="BF541:BG542"/>
    <mergeCell ref="BD541:BE542"/>
    <mergeCell ref="B537:B538"/>
    <mergeCell ref="C536:D536"/>
    <mergeCell ref="BJ535:BK536"/>
    <mergeCell ref="BH535:BI536"/>
    <mergeCell ref="BF535:BG536"/>
    <mergeCell ref="BD535:BE536"/>
    <mergeCell ref="BB535:BC536"/>
    <mergeCell ref="AZ535:BA536"/>
    <mergeCell ref="AX535:AY536"/>
    <mergeCell ref="L537:M538"/>
    <mergeCell ref="J537:K538"/>
    <mergeCell ref="H537:I538"/>
    <mergeCell ref="F537:F538"/>
    <mergeCell ref="E537:E538"/>
    <mergeCell ref="C537:D537"/>
    <mergeCell ref="G537:G538"/>
    <mergeCell ref="X537:Y538"/>
    <mergeCell ref="V537:W538"/>
    <mergeCell ref="T537:U538"/>
    <mergeCell ref="R537:S538"/>
    <mergeCell ref="P537:Q538"/>
    <mergeCell ref="N537:O538"/>
    <mergeCell ref="AJ537:AK538"/>
    <mergeCell ref="AH537:AI538"/>
    <mergeCell ref="AF537:AG538"/>
    <mergeCell ref="AD537:AE538"/>
    <mergeCell ref="AB537:AC538"/>
    <mergeCell ref="Z537:AA538"/>
    <mergeCell ref="AV537:AW538"/>
    <mergeCell ref="AT537:AU538"/>
    <mergeCell ref="AR537:AS538"/>
    <mergeCell ref="AP537:AQ538"/>
    <mergeCell ref="AN537:AO538"/>
    <mergeCell ref="AL537:AM538"/>
    <mergeCell ref="B535:B536"/>
    <mergeCell ref="C538:D538"/>
    <mergeCell ref="BJ537:BK538"/>
    <mergeCell ref="BH537:BI538"/>
    <mergeCell ref="BF537:BG538"/>
    <mergeCell ref="BD537:BE538"/>
    <mergeCell ref="BB537:BC538"/>
    <mergeCell ref="AZ537:BA538"/>
    <mergeCell ref="AX537:AY538"/>
    <mergeCell ref="B531:B532"/>
    <mergeCell ref="C534:D534"/>
    <mergeCell ref="BL533:BN534"/>
    <mergeCell ref="BJ533:BK534"/>
    <mergeCell ref="BH533:BI534"/>
    <mergeCell ref="BF533:BG534"/>
    <mergeCell ref="BD533:BE534"/>
    <mergeCell ref="BB533:BC534"/>
    <mergeCell ref="AZ533:BA534"/>
    <mergeCell ref="AX533:AY534"/>
    <mergeCell ref="L535:M536"/>
    <mergeCell ref="J535:K536"/>
    <mergeCell ref="H535:I536"/>
    <mergeCell ref="F535:F536"/>
    <mergeCell ref="E535:E536"/>
    <mergeCell ref="C535:D535"/>
    <mergeCell ref="G535:G536"/>
    <mergeCell ref="X535:Y536"/>
    <mergeCell ref="V535:W536"/>
    <mergeCell ref="T535:U536"/>
    <mergeCell ref="R535:S536"/>
    <mergeCell ref="P535:Q536"/>
    <mergeCell ref="N535:O536"/>
    <mergeCell ref="AJ535:AK536"/>
    <mergeCell ref="AH535:AI536"/>
    <mergeCell ref="AF535:AG536"/>
    <mergeCell ref="AD535:AE536"/>
    <mergeCell ref="AB535:AC536"/>
    <mergeCell ref="Z535:AA536"/>
    <mergeCell ref="AV535:AW536"/>
    <mergeCell ref="AT535:AU536"/>
    <mergeCell ref="AR535:AS536"/>
    <mergeCell ref="AP535:AQ536"/>
    <mergeCell ref="AN535:AO536"/>
    <mergeCell ref="AL535:AM536"/>
    <mergeCell ref="BJ529:BK530"/>
    <mergeCell ref="BH529:BI530"/>
    <mergeCell ref="BF529:BG530"/>
    <mergeCell ref="BD529:BE530"/>
    <mergeCell ref="BB529:BC530"/>
    <mergeCell ref="AZ529:BA530"/>
    <mergeCell ref="AX529:AY530"/>
    <mergeCell ref="L531:M532"/>
    <mergeCell ref="J531:K532"/>
    <mergeCell ref="H531:I532"/>
    <mergeCell ref="F531:F532"/>
    <mergeCell ref="E531:E532"/>
    <mergeCell ref="C531:D531"/>
    <mergeCell ref="G531:G532"/>
    <mergeCell ref="X531:Y532"/>
    <mergeCell ref="V531:W532"/>
    <mergeCell ref="T531:U532"/>
    <mergeCell ref="R531:S532"/>
    <mergeCell ref="P531:Q532"/>
    <mergeCell ref="N531:O532"/>
    <mergeCell ref="AJ531:AK532"/>
    <mergeCell ref="AH531:AI532"/>
    <mergeCell ref="AF531:AG532"/>
    <mergeCell ref="AD531:AE532"/>
    <mergeCell ref="AB531:AC532"/>
    <mergeCell ref="Z531:AA532"/>
    <mergeCell ref="AV531:AW532"/>
    <mergeCell ref="AT531:AU532"/>
    <mergeCell ref="AR531:AS532"/>
    <mergeCell ref="AP531:AQ532"/>
    <mergeCell ref="AN531:AO532"/>
    <mergeCell ref="AL531:AM532"/>
    <mergeCell ref="B533:B534"/>
    <mergeCell ref="C532:D532"/>
    <mergeCell ref="BJ531:BK532"/>
    <mergeCell ref="BH531:BI532"/>
    <mergeCell ref="BF531:BG532"/>
    <mergeCell ref="BD531:BE532"/>
    <mergeCell ref="BB531:BC532"/>
    <mergeCell ref="AZ531:BA532"/>
    <mergeCell ref="AX531:AY532"/>
    <mergeCell ref="L533:M534"/>
    <mergeCell ref="J533:K534"/>
    <mergeCell ref="H533:I534"/>
    <mergeCell ref="F533:F534"/>
    <mergeCell ref="E533:E534"/>
    <mergeCell ref="C533:D533"/>
    <mergeCell ref="G533:G534"/>
    <mergeCell ref="X533:Y534"/>
    <mergeCell ref="V533:W534"/>
    <mergeCell ref="T533:U534"/>
    <mergeCell ref="R533:S534"/>
    <mergeCell ref="P533:Q534"/>
    <mergeCell ref="N533:O534"/>
    <mergeCell ref="AJ533:AK534"/>
    <mergeCell ref="AH533:AI534"/>
    <mergeCell ref="AF533:AG534"/>
    <mergeCell ref="AD533:AE534"/>
    <mergeCell ref="AB533:AC534"/>
    <mergeCell ref="Z533:AA534"/>
    <mergeCell ref="AV533:AW534"/>
    <mergeCell ref="AT533:AU534"/>
    <mergeCell ref="AR533:AS534"/>
    <mergeCell ref="AP533:AQ534"/>
    <mergeCell ref="BB525:BC526"/>
    <mergeCell ref="AZ525:BA526"/>
    <mergeCell ref="AX525:AY526"/>
    <mergeCell ref="L527:M528"/>
    <mergeCell ref="J527:K528"/>
    <mergeCell ref="H527:I528"/>
    <mergeCell ref="F527:F528"/>
    <mergeCell ref="E527:E528"/>
    <mergeCell ref="C527:D527"/>
    <mergeCell ref="G527:G528"/>
    <mergeCell ref="X527:Y528"/>
    <mergeCell ref="V527:W528"/>
    <mergeCell ref="T527:U528"/>
    <mergeCell ref="R527:S528"/>
    <mergeCell ref="P527:Q528"/>
    <mergeCell ref="N527:O528"/>
    <mergeCell ref="AJ527:AK528"/>
    <mergeCell ref="AH527:AI528"/>
    <mergeCell ref="AF527:AG528"/>
    <mergeCell ref="AD527:AE528"/>
    <mergeCell ref="AB527:AC528"/>
    <mergeCell ref="Z527:AA528"/>
    <mergeCell ref="AV527:AW528"/>
    <mergeCell ref="AT527:AU528"/>
    <mergeCell ref="AR527:AS528"/>
    <mergeCell ref="AP527:AQ528"/>
    <mergeCell ref="AN527:AO528"/>
    <mergeCell ref="AL527:AM528"/>
    <mergeCell ref="B529:B530"/>
    <mergeCell ref="C528:D528"/>
    <mergeCell ref="BJ527:BK528"/>
    <mergeCell ref="BH527:BI528"/>
    <mergeCell ref="BF527:BG528"/>
    <mergeCell ref="BD527:BE528"/>
    <mergeCell ref="BB527:BC528"/>
    <mergeCell ref="AZ527:BA528"/>
    <mergeCell ref="AX527:AY528"/>
    <mergeCell ref="L529:M530"/>
    <mergeCell ref="J529:K530"/>
    <mergeCell ref="H529:I530"/>
    <mergeCell ref="F529:F530"/>
    <mergeCell ref="E529:E530"/>
    <mergeCell ref="C529:D529"/>
    <mergeCell ref="G529:G530"/>
    <mergeCell ref="X529:Y530"/>
    <mergeCell ref="V529:W530"/>
    <mergeCell ref="T529:U530"/>
    <mergeCell ref="R529:S530"/>
    <mergeCell ref="P529:Q530"/>
    <mergeCell ref="N529:O530"/>
    <mergeCell ref="AJ529:AK530"/>
    <mergeCell ref="AH529:AI530"/>
    <mergeCell ref="AF529:AG530"/>
    <mergeCell ref="AD529:AE530"/>
    <mergeCell ref="AB529:AC530"/>
    <mergeCell ref="Z529:AA530"/>
    <mergeCell ref="AV529:AW530"/>
    <mergeCell ref="AT529:AU530"/>
    <mergeCell ref="AR529:AS530"/>
    <mergeCell ref="AP529:AQ530"/>
    <mergeCell ref="AN529:AO530"/>
    <mergeCell ref="AL529:AM530"/>
    <mergeCell ref="B527:B528"/>
    <mergeCell ref="C530:D530"/>
    <mergeCell ref="F523:F524"/>
    <mergeCell ref="E523:E524"/>
    <mergeCell ref="C523:D523"/>
    <mergeCell ref="G523:G524"/>
    <mergeCell ref="X523:Y524"/>
    <mergeCell ref="V523:W524"/>
    <mergeCell ref="T523:U524"/>
    <mergeCell ref="R523:S524"/>
    <mergeCell ref="P523:Q524"/>
    <mergeCell ref="N523:O524"/>
    <mergeCell ref="AJ523:AK524"/>
    <mergeCell ref="AH523:AI524"/>
    <mergeCell ref="AF523:AG524"/>
    <mergeCell ref="AD523:AE524"/>
    <mergeCell ref="AB523:AC524"/>
    <mergeCell ref="Z523:AA524"/>
    <mergeCell ref="AV523:AW524"/>
    <mergeCell ref="AT523:AU524"/>
    <mergeCell ref="AR523:AS524"/>
    <mergeCell ref="AP523:AQ524"/>
    <mergeCell ref="AN523:AO524"/>
    <mergeCell ref="AL523:AM524"/>
    <mergeCell ref="B525:B526"/>
    <mergeCell ref="C524:D524"/>
    <mergeCell ref="BL523:BN524"/>
    <mergeCell ref="BJ523:BK524"/>
    <mergeCell ref="BH523:BI524"/>
    <mergeCell ref="BF523:BG524"/>
    <mergeCell ref="BD523:BE524"/>
    <mergeCell ref="BB523:BC524"/>
    <mergeCell ref="AZ523:BA524"/>
    <mergeCell ref="AX523:AY524"/>
    <mergeCell ref="L525:M526"/>
    <mergeCell ref="J525:K526"/>
    <mergeCell ref="H525:I526"/>
    <mergeCell ref="F525:F526"/>
    <mergeCell ref="E525:E526"/>
    <mergeCell ref="C525:D525"/>
    <mergeCell ref="G525:G526"/>
    <mergeCell ref="X525:Y526"/>
    <mergeCell ref="V525:W526"/>
    <mergeCell ref="T525:U526"/>
    <mergeCell ref="R525:S526"/>
    <mergeCell ref="P525:Q526"/>
    <mergeCell ref="N525:O526"/>
    <mergeCell ref="AJ525:AK526"/>
    <mergeCell ref="AH525:AI526"/>
    <mergeCell ref="AF525:AG526"/>
    <mergeCell ref="AD525:AE526"/>
    <mergeCell ref="AB525:AC526"/>
    <mergeCell ref="Z525:AA526"/>
    <mergeCell ref="AV525:AW526"/>
    <mergeCell ref="AT525:AU526"/>
    <mergeCell ref="AR525:AS526"/>
    <mergeCell ref="AP525:AQ526"/>
    <mergeCell ref="AN525:AO526"/>
    <mergeCell ref="AL525:AM526"/>
    <mergeCell ref="B523:B524"/>
    <mergeCell ref="C526:D526"/>
    <mergeCell ref="BL525:BN526"/>
    <mergeCell ref="BJ525:BK526"/>
    <mergeCell ref="BH525:BI526"/>
    <mergeCell ref="BF525:BG526"/>
    <mergeCell ref="BD525:BE526"/>
    <mergeCell ref="B521:B522"/>
    <mergeCell ref="C520:D520"/>
    <mergeCell ref="BL519:BN520"/>
    <mergeCell ref="BJ519:BK520"/>
    <mergeCell ref="BH519:BI520"/>
    <mergeCell ref="BF519:BG520"/>
    <mergeCell ref="BD519:BE520"/>
    <mergeCell ref="BB519:BC520"/>
    <mergeCell ref="AZ519:BA520"/>
    <mergeCell ref="AX519:AY520"/>
    <mergeCell ref="L521:M522"/>
    <mergeCell ref="J521:K522"/>
    <mergeCell ref="H521:I522"/>
    <mergeCell ref="F521:F522"/>
    <mergeCell ref="E521:E522"/>
    <mergeCell ref="C521:D521"/>
    <mergeCell ref="G521:G522"/>
    <mergeCell ref="X521:Y522"/>
    <mergeCell ref="V521:W522"/>
    <mergeCell ref="T521:U522"/>
    <mergeCell ref="R521:S522"/>
    <mergeCell ref="P521:Q522"/>
    <mergeCell ref="N521:O522"/>
    <mergeCell ref="AJ521:AK522"/>
    <mergeCell ref="AH521:AI522"/>
    <mergeCell ref="AF521:AG522"/>
    <mergeCell ref="AD521:AE522"/>
    <mergeCell ref="AB521:AC522"/>
    <mergeCell ref="Z521:AA522"/>
    <mergeCell ref="AV521:AW522"/>
    <mergeCell ref="AT521:AU522"/>
    <mergeCell ref="AR521:AS522"/>
    <mergeCell ref="AP521:AQ522"/>
    <mergeCell ref="AN521:AO522"/>
    <mergeCell ref="AL521:AM522"/>
    <mergeCell ref="C522:D522"/>
    <mergeCell ref="BL521:BN522"/>
    <mergeCell ref="BJ521:BK522"/>
    <mergeCell ref="BH521:BI522"/>
    <mergeCell ref="BF521:BG522"/>
    <mergeCell ref="BD521:BE522"/>
    <mergeCell ref="BB521:BC522"/>
    <mergeCell ref="AZ521:BA522"/>
    <mergeCell ref="AX521:AY522"/>
    <mergeCell ref="B519:B520"/>
    <mergeCell ref="C518:D518"/>
    <mergeCell ref="BL517:BN518"/>
    <mergeCell ref="BJ517:BK518"/>
    <mergeCell ref="BH517:BI518"/>
    <mergeCell ref="BF517:BG518"/>
    <mergeCell ref="BD517:BE518"/>
    <mergeCell ref="BB517:BC518"/>
    <mergeCell ref="AZ517:BA518"/>
    <mergeCell ref="AX517:AY518"/>
    <mergeCell ref="L519:M520"/>
    <mergeCell ref="J519:K520"/>
    <mergeCell ref="H519:I520"/>
    <mergeCell ref="F519:F520"/>
    <mergeCell ref="E519:E520"/>
    <mergeCell ref="C519:D519"/>
    <mergeCell ref="G519:G520"/>
    <mergeCell ref="X519:Y520"/>
    <mergeCell ref="V519:W520"/>
    <mergeCell ref="T519:U520"/>
    <mergeCell ref="R519:S520"/>
    <mergeCell ref="P519:Q520"/>
    <mergeCell ref="N519:O520"/>
    <mergeCell ref="AJ519:AK520"/>
    <mergeCell ref="AH519:AI520"/>
    <mergeCell ref="AF519:AG520"/>
    <mergeCell ref="AD519:AE520"/>
    <mergeCell ref="AB519:AC520"/>
    <mergeCell ref="Z519:AA520"/>
    <mergeCell ref="AV519:AW520"/>
    <mergeCell ref="AT519:AU520"/>
    <mergeCell ref="AR519:AS520"/>
    <mergeCell ref="AP519:AQ520"/>
    <mergeCell ref="AN519:AO520"/>
    <mergeCell ref="AL519:AM520"/>
    <mergeCell ref="AZ514:BA514"/>
    <mergeCell ref="R515:S516"/>
    <mergeCell ref="AH514:AI514"/>
    <mergeCell ref="F515:F516"/>
    <mergeCell ref="P515:Q516"/>
    <mergeCell ref="N515:O516"/>
    <mergeCell ref="L515:M516"/>
    <mergeCell ref="J515:K516"/>
    <mergeCell ref="H515:I516"/>
    <mergeCell ref="AD515:AE516"/>
    <mergeCell ref="AV515:AW516"/>
    <mergeCell ref="AT515:AU516"/>
    <mergeCell ref="AR515:AS516"/>
    <mergeCell ref="X515:Y516"/>
    <mergeCell ref="V515:W516"/>
    <mergeCell ref="T515:U516"/>
    <mergeCell ref="AP515:AQ516"/>
    <mergeCell ref="AN515:AO516"/>
    <mergeCell ref="AL515:AM516"/>
    <mergeCell ref="AJ515:AK516"/>
    <mergeCell ref="AB515:AC516"/>
    <mergeCell ref="Z515:AA516"/>
    <mergeCell ref="AZ515:BA516"/>
    <mergeCell ref="AX515:AY516"/>
    <mergeCell ref="F513:F514"/>
    <mergeCell ref="AF517:AG518"/>
    <mergeCell ref="AD517:AE518"/>
    <mergeCell ref="AB517:AC518"/>
    <mergeCell ref="Z517:AA518"/>
    <mergeCell ref="AV517:AW518"/>
    <mergeCell ref="AT517:AU518"/>
    <mergeCell ref="AR517:AS518"/>
    <mergeCell ref="AP517:AQ518"/>
    <mergeCell ref="AN517:AO518"/>
    <mergeCell ref="AL517:AM518"/>
    <mergeCell ref="AZ513:BE513"/>
    <mergeCell ref="T514:U514"/>
    <mergeCell ref="AX514:AY514"/>
    <mergeCell ref="AV514:AW514"/>
    <mergeCell ref="AT514:AU514"/>
    <mergeCell ref="AR514:AS514"/>
    <mergeCell ref="AP514:AQ514"/>
    <mergeCell ref="X513:Y514"/>
    <mergeCell ref="V513:W514"/>
    <mergeCell ref="AB513:AG513"/>
    <mergeCell ref="Z513:AA514"/>
    <mergeCell ref="AL514:AM514"/>
    <mergeCell ref="AJ514:AK514"/>
    <mergeCell ref="AN514:AO514"/>
    <mergeCell ref="AF514:AG514"/>
    <mergeCell ref="AD514:AE514"/>
    <mergeCell ref="AB514:AC514"/>
    <mergeCell ref="AH515:AI516"/>
    <mergeCell ref="AF515:AG516"/>
    <mergeCell ref="O627:R627"/>
    <mergeCell ref="AZ624:BA624"/>
    <mergeCell ref="AX624:AY624"/>
    <mergeCell ref="AV624:AW624"/>
    <mergeCell ref="AT624:AU624"/>
    <mergeCell ref="AR624:AS624"/>
    <mergeCell ref="D627:E627"/>
    <mergeCell ref="B627:C627"/>
    <mergeCell ref="N625:O625"/>
    <mergeCell ref="L625:M625"/>
    <mergeCell ref="J625:K625"/>
    <mergeCell ref="D625:E625"/>
    <mergeCell ref="W627:Y627"/>
    <mergeCell ref="S627:U627"/>
    <mergeCell ref="O629:R629"/>
    <mergeCell ref="L629:N629"/>
    <mergeCell ref="H629:J629"/>
    <mergeCell ref="D629:E629"/>
    <mergeCell ref="W629:Y629"/>
    <mergeCell ref="S629:U629"/>
    <mergeCell ref="L627:N627"/>
    <mergeCell ref="H627:J627"/>
    <mergeCell ref="BA630:BN630"/>
    <mergeCell ref="AU629:AW629"/>
    <mergeCell ref="AY629:BA629"/>
    <mergeCell ref="BB629:BE629"/>
    <mergeCell ref="BF629:BH629"/>
    <mergeCell ref="B629:C629"/>
    <mergeCell ref="AJ629:AL629"/>
    <mergeCell ref="AN629:AP629"/>
    <mergeCell ref="AQ629:AT629"/>
    <mergeCell ref="J514:K514"/>
    <mergeCell ref="N514:O514"/>
    <mergeCell ref="L514:M514"/>
    <mergeCell ref="E515:E516"/>
    <mergeCell ref="C515:D515"/>
    <mergeCell ref="B515:B516"/>
    <mergeCell ref="BJ514:BK514"/>
    <mergeCell ref="BH514:BI514"/>
    <mergeCell ref="BF514:BG514"/>
    <mergeCell ref="BD514:BE514"/>
    <mergeCell ref="BB514:BC514"/>
    <mergeCell ref="B517:B518"/>
    <mergeCell ref="C516:D516"/>
    <mergeCell ref="BL515:BN516"/>
    <mergeCell ref="BJ515:BK516"/>
    <mergeCell ref="BH515:BI516"/>
    <mergeCell ref="BF515:BG516"/>
    <mergeCell ref="BD515:BE516"/>
    <mergeCell ref="BB515:BC516"/>
    <mergeCell ref="L517:M518"/>
    <mergeCell ref="J517:K518"/>
    <mergeCell ref="H517:I518"/>
    <mergeCell ref="F517:F518"/>
    <mergeCell ref="E517:E518"/>
    <mergeCell ref="C517:D517"/>
    <mergeCell ref="X517:Y518"/>
    <mergeCell ref="V517:W518"/>
    <mergeCell ref="T517:U518"/>
    <mergeCell ref="R517:S518"/>
    <mergeCell ref="P517:Q518"/>
    <mergeCell ref="N517:O518"/>
    <mergeCell ref="AJ517:AK518"/>
    <mergeCell ref="AH517:AI518"/>
    <mergeCell ref="BJ616:BK617"/>
    <mergeCell ref="BH616:BI617"/>
    <mergeCell ref="BF616:BG617"/>
    <mergeCell ref="BD616:BE617"/>
    <mergeCell ref="BB616:BC617"/>
    <mergeCell ref="L622:M623"/>
    <mergeCell ref="J622:K623"/>
    <mergeCell ref="H622:I623"/>
    <mergeCell ref="D622:E623"/>
    <mergeCell ref="B622:C623"/>
    <mergeCell ref="C617:D617"/>
    <mergeCell ref="H616:I617"/>
    <mergeCell ref="X622:Y623"/>
    <mergeCell ref="V622:W623"/>
    <mergeCell ref="T622:U623"/>
    <mergeCell ref="R622:S623"/>
    <mergeCell ref="P622:Q623"/>
    <mergeCell ref="N622:O623"/>
    <mergeCell ref="AJ622:AK623"/>
    <mergeCell ref="AH622:AI623"/>
    <mergeCell ref="AF622:AG623"/>
    <mergeCell ref="AD622:AE623"/>
    <mergeCell ref="AB622:AC623"/>
    <mergeCell ref="Z622:AA623"/>
    <mergeCell ref="AV622:AW623"/>
    <mergeCell ref="AT622:AU623"/>
    <mergeCell ref="AR622:AS623"/>
    <mergeCell ref="AP622:AQ623"/>
    <mergeCell ref="AN622:AO623"/>
    <mergeCell ref="AL622:AM623"/>
    <mergeCell ref="D624:E624"/>
    <mergeCell ref="B624:C624"/>
    <mergeCell ref="BL622:BN623"/>
    <mergeCell ref="BJ622:BK623"/>
    <mergeCell ref="BH622:BI623"/>
    <mergeCell ref="BF622:BG623"/>
    <mergeCell ref="BD622:BE623"/>
    <mergeCell ref="BB622:BC623"/>
    <mergeCell ref="AZ622:BA623"/>
    <mergeCell ref="AX622:AY623"/>
    <mergeCell ref="R624:S624"/>
    <mergeCell ref="P624:Q624"/>
    <mergeCell ref="N624:O624"/>
    <mergeCell ref="L624:M624"/>
    <mergeCell ref="J624:K624"/>
    <mergeCell ref="H624:I624"/>
    <mergeCell ref="AD624:AE624"/>
    <mergeCell ref="AB624:AC624"/>
    <mergeCell ref="Z624:AA624"/>
    <mergeCell ref="X624:Y624"/>
    <mergeCell ref="V624:W624"/>
    <mergeCell ref="T624:U624"/>
    <mergeCell ref="AP624:AQ624"/>
    <mergeCell ref="AN624:AO624"/>
    <mergeCell ref="AL624:AM624"/>
    <mergeCell ref="AJ624:AK624"/>
    <mergeCell ref="AH624:AI624"/>
    <mergeCell ref="AF624:AG624"/>
    <mergeCell ref="BH624:BI624"/>
    <mergeCell ref="BF624:BG624"/>
    <mergeCell ref="BD624:BE624"/>
    <mergeCell ref="BB624:BC624"/>
    <mergeCell ref="B620:B621"/>
    <mergeCell ref="C620:D620"/>
    <mergeCell ref="E614:E615"/>
    <mergeCell ref="C614:D614"/>
    <mergeCell ref="B614:B615"/>
    <mergeCell ref="C613:D613"/>
    <mergeCell ref="BL612:BN613"/>
    <mergeCell ref="BJ612:BK613"/>
    <mergeCell ref="BH612:BI613"/>
    <mergeCell ref="BF612:BG613"/>
    <mergeCell ref="BD612:BE613"/>
    <mergeCell ref="R614:S615"/>
    <mergeCell ref="L614:M615"/>
    <mergeCell ref="J614:K615"/>
    <mergeCell ref="H614:I615"/>
    <mergeCell ref="AD614:AE615"/>
    <mergeCell ref="AB614:AC615"/>
    <mergeCell ref="Z614:AA615"/>
    <mergeCell ref="X614:Y615"/>
    <mergeCell ref="V614:W615"/>
    <mergeCell ref="AL614:AM615"/>
    <mergeCell ref="AJ614:AK615"/>
    <mergeCell ref="AH614:AI615"/>
    <mergeCell ref="AF614:AG615"/>
    <mergeCell ref="P614:Q615"/>
    <mergeCell ref="N614:O615"/>
    <mergeCell ref="R616:S617"/>
    <mergeCell ref="BB614:BC615"/>
    <mergeCell ref="AZ614:BA615"/>
    <mergeCell ref="AX614:AY615"/>
    <mergeCell ref="AV614:AW615"/>
    <mergeCell ref="AT614:AU615"/>
    <mergeCell ref="AR614:AS615"/>
    <mergeCell ref="T614:U615"/>
    <mergeCell ref="AP614:AQ615"/>
    <mergeCell ref="AN614:AO615"/>
    <mergeCell ref="V616:W617"/>
    <mergeCell ref="E616:E617"/>
    <mergeCell ref="C616:D616"/>
    <mergeCell ref="B616:B617"/>
    <mergeCell ref="C615:D615"/>
    <mergeCell ref="BL614:BN615"/>
    <mergeCell ref="BJ614:BK615"/>
    <mergeCell ref="BH614:BI615"/>
    <mergeCell ref="BF614:BG615"/>
    <mergeCell ref="BD614:BE615"/>
    <mergeCell ref="AH616:AI617"/>
    <mergeCell ref="AF616:AG617"/>
    <mergeCell ref="P616:Q617"/>
    <mergeCell ref="N616:O617"/>
    <mergeCell ref="L616:M617"/>
    <mergeCell ref="J616:K617"/>
    <mergeCell ref="AD616:AE617"/>
    <mergeCell ref="AB616:AC617"/>
    <mergeCell ref="Z616:AA617"/>
    <mergeCell ref="X616:Y617"/>
    <mergeCell ref="AZ616:BA617"/>
    <mergeCell ref="AX616:AY617"/>
    <mergeCell ref="AV616:AW617"/>
    <mergeCell ref="AT616:AU617"/>
    <mergeCell ref="AR616:AS617"/>
    <mergeCell ref="T616:U617"/>
    <mergeCell ref="AP616:AQ617"/>
    <mergeCell ref="AN616:AO617"/>
    <mergeCell ref="AL616:AM617"/>
    <mergeCell ref="AJ616:AK617"/>
    <mergeCell ref="BL610:BN611"/>
    <mergeCell ref="BJ610:BK611"/>
    <mergeCell ref="BH610:BI611"/>
    <mergeCell ref="BF610:BG611"/>
    <mergeCell ref="BD610:BE611"/>
    <mergeCell ref="R612:S613"/>
    <mergeCell ref="P612:Q613"/>
    <mergeCell ref="N612:O613"/>
    <mergeCell ref="L612:M613"/>
    <mergeCell ref="J612:K613"/>
    <mergeCell ref="H612:I613"/>
    <mergeCell ref="AD612:AE613"/>
    <mergeCell ref="AB612:AC613"/>
    <mergeCell ref="Z612:AA613"/>
    <mergeCell ref="X612:Y613"/>
    <mergeCell ref="V612:W613"/>
    <mergeCell ref="T612:U613"/>
    <mergeCell ref="AP612:AQ613"/>
    <mergeCell ref="AN612:AO613"/>
    <mergeCell ref="AL612:AM613"/>
    <mergeCell ref="AJ612:AK613"/>
    <mergeCell ref="AH612:AI613"/>
    <mergeCell ref="AF612:AG613"/>
    <mergeCell ref="BB612:BC613"/>
    <mergeCell ref="AZ612:BA613"/>
    <mergeCell ref="AX612:AY613"/>
    <mergeCell ref="AV612:AW613"/>
    <mergeCell ref="AT612:AU613"/>
    <mergeCell ref="AR612:AS613"/>
    <mergeCell ref="F610:F611"/>
    <mergeCell ref="E610:E611"/>
    <mergeCell ref="C610:D610"/>
    <mergeCell ref="B610:B611"/>
    <mergeCell ref="BF608:BG609"/>
    <mergeCell ref="BD608:BE609"/>
    <mergeCell ref="R610:S611"/>
    <mergeCell ref="P610:Q611"/>
    <mergeCell ref="N610:O611"/>
    <mergeCell ref="L610:M611"/>
    <mergeCell ref="J610:K611"/>
    <mergeCell ref="H610:I611"/>
    <mergeCell ref="AD610:AE611"/>
    <mergeCell ref="AB610:AC611"/>
    <mergeCell ref="Z610:AA611"/>
    <mergeCell ref="X610:Y611"/>
    <mergeCell ref="V610:W611"/>
    <mergeCell ref="T610:U611"/>
    <mergeCell ref="AP610:AQ611"/>
    <mergeCell ref="AN610:AO611"/>
    <mergeCell ref="AL610:AM611"/>
    <mergeCell ref="AJ610:AK611"/>
    <mergeCell ref="AH610:AI611"/>
    <mergeCell ref="AF610:AG611"/>
    <mergeCell ref="BB610:BC611"/>
    <mergeCell ref="AZ610:BA611"/>
    <mergeCell ref="AX610:AY611"/>
    <mergeCell ref="AV610:AW611"/>
    <mergeCell ref="AT610:AU611"/>
    <mergeCell ref="AR610:AS611"/>
    <mergeCell ref="F608:F609"/>
    <mergeCell ref="E608:E609"/>
    <mergeCell ref="C608:D608"/>
    <mergeCell ref="F612:F613"/>
    <mergeCell ref="E612:E613"/>
    <mergeCell ref="C612:D612"/>
    <mergeCell ref="B612:B613"/>
    <mergeCell ref="C611:D611"/>
    <mergeCell ref="R606:S607"/>
    <mergeCell ref="P606:Q607"/>
    <mergeCell ref="N606:O607"/>
    <mergeCell ref="L606:M607"/>
    <mergeCell ref="J606:K607"/>
    <mergeCell ref="H606:I607"/>
    <mergeCell ref="AD606:AE607"/>
    <mergeCell ref="AB606:AC607"/>
    <mergeCell ref="Z606:AA607"/>
    <mergeCell ref="X606:Y607"/>
    <mergeCell ref="V606:W607"/>
    <mergeCell ref="T606:U607"/>
    <mergeCell ref="AP606:AQ607"/>
    <mergeCell ref="AN606:AO607"/>
    <mergeCell ref="AL606:AM607"/>
    <mergeCell ref="AJ606:AK607"/>
    <mergeCell ref="AH606:AI607"/>
    <mergeCell ref="AF606:AG607"/>
    <mergeCell ref="BB606:BC607"/>
    <mergeCell ref="AZ606:BA607"/>
    <mergeCell ref="AX606:AY607"/>
    <mergeCell ref="AV606:AW607"/>
    <mergeCell ref="AT606:AU607"/>
    <mergeCell ref="AR606:AS607"/>
    <mergeCell ref="F604:F605"/>
    <mergeCell ref="E604:E605"/>
    <mergeCell ref="C604:D604"/>
    <mergeCell ref="B608:B609"/>
    <mergeCell ref="C607:D607"/>
    <mergeCell ref="BL606:BN607"/>
    <mergeCell ref="BJ606:BK607"/>
    <mergeCell ref="BH606:BI607"/>
    <mergeCell ref="BF606:BG607"/>
    <mergeCell ref="BD606:BE607"/>
    <mergeCell ref="R608:S609"/>
    <mergeCell ref="P608:Q609"/>
    <mergeCell ref="N608:O609"/>
    <mergeCell ref="L608:M609"/>
    <mergeCell ref="J608:K609"/>
    <mergeCell ref="H608:I609"/>
    <mergeCell ref="AD608:AE609"/>
    <mergeCell ref="AB608:AC609"/>
    <mergeCell ref="Z608:AA609"/>
    <mergeCell ref="X608:Y609"/>
    <mergeCell ref="V608:W609"/>
    <mergeCell ref="T608:U609"/>
    <mergeCell ref="AP608:AQ609"/>
    <mergeCell ref="AN608:AO609"/>
    <mergeCell ref="AL608:AM609"/>
    <mergeCell ref="AJ608:AK609"/>
    <mergeCell ref="AH608:AI609"/>
    <mergeCell ref="AF608:AG609"/>
    <mergeCell ref="BB608:BC609"/>
    <mergeCell ref="AZ608:BA609"/>
    <mergeCell ref="AX608:AY609"/>
    <mergeCell ref="AV608:AW609"/>
    <mergeCell ref="AT608:AU609"/>
    <mergeCell ref="AR608:AS609"/>
    <mergeCell ref="F606:F607"/>
    <mergeCell ref="E606:E607"/>
    <mergeCell ref="C606:D606"/>
    <mergeCell ref="B606:B607"/>
    <mergeCell ref="C609:D609"/>
    <mergeCell ref="BL608:BN609"/>
    <mergeCell ref="R602:S603"/>
    <mergeCell ref="P602:Q603"/>
    <mergeCell ref="N602:O603"/>
    <mergeCell ref="L602:M603"/>
    <mergeCell ref="J602:K603"/>
    <mergeCell ref="H602:I603"/>
    <mergeCell ref="AD602:AE603"/>
    <mergeCell ref="AB602:AC603"/>
    <mergeCell ref="Z602:AA603"/>
    <mergeCell ref="X602:Y603"/>
    <mergeCell ref="V602:W603"/>
    <mergeCell ref="T602:U603"/>
    <mergeCell ref="AP602:AQ603"/>
    <mergeCell ref="AN602:AO603"/>
    <mergeCell ref="AL602:AM603"/>
    <mergeCell ref="AJ602:AK603"/>
    <mergeCell ref="AH602:AI603"/>
    <mergeCell ref="AF602:AG603"/>
    <mergeCell ref="BB602:BC603"/>
    <mergeCell ref="AZ602:BA603"/>
    <mergeCell ref="AX602:AY603"/>
    <mergeCell ref="AV602:AW603"/>
    <mergeCell ref="AT602:AU603"/>
    <mergeCell ref="AR602:AS603"/>
    <mergeCell ref="F600:F601"/>
    <mergeCell ref="E600:E601"/>
    <mergeCell ref="C600:D600"/>
    <mergeCell ref="B604:B605"/>
    <mergeCell ref="C603:D603"/>
    <mergeCell ref="BL602:BN603"/>
    <mergeCell ref="BJ602:BK603"/>
    <mergeCell ref="BH602:BI603"/>
    <mergeCell ref="BF602:BG603"/>
    <mergeCell ref="BD602:BE603"/>
    <mergeCell ref="R604:S605"/>
    <mergeCell ref="P604:Q605"/>
    <mergeCell ref="N604:O605"/>
    <mergeCell ref="L604:M605"/>
    <mergeCell ref="J604:K605"/>
    <mergeCell ref="H604:I605"/>
    <mergeCell ref="AD604:AE605"/>
    <mergeCell ref="AB604:AC605"/>
    <mergeCell ref="Z604:AA605"/>
    <mergeCell ref="X604:Y605"/>
    <mergeCell ref="V604:W605"/>
    <mergeCell ref="T604:U605"/>
    <mergeCell ref="AP604:AQ605"/>
    <mergeCell ref="AN604:AO605"/>
    <mergeCell ref="AL604:AM605"/>
    <mergeCell ref="AJ604:AK605"/>
    <mergeCell ref="AH604:AI605"/>
    <mergeCell ref="AF604:AG605"/>
    <mergeCell ref="BB604:BC605"/>
    <mergeCell ref="AZ604:BA605"/>
    <mergeCell ref="AX604:AY605"/>
    <mergeCell ref="AV604:AW605"/>
    <mergeCell ref="AT604:AU605"/>
    <mergeCell ref="AR604:AS605"/>
    <mergeCell ref="F602:F603"/>
    <mergeCell ref="E602:E603"/>
    <mergeCell ref="C602:D602"/>
    <mergeCell ref="B602:B603"/>
    <mergeCell ref="C605:D605"/>
    <mergeCell ref="BL604:BN605"/>
    <mergeCell ref="R598:S599"/>
    <mergeCell ref="P598:Q599"/>
    <mergeCell ref="N598:O599"/>
    <mergeCell ref="L598:M599"/>
    <mergeCell ref="J598:K599"/>
    <mergeCell ref="H598:I599"/>
    <mergeCell ref="AD598:AE599"/>
    <mergeCell ref="AB598:AC599"/>
    <mergeCell ref="Z598:AA599"/>
    <mergeCell ref="X598:Y599"/>
    <mergeCell ref="V598:W599"/>
    <mergeCell ref="T598:U599"/>
    <mergeCell ref="AP598:AQ599"/>
    <mergeCell ref="AN598:AO599"/>
    <mergeCell ref="AL598:AM599"/>
    <mergeCell ref="AJ598:AK599"/>
    <mergeCell ref="AH598:AI599"/>
    <mergeCell ref="AF598:AG599"/>
    <mergeCell ref="BB598:BC599"/>
    <mergeCell ref="AZ598:BA599"/>
    <mergeCell ref="AX598:AY599"/>
    <mergeCell ref="AV598:AW599"/>
    <mergeCell ref="AT598:AU599"/>
    <mergeCell ref="AR598:AS599"/>
    <mergeCell ref="F596:F597"/>
    <mergeCell ref="E596:E597"/>
    <mergeCell ref="C596:D596"/>
    <mergeCell ref="B600:B601"/>
    <mergeCell ref="C599:D599"/>
    <mergeCell ref="BL598:BN599"/>
    <mergeCell ref="BJ598:BK599"/>
    <mergeCell ref="BH598:BI599"/>
    <mergeCell ref="BF598:BG599"/>
    <mergeCell ref="BD598:BE599"/>
    <mergeCell ref="R600:S601"/>
    <mergeCell ref="P600:Q601"/>
    <mergeCell ref="N600:O601"/>
    <mergeCell ref="L600:M601"/>
    <mergeCell ref="J600:K601"/>
    <mergeCell ref="H600:I601"/>
    <mergeCell ref="AD600:AE601"/>
    <mergeCell ref="AB600:AC601"/>
    <mergeCell ref="Z600:AA601"/>
    <mergeCell ref="X600:Y601"/>
    <mergeCell ref="V600:W601"/>
    <mergeCell ref="T600:U601"/>
    <mergeCell ref="AP600:AQ601"/>
    <mergeCell ref="AN600:AO601"/>
    <mergeCell ref="AL600:AM601"/>
    <mergeCell ref="AJ600:AK601"/>
    <mergeCell ref="AH600:AI601"/>
    <mergeCell ref="AF600:AG601"/>
    <mergeCell ref="BB600:BC601"/>
    <mergeCell ref="AZ600:BA601"/>
    <mergeCell ref="AX600:AY601"/>
    <mergeCell ref="AV600:AW601"/>
    <mergeCell ref="AT600:AU601"/>
    <mergeCell ref="AR600:AS601"/>
    <mergeCell ref="F598:F599"/>
    <mergeCell ref="E598:E599"/>
    <mergeCell ref="C598:D598"/>
    <mergeCell ref="B598:B599"/>
    <mergeCell ref="C601:D601"/>
    <mergeCell ref="BL600:BN601"/>
    <mergeCell ref="R594:S595"/>
    <mergeCell ref="P594:Q595"/>
    <mergeCell ref="N594:O595"/>
    <mergeCell ref="L594:M595"/>
    <mergeCell ref="J594:K595"/>
    <mergeCell ref="H594:I595"/>
    <mergeCell ref="AD594:AE595"/>
    <mergeCell ref="AB594:AC595"/>
    <mergeCell ref="Z594:AA595"/>
    <mergeCell ref="X594:Y595"/>
    <mergeCell ref="V594:W595"/>
    <mergeCell ref="T594:U595"/>
    <mergeCell ref="AP594:AQ595"/>
    <mergeCell ref="AN594:AO595"/>
    <mergeCell ref="AL594:AM595"/>
    <mergeCell ref="AJ594:AK595"/>
    <mergeCell ref="AH594:AI595"/>
    <mergeCell ref="AF594:AG595"/>
    <mergeCell ref="BB594:BC595"/>
    <mergeCell ref="AZ594:BA595"/>
    <mergeCell ref="AX594:AY595"/>
    <mergeCell ref="AV594:AW595"/>
    <mergeCell ref="AT594:AU595"/>
    <mergeCell ref="AR594:AS595"/>
    <mergeCell ref="F592:F593"/>
    <mergeCell ref="E592:E593"/>
    <mergeCell ref="C592:D592"/>
    <mergeCell ref="B596:B597"/>
    <mergeCell ref="C595:D595"/>
    <mergeCell ref="BL594:BN595"/>
    <mergeCell ref="BJ594:BK595"/>
    <mergeCell ref="BH594:BI595"/>
    <mergeCell ref="BF594:BG595"/>
    <mergeCell ref="BD594:BE595"/>
    <mergeCell ref="R596:S597"/>
    <mergeCell ref="P596:Q597"/>
    <mergeCell ref="N596:O597"/>
    <mergeCell ref="L596:M597"/>
    <mergeCell ref="J596:K597"/>
    <mergeCell ref="H596:I597"/>
    <mergeCell ref="AD596:AE597"/>
    <mergeCell ref="AB596:AC597"/>
    <mergeCell ref="Z596:AA597"/>
    <mergeCell ref="X596:Y597"/>
    <mergeCell ref="V596:W597"/>
    <mergeCell ref="T596:U597"/>
    <mergeCell ref="AP596:AQ597"/>
    <mergeCell ref="AN596:AO597"/>
    <mergeCell ref="AL596:AM597"/>
    <mergeCell ref="AJ596:AK597"/>
    <mergeCell ref="AH596:AI597"/>
    <mergeCell ref="AF596:AG597"/>
    <mergeCell ref="BB596:BC597"/>
    <mergeCell ref="AZ596:BA597"/>
    <mergeCell ref="AX596:AY597"/>
    <mergeCell ref="AV596:AW597"/>
    <mergeCell ref="AT596:AU597"/>
    <mergeCell ref="AR596:AS597"/>
    <mergeCell ref="F594:F595"/>
    <mergeCell ref="E594:E595"/>
    <mergeCell ref="C594:D594"/>
    <mergeCell ref="B594:B595"/>
    <mergeCell ref="C597:D597"/>
    <mergeCell ref="BL596:BN597"/>
    <mergeCell ref="R590:S591"/>
    <mergeCell ref="P590:Q591"/>
    <mergeCell ref="N590:O591"/>
    <mergeCell ref="L590:M591"/>
    <mergeCell ref="J590:K591"/>
    <mergeCell ref="H590:I591"/>
    <mergeCell ref="AD590:AE591"/>
    <mergeCell ref="AB590:AC591"/>
    <mergeCell ref="Z590:AA591"/>
    <mergeCell ref="X590:Y591"/>
    <mergeCell ref="V590:W591"/>
    <mergeCell ref="T590:U591"/>
    <mergeCell ref="AP590:AQ591"/>
    <mergeCell ref="AN590:AO591"/>
    <mergeCell ref="AL590:AM591"/>
    <mergeCell ref="AJ590:AK591"/>
    <mergeCell ref="AH590:AI591"/>
    <mergeCell ref="AF590:AG591"/>
    <mergeCell ref="BB590:BC591"/>
    <mergeCell ref="AZ590:BA591"/>
    <mergeCell ref="AX590:AY591"/>
    <mergeCell ref="AV590:AW591"/>
    <mergeCell ref="AT590:AU591"/>
    <mergeCell ref="AR590:AS591"/>
    <mergeCell ref="F588:F589"/>
    <mergeCell ref="E588:E589"/>
    <mergeCell ref="C588:D588"/>
    <mergeCell ref="B592:B593"/>
    <mergeCell ref="C591:D591"/>
    <mergeCell ref="BL590:BN591"/>
    <mergeCell ref="BJ590:BK591"/>
    <mergeCell ref="BH590:BI591"/>
    <mergeCell ref="BF590:BG591"/>
    <mergeCell ref="BD590:BE591"/>
    <mergeCell ref="R592:S593"/>
    <mergeCell ref="P592:Q593"/>
    <mergeCell ref="N592:O593"/>
    <mergeCell ref="L592:M593"/>
    <mergeCell ref="J592:K593"/>
    <mergeCell ref="H592:I593"/>
    <mergeCell ref="AD592:AE593"/>
    <mergeCell ref="AB592:AC593"/>
    <mergeCell ref="Z592:AA593"/>
    <mergeCell ref="X592:Y593"/>
    <mergeCell ref="V592:W593"/>
    <mergeCell ref="T592:U593"/>
    <mergeCell ref="AP592:AQ593"/>
    <mergeCell ref="AN592:AO593"/>
    <mergeCell ref="AL592:AM593"/>
    <mergeCell ref="AJ592:AK593"/>
    <mergeCell ref="AH592:AI593"/>
    <mergeCell ref="AF592:AG593"/>
    <mergeCell ref="BB592:BC593"/>
    <mergeCell ref="AZ592:BA593"/>
    <mergeCell ref="AX592:AY593"/>
    <mergeCell ref="AV592:AW593"/>
    <mergeCell ref="AT592:AU593"/>
    <mergeCell ref="AR592:AS593"/>
    <mergeCell ref="F590:F591"/>
    <mergeCell ref="E590:E591"/>
    <mergeCell ref="C590:D590"/>
    <mergeCell ref="B590:B591"/>
    <mergeCell ref="C593:D593"/>
    <mergeCell ref="BL592:BN593"/>
    <mergeCell ref="R586:S587"/>
    <mergeCell ref="P586:Q587"/>
    <mergeCell ref="N586:O587"/>
    <mergeCell ref="L586:M587"/>
    <mergeCell ref="J586:K587"/>
    <mergeCell ref="H586:I587"/>
    <mergeCell ref="AD586:AE587"/>
    <mergeCell ref="AB586:AC587"/>
    <mergeCell ref="Z586:AA587"/>
    <mergeCell ref="X586:Y587"/>
    <mergeCell ref="V586:W587"/>
    <mergeCell ref="T586:U587"/>
    <mergeCell ref="AP586:AQ587"/>
    <mergeCell ref="AN586:AO587"/>
    <mergeCell ref="AL586:AM587"/>
    <mergeCell ref="AJ586:AK587"/>
    <mergeCell ref="AH586:AI587"/>
    <mergeCell ref="AF586:AG587"/>
    <mergeCell ref="BB586:BC587"/>
    <mergeCell ref="AZ586:BA587"/>
    <mergeCell ref="AX586:AY587"/>
    <mergeCell ref="AV586:AW587"/>
    <mergeCell ref="AT586:AU587"/>
    <mergeCell ref="AR586:AS587"/>
    <mergeCell ref="F584:F585"/>
    <mergeCell ref="E584:E585"/>
    <mergeCell ref="C584:D584"/>
    <mergeCell ref="B588:B589"/>
    <mergeCell ref="C587:D587"/>
    <mergeCell ref="BL586:BN587"/>
    <mergeCell ref="BJ586:BK587"/>
    <mergeCell ref="BH586:BI587"/>
    <mergeCell ref="BF586:BG587"/>
    <mergeCell ref="BD586:BE587"/>
    <mergeCell ref="R588:S589"/>
    <mergeCell ref="P588:Q589"/>
    <mergeCell ref="N588:O589"/>
    <mergeCell ref="L588:M589"/>
    <mergeCell ref="J588:K589"/>
    <mergeCell ref="H588:I589"/>
    <mergeCell ref="AD588:AE589"/>
    <mergeCell ref="AB588:AC589"/>
    <mergeCell ref="Z588:AA589"/>
    <mergeCell ref="X588:Y589"/>
    <mergeCell ref="V588:W589"/>
    <mergeCell ref="T588:U589"/>
    <mergeCell ref="AP588:AQ589"/>
    <mergeCell ref="AN588:AO589"/>
    <mergeCell ref="AL588:AM589"/>
    <mergeCell ref="AJ588:AK589"/>
    <mergeCell ref="AH588:AI589"/>
    <mergeCell ref="AF588:AG589"/>
    <mergeCell ref="BB588:BC589"/>
    <mergeCell ref="AZ588:BA589"/>
    <mergeCell ref="AX588:AY589"/>
    <mergeCell ref="AV588:AW589"/>
    <mergeCell ref="AT588:AU589"/>
    <mergeCell ref="AR588:AS589"/>
    <mergeCell ref="F586:F587"/>
    <mergeCell ref="E586:E587"/>
    <mergeCell ref="C586:D586"/>
    <mergeCell ref="B586:B587"/>
    <mergeCell ref="C589:D589"/>
    <mergeCell ref="BL588:BN589"/>
    <mergeCell ref="B584:B585"/>
    <mergeCell ref="C583:D583"/>
    <mergeCell ref="BL582:BN583"/>
    <mergeCell ref="BJ582:BK583"/>
    <mergeCell ref="BH582:BI583"/>
    <mergeCell ref="BF582:BG583"/>
    <mergeCell ref="BD582:BE583"/>
    <mergeCell ref="R584:S585"/>
    <mergeCell ref="P584:Q585"/>
    <mergeCell ref="N584:O585"/>
    <mergeCell ref="L584:M585"/>
    <mergeCell ref="J584:K585"/>
    <mergeCell ref="H584:I585"/>
    <mergeCell ref="AD584:AE585"/>
    <mergeCell ref="AB584:AC585"/>
    <mergeCell ref="Z584:AA585"/>
    <mergeCell ref="X584:Y585"/>
    <mergeCell ref="V584:W585"/>
    <mergeCell ref="T584:U585"/>
    <mergeCell ref="AP584:AQ585"/>
    <mergeCell ref="AN584:AO585"/>
    <mergeCell ref="AL584:AM585"/>
    <mergeCell ref="AJ584:AK585"/>
    <mergeCell ref="AH584:AI585"/>
    <mergeCell ref="AF584:AG585"/>
    <mergeCell ref="BB584:BC585"/>
    <mergeCell ref="AZ584:BA585"/>
    <mergeCell ref="AX584:AY585"/>
    <mergeCell ref="AV584:AW585"/>
    <mergeCell ref="AT584:AU585"/>
    <mergeCell ref="AR584:AS585"/>
    <mergeCell ref="F582:F583"/>
    <mergeCell ref="E582:E583"/>
    <mergeCell ref="C582:D582"/>
    <mergeCell ref="B582:B583"/>
    <mergeCell ref="C585:D585"/>
    <mergeCell ref="BL584:BN585"/>
    <mergeCell ref="BJ584:BK585"/>
    <mergeCell ref="BH584:BI585"/>
    <mergeCell ref="BF584:BG585"/>
    <mergeCell ref="BD584:BE585"/>
    <mergeCell ref="E578:E579"/>
    <mergeCell ref="C578:D578"/>
    <mergeCell ref="B578:B579"/>
    <mergeCell ref="BJ577:BK577"/>
    <mergeCell ref="BH577:BI577"/>
    <mergeCell ref="BF577:BG577"/>
    <mergeCell ref="BD577:BE577"/>
    <mergeCell ref="BB577:BC577"/>
    <mergeCell ref="AZ577:BA577"/>
    <mergeCell ref="R578:S579"/>
    <mergeCell ref="H578:I579"/>
    <mergeCell ref="AD578:AE579"/>
    <mergeCell ref="AB578:AC579"/>
    <mergeCell ref="Z578:AA579"/>
    <mergeCell ref="X578:Y579"/>
    <mergeCell ref="V578:W579"/>
    <mergeCell ref="T578:U579"/>
    <mergeCell ref="AP578:AQ579"/>
    <mergeCell ref="AN578:AO579"/>
    <mergeCell ref="AL578:AM579"/>
    <mergeCell ref="AJ578:AK579"/>
    <mergeCell ref="C581:D581"/>
    <mergeCell ref="BL580:BN581"/>
    <mergeCell ref="BJ580:BK581"/>
    <mergeCell ref="BH580:BI581"/>
    <mergeCell ref="BF580:BG581"/>
    <mergeCell ref="BD580:BE581"/>
    <mergeCell ref="R582:S583"/>
    <mergeCell ref="P582:Q583"/>
    <mergeCell ref="N582:O583"/>
    <mergeCell ref="L582:M583"/>
    <mergeCell ref="J582:K583"/>
    <mergeCell ref="H582:I583"/>
    <mergeCell ref="AD582:AE583"/>
    <mergeCell ref="AB582:AC583"/>
    <mergeCell ref="Z582:AA583"/>
    <mergeCell ref="X582:Y583"/>
    <mergeCell ref="V582:W583"/>
    <mergeCell ref="T582:U583"/>
    <mergeCell ref="AP582:AQ583"/>
    <mergeCell ref="AN582:AO583"/>
    <mergeCell ref="AL582:AM583"/>
    <mergeCell ref="AJ582:AK583"/>
    <mergeCell ref="AH582:AI583"/>
    <mergeCell ref="AF582:AG583"/>
    <mergeCell ref="BB582:BC583"/>
    <mergeCell ref="AZ582:BA583"/>
    <mergeCell ref="AX582:AY583"/>
    <mergeCell ref="AV582:AW583"/>
    <mergeCell ref="AT582:AU583"/>
    <mergeCell ref="AR582:AS583"/>
    <mergeCell ref="F580:F581"/>
    <mergeCell ref="E580:E581"/>
    <mergeCell ref="C580:D580"/>
    <mergeCell ref="R580:S581"/>
    <mergeCell ref="P580:Q581"/>
    <mergeCell ref="N580:O581"/>
    <mergeCell ref="L580:M581"/>
    <mergeCell ref="J580:K581"/>
    <mergeCell ref="H580:I581"/>
    <mergeCell ref="AD580:AE581"/>
    <mergeCell ref="AB580:AC581"/>
    <mergeCell ref="Z580:AA581"/>
    <mergeCell ref="X580:Y581"/>
    <mergeCell ref="V580:W581"/>
    <mergeCell ref="T580:U581"/>
    <mergeCell ref="AP580:AQ581"/>
    <mergeCell ref="AN580:AO581"/>
    <mergeCell ref="AL580:AM581"/>
    <mergeCell ref="AJ580:AK581"/>
    <mergeCell ref="AH580:AI581"/>
    <mergeCell ref="AF580:AG581"/>
    <mergeCell ref="BB580:BC581"/>
    <mergeCell ref="AZ580:BA581"/>
    <mergeCell ref="AX580:AY581"/>
    <mergeCell ref="AV580:AW581"/>
    <mergeCell ref="AT580:AU581"/>
    <mergeCell ref="AR580:AS581"/>
    <mergeCell ref="AB576:AG576"/>
    <mergeCell ref="Z576:AA577"/>
    <mergeCell ref="AP577:AQ577"/>
    <mergeCell ref="AN577:AO577"/>
    <mergeCell ref="AL577:AM577"/>
    <mergeCell ref="AJ577:AK577"/>
    <mergeCell ref="AH577:AI577"/>
    <mergeCell ref="F578:F579"/>
    <mergeCell ref="P578:Q579"/>
    <mergeCell ref="N578:O579"/>
    <mergeCell ref="L578:M579"/>
    <mergeCell ref="J578:K579"/>
    <mergeCell ref="AT578:AU579"/>
    <mergeCell ref="AR578:AS579"/>
    <mergeCell ref="B690:C690"/>
    <mergeCell ref="N688:O688"/>
    <mergeCell ref="L688:M688"/>
    <mergeCell ref="J688:K688"/>
    <mergeCell ref="D688:E688"/>
    <mergeCell ref="G576:G577"/>
    <mergeCell ref="P679:Q680"/>
    <mergeCell ref="N679:O680"/>
    <mergeCell ref="L679:M680"/>
    <mergeCell ref="J679:K680"/>
    <mergeCell ref="H679:I680"/>
    <mergeCell ref="AD679:AE680"/>
    <mergeCell ref="AB679:AC680"/>
    <mergeCell ref="Z679:AA680"/>
    <mergeCell ref="X679:Y680"/>
    <mergeCell ref="V679:W680"/>
    <mergeCell ref="T679:U680"/>
    <mergeCell ref="AP679:AQ680"/>
    <mergeCell ref="AN679:AO680"/>
    <mergeCell ref="AL679:AM680"/>
    <mergeCell ref="AJ679:AK680"/>
    <mergeCell ref="AH679:AI680"/>
    <mergeCell ref="AF679:AG680"/>
    <mergeCell ref="BB679:BC680"/>
    <mergeCell ref="AZ679:BA680"/>
    <mergeCell ref="AX679:AY680"/>
    <mergeCell ref="AV679:AW680"/>
    <mergeCell ref="AT679:AU680"/>
    <mergeCell ref="AR679:AS680"/>
    <mergeCell ref="F677:F678"/>
    <mergeCell ref="E677:E678"/>
    <mergeCell ref="C677:D677"/>
    <mergeCell ref="B677:B678"/>
    <mergeCell ref="R677:S678"/>
    <mergeCell ref="P677:Q678"/>
    <mergeCell ref="N677:O678"/>
    <mergeCell ref="E571:AC571"/>
    <mergeCell ref="B569:BN569"/>
    <mergeCell ref="BA693:BN693"/>
    <mergeCell ref="BJ629:BL629"/>
    <mergeCell ref="BF690:BH690"/>
    <mergeCell ref="B692:C692"/>
    <mergeCell ref="W690:Y690"/>
    <mergeCell ref="S690:U690"/>
    <mergeCell ref="O692:R692"/>
    <mergeCell ref="L692:N692"/>
    <mergeCell ref="BD573:BM573"/>
    <mergeCell ref="BA573:BC573"/>
    <mergeCell ref="E573:AC573"/>
    <mergeCell ref="C573:D573"/>
    <mergeCell ref="B687:C687"/>
    <mergeCell ref="BD685:BE686"/>
    <mergeCell ref="BB685:BC686"/>
    <mergeCell ref="AZ685:BA686"/>
    <mergeCell ref="AX685:AY686"/>
    <mergeCell ref="AV685:AW686"/>
    <mergeCell ref="P687:Q687"/>
    <mergeCell ref="N687:O687"/>
    <mergeCell ref="L687:M687"/>
    <mergeCell ref="J687:K687"/>
    <mergeCell ref="H687:I687"/>
    <mergeCell ref="D687:E687"/>
    <mergeCell ref="AB687:AC687"/>
    <mergeCell ref="Z687:AA687"/>
    <mergeCell ref="X687:Y687"/>
    <mergeCell ref="V687:W687"/>
    <mergeCell ref="T687:U687"/>
    <mergeCell ref="R687:S687"/>
    <mergeCell ref="AN687:AO687"/>
    <mergeCell ref="AL687:AM687"/>
    <mergeCell ref="AJ687:AK687"/>
    <mergeCell ref="AH687:AI687"/>
    <mergeCell ref="AF687:AG687"/>
    <mergeCell ref="AD687:AE687"/>
    <mergeCell ref="B580:B581"/>
    <mergeCell ref="C579:D579"/>
    <mergeCell ref="BL578:BN579"/>
    <mergeCell ref="BJ578:BK579"/>
    <mergeCell ref="BH578:BI579"/>
    <mergeCell ref="BF578:BG579"/>
    <mergeCell ref="H576:I577"/>
    <mergeCell ref="C576:D577"/>
    <mergeCell ref="B576:B577"/>
    <mergeCell ref="J577:K577"/>
    <mergeCell ref="N577:O577"/>
    <mergeCell ref="L577:M577"/>
    <mergeCell ref="J576:O576"/>
    <mergeCell ref="BF576:BK576"/>
    <mergeCell ref="AZ576:BE576"/>
    <mergeCell ref="AT576:AY576"/>
    <mergeCell ref="AN576:AS576"/>
    <mergeCell ref="AH576:AM576"/>
    <mergeCell ref="T577:U577"/>
    <mergeCell ref="AX577:AY577"/>
    <mergeCell ref="AV577:AW577"/>
    <mergeCell ref="AT577:AU577"/>
    <mergeCell ref="AR577:AS577"/>
    <mergeCell ref="R577:S577"/>
    <mergeCell ref="P577:Q577"/>
    <mergeCell ref="AF577:AG577"/>
    <mergeCell ref="AD577:AE577"/>
    <mergeCell ref="AB577:AC577"/>
    <mergeCell ref="X576:Y577"/>
    <mergeCell ref="V576:W577"/>
    <mergeCell ref="P576:U576"/>
    <mergeCell ref="J685:K686"/>
    <mergeCell ref="H685:I686"/>
    <mergeCell ref="D685:E686"/>
    <mergeCell ref="B685:C686"/>
    <mergeCell ref="C680:D680"/>
    <mergeCell ref="BL679:BN680"/>
    <mergeCell ref="BJ679:BK680"/>
    <mergeCell ref="BH679:BI680"/>
    <mergeCell ref="BF679:BG680"/>
    <mergeCell ref="BD679:BE680"/>
    <mergeCell ref="V685:W686"/>
    <mergeCell ref="T685:U686"/>
    <mergeCell ref="R685:S686"/>
    <mergeCell ref="P685:Q686"/>
    <mergeCell ref="N685:O686"/>
    <mergeCell ref="L685:M686"/>
    <mergeCell ref="AH685:AI686"/>
    <mergeCell ref="AF685:AG686"/>
    <mergeCell ref="AD685:AE686"/>
    <mergeCell ref="AB685:AC686"/>
    <mergeCell ref="Z685:AA686"/>
    <mergeCell ref="X685:Y686"/>
    <mergeCell ref="AT685:AU686"/>
    <mergeCell ref="AR685:AS686"/>
    <mergeCell ref="AP685:AQ686"/>
    <mergeCell ref="AN685:AO686"/>
    <mergeCell ref="AL685:AM686"/>
    <mergeCell ref="AJ685:AK686"/>
    <mergeCell ref="BL685:BN686"/>
    <mergeCell ref="BJ685:BK686"/>
    <mergeCell ref="BH685:BI686"/>
    <mergeCell ref="BF685:BG686"/>
    <mergeCell ref="AH578:AI579"/>
    <mergeCell ref="AF578:AG579"/>
    <mergeCell ref="BB578:BC579"/>
    <mergeCell ref="AZ578:BA579"/>
    <mergeCell ref="AX578:AY579"/>
    <mergeCell ref="AV578:AW579"/>
    <mergeCell ref="B679:B680"/>
    <mergeCell ref="C678:D678"/>
    <mergeCell ref="BL677:BN678"/>
    <mergeCell ref="BJ677:BK678"/>
    <mergeCell ref="BH677:BI678"/>
    <mergeCell ref="BF677:BG678"/>
    <mergeCell ref="BD677:BE678"/>
    <mergeCell ref="R679:S680"/>
    <mergeCell ref="L677:M678"/>
    <mergeCell ref="J677:K678"/>
    <mergeCell ref="H677:I678"/>
    <mergeCell ref="AD677:AE678"/>
    <mergeCell ref="AB677:AC678"/>
    <mergeCell ref="Z677:AA678"/>
    <mergeCell ref="X677:Y678"/>
    <mergeCell ref="V677:W678"/>
    <mergeCell ref="T677:U678"/>
    <mergeCell ref="AP677:AQ678"/>
    <mergeCell ref="AN677:AO678"/>
    <mergeCell ref="AL677:AM678"/>
    <mergeCell ref="AJ677:AK678"/>
    <mergeCell ref="AH677:AI678"/>
    <mergeCell ref="AF677:AG678"/>
    <mergeCell ref="BB677:BC678"/>
    <mergeCell ref="AZ677:BA678"/>
    <mergeCell ref="AX677:AY678"/>
    <mergeCell ref="AV677:AW678"/>
    <mergeCell ref="AT677:AU678"/>
    <mergeCell ref="AR677:AS678"/>
    <mergeCell ref="F675:F676"/>
    <mergeCell ref="E675:E676"/>
    <mergeCell ref="C675:D675"/>
    <mergeCell ref="AZ687:BA687"/>
    <mergeCell ref="AX687:AY687"/>
    <mergeCell ref="AV687:AW687"/>
    <mergeCell ref="AT687:AU687"/>
    <mergeCell ref="AR687:AS687"/>
    <mergeCell ref="AP687:AQ687"/>
    <mergeCell ref="F679:F680"/>
    <mergeCell ref="E679:E680"/>
    <mergeCell ref="C679:D679"/>
    <mergeCell ref="AR683:AS684"/>
    <mergeCell ref="AT683:AU684"/>
    <mergeCell ref="AV683:AW684"/>
    <mergeCell ref="AX683:AY684"/>
    <mergeCell ref="AZ683:BA684"/>
    <mergeCell ref="BB683:BC684"/>
    <mergeCell ref="BL673:BN674"/>
    <mergeCell ref="BJ673:BK674"/>
    <mergeCell ref="BH673:BI674"/>
    <mergeCell ref="BF673:BG674"/>
    <mergeCell ref="BD673:BE674"/>
    <mergeCell ref="R675:S676"/>
    <mergeCell ref="P675:Q676"/>
    <mergeCell ref="N675:O676"/>
    <mergeCell ref="L675:M676"/>
    <mergeCell ref="J675:K676"/>
    <mergeCell ref="H675:I676"/>
    <mergeCell ref="AD675:AE676"/>
    <mergeCell ref="AB675:AC676"/>
    <mergeCell ref="Z675:AA676"/>
    <mergeCell ref="X675:Y676"/>
    <mergeCell ref="V675:W676"/>
    <mergeCell ref="T675:U676"/>
    <mergeCell ref="AP675:AQ676"/>
    <mergeCell ref="AN675:AO676"/>
    <mergeCell ref="AL675:AM676"/>
    <mergeCell ref="AJ675:AK676"/>
    <mergeCell ref="AH675:AI676"/>
    <mergeCell ref="AF675:AG676"/>
    <mergeCell ref="BB675:BC676"/>
    <mergeCell ref="AZ675:BA676"/>
    <mergeCell ref="AX675:AY676"/>
    <mergeCell ref="AV675:AW676"/>
    <mergeCell ref="AT675:AU676"/>
    <mergeCell ref="AR675:AS676"/>
    <mergeCell ref="F673:F674"/>
    <mergeCell ref="E673:E674"/>
    <mergeCell ref="C673:D673"/>
    <mergeCell ref="B673:B674"/>
    <mergeCell ref="C676:D676"/>
    <mergeCell ref="BL675:BN676"/>
    <mergeCell ref="BJ675:BK676"/>
    <mergeCell ref="BH675:BI676"/>
    <mergeCell ref="BF675:BG676"/>
    <mergeCell ref="BD675:BE676"/>
    <mergeCell ref="BJ671:BK672"/>
    <mergeCell ref="BH671:BI672"/>
    <mergeCell ref="BF671:BG672"/>
    <mergeCell ref="BD671:BE672"/>
    <mergeCell ref="R673:S674"/>
    <mergeCell ref="P673:Q674"/>
    <mergeCell ref="N673:O674"/>
    <mergeCell ref="L673:M674"/>
    <mergeCell ref="J673:K674"/>
    <mergeCell ref="H673:I674"/>
    <mergeCell ref="AD673:AE674"/>
    <mergeCell ref="AB673:AC674"/>
    <mergeCell ref="Z673:AA674"/>
    <mergeCell ref="X673:Y674"/>
    <mergeCell ref="V673:W674"/>
    <mergeCell ref="T673:U674"/>
    <mergeCell ref="AP673:AQ674"/>
    <mergeCell ref="AN673:AO674"/>
    <mergeCell ref="AL673:AM674"/>
    <mergeCell ref="AJ673:AK674"/>
    <mergeCell ref="AH673:AI674"/>
    <mergeCell ref="AF673:AG674"/>
    <mergeCell ref="BB673:BC674"/>
    <mergeCell ref="AZ673:BA674"/>
    <mergeCell ref="AX673:AY674"/>
    <mergeCell ref="AV673:AW674"/>
    <mergeCell ref="AT673:AU674"/>
    <mergeCell ref="AR673:AS674"/>
    <mergeCell ref="F671:F672"/>
    <mergeCell ref="E671:E672"/>
    <mergeCell ref="C671:D671"/>
    <mergeCell ref="B675:B676"/>
    <mergeCell ref="C674:D674"/>
    <mergeCell ref="R669:S670"/>
    <mergeCell ref="P669:Q670"/>
    <mergeCell ref="N669:O670"/>
    <mergeCell ref="L669:M670"/>
    <mergeCell ref="J669:K670"/>
    <mergeCell ref="H669:I670"/>
    <mergeCell ref="AD669:AE670"/>
    <mergeCell ref="AB669:AC670"/>
    <mergeCell ref="Z669:AA670"/>
    <mergeCell ref="X669:Y670"/>
    <mergeCell ref="V669:W670"/>
    <mergeCell ref="T669:U670"/>
    <mergeCell ref="AP669:AQ670"/>
    <mergeCell ref="AN669:AO670"/>
    <mergeCell ref="AL669:AM670"/>
    <mergeCell ref="AJ669:AK670"/>
    <mergeCell ref="AH669:AI670"/>
    <mergeCell ref="AF669:AG670"/>
    <mergeCell ref="BB669:BC670"/>
    <mergeCell ref="AZ669:BA670"/>
    <mergeCell ref="AX669:AY670"/>
    <mergeCell ref="AV669:AW670"/>
    <mergeCell ref="AT669:AU670"/>
    <mergeCell ref="AR669:AS670"/>
    <mergeCell ref="F667:F668"/>
    <mergeCell ref="E667:E668"/>
    <mergeCell ref="C667:D667"/>
    <mergeCell ref="B671:B672"/>
    <mergeCell ref="C670:D670"/>
    <mergeCell ref="BL669:BN670"/>
    <mergeCell ref="BJ669:BK670"/>
    <mergeCell ref="BH669:BI670"/>
    <mergeCell ref="BF669:BG670"/>
    <mergeCell ref="BD669:BE670"/>
    <mergeCell ref="R671:S672"/>
    <mergeCell ref="P671:Q672"/>
    <mergeCell ref="N671:O672"/>
    <mergeCell ref="L671:M672"/>
    <mergeCell ref="J671:K672"/>
    <mergeCell ref="H671:I672"/>
    <mergeCell ref="AD671:AE672"/>
    <mergeCell ref="AB671:AC672"/>
    <mergeCell ref="Z671:AA672"/>
    <mergeCell ref="X671:Y672"/>
    <mergeCell ref="V671:W672"/>
    <mergeCell ref="T671:U672"/>
    <mergeCell ref="AP671:AQ672"/>
    <mergeCell ref="AN671:AO672"/>
    <mergeCell ref="AL671:AM672"/>
    <mergeCell ref="AJ671:AK672"/>
    <mergeCell ref="AH671:AI672"/>
    <mergeCell ref="AF671:AG672"/>
    <mergeCell ref="BB671:BC672"/>
    <mergeCell ref="AZ671:BA672"/>
    <mergeCell ref="AX671:AY672"/>
    <mergeCell ref="AV671:AW672"/>
    <mergeCell ref="AT671:AU672"/>
    <mergeCell ref="AR671:AS672"/>
    <mergeCell ref="F669:F670"/>
    <mergeCell ref="E669:E670"/>
    <mergeCell ref="C669:D669"/>
    <mergeCell ref="B669:B670"/>
    <mergeCell ref="C672:D672"/>
    <mergeCell ref="BL671:BN672"/>
    <mergeCell ref="BL665:BN666"/>
    <mergeCell ref="BJ665:BK666"/>
    <mergeCell ref="BH665:BI666"/>
    <mergeCell ref="BF665:BG666"/>
    <mergeCell ref="BD665:BE666"/>
    <mergeCell ref="R667:S668"/>
    <mergeCell ref="P667:Q668"/>
    <mergeCell ref="N667:O668"/>
    <mergeCell ref="L667:M668"/>
    <mergeCell ref="J667:K668"/>
    <mergeCell ref="H667:I668"/>
    <mergeCell ref="AD667:AE668"/>
    <mergeCell ref="AB667:AC668"/>
    <mergeCell ref="Z667:AA668"/>
    <mergeCell ref="X667:Y668"/>
    <mergeCell ref="V667:W668"/>
    <mergeCell ref="T667:U668"/>
    <mergeCell ref="AP667:AQ668"/>
    <mergeCell ref="AN667:AO668"/>
    <mergeCell ref="AL667:AM668"/>
    <mergeCell ref="AJ667:AK668"/>
    <mergeCell ref="AH667:AI668"/>
    <mergeCell ref="AF667:AG668"/>
    <mergeCell ref="BB667:BC668"/>
    <mergeCell ref="AZ667:BA668"/>
    <mergeCell ref="AX667:AY668"/>
    <mergeCell ref="AV667:AW668"/>
    <mergeCell ref="AT667:AU668"/>
    <mergeCell ref="AR667:AS668"/>
    <mergeCell ref="F665:F666"/>
    <mergeCell ref="E665:E666"/>
    <mergeCell ref="C665:D665"/>
    <mergeCell ref="B665:B666"/>
    <mergeCell ref="C668:D668"/>
    <mergeCell ref="BL667:BN668"/>
    <mergeCell ref="BJ667:BK668"/>
    <mergeCell ref="BH667:BI668"/>
    <mergeCell ref="BF667:BG668"/>
    <mergeCell ref="BD667:BE668"/>
    <mergeCell ref="BJ663:BK664"/>
    <mergeCell ref="BH663:BI664"/>
    <mergeCell ref="BF663:BG664"/>
    <mergeCell ref="BD663:BE664"/>
    <mergeCell ref="R665:S666"/>
    <mergeCell ref="P665:Q666"/>
    <mergeCell ref="N665:O666"/>
    <mergeCell ref="L665:M666"/>
    <mergeCell ref="J665:K666"/>
    <mergeCell ref="H665:I666"/>
    <mergeCell ref="AD665:AE666"/>
    <mergeCell ref="AB665:AC666"/>
    <mergeCell ref="Z665:AA666"/>
    <mergeCell ref="X665:Y666"/>
    <mergeCell ref="V665:W666"/>
    <mergeCell ref="T665:U666"/>
    <mergeCell ref="AP665:AQ666"/>
    <mergeCell ref="AN665:AO666"/>
    <mergeCell ref="AL665:AM666"/>
    <mergeCell ref="AJ665:AK666"/>
    <mergeCell ref="AH665:AI666"/>
    <mergeCell ref="AF665:AG666"/>
    <mergeCell ref="BB665:BC666"/>
    <mergeCell ref="AZ665:BA666"/>
    <mergeCell ref="AX665:AY666"/>
    <mergeCell ref="AV665:AW666"/>
    <mergeCell ref="AT665:AU666"/>
    <mergeCell ref="AR665:AS666"/>
    <mergeCell ref="F663:F664"/>
    <mergeCell ref="E663:E664"/>
    <mergeCell ref="C663:D663"/>
    <mergeCell ref="B667:B668"/>
    <mergeCell ref="C666:D666"/>
    <mergeCell ref="R661:S662"/>
    <mergeCell ref="P661:Q662"/>
    <mergeCell ref="N661:O662"/>
    <mergeCell ref="L661:M662"/>
    <mergeCell ref="J661:K662"/>
    <mergeCell ref="H661:I662"/>
    <mergeCell ref="AD661:AE662"/>
    <mergeCell ref="AB661:AC662"/>
    <mergeCell ref="Z661:AA662"/>
    <mergeCell ref="X661:Y662"/>
    <mergeCell ref="V661:W662"/>
    <mergeCell ref="T661:U662"/>
    <mergeCell ref="AP661:AQ662"/>
    <mergeCell ref="AN661:AO662"/>
    <mergeCell ref="AL661:AM662"/>
    <mergeCell ref="AJ661:AK662"/>
    <mergeCell ref="AH661:AI662"/>
    <mergeCell ref="AF661:AG662"/>
    <mergeCell ref="BB661:BC662"/>
    <mergeCell ref="AZ661:BA662"/>
    <mergeCell ref="AX661:AY662"/>
    <mergeCell ref="AV661:AW662"/>
    <mergeCell ref="AT661:AU662"/>
    <mergeCell ref="AR661:AS662"/>
    <mergeCell ref="F659:F660"/>
    <mergeCell ref="E659:E660"/>
    <mergeCell ref="C659:D659"/>
    <mergeCell ref="B663:B664"/>
    <mergeCell ref="C662:D662"/>
    <mergeCell ref="BL661:BN662"/>
    <mergeCell ref="BJ661:BK662"/>
    <mergeCell ref="BH661:BI662"/>
    <mergeCell ref="BF661:BG662"/>
    <mergeCell ref="BD661:BE662"/>
    <mergeCell ref="R663:S664"/>
    <mergeCell ref="P663:Q664"/>
    <mergeCell ref="N663:O664"/>
    <mergeCell ref="L663:M664"/>
    <mergeCell ref="J663:K664"/>
    <mergeCell ref="H663:I664"/>
    <mergeCell ref="AD663:AE664"/>
    <mergeCell ref="AB663:AC664"/>
    <mergeCell ref="Z663:AA664"/>
    <mergeCell ref="X663:Y664"/>
    <mergeCell ref="V663:W664"/>
    <mergeCell ref="T663:U664"/>
    <mergeCell ref="AP663:AQ664"/>
    <mergeCell ref="AN663:AO664"/>
    <mergeCell ref="AL663:AM664"/>
    <mergeCell ref="AJ663:AK664"/>
    <mergeCell ref="AH663:AI664"/>
    <mergeCell ref="AF663:AG664"/>
    <mergeCell ref="BB663:BC664"/>
    <mergeCell ref="AZ663:BA664"/>
    <mergeCell ref="AX663:AY664"/>
    <mergeCell ref="AV663:AW664"/>
    <mergeCell ref="AT663:AU664"/>
    <mergeCell ref="AR663:AS664"/>
    <mergeCell ref="F661:F662"/>
    <mergeCell ref="E661:E662"/>
    <mergeCell ref="C661:D661"/>
    <mergeCell ref="B661:B662"/>
    <mergeCell ref="C664:D664"/>
    <mergeCell ref="BL663:BN664"/>
    <mergeCell ref="BL657:BN658"/>
    <mergeCell ref="BJ657:BK658"/>
    <mergeCell ref="BH657:BI658"/>
    <mergeCell ref="BF657:BG658"/>
    <mergeCell ref="BD657:BE658"/>
    <mergeCell ref="R659:S660"/>
    <mergeCell ref="P659:Q660"/>
    <mergeCell ref="N659:O660"/>
    <mergeCell ref="L659:M660"/>
    <mergeCell ref="J659:K660"/>
    <mergeCell ref="H659:I660"/>
    <mergeCell ref="AD659:AE660"/>
    <mergeCell ref="AB659:AC660"/>
    <mergeCell ref="Z659:AA660"/>
    <mergeCell ref="X659:Y660"/>
    <mergeCell ref="V659:W660"/>
    <mergeCell ref="T659:U660"/>
    <mergeCell ref="AP659:AQ660"/>
    <mergeCell ref="AN659:AO660"/>
    <mergeCell ref="AL659:AM660"/>
    <mergeCell ref="AJ659:AK660"/>
    <mergeCell ref="AH659:AI660"/>
    <mergeCell ref="AF659:AG660"/>
    <mergeCell ref="BB659:BC660"/>
    <mergeCell ref="AZ659:BA660"/>
    <mergeCell ref="AX659:AY660"/>
    <mergeCell ref="AV659:AW660"/>
    <mergeCell ref="AT659:AU660"/>
    <mergeCell ref="AR659:AS660"/>
    <mergeCell ref="F657:F658"/>
    <mergeCell ref="E657:E658"/>
    <mergeCell ref="C657:D657"/>
    <mergeCell ref="B657:B658"/>
    <mergeCell ref="C660:D660"/>
    <mergeCell ref="BL659:BN660"/>
    <mergeCell ref="BJ659:BK660"/>
    <mergeCell ref="BH659:BI660"/>
    <mergeCell ref="BF659:BG660"/>
    <mergeCell ref="BD659:BE660"/>
    <mergeCell ref="BJ655:BK656"/>
    <mergeCell ref="BH655:BI656"/>
    <mergeCell ref="BF655:BG656"/>
    <mergeCell ref="BD655:BE656"/>
    <mergeCell ref="R657:S658"/>
    <mergeCell ref="P657:Q658"/>
    <mergeCell ref="N657:O658"/>
    <mergeCell ref="L657:M658"/>
    <mergeCell ref="J657:K658"/>
    <mergeCell ref="H657:I658"/>
    <mergeCell ref="AD657:AE658"/>
    <mergeCell ref="AB657:AC658"/>
    <mergeCell ref="Z657:AA658"/>
    <mergeCell ref="X657:Y658"/>
    <mergeCell ref="V657:W658"/>
    <mergeCell ref="T657:U658"/>
    <mergeCell ref="AP657:AQ658"/>
    <mergeCell ref="AN657:AO658"/>
    <mergeCell ref="AL657:AM658"/>
    <mergeCell ref="AJ657:AK658"/>
    <mergeCell ref="AH657:AI658"/>
    <mergeCell ref="AF657:AG658"/>
    <mergeCell ref="BB657:BC658"/>
    <mergeCell ref="AZ657:BA658"/>
    <mergeCell ref="AX657:AY658"/>
    <mergeCell ref="AV657:AW658"/>
    <mergeCell ref="AT657:AU658"/>
    <mergeCell ref="AR657:AS658"/>
    <mergeCell ref="F655:F656"/>
    <mergeCell ref="E655:E656"/>
    <mergeCell ref="C655:D655"/>
    <mergeCell ref="B659:B660"/>
    <mergeCell ref="C658:D658"/>
    <mergeCell ref="R653:S654"/>
    <mergeCell ref="P653:Q654"/>
    <mergeCell ref="N653:O654"/>
    <mergeCell ref="L653:M654"/>
    <mergeCell ref="J653:K654"/>
    <mergeCell ref="H653:I654"/>
    <mergeCell ref="AD653:AE654"/>
    <mergeCell ref="AB653:AC654"/>
    <mergeCell ref="Z653:AA654"/>
    <mergeCell ref="X653:Y654"/>
    <mergeCell ref="V653:W654"/>
    <mergeCell ref="T653:U654"/>
    <mergeCell ref="AP653:AQ654"/>
    <mergeCell ref="AN653:AO654"/>
    <mergeCell ref="AL653:AM654"/>
    <mergeCell ref="AJ653:AK654"/>
    <mergeCell ref="AH653:AI654"/>
    <mergeCell ref="AF653:AG654"/>
    <mergeCell ref="BB653:BC654"/>
    <mergeCell ref="AZ653:BA654"/>
    <mergeCell ref="AX653:AY654"/>
    <mergeCell ref="AV653:AW654"/>
    <mergeCell ref="AT653:AU654"/>
    <mergeCell ref="AR653:AS654"/>
    <mergeCell ref="E651:E652"/>
    <mergeCell ref="C651:D651"/>
    <mergeCell ref="B651:B652"/>
    <mergeCell ref="B655:B656"/>
    <mergeCell ref="C654:D654"/>
    <mergeCell ref="BL653:BN654"/>
    <mergeCell ref="BJ653:BK654"/>
    <mergeCell ref="BH653:BI654"/>
    <mergeCell ref="BF653:BG654"/>
    <mergeCell ref="BD653:BE654"/>
    <mergeCell ref="R655:S656"/>
    <mergeCell ref="P655:Q656"/>
    <mergeCell ref="N655:O656"/>
    <mergeCell ref="L655:M656"/>
    <mergeCell ref="J655:K656"/>
    <mergeCell ref="H655:I656"/>
    <mergeCell ref="AD655:AE656"/>
    <mergeCell ref="AB655:AC656"/>
    <mergeCell ref="Z655:AA656"/>
    <mergeCell ref="X655:Y656"/>
    <mergeCell ref="V655:W656"/>
    <mergeCell ref="T655:U656"/>
    <mergeCell ref="AP655:AQ656"/>
    <mergeCell ref="AN655:AO656"/>
    <mergeCell ref="AL655:AM656"/>
    <mergeCell ref="AJ655:AK656"/>
    <mergeCell ref="AH655:AI656"/>
    <mergeCell ref="AF655:AG656"/>
    <mergeCell ref="BB655:BC656"/>
    <mergeCell ref="AZ655:BA656"/>
    <mergeCell ref="AX655:AY656"/>
    <mergeCell ref="AV655:AW656"/>
    <mergeCell ref="AT655:AU656"/>
    <mergeCell ref="AR655:AS656"/>
    <mergeCell ref="F653:F654"/>
    <mergeCell ref="E653:E654"/>
    <mergeCell ref="C653:D653"/>
    <mergeCell ref="B653:B654"/>
    <mergeCell ref="C656:D656"/>
    <mergeCell ref="BL655:BN656"/>
    <mergeCell ref="R651:S652"/>
    <mergeCell ref="P651:Q652"/>
    <mergeCell ref="N651:O652"/>
    <mergeCell ref="L651:M652"/>
    <mergeCell ref="J651:K652"/>
    <mergeCell ref="H651:I652"/>
    <mergeCell ref="AD651:AE652"/>
    <mergeCell ref="AB651:AC652"/>
    <mergeCell ref="Z651:AA652"/>
    <mergeCell ref="X651:Y652"/>
    <mergeCell ref="V651:W652"/>
    <mergeCell ref="T651:U652"/>
    <mergeCell ref="AP651:AQ652"/>
    <mergeCell ref="AN651:AO652"/>
    <mergeCell ref="AL651:AM652"/>
    <mergeCell ref="AJ651:AK652"/>
    <mergeCell ref="AH651:AI652"/>
    <mergeCell ref="AF651:AG652"/>
    <mergeCell ref="BB651:BC652"/>
    <mergeCell ref="AZ651:BA652"/>
    <mergeCell ref="AX651:AY652"/>
    <mergeCell ref="AV651:AW652"/>
    <mergeCell ref="AT651:AU652"/>
    <mergeCell ref="AR651:AS652"/>
    <mergeCell ref="E649:E650"/>
    <mergeCell ref="C649:D649"/>
    <mergeCell ref="B649:B650"/>
    <mergeCell ref="C652:D652"/>
    <mergeCell ref="BL651:BN652"/>
    <mergeCell ref="BJ651:BK652"/>
    <mergeCell ref="BH651:BI652"/>
    <mergeCell ref="BF651:BG652"/>
    <mergeCell ref="BD651:BE652"/>
    <mergeCell ref="R649:S650"/>
    <mergeCell ref="P649:Q650"/>
    <mergeCell ref="N649:O650"/>
    <mergeCell ref="L649:M650"/>
    <mergeCell ref="J649:K650"/>
    <mergeCell ref="H649:I650"/>
    <mergeCell ref="AD649:AE650"/>
    <mergeCell ref="AB649:AC650"/>
    <mergeCell ref="Z649:AA650"/>
    <mergeCell ref="X649:Y650"/>
    <mergeCell ref="V649:W650"/>
    <mergeCell ref="T649:U650"/>
    <mergeCell ref="AP649:AQ650"/>
    <mergeCell ref="AN649:AO650"/>
    <mergeCell ref="AL649:AM650"/>
    <mergeCell ref="AJ649:AK650"/>
    <mergeCell ref="AH649:AI650"/>
    <mergeCell ref="AF649:AG650"/>
    <mergeCell ref="BB649:BC650"/>
    <mergeCell ref="AZ649:BA650"/>
    <mergeCell ref="AX649:AY650"/>
    <mergeCell ref="AV649:AW650"/>
    <mergeCell ref="AT649:AU650"/>
    <mergeCell ref="AR649:AS650"/>
    <mergeCell ref="E647:E648"/>
    <mergeCell ref="C647:D647"/>
    <mergeCell ref="B647:B648"/>
    <mergeCell ref="C650:D650"/>
    <mergeCell ref="BL649:BN650"/>
    <mergeCell ref="BJ649:BK650"/>
    <mergeCell ref="BH649:BI650"/>
    <mergeCell ref="BF649:BG650"/>
    <mergeCell ref="BD649:BE650"/>
    <mergeCell ref="BF645:BG646"/>
    <mergeCell ref="BD645:BE646"/>
    <mergeCell ref="R647:S648"/>
    <mergeCell ref="P647:Q648"/>
    <mergeCell ref="N647:O648"/>
    <mergeCell ref="L647:M648"/>
    <mergeCell ref="J647:K648"/>
    <mergeCell ref="H647:I648"/>
    <mergeCell ref="AD647:AE648"/>
    <mergeCell ref="AB647:AC648"/>
    <mergeCell ref="Z647:AA648"/>
    <mergeCell ref="X647:Y648"/>
    <mergeCell ref="V647:W648"/>
    <mergeCell ref="T647:U648"/>
    <mergeCell ref="AP647:AQ648"/>
    <mergeCell ref="AN647:AO648"/>
    <mergeCell ref="AL647:AM648"/>
    <mergeCell ref="AJ647:AK648"/>
    <mergeCell ref="AH647:AI648"/>
    <mergeCell ref="AF647:AG648"/>
    <mergeCell ref="BB647:BC648"/>
    <mergeCell ref="AZ647:BA648"/>
    <mergeCell ref="AX647:AY648"/>
    <mergeCell ref="AV647:AW648"/>
    <mergeCell ref="AT647:AU648"/>
    <mergeCell ref="AR647:AS648"/>
    <mergeCell ref="E645:E646"/>
    <mergeCell ref="C645:D645"/>
    <mergeCell ref="B645:B646"/>
    <mergeCell ref="C648:D648"/>
    <mergeCell ref="BL647:BN648"/>
    <mergeCell ref="BJ647:BK648"/>
    <mergeCell ref="BH647:BI648"/>
    <mergeCell ref="BF647:BG648"/>
    <mergeCell ref="BD647:BE648"/>
    <mergeCell ref="Z645:AA646"/>
    <mergeCell ref="X645:Y646"/>
    <mergeCell ref="V645:W646"/>
    <mergeCell ref="T645:U646"/>
    <mergeCell ref="AP645:AQ646"/>
    <mergeCell ref="AN645:AO646"/>
    <mergeCell ref="AL645:AM646"/>
    <mergeCell ref="AJ645:AK646"/>
    <mergeCell ref="AH645:AI646"/>
    <mergeCell ref="AF645:AG646"/>
    <mergeCell ref="BB645:BC646"/>
    <mergeCell ref="AZ645:BA646"/>
    <mergeCell ref="AX645:AY646"/>
    <mergeCell ref="AV645:AW646"/>
    <mergeCell ref="AT645:AU646"/>
    <mergeCell ref="AR645:AS646"/>
    <mergeCell ref="V641:W642"/>
    <mergeCell ref="T641:U642"/>
    <mergeCell ref="AP641:AQ642"/>
    <mergeCell ref="AN641:AO642"/>
    <mergeCell ref="AL641:AM642"/>
    <mergeCell ref="AJ641:AK642"/>
    <mergeCell ref="AH641:AI642"/>
    <mergeCell ref="AF641:AG642"/>
    <mergeCell ref="BB641:BC642"/>
    <mergeCell ref="AZ641:BA642"/>
    <mergeCell ref="AX641:AY642"/>
    <mergeCell ref="AV641:AW642"/>
    <mergeCell ref="AT641:AU642"/>
    <mergeCell ref="AR641:AS642"/>
    <mergeCell ref="E643:E644"/>
    <mergeCell ref="C643:D643"/>
    <mergeCell ref="F641:F642"/>
    <mergeCell ref="F643:F644"/>
    <mergeCell ref="C646:D646"/>
    <mergeCell ref="L753:N753"/>
    <mergeCell ref="H753:J753"/>
    <mergeCell ref="D753:E753"/>
    <mergeCell ref="O753:R753"/>
    <mergeCell ref="B753:C753"/>
    <mergeCell ref="BJ748:BK749"/>
    <mergeCell ref="BH748:BI749"/>
    <mergeCell ref="BF748:BG749"/>
    <mergeCell ref="BD748:BE749"/>
    <mergeCell ref="BB748:BC749"/>
    <mergeCell ref="V750:W750"/>
    <mergeCell ref="T750:U750"/>
    <mergeCell ref="R750:S750"/>
    <mergeCell ref="P750:Q750"/>
    <mergeCell ref="N750:O750"/>
    <mergeCell ref="L750:M750"/>
    <mergeCell ref="AH750:AI750"/>
    <mergeCell ref="AF750:AG750"/>
    <mergeCell ref="AD750:AE750"/>
    <mergeCell ref="AB750:AC750"/>
    <mergeCell ref="Z750:AA750"/>
    <mergeCell ref="X750:Y750"/>
    <mergeCell ref="AT750:AU750"/>
    <mergeCell ref="AR750:AS750"/>
    <mergeCell ref="AP750:AQ750"/>
    <mergeCell ref="AN750:AO750"/>
    <mergeCell ref="AL750:AM750"/>
    <mergeCell ref="AJ750:AK750"/>
    <mergeCell ref="N751:O751"/>
    <mergeCell ref="L751:M751"/>
    <mergeCell ref="J751:K751"/>
    <mergeCell ref="D751:E751"/>
    <mergeCell ref="BJ750:BK750"/>
    <mergeCell ref="BF753:BH753"/>
    <mergeCell ref="W753:Y753"/>
    <mergeCell ref="S753:U753"/>
    <mergeCell ref="BH740:BI741"/>
    <mergeCell ref="BF740:BG741"/>
    <mergeCell ref="J742:K743"/>
    <mergeCell ref="H742:I743"/>
    <mergeCell ref="F742:F743"/>
    <mergeCell ref="E742:E743"/>
    <mergeCell ref="C742:D742"/>
    <mergeCell ref="G742:G743"/>
    <mergeCell ref="X742:Y743"/>
    <mergeCell ref="E636:AC636"/>
    <mergeCell ref="C636:D636"/>
    <mergeCell ref="W755:Y755"/>
    <mergeCell ref="C639:D640"/>
    <mergeCell ref="B639:B640"/>
    <mergeCell ref="J640:K640"/>
    <mergeCell ref="N640:O640"/>
    <mergeCell ref="L640:M640"/>
    <mergeCell ref="J639:O639"/>
    <mergeCell ref="AZ639:BE639"/>
    <mergeCell ref="AT639:AY639"/>
    <mergeCell ref="AN639:AS639"/>
    <mergeCell ref="AH639:AM639"/>
    <mergeCell ref="T640:U640"/>
    <mergeCell ref="AX640:AY640"/>
    <mergeCell ref="AV640:AW640"/>
    <mergeCell ref="AT640:AU640"/>
    <mergeCell ref="AR640:AS640"/>
    <mergeCell ref="AP640:AQ640"/>
    <mergeCell ref="R640:S640"/>
    <mergeCell ref="P640:Q640"/>
    <mergeCell ref="AF640:AG640"/>
    <mergeCell ref="AD640:AE640"/>
    <mergeCell ref="AB640:AC640"/>
    <mergeCell ref="X639:Y640"/>
    <mergeCell ref="V639:W640"/>
    <mergeCell ref="P639:U639"/>
    <mergeCell ref="AB639:AG639"/>
    <mergeCell ref="Z639:AA640"/>
    <mergeCell ref="AN640:AO640"/>
    <mergeCell ref="AL640:AM640"/>
    <mergeCell ref="AJ640:AK640"/>
    <mergeCell ref="AH640:AI640"/>
    <mergeCell ref="P641:Q642"/>
    <mergeCell ref="N641:O642"/>
    <mergeCell ref="R641:S642"/>
    <mergeCell ref="AD641:AE642"/>
    <mergeCell ref="AB641:AC642"/>
    <mergeCell ref="Z641:AA642"/>
    <mergeCell ref="L641:M642"/>
    <mergeCell ref="J641:K642"/>
    <mergeCell ref="H641:I642"/>
    <mergeCell ref="E641:E642"/>
    <mergeCell ref="C641:D641"/>
    <mergeCell ref="B641:B642"/>
    <mergeCell ref="BD640:BE640"/>
    <mergeCell ref="BB640:BC640"/>
    <mergeCell ref="AZ640:BA640"/>
    <mergeCell ref="X641:Y642"/>
    <mergeCell ref="J750:K750"/>
    <mergeCell ref="H750:I750"/>
    <mergeCell ref="D750:E750"/>
    <mergeCell ref="B750:C750"/>
    <mergeCell ref="B643:B644"/>
    <mergeCell ref="C642:D642"/>
    <mergeCell ref="BD641:BE642"/>
    <mergeCell ref="R643:S644"/>
    <mergeCell ref="P643:Q644"/>
    <mergeCell ref="N643:O644"/>
    <mergeCell ref="BD740:BE741"/>
    <mergeCell ref="BB740:BC741"/>
    <mergeCell ref="AZ740:BA741"/>
    <mergeCell ref="AX740:AY741"/>
    <mergeCell ref="L742:M743"/>
    <mergeCell ref="AN748:AO749"/>
    <mergeCell ref="AL748:AM749"/>
    <mergeCell ref="AJ748:AK749"/>
    <mergeCell ref="AH748:AI749"/>
    <mergeCell ref="AF748:AG749"/>
    <mergeCell ref="AD748:AE749"/>
    <mergeCell ref="AZ748:BA749"/>
    <mergeCell ref="AX748:AY749"/>
    <mergeCell ref="AV748:AW749"/>
    <mergeCell ref="AT748:AU749"/>
    <mergeCell ref="AR748:AS749"/>
    <mergeCell ref="AP748:AQ749"/>
    <mergeCell ref="B742:B743"/>
    <mergeCell ref="BL748:BN749"/>
    <mergeCell ref="B746:B747"/>
    <mergeCell ref="C746:D746"/>
    <mergeCell ref="E746:E747"/>
    <mergeCell ref="F746:F747"/>
    <mergeCell ref="G746:G747"/>
    <mergeCell ref="H746:I747"/>
    <mergeCell ref="J746:K747"/>
    <mergeCell ref="L746:M747"/>
    <mergeCell ref="N746:O747"/>
    <mergeCell ref="P746:Q747"/>
    <mergeCell ref="R746:S747"/>
    <mergeCell ref="T746:U747"/>
    <mergeCell ref="V746:W747"/>
    <mergeCell ref="X746:Y747"/>
    <mergeCell ref="Z746:AA747"/>
    <mergeCell ref="AB746:AC747"/>
    <mergeCell ref="AD746:AE747"/>
    <mergeCell ref="AF746:AG747"/>
    <mergeCell ref="AH746:AI747"/>
    <mergeCell ref="AJ746:AK747"/>
    <mergeCell ref="AL746:AM747"/>
    <mergeCell ref="AN746:AO747"/>
    <mergeCell ref="AP746:AQ747"/>
    <mergeCell ref="AR746:AS747"/>
    <mergeCell ref="AT746:AU747"/>
    <mergeCell ref="AV746:AW747"/>
    <mergeCell ref="AX746:AY747"/>
    <mergeCell ref="AZ746:BA747"/>
    <mergeCell ref="BB746:BC747"/>
    <mergeCell ref="BD746:BE747"/>
    <mergeCell ref="N742:O743"/>
    <mergeCell ref="AJ742:AK743"/>
    <mergeCell ref="AH742:AI743"/>
    <mergeCell ref="AF742:AG743"/>
    <mergeCell ref="AD742:AE743"/>
    <mergeCell ref="AB742:AC743"/>
    <mergeCell ref="Z742:AA743"/>
    <mergeCell ref="AV742:AW743"/>
    <mergeCell ref="AZ744:BA745"/>
    <mergeCell ref="BB744:BC745"/>
    <mergeCell ref="BD744:BE745"/>
    <mergeCell ref="BF744:BG745"/>
    <mergeCell ref="BH744:BI745"/>
    <mergeCell ref="BJ744:BK745"/>
    <mergeCell ref="BL744:BN745"/>
    <mergeCell ref="C745:D745"/>
    <mergeCell ref="AP742:AQ743"/>
    <mergeCell ref="AN742:AO743"/>
    <mergeCell ref="AL742:AM743"/>
    <mergeCell ref="BH750:BI750"/>
    <mergeCell ref="BF750:BG750"/>
    <mergeCell ref="BD750:BE750"/>
    <mergeCell ref="BB750:BC750"/>
    <mergeCell ref="AZ750:BA750"/>
    <mergeCell ref="B748:C749"/>
    <mergeCell ref="C743:D743"/>
    <mergeCell ref="BF746:BG747"/>
    <mergeCell ref="BH746:BI747"/>
    <mergeCell ref="L738:M739"/>
    <mergeCell ref="J738:K739"/>
    <mergeCell ref="H738:I739"/>
    <mergeCell ref="F738:F739"/>
    <mergeCell ref="E738:E739"/>
    <mergeCell ref="C738:D738"/>
    <mergeCell ref="G738:G739"/>
    <mergeCell ref="X738:Y739"/>
    <mergeCell ref="V738:W739"/>
    <mergeCell ref="T738:U739"/>
    <mergeCell ref="R738:S739"/>
    <mergeCell ref="P738:Q739"/>
    <mergeCell ref="N738:O739"/>
    <mergeCell ref="AJ738:AK739"/>
    <mergeCell ref="AH738:AI739"/>
    <mergeCell ref="AF738:AG739"/>
    <mergeCell ref="AD738:AE739"/>
    <mergeCell ref="AB738:AC739"/>
    <mergeCell ref="Z738:AA739"/>
    <mergeCell ref="AV738:AW739"/>
    <mergeCell ref="AT738:AU739"/>
    <mergeCell ref="AR738:AS739"/>
    <mergeCell ref="AP738:AQ739"/>
    <mergeCell ref="AN738:AO739"/>
    <mergeCell ref="AL738:AM739"/>
    <mergeCell ref="B740:B741"/>
    <mergeCell ref="C739:D739"/>
    <mergeCell ref="B738:B739"/>
    <mergeCell ref="B744:B745"/>
    <mergeCell ref="C744:D744"/>
    <mergeCell ref="E744:E745"/>
    <mergeCell ref="F744:F745"/>
    <mergeCell ref="G744:G745"/>
    <mergeCell ref="H744:I745"/>
    <mergeCell ref="J744:K745"/>
    <mergeCell ref="L744:M745"/>
    <mergeCell ref="N744:O745"/>
    <mergeCell ref="P744:Q745"/>
    <mergeCell ref="R744:S745"/>
    <mergeCell ref="T744:U745"/>
    <mergeCell ref="V744:W745"/>
    <mergeCell ref="X744:Y745"/>
    <mergeCell ref="P748:Q749"/>
    <mergeCell ref="N748:O749"/>
    <mergeCell ref="L748:M749"/>
    <mergeCell ref="J748:K749"/>
    <mergeCell ref="H748:I749"/>
    <mergeCell ref="D748:E749"/>
    <mergeCell ref="AB748:AC749"/>
    <mergeCell ref="Z748:AA749"/>
    <mergeCell ref="X748:Y749"/>
    <mergeCell ref="V748:W749"/>
    <mergeCell ref="T748:U749"/>
    <mergeCell ref="R748:S749"/>
    <mergeCell ref="BL738:BN739"/>
    <mergeCell ref="BJ738:BK739"/>
    <mergeCell ref="BH738:BI739"/>
    <mergeCell ref="BF738:BG739"/>
    <mergeCell ref="BD738:BE739"/>
    <mergeCell ref="BB738:BC739"/>
    <mergeCell ref="AZ738:BA739"/>
    <mergeCell ref="AX738:AY739"/>
    <mergeCell ref="L740:M741"/>
    <mergeCell ref="J740:K741"/>
    <mergeCell ref="H740:I741"/>
    <mergeCell ref="F740:F741"/>
    <mergeCell ref="E740:E741"/>
    <mergeCell ref="C740:D740"/>
    <mergeCell ref="G740:G741"/>
    <mergeCell ref="X740:Y741"/>
    <mergeCell ref="V740:W741"/>
    <mergeCell ref="T740:U741"/>
    <mergeCell ref="R740:S741"/>
    <mergeCell ref="P740:Q741"/>
    <mergeCell ref="N740:O741"/>
    <mergeCell ref="AJ740:AK741"/>
    <mergeCell ref="AH740:AI741"/>
    <mergeCell ref="AF740:AG741"/>
    <mergeCell ref="AD740:AE741"/>
    <mergeCell ref="AB740:AC741"/>
    <mergeCell ref="Z740:AA741"/>
    <mergeCell ref="AV740:AW741"/>
    <mergeCell ref="AT740:AU741"/>
    <mergeCell ref="AR740:AS741"/>
    <mergeCell ref="AP740:AQ741"/>
    <mergeCell ref="AN740:AO741"/>
    <mergeCell ref="AL740:AM741"/>
    <mergeCell ref="C741:D741"/>
    <mergeCell ref="BL740:BN741"/>
    <mergeCell ref="BJ740:BK741"/>
    <mergeCell ref="BL734:BN735"/>
    <mergeCell ref="BJ734:BK735"/>
    <mergeCell ref="BH734:BI735"/>
    <mergeCell ref="BF734:BG735"/>
    <mergeCell ref="BD734:BE735"/>
    <mergeCell ref="BB734:BC735"/>
    <mergeCell ref="AZ734:BA735"/>
    <mergeCell ref="AX734:AY735"/>
    <mergeCell ref="L736:M737"/>
    <mergeCell ref="J736:K737"/>
    <mergeCell ref="H736:I737"/>
    <mergeCell ref="F736:F737"/>
    <mergeCell ref="E736:E737"/>
    <mergeCell ref="C736:D736"/>
    <mergeCell ref="G736:G737"/>
    <mergeCell ref="X736:Y737"/>
    <mergeCell ref="V736:W737"/>
    <mergeCell ref="T736:U737"/>
    <mergeCell ref="R736:S737"/>
    <mergeCell ref="P736:Q737"/>
    <mergeCell ref="N736:O737"/>
    <mergeCell ref="AJ736:AK737"/>
    <mergeCell ref="AH736:AI737"/>
    <mergeCell ref="AF736:AG737"/>
    <mergeCell ref="AD736:AE737"/>
    <mergeCell ref="AB736:AC737"/>
    <mergeCell ref="Z736:AA737"/>
    <mergeCell ref="AV736:AW737"/>
    <mergeCell ref="AT736:AU737"/>
    <mergeCell ref="AR736:AS737"/>
    <mergeCell ref="AP736:AQ737"/>
    <mergeCell ref="AN736:AO737"/>
    <mergeCell ref="AL736:AM737"/>
    <mergeCell ref="C737:D737"/>
    <mergeCell ref="BL736:BN737"/>
    <mergeCell ref="BJ736:BK737"/>
    <mergeCell ref="BH736:BI737"/>
    <mergeCell ref="BF736:BG737"/>
    <mergeCell ref="BD736:BE737"/>
    <mergeCell ref="BB736:BC737"/>
    <mergeCell ref="AZ736:BA737"/>
    <mergeCell ref="AX736:AY737"/>
    <mergeCell ref="BF732:BG733"/>
    <mergeCell ref="BD732:BE733"/>
    <mergeCell ref="BB732:BC733"/>
    <mergeCell ref="AZ732:BA733"/>
    <mergeCell ref="AX732:AY733"/>
    <mergeCell ref="L734:M735"/>
    <mergeCell ref="J734:K735"/>
    <mergeCell ref="H734:I735"/>
    <mergeCell ref="F734:F735"/>
    <mergeCell ref="E734:E735"/>
    <mergeCell ref="C734:D734"/>
    <mergeCell ref="G734:G735"/>
    <mergeCell ref="X734:Y735"/>
    <mergeCell ref="V734:W735"/>
    <mergeCell ref="T734:U735"/>
    <mergeCell ref="R734:S735"/>
    <mergeCell ref="P734:Q735"/>
    <mergeCell ref="N734:O735"/>
    <mergeCell ref="AJ734:AK735"/>
    <mergeCell ref="AH734:AI735"/>
    <mergeCell ref="AF734:AG735"/>
    <mergeCell ref="AD734:AE735"/>
    <mergeCell ref="AB734:AC735"/>
    <mergeCell ref="Z734:AA735"/>
    <mergeCell ref="AV734:AW735"/>
    <mergeCell ref="AT734:AU735"/>
    <mergeCell ref="AR734:AS735"/>
    <mergeCell ref="AP734:AQ735"/>
    <mergeCell ref="AN734:AO735"/>
    <mergeCell ref="AL734:AM735"/>
    <mergeCell ref="B736:B737"/>
    <mergeCell ref="C735:D735"/>
    <mergeCell ref="B734:B735"/>
    <mergeCell ref="J730:K731"/>
    <mergeCell ref="H730:I731"/>
    <mergeCell ref="F730:F731"/>
    <mergeCell ref="E730:E731"/>
    <mergeCell ref="C730:D730"/>
    <mergeCell ref="G730:G731"/>
    <mergeCell ref="X730:Y731"/>
    <mergeCell ref="V730:W731"/>
    <mergeCell ref="T730:U731"/>
    <mergeCell ref="R730:S731"/>
    <mergeCell ref="P730:Q731"/>
    <mergeCell ref="N730:O731"/>
    <mergeCell ref="AJ730:AK731"/>
    <mergeCell ref="AH730:AI731"/>
    <mergeCell ref="AF730:AG731"/>
    <mergeCell ref="AD730:AE731"/>
    <mergeCell ref="AB730:AC731"/>
    <mergeCell ref="Z730:AA731"/>
    <mergeCell ref="AV730:AW731"/>
    <mergeCell ref="AT730:AU731"/>
    <mergeCell ref="AR730:AS731"/>
    <mergeCell ref="AP730:AQ731"/>
    <mergeCell ref="AN730:AO731"/>
    <mergeCell ref="AL730:AM731"/>
    <mergeCell ref="B732:B733"/>
    <mergeCell ref="C731:D731"/>
    <mergeCell ref="BL730:BN731"/>
    <mergeCell ref="BJ730:BK731"/>
    <mergeCell ref="BH730:BI731"/>
    <mergeCell ref="BF730:BG731"/>
    <mergeCell ref="BD730:BE731"/>
    <mergeCell ref="BB730:BC731"/>
    <mergeCell ref="AZ730:BA731"/>
    <mergeCell ref="AX730:AY731"/>
    <mergeCell ref="L732:M733"/>
    <mergeCell ref="J732:K733"/>
    <mergeCell ref="H732:I733"/>
    <mergeCell ref="F732:F733"/>
    <mergeCell ref="E732:E733"/>
    <mergeCell ref="C732:D732"/>
    <mergeCell ref="G732:G733"/>
    <mergeCell ref="X732:Y733"/>
    <mergeCell ref="V732:W733"/>
    <mergeCell ref="T732:U733"/>
    <mergeCell ref="R732:S733"/>
    <mergeCell ref="P732:Q733"/>
    <mergeCell ref="N732:O733"/>
    <mergeCell ref="AJ732:AK733"/>
    <mergeCell ref="AH732:AI733"/>
    <mergeCell ref="AF732:AG733"/>
    <mergeCell ref="AD732:AE733"/>
    <mergeCell ref="AB732:AC733"/>
    <mergeCell ref="Z732:AA733"/>
    <mergeCell ref="AV732:AW733"/>
    <mergeCell ref="AT732:AU733"/>
    <mergeCell ref="AR732:AS733"/>
    <mergeCell ref="AP732:AQ733"/>
    <mergeCell ref="AN732:AO733"/>
    <mergeCell ref="AL732:AM733"/>
    <mergeCell ref="B730:B731"/>
    <mergeCell ref="C733:D733"/>
    <mergeCell ref="BL732:BN733"/>
    <mergeCell ref="BJ732:BK733"/>
    <mergeCell ref="BH732:BI733"/>
    <mergeCell ref="C726:D726"/>
    <mergeCell ref="G726:G727"/>
    <mergeCell ref="X726:Y727"/>
    <mergeCell ref="V726:W727"/>
    <mergeCell ref="T726:U727"/>
    <mergeCell ref="R726:S727"/>
    <mergeCell ref="P726:Q727"/>
    <mergeCell ref="N726:O727"/>
    <mergeCell ref="AJ726:AK727"/>
    <mergeCell ref="AH726:AI727"/>
    <mergeCell ref="AF726:AG727"/>
    <mergeCell ref="AD726:AE727"/>
    <mergeCell ref="AB726:AC727"/>
    <mergeCell ref="Z726:AA727"/>
    <mergeCell ref="AV726:AW727"/>
    <mergeCell ref="AT726:AU727"/>
    <mergeCell ref="AR726:AS727"/>
    <mergeCell ref="AP726:AQ727"/>
    <mergeCell ref="AN726:AO727"/>
    <mergeCell ref="AL726:AM727"/>
    <mergeCell ref="B728:B729"/>
    <mergeCell ref="C727:D727"/>
    <mergeCell ref="B726:B727"/>
    <mergeCell ref="BL726:BN727"/>
    <mergeCell ref="BJ726:BK727"/>
    <mergeCell ref="BH726:BI727"/>
    <mergeCell ref="BF726:BG727"/>
    <mergeCell ref="BD726:BE727"/>
    <mergeCell ref="BB726:BC727"/>
    <mergeCell ref="AZ726:BA727"/>
    <mergeCell ref="AX726:AY727"/>
    <mergeCell ref="L728:M729"/>
    <mergeCell ref="J728:K729"/>
    <mergeCell ref="H728:I729"/>
    <mergeCell ref="F728:F729"/>
    <mergeCell ref="E728:E729"/>
    <mergeCell ref="C728:D728"/>
    <mergeCell ref="G728:G729"/>
    <mergeCell ref="X728:Y729"/>
    <mergeCell ref="V728:W729"/>
    <mergeCell ref="T728:U729"/>
    <mergeCell ref="R728:S729"/>
    <mergeCell ref="P728:Q729"/>
    <mergeCell ref="N728:O729"/>
    <mergeCell ref="AJ728:AK729"/>
    <mergeCell ref="AH728:AI729"/>
    <mergeCell ref="AF728:AG729"/>
    <mergeCell ref="AD728:AE729"/>
    <mergeCell ref="AB728:AC729"/>
    <mergeCell ref="Z728:AA729"/>
    <mergeCell ref="AV728:AW729"/>
    <mergeCell ref="AT728:AU729"/>
    <mergeCell ref="AR728:AS729"/>
    <mergeCell ref="AP728:AQ729"/>
    <mergeCell ref="AN728:AO729"/>
    <mergeCell ref="AL728:AM729"/>
    <mergeCell ref="C729:D729"/>
    <mergeCell ref="BL728:BN729"/>
    <mergeCell ref="BJ728:BK729"/>
    <mergeCell ref="BH728:BI729"/>
    <mergeCell ref="BF728:BG729"/>
    <mergeCell ref="BD728:BE729"/>
    <mergeCell ref="BB728:BC729"/>
    <mergeCell ref="AZ728:BA729"/>
    <mergeCell ref="C722:D722"/>
    <mergeCell ref="G722:G723"/>
    <mergeCell ref="X722:Y723"/>
    <mergeCell ref="V722:W723"/>
    <mergeCell ref="T722:U723"/>
    <mergeCell ref="R722:S723"/>
    <mergeCell ref="P722:Q723"/>
    <mergeCell ref="N722:O723"/>
    <mergeCell ref="AJ722:AK723"/>
    <mergeCell ref="AH722:AI723"/>
    <mergeCell ref="AF722:AG723"/>
    <mergeCell ref="AD722:AE723"/>
    <mergeCell ref="AB722:AC723"/>
    <mergeCell ref="Z722:AA723"/>
    <mergeCell ref="AV722:AW723"/>
    <mergeCell ref="AT722:AU723"/>
    <mergeCell ref="AR722:AS723"/>
    <mergeCell ref="AP722:AQ723"/>
    <mergeCell ref="AN722:AO723"/>
    <mergeCell ref="AL722:AM723"/>
    <mergeCell ref="B724:B725"/>
    <mergeCell ref="C723:D723"/>
    <mergeCell ref="BL722:BN723"/>
    <mergeCell ref="BJ722:BK723"/>
    <mergeCell ref="BH722:BI723"/>
    <mergeCell ref="BF722:BG723"/>
    <mergeCell ref="BD722:BE723"/>
    <mergeCell ref="BB722:BC723"/>
    <mergeCell ref="AZ722:BA723"/>
    <mergeCell ref="AX722:AY723"/>
    <mergeCell ref="L724:M725"/>
    <mergeCell ref="J724:K725"/>
    <mergeCell ref="H724:I725"/>
    <mergeCell ref="F724:F725"/>
    <mergeCell ref="E724:E725"/>
    <mergeCell ref="C724:D724"/>
    <mergeCell ref="G724:G725"/>
    <mergeCell ref="X724:Y725"/>
    <mergeCell ref="V724:W725"/>
    <mergeCell ref="T724:U725"/>
    <mergeCell ref="R724:S725"/>
    <mergeCell ref="P724:Q725"/>
    <mergeCell ref="N724:O725"/>
    <mergeCell ref="AJ724:AK725"/>
    <mergeCell ref="AH724:AI725"/>
    <mergeCell ref="AF724:AG725"/>
    <mergeCell ref="AD724:AE725"/>
    <mergeCell ref="AB724:AC725"/>
    <mergeCell ref="Z724:AA725"/>
    <mergeCell ref="AV724:AW725"/>
    <mergeCell ref="AT724:AU725"/>
    <mergeCell ref="AR724:AS725"/>
    <mergeCell ref="AP724:AQ725"/>
    <mergeCell ref="AN724:AO725"/>
    <mergeCell ref="AL724:AM725"/>
    <mergeCell ref="B722:B723"/>
    <mergeCell ref="C725:D725"/>
    <mergeCell ref="BL724:BN725"/>
    <mergeCell ref="BJ724:BK725"/>
    <mergeCell ref="BH724:BI725"/>
    <mergeCell ref="BF724:BG725"/>
    <mergeCell ref="BD724:BE725"/>
    <mergeCell ref="BB724:BC725"/>
    <mergeCell ref="AZ724:BA725"/>
    <mergeCell ref="C718:D718"/>
    <mergeCell ref="G718:G719"/>
    <mergeCell ref="X718:Y719"/>
    <mergeCell ref="V718:W719"/>
    <mergeCell ref="T718:U719"/>
    <mergeCell ref="R718:S719"/>
    <mergeCell ref="P718:Q719"/>
    <mergeCell ref="N718:O719"/>
    <mergeCell ref="AJ718:AK719"/>
    <mergeCell ref="AH718:AI719"/>
    <mergeCell ref="AF718:AG719"/>
    <mergeCell ref="AD718:AE719"/>
    <mergeCell ref="AB718:AC719"/>
    <mergeCell ref="Z718:AA719"/>
    <mergeCell ref="AV718:AW719"/>
    <mergeCell ref="AT718:AU719"/>
    <mergeCell ref="AR718:AS719"/>
    <mergeCell ref="AP718:AQ719"/>
    <mergeCell ref="AN718:AO719"/>
    <mergeCell ref="AL718:AM719"/>
    <mergeCell ref="B720:B721"/>
    <mergeCell ref="C719:D719"/>
    <mergeCell ref="B718:B719"/>
    <mergeCell ref="BL718:BN719"/>
    <mergeCell ref="BJ718:BK719"/>
    <mergeCell ref="BH718:BI719"/>
    <mergeCell ref="BF718:BG719"/>
    <mergeCell ref="BD718:BE719"/>
    <mergeCell ref="BB718:BC719"/>
    <mergeCell ref="AZ718:BA719"/>
    <mergeCell ref="AX718:AY719"/>
    <mergeCell ref="L720:M721"/>
    <mergeCell ref="J720:K721"/>
    <mergeCell ref="H720:I721"/>
    <mergeCell ref="F720:F721"/>
    <mergeCell ref="E720:E721"/>
    <mergeCell ref="C720:D720"/>
    <mergeCell ref="G720:G721"/>
    <mergeCell ref="X720:Y721"/>
    <mergeCell ref="V720:W721"/>
    <mergeCell ref="T720:U721"/>
    <mergeCell ref="R720:S721"/>
    <mergeCell ref="P720:Q721"/>
    <mergeCell ref="N720:O721"/>
    <mergeCell ref="AJ720:AK721"/>
    <mergeCell ref="AH720:AI721"/>
    <mergeCell ref="AF720:AG721"/>
    <mergeCell ref="AD720:AE721"/>
    <mergeCell ref="AB720:AC721"/>
    <mergeCell ref="Z720:AA721"/>
    <mergeCell ref="AV720:AW721"/>
    <mergeCell ref="AT720:AU721"/>
    <mergeCell ref="AR720:AS721"/>
    <mergeCell ref="AP720:AQ721"/>
    <mergeCell ref="AN720:AO721"/>
    <mergeCell ref="AL720:AM721"/>
    <mergeCell ref="C721:D721"/>
    <mergeCell ref="BL720:BN721"/>
    <mergeCell ref="BJ720:BK721"/>
    <mergeCell ref="BH720:BI721"/>
    <mergeCell ref="BF720:BG721"/>
    <mergeCell ref="BD720:BE721"/>
    <mergeCell ref="BB720:BC721"/>
    <mergeCell ref="AZ720:BA721"/>
    <mergeCell ref="C714:D714"/>
    <mergeCell ref="X714:Y715"/>
    <mergeCell ref="V714:W715"/>
    <mergeCell ref="T714:U715"/>
    <mergeCell ref="R714:S715"/>
    <mergeCell ref="P714:Q715"/>
    <mergeCell ref="N714:O715"/>
    <mergeCell ref="AJ714:AK715"/>
    <mergeCell ref="AH714:AI715"/>
    <mergeCell ref="AF714:AG715"/>
    <mergeCell ref="AD714:AE715"/>
    <mergeCell ref="AB714:AC715"/>
    <mergeCell ref="Z714:AA715"/>
    <mergeCell ref="AV714:AW715"/>
    <mergeCell ref="AT714:AU715"/>
    <mergeCell ref="AR714:AS715"/>
    <mergeCell ref="AP714:AQ715"/>
    <mergeCell ref="AN714:AO715"/>
    <mergeCell ref="AL714:AM715"/>
    <mergeCell ref="B716:B717"/>
    <mergeCell ref="C715:D715"/>
    <mergeCell ref="BL714:BN715"/>
    <mergeCell ref="BJ714:BK715"/>
    <mergeCell ref="BH714:BI715"/>
    <mergeCell ref="BF714:BG715"/>
    <mergeCell ref="BD714:BE715"/>
    <mergeCell ref="BB714:BC715"/>
    <mergeCell ref="AZ714:BA715"/>
    <mergeCell ref="AX714:AY715"/>
    <mergeCell ref="L716:M717"/>
    <mergeCell ref="J716:K717"/>
    <mergeCell ref="H716:I717"/>
    <mergeCell ref="F716:F717"/>
    <mergeCell ref="E716:E717"/>
    <mergeCell ref="C716:D716"/>
    <mergeCell ref="G716:G717"/>
    <mergeCell ref="X716:Y717"/>
    <mergeCell ref="V716:W717"/>
    <mergeCell ref="T716:U717"/>
    <mergeCell ref="R716:S717"/>
    <mergeCell ref="P716:Q717"/>
    <mergeCell ref="N716:O717"/>
    <mergeCell ref="AJ716:AK717"/>
    <mergeCell ref="AH716:AI717"/>
    <mergeCell ref="AF716:AG717"/>
    <mergeCell ref="AD716:AE717"/>
    <mergeCell ref="AB716:AC717"/>
    <mergeCell ref="Z716:AA717"/>
    <mergeCell ref="AV716:AW717"/>
    <mergeCell ref="AT716:AU717"/>
    <mergeCell ref="AR716:AS717"/>
    <mergeCell ref="AP716:AQ717"/>
    <mergeCell ref="AN716:AO717"/>
    <mergeCell ref="AL716:AM717"/>
    <mergeCell ref="B714:B715"/>
    <mergeCell ref="C717:D717"/>
    <mergeCell ref="BL716:BN717"/>
    <mergeCell ref="BJ716:BK717"/>
    <mergeCell ref="BH716:BI717"/>
    <mergeCell ref="BF716:BG717"/>
    <mergeCell ref="BD716:BE717"/>
    <mergeCell ref="BB716:BC717"/>
    <mergeCell ref="AZ716:BA717"/>
    <mergeCell ref="AX716:AY717"/>
    <mergeCell ref="C710:D710"/>
    <mergeCell ref="X710:Y711"/>
    <mergeCell ref="V710:W711"/>
    <mergeCell ref="T710:U711"/>
    <mergeCell ref="R710:S711"/>
    <mergeCell ref="P710:Q711"/>
    <mergeCell ref="N710:O711"/>
    <mergeCell ref="AJ710:AK711"/>
    <mergeCell ref="AH710:AI711"/>
    <mergeCell ref="AF710:AG711"/>
    <mergeCell ref="AD710:AE711"/>
    <mergeCell ref="AB710:AC711"/>
    <mergeCell ref="Z710:AA711"/>
    <mergeCell ref="AV710:AW711"/>
    <mergeCell ref="AT710:AU711"/>
    <mergeCell ref="AR710:AS711"/>
    <mergeCell ref="AP710:AQ711"/>
    <mergeCell ref="AN710:AO711"/>
    <mergeCell ref="AL710:AM711"/>
    <mergeCell ref="B712:B713"/>
    <mergeCell ref="C711:D711"/>
    <mergeCell ref="BL710:BN711"/>
    <mergeCell ref="BJ710:BK711"/>
    <mergeCell ref="BH710:BI711"/>
    <mergeCell ref="BF710:BG711"/>
    <mergeCell ref="BD710:BE711"/>
    <mergeCell ref="BB710:BC711"/>
    <mergeCell ref="AZ710:BA711"/>
    <mergeCell ref="AX710:AY711"/>
    <mergeCell ref="L712:M713"/>
    <mergeCell ref="J712:K713"/>
    <mergeCell ref="H712:I713"/>
    <mergeCell ref="F712:F713"/>
    <mergeCell ref="E712:E713"/>
    <mergeCell ref="C712:D712"/>
    <mergeCell ref="X712:Y713"/>
    <mergeCell ref="V712:W713"/>
    <mergeCell ref="T712:U713"/>
    <mergeCell ref="R712:S713"/>
    <mergeCell ref="P712:Q713"/>
    <mergeCell ref="N712:O713"/>
    <mergeCell ref="AJ712:AK713"/>
    <mergeCell ref="AH712:AI713"/>
    <mergeCell ref="AF712:AG713"/>
    <mergeCell ref="AD712:AE713"/>
    <mergeCell ref="AB712:AC713"/>
    <mergeCell ref="Z712:AA713"/>
    <mergeCell ref="AV712:AW713"/>
    <mergeCell ref="AT712:AU713"/>
    <mergeCell ref="AR712:AS713"/>
    <mergeCell ref="AP712:AQ713"/>
    <mergeCell ref="AN712:AO713"/>
    <mergeCell ref="AL712:AM713"/>
    <mergeCell ref="B710:B711"/>
    <mergeCell ref="C713:D713"/>
    <mergeCell ref="BL712:BN713"/>
    <mergeCell ref="BJ712:BK713"/>
    <mergeCell ref="BH712:BI713"/>
    <mergeCell ref="BF712:BG713"/>
    <mergeCell ref="BD712:BE713"/>
    <mergeCell ref="BB712:BC713"/>
    <mergeCell ref="AZ712:BA713"/>
    <mergeCell ref="B708:B709"/>
    <mergeCell ref="C707:D707"/>
    <mergeCell ref="BL706:BN707"/>
    <mergeCell ref="BJ706:BK707"/>
    <mergeCell ref="BH706:BI707"/>
    <mergeCell ref="BF706:BG707"/>
    <mergeCell ref="BD706:BE707"/>
    <mergeCell ref="BB706:BC707"/>
    <mergeCell ref="AZ706:BA707"/>
    <mergeCell ref="AX706:AY707"/>
    <mergeCell ref="L708:M709"/>
    <mergeCell ref="J708:K709"/>
    <mergeCell ref="H708:I709"/>
    <mergeCell ref="F708:F709"/>
    <mergeCell ref="E708:E709"/>
    <mergeCell ref="C708:D708"/>
    <mergeCell ref="X708:Y709"/>
    <mergeCell ref="V708:W709"/>
    <mergeCell ref="T708:U709"/>
    <mergeCell ref="R708:S709"/>
    <mergeCell ref="P708:Q709"/>
    <mergeCell ref="N708:O709"/>
    <mergeCell ref="AJ708:AK709"/>
    <mergeCell ref="AH708:AI709"/>
    <mergeCell ref="AF708:AG709"/>
    <mergeCell ref="AD708:AE709"/>
    <mergeCell ref="AB708:AC709"/>
    <mergeCell ref="Z708:AA709"/>
    <mergeCell ref="AV708:AW709"/>
    <mergeCell ref="AT708:AU709"/>
    <mergeCell ref="AR708:AS709"/>
    <mergeCell ref="AP708:AQ709"/>
    <mergeCell ref="AN708:AO709"/>
    <mergeCell ref="AL708:AM709"/>
    <mergeCell ref="C709:D709"/>
    <mergeCell ref="BL708:BN709"/>
    <mergeCell ref="BJ708:BK709"/>
    <mergeCell ref="BH708:BI709"/>
    <mergeCell ref="BF708:BG709"/>
    <mergeCell ref="BD708:BE709"/>
    <mergeCell ref="BB708:BC709"/>
    <mergeCell ref="AZ708:BA709"/>
    <mergeCell ref="AX708:AY709"/>
    <mergeCell ref="B706:B707"/>
    <mergeCell ref="G708:G709"/>
    <mergeCell ref="C705:D705"/>
    <mergeCell ref="BL704:BN705"/>
    <mergeCell ref="BJ704:BK705"/>
    <mergeCell ref="BH704:BI705"/>
    <mergeCell ref="BF704:BG705"/>
    <mergeCell ref="BD704:BE705"/>
    <mergeCell ref="BB704:BC705"/>
    <mergeCell ref="AZ704:BA705"/>
    <mergeCell ref="AX704:AY705"/>
    <mergeCell ref="L706:M707"/>
    <mergeCell ref="J706:K707"/>
    <mergeCell ref="H706:I707"/>
    <mergeCell ref="F706:F707"/>
    <mergeCell ref="E706:E707"/>
    <mergeCell ref="C706:D706"/>
    <mergeCell ref="X706:Y707"/>
    <mergeCell ref="V706:W707"/>
    <mergeCell ref="T706:U707"/>
    <mergeCell ref="R706:S707"/>
    <mergeCell ref="P706:Q707"/>
    <mergeCell ref="N706:O707"/>
    <mergeCell ref="AJ706:AK707"/>
    <mergeCell ref="AH706:AI707"/>
    <mergeCell ref="AF706:AG707"/>
    <mergeCell ref="AD706:AE707"/>
    <mergeCell ref="AB706:AC707"/>
    <mergeCell ref="Z706:AA707"/>
    <mergeCell ref="AV706:AW707"/>
    <mergeCell ref="AT706:AU707"/>
    <mergeCell ref="AR706:AS707"/>
    <mergeCell ref="AP706:AQ707"/>
    <mergeCell ref="AN706:AO707"/>
    <mergeCell ref="AL706:AM707"/>
    <mergeCell ref="G704:G705"/>
    <mergeCell ref="G706:G707"/>
    <mergeCell ref="AV704:AW705"/>
    <mergeCell ref="AT704:AU705"/>
    <mergeCell ref="AR704:AS705"/>
    <mergeCell ref="AP704:AQ705"/>
    <mergeCell ref="AN704:AO705"/>
    <mergeCell ref="AL704:AM705"/>
    <mergeCell ref="H755:J755"/>
    <mergeCell ref="D755:E755"/>
    <mergeCell ref="E699:AC699"/>
    <mergeCell ref="C699:D699"/>
    <mergeCell ref="BF312:BH312"/>
    <mergeCell ref="BJ312:BL312"/>
    <mergeCell ref="Z314:AI314"/>
    <mergeCell ref="AJ314:AL314"/>
    <mergeCell ref="AN314:AP314"/>
    <mergeCell ref="AQ314:AT314"/>
    <mergeCell ref="E634:AC634"/>
    <mergeCell ref="H639:I640"/>
    <mergeCell ref="H702:I703"/>
    <mergeCell ref="C702:D703"/>
    <mergeCell ref="B702:B703"/>
    <mergeCell ref="J703:K703"/>
    <mergeCell ref="N703:O703"/>
    <mergeCell ref="L703:M703"/>
    <mergeCell ref="J702:O702"/>
    <mergeCell ref="G702:G703"/>
    <mergeCell ref="BF702:BK702"/>
    <mergeCell ref="AZ702:BE702"/>
    <mergeCell ref="AT702:AY702"/>
    <mergeCell ref="AN702:AS702"/>
    <mergeCell ref="AH702:AM702"/>
    <mergeCell ref="T703:U703"/>
    <mergeCell ref="AX703:AY703"/>
    <mergeCell ref="AV703:AW703"/>
    <mergeCell ref="AT703:AU703"/>
    <mergeCell ref="AR703:AS703"/>
    <mergeCell ref="R703:S703"/>
    <mergeCell ref="P703:Q703"/>
    <mergeCell ref="AF703:AG703"/>
    <mergeCell ref="AD703:AE703"/>
    <mergeCell ref="AB703:AC703"/>
    <mergeCell ref="X702:Y703"/>
    <mergeCell ref="V702:W703"/>
    <mergeCell ref="P702:U702"/>
    <mergeCell ref="AB702:AG702"/>
    <mergeCell ref="Z702:AA703"/>
    <mergeCell ref="AP703:AQ703"/>
    <mergeCell ref="AN703:AO703"/>
    <mergeCell ref="AL703:AM703"/>
    <mergeCell ref="AJ703:AK703"/>
    <mergeCell ref="AH703:AI703"/>
    <mergeCell ref="F704:F705"/>
    <mergeCell ref="P704:Q705"/>
    <mergeCell ref="N704:O705"/>
    <mergeCell ref="L704:M705"/>
    <mergeCell ref="J704:K705"/>
    <mergeCell ref="AZ499:BA499"/>
    <mergeCell ref="BB499:BC499"/>
    <mergeCell ref="BD499:BE499"/>
    <mergeCell ref="BF499:BG499"/>
    <mergeCell ref="BH499:BI499"/>
    <mergeCell ref="BJ499:BK499"/>
    <mergeCell ref="AZ562:BA562"/>
    <mergeCell ref="BB562:BC562"/>
    <mergeCell ref="BD562:BE562"/>
    <mergeCell ref="BF562:BG562"/>
    <mergeCell ref="BH562:BI562"/>
    <mergeCell ref="BJ562:BK562"/>
    <mergeCell ref="BL561:BN561"/>
    <mergeCell ref="BF513:BK513"/>
    <mergeCell ref="AX813:AY813"/>
    <mergeCell ref="AV813:AW813"/>
    <mergeCell ref="AT813:AU813"/>
    <mergeCell ref="AR813:AS813"/>
    <mergeCell ref="AP813:AQ813"/>
    <mergeCell ref="AN813:AO813"/>
    <mergeCell ref="N814:O814"/>
    <mergeCell ref="L814:M814"/>
    <mergeCell ref="J814:K814"/>
    <mergeCell ref="D814:E814"/>
    <mergeCell ref="BJ813:BK813"/>
    <mergeCell ref="BH813:BI813"/>
    <mergeCell ref="BF813:BG813"/>
    <mergeCell ref="BD813:BE813"/>
    <mergeCell ref="BB813:BC813"/>
    <mergeCell ref="AZ813:BA813"/>
    <mergeCell ref="B811:C812"/>
    <mergeCell ref="C806:D806"/>
    <mergeCell ref="BL805:BN806"/>
    <mergeCell ref="BJ805:BK806"/>
    <mergeCell ref="BH805:BI806"/>
    <mergeCell ref="BF805:BG806"/>
    <mergeCell ref="BD805:BE806"/>
    <mergeCell ref="BB805:BC806"/>
    <mergeCell ref="AZ805:BA806"/>
    <mergeCell ref="AX805:AY806"/>
    <mergeCell ref="P811:Q812"/>
    <mergeCell ref="N811:O812"/>
    <mergeCell ref="L811:M812"/>
    <mergeCell ref="J811:K812"/>
    <mergeCell ref="H811:I812"/>
    <mergeCell ref="D811:E812"/>
    <mergeCell ref="AB811:AC812"/>
    <mergeCell ref="Z811:AA812"/>
    <mergeCell ref="X811:Y812"/>
    <mergeCell ref="V811:W812"/>
    <mergeCell ref="T811:U812"/>
    <mergeCell ref="R811:S812"/>
    <mergeCell ref="AN811:AO812"/>
    <mergeCell ref="AL811:AM812"/>
    <mergeCell ref="AJ811:AK812"/>
    <mergeCell ref="AH811:AI812"/>
    <mergeCell ref="AF811:AG812"/>
    <mergeCell ref="AD811:AE812"/>
    <mergeCell ref="AZ811:BA812"/>
    <mergeCell ref="AX811:AY812"/>
    <mergeCell ref="AV811:AW812"/>
    <mergeCell ref="AT811:AU812"/>
    <mergeCell ref="AR811:AS812"/>
    <mergeCell ref="AP811:AQ812"/>
    <mergeCell ref="BL811:BN812"/>
    <mergeCell ref="BJ811:BK812"/>
    <mergeCell ref="BH811:BI812"/>
    <mergeCell ref="BF811:BG812"/>
    <mergeCell ref="BD811:BE812"/>
    <mergeCell ref="E805:E806"/>
    <mergeCell ref="C805:D805"/>
    <mergeCell ref="X805:Y806"/>
    <mergeCell ref="V805:W806"/>
    <mergeCell ref="T805:U806"/>
    <mergeCell ref="R805:S806"/>
    <mergeCell ref="P805:Q806"/>
    <mergeCell ref="N805:O806"/>
    <mergeCell ref="AJ805:AK806"/>
    <mergeCell ref="AH805:AI806"/>
    <mergeCell ref="AF805:AG806"/>
    <mergeCell ref="AD805:AE806"/>
    <mergeCell ref="AB805:AC806"/>
    <mergeCell ref="Z805:AA806"/>
    <mergeCell ref="AV805:AW806"/>
    <mergeCell ref="AT805:AU806"/>
    <mergeCell ref="AR805:AS806"/>
    <mergeCell ref="AP805:AQ806"/>
    <mergeCell ref="AN805:AO806"/>
    <mergeCell ref="AL805:AM806"/>
    <mergeCell ref="B803:B804"/>
    <mergeCell ref="G805:G806"/>
    <mergeCell ref="B801:B802"/>
    <mergeCell ref="C800:D800"/>
    <mergeCell ref="BL799:BN800"/>
    <mergeCell ref="BJ799:BK800"/>
    <mergeCell ref="BH799:BI800"/>
    <mergeCell ref="BF799:BG800"/>
    <mergeCell ref="BD799:BE800"/>
    <mergeCell ref="BB799:BC800"/>
    <mergeCell ref="AZ799:BA800"/>
    <mergeCell ref="AX799:AY800"/>
    <mergeCell ref="L801:M802"/>
    <mergeCell ref="J801:K802"/>
    <mergeCell ref="H801:I802"/>
    <mergeCell ref="F801:F802"/>
    <mergeCell ref="E801:E802"/>
    <mergeCell ref="C801:D801"/>
    <mergeCell ref="X801:Y802"/>
    <mergeCell ref="V801:W802"/>
    <mergeCell ref="T801:U802"/>
    <mergeCell ref="R801:S802"/>
    <mergeCell ref="P801:Q802"/>
    <mergeCell ref="N801:O802"/>
    <mergeCell ref="AJ801:AK802"/>
    <mergeCell ref="AH801:AI802"/>
    <mergeCell ref="AF801:AG802"/>
    <mergeCell ref="AD801:AE802"/>
    <mergeCell ref="AB801:AC802"/>
    <mergeCell ref="Z801:AA802"/>
    <mergeCell ref="AV801:AW802"/>
    <mergeCell ref="AT801:AU802"/>
    <mergeCell ref="AR801:AS802"/>
    <mergeCell ref="AP801:AQ802"/>
    <mergeCell ref="AN801:AO802"/>
    <mergeCell ref="AL801:AM802"/>
    <mergeCell ref="B799:B800"/>
    <mergeCell ref="G801:G802"/>
    <mergeCell ref="C802:D802"/>
    <mergeCell ref="BL801:BN802"/>
    <mergeCell ref="BJ801:BK802"/>
    <mergeCell ref="BH801:BI802"/>
    <mergeCell ref="BF801:BG802"/>
    <mergeCell ref="BD801:BE802"/>
    <mergeCell ref="J803:K804"/>
    <mergeCell ref="H803:I804"/>
    <mergeCell ref="F803:F804"/>
    <mergeCell ref="E803:E804"/>
    <mergeCell ref="C803:D803"/>
    <mergeCell ref="X803:Y804"/>
    <mergeCell ref="V803:W804"/>
    <mergeCell ref="T803:U804"/>
    <mergeCell ref="R803:S804"/>
    <mergeCell ref="AL797:AM798"/>
    <mergeCell ref="B795:B796"/>
    <mergeCell ref="G797:G798"/>
    <mergeCell ref="C798:D798"/>
    <mergeCell ref="BL797:BN798"/>
    <mergeCell ref="BJ797:BK798"/>
    <mergeCell ref="BH797:BI798"/>
    <mergeCell ref="BF797:BG798"/>
    <mergeCell ref="BD797:BE798"/>
    <mergeCell ref="BB797:BC798"/>
    <mergeCell ref="AZ797:BA798"/>
    <mergeCell ref="AX797:AY798"/>
    <mergeCell ref="L799:M800"/>
    <mergeCell ref="J799:K800"/>
    <mergeCell ref="H799:I800"/>
    <mergeCell ref="F799:F800"/>
    <mergeCell ref="E799:E800"/>
    <mergeCell ref="C799:D799"/>
    <mergeCell ref="X799:Y800"/>
    <mergeCell ref="V799:W800"/>
    <mergeCell ref="T799:U800"/>
    <mergeCell ref="R799:S800"/>
    <mergeCell ref="P799:Q800"/>
    <mergeCell ref="N799:O800"/>
    <mergeCell ref="AJ799:AK800"/>
    <mergeCell ref="AH799:AI800"/>
    <mergeCell ref="AF799:AG800"/>
    <mergeCell ref="AD799:AE800"/>
    <mergeCell ref="AB799:AC800"/>
    <mergeCell ref="Z799:AA800"/>
    <mergeCell ref="AV799:AW800"/>
    <mergeCell ref="AT799:AU800"/>
    <mergeCell ref="AR799:AS800"/>
    <mergeCell ref="AP799:AQ800"/>
    <mergeCell ref="AN799:AO800"/>
    <mergeCell ref="AL799:AM800"/>
    <mergeCell ref="G799:G800"/>
    <mergeCell ref="BL793:BN794"/>
    <mergeCell ref="BJ793:BK794"/>
    <mergeCell ref="BH793:BI794"/>
    <mergeCell ref="BF793:BG794"/>
    <mergeCell ref="BD793:BE794"/>
    <mergeCell ref="BB793:BC794"/>
    <mergeCell ref="AZ793:BA794"/>
    <mergeCell ref="AX793:AY794"/>
    <mergeCell ref="L795:M796"/>
    <mergeCell ref="J795:K796"/>
    <mergeCell ref="H795:I796"/>
    <mergeCell ref="F795:F796"/>
    <mergeCell ref="E795:E796"/>
    <mergeCell ref="C795:D795"/>
    <mergeCell ref="X795:Y796"/>
    <mergeCell ref="V795:W796"/>
    <mergeCell ref="T795:U796"/>
    <mergeCell ref="R795:S796"/>
    <mergeCell ref="P795:Q796"/>
    <mergeCell ref="N795:O796"/>
    <mergeCell ref="AJ795:AK796"/>
    <mergeCell ref="AH795:AI796"/>
    <mergeCell ref="AF795:AG796"/>
    <mergeCell ref="AD795:AE796"/>
    <mergeCell ref="AB795:AC796"/>
    <mergeCell ref="Z795:AA796"/>
    <mergeCell ref="AV795:AW796"/>
    <mergeCell ref="AT795:AU796"/>
    <mergeCell ref="AR795:AS796"/>
    <mergeCell ref="AP795:AQ796"/>
    <mergeCell ref="AN795:AO796"/>
    <mergeCell ref="AL795:AM796"/>
    <mergeCell ref="B797:B798"/>
    <mergeCell ref="C796:D796"/>
    <mergeCell ref="BL795:BN796"/>
    <mergeCell ref="BJ795:BK796"/>
    <mergeCell ref="BH795:BI796"/>
    <mergeCell ref="BF795:BG796"/>
    <mergeCell ref="BD795:BE796"/>
    <mergeCell ref="BB795:BC796"/>
    <mergeCell ref="AZ795:BA796"/>
    <mergeCell ref="AX795:AY796"/>
    <mergeCell ref="L797:M798"/>
    <mergeCell ref="J797:K798"/>
    <mergeCell ref="H797:I798"/>
    <mergeCell ref="F797:F798"/>
    <mergeCell ref="E797:E798"/>
    <mergeCell ref="C797:D797"/>
    <mergeCell ref="X797:Y798"/>
    <mergeCell ref="V797:W798"/>
    <mergeCell ref="T797:U798"/>
    <mergeCell ref="R797:S798"/>
    <mergeCell ref="P797:Q798"/>
    <mergeCell ref="N797:O798"/>
    <mergeCell ref="AJ797:AK798"/>
    <mergeCell ref="AH797:AI798"/>
    <mergeCell ref="AF797:AG798"/>
    <mergeCell ref="AD797:AE798"/>
    <mergeCell ref="AB797:AC798"/>
    <mergeCell ref="Z797:AA798"/>
    <mergeCell ref="AV797:AW798"/>
    <mergeCell ref="AT797:AU798"/>
    <mergeCell ref="AR797:AS798"/>
    <mergeCell ref="AP797:AQ798"/>
    <mergeCell ref="BD789:BE790"/>
    <mergeCell ref="BB789:BC790"/>
    <mergeCell ref="AZ789:BA790"/>
    <mergeCell ref="AX789:AY790"/>
    <mergeCell ref="L791:M792"/>
    <mergeCell ref="J791:K792"/>
    <mergeCell ref="H791:I792"/>
    <mergeCell ref="F791:F792"/>
    <mergeCell ref="E791:E792"/>
    <mergeCell ref="C791:D791"/>
    <mergeCell ref="X791:Y792"/>
    <mergeCell ref="V791:W792"/>
    <mergeCell ref="T791:U792"/>
    <mergeCell ref="R791:S792"/>
    <mergeCell ref="P791:Q792"/>
    <mergeCell ref="N791:O792"/>
    <mergeCell ref="AJ791:AK792"/>
    <mergeCell ref="AH791:AI792"/>
    <mergeCell ref="AF791:AG792"/>
    <mergeCell ref="AD791:AE792"/>
    <mergeCell ref="AB791:AC792"/>
    <mergeCell ref="Z791:AA792"/>
    <mergeCell ref="AV791:AW792"/>
    <mergeCell ref="AT791:AU792"/>
    <mergeCell ref="AR791:AS792"/>
    <mergeCell ref="AP791:AQ792"/>
    <mergeCell ref="AN791:AO792"/>
    <mergeCell ref="AL791:AM792"/>
    <mergeCell ref="B793:B794"/>
    <mergeCell ref="C792:D792"/>
    <mergeCell ref="BL791:BN792"/>
    <mergeCell ref="BJ791:BK792"/>
    <mergeCell ref="BH791:BI792"/>
    <mergeCell ref="BF791:BG792"/>
    <mergeCell ref="BD791:BE792"/>
    <mergeCell ref="BB791:BC792"/>
    <mergeCell ref="AZ791:BA792"/>
    <mergeCell ref="AX791:AY792"/>
    <mergeCell ref="L793:M794"/>
    <mergeCell ref="J793:K794"/>
    <mergeCell ref="H793:I794"/>
    <mergeCell ref="F793:F794"/>
    <mergeCell ref="E793:E794"/>
    <mergeCell ref="C793:D793"/>
    <mergeCell ref="X793:Y794"/>
    <mergeCell ref="V793:W794"/>
    <mergeCell ref="T793:U794"/>
    <mergeCell ref="R793:S794"/>
    <mergeCell ref="P793:Q794"/>
    <mergeCell ref="N793:O794"/>
    <mergeCell ref="AJ793:AK794"/>
    <mergeCell ref="AH793:AI794"/>
    <mergeCell ref="AF793:AG794"/>
    <mergeCell ref="AD793:AE794"/>
    <mergeCell ref="AB793:AC794"/>
    <mergeCell ref="Z793:AA794"/>
    <mergeCell ref="AV793:AW794"/>
    <mergeCell ref="AT793:AU794"/>
    <mergeCell ref="AR793:AS794"/>
    <mergeCell ref="AP793:AQ794"/>
    <mergeCell ref="AN793:AO794"/>
    <mergeCell ref="AL793:AM794"/>
    <mergeCell ref="B791:B792"/>
    <mergeCell ref="C794:D794"/>
    <mergeCell ref="L787:M788"/>
    <mergeCell ref="J787:K788"/>
    <mergeCell ref="H787:I788"/>
    <mergeCell ref="F787:F788"/>
    <mergeCell ref="E787:E788"/>
    <mergeCell ref="C787:D787"/>
    <mergeCell ref="X787:Y788"/>
    <mergeCell ref="V787:W788"/>
    <mergeCell ref="T787:U788"/>
    <mergeCell ref="R787:S788"/>
    <mergeCell ref="P787:Q788"/>
    <mergeCell ref="N787:O788"/>
    <mergeCell ref="AJ787:AK788"/>
    <mergeCell ref="AH787:AI788"/>
    <mergeCell ref="AF787:AG788"/>
    <mergeCell ref="AD787:AE788"/>
    <mergeCell ref="AB787:AC788"/>
    <mergeCell ref="Z787:AA788"/>
    <mergeCell ref="AV787:AW788"/>
    <mergeCell ref="AT787:AU788"/>
    <mergeCell ref="AR787:AS788"/>
    <mergeCell ref="AP787:AQ788"/>
    <mergeCell ref="AN787:AO788"/>
    <mergeCell ref="AL787:AM788"/>
    <mergeCell ref="B789:B790"/>
    <mergeCell ref="C788:D788"/>
    <mergeCell ref="BL787:BN788"/>
    <mergeCell ref="BJ787:BK788"/>
    <mergeCell ref="BH787:BI788"/>
    <mergeCell ref="BF787:BG788"/>
    <mergeCell ref="BD787:BE788"/>
    <mergeCell ref="BB787:BC788"/>
    <mergeCell ref="AZ787:BA788"/>
    <mergeCell ref="AX787:AY788"/>
    <mergeCell ref="L789:M790"/>
    <mergeCell ref="J789:K790"/>
    <mergeCell ref="H789:I790"/>
    <mergeCell ref="F789:F790"/>
    <mergeCell ref="E789:E790"/>
    <mergeCell ref="C789:D789"/>
    <mergeCell ref="X789:Y790"/>
    <mergeCell ref="V789:W790"/>
    <mergeCell ref="T789:U790"/>
    <mergeCell ref="R789:S790"/>
    <mergeCell ref="P789:Q790"/>
    <mergeCell ref="N789:O790"/>
    <mergeCell ref="AJ789:AK790"/>
    <mergeCell ref="AH789:AI790"/>
    <mergeCell ref="AF789:AG790"/>
    <mergeCell ref="AD789:AE790"/>
    <mergeCell ref="AB789:AC790"/>
    <mergeCell ref="Z789:AA790"/>
    <mergeCell ref="AV789:AW790"/>
    <mergeCell ref="AT789:AU790"/>
    <mergeCell ref="AR789:AS790"/>
    <mergeCell ref="AP789:AQ790"/>
    <mergeCell ref="AN789:AO790"/>
    <mergeCell ref="AL789:AM790"/>
    <mergeCell ref="B787:B788"/>
    <mergeCell ref="C790:D790"/>
    <mergeCell ref="BL789:BN790"/>
    <mergeCell ref="BJ789:BK790"/>
    <mergeCell ref="BH789:BI790"/>
    <mergeCell ref="BF789:BG790"/>
    <mergeCell ref="BL783:BN784"/>
    <mergeCell ref="BJ783:BK784"/>
    <mergeCell ref="BH783:BI784"/>
    <mergeCell ref="BF783:BG784"/>
    <mergeCell ref="BD783:BE784"/>
    <mergeCell ref="BB783:BC784"/>
    <mergeCell ref="AZ783:BA784"/>
    <mergeCell ref="AX783:AY784"/>
    <mergeCell ref="L785:M786"/>
    <mergeCell ref="J785:K786"/>
    <mergeCell ref="H785:I786"/>
    <mergeCell ref="F785:F786"/>
    <mergeCell ref="E785:E786"/>
    <mergeCell ref="C785:D785"/>
    <mergeCell ref="X785:Y786"/>
    <mergeCell ref="V785:W786"/>
    <mergeCell ref="T785:U786"/>
    <mergeCell ref="R785:S786"/>
    <mergeCell ref="P785:Q786"/>
    <mergeCell ref="N785:O786"/>
    <mergeCell ref="AJ785:AK786"/>
    <mergeCell ref="AH785:AI786"/>
    <mergeCell ref="AF785:AG786"/>
    <mergeCell ref="AD785:AE786"/>
    <mergeCell ref="AB785:AC786"/>
    <mergeCell ref="Z785:AA786"/>
    <mergeCell ref="AV785:AW786"/>
    <mergeCell ref="AT785:AU786"/>
    <mergeCell ref="AR785:AS786"/>
    <mergeCell ref="AP785:AQ786"/>
    <mergeCell ref="AN785:AO786"/>
    <mergeCell ref="AL785:AM786"/>
    <mergeCell ref="B783:B784"/>
    <mergeCell ref="C786:D786"/>
    <mergeCell ref="BL785:BN786"/>
    <mergeCell ref="BJ785:BK786"/>
    <mergeCell ref="BH785:BI786"/>
    <mergeCell ref="BF785:BG786"/>
    <mergeCell ref="BD785:BE786"/>
    <mergeCell ref="BB785:BC786"/>
    <mergeCell ref="AZ785:BA786"/>
    <mergeCell ref="AX785:AY786"/>
    <mergeCell ref="BH781:BI782"/>
    <mergeCell ref="BF781:BG782"/>
    <mergeCell ref="BD781:BE782"/>
    <mergeCell ref="BB781:BC782"/>
    <mergeCell ref="AZ781:BA782"/>
    <mergeCell ref="AX781:AY782"/>
    <mergeCell ref="L783:M784"/>
    <mergeCell ref="J783:K784"/>
    <mergeCell ref="H783:I784"/>
    <mergeCell ref="F783:F784"/>
    <mergeCell ref="E783:E784"/>
    <mergeCell ref="C783:D783"/>
    <mergeCell ref="G783:G784"/>
    <mergeCell ref="X783:Y784"/>
    <mergeCell ref="V783:W784"/>
    <mergeCell ref="T783:U784"/>
    <mergeCell ref="R783:S784"/>
    <mergeCell ref="P783:Q784"/>
    <mergeCell ref="N783:O784"/>
    <mergeCell ref="AJ783:AK784"/>
    <mergeCell ref="AH783:AI784"/>
    <mergeCell ref="AF783:AG784"/>
    <mergeCell ref="AD783:AE784"/>
    <mergeCell ref="AB783:AC784"/>
    <mergeCell ref="Z783:AA784"/>
    <mergeCell ref="AV783:AW784"/>
    <mergeCell ref="AT783:AU784"/>
    <mergeCell ref="AR783:AS784"/>
    <mergeCell ref="AP783:AQ784"/>
    <mergeCell ref="AN783:AO784"/>
    <mergeCell ref="AL783:AM784"/>
    <mergeCell ref="B785:B786"/>
    <mergeCell ref="C784:D784"/>
    <mergeCell ref="L779:M780"/>
    <mergeCell ref="J779:K780"/>
    <mergeCell ref="H779:I780"/>
    <mergeCell ref="F779:F780"/>
    <mergeCell ref="E779:E780"/>
    <mergeCell ref="C779:D779"/>
    <mergeCell ref="G779:G780"/>
    <mergeCell ref="X779:Y780"/>
    <mergeCell ref="V779:W780"/>
    <mergeCell ref="T779:U780"/>
    <mergeCell ref="R779:S780"/>
    <mergeCell ref="P779:Q780"/>
    <mergeCell ref="N779:O780"/>
    <mergeCell ref="AJ779:AK780"/>
    <mergeCell ref="AH779:AI780"/>
    <mergeCell ref="AF779:AG780"/>
    <mergeCell ref="AD779:AE780"/>
    <mergeCell ref="AB779:AC780"/>
    <mergeCell ref="Z779:AA780"/>
    <mergeCell ref="AV779:AW780"/>
    <mergeCell ref="AT779:AU780"/>
    <mergeCell ref="AR779:AS780"/>
    <mergeCell ref="AP779:AQ780"/>
    <mergeCell ref="AN779:AO780"/>
    <mergeCell ref="AL779:AM780"/>
    <mergeCell ref="B781:B782"/>
    <mergeCell ref="C780:D780"/>
    <mergeCell ref="BL779:BN780"/>
    <mergeCell ref="BJ779:BK780"/>
    <mergeCell ref="BH779:BI780"/>
    <mergeCell ref="BF779:BG780"/>
    <mergeCell ref="BD779:BE780"/>
    <mergeCell ref="BB779:BC780"/>
    <mergeCell ref="AZ779:BA780"/>
    <mergeCell ref="AX779:AY780"/>
    <mergeCell ref="L781:M782"/>
    <mergeCell ref="J781:K782"/>
    <mergeCell ref="H781:I782"/>
    <mergeCell ref="F781:F782"/>
    <mergeCell ref="E781:E782"/>
    <mergeCell ref="C781:D781"/>
    <mergeCell ref="G781:G782"/>
    <mergeCell ref="X781:Y782"/>
    <mergeCell ref="V781:W782"/>
    <mergeCell ref="T781:U782"/>
    <mergeCell ref="R781:S782"/>
    <mergeCell ref="P781:Q782"/>
    <mergeCell ref="N781:O782"/>
    <mergeCell ref="AJ781:AK782"/>
    <mergeCell ref="AH781:AI782"/>
    <mergeCell ref="AF781:AG782"/>
    <mergeCell ref="AD781:AE782"/>
    <mergeCell ref="AB781:AC782"/>
    <mergeCell ref="Z781:AA782"/>
    <mergeCell ref="AV781:AW782"/>
    <mergeCell ref="AT781:AU782"/>
    <mergeCell ref="AR781:AS782"/>
    <mergeCell ref="AP781:AQ782"/>
    <mergeCell ref="AN781:AO782"/>
    <mergeCell ref="AL781:AM782"/>
    <mergeCell ref="B779:B780"/>
    <mergeCell ref="C782:D782"/>
    <mergeCell ref="BL781:BN782"/>
    <mergeCell ref="BJ781:BK782"/>
    <mergeCell ref="B777:B778"/>
    <mergeCell ref="C776:D776"/>
    <mergeCell ref="BL775:BN776"/>
    <mergeCell ref="BJ775:BK776"/>
    <mergeCell ref="BH775:BI776"/>
    <mergeCell ref="BF775:BG776"/>
    <mergeCell ref="BD775:BE776"/>
    <mergeCell ref="BB775:BC776"/>
    <mergeCell ref="AZ775:BA776"/>
    <mergeCell ref="AX775:AY776"/>
    <mergeCell ref="L777:M778"/>
    <mergeCell ref="J777:K778"/>
    <mergeCell ref="H777:I778"/>
    <mergeCell ref="F777:F778"/>
    <mergeCell ref="E777:E778"/>
    <mergeCell ref="C777:D777"/>
    <mergeCell ref="G777:G778"/>
    <mergeCell ref="X777:Y778"/>
    <mergeCell ref="V777:W778"/>
    <mergeCell ref="T777:U778"/>
    <mergeCell ref="R777:S778"/>
    <mergeCell ref="P777:Q778"/>
    <mergeCell ref="N777:O778"/>
    <mergeCell ref="AJ777:AK778"/>
    <mergeCell ref="AH777:AI778"/>
    <mergeCell ref="AF777:AG778"/>
    <mergeCell ref="AD777:AE778"/>
    <mergeCell ref="AB777:AC778"/>
    <mergeCell ref="Z777:AA778"/>
    <mergeCell ref="AV777:AW778"/>
    <mergeCell ref="AT777:AU778"/>
    <mergeCell ref="AR777:AS778"/>
    <mergeCell ref="AP777:AQ778"/>
    <mergeCell ref="AN777:AO778"/>
    <mergeCell ref="AL777:AM778"/>
    <mergeCell ref="B775:B776"/>
    <mergeCell ref="C778:D778"/>
    <mergeCell ref="BL777:BN778"/>
    <mergeCell ref="BJ777:BK778"/>
    <mergeCell ref="BH777:BI778"/>
    <mergeCell ref="BF777:BG778"/>
    <mergeCell ref="BD777:BE778"/>
    <mergeCell ref="BB777:BC778"/>
    <mergeCell ref="AZ777:BA778"/>
    <mergeCell ref="AX777:AY778"/>
    <mergeCell ref="BL771:BN772"/>
    <mergeCell ref="BJ771:BK772"/>
    <mergeCell ref="BH771:BI772"/>
    <mergeCell ref="BF771:BG772"/>
    <mergeCell ref="BD771:BE772"/>
    <mergeCell ref="BB771:BC772"/>
    <mergeCell ref="AZ771:BA772"/>
    <mergeCell ref="AX771:AY772"/>
    <mergeCell ref="C774:D774"/>
    <mergeCell ref="BL773:BN774"/>
    <mergeCell ref="BJ773:BK774"/>
    <mergeCell ref="BH773:BI774"/>
    <mergeCell ref="BF773:BG774"/>
    <mergeCell ref="BD773:BE774"/>
    <mergeCell ref="BB773:BC774"/>
    <mergeCell ref="AZ773:BA774"/>
    <mergeCell ref="AX773:AY774"/>
    <mergeCell ref="L775:M776"/>
    <mergeCell ref="J775:K776"/>
    <mergeCell ref="H775:I776"/>
    <mergeCell ref="F775:F776"/>
    <mergeCell ref="E775:E776"/>
    <mergeCell ref="C775:D775"/>
    <mergeCell ref="G775:G776"/>
    <mergeCell ref="X775:Y776"/>
    <mergeCell ref="V775:W776"/>
    <mergeCell ref="T775:U776"/>
    <mergeCell ref="R775:S776"/>
    <mergeCell ref="P775:Q776"/>
    <mergeCell ref="N775:O776"/>
    <mergeCell ref="AJ775:AK776"/>
    <mergeCell ref="AH775:AI776"/>
    <mergeCell ref="AF775:AG776"/>
    <mergeCell ref="AD775:AE776"/>
    <mergeCell ref="AB775:AC776"/>
    <mergeCell ref="Z775:AA776"/>
    <mergeCell ref="AV775:AW776"/>
    <mergeCell ref="AT775:AU776"/>
    <mergeCell ref="AR775:AS776"/>
    <mergeCell ref="AP775:AQ776"/>
    <mergeCell ref="AN775:AO776"/>
    <mergeCell ref="AL775:AM776"/>
    <mergeCell ref="J773:K774"/>
    <mergeCell ref="H773:I774"/>
    <mergeCell ref="F773:F774"/>
    <mergeCell ref="E773:E774"/>
    <mergeCell ref="C773:D773"/>
    <mergeCell ref="G773:G774"/>
    <mergeCell ref="X773:Y774"/>
    <mergeCell ref="V773:W774"/>
    <mergeCell ref="T773:U774"/>
    <mergeCell ref="R773:S774"/>
    <mergeCell ref="P773:Q774"/>
    <mergeCell ref="N773:O774"/>
    <mergeCell ref="AJ773:AK774"/>
    <mergeCell ref="AH773:AI774"/>
    <mergeCell ref="AF773:AG774"/>
    <mergeCell ref="AD773:AE774"/>
    <mergeCell ref="AB773:AC774"/>
    <mergeCell ref="Z773:AA774"/>
    <mergeCell ref="AV773:AW774"/>
    <mergeCell ref="AT773:AU774"/>
    <mergeCell ref="AR773:AS774"/>
    <mergeCell ref="AP773:AQ774"/>
    <mergeCell ref="BL767:BN768"/>
    <mergeCell ref="BJ767:BK768"/>
    <mergeCell ref="BH767:BI768"/>
    <mergeCell ref="BF767:BG768"/>
    <mergeCell ref="BD767:BE768"/>
    <mergeCell ref="BB767:BC768"/>
    <mergeCell ref="AZ767:BA768"/>
    <mergeCell ref="AX767:AY768"/>
    <mergeCell ref="L769:M770"/>
    <mergeCell ref="J769:K770"/>
    <mergeCell ref="H769:I770"/>
    <mergeCell ref="F769:F770"/>
    <mergeCell ref="E769:E770"/>
    <mergeCell ref="C769:D769"/>
    <mergeCell ref="G769:G770"/>
    <mergeCell ref="X769:Y770"/>
    <mergeCell ref="V769:W770"/>
    <mergeCell ref="T769:U770"/>
    <mergeCell ref="R769:S770"/>
    <mergeCell ref="P769:Q770"/>
    <mergeCell ref="N769:O770"/>
    <mergeCell ref="AJ769:AK770"/>
    <mergeCell ref="AH769:AI770"/>
    <mergeCell ref="AF769:AG770"/>
    <mergeCell ref="AD769:AE770"/>
    <mergeCell ref="AB769:AC770"/>
    <mergeCell ref="Z769:AA770"/>
    <mergeCell ref="AV769:AW770"/>
    <mergeCell ref="AT769:AU770"/>
    <mergeCell ref="AR769:AS770"/>
    <mergeCell ref="AP769:AQ770"/>
    <mergeCell ref="AN769:AO770"/>
    <mergeCell ref="AL769:AM770"/>
    <mergeCell ref="C770:D770"/>
    <mergeCell ref="BL769:BN770"/>
    <mergeCell ref="BJ769:BK770"/>
    <mergeCell ref="BH769:BI770"/>
    <mergeCell ref="BF769:BG770"/>
    <mergeCell ref="BD769:BE770"/>
    <mergeCell ref="BB769:BC770"/>
    <mergeCell ref="AZ769:BA770"/>
    <mergeCell ref="AX769:AY770"/>
    <mergeCell ref="BJ766:BK766"/>
    <mergeCell ref="BH766:BI766"/>
    <mergeCell ref="BF766:BG766"/>
    <mergeCell ref="BD766:BE766"/>
    <mergeCell ref="BB766:BC766"/>
    <mergeCell ref="AZ766:BA766"/>
    <mergeCell ref="X767:Y768"/>
    <mergeCell ref="V767:W768"/>
    <mergeCell ref="T767:U768"/>
    <mergeCell ref="E767:E768"/>
    <mergeCell ref="C767:D767"/>
    <mergeCell ref="B767:B768"/>
    <mergeCell ref="R767:S768"/>
    <mergeCell ref="F767:F768"/>
    <mergeCell ref="P767:Q768"/>
    <mergeCell ref="N767:O768"/>
    <mergeCell ref="AJ767:AK768"/>
    <mergeCell ref="AH767:AI768"/>
    <mergeCell ref="AF767:AG768"/>
    <mergeCell ref="AD767:AE768"/>
    <mergeCell ref="AB767:AC768"/>
    <mergeCell ref="Z767:AA768"/>
    <mergeCell ref="AV767:AW768"/>
    <mergeCell ref="AT767:AU768"/>
    <mergeCell ref="AR767:AS768"/>
    <mergeCell ref="AP767:AQ768"/>
    <mergeCell ref="AN767:AO768"/>
    <mergeCell ref="AL767:AM768"/>
    <mergeCell ref="B769:B770"/>
    <mergeCell ref="C768:D768"/>
    <mergeCell ref="L771:M772"/>
    <mergeCell ref="J771:K772"/>
    <mergeCell ref="H771:I772"/>
    <mergeCell ref="F771:F772"/>
    <mergeCell ref="E771:E772"/>
    <mergeCell ref="C771:D771"/>
    <mergeCell ref="G771:G772"/>
    <mergeCell ref="X771:Y772"/>
    <mergeCell ref="V771:W772"/>
    <mergeCell ref="T771:U772"/>
    <mergeCell ref="R771:S772"/>
    <mergeCell ref="P771:Q772"/>
    <mergeCell ref="N771:O772"/>
    <mergeCell ref="AJ771:AK772"/>
    <mergeCell ref="AH771:AI772"/>
    <mergeCell ref="AF771:AG772"/>
    <mergeCell ref="AD771:AE772"/>
    <mergeCell ref="AB771:AC772"/>
    <mergeCell ref="Z771:AA772"/>
    <mergeCell ref="AV771:AW772"/>
    <mergeCell ref="AT771:AU772"/>
    <mergeCell ref="AR771:AS772"/>
    <mergeCell ref="AP771:AQ772"/>
    <mergeCell ref="AN771:AO772"/>
    <mergeCell ref="AL771:AM772"/>
    <mergeCell ref="C772:D772"/>
    <mergeCell ref="L877:M877"/>
    <mergeCell ref="J877:K877"/>
    <mergeCell ref="D877:E877"/>
    <mergeCell ref="BJ876:BK876"/>
    <mergeCell ref="BH876:BI876"/>
    <mergeCell ref="BF876:BG876"/>
    <mergeCell ref="BD876:BE876"/>
    <mergeCell ref="BB876:BC876"/>
    <mergeCell ref="AZ876:BA876"/>
    <mergeCell ref="AX876:AY876"/>
    <mergeCell ref="D874:E875"/>
    <mergeCell ref="B874:C875"/>
    <mergeCell ref="BL877:BN877"/>
    <mergeCell ref="AN877:AO877"/>
    <mergeCell ref="B816:C816"/>
    <mergeCell ref="H818:J818"/>
    <mergeCell ref="D818:E818"/>
    <mergeCell ref="S881:U881"/>
    <mergeCell ref="L879:N879"/>
    <mergeCell ref="H879:J879"/>
    <mergeCell ref="D879:E879"/>
    <mergeCell ref="O879:R879"/>
    <mergeCell ref="B879:C879"/>
    <mergeCell ref="N877:O877"/>
    <mergeCell ref="J765:O765"/>
    <mergeCell ref="F765:F766"/>
    <mergeCell ref="G765:G766"/>
    <mergeCell ref="BF816:BH816"/>
    <mergeCell ref="B881:C881"/>
    <mergeCell ref="W879:Y879"/>
    <mergeCell ref="S879:U879"/>
    <mergeCell ref="O881:R881"/>
    <mergeCell ref="L881:N881"/>
    <mergeCell ref="W881:Y881"/>
    <mergeCell ref="AZ765:BE765"/>
    <mergeCell ref="AT765:AY765"/>
    <mergeCell ref="AN765:AS765"/>
    <mergeCell ref="AH765:AM765"/>
    <mergeCell ref="T766:U766"/>
    <mergeCell ref="AX766:AY766"/>
    <mergeCell ref="AV766:AW766"/>
    <mergeCell ref="AT766:AU766"/>
    <mergeCell ref="AR766:AS766"/>
    <mergeCell ref="AP766:AQ766"/>
    <mergeCell ref="AF766:AG766"/>
    <mergeCell ref="AD766:AE766"/>
    <mergeCell ref="AB766:AC766"/>
    <mergeCell ref="X765:Y766"/>
    <mergeCell ref="V765:W766"/>
    <mergeCell ref="P765:U765"/>
    <mergeCell ref="AB765:AG765"/>
    <mergeCell ref="Z765:AA766"/>
    <mergeCell ref="L767:M768"/>
    <mergeCell ref="J767:K768"/>
    <mergeCell ref="H767:I768"/>
    <mergeCell ref="G767:G768"/>
    <mergeCell ref="R766:S766"/>
    <mergeCell ref="P766:Q766"/>
    <mergeCell ref="J766:K766"/>
    <mergeCell ref="N766:O766"/>
    <mergeCell ref="L766:M766"/>
    <mergeCell ref="B771:B772"/>
    <mergeCell ref="B773:B774"/>
    <mergeCell ref="L773:M774"/>
    <mergeCell ref="R874:S875"/>
    <mergeCell ref="P874:Q875"/>
    <mergeCell ref="N874:O875"/>
    <mergeCell ref="L874:M875"/>
    <mergeCell ref="J874:K875"/>
    <mergeCell ref="H874:I875"/>
    <mergeCell ref="AD874:AE875"/>
    <mergeCell ref="AB874:AC875"/>
    <mergeCell ref="Z874:AA875"/>
    <mergeCell ref="X874:Y875"/>
    <mergeCell ref="V874:W875"/>
    <mergeCell ref="T874:U875"/>
    <mergeCell ref="AP874:AQ875"/>
    <mergeCell ref="AN874:AO875"/>
    <mergeCell ref="AL874:AM875"/>
    <mergeCell ref="AJ874:AK875"/>
    <mergeCell ref="AH874:AI875"/>
    <mergeCell ref="AF874:AG875"/>
    <mergeCell ref="BB874:BC875"/>
    <mergeCell ref="AZ874:BA875"/>
    <mergeCell ref="AX874:AY875"/>
    <mergeCell ref="AV874:AW875"/>
    <mergeCell ref="AT874:AU875"/>
    <mergeCell ref="AR874:AS875"/>
    <mergeCell ref="C868:D868"/>
    <mergeCell ref="G868:G869"/>
    <mergeCell ref="J876:K876"/>
    <mergeCell ref="H876:I876"/>
    <mergeCell ref="D876:E876"/>
    <mergeCell ref="B876:C876"/>
    <mergeCell ref="BL874:BN875"/>
    <mergeCell ref="BJ874:BK875"/>
    <mergeCell ref="BH874:BI875"/>
    <mergeCell ref="BF874:BG875"/>
    <mergeCell ref="BD874:BE875"/>
    <mergeCell ref="X876:Y876"/>
    <mergeCell ref="V876:W876"/>
    <mergeCell ref="T876:U876"/>
    <mergeCell ref="R876:S876"/>
    <mergeCell ref="P876:Q876"/>
    <mergeCell ref="N876:O876"/>
    <mergeCell ref="AJ876:AK876"/>
    <mergeCell ref="AH876:AI876"/>
    <mergeCell ref="AF876:AG876"/>
    <mergeCell ref="AD876:AE876"/>
    <mergeCell ref="AB876:AC876"/>
    <mergeCell ref="Z876:AA876"/>
    <mergeCell ref="AV876:AW876"/>
    <mergeCell ref="AT876:AU876"/>
    <mergeCell ref="AR876:AS876"/>
    <mergeCell ref="AP876:AQ876"/>
    <mergeCell ref="AN876:AO876"/>
    <mergeCell ref="AL876:AM876"/>
    <mergeCell ref="B870:B871"/>
    <mergeCell ref="C870:D870"/>
    <mergeCell ref="E870:E871"/>
    <mergeCell ref="F870:F871"/>
    <mergeCell ref="G870:G871"/>
    <mergeCell ref="H870:I871"/>
    <mergeCell ref="J870:K871"/>
    <mergeCell ref="L870:M871"/>
    <mergeCell ref="N870:O871"/>
    <mergeCell ref="P870:Q871"/>
    <mergeCell ref="R870:S871"/>
    <mergeCell ref="B868:B869"/>
    <mergeCell ref="C867:D867"/>
    <mergeCell ref="BL866:BN867"/>
    <mergeCell ref="BJ866:BK867"/>
    <mergeCell ref="BH866:BI867"/>
    <mergeCell ref="BF866:BG867"/>
    <mergeCell ref="BD866:BE867"/>
    <mergeCell ref="BB866:BC867"/>
    <mergeCell ref="N868:O869"/>
    <mergeCell ref="L868:M869"/>
    <mergeCell ref="J868:K869"/>
    <mergeCell ref="H868:I869"/>
    <mergeCell ref="F868:F869"/>
    <mergeCell ref="E868:E869"/>
    <mergeCell ref="Z868:AA869"/>
    <mergeCell ref="X868:Y869"/>
    <mergeCell ref="V868:W869"/>
    <mergeCell ref="T868:U869"/>
    <mergeCell ref="R868:S869"/>
    <mergeCell ref="P868:Q869"/>
    <mergeCell ref="AL868:AM869"/>
    <mergeCell ref="AJ868:AK869"/>
    <mergeCell ref="AH868:AI869"/>
    <mergeCell ref="AF868:AG869"/>
    <mergeCell ref="AD868:AE869"/>
    <mergeCell ref="AB868:AC869"/>
    <mergeCell ref="AX868:AY869"/>
    <mergeCell ref="AV868:AW869"/>
    <mergeCell ref="AT868:AU869"/>
    <mergeCell ref="AR868:AS869"/>
    <mergeCell ref="AP868:AQ869"/>
    <mergeCell ref="AN868:AO869"/>
    <mergeCell ref="C864:D864"/>
    <mergeCell ref="G864:G865"/>
    <mergeCell ref="B864:B865"/>
    <mergeCell ref="C869:D869"/>
    <mergeCell ref="BL868:BN869"/>
    <mergeCell ref="BJ868:BK869"/>
    <mergeCell ref="BH868:BI869"/>
    <mergeCell ref="BF868:BG869"/>
    <mergeCell ref="BD868:BE869"/>
    <mergeCell ref="BB868:BC869"/>
    <mergeCell ref="AZ868:BA869"/>
    <mergeCell ref="C863:D863"/>
    <mergeCell ref="E862:E863"/>
    <mergeCell ref="C862:D862"/>
    <mergeCell ref="B862:B863"/>
    <mergeCell ref="R864:S865"/>
    <mergeCell ref="P864:Q865"/>
    <mergeCell ref="N864:O865"/>
    <mergeCell ref="L864:M865"/>
    <mergeCell ref="J864:K865"/>
    <mergeCell ref="H864:I865"/>
    <mergeCell ref="AD864:AE865"/>
    <mergeCell ref="AB864:AC865"/>
    <mergeCell ref="Z864:AA865"/>
    <mergeCell ref="X864:Y865"/>
    <mergeCell ref="V864:W865"/>
    <mergeCell ref="T864:U865"/>
    <mergeCell ref="AP864:AQ865"/>
    <mergeCell ref="AN864:AO865"/>
    <mergeCell ref="AL864:AM865"/>
    <mergeCell ref="AJ864:AK865"/>
    <mergeCell ref="AH864:AI865"/>
    <mergeCell ref="AF864:AG865"/>
    <mergeCell ref="BB864:BC865"/>
    <mergeCell ref="AZ864:BA865"/>
    <mergeCell ref="AX864:AY865"/>
    <mergeCell ref="AV864:AW865"/>
    <mergeCell ref="AT864:AU865"/>
    <mergeCell ref="AR864:AS865"/>
    <mergeCell ref="E866:E867"/>
    <mergeCell ref="C866:D866"/>
    <mergeCell ref="G866:G867"/>
    <mergeCell ref="B866:B867"/>
    <mergeCell ref="C865:D865"/>
    <mergeCell ref="P866:Q867"/>
    <mergeCell ref="N866:O867"/>
    <mergeCell ref="L866:M867"/>
    <mergeCell ref="J866:K867"/>
    <mergeCell ref="H866:I867"/>
    <mergeCell ref="F866:F867"/>
    <mergeCell ref="AB866:AC867"/>
    <mergeCell ref="Z866:AA867"/>
    <mergeCell ref="X866:Y867"/>
    <mergeCell ref="V866:W867"/>
    <mergeCell ref="T866:U867"/>
    <mergeCell ref="R866:S867"/>
    <mergeCell ref="AN866:AO867"/>
    <mergeCell ref="AL866:AM867"/>
    <mergeCell ref="AJ866:AK867"/>
    <mergeCell ref="AH866:AI867"/>
    <mergeCell ref="AF866:AG867"/>
    <mergeCell ref="AD866:AE867"/>
    <mergeCell ref="AZ866:BA867"/>
    <mergeCell ref="AX866:AY867"/>
    <mergeCell ref="AV866:AW867"/>
    <mergeCell ref="AT866:AU867"/>
    <mergeCell ref="AR866:AS867"/>
    <mergeCell ref="AP866:AQ867"/>
    <mergeCell ref="P862:Q863"/>
    <mergeCell ref="N862:O863"/>
    <mergeCell ref="L862:M863"/>
    <mergeCell ref="J862:K863"/>
    <mergeCell ref="H862:I863"/>
    <mergeCell ref="F862:F863"/>
    <mergeCell ref="G862:G863"/>
    <mergeCell ref="AB862:AC863"/>
    <mergeCell ref="Z862:AA863"/>
    <mergeCell ref="X862:Y863"/>
    <mergeCell ref="V862:W863"/>
    <mergeCell ref="T862:U863"/>
    <mergeCell ref="R862:S863"/>
    <mergeCell ref="AN862:AO863"/>
    <mergeCell ref="AL862:AM863"/>
    <mergeCell ref="AJ862:AK863"/>
    <mergeCell ref="AH862:AI863"/>
    <mergeCell ref="AF862:AG863"/>
    <mergeCell ref="AD862:AE863"/>
    <mergeCell ref="AZ862:BA863"/>
    <mergeCell ref="AX862:AY863"/>
    <mergeCell ref="AV862:AW863"/>
    <mergeCell ref="AT862:AU863"/>
    <mergeCell ref="AR862:AS863"/>
    <mergeCell ref="AP862:AQ863"/>
    <mergeCell ref="BL862:BN863"/>
    <mergeCell ref="BJ862:BK863"/>
    <mergeCell ref="BH862:BI863"/>
    <mergeCell ref="BF862:BG863"/>
    <mergeCell ref="BD862:BE863"/>
    <mergeCell ref="BB862:BC863"/>
    <mergeCell ref="F864:F865"/>
    <mergeCell ref="E864:E865"/>
    <mergeCell ref="BL864:BN865"/>
    <mergeCell ref="BJ864:BK865"/>
    <mergeCell ref="BH864:BI865"/>
    <mergeCell ref="BF864:BG865"/>
    <mergeCell ref="BD864:BE865"/>
    <mergeCell ref="B860:B861"/>
    <mergeCell ref="C859:D859"/>
    <mergeCell ref="BL858:BN859"/>
    <mergeCell ref="BJ858:BK859"/>
    <mergeCell ref="BH858:BI859"/>
    <mergeCell ref="BF858:BG859"/>
    <mergeCell ref="BD858:BE859"/>
    <mergeCell ref="BB858:BC859"/>
    <mergeCell ref="AZ858:BA859"/>
    <mergeCell ref="AX858:AY859"/>
    <mergeCell ref="J860:K861"/>
    <mergeCell ref="H860:I861"/>
    <mergeCell ref="F860:F861"/>
    <mergeCell ref="E860:E861"/>
    <mergeCell ref="C860:D860"/>
    <mergeCell ref="G860:G861"/>
    <mergeCell ref="V860:W861"/>
    <mergeCell ref="T860:U861"/>
    <mergeCell ref="R860:S861"/>
    <mergeCell ref="P860:Q861"/>
    <mergeCell ref="N860:O861"/>
    <mergeCell ref="L860:M861"/>
    <mergeCell ref="AH860:AI861"/>
    <mergeCell ref="AF860:AG861"/>
    <mergeCell ref="AD860:AE861"/>
    <mergeCell ref="AB860:AC861"/>
    <mergeCell ref="Z860:AA861"/>
    <mergeCell ref="X860:Y861"/>
    <mergeCell ref="AT860:AU861"/>
    <mergeCell ref="AR860:AS861"/>
    <mergeCell ref="AP860:AQ861"/>
    <mergeCell ref="AN860:AO861"/>
    <mergeCell ref="AL860:AM861"/>
    <mergeCell ref="B858:B859"/>
    <mergeCell ref="C857:D857"/>
    <mergeCell ref="BL856:BN857"/>
    <mergeCell ref="BJ856:BK857"/>
    <mergeCell ref="BH856:BI857"/>
    <mergeCell ref="BF856:BG857"/>
    <mergeCell ref="BD856:BE857"/>
    <mergeCell ref="BB856:BC857"/>
    <mergeCell ref="AZ856:BA857"/>
    <mergeCell ref="AX856:AY857"/>
    <mergeCell ref="L858:M859"/>
    <mergeCell ref="J858:K859"/>
    <mergeCell ref="H858:I859"/>
    <mergeCell ref="F858:F859"/>
    <mergeCell ref="E858:E859"/>
    <mergeCell ref="C858:D858"/>
    <mergeCell ref="G858:G859"/>
    <mergeCell ref="X858:Y859"/>
    <mergeCell ref="V858:W859"/>
    <mergeCell ref="T858:U859"/>
    <mergeCell ref="R858:S859"/>
    <mergeCell ref="P858:Q859"/>
    <mergeCell ref="N858:O859"/>
    <mergeCell ref="AJ858:AK859"/>
    <mergeCell ref="AH858:AI859"/>
    <mergeCell ref="AF858:AG859"/>
    <mergeCell ref="AD858:AE859"/>
    <mergeCell ref="AB858:AC859"/>
    <mergeCell ref="Z858:AA859"/>
    <mergeCell ref="AV858:AW859"/>
    <mergeCell ref="AT858:AU859"/>
    <mergeCell ref="AR858:AS859"/>
    <mergeCell ref="AP858:AQ859"/>
    <mergeCell ref="AN858:AO859"/>
    <mergeCell ref="AL858:AM859"/>
    <mergeCell ref="B856:B857"/>
    <mergeCell ref="BB854:BC855"/>
    <mergeCell ref="AZ854:BA855"/>
    <mergeCell ref="AX854:AY855"/>
    <mergeCell ref="L856:M857"/>
    <mergeCell ref="J856:K857"/>
    <mergeCell ref="H856:I857"/>
    <mergeCell ref="F856:F857"/>
    <mergeCell ref="E856:E857"/>
    <mergeCell ref="C856:D856"/>
    <mergeCell ref="G856:G857"/>
    <mergeCell ref="X856:Y857"/>
    <mergeCell ref="V856:W857"/>
    <mergeCell ref="T856:U857"/>
    <mergeCell ref="R856:S857"/>
    <mergeCell ref="P856:Q857"/>
    <mergeCell ref="N856:O857"/>
    <mergeCell ref="AJ856:AK857"/>
    <mergeCell ref="AH856:AI857"/>
    <mergeCell ref="AF856:AG857"/>
    <mergeCell ref="AD856:AE857"/>
    <mergeCell ref="AB856:AC857"/>
    <mergeCell ref="Z856:AA857"/>
    <mergeCell ref="AV856:AW857"/>
    <mergeCell ref="AT856:AU857"/>
    <mergeCell ref="AR856:AS857"/>
    <mergeCell ref="AP856:AQ857"/>
    <mergeCell ref="AN856:AO857"/>
    <mergeCell ref="AL856:AM857"/>
    <mergeCell ref="AJ860:AK861"/>
    <mergeCell ref="C861:D861"/>
    <mergeCell ref="BL860:BN861"/>
    <mergeCell ref="BJ860:BK861"/>
    <mergeCell ref="BH860:BI861"/>
    <mergeCell ref="BF860:BG861"/>
    <mergeCell ref="BD860:BE861"/>
    <mergeCell ref="BB860:BC861"/>
    <mergeCell ref="AZ860:BA861"/>
    <mergeCell ref="AX860:AY861"/>
    <mergeCell ref="AV860:AW861"/>
    <mergeCell ref="L852:M853"/>
    <mergeCell ref="J852:K853"/>
    <mergeCell ref="H852:I853"/>
    <mergeCell ref="F852:F853"/>
    <mergeCell ref="E852:E853"/>
    <mergeCell ref="C852:D852"/>
    <mergeCell ref="G852:G853"/>
    <mergeCell ref="X852:Y853"/>
    <mergeCell ref="V852:W853"/>
    <mergeCell ref="T852:U853"/>
    <mergeCell ref="R852:S853"/>
    <mergeCell ref="P852:Q853"/>
    <mergeCell ref="N852:O853"/>
    <mergeCell ref="AJ852:AK853"/>
    <mergeCell ref="AH852:AI853"/>
    <mergeCell ref="AF852:AG853"/>
    <mergeCell ref="AD852:AE853"/>
    <mergeCell ref="AB852:AC853"/>
    <mergeCell ref="Z852:AA853"/>
    <mergeCell ref="AV852:AW853"/>
    <mergeCell ref="AT852:AU853"/>
    <mergeCell ref="AR852:AS853"/>
    <mergeCell ref="AP852:AQ853"/>
    <mergeCell ref="AN852:AO853"/>
    <mergeCell ref="AL852:AM853"/>
    <mergeCell ref="B854:B855"/>
    <mergeCell ref="C853:D853"/>
    <mergeCell ref="BL852:BN853"/>
    <mergeCell ref="BJ852:BK853"/>
    <mergeCell ref="BH852:BI853"/>
    <mergeCell ref="BF852:BG853"/>
    <mergeCell ref="BD852:BE853"/>
    <mergeCell ref="BB852:BC853"/>
    <mergeCell ref="AZ852:BA853"/>
    <mergeCell ref="AX852:AY853"/>
    <mergeCell ref="L854:M855"/>
    <mergeCell ref="J854:K855"/>
    <mergeCell ref="H854:I855"/>
    <mergeCell ref="F854:F855"/>
    <mergeCell ref="E854:E855"/>
    <mergeCell ref="C854:D854"/>
    <mergeCell ref="G854:G855"/>
    <mergeCell ref="X854:Y855"/>
    <mergeCell ref="V854:W855"/>
    <mergeCell ref="T854:U855"/>
    <mergeCell ref="R854:S855"/>
    <mergeCell ref="P854:Q855"/>
    <mergeCell ref="N854:O855"/>
    <mergeCell ref="AJ854:AK855"/>
    <mergeCell ref="AH854:AI855"/>
    <mergeCell ref="AF854:AG855"/>
    <mergeCell ref="AD854:AE855"/>
    <mergeCell ref="AB854:AC855"/>
    <mergeCell ref="Z854:AA855"/>
    <mergeCell ref="AV854:AW855"/>
    <mergeCell ref="AT854:AU855"/>
    <mergeCell ref="AR854:AS855"/>
    <mergeCell ref="AP854:AQ855"/>
    <mergeCell ref="AN854:AO855"/>
    <mergeCell ref="AL854:AM855"/>
    <mergeCell ref="B852:B853"/>
    <mergeCell ref="C855:D855"/>
    <mergeCell ref="BL854:BN855"/>
    <mergeCell ref="BJ854:BK855"/>
    <mergeCell ref="B850:B851"/>
    <mergeCell ref="C849:D849"/>
    <mergeCell ref="BL848:BN849"/>
    <mergeCell ref="BJ848:BK849"/>
    <mergeCell ref="BH848:BI849"/>
    <mergeCell ref="BF848:BG849"/>
    <mergeCell ref="BD848:BE849"/>
    <mergeCell ref="BB848:BC849"/>
    <mergeCell ref="AZ848:BA849"/>
    <mergeCell ref="AX848:AY849"/>
    <mergeCell ref="L850:M851"/>
    <mergeCell ref="J850:K851"/>
    <mergeCell ref="H850:I851"/>
    <mergeCell ref="F850:F851"/>
    <mergeCell ref="E850:E851"/>
    <mergeCell ref="C850:D850"/>
    <mergeCell ref="G850:G851"/>
    <mergeCell ref="X850:Y851"/>
    <mergeCell ref="V850:W851"/>
    <mergeCell ref="T850:U851"/>
    <mergeCell ref="R850:S851"/>
    <mergeCell ref="P850:Q851"/>
    <mergeCell ref="N850:O851"/>
    <mergeCell ref="AJ850:AK851"/>
    <mergeCell ref="AH850:AI851"/>
    <mergeCell ref="AF850:AG851"/>
    <mergeCell ref="AD850:AE851"/>
    <mergeCell ref="AB850:AC851"/>
    <mergeCell ref="Z850:AA851"/>
    <mergeCell ref="AV850:AW851"/>
    <mergeCell ref="AT850:AU851"/>
    <mergeCell ref="AR850:AS851"/>
    <mergeCell ref="AP850:AQ851"/>
    <mergeCell ref="AN850:AO851"/>
    <mergeCell ref="AL850:AM851"/>
    <mergeCell ref="B848:B849"/>
    <mergeCell ref="C851:D851"/>
    <mergeCell ref="BL850:BN851"/>
    <mergeCell ref="BJ850:BK851"/>
    <mergeCell ref="BH850:BI851"/>
    <mergeCell ref="BF850:BG851"/>
    <mergeCell ref="BD850:BE851"/>
    <mergeCell ref="BB850:BC851"/>
    <mergeCell ref="AZ850:BA851"/>
    <mergeCell ref="AX850:AY851"/>
    <mergeCell ref="C847:D847"/>
    <mergeCell ref="BL846:BN847"/>
    <mergeCell ref="BJ846:BK847"/>
    <mergeCell ref="BH846:BI847"/>
    <mergeCell ref="BF846:BG847"/>
    <mergeCell ref="BD846:BE847"/>
    <mergeCell ref="BB846:BC847"/>
    <mergeCell ref="AZ846:BA847"/>
    <mergeCell ref="AX846:AY847"/>
    <mergeCell ref="L848:M849"/>
    <mergeCell ref="J848:K849"/>
    <mergeCell ref="H848:I849"/>
    <mergeCell ref="F848:F849"/>
    <mergeCell ref="E848:E849"/>
    <mergeCell ref="C848:D848"/>
    <mergeCell ref="G848:G849"/>
    <mergeCell ref="X848:Y849"/>
    <mergeCell ref="V848:W849"/>
    <mergeCell ref="T848:U849"/>
    <mergeCell ref="R848:S849"/>
    <mergeCell ref="P848:Q849"/>
    <mergeCell ref="N848:O849"/>
    <mergeCell ref="AJ848:AK849"/>
    <mergeCell ref="AH848:AI849"/>
    <mergeCell ref="AF848:AG849"/>
    <mergeCell ref="AD848:AE849"/>
    <mergeCell ref="AB848:AC849"/>
    <mergeCell ref="Z848:AA849"/>
    <mergeCell ref="AV848:AW849"/>
    <mergeCell ref="AT848:AU849"/>
    <mergeCell ref="AR848:AS849"/>
    <mergeCell ref="AP848:AQ849"/>
    <mergeCell ref="AN848:AO849"/>
    <mergeCell ref="AL848:AM849"/>
    <mergeCell ref="BB842:BC843"/>
    <mergeCell ref="AZ842:BA843"/>
    <mergeCell ref="AX842:AY843"/>
    <mergeCell ref="L844:M845"/>
    <mergeCell ref="J844:K845"/>
    <mergeCell ref="H844:I845"/>
    <mergeCell ref="F844:F845"/>
    <mergeCell ref="E844:E845"/>
    <mergeCell ref="C844:D844"/>
    <mergeCell ref="G844:G845"/>
    <mergeCell ref="X844:Y845"/>
    <mergeCell ref="V844:W845"/>
    <mergeCell ref="T844:U845"/>
    <mergeCell ref="R844:S845"/>
    <mergeCell ref="P844:Q845"/>
    <mergeCell ref="N844:O845"/>
    <mergeCell ref="AJ844:AK845"/>
    <mergeCell ref="AH844:AI845"/>
    <mergeCell ref="AF844:AG845"/>
    <mergeCell ref="AD844:AE845"/>
    <mergeCell ref="AB844:AC845"/>
    <mergeCell ref="Z844:AA845"/>
    <mergeCell ref="AV844:AW845"/>
    <mergeCell ref="AT844:AU845"/>
    <mergeCell ref="AR844:AS845"/>
    <mergeCell ref="AP844:AQ845"/>
    <mergeCell ref="AN844:AO845"/>
    <mergeCell ref="AL844:AM845"/>
    <mergeCell ref="B846:B847"/>
    <mergeCell ref="C845:D845"/>
    <mergeCell ref="BL844:BN845"/>
    <mergeCell ref="BJ844:BK845"/>
    <mergeCell ref="BH844:BI845"/>
    <mergeCell ref="BF844:BG845"/>
    <mergeCell ref="BD844:BE845"/>
    <mergeCell ref="BB844:BC845"/>
    <mergeCell ref="AZ844:BA845"/>
    <mergeCell ref="AX844:AY845"/>
    <mergeCell ref="L846:M847"/>
    <mergeCell ref="J846:K847"/>
    <mergeCell ref="H846:I847"/>
    <mergeCell ref="F846:F847"/>
    <mergeCell ref="E846:E847"/>
    <mergeCell ref="C846:D846"/>
    <mergeCell ref="G846:G847"/>
    <mergeCell ref="X846:Y847"/>
    <mergeCell ref="V846:W847"/>
    <mergeCell ref="T846:U847"/>
    <mergeCell ref="R846:S847"/>
    <mergeCell ref="P846:Q847"/>
    <mergeCell ref="N846:O847"/>
    <mergeCell ref="AJ846:AK847"/>
    <mergeCell ref="AH846:AI847"/>
    <mergeCell ref="AF846:AG847"/>
    <mergeCell ref="AD846:AE847"/>
    <mergeCell ref="AB846:AC847"/>
    <mergeCell ref="Z846:AA847"/>
    <mergeCell ref="AV846:AW847"/>
    <mergeCell ref="AT846:AU847"/>
    <mergeCell ref="AR846:AS847"/>
    <mergeCell ref="AP846:AQ847"/>
    <mergeCell ref="AN846:AO847"/>
    <mergeCell ref="AL846:AM847"/>
    <mergeCell ref="B844:B845"/>
    <mergeCell ref="L840:M841"/>
    <mergeCell ref="J840:K841"/>
    <mergeCell ref="H840:I841"/>
    <mergeCell ref="F840:F841"/>
    <mergeCell ref="E840:E841"/>
    <mergeCell ref="C840:D840"/>
    <mergeCell ref="G840:G841"/>
    <mergeCell ref="X840:Y841"/>
    <mergeCell ref="V840:W841"/>
    <mergeCell ref="T840:U841"/>
    <mergeCell ref="R840:S841"/>
    <mergeCell ref="P840:Q841"/>
    <mergeCell ref="N840:O841"/>
    <mergeCell ref="AJ840:AK841"/>
    <mergeCell ref="AH840:AI841"/>
    <mergeCell ref="AF840:AG841"/>
    <mergeCell ref="AD840:AE841"/>
    <mergeCell ref="AB840:AC841"/>
    <mergeCell ref="Z840:AA841"/>
    <mergeCell ref="AV840:AW841"/>
    <mergeCell ref="AT840:AU841"/>
    <mergeCell ref="AR840:AS841"/>
    <mergeCell ref="AP840:AQ841"/>
    <mergeCell ref="AN840:AO841"/>
    <mergeCell ref="AL840:AM841"/>
    <mergeCell ref="B842:B843"/>
    <mergeCell ref="C841:D841"/>
    <mergeCell ref="BL840:BN841"/>
    <mergeCell ref="BJ840:BK841"/>
    <mergeCell ref="BH840:BI841"/>
    <mergeCell ref="BF840:BG841"/>
    <mergeCell ref="BD840:BE841"/>
    <mergeCell ref="BB840:BC841"/>
    <mergeCell ref="AZ840:BA841"/>
    <mergeCell ref="AX840:AY841"/>
    <mergeCell ref="L842:M843"/>
    <mergeCell ref="J842:K843"/>
    <mergeCell ref="H842:I843"/>
    <mergeCell ref="F842:F843"/>
    <mergeCell ref="E842:E843"/>
    <mergeCell ref="C842:D842"/>
    <mergeCell ref="G842:G843"/>
    <mergeCell ref="X842:Y843"/>
    <mergeCell ref="V842:W843"/>
    <mergeCell ref="T842:U843"/>
    <mergeCell ref="R842:S843"/>
    <mergeCell ref="P842:Q843"/>
    <mergeCell ref="N842:O843"/>
    <mergeCell ref="AJ842:AK843"/>
    <mergeCell ref="AH842:AI843"/>
    <mergeCell ref="AF842:AG843"/>
    <mergeCell ref="AD842:AE843"/>
    <mergeCell ref="AB842:AC843"/>
    <mergeCell ref="Z842:AA843"/>
    <mergeCell ref="AV842:AW843"/>
    <mergeCell ref="AT842:AU843"/>
    <mergeCell ref="AR842:AS843"/>
    <mergeCell ref="AP842:AQ843"/>
    <mergeCell ref="AN842:AO843"/>
    <mergeCell ref="AL842:AM843"/>
    <mergeCell ref="B840:B841"/>
    <mergeCell ref="C843:D843"/>
    <mergeCell ref="BL842:BN843"/>
    <mergeCell ref="BJ842:BK843"/>
    <mergeCell ref="B838:B839"/>
    <mergeCell ref="C837:D837"/>
    <mergeCell ref="BL836:BN837"/>
    <mergeCell ref="BJ836:BK837"/>
    <mergeCell ref="BH836:BI837"/>
    <mergeCell ref="BF836:BG837"/>
    <mergeCell ref="BD836:BE837"/>
    <mergeCell ref="BB836:BC837"/>
    <mergeCell ref="AZ836:BA837"/>
    <mergeCell ref="AX836:AY837"/>
    <mergeCell ref="L838:M839"/>
    <mergeCell ref="J838:K839"/>
    <mergeCell ref="H838:I839"/>
    <mergeCell ref="F838:F839"/>
    <mergeCell ref="E838:E839"/>
    <mergeCell ref="C838:D838"/>
    <mergeCell ref="G838:G839"/>
    <mergeCell ref="X838:Y839"/>
    <mergeCell ref="V838:W839"/>
    <mergeCell ref="T838:U839"/>
    <mergeCell ref="R838:S839"/>
    <mergeCell ref="P838:Q839"/>
    <mergeCell ref="N838:O839"/>
    <mergeCell ref="AJ838:AK839"/>
    <mergeCell ref="AH838:AI839"/>
    <mergeCell ref="AF838:AG839"/>
    <mergeCell ref="AD838:AE839"/>
    <mergeCell ref="AB838:AC839"/>
    <mergeCell ref="Z838:AA839"/>
    <mergeCell ref="AV838:AW839"/>
    <mergeCell ref="AT838:AU839"/>
    <mergeCell ref="AR838:AS839"/>
    <mergeCell ref="AP838:AQ839"/>
    <mergeCell ref="AN838:AO839"/>
    <mergeCell ref="AL838:AM839"/>
    <mergeCell ref="B836:B837"/>
    <mergeCell ref="C839:D839"/>
    <mergeCell ref="BL838:BN839"/>
    <mergeCell ref="BJ838:BK839"/>
    <mergeCell ref="BH838:BI839"/>
    <mergeCell ref="BF838:BG839"/>
    <mergeCell ref="BD838:BE839"/>
    <mergeCell ref="BB838:BC839"/>
    <mergeCell ref="AZ838:BA839"/>
    <mergeCell ref="AX838:AY839"/>
    <mergeCell ref="C835:D835"/>
    <mergeCell ref="BL834:BN835"/>
    <mergeCell ref="BJ834:BK835"/>
    <mergeCell ref="BH834:BI835"/>
    <mergeCell ref="BF834:BG835"/>
    <mergeCell ref="BD834:BE835"/>
    <mergeCell ref="BB834:BC835"/>
    <mergeCell ref="AZ834:BA835"/>
    <mergeCell ref="AX834:AY835"/>
    <mergeCell ref="L836:M837"/>
    <mergeCell ref="J836:K837"/>
    <mergeCell ref="H836:I837"/>
    <mergeCell ref="F836:F837"/>
    <mergeCell ref="E836:E837"/>
    <mergeCell ref="C836:D836"/>
    <mergeCell ref="G836:G837"/>
    <mergeCell ref="X836:Y837"/>
    <mergeCell ref="V836:W837"/>
    <mergeCell ref="T836:U837"/>
    <mergeCell ref="R836:S837"/>
    <mergeCell ref="P836:Q837"/>
    <mergeCell ref="N836:O837"/>
    <mergeCell ref="AJ836:AK837"/>
    <mergeCell ref="AH836:AI837"/>
    <mergeCell ref="AF836:AG837"/>
    <mergeCell ref="AD836:AE837"/>
    <mergeCell ref="AB836:AC837"/>
    <mergeCell ref="Z836:AA837"/>
    <mergeCell ref="AV836:AW837"/>
    <mergeCell ref="AT836:AU837"/>
    <mergeCell ref="AR836:AS837"/>
    <mergeCell ref="AP836:AQ837"/>
    <mergeCell ref="AN836:AO837"/>
    <mergeCell ref="AL836:AM837"/>
    <mergeCell ref="BB830:BC831"/>
    <mergeCell ref="AZ830:BA831"/>
    <mergeCell ref="AX830:AY831"/>
    <mergeCell ref="L832:M833"/>
    <mergeCell ref="J832:K833"/>
    <mergeCell ref="H832:I833"/>
    <mergeCell ref="F832:F833"/>
    <mergeCell ref="E832:E833"/>
    <mergeCell ref="C832:D832"/>
    <mergeCell ref="G832:G833"/>
    <mergeCell ref="X832:Y833"/>
    <mergeCell ref="V832:W833"/>
    <mergeCell ref="T832:U833"/>
    <mergeCell ref="R832:S833"/>
    <mergeCell ref="P832:Q833"/>
    <mergeCell ref="N832:O833"/>
    <mergeCell ref="AJ832:AK833"/>
    <mergeCell ref="AH832:AI833"/>
    <mergeCell ref="AF832:AG833"/>
    <mergeCell ref="AD832:AE833"/>
    <mergeCell ref="AB832:AC833"/>
    <mergeCell ref="Z832:AA833"/>
    <mergeCell ref="AV832:AW833"/>
    <mergeCell ref="AT832:AU833"/>
    <mergeCell ref="AR832:AS833"/>
    <mergeCell ref="AP832:AQ833"/>
    <mergeCell ref="AN832:AO833"/>
    <mergeCell ref="AL832:AM833"/>
    <mergeCell ref="G828:G829"/>
    <mergeCell ref="B834:B835"/>
    <mergeCell ref="C833:D833"/>
    <mergeCell ref="BL832:BN833"/>
    <mergeCell ref="BJ832:BK833"/>
    <mergeCell ref="BH832:BI833"/>
    <mergeCell ref="BF832:BG833"/>
    <mergeCell ref="BD832:BE833"/>
    <mergeCell ref="BB832:BC833"/>
    <mergeCell ref="AZ832:BA833"/>
    <mergeCell ref="AX832:AY833"/>
    <mergeCell ref="L834:M835"/>
    <mergeCell ref="J834:K835"/>
    <mergeCell ref="H834:I835"/>
    <mergeCell ref="F834:F835"/>
    <mergeCell ref="E834:E835"/>
    <mergeCell ref="C834:D834"/>
    <mergeCell ref="G834:G835"/>
    <mergeCell ref="X834:Y835"/>
    <mergeCell ref="V834:W835"/>
    <mergeCell ref="T834:U835"/>
    <mergeCell ref="R834:S835"/>
    <mergeCell ref="P834:Q835"/>
    <mergeCell ref="N834:O835"/>
    <mergeCell ref="AJ834:AK835"/>
    <mergeCell ref="AH834:AI835"/>
    <mergeCell ref="AF834:AG835"/>
    <mergeCell ref="AD834:AE835"/>
    <mergeCell ref="AB834:AC835"/>
    <mergeCell ref="Z834:AA835"/>
    <mergeCell ref="AV834:AW835"/>
    <mergeCell ref="AT834:AU835"/>
    <mergeCell ref="AR834:AS835"/>
    <mergeCell ref="AP834:AQ835"/>
    <mergeCell ref="AN834:AO835"/>
    <mergeCell ref="AL834:AM835"/>
    <mergeCell ref="D944:E944"/>
    <mergeCell ref="W944:Y944"/>
    <mergeCell ref="S944:U944"/>
    <mergeCell ref="L942:N942"/>
    <mergeCell ref="H942:J942"/>
    <mergeCell ref="D942:E942"/>
    <mergeCell ref="O942:R942"/>
    <mergeCell ref="Z881:AI881"/>
    <mergeCell ref="AJ881:AL881"/>
    <mergeCell ref="B944:C944"/>
    <mergeCell ref="W942:Y942"/>
    <mergeCell ref="S942:U942"/>
    <mergeCell ref="O944:R944"/>
    <mergeCell ref="L944:N944"/>
    <mergeCell ref="H881:J881"/>
    <mergeCell ref="D881:E881"/>
    <mergeCell ref="H944:J944"/>
    <mergeCell ref="C825:D825"/>
    <mergeCell ref="AH825:AM825"/>
    <mergeCell ref="AN825:AZ825"/>
    <mergeCell ref="H828:I829"/>
    <mergeCell ref="C828:D829"/>
    <mergeCell ref="B828:B829"/>
    <mergeCell ref="J829:K829"/>
    <mergeCell ref="N829:O829"/>
    <mergeCell ref="L829:M829"/>
    <mergeCell ref="J828:O828"/>
    <mergeCell ref="F828:F829"/>
    <mergeCell ref="BF828:BK828"/>
    <mergeCell ref="AZ828:BE828"/>
    <mergeCell ref="AT828:AY828"/>
    <mergeCell ref="AN828:AS828"/>
    <mergeCell ref="AH828:AM828"/>
    <mergeCell ref="T829:U829"/>
    <mergeCell ref="AX829:AY829"/>
    <mergeCell ref="AV829:AW829"/>
    <mergeCell ref="AT829:AU829"/>
    <mergeCell ref="AD829:AE829"/>
    <mergeCell ref="AB829:AC829"/>
    <mergeCell ref="X828:Y829"/>
    <mergeCell ref="V828:W829"/>
    <mergeCell ref="P828:U828"/>
    <mergeCell ref="AB828:AG828"/>
    <mergeCell ref="E830:E831"/>
    <mergeCell ref="G830:G831"/>
    <mergeCell ref="Z828:AA829"/>
    <mergeCell ref="AP829:AQ829"/>
    <mergeCell ref="AN829:AO829"/>
    <mergeCell ref="AL829:AM829"/>
    <mergeCell ref="AJ829:AK829"/>
    <mergeCell ref="AH829:AI829"/>
    <mergeCell ref="R829:S829"/>
    <mergeCell ref="P829:Q829"/>
    <mergeCell ref="AZ829:BA829"/>
    <mergeCell ref="R830:S831"/>
    <mergeCell ref="H830:I831"/>
    <mergeCell ref="F830:F831"/>
    <mergeCell ref="P830:Q831"/>
    <mergeCell ref="N830:O831"/>
    <mergeCell ref="L830:M831"/>
    <mergeCell ref="J830:K831"/>
    <mergeCell ref="AR829:AS829"/>
    <mergeCell ref="AF829:AG829"/>
    <mergeCell ref="X830:Y831"/>
    <mergeCell ref="B942:C942"/>
    <mergeCell ref="N940:O940"/>
    <mergeCell ref="L940:M940"/>
    <mergeCell ref="J940:K940"/>
    <mergeCell ref="D940:E940"/>
    <mergeCell ref="BJ939:BK939"/>
    <mergeCell ref="BH939:BI939"/>
    <mergeCell ref="BF939:BG939"/>
    <mergeCell ref="BD939:BE939"/>
    <mergeCell ref="BB939:BC939"/>
    <mergeCell ref="D937:E938"/>
    <mergeCell ref="B937:C938"/>
    <mergeCell ref="AZ940:BA940"/>
    <mergeCell ref="BB940:BC940"/>
    <mergeCell ref="BD940:BE940"/>
    <mergeCell ref="BF940:BG940"/>
    <mergeCell ref="BH940:BI940"/>
    <mergeCell ref="BJ940:BK940"/>
    <mergeCell ref="AN940:AO940"/>
    <mergeCell ref="AP940:AQ940"/>
    <mergeCell ref="AR940:AS940"/>
    <mergeCell ref="AT940:AU940"/>
    <mergeCell ref="AV940:AW940"/>
    <mergeCell ref="AX940:AY940"/>
    <mergeCell ref="AB940:AC940"/>
    <mergeCell ref="AD940:AE940"/>
    <mergeCell ref="AF940:AG940"/>
    <mergeCell ref="AH940:AI940"/>
    <mergeCell ref="AJ940:AK940"/>
    <mergeCell ref="AL940:AM940"/>
    <mergeCell ref="P940:Q940"/>
    <mergeCell ref="R940:S940"/>
    <mergeCell ref="T940:U940"/>
    <mergeCell ref="V940:W940"/>
    <mergeCell ref="X940:Y940"/>
    <mergeCell ref="Z940:AA940"/>
    <mergeCell ref="R937:S938"/>
    <mergeCell ref="P937:Q938"/>
    <mergeCell ref="N937:O938"/>
    <mergeCell ref="L937:M938"/>
    <mergeCell ref="J937:K938"/>
    <mergeCell ref="H937:I938"/>
    <mergeCell ref="AD937:AE938"/>
    <mergeCell ref="AB937:AC938"/>
    <mergeCell ref="Z937:AA938"/>
    <mergeCell ref="X937:Y938"/>
    <mergeCell ref="V937:W938"/>
    <mergeCell ref="T937:U938"/>
    <mergeCell ref="AP937:AQ938"/>
    <mergeCell ref="AN937:AO938"/>
    <mergeCell ref="AL937:AM938"/>
    <mergeCell ref="AJ937:AK938"/>
    <mergeCell ref="AH937:AI938"/>
    <mergeCell ref="AF937:AG938"/>
    <mergeCell ref="BB937:BC938"/>
    <mergeCell ref="AZ937:BA938"/>
    <mergeCell ref="AX937:AY938"/>
    <mergeCell ref="AV937:AW938"/>
    <mergeCell ref="AT937:AU938"/>
    <mergeCell ref="AR937:AS938"/>
    <mergeCell ref="C927:D927"/>
    <mergeCell ref="G927:G928"/>
    <mergeCell ref="AR929:AS930"/>
    <mergeCell ref="AP929:AQ930"/>
    <mergeCell ref="C931:D931"/>
    <mergeCell ref="G931:G932"/>
    <mergeCell ref="L939:M939"/>
    <mergeCell ref="J939:K939"/>
    <mergeCell ref="H939:I939"/>
    <mergeCell ref="D939:E939"/>
    <mergeCell ref="B939:C939"/>
    <mergeCell ref="BL937:BN938"/>
    <mergeCell ref="BJ937:BK938"/>
    <mergeCell ref="BH937:BI938"/>
    <mergeCell ref="BF937:BG938"/>
    <mergeCell ref="BD937:BE938"/>
    <mergeCell ref="X939:Y939"/>
    <mergeCell ref="V939:W939"/>
    <mergeCell ref="T939:U939"/>
    <mergeCell ref="R939:S939"/>
    <mergeCell ref="P939:Q939"/>
    <mergeCell ref="N939:O939"/>
    <mergeCell ref="AJ939:AK939"/>
    <mergeCell ref="AH939:AI939"/>
    <mergeCell ref="AF939:AG939"/>
    <mergeCell ref="AD939:AE939"/>
    <mergeCell ref="AB939:AC939"/>
    <mergeCell ref="Z939:AA939"/>
    <mergeCell ref="AV939:AW939"/>
    <mergeCell ref="AT939:AU939"/>
    <mergeCell ref="AR939:AS939"/>
    <mergeCell ref="AP939:AQ939"/>
    <mergeCell ref="AN939:AO939"/>
    <mergeCell ref="AL939:AM939"/>
    <mergeCell ref="B933:B934"/>
    <mergeCell ref="C933:D933"/>
    <mergeCell ref="E933:E934"/>
    <mergeCell ref="F933:F934"/>
    <mergeCell ref="G933:G934"/>
    <mergeCell ref="H933:I934"/>
    <mergeCell ref="J933:K934"/>
    <mergeCell ref="L933:M934"/>
    <mergeCell ref="N933:O934"/>
    <mergeCell ref="P933:Q934"/>
    <mergeCell ref="B931:B932"/>
    <mergeCell ref="R933:S934"/>
    <mergeCell ref="T933:U934"/>
    <mergeCell ref="V933:W934"/>
    <mergeCell ref="X933:Y934"/>
    <mergeCell ref="Z933:AA934"/>
    <mergeCell ref="AB933:AC934"/>
    <mergeCell ref="AD933:AE934"/>
    <mergeCell ref="AF933:AG934"/>
    <mergeCell ref="AH933:AI934"/>
    <mergeCell ref="AJ933:AK934"/>
    <mergeCell ref="AL933:AM934"/>
    <mergeCell ref="AN933:AO934"/>
    <mergeCell ref="AP933:AQ934"/>
    <mergeCell ref="AR933:AS934"/>
    <mergeCell ref="AT933:AU934"/>
    <mergeCell ref="AV933:AW934"/>
    <mergeCell ref="AX933:AY934"/>
    <mergeCell ref="AZ933:BA934"/>
    <mergeCell ref="BB933:BC934"/>
    <mergeCell ref="AH929:AI930"/>
    <mergeCell ref="AF929:AG930"/>
    <mergeCell ref="AD929:AE930"/>
    <mergeCell ref="AZ929:BA930"/>
    <mergeCell ref="AX929:AY930"/>
    <mergeCell ref="AV929:AW930"/>
    <mergeCell ref="AT929:AU930"/>
    <mergeCell ref="C930:D930"/>
    <mergeCell ref="BL929:BN930"/>
    <mergeCell ref="BJ929:BK930"/>
    <mergeCell ref="BH929:BI930"/>
    <mergeCell ref="BF929:BG930"/>
    <mergeCell ref="BD929:BE930"/>
    <mergeCell ref="BB929:BC930"/>
    <mergeCell ref="N931:O932"/>
    <mergeCell ref="L931:M932"/>
    <mergeCell ref="J931:K932"/>
    <mergeCell ref="H931:I932"/>
    <mergeCell ref="F931:F932"/>
    <mergeCell ref="E931:E932"/>
    <mergeCell ref="Z931:AA932"/>
    <mergeCell ref="X931:Y932"/>
    <mergeCell ref="V931:W932"/>
    <mergeCell ref="T931:U932"/>
    <mergeCell ref="R931:S932"/>
    <mergeCell ref="P931:Q932"/>
    <mergeCell ref="AL931:AM932"/>
    <mergeCell ref="AJ931:AK932"/>
    <mergeCell ref="AH931:AI932"/>
    <mergeCell ref="AF931:AG932"/>
    <mergeCell ref="AD931:AE932"/>
    <mergeCell ref="AB931:AC932"/>
    <mergeCell ref="AX931:AY932"/>
    <mergeCell ref="AV931:AW932"/>
    <mergeCell ref="AT931:AU932"/>
    <mergeCell ref="AR931:AS932"/>
    <mergeCell ref="AP931:AQ932"/>
    <mergeCell ref="AN931:AO932"/>
    <mergeCell ref="F927:F928"/>
    <mergeCell ref="E927:E928"/>
    <mergeCell ref="BL927:BN928"/>
    <mergeCell ref="BJ927:BK928"/>
    <mergeCell ref="BH927:BI928"/>
    <mergeCell ref="BF927:BG928"/>
    <mergeCell ref="BD927:BE928"/>
    <mergeCell ref="B927:B928"/>
    <mergeCell ref="C932:D932"/>
    <mergeCell ref="BL931:BN932"/>
    <mergeCell ref="BJ931:BK932"/>
    <mergeCell ref="BH931:BI932"/>
    <mergeCell ref="BF931:BG932"/>
    <mergeCell ref="BD931:BE932"/>
    <mergeCell ref="BB931:BC932"/>
    <mergeCell ref="AZ931:BA932"/>
    <mergeCell ref="C926:D926"/>
    <mergeCell ref="E925:E926"/>
    <mergeCell ref="C925:D925"/>
    <mergeCell ref="B925:B926"/>
    <mergeCell ref="R927:S928"/>
    <mergeCell ref="P927:Q928"/>
    <mergeCell ref="N927:O928"/>
    <mergeCell ref="L927:M928"/>
    <mergeCell ref="J927:K928"/>
    <mergeCell ref="H927:I928"/>
    <mergeCell ref="AD927:AE928"/>
    <mergeCell ref="AB927:AC928"/>
    <mergeCell ref="Z927:AA928"/>
    <mergeCell ref="X927:Y928"/>
    <mergeCell ref="V927:W928"/>
    <mergeCell ref="T927:U928"/>
    <mergeCell ref="AP927:AQ928"/>
    <mergeCell ref="AN927:AO928"/>
    <mergeCell ref="AL927:AM928"/>
    <mergeCell ref="AJ927:AK928"/>
    <mergeCell ref="AH927:AI928"/>
    <mergeCell ref="AF927:AG928"/>
    <mergeCell ref="BB927:BC928"/>
    <mergeCell ref="AZ927:BA928"/>
    <mergeCell ref="AX927:AY928"/>
    <mergeCell ref="AV927:AW928"/>
    <mergeCell ref="AT927:AU928"/>
    <mergeCell ref="AR927:AS928"/>
    <mergeCell ref="E929:E930"/>
    <mergeCell ref="C929:D929"/>
    <mergeCell ref="G929:G930"/>
    <mergeCell ref="B929:B930"/>
    <mergeCell ref="C928:D928"/>
    <mergeCell ref="P929:Q930"/>
    <mergeCell ref="N929:O930"/>
    <mergeCell ref="L929:M930"/>
    <mergeCell ref="J929:K930"/>
    <mergeCell ref="H929:I930"/>
    <mergeCell ref="F929:F930"/>
    <mergeCell ref="AB929:AC930"/>
    <mergeCell ref="Z929:AA930"/>
    <mergeCell ref="X929:Y930"/>
    <mergeCell ref="V929:W930"/>
    <mergeCell ref="T929:U930"/>
    <mergeCell ref="R929:S930"/>
    <mergeCell ref="AN929:AO930"/>
    <mergeCell ref="AL929:AM930"/>
    <mergeCell ref="AJ929:AK930"/>
    <mergeCell ref="BL923:BN924"/>
    <mergeCell ref="BJ923:BK924"/>
    <mergeCell ref="BH923:BI924"/>
    <mergeCell ref="BF923:BG924"/>
    <mergeCell ref="BD923:BE924"/>
    <mergeCell ref="BB923:BC924"/>
    <mergeCell ref="AZ923:BA924"/>
    <mergeCell ref="AX923:AY924"/>
    <mergeCell ref="AV923:AW924"/>
    <mergeCell ref="B921:B922"/>
    <mergeCell ref="P925:Q926"/>
    <mergeCell ref="N925:O926"/>
    <mergeCell ref="L925:M926"/>
    <mergeCell ref="AN925:AO926"/>
    <mergeCell ref="AL925:AM926"/>
    <mergeCell ref="AJ925:AK926"/>
    <mergeCell ref="AH925:AI926"/>
    <mergeCell ref="J925:K926"/>
    <mergeCell ref="H925:I926"/>
    <mergeCell ref="F925:F926"/>
    <mergeCell ref="G925:G926"/>
    <mergeCell ref="AB925:AC926"/>
    <mergeCell ref="Z925:AA926"/>
    <mergeCell ref="X925:Y926"/>
    <mergeCell ref="V925:W926"/>
    <mergeCell ref="T925:U926"/>
    <mergeCell ref="R925:S926"/>
    <mergeCell ref="AF925:AG926"/>
    <mergeCell ref="AD925:AE926"/>
    <mergeCell ref="AZ925:BA926"/>
    <mergeCell ref="AX925:AY926"/>
    <mergeCell ref="AV925:AW926"/>
    <mergeCell ref="AT925:AU926"/>
    <mergeCell ref="AR925:AS926"/>
    <mergeCell ref="AP925:AQ926"/>
    <mergeCell ref="BL925:BN926"/>
    <mergeCell ref="BJ925:BK926"/>
    <mergeCell ref="BH925:BI926"/>
    <mergeCell ref="BF925:BG926"/>
    <mergeCell ref="BD925:BE926"/>
    <mergeCell ref="BB925:BC926"/>
    <mergeCell ref="BL919:BN920"/>
    <mergeCell ref="BJ919:BK920"/>
    <mergeCell ref="BH919:BI920"/>
    <mergeCell ref="BF919:BG920"/>
    <mergeCell ref="BD919:BE920"/>
    <mergeCell ref="BB919:BC920"/>
    <mergeCell ref="AZ919:BA920"/>
    <mergeCell ref="AX919:AY920"/>
    <mergeCell ref="L921:M922"/>
    <mergeCell ref="J921:K922"/>
    <mergeCell ref="H921:I922"/>
    <mergeCell ref="F921:F922"/>
    <mergeCell ref="E921:E922"/>
    <mergeCell ref="C921:D921"/>
    <mergeCell ref="G921:G922"/>
    <mergeCell ref="X921:Y922"/>
    <mergeCell ref="V921:W922"/>
    <mergeCell ref="T921:U922"/>
    <mergeCell ref="R921:S922"/>
    <mergeCell ref="P921:Q922"/>
    <mergeCell ref="N921:O922"/>
    <mergeCell ref="AJ921:AK922"/>
    <mergeCell ref="AH921:AI922"/>
    <mergeCell ref="AF921:AG922"/>
    <mergeCell ref="AD921:AE922"/>
    <mergeCell ref="AB921:AC922"/>
    <mergeCell ref="Z921:AA922"/>
    <mergeCell ref="AV921:AW922"/>
    <mergeCell ref="AT921:AU922"/>
    <mergeCell ref="AR921:AS922"/>
    <mergeCell ref="AP921:AQ922"/>
    <mergeCell ref="AN921:AO922"/>
    <mergeCell ref="AL921:AM922"/>
    <mergeCell ref="C922:D922"/>
    <mergeCell ref="BL921:BN922"/>
    <mergeCell ref="BJ921:BK922"/>
    <mergeCell ref="BH921:BI922"/>
    <mergeCell ref="BF921:BG922"/>
    <mergeCell ref="BD921:BE922"/>
    <mergeCell ref="BB921:BC922"/>
    <mergeCell ref="AZ921:BA922"/>
    <mergeCell ref="AX921:AY922"/>
    <mergeCell ref="B919:B920"/>
    <mergeCell ref="BH917:BI918"/>
    <mergeCell ref="BF917:BG918"/>
    <mergeCell ref="BD917:BE918"/>
    <mergeCell ref="BB917:BC918"/>
    <mergeCell ref="AZ917:BA918"/>
    <mergeCell ref="AX917:AY918"/>
    <mergeCell ref="L919:M920"/>
    <mergeCell ref="J919:K920"/>
    <mergeCell ref="H919:I920"/>
    <mergeCell ref="F919:F920"/>
    <mergeCell ref="E919:E920"/>
    <mergeCell ref="C919:D919"/>
    <mergeCell ref="G919:G920"/>
    <mergeCell ref="X919:Y920"/>
    <mergeCell ref="V919:W920"/>
    <mergeCell ref="T919:U920"/>
    <mergeCell ref="R919:S920"/>
    <mergeCell ref="P919:Q920"/>
    <mergeCell ref="N919:O920"/>
    <mergeCell ref="AJ919:AK920"/>
    <mergeCell ref="AH919:AI920"/>
    <mergeCell ref="AF919:AG920"/>
    <mergeCell ref="AD919:AE920"/>
    <mergeCell ref="AB919:AC920"/>
    <mergeCell ref="Z919:AA920"/>
    <mergeCell ref="AV919:AW920"/>
    <mergeCell ref="AT919:AU920"/>
    <mergeCell ref="AR919:AS920"/>
    <mergeCell ref="AP919:AQ920"/>
    <mergeCell ref="AN919:AO920"/>
    <mergeCell ref="AL919:AM920"/>
    <mergeCell ref="AL923:AM924"/>
    <mergeCell ref="AJ923:AK924"/>
    <mergeCell ref="C920:D920"/>
    <mergeCell ref="B923:B924"/>
    <mergeCell ref="J923:K924"/>
    <mergeCell ref="H923:I924"/>
    <mergeCell ref="F923:F924"/>
    <mergeCell ref="E923:E924"/>
    <mergeCell ref="C923:D923"/>
    <mergeCell ref="G923:G924"/>
    <mergeCell ref="C924:D924"/>
    <mergeCell ref="V923:W924"/>
    <mergeCell ref="T923:U924"/>
    <mergeCell ref="R923:S924"/>
    <mergeCell ref="P923:Q924"/>
    <mergeCell ref="N923:O924"/>
    <mergeCell ref="L923:M924"/>
    <mergeCell ref="AH923:AI924"/>
    <mergeCell ref="AF923:AG924"/>
    <mergeCell ref="AD923:AE924"/>
    <mergeCell ref="AB923:AC924"/>
    <mergeCell ref="Z923:AA924"/>
    <mergeCell ref="X923:Y924"/>
    <mergeCell ref="AT923:AU924"/>
    <mergeCell ref="AR923:AS924"/>
    <mergeCell ref="AP923:AQ924"/>
    <mergeCell ref="AN923:AO924"/>
    <mergeCell ref="L915:M916"/>
    <mergeCell ref="J915:K916"/>
    <mergeCell ref="H915:I916"/>
    <mergeCell ref="F915:F916"/>
    <mergeCell ref="E915:E916"/>
    <mergeCell ref="C915:D915"/>
    <mergeCell ref="G915:G916"/>
    <mergeCell ref="X915:Y916"/>
    <mergeCell ref="V915:W916"/>
    <mergeCell ref="T915:U916"/>
    <mergeCell ref="R915:S916"/>
    <mergeCell ref="P915:Q916"/>
    <mergeCell ref="N915:O916"/>
    <mergeCell ref="AJ915:AK916"/>
    <mergeCell ref="AH915:AI916"/>
    <mergeCell ref="AF915:AG916"/>
    <mergeCell ref="AD915:AE916"/>
    <mergeCell ref="AB915:AC916"/>
    <mergeCell ref="Z915:AA916"/>
    <mergeCell ref="AV915:AW916"/>
    <mergeCell ref="AT915:AU916"/>
    <mergeCell ref="AR915:AS916"/>
    <mergeCell ref="AP915:AQ916"/>
    <mergeCell ref="AN915:AO916"/>
    <mergeCell ref="AL915:AM916"/>
    <mergeCell ref="B917:B918"/>
    <mergeCell ref="C916:D916"/>
    <mergeCell ref="BL915:BN916"/>
    <mergeCell ref="BJ915:BK916"/>
    <mergeCell ref="BH915:BI916"/>
    <mergeCell ref="BF915:BG916"/>
    <mergeCell ref="BD915:BE916"/>
    <mergeCell ref="BB915:BC916"/>
    <mergeCell ref="AZ915:BA916"/>
    <mergeCell ref="AX915:AY916"/>
    <mergeCell ref="L917:M918"/>
    <mergeCell ref="J917:K918"/>
    <mergeCell ref="H917:I918"/>
    <mergeCell ref="F917:F918"/>
    <mergeCell ref="E917:E918"/>
    <mergeCell ref="C917:D917"/>
    <mergeCell ref="G917:G918"/>
    <mergeCell ref="X917:Y918"/>
    <mergeCell ref="V917:W918"/>
    <mergeCell ref="T917:U918"/>
    <mergeCell ref="R917:S918"/>
    <mergeCell ref="P917:Q918"/>
    <mergeCell ref="N917:O918"/>
    <mergeCell ref="AJ917:AK918"/>
    <mergeCell ref="AH917:AI918"/>
    <mergeCell ref="AF917:AG918"/>
    <mergeCell ref="AD917:AE918"/>
    <mergeCell ref="AB917:AC918"/>
    <mergeCell ref="Z917:AA918"/>
    <mergeCell ref="AV917:AW918"/>
    <mergeCell ref="AT917:AU918"/>
    <mergeCell ref="AR917:AS918"/>
    <mergeCell ref="AP917:AQ918"/>
    <mergeCell ref="AN917:AO918"/>
    <mergeCell ref="AL917:AM918"/>
    <mergeCell ref="B915:B916"/>
    <mergeCell ref="C918:D918"/>
    <mergeCell ref="BL917:BN918"/>
    <mergeCell ref="BJ917:BK918"/>
    <mergeCell ref="BL911:BN912"/>
    <mergeCell ref="BJ911:BK912"/>
    <mergeCell ref="BH911:BI912"/>
    <mergeCell ref="BF911:BG912"/>
    <mergeCell ref="BD911:BE912"/>
    <mergeCell ref="BB911:BC912"/>
    <mergeCell ref="AZ911:BA912"/>
    <mergeCell ref="AX911:AY912"/>
    <mergeCell ref="L913:M914"/>
    <mergeCell ref="J913:K914"/>
    <mergeCell ref="H913:I914"/>
    <mergeCell ref="F913:F914"/>
    <mergeCell ref="E913:E914"/>
    <mergeCell ref="C913:D913"/>
    <mergeCell ref="G913:G914"/>
    <mergeCell ref="X913:Y914"/>
    <mergeCell ref="V913:W914"/>
    <mergeCell ref="T913:U914"/>
    <mergeCell ref="R913:S914"/>
    <mergeCell ref="P913:Q914"/>
    <mergeCell ref="N913:O914"/>
    <mergeCell ref="AJ913:AK914"/>
    <mergeCell ref="AH913:AI914"/>
    <mergeCell ref="AF913:AG914"/>
    <mergeCell ref="AD913:AE914"/>
    <mergeCell ref="AB913:AC914"/>
    <mergeCell ref="Z913:AA914"/>
    <mergeCell ref="AV913:AW914"/>
    <mergeCell ref="AT913:AU914"/>
    <mergeCell ref="AR913:AS914"/>
    <mergeCell ref="AP913:AQ914"/>
    <mergeCell ref="AN913:AO914"/>
    <mergeCell ref="AL913:AM914"/>
    <mergeCell ref="C914:D914"/>
    <mergeCell ref="BL913:BN914"/>
    <mergeCell ref="BJ913:BK914"/>
    <mergeCell ref="BH913:BI914"/>
    <mergeCell ref="BF913:BG914"/>
    <mergeCell ref="BD913:BE914"/>
    <mergeCell ref="BB913:BC914"/>
    <mergeCell ref="AZ913:BA914"/>
    <mergeCell ref="AX913:AY914"/>
    <mergeCell ref="BH909:BI910"/>
    <mergeCell ref="BF909:BG910"/>
    <mergeCell ref="BD909:BE910"/>
    <mergeCell ref="BB909:BC910"/>
    <mergeCell ref="AZ909:BA910"/>
    <mergeCell ref="AX909:AY910"/>
    <mergeCell ref="L911:M912"/>
    <mergeCell ref="J911:K912"/>
    <mergeCell ref="H911:I912"/>
    <mergeCell ref="F911:F912"/>
    <mergeCell ref="E911:E912"/>
    <mergeCell ref="C911:D911"/>
    <mergeCell ref="G911:G912"/>
    <mergeCell ref="X911:Y912"/>
    <mergeCell ref="V911:W912"/>
    <mergeCell ref="T911:U912"/>
    <mergeCell ref="R911:S912"/>
    <mergeCell ref="P911:Q912"/>
    <mergeCell ref="N911:O912"/>
    <mergeCell ref="AJ911:AK912"/>
    <mergeCell ref="AH911:AI912"/>
    <mergeCell ref="AF911:AG912"/>
    <mergeCell ref="AD911:AE912"/>
    <mergeCell ref="AB911:AC912"/>
    <mergeCell ref="Z911:AA912"/>
    <mergeCell ref="AV911:AW912"/>
    <mergeCell ref="AT911:AU912"/>
    <mergeCell ref="AR911:AS912"/>
    <mergeCell ref="AP911:AQ912"/>
    <mergeCell ref="AN911:AO912"/>
    <mergeCell ref="AL911:AM912"/>
    <mergeCell ref="B913:B914"/>
    <mergeCell ref="C912:D912"/>
    <mergeCell ref="B911:B912"/>
    <mergeCell ref="L907:M908"/>
    <mergeCell ref="J907:K908"/>
    <mergeCell ref="H907:I908"/>
    <mergeCell ref="F907:F908"/>
    <mergeCell ref="E907:E908"/>
    <mergeCell ref="C907:D907"/>
    <mergeCell ref="G907:G908"/>
    <mergeCell ref="X907:Y908"/>
    <mergeCell ref="V907:W908"/>
    <mergeCell ref="T907:U908"/>
    <mergeCell ref="R907:S908"/>
    <mergeCell ref="P907:Q908"/>
    <mergeCell ref="N907:O908"/>
    <mergeCell ref="AJ907:AK908"/>
    <mergeCell ref="AH907:AI908"/>
    <mergeCell ref="AF907:AG908"/>
    <mergeCell ref="AD907:AE908"/>
    <mergeCell ref="AB907:AC908"/>
    <mergeCell ref="Z907:AA908"/>
    <mergeCell ref="AV907:AW908"/>
    <mergeCell ref="AT907:AU908"/>
    <mergeCell ref="AR907:AS908"/>
    <mergeCell ref="AP907:AQ908"/>
    <mergeCell ref="AN907:AO908"/>
    <mergeCell ref="AL907:AM908"/>
    <mergeCell ref="B909:B910"/>
    <mergeCell ref="C908:D908"/>
    <mergeCell ref="BL907:BN908"/>
    <mergeCell ref="BJ907:BK908"/>
    <mergeCell ref="BH907:BI908"/>
    <mergeCell ref="BF907:BG908"/>
    <mergeCell ref="BD907:BE908"/>
    <mergeCell ref="BB907:BC908"/>
    <mergeCell ref="AZ907:BA908"/>
    <mergeCell ref="AX907:AY908"/>
    <mergeCell ref="L909:M910"/>
    <mergeCell ref="J909:K910"/>
    <mergeCell ref="H909:I910"/>
    <mergeCell ref="F909:F910"/>
    <mergeCell ref="E909:E910"/>
    <mergeCell ref="C909:D909"/>
    <mergeCell ref="G909:G910"/>
    <mergeCell ref="X909:Y910"/>
    <mergeCell ref="V909:W910"/>
    <mergeCell ref="T909:U910"/>
    <mergeCell ref="R909:S910"/>
    <mergeCell ref="P909:Q910"/>
    <mergeCell ref="N909:O910"/>
    <mergeCell ref="AJ909:AK910"/>
    <mergeCell ref="AH909:AI910"/>
    <mergeCell ref="AF909:AG910"/>
    <mergeCell ref="AD909:AE910"/>
    <mergeCell ref="AB909:AC910"/>
    <mergeCell ref="Z909:AA910"/>
    <mergeCell ref="AV909:AW910"/>
    <mergeCell ref="AT909:AU910"/>
    <mergeCell ref="AR909:AS910"/>
    <mergeCell ref="AP909:AQ910"/>
    <mergeCell ref="AN909:AO910"/>
    <mergeCell ref="AL909:AM910"/>
    <mergeCell ref="B907:B908"/>
    <mergeCell ref="C910:D910"/>
    <mergeCell ref="BL909:BN910"/>
    <mergeCell ref="BJ909:BK910"/>
    <mergeCell ref="BL903:BN904"/>
    <mergeCell ref="BJ903:BK904"/>
    <mergeCell ref="BH903:BI904"/>
    <mergeCell ref="BF903:BG904"/>
    <mergeCell ref="BD903:BE904"/>
    <mergeCell ref="BB903:BC904"/>
    <mergeCell ref="AZ903:BA904"/>
    <mergeCell ref="AX903:AY904"/>
    <mergeCell ref="L905:M906"/>
    <mergeCell ref="J905:K906"/>
    <mergeCell ref="H905:I906"/>
    <mergeCell ref="F905:F906"/>
    <mergeCell ref="E905:E906"/>
    <mergeCell ref="C905:D905"/>
    <mergeCell ref="G905:G906"/>
    <mergeCell ref="X905:Y906"/>
    <mergeCell ref="V905:W906"/>
    <mergeCell ref="T905:U906"/>
    <mergeCell ref="R905:S906"/>
    <mergeCell ref="P905:Q906"/>
    <mergeCell ref="N905:O906"/>
    <mergeCell ref="AJ905:AK906"/>
    <mergeCell ref="AH905:AI906"/>
    <mergeCell ref="AF905:AG906"/>
    <mergeCell ref="AD905:AE906"/>
    <mergeCell ref="AB905:AC906"/>
    <mergeCell ref="Z905:AA906"/>
    <mergeCell ref="AV905:AW906"/>
    <mergeCell ref="AT905:AU906"/>
    <mergeCell ref="AR905:AS906"/>
    <mergeCell ref="AP905:AQ906"/>
    <mergeCell ref="AN905:AO906"/>
    <mergeCell ref="AL905:AM906"/>
    <mergeCell ref="C906:D906"/>
    <mergeCell ref="BL905:BN906"/>
    <mergeCell ref="BJ905:BK906"/>
    <mergeCell ref="BH905:BI906"/>
    <mergeCell ref="BF905:BG906"/>
    <mergeCell ref="BD905:BE906"/>
    <mergeCell ref="BB905:BC906"/>
    <mergeCell ref="AZ905:BA906"/>
    <mergeCell ref="AX905:AY906"/>
    <mergeCell ref="BH901:BI902"/>
    <mergeCell ref="BF901:BG902"/>
    <mergeCell ref="BD901:BE902"/>
    <mergeCell ref="BB901:BC902"/>
    <mergeCell ref="AZ901:BA902"/>
    <mergeCell ref="AX901:AY902"/>
    <mergeCell ref="L903:M904"/>
    <mergeCell ref="J903:K904"/>
    <mergeCell ref="H903:I904"/>
    <mergeCell ref="F903:F904"/>
    <mergeCell ref="E903:E904"/>
    <mergeCell ref="C903:D903"/>
    <mergeCell ref="G903:G904"/>
    <mergeCell ref="X903:Y904"/>
    <mergeCell ref="V903:W904"/>
    <mergeCell ref="T903:U904"/>
    <mergeCell ref="R903:S904"/>
    <mergeCell ref="P903:Q904"/>
    <mergeCell ref="N903:O904"/>
    <mergeCell ref="AJ903:AK904"/>
    <mergeCell ref="AH903:AI904"/>
    <mergeCell ref="AF903:AG904"/>
    <mergeCell ref="AD903:AE904"/>
    <mergeCell ref="AB903:AC904"/>
    <mergeCell ref="Z903:AA904"/>
    <mergeCell ref="AV903:AW904"/>
    <mergeCell ref="AT903:AU904"/>
    <mergeCell ref="AR903:AS904"/>
    <mergeCell ref="AP903:AQ904"/>
    <mergeCell ref="AN903:AO904"/>
    <mergeCell ref="AL903:AM904"/>
    <mergeCell ref="B905:B906"/>
    <mergeCell ref="C904:D904"/>
    <mergeCell ref="B903:B904"/>
    <mergeCell ref="L899:M900"/>
    <mergeCell ref="J899:K900"/>
    <mergeCell ref="H899:I900"/>
    <mergeCell ref="F899:F900"/>
    <mergeCell ref="E899:E900"/>
    <mergeCell ref="C899:D899"/>
    <mergeCell ref="G899:G900"/>
    <mergeCell ref="X899:Y900"/>
    <mergeCell ref="V899:W900"/>
    <mergeCell ref="T899:U900"/>
    <mergeCell ref="R899:S900"/>
    <mergeCell ref="P899:Q900"/>
    <mergeCell ref="N899:O900"/>
    <mergeCell ref="AJ899:AK900"/>
    <mergeCell ref="AH899:AI900"/>
    <mergeCell ref="AF899:AG900"/>
    <mergeCell ref="AD899:AE900"/>
    <mergeCell ref="AB899:AC900"/>
    <mergeCell ref="Z899:AA900"/>
    <mergeCell ref="AV899:AW900"/>
    <mergeCell ref="AT899:AU900"/>
    <mergeCell ref="AR899:AS900"/>
    <mergeCell ref="AP899:AQ900"/>
    <mergeCell ref="AN899:AO900"/>
    <mergeCell ref="AL899:AM900"/>
    <mergeCell ref="B901:B902"/>
    <mergeCell ref="C900:D900"/>
    <mergeCell ref="BL899:BN900"/>
    <mergeCell ref="BJ899:BK900"/>
    <mergeCell ref="BH899:BI900"/>
    <mergeCell ref="BF899:BG900"/>
    <mergeCell ref="BD899:BE900"/>
    <mergeCell ref="BB899:BC900"/>
    <mergeCell ref="AZ899:BA900"/>
    <mergeCell ref="AX899:AY900"/>
    <mergeCell ref="L901:M902"/>
    <mergeCell ref="J901:K902"/>
    <mergeCell ref="H901:I902"/>
    <mergeCell ref="F901:F902"/>
    <mergeCell ref="E901:E902"/>
    <mergeCell ref="C901:D901"/>
    <mergeCell ref="G901:G902"/>
    <mergeCell ref="X901:Y902"/>
    <mergeCell ref="V901:W902"/>
    <mergeCell ref="T901:U902"/>
    <mergeCell ref="R901:S902"/>
    <mergeCell ref="P901:Q902"/>
    <mergeCell ref="N901:O902"/>
    <mergeCell ref="AJ901:AK902"/>
    <mergeCell ref="AH901:AI902"/>
    <mergeCell ref="AF901:AG902"/>
    <mergeCell ref="AD901:AE902"/>
    <mergeCell ref="AB901:AC902"/>
    <mergeCell ref="Z901:AA902"/>
    <mergeCell ref="AV901:AW902"/>
    <mergeCell ref="AT901:AU902"/>
    <mergeCell ref="AR901:AS902"/>
    <mergeCell ref="AP901:AQ902"/>
    <mergeCell ref="AN901:AO902"/>
    <mergeCell ref="AL901:AM902"/>
    <mergeCell ref="B899:B900"/>
    <mergeCell ref="C902:D902"/>
    <mergeCell ref="BL901:BN902"/>
    <mergeCell ref="BJ901:BK902"/>
    <mergeCell ref="B897:B898"/>
    <mergeCell ref="C896:D896"/>
    <mergeCell ref="BL895:BN896"/>
    <mergeCell ref="BJ895:BK896"/>
    <mergeCell ref="BH895:BI896"/>
    <mergeCell ref="BF895:BG896"/>
    <mergeCell ref="BD895:BE896"/>
    <mergeCell ref="BB895:BC896"/>
    <mergeCell ref="AZ895:BA896"/>
    <mergeCell ref="AX895:AY896"/>
    <mergeCell ref="L897:M898"/>
    <mergeCell ref="J897:K898"/>
    <mergeCell ref="H897:I898"/>
    <mergeCell ref="F897:F898"/>
    <mergeCell ref="E897:E898"/>
    <mergeCell ref="C897:D897"/>
    <mergeCell ref="G897:G898"/>
    <mergeCell ref="X897:Y898"/>
    <mergeCell ref="V897:W898"/>
    <mergeCell ref="T897:U898"/>
    <mergeCell ref="R897:S898"/>
    <mergeCell ref="P897:Q898"/>
    <mergeCell ref="N897:O898"/>
    <mergeCell ref="AJ897:AK898"/>
    <mergeCell ref="AH897:AI898"/>
    <mergeCell ref="AF897:AG898"/>
    <mergeCell ref="AD897:AE898"/>
    <mergeCell ref="AB897:AC898"/>
    <mergeCell ref="Z897:AA898"/>
    <mergeCell ref="AV897:AW898"/>
    <mergeCell ref="AT897:AU898"/>
    <mergeCell ref="AR897:AS898"/>
    <mergeCell ref="AP897:AQ898"/>
    <mergeCell ref="AN897:AO898"/>
    <mergeCell ref="AL897:AM898"/>
    <mergeCell ref="C898:D898"/>
    <mergeCell ref="BL897:BN898"/>
    <mergeCell ref="BJ897:BK898"/>
    <mergeCell ref="BH897:BI898"/>
    <mergeCell ref="BF897:BG898"/>
    <mergeCell ref="BD897:BE898"/>
    <mergeCell ref="BB897:BC898"/>
    <mergeCell ref="AZ897:BA898"/>
    <mergeCell ref="AX897:AY898"/>
    <mergeCell ref="BF892:BG892"/>
    <mergeCell ref="BD892:BE892"/>
    <mergeCell ref="BB892:BC892"/>
    <mergeCell ref="AZ892:BA892"/>
    <mergeCell ref="R893:S894"/>
    <mergeCell ref="AJ893:AK894"/>
    <mergeCell ref="AH893:AI894"/>
    <mergeCell ref="AF893:AG894"/>
    <mergeCell ref="H893:I894"/>
    <mergeCell ref="AD893:AE894"/>
    <mergeCell ref="AB893:AC894"/>
    <mergeCell ref="Z893:AA894"/>
    <mergeCell ref="X893:Y894"/>
    <mergeCell ref="V893:W894"/>
    <mergeCell ref="T893:U894"/>
    <mergeCell ref="AV893:AW894"/>
    <mergeCell ref="AT893:AU894"/>
    <mergeCell ref="AR893:AS894"/>
    <mergeCell ref="AP893:AQ894"/>
    <mergeCell ref="AN893:AO894"/>
    <mergeCell ref="AL893:AM894"/>
    <mergeCell ref="B895:B896"/>
    <mergeCell ref="C894:D894"/>
    <mergeCell ref="BL893:BN894"/>
    <mergeCell ref="BJ893:BK894"/>
    <mergeCell ref="BH893:BI894"/>
    <mergeCell ref="BF893:BG894"/>
    <mergeCell ref="BD893:BE894"/>
    <mergeCell ref="BB893:BC894"/>
    <mergeCell ref="AZ893:BA894"/>
    <mergeCell ref="AX893:AY894"/>
    <mergeCell ref="L895:M896"/>
    <mergeCell ref="J895:K896"/>
    <mergeCell ref="H895:I896"/>
    <mergeCell ref="F895:F896"/>
    <mergeCell ref="E895:E896"/>
    <mergeCell ref="C895:D895"/>
    <mergeCell ref="G895:G896"/>
    <mergeCell ref="X895:Y896"/>
    <mergeCell ref="V895:W896"/>
    <mergeCell ref="T895:U896"/>
    <mergeCell ref="R895:S896"/>
    <mergeCell ref="P895:Q896"/>
    <mergeCell ref="N895:O896"/>
    <mergeCell ref="AJ895:AK896"/>
    <mergeCell ref="AH895:AI896"/>
    <mergeCell ref="AF895:AG896"/>
    <mergeCell ref="AD895:AE896"/>
    <mergeCell ref="AB895:AC896"/>
    <mergeCell ref="Z895:AA896"/>
    <mergeCell ref="AV895:AW896"/>
    <mergeCell ref="AT895:AU896"/>
    <mergeCell ref="AR895:AS896"/>
    <mergeCell ref="AP895:AQ896"/>
    <mergeCell ref="AN895:AO896"/>
    <mergeCell ref="AL895:AM896"/>
    <mergeCell ref="BD888:BM888"/>
    <mergeCell ref="BF942:BH942"/>
    <mergeCell ref="W1007:Y1007"/>
    <mergeCell ref="S1007:U1007"/>
    <mergeCell ref="O1007:R1007"/>
    <mergeCell ref="BF891:BK891"/>
    <mergeCell ref="AZ891:BE891"/>
    <mergeCell ref="AT891:AY891"/>
    <mergeCell ref="AN891:AS891"/>
    <mergeCell ref="N1003:O1003"/>
    <mergeCell ref="H1007:J1007"/>
    <mergeCell ref="E888:AC888"/>
    <mergeCell ref="C888:D888"/>
    <mergeCell ref="H891:I892"/>
    <mergeCell ref="C891:D892"/>
    <mergeCell ref="B891:B892"/>
    <mergeCell ref="J892:K892"/>
    <mergeCell ref="N892:O892"/>
    <mergeCell ref="L892:M892"/>
    <mergeCell ref="J891:O891"/>
    <mergeCell ref="AX892:AY892"/>
    <mergeCell ref="AV892:AW892"/>
    <mergeCell ref="AT892:AU892"/>
    <mergeCell ref="AR892:AS892"/>
    <mergeCell ref="R892:S892"/>
    <mergeCell ref="AP892:AQ892"/>
    <mergeCell ref="AN892:AO892"/>
    <mergeCell ref="AL892:AM892"/>
    <mergeCell ref="AJ892:AK892"/>
    <mergeCell ref="X891:Y892"/>
    <mergeCell ref="V891:W892"/>
    <mergeCell ref="P891:U891"/>
    <mergeCell ref="AB891:AG891"/>
    <mergeCell ref="Z891:AA892"/>
    <mergeCell ref="T892:U892"/>
    <mergeCell ref="AH892:AI892"/>
    <mergeCell ref="AF892:AG892"/>
    <mergeCell ref="AD892:AE892"/>
    <mergeCell ref="AB892:AC892"/>
    <mergeCell ref="AH891:AM891"/>
    <mergeCell ref="F893:F894"/>
    <mergeCell ref="P893:Q894"/>
    <mergeCell ref="N893:O894"/>
    <mergeCell ref="L893:M894"/>
    <mergeCell ref="J893:K894"/>
    <mergeCell ref="P892:Q892"/>
    <mergeCell ref="G891:G892"/>
    <mergeCell ref="G893:G894"/>
    <mergeCell ref="F891:F892"/>
    <mergeCell ref="E893:E894"/>
    <mergeCell ref="C893:D893"/>
    <mergeCell ref="B893:B894"/>
    <mergeCell ref="BJ892:BK892"/>
    <mergeCell ref="BH892:BI892"/>
    <mergeCell ref="BB1000:BC1001"/>
    <mergeCell ref="B994:B995"/>
    <mergeCell ref="N1002:O1002"/>
    <mergeCell ref="L1002:M1002"/>
    <mergeCell ref="J1002:K1002"/>
    <mergeCell ref="H1002:I1002"/>
    <mergeCell ref="D1002:E1002"/>
    <mergeCell ref="B1002:C1002"/>
    <mergeCell ref="Z1002:AA1002"/>
    <mergeCell ref="X1002:Y1002"/>
    <mergeCell ref="AR1002:AS1002"/>
    <mergeCell ref="AP1002:AQ1002"/>
    <mergeCell ref="AN1002:AO1002"/>
    <mergeCell ref="L1003:M1003"/>
    <mergeCell ref="J1003:K1003"/>
    <mergeCell ref="D1003:E1003"/>
    <mergeCell ref="BL1002:BN1002"/>
    <mergeCell ref="BJ1002:BK1002"/>
    <mergeCell ref="BH1002:BI1002"/>
    <mergeCell ref="BF1002:BG1002"/>
    <mergeCell ref="BD1002:BE1002"/>
    <mergeCell ref="BB1002:BC1002"/>
    <mergeCell ref="AZ1002:BA1002"/>
    <mergeCell ref="AZ1003:BA1003"/>
    <mergeCell ref="BB1003:BC1003"/>
    <mergeCell ref="BD1003:BE1003"/>
    <mergeCell ref="BF1003:BG1003"/>
    <mergeCell ref="BH1003:BI1003"/>
    <mergeCell ref="BJ1003:BK1003"/>
    <mergeCell ref="AN1003:AO1003"/>
    <mergeCell ref="AP1003:AQ1003"/>
    <mergeCell ref="AR1003:AS1003"/>
    <mergeCell ref="AT1003:AU1003"/>
    <mergeCell ref="AV1003:AW1003"/>
    <mergeCell ref="AX1003:AY1003"/>
    <mergeCell ref="AB1003:AC1003"/>
    <mergeCell ref="AD1003:AE1003"/>
    <mergeCell ref="AF1003:AG1003"/>
    <mergeCell ref="AH1003:AI1003"/>
    <mergeCell ref="AJ1003:AK1003"/>
    <mergeCell ref="AL1003:AM1003"/>
    <mergeCell ref="P1003:Q1003"/>
    <mergeCell ref="R1003:S1003"/>
    <mergeCell ref="T1003:U1003"/>
    <mergeCell ref="V1003:W1003"/>
    <mergeCell ref="X1003:Y1003"/>
    <mergeCell ref="Z1003:AA1003"/>
    <mergeCell ref="AD1002:AE1002"/>
    <mergeCell ref="AB1002:AC1002"/>
    <mergeCell ref="AX1002:AY1002"/>
    <mergeCell ref="AV1002:AW1002"/>
    <mergeCell ref="AT1002:AU1002"/>
    <mergeCell ref="B996:B997"/>
    <mergeCell ref="C996:D996"/>
    <mergeCell ref="E996:E997"/>
    <mergeCell ref="F996:F997"/>
    <mergeCell ref="L994:M995"/>
    <mergeCell ref="J994:K995"/>
    <mergeCell ref="H994:I995"/>
    <mergeCell ref="F994:F995"/>
    <mergeCell ref="E994:E995"/>
    <mergeCell ref="C994:D994"/>
    <mergeCell ref="G994:G995"/>
    <mergeCell ref="X994:Y995"/>
    <mergeCell ref="V994:W995"/>
    <mergeCell ref="T994:U995"/>
    <mergeCell ref="R994:S995"/>
    <mergeCell ref="P994:Q995"/>
    <mergeCell ref="N994:O995"/>
    <mergeCell ref="AJ994:AK995"/>
    <mergeCell ref="AH994:AI995"/>
    <mergeCell ref="AF994:AG995"/>
    <mergeCell ref="AD994:AE995"/>
    <mergeCell ref="AB994:AC995"/>
    <mergeCell ref="Z994:AA995"/>
    <mergeCell ref="AV994:AW995"/>
    <mergeCell ref="AT994:AU995"/>
    <mergeCell ref="AR994:AS995"/>
    <mergeCell ref="AP994:AQ995"/>
    <mergeCell ref="AN994:AO995"/>
    <mergeCell ref="AL994:AM995"/>
    <mergeCell ref="B1000:C1001"/>
    <mergeCell ref="C995:D995"/>
    <mergeCell ref="BL994:BN995"/>
    <mergeCell ref="BJ994:BK995"/>
    <mergeCell ref="BH994:BI995"/>
    <mergeCell ref="BF994:BG995"/>
    <mergeCell ref="BD994:BE995"/>
    <mergeCell ref="BB994:BC995"/>
    <mergeCell ref="AZ994:BA995"/>
    <mergeCell ref="AX994:AY995"/>
    <mergeCell ref="P1000:Q1001"/>
    <mergeCell ref="N1000:O1001"/>
    <mergeCell ref="L1000:M1001"/>
    <mergeCell ref="J1000:K1001"/>
    <mergeCell ref="H1000:I1001"/>
    <mergeCell ref="D1000:E1001"/>
    <mergeCell ref="AB1000:AC1001"/>
    <mergeCell ref="Z1000:AA1001"/>
    <mergeCell ref="X1000:Y1001"/>
    <mergeCell ref="V1000:W1001"/>
    <mergeCell ref="T1000:U1001"/>
    <mergeCell ref="R1000:S1001"/>
    <mergeCell ref="AN1000:AO1001"/>
    <mergeCell ref="AL1000:AM1001"/>
    <mergeCell ref="AJ1000:AK1001"/>
    <mergeCell ref="AH1000:AI1001"/>
    <mergeCell ref="AF1000:AG1001"/>
    <mergeCell ref="AD1000:AE1001"/>
    <mergeCell ref="AZ1000:BA1001"/>
    <mergeCell ref="AX1000:AY1001"/>
    <mergeCell ref="AV1000:AW1001"/>
    <mergeCell ref="AT1000:AU1001"/>
    <mergeCell ref="AR1000:AS1001"/>
    <mergeCell ref="AP1000:AQ1001"/>
    <mergeCell ref="BL1000:BN1001"/>
    <mergeCell ref="BJ1000:BK1001"/>
    <mergeCell ref="BH1000:BI1001"/>
    <mergeCell ref="BF1000:BG1001"/>
    <mergeCell ref="BD1000:BE1001"/>
    <mergeCell ref="BJ990:BK991"/>
    <mergeCell ref="BH990:BI991"/>
    <mergeCell ref="BF990:BG991"/>
    <mergeCell ref="BD990:BE991"/>
    <mergeCell ref="BB990:BC991"/>
    <mergeCell ref="AZ990:BA991"/>
    <mergeCell ref="AX990:AY991"/>
    <mergeCell ref="L992:M993"/>
    <mergeCell ref="J992:K993"/>
    <mergeCell ref="H992:I993"/>
    <mergeCell ref="F992:F993"/>
    <mergeCell ref="E992:E993"/>
    <mergeCell ref="C992:D992"/>
    <mergeCell ref="G992:G993"/>
    <mergeCell ref="X992:Y993"/>
    <mergeCell ref="V992:W993"/>
    <mergeCell ref="T992:U993"/>
    <mergeCell ref="R992:S993"/>
    <mergeCell ref="P992:Q993"/>
    <mergeCell ref="N992:O993"/>
    <mergeCell ref="AJ992:AK993"/>
    <mergeCell ref="AH992:AI993"/>
    <mergeCell ref="AF992:AG993"/>
    <mergeCell ref="AD992:AE993"/>
    <mergeCell ref="AB992:AC993"/>
    <mergeCell ref="Z992:AA993"/>
    <mergeCell ref="AV992:AW993"/>
    <mergeCell ref="AT992:AU993"/>
    <mergeCell ref="AR992:AS993"/>
    <mergeCell ref="AP992:AQ993"/>
    <mergeCell ref="AN992:AO993"/>
    <mergeCell ref="AL992:AM993"/>
    <mergeCell ref="G996:G997"/>
    <mergeCell ref="H996:I997"/>
    <mergeCell ref="J996:K997"/>
    <mergeCell ref="L996:M997"/>
    <mergeCell ref="N996:O997"/>
    <mergeCell ref="P996:Q997"/>
    <mergeCell ref="R996:S997"/>
    <mergeCell ref="T996:U997"/>
    <mergeCell ref="V996:W997"/>
    <mergeCell ref="X996:Y997"/>
    <mergeCell ref="Z996:AA997"/>
    <mergeCell ref="AB996:AC997"/>
    <mergeCell ref="AD996:AE997"/>
    <mergeCell ref="AF996:AG997"/>
    <mergeCell ref="AH996:AI997"/>
    <mergeCell ref="AJ996:AK997"/>
    <mergeCell ref="AL996:AM997"/>
    <mergeCell ref="AN996:AO997"/>
    <mergeCell ref="AP996:AQ997"/>
    <mergeCell ref="AR996:AS997"/>
    <mergeCell ref="AT996:AU997"/>
    <mergeCell ref="AV996:AW997"/>
    <mergeCell ref="AX996:AY997"/>
    <mergeCell ref="AZ996:BA997"/>
    <mergeCell ref="BB996:BC997"/>
    <mergeCell ref="BD996:BE997"/>
    <mergeCell ref="BF996:BG997"/>
    <mergeCell ref="BH996:BI997"/>
    <mergeCell ref="B990:B991"/>
    <mergeCell ref="C993:D993"/>
    <mergeCell ref="BJ992:BK993"/>
    <mergeCell ref="BH992:BI993"/>
    <mergeCell ref="BF992:BG993"/>
    <mergeCell ref="BD992:BE993"/>
    <mergeCell ref="BB992:BC993"/>
    <mergeCell ref="AZ992:BA993"/>
    <mergeCell ref="AX992:AY993"/>
    <mergeCell ref="BH988:BI989"/>
    <mergeCell ref="BF988:BG989"/>
    <mergeCell ref="BD988:BE989"/>
    <mergeCell ref="BB988:BC989"/>
    <mergeCell ref="AZ988:BA989"/>
    <mergeCell ref="AX988:AY989"/>
    <mergeCell ref="L990:M991"/>
    <mergeCell ref="J990:K991"/>
    <mergeCell ref="H990:I991"/>
    <mergeCell ref="F990:F991"/>
    <mergeCell ref="E990:E991"/>
    <mergeCell ref="C990:D990"/>
    <mergeCell ref="G990:G991"/>
    <mergeCell ref="X990:Y991"/>
    <mergeCell ref="V990:W991"/>
    <mergeCell ref="T990:U991"/>
    <mergeCell ref="R990:S991"/>
    <mergeCell ref="P990:Q991"/>
    <mergeCell ref="N990:O991"/>
    <mergeCell ref="AJ990:AK991"/>
    <mergeCell ref="AH990:AI991"/>
    <mergeCell ref="AF990:AG991"/>
    <mergeCell ref="AD990:AE991"/>
    <mergeCell ref="AB990:AC991"/>
    <mergeCell ref="Z990:AA991"/>
    <mergeCell ref="AV990:AW991"/>
    <mergeCell ref="AT990:AU991"/>
    <mergeCell ref="AR990:AS991"/>
    <mergeCell ref="AP990:AQ991"/>
    <mergeCell ref="AN990:AO991"/>
    <mergeCell ref="AL990:AM991"/>
    <mergeCell ref="B992:B993"/>
    <mergeCell ref="C991:D991"/>
    <mergeCell ref="L986:M987"/>
    <mergeCell ref="J986:K987"/>
    <mergeCell ref="H986:I987"/>
    <mergeCell ref="F986:F987"/>
    <mergeCell ref="E986:E987"/>
    <mergeCell ref="C986:D986"/>
    <mergeCell ref="G986:G987"/>
    <mergeCell ref="X986:Y987"/>
    <mergeCell ref="V986:W987"/>
    <mergeCell ref="T986:U987"/>
    <mergeCell ref="R986:S987"/>
    <mergeCell ref="P986:Q987"/>
    <mergeCell ref="N986:O987"/>
    <mergeCell ref="AJ986:AK987"/>
    <mergeCell ref="AH986:AI987"/>
    <mergeCell ref="AF986:AG987"/>
    <mergeCell ref="AD986:AE987"/>
    <mergeCell ref="AB986:AC987"/>
    <mergeCell ref="Z986:AA987"/>
    <mergeCell ref="AV986:AW987"/>
    <mergeCell ref="AT986:AU987"/>
    <mergeCell ref="AR986:AS987"/>
    <mergeCell ref="AP986:AQ987"/>
    <mergeCell ref="AN986:AO987"/>
    <mergeCell ref="AL986:AM987"/>
    <mergeCell ref="B988:B989"/>
    <mergeCell ref="C987:D987"/>
    <mergeCell ref="BL986:BN987"/>
    <mergeCell ref="BJ986:BK987"/>
    <mergeCell ref="BH986:BI987"/>
    <mergeCell ref="BF986:BG987"/>
    <mergeCell ref="BD986:BE987"/>
    <mergeCell ref="BB986:BC987"/>
    <mergeCell ref="AZ986:BA987"/>
    <mergeCell ref="AX986:AY987"/>
    <mergeCell ref="L988:M989"/>
    <mergeCell ref="J988:K989"/>
    <mergeCell ref="H988:I989"/>
    <mergeCell ref="F988:F989"/>
    <mergeCell ref="E988:E989"/>
    <mergeCell ref="C988:D988"/>
    <mergeCell ref="G988:G989"/>
    <mergeCell ref="X988:Y989"/>
    <mergeCell ref="V988:W989"/>
    <mergeCell ref="T988:U989"/>
    <mergeCell ref="R988:S989"/>
    <mergeCell ref="P988:Q989"/>
    <mergeCell ref="N988:O989"/>
    <mergeCell ref="AJ988:AK989"/>
    <mergeCell ref="AH988:AI989"/>
    <mergeCell ref="AF988:AG989"/>
    <mergeCell ref="AD988:AE989"/>
    <mergeCell ref="AB988:AC989"/>
    <mergeCell ref="Z988:AA989"/>
    <mergeCell ref="AV988:AW989"/>
    <mergeCell ref="AT988:AU989"/>
    <mergeCell ref="AR988:AS989"/>
    <mergeCell ref="AP988:AQ989"/>
    <mergeCell ref="AN988:AO989"/>
    <mergeCell ref="AL988:AM989"/>
    <mergeCell ref="B986:B987"/>
    <mergeCell ref="C989:D989"/>
    <mergeCell ref="BL988:BN989"/>
    <mergeCell ref="BJ988:BK989"/>
    <mergeCell ref="BJ982:BK983"/>
    <mergeCell ref="BH982:BI983"/>
    <mergeCell ref="BF982:BG983"/>
    <mergeCell ref="BD982:BE983"/>
    <mergeCell ref="BB982:BC983"/>
    <mergeCell ref="AZ982:BA983"/>
    <mergeCell ref="AX982:AY983"/>
    <mergeCell ref="L984:M985"/>
    <mergeCell ref="J984:K985"/>
    <mergeCell ref="H984:I985"/>
    <mergeCell ref="F984:F985"/>
    <mergeCell ref="E984:E985"/>
    <mergeCell ref="C984:D984"/>
    <mergeCell ref="G984:G985"/>
    <mergeCell ref="X984:Y985"/>
    <mergeCell ref="V984:W985"/>
    <mergeCell ref="T984:U985"/>
    <mergeCell ref="R984:S985"/>
    <mergeCell ref="P984:Q985"/>
    <mergeCell ref="N984:O985"/>
    <mergeCell ref="AJ984:AK985"/>
    <mergeCell ref="AH984:AI985"/>
    <mergeCell ref="AF984:AG985"/>
    <mergeCell ref="AD984:AE985"/>
    <mergeCell ref="AB984:AC985"/>
    <mergeCell ref="Z984:AA985"/>
    <mergeCell ref="AV984:AW985"/>
    <mergeCell ref="AT984:AU985"/>
    <mergeCell ref="AR984:AS985"/>
    <mergeCell ref="AP984:AQ985"/>
    <mergeCell ref="AN984:AO985"/>
    <mergeCell ref="AL984:AM985"/>
    <mergeCell ref="B982:B983"/>
    <mergeCell ref="C985:D985"/>
    <mergeCell ref="BJ984:BK985"/>
    <mergeCell ref="BH984:BI985"/>
    <mergeCell ref="BF984:BG985"/>
    <mergeCell ref="BD984:BE985"/>
    <mergeCell ref="BB984:BC985"/>
    <mergeCell ref="AZ984:BA985"/>
    <mergeCell ref="AX984:AY985"/>
    <mergeCell ref="BH980:BI981"/>
    <mergeCell ref="BF980:BG981"/>
    <mergeCell ref="BD980:BE981"/>
    <mergeCell ref="BB980:BC981"/>
    <mergeCell ref="AZ980:BA981"/>
    <mergeCell ref="AX980:AY981"/>
    <mergeCell ref="L982:M983"/>
    <mergeCell ref="J982:K983"/>
    <mergeCell ref="H982:I983"/>
    <mergeCell ref="F982:F983"/>
    <mergeCell ref="E982:E983"/>
    <mergeCell ref="C982:D982"/>
    <mergeCell ref="G982:G983"/>
    <mergeCell ref="X982:Y983"/>
    <mergeCell ref="V982:W983"/>
    <mergeCell ref="T982:U983"/>
    <mergeCell ref="R982:S983"/>
    <mergeCell ref="P982:Q983"/>
    <mergeCell ref="N982:O983"/>
    <mergeCell ref="AJ982:AK983"/>
    <mergeCell ref="AH982:AI983"/>
    <mergeCell ref="AF982:AG983"/>
    <mergeCell ref="AD982:AE983"/>
    <mergeCell ref="AB982:AC983"/>
    <mergeCell ref="Z982:AA983"/>
    <mergeCell ref="AV982:AW983"/>
    <mergeCell ref="AT982:AU983"/>
    <mergeCell ref="AR982:AS983"/>
    <mergeCell ref="AP982:AQ983"/>
    <mergeCell ref="AN982:AO983"/>
    <mergeCell ref="AL982:AM983"/>
    <mergeCell ref="B984:B985"/>
    <mergeCell ref="C983:D983"/>
    <mergeCell ref="L978:M979"/>
    <mergeCell ref="J978:K979"/>
    <mergeCell ref="H978:I979"/>
    <mergeCell ref="F978:F979"/>
    <mergeCell ref="E978:E979"/>
    <mergeCell ref="C978:D978"/>
    <mergeCell ref="G978:G979"/>
    <mergeCell ref="X978:Y979"/>
    <mergeCell ref="V978:W979"/>
    <mergeCell ref="T978:U979"/>
    <mergeCell ref="R978:S979"/>
    <mergeCell ref="P978:Q979"/>
    <mergeCell ref="N978:O979"/>
    <mergeCell ref="AJ978:AK979"/>
    <mergeCell ref="AH978:AI979"/>
    <mergeCell ref="AF978:AG979"/>
    <mergeCell ref="AD978:AE979"/>
    <mergeCell ref="AB978:AC979"/>
    <mergeCell ref="Z978:AA979"/>
    <mergeCell ref="AV978:AW979"/>
    <mergeCell ref="AT978:AU979"/>
    <mergeCell ref="AR978:AS979"/>
    <mergeCell ref="AP978:AQ979"/>
    <mergeCell ref="AN978:AO979"/>
    <mergeCell ref="AL978:AM979"/>
    <mergeCell ref="B980:B981"/>
    <mergeCell ref="C979:D979"/>
    <mergeCell ref="BL978:BN979"/>
    <mergeCell ref="BJ978:BK979"/>
    <mergeCell ref="BH978:BI979"/>
    <mergeCell ref="BF978:BG979"/>
    <mergeCell ref="BD978:BE979"/>
    <mergeCell ref="BB978:BC979"/>
    <mergeCell ref="AZ978:BA979"/>
    <mergeCell ref="AX978:AY979"/>
    <mergeCell ref="L980:M981"/>
    <mergeCell ref="J980:K981"/>
    <mergeCell ref="H980:I981"/>
    <mergeCell ref="F980:F981"/>
    <mergeCell ref="E980:E981"/>
    <mergeCell ref="C980:D980"/>
    <mergeCell ref="G980:G981"/>
    <mergeCell ref="X980:Y981"/>
    <mergeCell ref="V980:W981"/>
    <mergeCell ref="T980:U981"/>
    <mergeCell ref="R980:S981"/>
    <mergeCell ref="P980:Q981"/>
    <mergeCell ref="N980:O981"/>
    <mergeCell ref="AJ980:AK981"/>
    <mergeCell ref="AH980:AI981"/>
    <mergeCell ref="AF980:AG981"/>
    <mergeCell ref="AD980:AE981"/>
    <mergeCell ref="AB980:AC981"/>
    <mergeCell ref="Z980:AA981"/>
    <mergeCell ref="AV980:AW981"/>
    <mergeCell ref="AT980:AU981"/>
    <mergeCell ref="AR980:AS981"/>
    <mergeCell ref="AP980:AQ981"/>
    <mergeCell ref="AN980:AO981"/>
    <mergeCell ref="AL980:AM981"/>
    <mergeCell ref="B978:B979"/>
    <mergeCell ref="C981:D981"/>
    <mergeCell ref="BL980:BN981"/>
    <mergeCell ref="BJ980:BK981"/>
    <mergeCell ref="B976:B977"/>
    <mergeCell ref="C975:D975"/>
    <mergeCell ref="BL974:BN975"/>
    <mergeCell ref="BJ974:BK975"/>
    <mergeCell ref="BH974:BI975"/>
    <mergeCell ref="BF974:BG975"/>
    <mergeCell ref="BD974:BE975"/>
    <mergeCell ref="BB974:BC975"/>
    <mergeCell ref="AZ974:BA975"/>
    <mergeCell ref="AX974:AY975"/>
    <mergeCell ref="L976:M977"/>
    <mergeCell ref="J976:K977"/>
    <mergeCell ref="H976:I977"/>
    <mergeCell ref="F976:F977"/>
    <mergeCell ref="E976:E977"/>
    <mergeCell ref="C976:D976"/>
    <mergeCell ref="G976:G977"/>
    <mergeCell ref="X976:Y977"/>
    <mergeCell ref="V976:W977"/>
    <mergeCell ref="T976:U977"/>
    <mergeCell ref="R976:S977"/>
    <mergeCell ref="P976:Q977"/>
    <mergeCell ref="N976:O977"/>
    <mergeCell ref="AJ976:AK977"/>
    <mergeCell ref="AH976:AI977"/>
    <mergeCell ref="AF976:AG977"/>
    <mergeCell ref="AD976:AE977"/>
    <mergeCell ref="AB976:AC977"/>
    <mergeCell ref="Z976:AA977"/>
    <mergeCell ref="AV976:AW977"/>
    <mergeCell ref="AT976:AU977"/>
    <mergeCell ref="AR976:AS977"/>
    <mergeCell ref="AP976:AQ977"/>
    <mergeCell ref="AN976:AO977"/>
    <mergeCell ref="AL976:AM977"/>
    <mergeCell ref="B974:B975"/>
    <mergeCell ref="C977:D977"/>
    <mergeCell ref="BL976:BN977"/>
    <mergeCell ref="BJ976:BK977"/>
    <mergeCell ref="BH976:BI977"/>
    <mergeCell ref="BF976:BG977"/>
    <mergeCell ref="BD976:BE977"/>
    <mergeCell ref="BB976:BC977"/>
    <mergeCell ref="AZ976:BA977"/>
    <mergeCell ref="AX976:AY977"/>
    <mergeCell ref="C973:D973"/>
    <mergeCell ref="BL972:BN973"/>
    <mergeCell ref="BJ972:BK973"/>
    <mergeCell ref="BH972:BI973"/>
    <mergeCell ref="BF972:BG973"/>
    <mergeCell ref="BD972:BE973"/>
    <mergeCell ref="BB972:BC973"/>
    <mergeCell ref="AZ972:BA973"/>
    <mergeCell ref="AX972:AY973"/>
    <mergeCell ref="L974:M975"/>
    <mergeCell ref="J974:K975"/>
    <mergeCell ref="H974:I975"/>
    <mergeCell ref="F974:F975"/>
    <mergeCell ref="E974:E975"/>
    <mergeCell ref="C974:D974"/>
    <mergeCell ref="G974:G975"/>
    <mergeCell ref="X974:Y975"/>
    <mergeCell ref="V974:W975"/>
    <mergeCell ref="T974:U975"/>
    <mergeCell ref="R974:S975"/>
    <mergeCell ref="P974:Q975"/>
    <mergeCell ref="N974:O975"/>
    <mergeCell ref="AJ974:AK975"/>
    <mergeCell ref="AH974:AI975"/>
    <mergeCell ref="AF974:AG975"/>
    <mergeCell ref="AD974:AE975"/>
    <mergeCell ref="AB974:AC975"/>
    <mergeCell ref="Z974:AA975"/>
    <mergeCell ref="AV974:AW975"/>
    <mergeCell ref="AT974:AU975"/>
    <mergeCell ref="AR974:AS975"/>
    <mergeCell ref="AP974:AQ975"/>
    <mergeCell ref="AN974:AO975"/>
    <mergeCell ref="AL974:AM975"/>
    <mergeCell ref="AL972:AM973"/>
    <mergeCell ref="E970:E971"/>
    <mergeCell ref="C970:D970"/>
    <mergeCell ref="B970:B971"/>
    <mergeCell ref="C969:D969"/>
    <mergeCell ref="BL968:BN969"/>
    <mergeCell ref="BJ968:BK969"/>
    <mergeCell ref="BH968:BI969"/>
    <mergeCell ref="BF968:BG969"/>
    <mergeCell ref="BD968:BE969"/>
    <mergeCell ref="R970:S971"/>
    <mergeCell ref="P970:Q971"/>
    <mergeCell ref="N970:O971"/>
    <mergeCell ref="L970:M971"/>
    <mergeCell ref="J970:K971"/>
    <mergeCell ref="H970:I971"/>
    <mergeCell ref="AD970:AE971"/>
    <mergeCell ref="AB970:AC971"/>
    <mergeCell ref="Z970:AA971"/>
    <mergeCell ref="X970:Y971"/>
    <mergeCell ref="V970:W971"/>
    <mergeCell ref="AV970:AW971"/>
    <mergeCell ref="AT970:AU971"/>
    <mergeCell ref="AR970:AS971"/>
    <mergeCell ref="T970:U971"/>
    <mergeCell ref="AP970:AQ971"/>
    <mergeCell ref="AN970:AO971"/>
    <mergeCell ref="AL970:AM971"/>
    <mergeCell ref="AJ970:AK971"/>
    <mergeCell ref="AH970:AI971"/>
    <mergeCell ref="AF970:AG971"/>
    <mergeCell ref="B972:B973"/>
    <mergeCell ref="C971:D971"/>
    <mergeCell ref="BL970:BN971"/>
    <mergeCell ref="BJ970:BK971"/>
    <mergeCell ref="BH970:BI971"/>
    <mergeCell ref="BF970:BG971"/>
    <mergeCell ref="BD970:BE971"/>
    <mergeCell ref="BB970:BC971"/>
    <mergeCell ref="AZ970:BA971"/>
    <mergeCell ref="AX970:AY971"/>
    <mergeCell ref="L972:M973"/>
    <mergeCell ref="J972:K973"/>
    <mergeCell ref="H972:I973"/>
    <mergeCell ref="F972:F973"/>
    <mergeCell ref="E972:E973"/>
    <mergeCell ref="C972:D972"/>
    <mergeCell ref="G972:G973"/>
    <mergeCell ref="X972:Y973"/>
    <mergeCell ref="V972:W973"/>
    <mergeCell ref="T972:U973"/>
    <mergeCell ref="R972:S973"/>
    <mergeCell ref="P972:Q973"/>
    <mergeCell ref="N972:O973"/>
    <mergeCell ref="AJ972:AK973"/>
    <mergeCell ref="AH972:AI973"/>
    <mergeCell ref="AF972:AG973"/>
    <mergeCell ref="AD972:AE973"/>
    <mergeCell ref="AB972:AC973"/>
    <mergeCell ref="Z972:AA973"/>
    <mergeCell ref="AV972:AW973"/>
    <mergeCell ref="AT972:AU973"/>
    <mergeCell ref="AR972:AS973"/>
    <mergeCell ref="AP972:AQ973"/>
    <mergeCell ref="AN972:AO973"/>
    <mergeCell ref="R966:S967"/>
    <mergeCell ref="P966:Q967"/>
    <mergeCell ref="N966:O967"/>
    <mergeCell ref="L966:M967"/>
    <mergeCell ref="J966:K967"/>
    <mergeCell ref="H966:I967"/>
    <mergeCell ref="AD966:AE967"/>
    <mergeCell ref="AB966:AC967"/>
    <mergeCell ref="Z966:AA967"/>
    <mergeCell ref="X966:Y967"/>
    <mergeCell ref="V966:W967"/>
    <mergeCell ref="T966:U967"/>
    <mergeCell ref="AP966:AQ967"/>
    <mergeCell ref="AN966:AO967"/>
    <mergeCell ref="AL966:AM967"/>
    <mergeCell ref="AJ966:AK967"/>
    <mergeCell ref="AH966:AI967"/>
    <mergeCell ref="AF966:AG967"/>
    <mergeCell ref="BB966:BC967"/>
    <mergeCell ref="AZ966:BA967"/>
    <mergeCell ref="AX966:AY967"/>
    <mergeCell ref="AV966:AW967"/>
    <mergeCell ref="AT966:AU967"/>
    <mergeCell ref="AR966:AS967"/>
    <mergeCell ref="E964:E965"/>
    <mergeCell ref="C964:D964"/>
    <mergeCell ref="B964:B965"/>
    <mergeCell ref="G966:G967"/>
    <mergeCell ref="E968:E969"/>
    <mergeCell ref="C968:D968"/>
    <mergeCell ref="B968:B969"/>
    <mergeCell ref="C967:D967"/>
    <mergeCell ref="BL966:BN967"/>
    <mergeCell ref="BJ966:BK967"/>
    <mergeCell ref="BH966:BI967"/>
    <mergeCell ref="BF966:BG967"/>
    <mergeCell ref="BD966:BE967"/>
    <mergeCell ref="R968:S969"/>
    <mergeCell ref="P968:Q969"/>
    <mergeCell ref="N968:O969"/>
    <mergeCell ref="L968:M969"/>
    <mergeCell ref="J968:K969"/>
    <mergeCell ref="H968:I969"/>
    <mergeCell ref="AD968:AE969"/>
    <mergeCell ref="AB968:AC969"/>
    <mergeCell ref="Z968:AA969"/>
    <mergeCell ref="X968:Y969"/>
    <mergeCell ref="V968:W969"/>
    <mergeCell ref="T968:U969"/>
    <mergeCell ref="AP968:AQ969"/>
    <mergeCell ref="AN968:AO969"/>
    <mergeCell ref="AL968:AM969"/>
    <mergeCell ref="AJ968:AK969"/>
    <mergeCell ref="AH968:AI969"/>
    <mergeCell ref="AF968:AG969"/>
    <mergeCell ref="BB968:BC969"/>
    <mergeCell ref="AZ968:BA969"/>
    <mergeCell ref="AX968:AY969"/>
    <mergeCell ref="AV968:AW969"/>
    <mergeCell ref="AT968:AU969"/>
    <mergeCell ref="AR968:AS969"/>
    <mergeCell ref="E966:E967"/>
    <mergeCell ref="C966:D966"/>
    <mergeCell ref="B966:B967"/>
    <mergeCell ref="R964:S965"/>
    <mergeCell ref="P964:Q965"/>
    <mergeCell ref="N964:O965"/>
    <mergeCell ref="L964:M965"/>
    <mergeCell ref="J964:K965"/>
    <mergeCell ref="H964:I965"/>
    <mergeCell ref="AD964:AE965"/>
    <mergeCell ref="AB964:AC965"/>
    <mergeCell ref="Z964:AA965"/>
    <mergeCell ref="X964:Y965"/>
    <mergeCell ref="V964:W965"/>
    <mergeCell ref="T964:U965"/>
    <mergeCell ref="AP964:AQ965"/>
    <mergeCell ref="AN964:AO965"/>
    <mergeCell ref="AL964:AM965"/>
    <mergeCell ref="AJ964:AK965"/>
    <mergeCell ref="AH964:AI965"/>
    <mergeCell ref="AF964:AG965"/>
    <mergeCell ref="BB964:BC965"/>
    <mergeCell ref="AZ964:BA965"/>
    <mergeCell ref="AX964:AY965"/>
    <mergeCell ref="AV964:AW965"/>
    <mergeCell ref="AT964:AU965"/>
    <mergeCell ref="AR964:AS965"/>
    <mergeCell ref="E962:E963"/>
    <mergeCell ref="C962:D962"/>
    <mergeCell ref="B962:B963"/>
    <mergeCell ref="G964:G965"/>
    <mergeCell ref="F964:F965"/>
    <mergeCell ref="C965:D965"/>
    <mergeCell ref="BL964:BN965"/>
    <mergeCell ref="BJ964:BK965"/>
    <mergeCell ref="BH964:BI965"/>
    <mergeCell ref="BF964:BG965"/>
    <mergeCell ref="BD964:BE965"/>
    <mergeCell ref="R962:S963"/>
    <mergeCell ref="P962:Q963"/>
    <mergeCell ref="N962:O963"/>
    <mergeCell ref="L962:M963"/>
    <mergeCell ref="J962:K963"/>
    <mergeCell ref="H962:I963"/>
    <mergeCell ref="AD962:AE963"/>
    <mergeCell ref="AB962:AC963"/>
    <mergeCell ref="Z962:AA963"/>
    <mergeCell ref="X962:Y963"/>
    <mergeCell ref="V962:W963"/>
    <mergeCell ref="T962:U963"/>
    <mergeCell ref="AP962:AQ963"/>
    <mergeCell ref="AN962:AO963"/>
    <mergeCell ref="AL962:AM963"/>
    <mergeCell ref="AJ962:AK963"/>
    <mergeCell ref="AH962:AI963"/>
    <mergeCell ref="AF962:AG963"/>
    <mergeCell ref="BB962:BC963"/>
    <mergeCell ref="AZ962:BA963"/>
    <mergeCell ref="AX962:AY963"/>
    <mergeCell ref="AV962:AW963"/>
    <mergeCell ref="AT962:AU963"/>
    <mergeCell ref="AR962:AS963"/>
    <mergeCell ref="AV958:AW959"/>
    <mergeCell ref="AT958:AU959"/>
    <mergeCell ref="AR958:AS959"/>
    <mergeCell ref="E960:E961"/>
    <mergeCell ref="C960:D960"/>
    <mergeCell ref="B960:B961"/>
    <mergeCell ref="G962:G963"/>
    <mergeCell ref="F962:F963"/>
    <mergeCell ref="C963:D963"/>
    <mergeCell ref="BL962:BN963"/>
    <mergeCell ref="BJ962:BK963"/>
    <mergeCell ref="BH962:BI963"/>
    <mergeCell ref="BF962:BG963"/>
    <mergeCell ref="BD962:BE963"/>
    <mergeCell ref="C959:D959"/>
    <mergeCell ref="BL958:BN959"/>
    <mergeCell ref="BJ958:BK959"/>
    <mergeCell ref="BH958:BI959"/>
    <mergeCell ref="BF958:BG959"/>
    <mergeCell ref="BD958:BE959"/>
    <mergeCell ref="R960:S961"/>
    <mergeCell ref="P960:Q961"/>
    <mergeCell ref="N960:O961"/>
    <mergeCell ref="L960:M961"/>
    <mergeCell ref="J960:K961"/>
    <mergeCell ref="H960:I961"/>
    <mergeCell ref="AD960:AE961"/>
    <mergeCell ref="AB960:AC961"/>
    <mergeCell ref="Z960:AA961"/>
    <mergeCell ref="X960:Y961"/>
    <mergeCell ref="V960:W961"/>
    <mergeCell ref="T960:U961"/>
    <mergeCell ref="AP960:AQ961"/>
    <mergeCell ref="AN960:AO961"/>
    <mergeCell ref="AL960:AM961"/>
    <mergeCell ref="AJ960:AK961"/>
    <mergeCell ref="AH960:AI961"/>
    <mergeCell ref="AF960:AG961"/>
    <mergeCell ref="BB960:BC961"/>
    <mergeCell ref="AZ960:BA961"/>
    <mergeCell ref="AX960:AY961"/>
    <mergeCell ref="AV960:AW961"/>
    <mergeCell ref="AT960:AU961"/>
    <mergeCell ref="AR960:AS961"/>
    <mergeCell ref="B958:B959"/>
    <mergeCell ref="Z1063:AA1064"/>
    <mergeCell ref="X1063:Y1064"/>
    <mergeCell ref="V1063:W1064"/>
    <mergeCell ref="T1063:U1064"/>
    <mergeCell ref="AZ955:BA955"/>
    <mergeCell ref="R956:S957"/>
    <mergeCell ref="AD956:AE957"/>
    <mergeCell ref="AB956:AC957"/>
    <mergeCell ref="Z956:AA957"/>
    <mergeCell ref="X956:Y957"/>
    <mergeCell ref="V956:W957"/>
    <mergeCell ref="T956:U957"/>
    <mergeCell ref="AP956:AQ957"/>
    <mergeCell ref="AN956:AO957"/>
    <mergeCell ref="AL956:AM957"/>
    <mergeCell ref="AJ956:AK957"/>
    <mergeCell ref="AH956:AI957"/>
    <mergeCell ref="AF956:AG957"/>
    <mergeCell ref="BB956:BC957"/>
    <mergeCell ref="AZ956:BA957"/>
    <mergeCell ref="AX956:AY957"/>
    <mergeCell ref="AV956:AW957"/>
    <mergeCell ref="AT956:AU957"/>
    <mergeCell ref="AR956:AS957"/>
    <mergeCell ref="E958:E959"/>
    <mergeCell ref="C958:D958"/>
    <mergeCell ref="G958:G959"/>
    <mergeCell ref="G960:G961"/>
    <mergeCell ref="G956:G957"/>
    <mergeCell ref="F958:F959"/>
    <mergeCell ref="F960:F961"/>
    <mergeCell ref="C961:D961"/>
    <mergeCell ref="BL960:BN961"/>
    <mergeCell ref="BJ960:BK961"/>
    <mergeCell ref="BH960:BI961"/>
    <mergeCell ref="BF960:BG961"/>
    <mergeCell ref="BD960:BE961"/>
    <mergeCell ref="C957:D957"/>
    <mergeCell ref="BL956:BN957"/>
    <mergeCell ref="BJ956:BK957"/>
    <mergeCell ref="BH956:BI957"/>
    <mergeCell ref="BF956:BG957"/>
    <mergeCell ref="BD956:BE957"/>
    <mergeCell ref="R958:S959"/>
    <mergeCell ref="P958:Q959"/>
    <mergeCell ref="N958:O959"/>
    <mergeCell ref="L958:M959"/>
    <mergeCell ref="J958:K959"/>
    <mergeCell ref="H958:I959"/>
    <mergeCell ref="AD958:AE959"/>
    <mergeCell ref="AB958:AC959"/>
    <mergeCell ref="Z958:AA959"/>
    <mergeCell ref="X958:Y959"/>
    <mergeCell ref="V958:W959"/>
    <mergeCell ref="T958:U959"/>
    <mergeCell ref="AP958:AQ959"/>
    <mergeCell ref="AN958:AO959"/>
    <mergeCell ref="AL958:AM959"/>
    <mergeCell ref="AJ958:AK959"/>
    <mergeCell ref="AH958:AI959"/>
    <mergeCell ref="AF958:AG959"/>
    <mergeCell ref="BB958:BC959"/>
    <mergeCell ref="AZ958:BA959"/>
    <mergeCell ref="AX958:AY959"/>
    <mergeCell ref="L1070:N1070"/>
    <mergeCell ref="H1070:J1070"/>
    <mergeCell ref="D1070:E1070"/>
    <mergeCell ref="B1070:C1070"/>
    <mergeCell ref="W1068:Y1068"/>
    <mergeCell ref="S1068:U1068"/>
    <mergeCell ref="O1068:R1068"/>
    <mergeCell ref="L1068:N1068"/>
    <mergeCell ref="H1068:J1068"/>
    <mergeCell ref="D1068:E1068"/>
    <mergeCell ref="R1065:S1065"/>
    <mergeCell ref="P1065:Q1065"/>
    <mergeCell ref="N1065:O1065"/>
    <mergeCell ref="L1065:M1065"/>
    <mergeCell ref="J1065:K1065"/>
    <mergeCell ref="H1065:I1065"/>
    <mergeCell ref="AD1065:AE1065"/>
    <mergeCell ref="AB1065:AC1065"/>
    <mergeCell ref="Z1065:AA1065"/>
    <mergeCell ref="X1065:Y1065"/>
    <mergeCell ref="V1065:W1065"/>
    <mergeCell ref="T1065:U1065"/>
    <mergeCell ref="AP1065:AQ1065"/>
    <mergeCell ref="AN1065:AO1065"/>
    <mergeCell ref="AL1065:AM1065"/>
    <mergeCell ref="AJ1065:AK1065"/>
    <mergeCell ref="AH1065:AI1065"/>
    <mergeCell ref="AF1065:AG1065"/>
    <mergeCell ref="B1068:C1068"/>
    <mergeCell ref="N1066:O1066"/>
    <mergeCell ref="L1066:M1066"/>
    <mergeCell ref="J1066:K1066"/>
    <mergeCell ref="D1066:E1066"/>
    <mergeCell ref="BD951:BM951"/>
    <mergeCell ref="AU1007:AW1007"/>
    <mergeCell ref="W1070:Y1070"/>
    <mergeCell ref="S1070:U1070"/>
    <mergeCell ref="Z1070:AI1070"/>
    <mergeCell ref="AJ1070:AL1070"/>
    <mergeCell ref="AN1070:AP1070"/>
    <mergeCell ref="AZ1065:BA1065"/>
    <mergeCell ref="AX1065:AY1065"/>
    <mergeCell ref="AV1065:AW1065"/>
    <mergeCell ref="E951:AC951"/>
    <mergeCell ref="C951:D951"/>
    <mergeCell ref="H954:I955"/>
    <mergeCell ref="C954:D955"/>
    <mergeCell ref="B954:B955"/>
    <mergeCell ref="J955:K955"/>
    <mergeCell ref="N955:O955"/>
    <mergeCell ref="L955:M955"/>
    <mergeCell ref="J954:O954"/>
    <mergeCell ref="G954:G955"/>
    <mergeCell ref="AZ954:BE954"/>
    <mergeCell ref="AT954:AY954"/>
    <mergeCell ref="AN954:AS954"/>
    <mergeCell ref="AH954:AM954"/>
    <mergeCell ref="T955:U955"/>
    <mergeCell ref="AX955:AY955"/>
    <mergeCell ref="AV955:AW955"/>
    <mergeCell ref="AT955:AU955"/>
    <mergeCell ref="AR955:AS955"/>
    <mergeCell ref="AP955:AQ955"/>
    <mergeCell ref="R955:S955"/>
    <mergeCell ref="P955:Q955"/>
    <mergeCell ref="AF955:AG955"/>
    <mergeCell ref="AD955:AE955"/>
    <mergeCell ref="AB955:AC955"/>
    <mergeCell ref="X954:Y955"/>
    <mergeCell ref="V954:W955"/>
    <mergeCell ref="P954:U954"/>
    <mergeCell ref="AB954:AG954"/>
    <mergeCell ref="Z954:AA955"/>
    <mergeCell ref="AN955:AO955"/>
    <mergeCell ref="AL955:AM955"/>
    <mergeCell ref="AJ955:AK955"/>
    <mergeCell ref="AH955:AI955"/>
    <mergeCell ref="F956:F957"/>
    <mergeCell ref="P956:Q957"/>
    <mergeCell ref="N956:O957"/>
    <mergeCell ref="L956:M957"/>
    <mergeCell ref="J956:K957"/>
    <mergeCell ref="H956:I957"/>
    <mergeCell ref="E956:E957"/>
    <mergeCell ref="C956:D956"/>
    <mergeCell ref="B956:B957"/>
    <mergeCell ref="BJ955:BK955"/>
    <mergeCell ref="BJ1055:BK1056"/>
    <mergeCell ref="BH1055:BI1056"/>
    <mergeCell ref="BF1055:BG1056"/>
    <mergeCell ref="BD1055:BE1056"/>
    <mergeCell ref="D1065:E1065"/>
    <mergeCell ref="B1065:C1065"/>
    <mergeCell ref="BJ1063:BK1064"/>
    <mergeCell ref="BH1063:BI1064"/>
    <mergeCell ref="BF1063:BG1064"/>
    <mergeCell ref="BD1063:BE1064"/>
    <mergeCell ref="BH1065:BI1065"/>
    <mergeCell ref="BF1065:BG1065"/>
    <mergeCell ref="BD1065:BE1065"/>
    <mergeCell ref="BB1065:BC1065"/>
    <mergeCell ref="B1057:B1058"/>
    <mergeCell ref="V1057:W1058"/>
    <mergeCell ref="T1057:U1058"/>
    <mergeCell ref="R1057:S1058"/>
    <mergeCell ref="P1057:Q1058"/>
    <mergeCell ref="N1057:O1058"/>
    <mergeCell ref="L1057:M1058"/>
    <mergeCell ref="C1058:D1058"/>
    <mergeCell ref="J1057:K1058"/>
    <mergeCell ref="E1057:E1058"/>
    <mergeCell ref="H1057:I1058"/>
    <mergeCell ref="F1057:F1058"/>
    <mergeCell ref="AH1057:AI1058"/>
    <mergeCell ref="AF1057:AG1058"/>
    <mergeCell ref="C1057:D1057"/>
    <mergeCell ref="AD1057:AE1058"/>
    <mergeCell ref="AB1057:AC1058"/>
    <mergeCell ref="X1057:Y1058"/>
    <mergeCell ref="Z1057:AA1058"/>
    <mergeCell ref="AZ1057:BA1058"/>
    <mergeCell ref="AX1057:AY1058"/>
    <mergeCell ref="AV1057:AW1058"/>
    <mergeCell ref="AT1057:AU1058"/>
    <mergeCell ref="AR1057:AS1058"/>
    <mergeCell ref="AP1057:AQ1058"/>
    <mergeCell ref="AN1057:AO1058"/>
    <mergeCell ref="AL1057:AM1058"/>
    <mergeCell ref="AJ1057:AK1058"/>
    <mergeCell ref="AB1063:AC1064"/>
    <mergeCell ref="BH1057:BI1058"/>
    <mergeCell ref="BF1057:BG1058"/>
    <mergeCell ref="BD1057:BE1058"/>
    <mergeCell ref="BB1057:BC1058"/>
    <mergeCell ref="AR1063:AS1064"/>
    <mergeCell ref="R1063:S1064"/>
    <mergeCell ref="P1063:Q1064"/>
    <mergeCell ref="N1063:O1064"/>
    <mergeCell ref="L1063:M1064"/>
    <mergeCell ref="J1063:K1064"/>
    <mergeCell ref="AL1063:AM1064"/>
    <mergeCell ref="AJ1063:AK1064"/>
    <mergeCell ref="AH1063:AI1064"/>
    <mergeCell ref="AF1063:AG1064"/>
    <mergeCell ref="AD1063:AE1064"/>
    <mergeCell ref="AT1063:AU1064"/>
    <mergeCell ref="AP1063:AQ1064"/>
    <mergeCell ref="AN1063:AO1064"/>
    <mergeCell ref="H1063:I1064"/>
    <mergeCell ref="D1063:E1064"/>
    <mergeCell ref="B1063:C1064"/>
    <mergeCell ref="B1059:B1060"/>
    <mergeCell ref="C1059:D1059"/>
    <mergeCell ref="E1059:E1060"/>
    <mergeCell ref="F1059:F1060"/>
    <mergeCell ref="J1061:K1062"/>
    <mergeCell ref="L1061:M1062"/>
    <mergeCell ref="BB1063:BC1064"/>
    <mergeCell ref="AZ1063:BA1064"/>
    <mergeCell ref="AX1063:AY1064"/>
    <mergeCell ref="AV1063:AW1064"/>
    <mergeCell ref="AX1051:AY1052"/>
    <mergeCell ref="AV1051:AW1052"/>
    <mergeCell ref="AT1051:AU1052"/>
    <mergeCell ref="C1053:D1053"/>
    <mergeCell ref="B1053:B1054"/>
    <mergeCell ref="V1053:W1054"/>
    <mergeCell ref="T1053:U1054"/>
    <mergeCell ref="R1053:S1054"/>
    <mergeCell ref="P1053:Q1054"/>
    <mergeCell ref="N1053:O1054"/>
    <mergeCell ref="L1053:M1054"/>
    <mergeCell ref="C1054:D1054"/>
    <mergeCell ref="J1053:K1054"/>
    <mergeCell ref="AL1053:AM1054"/>
    <mergeCell ref="AJ1053:AK1054"/>
    <mergeCell ref="E1053:E1054"/>
    <mergeCell ref="H1053:I1054"/>
    <mergeCell ref="F1053:F1054"/>
    <mergeCell ref="AH1053:AI1054"/>
    <mergeCell ref="AF1053:AG1054"/>
    <mergeCell ref="AD1053:AE1054"/>
    <mergeCell ref="AB1053:AC1054"/>
    <mergeCell ref="X1053:Y1054"/>
    <mergeCell ref="AX1053:AY1054"/>
    <mergeCell ref="AV1053:AW1054"/>
    <mergeCell ref="AT1053:AU1054"/>
    <mergeCell ref="AR1053:AS1054"/>
    <mergeCell ref="AP1053:AQ1054"/>
    <mergeCell ref="AN1053:AO1054"/>
    <mergeCell ref="AD1055:AE1056"/>
    <mergeCell ref="AB1055:AC1056"/>
    <mergeCell ref="X1055:Y1056"/>
    <mergeCell ref="BH1053:BI1054"/>
    <mergeCell ref="BF1053:BG1054"/>
    <mergeCell ref="BD1053:BE1054"/>
    <mergeCell ref="BB1053:BC1054"/>
    <mergeCell ref="Z1053:AA1054"/>
    <mergeCell ref="AZ1053:BA1054"/>
    <mergeCell ref="C1055:D1055"/>
    <mergeCell ref="B1055:B1056"/>
    <mergeCell ref="V1055:W1056"/>
    <mergeCell ref="T1055:U1056"/>
    <mergeCell ref="R1055:S1056"/>
    <mergeCell ref="P1055:Q1056"/>
    <mergeCell ref="N1055:O1056"/>
    <mergeCell ref="L1055:M1056"/>
    <mergeCell ref="C1056:D1056"/>
    <mergeCell ref="J1055:K1056"/>
    <mergeCell ref="AR1055:AS1056"/>
    <mergeCell ref="AP1055:AQ1056"/>
    <mergeCell ref="AN1055:AO1056"/>
    <mergeCell ref="AL1055:AM1056"/>
    <mergeCell ref="AJ1055:AK1056"/>
    <mergeCell ref="E1055:E1056"/>
    <mergeCell ref="H1055:I1056"/>
    <mergeCell ref="F1055:F1056"/>
    <mergeCell ref="AH1055:AI1056"/>
    <mergeCell ref="AF1055:AG1056"/>
    <mergeCell ref="BB1055:BC1056"/>
    <mergeCell ref="Z1055:AA1056"/>
    <mergeCell ref="AZ1055:BA1056"/>
    <mergeCell ref="AX1055:AY1056"/>
    <mergeCell ref="AV1055:AW1056"/>
    <mergeCell ref="AT1055:AU1056"/>
    <mergeCell ref="AT1047:AU1048"/>
    <mergeCell ref="C1049:D1049"/>
    <mergeCell ref="B1049:B1050"/>
    <mergeCell ref="V1049:W1050"/>
    <mergeCell ref="T1049:U1050"/>
    <mergeCell ref="R1049:S1050"/>
    <mergeCell ref="P1049:Q1050"/>
    <mergeCell ref="N1049:O1050"/>
    <mergeCell ref="L1049:M1050"/>
    <mergeCell ref="C1050:D1050"/>
    <mergeCell ref="J1049:K1050"/>
    <mergeCell ref="AL1049:AM1050"/>
    <mergeCell ref="AJ1049:AK1050"/>
    <mergeCell ref="E1049:E1050"/>
    <mergeCell ref="H1049:I1050"/>
    <mergeCell ref="F1049:F1050"/>
    <mergeCell ref="AH1049:AI1050"/>
    <mergeCell ref="AF1049:AG1050"/>
    <mergeCell ref="AD1049:AE1050"/>
    <mergeCell ref="AB1049:AC1050"/>
    <mergeCell ref="X1049:Y1050"/>
    <mergeCell ref="AX1049:AY1050"/>
    <mergeCell ref="AV1049:AW1050"/>
    <mergeCell ref="AT1049:AU1050"/>
    <mergeCell ref="AR1049:AS1050"/>
    <mergeCell ref="AP1049:AQ1050"/>
    <mergeCell ref="AN1049:AO1050"/>
    <mergeCell ref="AD1051:AE1052"/>
    <mergeCell ref="AB1051:AC1052"/>
    <mergeCell ref="X1051:Y1052"/>
    <mergeCell ref="BJ1049:BK1050"/>
    <mergeCell ref="BH1049:BI1050"/>
    <mergeCell ref="BF1049:BG1050"/>
    <mergeCell ref="BD1049:BE1050"/>
    <mergeCell ref="BB1049:BC1050"/>
    <mergeCell ref="Z1049:AA1050"/>
    <mergeCell ref="AZ1049:BA1050"/>
    <mergeCell ref="C1051:D1051"/>
    <mergeCell ref="B1051:B1052"/>
    <mergeCell ref="V1051:W1052"/>
    <mergeCell ref="T1051:U1052"/>
    <mergeCell ref="R1051:S1052"/>
    <mergeCell ref="P1051:Q1052"/>
    <mergeCell ref="N1051:O1052"/>
    <mergeCell ref="L1051:M1052"/>
    <mergeCell ref="C1052:D1052"/>
    <mergeCell ref="J1051:K1052"/>
    <mergeCell ref="AR1051:AS1052"/>
    <mergeCell ref="AP1051:AQ1052"/>
    <mergeCell ref="AN1051:AO1052"/>
    <mergeCell ref="AL1051:AM1052"/>
    <mergeCell ref="AJ1051:AK1052"/>
    <mergeCell ref="E1051:E1052"/>
    <mergeCell ref="H1051:I1052"/>
    <mergeCell ref="F1051:F1052"/>
    <mergeCell ref="AH1051:AI1052"/>
    <mergeCell ref="AF1051:AG1052"/>
    <mergeCell ref="BJ1051:BK1052"/>
    <mergeCell ref="BH1051:BI1052"/>
    <mergeCell ref="BF1051:BG1052"/>
    <mergeCell ref="BD1051:BE1052"/>
    <mergeCell ref="BB1051:BC1052"/>
    <mergeCell ref="Z1051:AA1052"/>
    <mergeCell ref="AZ1051:BA1052"/>
    <mergeCell ref="H1045:I1046"/>
    <mergeCell ref="F1045:F1046"/>
    <mergeCell ref="AH1045:AI1046"/>
    <mergeCell ref="AF1045:AG1046"/>
    <mergeCell ref="AD1045:AE1046"/>
    <mergeCell ref="AB1045:AC1046"/>
    <mergeCell ref="E1045:E1046"/>
    <mergeCell ref="C1045:D1045"/>
    <mergeCell ref="B1045:B1046"/>
    <mergeCell ref="V1045:W1046"/>
    <mergeCell ref="T1045:U1046"/>
    <mergeCell ref="R1045:S1046"/>
    <mergeCell ref="P1045:Q1046"/>
    <mergeCell ref="N1045:O1046"/>
    <mergeCell ref="L1045:M1046"/>
    <mergeCell ref="C1046:D1046"/>
    <mergeCell ref="AX1045:AY1046"/>
    <mergeCell ref="AV1045:AW1046"/>
    <mergeCell ref="X1045:Y1046"/>
    <mergeCell ref="AT1045:AU1046"/>
    <mergeCell ref="AR1045:AS1046"/>
    <mergeCell ref="AP1045:AQ1046"/>
    <mergeCell ref="AN1045:AO1046"/>
    <mergeCell ref="AL1045:AM1046"/>
    <mergeCell ref="AJ1045:AK1046"/>
    <mergeCell ref="AD1047:AE1048"/>
    <mergeCell ref="AB1047:AC1048"/>
    <mergeCell ref="X1047:Y1048"/>
    <mergeCell ref="BJ1045:BK1046"/>
    <mergeCell ref="BH1045:BI1046"/>
    <mergeCell ref="BF1045:BG1046"/>
    <mergeCell ref="BD1045:BE1046"/>
    <mergeCell ref="BB1045:BC1046"/>
    <mergeCell ref="Z1045:AA1046"/>
    <mergeCell ref="AZ1045:BA1046"/>
    <mergeCell ref="C1047:D1047"/>
    <mergeCell ref="B1047:B1048"/>
    <mergeCell ref="V1047:W1048"/>
    <mergeCell ref="T1047:U1048"/>
    <mergeCell ref="R1047:S1048"/>
    <mergeCell ref="P1047:Q1048"/>
    <mergeCell ref="N1047:O1048"/>
    <mergeCell ref="L1047:M1048"/>
    <mergeCell ref="C1048:D1048"/>
    <mergeCell ref="J1047:K1048"/>
    <mergeCell ref="AR1047:AS1048"/>
    <mergeCell ref="AP1047:AQ1048"/>
    <mergeCell ref="AN1047:AO1048"/>
    <mergeCell ref="AL1047:AM1048"/>
    <mergeCell ref="AJ1047:AK1048"/>
    <mergeCell ref="E1047:E1048"/>
    <mergeCell ref="H1047:I1048"/>
    <mergeCell ref="F1047:F1048"/>
    <mergeCell ref="AH1047:AI1048"/>
    <mergeCell ref="AF1047:AG1048"/>
    <mergeCell ref="BJ1047:BK1048"/>
    <mergeCell ref="BH1047:BI1048"/>
    <mergeCell ref="BF1047:BG1048"/>
    <mergeCell ref="BD1047:BE1048"/>
    <mergeCell ref="BB1047:BC1048"/>
    <mergeCell ref="Z1047:AA1048"/>
    <mergeCell ref="AZ1047:BA1048"/>
    <mergeCell ref="AX1047:AY1048"/>
    <mergeCell ref="AV1047:AW1048"/>
    <mergeCell ref="J1043:K1044"/>
    <mergeCell ref="H1043:I1044"/>
    <mergeCell ref="F1043:F1044"/>
    <mergeCell ref="AH1043:AI1044"/>
    <mergeCell ref="AF1043:AG1044"/>
    <mergeCell ref="AD1043:AE1044"/>
    <mergeCell ref="AB1043:AC1044"/>
    <mergeCell ref="E1043:E1044"/>
    <mergeCell ref="C1043:D1043"/>
    <mergeCell ref="B1043:B1044"/>
    <mergeCell ref="V1043:W1044"/>
    <mergeCell ref="T1043:U1044"/>
    <mergeCell ref="R1043:S1044"/>
    <mergeCell ref="P1043:Q1044"/>
    <mergeCell ref="N1043:O1044"/>
    <mergeCell ref="L1043:M1044"/>
    <mergeCell ref="C1044:D1044"/>
    <mergeCell ref="Z1043:AA1044"/>
    <mergeCell ref="X1043:Y1044"/>
    <mergeCell ref="AT1043:AU1044"/>
    <mergeCell ref="AR1043:AS1044"/>
    <mergeCell ref="AP1043:AQ1044"/>
    <mergeCell ref="AN1043:AO1044"/>
    <mergeCell ref="AL1043:AM1044"/>
    <mergeCell ref="AJ1043:AK1044"/>
    <mergeCell ref="BL1043:BN1044"/>
    <mergeCell ref="BJ1043:BK1044"/>
    <mergeCell ref="BH1043:BI1044"/>
    <mergeCell ref="BF1043:BG1044"/>
    <mergeCell ref="BD1043:BE1044"/>
    <mergeCell ref="BB1043:BC1044"/>
    <mergeCell ref="AZ1043:BA1044"/>
    <mergeCell ref="AX1043:AY1044"/>
    <mergeCell ref="AV1043:AW1044"/>
    <mergeCell ref="J1041:K1042"/>
    <mergeCell ref="H1041:I1042"/>
    <mergeCell ref="F1041:F1042"/>
    <mergeCell ref="AH1041:AI1042"/>
    <mergeCell ref="AF1041:AG1042"/>
    <mergeCell ref="AD1041:AE1042"/>
    <mergeCell ref="AB1041:AC1042"/>
    <mergeCell ref="E1041:E1042"/>
    <mergeCell ref="C1041:D1041"/>
    <mergeCell ref="B1041:B1042"/>
    <mergeCell ref="V1041:W1042"/>
    <mergeCell ref="T1041:U1042"/>
    <mergeCell ref="R1041:S1042"/>
    <mergeCell ref="P1041:Q1042"/>
    <mergeCell ref="N1041:O1042"/>
    <mergeCell ref="L1041:M1042"/>
    <mergeCell ref="C1042:D1042"/>
    <mergeCell ref="Z1041:AA1042"/>
    <mergeCell ref="X1041:Y1042"/>
    <mergeCell ref="AT1041:AU1042"/>
    <mergeCell ref="AR1041:AS1042"/>
    <mergeCell ref="AP1041:AQ1042"/>
    <mergeCell ref="AN1041:AO1042"/>
    <mergeCell ref="AL1041:AM1042"/>
    <mergeCell ref="AJ1041:AK1042"/>
    <mergeCell ref="BL1041:BN1042"/>
    <mergeCell ref="BJ1041:BK1042"/>
    <mergeCell ref="BH1041:BI1042"/>
    <mergeCell ref="BF1041:BG1042"/>
    <mergeCell ref="BD1041:BE1042"/>
    <mergeCell ref="BB1041:BC1042"/>
    <mergeCell ref="AZ1041:BA1042"/>
    <mergeCell ref="AX1041:AY1042"/>
    <mergeCell ref="AV1041:AW1042"/>
    <mergeCell ref="J1039:K1040"/>
    <mergeCell ref="H1039:I1040"/>
    <mergeCell ref="F1039:F1040"/>
    <mergeCell ref="AH1039:AI1040"/>
    <mergeCell ref="AF1039:AG1040"/>
    <mergeCell ref="AD1039:AE1040"/>
    <mergeCell ref="AB1039:AC1040"/>
    <mergeCell ref="E1039:E1040"/>
    <mergeCell ref="C1039:D1039"/>
    <mergeCell ref="B1039:B1040"/>
    <mergeCell ref="V1039:W1040"/>
    <mergeCell ref="T1039:U1040"/>
    <mergeCell ref="R1039:S1040"/>
    <mergeCell ref="P1039:Q1040"/>
    <mergeCell ref="N1039:O1040"/>
    <mergeCell ref="L1039:M1040"/>
    <mergeCell ref="C1040:D1040"/>
    <mergeCell ref="Z1039:AA1040"/>
    <mergeCell ref="X1039:Y1040"/>
    <mergeCell ref="AT1039:AU1040"/>
    <mergeCell ref="AR1039:AS1040"/>
    <mergeCell ref="AP1039:AQ1040"/>
    <mergeCell ref="AN1039:AO1040"/>
    <mergeCell ref="AL1039:AM1040"/>
    <mergeCell ref="AJ1039:AK1040"/>
    <mergeCell ref="BL1039:BN1040"/>
    <mergeCell ref="BJ1039:BK1040"/>
    <mergeCell ref="BH1039:BI1040"/>
    <mergeCell ref="BF1039:BG1040"/>
    <mergeCell ref="BD1039:BE1040"/>
    <mergeCell ref="BB1039:BC1040"/>
    <mergeCell ref="AZ1039:BA1040"/>
    <mergeCell ref="AX1039:AY1040"/>
    <mergeCell ref="AV1039:AW1040"/>
    <mergeCell ref="J1037:K1038"/>
    <mergeCell ref="H1037:I1038"/>
    <mergeCell ref="F1037:F1038"/>
    <mergeCell ref="AH1037:AI1038"/>
    <mergeCell ref="AF1037:AG1038"/>
    <mergeCell ref="AD1037:AE1038"/>
    <mergeCell ref="AB1037:AC1038"/>
    <mergeCell ref="E1037:E1038"/>
    <mergeCell ref="C1037:D1037"/>
    <mergeCell ref="B1037:B1038"/>
    <mergeCell ref="V1037:W1038"/>
    <mergeCell ref="T1037:U1038"/>
    <mergeCell ref="R1037:S1038"/>
    <mergeCell ref="P1037:Q1038"/>
    <mergeCell ref="N1037:O1038"/>
    <mergeCell ref="L1037:M1038"/>
    <mergeCell ref="C1038:D1038"/>
    <mergeCell ref="Z1037:AA1038"/>
    <mergeCell ref="X1037:Y1038"/>
    <mergeCell ref="AT1037:AU1038"/>
    <mergeCell ref="AR1037:AS1038"/>
    <mergeCell ref="AP1037:AQ1038"/>
    <mergeCell ref="AN1037:AO1038"/>
    <mergeCell ref="AL1037:AM1038"/>
    <mergeCell ref="AJ1037:AK1038"/>
    <mergeCell ref="BL1037:BN1038"/>
    <mergeCell ref="BJ1037:BK1038"/>
    <mergeCell ref="BH1037:BI1038"/>
    <mergeCell ref="BF1037:BG1038"/>
    <mergeCell ref="BD1037:BE1038"/>
    <mergeCell ref="BB1037:BC1038"/>
    <mergeCell ref="AZ1037:BA1038"/>
    <mergeCell ref="AX1037:AY1038"/>
    <mergeCell ref="AV1037:AW1038"/>
    <mergeCell ref="J1035:K1036"/>
    <mergeCell ref="H1035:I1036"/>
    <mergeCell ref="F1035:F1036"/>
    <mergeCell ref="AH1035:AI1036"/>
    <mergeCell ref="AF1035:AG1036"/>
    <mergeCell ref="AD1035:AE1036"/>
    <mergeCell ref="AB1035:AC1036"/>
    <mergeCell ref="E1035:E1036"/>
    <mergeCell ref="C1035:D1035"/>
    <mergeCell ref="B1035:B1036"/>
    <mergeCell ref="V1035:W1036"/>
    <mergeCell ref="T1035:U1036"/>
    <mergeCell ref="R1035:S1036"/>
    <mergeCell ref="P1035:Q1036"/>
    <mergeCell ref="N1035:O1036"/>
    <mergeCell ref="L1035:M1036"/>
    <mergeCell ref="C1036:D1036"/>
    <mergeCell ref="Z1035:AA1036"/>
    <mergeCell ref="X1035:Y1036"/>
    <mergeCell ref="AT1035:AU1036"/>
    <mergeCell ref="AR1035:AS1036"/>
    <mergeCell ref="AP1035:AQ1036"/>
    <mergeCell ref="AN1035:AO1036"/>
    <mergeCell ref="AL1035:AM1036"/>
    <mergeCell ref="AJ1035:AK1036"/>
    <mergeCell ref="BL1035:BN1036"/>
    <mergeCell ref="BJ1035:BK1036"/>
    <mergeCell ref="BH1035:BI1036"/>
    <mergeCell ref="BF1035:BG1036"/>
    <mergeCell ref="BD1035:BE1036"/>
    <mergeCell ref="BB1035:BC1036"/>
    <mergeCell ref="AZ1035:BA1036"/>
    <mergeCell ref="AX1035:AY1036"/>
    <mergeCell ref="AV1035:AW1036"/>
    <mergeCell ref="J1033:K1034"/>
    <mergeCell ref="H1033:I1034"/>
    <mergeCell ref="F1033:F1034"/>
    <mergeCell ref="AH1033:AI1034"/>
    <mergeCell ref="AF1033:AG1034"/>
    <mergeCell ref="AD1033:AE1034"/>
    <mergeCell ref="AB1033:AC1034"/>
    <mergeCell ref="E1033:E1034"/>
    <mergeCell ref="C1033:D1033"/>
    <mergeCell ref="B1033:B1034"/>
    <mergeCell ref="V1033:W1034"/>
    <mergeCell ref="T1033:U1034"/>
    <mergeCell ref="R1033:S1034"/>
    <mergeCell ref="P1033:Q1034"/>
    <mergeCell ref="N1033:O1034"/>
    <mergeCell ref="L1033:M1034"/>
    <mergeCell ref="C1034:D1034"/>
    <mergeCell ref="Z1033:AA1034"/>
    <mergeCell ref="X1033:Y1034"/>
    <mergeCell ref="AT1033:AU1034"/>
    <mergeCell ref="AR1033:AS1034"/>
    <mergeCell ref="AP1033:AQ1034"/>
    <mergeCell ref="AN1033:AO1034"/>
    <mergeCell ref="AL1033:AM1034"/>
    <mergeCell ref="AJ1033:AK1034"/>
    <mergeCell ref="BL1033:BN1034"/>
    <mergeCell ref="BJ1033:BK1034"/>
    <mergeCell ref="BH1033:BI1034"/>
    <mergeCell ref="BF1033:BG1034"/>
    <mergeCell ref="BD1033:BE1034"/>
    <mergeCell ref="BB1033:BC1034"/>
    <mergeCell ref="AZ1033:BA1034"/>
    <mergeCell ref="AX1033:AY1034"/>
    <mergeCell ref="AV1033:AW1034"/>
    <mergeCell ref="J1031:K1032"/>
    <mergeCell ref="H1031:I1032"/>
    <mergeCell ref="F1031:F1032"/>
    <mergeCell ref="AH1031:AI1032"/>
    <mergeCell ref="AF1031:AG1032"/>
    <mergeCell ref="AD1031:AE1032"/>
    <mergeCell ref="AB1031:AC1032"/>
    <mergeCell ref="E1031:E1032"/>
    <mergeCell ref="C1031:D1031"/>
    <mergeCell ref="B1031:B1032"/>
    <mergeCell ref="V1031:W1032"/>
    <mergeCell ref="T1031:U1032"/>
    <mergeCell ref="R1031:S1032"/>
    <mergeCell ref="P1031:Q1032"/>
    <mergeCell ref="N1031:O1032"/>
    <mergeCell ref="L1031:M1032"/>
    <mergeCell ref="C1032:D1032"/>
    <mergeCell ref="Z1031:AA1032"/>
    <mergeCell ref="X1031:Y1032"/>
    <mergeCell ref="AT1031:AU1032"/>
    <mergeCell ref="AR1031:AS1032"/>
    <mergeCell ref="AP1031:AQ1032"/>
    <mergeCell ref="AN1031:AO1032"/>
    <mergeCell ref="AL1031:AM1032"/>
    <mergeCell ref="AJ1031:AK1032"/>
    <mergeCell ref="BL1031:BN1032"/>
    <mergeCell ref="BJ1031:BK1032"/>
    <mergeCell ref="BH1031:BI1032"/>
    <mergeCell ref="BF1031:BG1032"/>
    <mergeCell ref="BD1031:BE1032"/>
    <mergeCell ref="BB1031:BC1032"/>
    <mergeCell ref="AZ1031:BA1032"/>
    <mergeCell ref="AX1031:AY1032"/>
    <mergeCell ref="AV1031:AW1032"/>
    <mergeCell ref="J1029:K1030"/>
    <mergeCell ref="H1029:I1030"/>
    <mergeCell ref="F1029:F1030"/>
    <mergeCell ref="AH1029:AI1030"/>
    <mergeCell ref="AF1029:AG1030"/>
    <mergeCell ref="AD1029:AE1030"/>
    <mergeCell ref="AB1029:AC1030"/>
    <mergeCell ref="E1029:E1030"/>
    <mergeCell ref="C1029:D1029"/>
    <mergeCell ref="B1029:B1030"/>
    <mergeCell ref="V1029:W1030"/>
    <mergeCell ref="T1029:U1030"/>
    <mergeCell ref="R1029:S1030"/>
    <mergeCell ref="P1029:Q1030"/>
    <mergeCell ref="N1029:O1030"/>
    <mergeCell ref="L1029:M1030"/>
    <mergeCell ref="C1030:D1030"/>
    <mergeCell ref="Z1029:AA1030"/>
    <mergeCell ref="X1029:Y1030"/>
    <mergeCell ref="AT1029:AU1030"/>
    <mergeCell ref="AR1029:AS1030"/>
    <mergeCell ref="AP1029:AQ1030"/>
    <mergeCell ref="AN1029:AO1030"/>
    <mergeCell ref="AL1029:AM1030"/>
    <mergeCell ref="AJ1029:AK1030"/>
    <mergeCell ref="BL1029:BN1030"/>
    <mergeCell ref="BJ1029:BK1030"/>
    <mergeCell ref="BH1029:BI1030"/>
    <mergeCell ref="BF1029:BG1030"/>
    <mergeCell ref="BD1029:BE1030"/>
    <mergeCell ref="BB1029:BC1030"/>
    <mergeCell ref="AZ1029:BA1030"/>
    <mergeCell ref="AX1029:AY1030"/>
    <mergeCell ref="AV1029:AW1030"/>
    <mergeCell ref="J1027:K1028"/>
    <mergeCell ref="H1027:I1028"/>
    <mergeCell ref="F1027:F1028"/>
    <mergeCell ref="AH1027:AI1028"/>
    <mergeCell ref="AF1027:AG1028"/>
    <mergeCell ref="AD1027:AE1028"/>
    <mergeCell ref="AB1027:AC1028"/>
    <mergeCell ref="E1027:E1028"/>
    <mergeCell ref="C1027:D1027"/>
    <mergeCell ref="B1027:B1028"/>
    <mergeCell ref="V1027:W1028"/>
    <mergeCell ref="T1027:U1028"/>
    <mergeCell ref="R1027:S1028"/>
    <mergeCell ref="P1027:Q1028"/>
    <mergeCell ref="N1027:O1028"/>
    <mergeCell ref="L1027:M1028"/>
    <mergeCell ref="C1028:D1028"/>
    <mergeCell ref="Z1027:AA1028"/>
    <mergeCell ref="X1027:Y1028"/>
    <mergeCell ref="AT1027:AU1028"/>
    <mergeCell ref="AR1027:AS1028"/>
    <mergeCell ref="AP1027:AQ1028"/>
    <mergeCell ref="AN1027:AO1028"/>
    <mergeCell ref="AL1027:AM1028"/>
    <mergeCell ref="AJ1027:AK1028"/>
    <mergeCell ref="BL1027:BN1028"/>
    <mergeCell ref="BJ1027:BK1028"/>
    <mergeCell ref="BH1027:BI1028"/>
    <mergeCell ref="BF1027:BG1028"/>
    <mergeCell ref="BD1027:BE1028"/>
    <mergeCell ref="BB1027:BC1028"/>
    <mergeCell ref="AZ1027:BA1028"/>
    <mergeCell ref="AX1027:AY1028"/>
    <mergeCell ref="AV1027:AW1028"/>
    <mergeCell ref="J1025:K1026"/>
    <mergeCell ref="H1025:I1026"/>
    <mergeCell ref="F1025:F1026"/>
    <mergeCell ref="AH1025:AI1026"/>
    <mergeCell ref="AF1025:AG1026"/>
    <mergeCell ref="AD1025:AE1026"/>
    <mergeCell ref="AB1025:AC1026"/>
    <mergeCell ref="E1025:E1026"/>
    <mergeCell ref="C1025:D1025"/>
    <mergeCell ref="B1025:B1026"/>
    <mergeCell ref="V1025:W1026"/>
    <mergeCell ref="T1025:U1026"/>
    <mergeCell ref="R1025:S1026"/>
    <mergeCell ref="P1025:Q1026"/>
    <mergeCell ref="N1025:O1026"/>
    <mergeCell ref="L1025:M1026"/>
    <mergeCell ref="C1026:D1026"/>
    <mergeCell ref="Z1025:AA1026"/>
    <mergeCell ref="X1025:Y1026"/>
    <mergeCell ref="AT1025:AU1026"/>
    <mergeCell ref="AR1025:AS1026"/>
    <mergeCell ref="AP1025:AQ1026"/>
    <mergeCell ref="AN1025:AO1026"/>
    <mergeCell ref="AL1025:AM1026"/>
    <mergeCell ref="AJ1025:AK1026"/>
    <mergeCell ref="BL1025:BN1026"/>
    <mergeCell ref="BJ1025:BK1026"/>
    <mergeCell ref="BH1025:BI1026"/>
    <mergeCell ref="BF1025:BG1026"/>
    <mergeCell ref="BD1025:BE1026"/>
    <mergeCell ref="BB1025:BC1026"/>
    <mergeCell ref="AZ1025:BA1026"/>
    <mergeCell ref="AX1025:AY1026"/>
    <mergeCell ref="AV1025:AW1026"/>
    <mergeCell ref="J1023:K1024"/>
    <mergeCell ref="H1023:I1024"/>
    <mergeCell ref="F1023:F1024"/>
    <mergeCell ref="AH1023:AI1024"/>
    <mergeCell ref="AF1023:AG1024"/>
    <mergeCell ref="AD1023:AE1024"/>
    <mergeCell ref="AB1023:AC1024"/>
    <mergeCell ref="E1023:E1024"/>
    <mergeCell ref="C1023:D1023"/>
    <mergeCell ref="B1023:B1024"/>
    <mergeCell ref="V1023:W1024"/>
    <mergeCell ref="T1023:U1024"/>
    <mergeCell ref="R1023:S1024"/>
    <mergeCell ref="P1023:Q1024"/>
    <mergeCell ref="N1023:O1024"/>
    <mergeCell ref="L1023:M1024"/>
    <mergeCell ref="C1024:D1024"/>
    <mergeCell ref="Z1023:AA1024"/>
    <mergeCell ref="X1023:Y1024"/>
    <mergeCell ref="AT1023:AU1024"/>
    <mergeCell ref="AR1023:AS1024"/>
    <mergeCell ref="AP1023:AQ1024"/>
    <mergeCell ref="AN1023:AO1024"/>
    <mergeCell ref="AL1023:AM1024"/>
    <mergeCell ref="AJ1023:AK1024"/>
    <mergeCell ref="BL1023:BN1024"/>
    <mergeCell ref="BJ1023:BK1024"/>
    <mergeCell ref="BH1023:BI1024"/>
    <mergeCell ref="BF1023:BG1024"/>
    <mergeCell ref="BD1023:BE1024"/>
    <mergeCell ref="BB1023:BC1024"/>
    <mergeCell ref="AZ1023:BA1024"/>
    <mergeCell ref="AX1023:AY1024"/>
    <mergeCell ref="AV1023:AW1024"/>
    <mergeCell ref="AH1019:AI1020"/>
    <mergeCell ref="AF1019:AG1020"/>
    <mergeCell ref="AD1019:AE1020"/>
    <mergeCell ref="AB1019:AC1020"/>
    <mergeCell ref="B1019:B1020"/>
    <mergeCell ref="C1020:D1020"/>
    <mergeCell ref="V1019:W1020"/>
    <mergeCell ref="T1019:U1020"/>
    <mergeCell ref="R1019:S1020"/>
    <mergeCell ref="P1019:Q1020"/>
    <mergeCell ref="N1019:O1020"/>
    <mergeCell ref="L1019:M1020"/>
    <mergeCell ref="G1019:G1020"/>
    <mergeCell ref="Z1019:AA1020"/>
    <mergeCell ref="X1019:Y1020"/>
    <mergeCell ref="AT1019:AU1020"/>
    <mergeCell ref="AR1019:AS1020"/>
    <mergeCell ref="AP1019:AQ1020"/>
    <mergeCell ref="AN1019:AO1020"/>
    <mergeCell ref="AL1019:AM1020"/>
    <mergeCell ref="AJ1019:AK1020"/>
    <mergeCell ref="BJ1019:BK1020"/>
    <mergeCell ref="BH1019:BI1020"/>
    <mergeCell ref="BF1019:BG1020"/>
    <mergeCell ref="BD1019:BE1020"/>
    <mergeCell ref="BB1019:BC1020"/>
    <mergeCell ref="AZ1019:BA1020"/>
    <mergeCell ref="AX1019:AY1020"/>
    <mergeCell ref="AV1019:AW1020"/>
    <mergeCell ref="J1021:K1022"/>
    <mergeCell ref="H1021:I1022"/>
    <mergeCell ref="F1021:F1022"/>
    <mergeCell ref="AH1021:AI1022"/>
    <mergeCell ref="AF1021:AG1022"/>
    <mergeCell ref="AD1021:AE1022"/>
    <mergeCell ref="AB1021:AC1022"/>
    <mergeCell ref="Z1021:AA1022"/>
    <mergeCell ref="E1021:E1022"/>
    <mergeCell ref="C1021:D1021"/>
    <mergeCell ref="B1021:B1022"/>
    <mergeCell ref="V1021:W1022"/>
    <mergeCell ref="T1021:U1022"/>
    <mergeCell ref="R1021:S1022"/>
    <mergeCell ref="P1021:Q1022"/>
    <mergeCell ref="N1021:O1022"/>
    <mergeCell ref="L1021:M1022"/>
    <mergeCell ref="C1022:D1022"/>
    <mergeCell ref="X1021:Y1022"/>
    <mergeCell ref="AT1021:AU1022"/>
    <mergeCell ref="AR1021:AS1022"/>
    <mergeCell ref="AP1021:AQ1022"/>
    <mergeCell ref="AN1021:AO1022"/>
    <mergeCell ref="AL1021:AM1022"/>
    <mergeCell ref="AJ1021:AK1022"/>
    <mergeCell ref="BJ1021:BK1022"/>
    <mergeCell ref="BH1021:BI1022"/>
    <mergeCell ref="BF1021:BG1022"/>
    <mergeCell ref="BD1021:BE1022"/>
    <mergeCell ref="BB1021:BC1022"/>
    <mergeCell ref="AZ1021:BA1022"/>
    <mergeCell ref="AX1021:AY1022"/>
    <mergeCell ref="AV1021:AW1022"/>
    <mergeCell ref="N1129:O1129"/>
    <mergeCell ref="L1129:M1129"/>
    <mergeCell ref="J1129:K1129"/>
    <mergeCell ref="D1129:E1129"/>
    <mergeCell ref="BJ1128:BK1128"/>
    <mergeCell ref="BH1128:BI1128"/>
    <mergeCell ref="BF1128:BG1128"/>
    <mergeCell ref="BD1128:BE1128"/>
    <mergeCell ref="BB1128:BC1128"/>
    <mergeCell ref="AZ1128:BA1128"/>
    <mergeCell ref="B1126:C1127"/>
    <mergeCell ref="D1133:E1133"/>
    <mergeCell ref="B1133:C1133"/>
    <mergeCell ref="W1131:Y1131"/>
    <mergeCell ref="S1131:U1131"/>
    <mergeCell ref="O1131:R1131"/>
    <mergeCell ref="L1131:N1131"/>
    <mergeCell ref="H1131:J1131"/>
    <mergeCell ref="D1131:E1131"/>
    <mergeCell ref="B1131:C1131"/>
    <mergeCell ref="L1133:N1133"/>
    <mergeCell ref="BA1134:BN1134"/>
    <mergeCell ref="AQ1070:AT1070"/>
    <mergeCell ref="AU1070:AW1070"/>
    <mergeCell ref="W1133:Y1133"/>
    <mergeCell ref="S1133:U1133"/>
    <mergeCell ref="O1133:R1133"/>
    <mergeCell ref="O1070:R1070"/>
    <mergeCell ref="AH1077:AM1077"/>
    <mergeCell ref="AN1077:AZ1077"/>
    <mergeCell ref="AX1128:AY1128"/>
    <mergeCell ref="H1133:J1133"/>
    <mergeCell ref="BD1014:BM1014"/>
    <mergeCell ref="BA1014:BC1014"/>
    <mergeCell ref="E1014:AC1014"/>
    <mergeCell ref="C1014:D1014"/>
    <mergeCell ref="C1017:D1018"/>
    <mergeCell ref="B1017:B1018"/>
    <mergeCell ref="J1018:K1018"/>
    <mergeCell ref="N1018:O1018"/>
    <mergeCell ref="L1018:M1018"/>
    <mergeCell ref="J1017:O1017"/>
    <mergeCell ref="V1017:W1018"/>
    <mergeCell ref="P1017:U1017"/>
    <mergeCell ref="AB1017:AG1017"/>
    <mergeCell ref="H1017:I1018"/>
    <mergeCell ref="T1018:U1018"/>
    <mergeCell ref="R1018:S1018"/>
    <mergeCell ref="P1018:Q1018"/>
    <mergeCell ref="AF1018:AG1018"/>
    <mergeCell ref="AB1018:AC1018"/>
    <mergeCell ref="X1017:Y1018"/>
    <mergeCell ref="Z1017:AA1018"/>
    <mergeCell ref="AV1018:AW1018"/>
    <mergeCell ref="AT1018:AU1018"/>
    <mergeCell ref="AR1018:AS1018"/>
    <mergeCell ref="AP1018:AQ1018"/>
    <mergeCell ref="AN1018:AO1018"/>
    <mergeCell ref="AD1018:AE1018"/>
    <mergeCell ref="AL1018:AM1018"/>
    <mergeCell ref="AJ1018:AK1018"/>
    <mergeCell ref="AH1018:AI1018"/>
    <mergeCell ref="BJ1018:BK1018"/>
    <mergeCell ref="BH1018:BI1018"/>
    <mergeCell ref="P1126:Q1127"/>
    <mergeCell ref="N1126:O1127"/>
    <mergeCell ref="L1126:M1127"/>
    <mergeCell ref="J1126:K1127"/>
    <mergeCell ref="H1126:I1127"/>
    <mergeCell ref="D1126:E1127"/>
    <mergeCell ref="AB1126:AC1127"/>
    <mergeCell ref="Z1126:AA1127"/>
    <mergeCell ref="X1126:Y1127"/>
    <mergeCell ref="V1126:W1127"/>
    <mergeCell ref="T1126:U1127"/>
    <mergeCell ref="R1126:S1127"/>
    <mergeCell ref="AN1126:AO1127"/>
    <mergeCell ref="AL1126:AM1127"/>
    <mergeCell ref="AJ1126:AK1127"/>
    <mergeCell ref="AH1126:AI1127"/>
    <mergeCell ref="AF1126:AG1127"/>
    <mergeCell ref="AD1126:AE1127"/>
    <mergeCell ref="AZ1126:BA1127"/>
    <mergeCell ref="AX1126:AY1127"/>
    <mergeCell ref="AV1126:AW1127"/>
    <mergeCell ref="AT1126:AU1127"/>
    <mergeCell ref="AR1126:AS1127"/>
    <mergeCell ref="AP1126:AQ1127"/>
    <mergeCell ref="J1128:K1128"/>
    <mergeCell ref="H1128:I1128"/>
    <mergeCell ref="D1128:E1128"/>
    <mergeCell ref="B1128:C1128"/>
    <mergeCell ref="BL1126:BN1127"/>
    <mergeCell ref="BJ1126:BK1127"/>
    <mergeCell ref="BH1126:BI1127"/>
    <mergeCell ref="BF1126:BG1127"/>
    <mergeCell ref="BD1126:BE1127"/>
    <mergeCell ref="BB1126:BC1127"/>
    <mergeCell ref="V1128:W1128"/>
    <mergeCell ref="T1128:U1128"/>
    <mergeCell ref="R1128:S1128"/>
    <mergeCell ref="P1128:Q1128"/>
    <mergeCell ref="N1128:O1128"/>
    <mergeCell ref="L1128:M1128"/>
    <mergeCell ref="AH1128:AI1128"/>
    <mergeCell ref="AF1128:AG1128"/>
    <mergeCell ref="AD1128:AE1128"/>
    <mergeCell ref="AB1128:AC1128"/>
    <mergeCell ref="Z1128:AA1128"/>
    <mergeCell ref="X1128:Y1128"/>
    <mergeCell ref="AT1128:AU1128"/>
    <mergeCell ref="AR1128:AS1128"/>
    <mergeCell ref="AP1128:AQ1128"/>
    <mergeCell ref="AN1128:AO1128"/>
    <mergeCell ref="AL1128:AM1128"/>
    <mergeCell ref="AJ1128:AK1128"/>
    <mergeCell ref="BJ1118:BK1119"/>
    <mergeCell ref="BH1118:BI1119"/>
    <mergeCell ref="BF1118:BG1119"/>
    <mergeCell ref="BD1118:BE1119"/>
    <mergeCell ref="BB1118:BC1119"/>
    <mergeCell ref="AZ1118:BA1119"/>
    <mergeCell ref="AX1118:AY1119"/>
    <mergeCell ref="L1120:M1121"/>
    <mergeCell ref="J1120:K1121"/>
    <mergeCell ref="H1120:I1121"/>
    <mergeCell ref="F1120:F1121"/>
    <mergeCell ref="E1120:E1121"/>
    <mergeCell ref="C1120:D1120"/>
    <mergeCell ref="G1120:G1121"/>
    <mergeCell ref="X1120:Y1121"/>
    <mergeCell ref="V1120:W1121"/>
    <mergeCell ref="T1120:U1121"/>
    <mergeCell ref="R1120:S1121"/>
    <mergeCell ref="P1120:Q1121"/>
    <mergeCell ref="N1120:O1121"/>
    <mergeCell ref="AJ1120:AK1121"/>
    <mergeCell ref="AH1120:AI1121"/>
    <mergeCell ref="AF1120:AG1121"/>
    <mergeCell ref="AD1120:AE1121"/>
    <mergeCell ref="AB1120:AC1121"/>
    <mergeCell ref="Z1120:AA1121"/>
    <mergeCell ref="AV1120:AW1121"/>
    <mergeCell ref="AT1120:AU1121"/>
    <mergeCell ref="AR1120:AS1121"/>
    <mergeCell ref="AP1120:AQ1121"/>
    <mergeCell ref="AN1120:AO1121"/>
    <mergeCell ref="AL1120:AM1121"/>
    <mergeCell ref="B1118:B1119"/>
    <mergeCell ref="C1121:D1121"/>
    <mergeCell ref="BJ1120:BK1121"/>
    <mergeCell ref="BH1120:BI1121"/>
    <mergeCell ref="BF1120:BG1121"/>
    <mergeCell ref="BD1120:BE1121"/>
    <mergeCell ref="BB1120:BC1121"/>
    <mergeCell ref="AZ1120:BA1121"/>
    <mergeCell ref="AX1120:AY1121"/>
    <mergeCell ref="BH1116:BI1117"/>
    <mergeCell ref="BF1116:BG1117"/>
    <mergeCell ref="BD1116:BE1117"/>
    <mergeCell ref="BB1116:BC1117"/>
    <mergeCell ref="AZ1116:BA1117"/>
    <mergeCell ref="AX1116:AY1117"/>
    <mergeCell ref="L1118:M1119"/>
    <mergeCell ref="J1118:K1119"/>
    <mergeCell ref="H1118:I1119"/>
    <mergeCell ref="F1118:F1119"/>
    <mergeCell ref="E1118:E1119"/>
    <mergeCell ref="C1118:D1118"/>
    <mergeCell ref="G1118:G1119"/>
    <mergeCell ref="X1118:Y1119"/>
    <mergeCell ref="V1118:W1119"/>
    <mergeCell ref="T1118:U1119"/>
    <mergeCell ref="R1118:S1119"/>
    <mergeCell ref="P1118:Q1119"/>
    <mergeCell ref="N1118:O1119"/>
    <mergeCell ref="AJ1118:AK1119"/>
    <mergeCell ref="AH1118:AI1119"/>
    <mergeCell ref="AF1118:AG1119"/>
    <mergeCell ref="AD1118:AE1119"/>
    <mergeCell ref="AB1118:AC1119"/>
    <mergeCell ref="Z1118:AA1119"/>
    <mergeCell ref="AV1118:AW1119"/>
    <mergeCell ref="AT1118:AU1119"/>
    <mergeCell ref="AR1118:AS1119"/>
    <mergeCell ref="AP1118:AQ1119"/>
    <mergeCell ref="AN1118:AO1119"/>
    <mergeCell ref="AL1118:AM1119"/>
    <mergeCell ref="B1120:B1121"/>
    <mergeCell ref="C1119:D1119"/>
    <mergeCell ref="L1114:M1115"/>
    <mergeCell ref="J1114:K1115"/>
    <mergeCell ref="H1114:I1115"/>
    <mergeCell ref="F1114:F1115"/>
    <mergeCell ref="E1114:E1115"/>
    <mergeCell ref="C1114:D1114"/>
    <mergeCell ref="G1114:G1115"/>
    <mergeCell ref="X1114:Y1115"/>
    <mergeCell ref="V1114:W1115"/>
    <mergeCell ref="T1114:U1115"/>
    <mergeCell ref="R1114:S1115"/>
    <mergeCell ref="P1114:Q1115"/>
    <mergeCell ref="N1114:O1115"/>
    <mergeCell ref="AJ1114:AK1115"/>
    <mergeCell ref="AH1114:AI1115"/>
    <mergeCell ref="AF1114:AG1115"/>
    <mergeCell ref="AD1114:AE1115"/>
    <mergeCell ref="AB1114:AC1115"/>
    <mergeCell ref="Z1114:AA1115"/>
    <mergeCell ref="AV1114:AW1115"/>
    <mergeCell ref="AT1114:AU1115"/>
    <mergeCell ref="AR1114:AS1115"/>
    <mergeCell ref="AP1114:AQ1115"/>
    <mergeCell ref="AN1114:AO1115"/>
    <mergeCell ref="AL1114:AM1115"/>
    <mergeCell ref="B1116:B1117"/>
    <mergeCell ref="C1115:D1115"/>
    <mergeCell ref="BL1114:BN1115"/>
    <mergeCell ref="BJ1114:BK1115"/>
    <mergeCell ref="BH1114:BI1115"/>
    <mergeCell ref="BF1114:BG1115"/>
    <mergeCell ref="BD1114:BE1115"/>
    <mergeCell ref="BB1114:BC1115"/>
    <mergeCell ref="AZ1114:BA1115"/>
    <mergeCell ref="AX1114:AY1115"/>
    <mergeCell ref="L1116:M1117"/>
    <mergeCell ref="J1116:K1117"/>
    <mergeCell ref="H1116:I1117"/>
    <mergeCell ref="F1116:F1117"/>
    <mergeCell ref="E1116:E1117"/>
    <mergeCell ref="C1116:D1116"/>
    <mergeCell ref="G1116:G1117"/>
    <mergeCell ref="X1116:Y1117"/>
    <mergeCell ref="V1116:W1117"/>
    <mergeCell ref="T1116:U1117"/>
    <mergeCell ref="R1116:S1117"/>
    <mergeCell ref="P1116:Q1117"/>
    <mergeCell ref="N1116:O1117"/>
    <mergeCell ref="AJ1116:AK1117"/>
    <mergeCell ref="AH1116:AI1117"/>
    <mergeCell ref="AF1116:AG1117"/>
    <mergeCell ref="AD1116:AE1117"/>
    <mergeCell ref="AB1116:AC1117"/>
    <mergeCell ref="Z1116:AA1117"/>
    <mergeCell ref="AV1116:AW1117"/>
    <mergeCell ref="AT1116:AU1117"/>
    <mergeCell ref="AR1116:AS1117"/>
    <mergeCell ref="AP1116:AQ1117"/>
    <mergeCell ref="AN1116:AO1117"/>
    <mergeCell ref="AL1116:AM1117"/>
    <mergeCell ref="B1114:B1115"/>
    <mergeCell ref="C1117:D1117"/>
    <mergeCell ref="BL1116:BN1117"/>
    <mergeCell ref="BJ1116:BK1117"/>
    <mergeCell ref="BJ1110:BK1111"/>
    <mergeCell ref="BH1110:BI1111"/>
    <mergeCell ref="BF1110:BG1111"/>
    <mergeCell ref="BD1110:BE1111"/>
    <mergeCell ref="BB1110:BC1111"/>
    <mergeCell ref="AZ1110:BA1111"/>
    <mergeCell ref="AX1110:AY1111"/>
    <mergeCell ref="L1112:M1113"/>
    <mergeCell ref="J1112:K1113"/>
    <mergeCell ref="H1112:I1113"/>
    <mergeCell ref="F1112:F1113"/>
    <mergeCell ref="E1112:E1113"/>
    <mergeCell ref="C1112:D1112"/>
    <mergeCell ref="G1112:G1113"/>
    <mergeCell ref="X1112:Y1113"/>
    <mergeCell ref="V1112:W1113"/>
    <mergeCell ref="T1112:U1113"/>
    <mergeCell ref="R1112:S1113"/>
    <mergeCell ref="P1112:Q1113"/>
    <mergeCell ref="N1112:O1113"/>
    <mergeCell ref="AJ1112:AK1113"/>
    <mergeCell ref="AH1112:AI1113"/>
    <mergeCell ref="AF1112:AG1113"/>
    <mergeCell ref="AD1112:AE1113"/>
    <mergeCell ref="AB1112:AC1113"/>
    <mergeCell ref="Z1112:AA1113"/>
    <mergeCell ref="AV1112:AW1113"/>
    <mergeCell ref="AT1112:AU1113"/>
    <mergeCell ref="AR1112:AS1113"/>
    <mergeCell ref="AP1112:AQ1113"/>
    <mergeCell ref="AN1112:AO1113"/>
    <mergeCell ref="AL1112:AM1113"/>
    <mergeCell ref="B1110:B1111"/>
    <mergeCell ref="C1113:D1113"/>
    <mergeCell ref="BJ1112:BK1113"/>
    <mergeCell ref="BH1112:BI1113"/>
    <mergeCell ref="BF1112:BG1113"/>
    <mergeCell ref="BD1112:BE1113"/>
    <mergeCell ref="BB1112:BC1113"/>
    <mergeCell ref="AZ1112:BA1113"/>
    <mergeCell ref="AX1112:AY1113"/>
    <mergeCell ref="BH1108:BI1109"/>
    <mergeCell ref="BF1108:BG1109"/>
    <mergeCell ref="BD1108:BE1109"/>
    <mergeCell ref="BB1108:BC1109"/>
    <mergeCell ref="AZ1108:BA1109"/>
    <mergeCell ref="AX1108:AY1109"/>
    <mergeCell ref="L1110:M1111"/>
    <mergeCell ref="J1110:K1111"/>
    <mergeCell ref="H1110:I1111"/>
    <mergeCell ref="F1110:F1111"/>
    <mergeCell ref="E1110:E1111"/>
    <mergeCell ref="C1110:D1110"/>
    <mergeCell ref="G1110:G1111"/>
    <mergeCell ref="X1110:Y1111"/>
    <mergeCell ref="V1110:W1111"/>
    <mergeCell ref="T1110:U1111"/>
    <mergeCell ref="R1110:S1111"/>
    <mergeCell ref="P1110:Q1111"/>
    <mergeCell ref="N1110:O1111"/>
    <mergeCell ref="AJ1110:AK1111"/>
    <mergeCell ref="AH1110:AI1111"/>
    <mergeCell ref="AF1110:AG1111"/>
    <mergeCell ref="AD1110:AE1111"/>
    <mergeCell ref="AB1110:AC1111"/>
    <mergeCell ref="Z1110:AA1111"/>
    <mergeCell ref="AV1110:AW1111"/>
    <mergeCell ref="AT1110:AU1111"/>
    <mergeCell ref="AR1110:AS1111"/>
    <mergeCell ref="AP1110:AQ1111"/>
    <mergeCell ref="AN1110:AO1111"/>
    <mergeCell ref="AL1110:AM1111"/>
    <mergeCell ref="B1112:B1113"/>
    <mergeCell ref="C1111:D1111"/>
    <mergeCell ref="L1106:M1107"/>
    <mergeCell ref="J1106:K1107"/>
    <mergeCell ref="H1106:I1107"/>
    <mergeCell ref="F1106:F1107"/>
    <mergeCell ref="E1106:E1107"/>
    <mergeCell ref="C1106:D1106"/>
    <mergeCell ref="G1106:G1107"/>
    <mergeCell ref="X1106:Y1107"/>
    <mergeCell ref="V1106:W1107"/>
    <mergeCell ref="T1106:U1107"/>
    <mergeCell ref="R1106:S1107"/>
    <mergeCell ref="P1106:Q1107"/>
    <mergeCell ref="N1106:O1107"/>
    <mergeCell ref="AJ1106:AK1107"/>
    <mergeCell ref="AH1106:AI1107"/>
    <mergeCell ref="AF1106:AG1107"/>
    <mergeCell ref="AD1106:AE1107"/>
    <mergeCell ref="AB1106:AC1107"/>
    <mergeCell ref="Z1106:AA1107"/>
    <mergeCell ref="AV1106:AW1107"/>
    <mergeCell ref="AT1106:AU1107"/>
    <mergeCell ref="AR1106:AS1107"/>
    <mergeCell ref="AP1106:AQ1107"/>
    <mergeCell ref="AN1106:AO1107"/>
    <mergeCell ref="AL1106:AM1107"/>
    <mergeCell ref="B1108:B1109"/>
    <mergeCell ref="C1107:D1107"/>
    <mergeCell ref="BL1106:BN1107"/>
    <mergeCell ref="BJ1106:BK1107"/>
    <mergeCell ref="BH1106:BI1107"/>
    <mergeCell ref="BF1106:BG1107"/>
    <mergeCell ref="BD1106:BE1107"/>
    <mergeCell ref="BB1106:BC1107"/>
    <mergeCell ref="AZ1106:BA1107"/>
    <mergeCell ref="AX1106:AY1107"/>
    <mergeCell ref="L1108:M1109"/>
    <mergeCell ref="J1108:K1109"/>
    <mergeCell ref="H1108:I1109"/>
    <mergeCell ref="F1108:F1109"/>
    <mergeCell ref="E1108:E1109"/>
    <mergeCell ref="C1108:D1108"/>
    <mergeCell ref="G1108:G1109"/>
    <mergeCell ref="X1108:Y1109"/>
    <mergeCell ref="V1108:W1109"/>
    <mergeCell ref="T1108:U1109"/>
    <mergeCell ref="R1108:S1109"/>
    <mergeCell ref="P1108:Q1109"/>
    <mergeCell ref="N1108:O1109"/>
    <mergeCell ref="AJ1108:AK1109"/>
    <mergeCell ref="AH1108:AI1109"/>
    <mergeCell ref="AF1108:AG1109"/>
    <mergeCell ref="AD1108:AE1109"/>
    <mergeCell ref="AB1108:AC1109"/>
    <mergeCell ref="Z1108:AA1109"/>
    <mergeCell ref="AV1108:AW1109"/>
    <mergeCell ref="AT1108:AU1109"/>
    <mergeCell ref="AR1108:AS1109"/>
    <mergeCell ref="AP1108:AQ1109"/>
    <mergeCell ref="AN1108:AO1109"/>
    <mergeCell ref="AL1108:AM1109"/>
    <mergeCell ref="B1106:B1107"/>
    <mergeCell ref="C1109:D1109"/>
    <mergeCell ref="BL1108:BN1109"/>
    <mergeCell ref="BJ1108:BK1109"/>
    <mergeCell ref="BJ1102:BK1103"/>
    <mergeCell ref="BH1102:BI1103"/>
    <mergeCell ref="BF1102:BG1103"/>
    <mergeCell ref="BD1102:BE1103"/>
    <mergeCell ref="BB1102:BC1103"/>
    <mergeCell ref="AZ1102:BA1103"/>
    <mergeCell ref="AX1102:AY1103"/>
    <mergeCell ref="L1104:M1105"/>
    <mergeCell ref="J1104:K1105"/>
    <mergeCell ref="H1104:I1105"/>
    <mergeCell ref="F1104:F1105"/>
    <mergeCell ref="E1104:E1105"/>
    <mergeCell ref="C1104:D1104"/>
    <mergeCell ref="G1104:G1105"/>
    <mergeCell ref="X1104:Y1105"/>
    <mergeCell ref="V1104:W1105"/>
    <mergeCell ref="T1104:U1105"/>
    <mergeCell ref="R1104:S1105"/>
    <mergeCell ref="P1104:Q1105"/>
    <mergeCell ref="N1104:O1105"/>
    <mergeCell ref="AJ1104:AK1105"/>
    <mergeCell ref="AH1104:AI1105"/>
    <mergeCell ref="AF1104:AG1105"/>
    <mergeCell ref="AD1104:AE1105"/>
    <mergeCell ref="AB1104:AC1105"/>
    <mergeCell ref="Z1104:AA1105"/>
    <mergeCell ref="AV1104:AW1105"/>
    <mergeCell ref="AT1104:AU1105"/>
    <mergeCell ref="AR1104:AS1105"/>
    <mergeCell ref="AP1104:AQ1105"/>
    <mergeCell ref="AN1104:AO1105"/>
    <mergeCell ref="AL1104:AM1105"/>
    <mergeCell ref="B1102:B1103"/>
    <mergeCell ref="C1105:D1105"/>
    <mergeCell ref="BJ1104:BK1105"/>
    <mergeCell ref="BH1104:BI1105"/>
    <mergeCell ref="BF1104:BG1105"/>
    <mergeCell ref="BD1104:BE1105"/>
    <mergeCell ref="BB1104:BC1105"/>
    <mergeCell ref="AZ1104:BA1105"/>
    <mergeCell ref="AX1104:AY1105"/>
    <mergeCell ref="BH1100:BI1101"/>
    <mergeCell ref="BF1100:BG1101"/>
    <mergeCell ref="BD1100:BE1101"/>
    <mergeCell ref="BB1100:BC1101"/>
    <mergeCell ref="AZ1100:BA1101"/>
    <mergeCell ref="AX1100:AY1101"/>
    <mergeCell ref="L1102:M1103"/>
    <mergeCell ref="J1102:K1103"/>
    <mergeCell ref="H1102:I1103"/>
    <mergeCell ref="F1102:F1103"/>
    <mergeCell ref="E1102:E1103"/>
    <mergeCell ref="C1102:D1102"/>
    <mergeCell ref="G1102:G1103"/>
    <mergeCell ref="X1102:Y1103"/>
    <mergeCell ref="V1102:W1103"/>
    <mergeCell ref="T1102:U1103"/>
    <mergeCell ref="R1102:S1103"/>
    <mergeCell ref="P1102:Q1103"/>
    <mergeCell ref="N1102:O1103"/>
    <mergeCell ref="AJ1102:AK1103"/>
    <mergeCell ref="AH1102:AI1103"/>
    <mergeCell ref="AF1102:AG1103"/>
    <mergeCell ref="AD1102:AE1103"/>
    <mergeCell ref="AB1102:AC1103"/>
    <mergeCell ref="Z1102:AA1103"/>
    <mergeCell ref="AV1102:AW1103"/>
    <mergeCell ref="AT1102:AU1103"/>
    <mergeCell ref="AR1102:AS1103"/>
    <mergeCell ref="AP1102:AQ1103"/>
    <mergeCell ref="AN1102:AO1103"/>
    <mergeCell ref="AL1102:AM1103"/>
    <mergeCell ref="B1104:B1105"/>
    <mergeCell ref="C1103:D1103"/>
    <mergeCell ref="L1098:M1099"/>
    <mergeCell ref="J1098:K1099"/>
    <mergeCell ref="H1098:I1099"/>
    <mergeCell ref="F1098:F1099"/>
    <mergeCell ref="E1098:E1099"/>
    <mergeCell ref="C1098:D1098"/>
    <mergeCell ref="G1098:G1099"/>
    <mergeCell ref="X1098:Y1099"/>
    <mergeCell ref="V1098:W1099"/>
    <mergeCell ref="T1098:U1099"/>
    <mergeCell ref="R1098:S1099"/>
    <mergeCell ref="P1098:Q1099"/>
    <mergeCell ref="N1098:O1099"/>
    <mergeCell ref="AJ1098:AK1099"/>
    <mergeCell ref="AH1098:AI1099"/>
    <mergeCell ref="AF1098:AG1099"/>
    <mergeCell ref="AD1098:AE1099"/>
    <mergeCell ref="AB1098:AC1099"/>
    <mergeCell ref="Z1098:AA1099"/>
    <mergeCell ref="AV1098:AW1099"/>
    <mergeCell ref="AT1098:AU1099"/>
    <mergeCell ref="AR1098:AS1099"/>
    <mergeCell ref="AP1098:AQ1099"/>
    <mergeCell ref="AN1098:AO1099"/>
    <mergeCell ref="AL1098:AM1099"/>
    <mergeCell ref="B1100:B1101"/>
    <mergeCell ref="C1099:D1099"/>
    <mergeCell ref="BL1098:BN1099"/>
    <mergeCell ref="BJ1098:BK1099"/>
    <mergeCell ref="BH1098:BI1099"/>
    <mergeCell ref="BF1098:BG1099"/>
    <mergeCell ref="BD1098:BE1099"/>
    <mergeCell ref="BB1098:BC1099"/>
    <mergeCell ref="AZ1098:BA1099"/>
    <mergeCell ref="AX1098:AY1099"/>
    <mergeCell ref="L1100:M1101"/>
    <mergeCell ref="J1100:K1101"/>
    <mergeCell ref="H1100:I1101"/>
    <mergeCell ref="F1100:F1101"/>
    <mergeCell ref="E1100:E1101"/>
    <mergeCell ref="C1100:D1100"/>
    <mergeCell ref="G1100:G1101"/>
    <mergeCell ref="X1100:Y1101"/>
    <mergeCell ref="V1100:W1101"/>
    <mergeCell ref="T1100:U1101"/>
    <mergeCell ref="R1100:S1101"/>
    <mergeCell ref="P1100:Q1101"/>
    <mergeCell ref="N1100:O1101"/>
    <mergeCell ref="AJ1100:AK1101"/>
    <mergeCell ref="AH1100:AI1101"/>
    <mergeCell ref="AF1100:AG1101"/>
    <mergeCell ref="AD1100:AE1101"/>
    <mergeCell ref="AB1100:AC1101"/>
    <mergeCell ref="Z1100:AA1101"/>
    <mergeCell ref="AV1100:AW1101"/>
    <mergeCell ref="AT1100:AU1101"/>
    <mergeCell ref="AR1100:AS1101"/>
    <mergeCell ref="AP1100:AQ1101"/>
    <mergeCell ref="AN1100:AO1101"/>
    <mergeCell ref="AL1100:AM1101"/>
    <mergeCell ref="B1098:B1099"/>
    <mergeCell ref="C1101:D1101"/>
    <mergeCell ref="BL1100:BN1101"/>
    <mergeCell ref="BJ1100:BK1101"/>
    <mergeCell ref="BJ1094:BK1095"/>
    <mergeCell ref="BH1094:BI1095"/>
    <mergeCell ref="BF1094:BG1095"/>
    <mergeCell ref="BD1094:BE1095"/>
    <mergeCell ref="BB1094:BC1095"/>
    <mergeCell ref="AZ1094:BA1095"/>
    <mergeCell ref="AX1094:AY1095"/>
    <mergeCell ref="L1096:M1097"/>
    <mergeCell ref="J1096:K1097"/>
    <mergeCell ref="H1096:I1097"/>
    <mergeCell ref="F1096:F1097"/>
    <mergeCell ref="E1096:E1097"/>
    <mergeCell ref="C1096:D1096"/>
    <mergeCell ref="G1096:G1097"/>
    <mergeCell ref="X1096:Y1097"/>
    <mergeCell ref="V1096:W1097"/>
    <mergeCell ref="T1096:U1097"/>
    <mergeCell ref="R1096:S1097"/>
    <mergeCell ref="P1096:Q1097"/>
    <mergeCell ref="N1096:O1097"/>
    <mergeCell ref="AJ1096:AK1097"/>
    <mergeCell ref="AH1096:AI1097"/>
    <mergeCell ref="AF1096:AG1097"/>
    <mergeCell ref="AD1096:AE1097"/>
    <mergeCell ref="AB1096:AC1097"/>
    <mergeCell ref="Z1096:AA1097"/>
    <mergeCell ref="AV1096:AW1097"/>
    <mergeCell ref="AT1096:AU1097"/>
    <mergeCell ref="AR1096:AS1097"/>
    <mergeCell ref="AP1096:AQ1097"/>
    <mergeCell ref="AN1096:AO1097"/>
    <mergeCell ref="AL1096:AM1097"/>
    <mergeCell ref="B1094:B1095"/>
    <mergeCell ref="C1097:D1097"/>
    <mergeCell ref="BJ1096:BK1097"/>
    <mergeCell ref="BH1096:BI1097"/>
    <mergeCell ref="BF1096:BG1097"/>
    <mergeCell ref="BD1096:BE1097"/>
    <mergeCell ref="BB1096:BC1097"/>
    <mergeCell ref="AZ1096:BA1097"/>
    <mergeCell ref="AX1096:AY1097"/>
    <mergeCell ref="BH1092:BI1093"/>
    <mergeCell ref="BF1092:BG1093"/>
    <mergeCell ref="BD1092:BE1093"/>
    <mergeCell ref="BB1092:BC1093"/>
    <mergeCell ref="AZ1092:BA1093"/>
    <mergeCell ref="AX1092:AY1093"/>
    <mergeCell ref="L1094:M1095"/>
    <mergeCell ref="J1094:K1095"/>
    <mergeCell ref="H1094:I1095"/>
    <mergeCell ref="F1094:F1095"/>
    <mergeCell ref="E1094:E1095"/>
    <mergeCell ref="C1094:D1094"/>
    <mergeCell ref="G1094:G1095"/>
    <mergeCell ref="X1094:Y1095"/>
    <mergeCell ref="V1094:W1095"/>
    <mergeCell ref="T1094:U1095"/>
    <mergeCell ref="R1094:S1095"/>
    <mergeCell ref="P1094:Q1095"/>
    <mergeCell ref="N1094:O1095"/>
    <mergeCell ref="AJ1094:AK1095"/>
    <mergeCell ref="AH1094:AI1095"/>
    <mergeCell ref="AF1094:AG1095"/>
    <mergeCell ref="AD1094:AE1095"/>
    <mergeCell ref="AB1094:AC1095"/>
    <mergeCell ref="Z1094:AA1095"/>
    <mergeCell ref="AV1094:AW1095"/>
    <mergeCell ref="AT1094:AU1095"/>
    <mergeCell ref="AR1094:AS1095"/>
    <mergeCell ref="AP1094:AQ1095"/>
    <mergeCell ref="AN1094:AO1095"/>
    <mergeCell ref="AL1094:AM1095"/>
    <mergeCell ref="B1096:B1097"/>
    <mergeCell ref="C1095:D1095"/>
    <mergeCell ref="L1090:M1091"/>
    <mergeCell ref="J1090:K1091"/>
    <mergeCell ref="H1090:I1091"/>
    <mergeCell ref="F1090:F1091"/>
    <mergeCell ref="E1090:E1091"/>
    <mergeCell ref="C1090:D1090"/>
    <mergeCell ref="X1090:Y1091"/>
    <mergeCell ref="V1090:W1091"/>
    <mergeCell ref="T1090:U1091"/>
    <mergeCell ref="R1090:S1091"/>
    <mergeCell ref="P1090:Q1091"/>
    <mergeCell ref="N1090:O1091"/>
    <mergeCell ref="AJ1090:AK1091"/>
    <mergeCell ref="AH1090:AI1091"/>
    <mergeCell ref="AF1090:AG1091"/>
    <mergeCell ref="AD1090:AE1091"/>
    <mergeCell ref="AB1090:AC1091"/>
    <mergeCell ref="Z1090:AA1091"/>
    <mergeCell ref="AV1090:AW1091"/>
    <mergeCell ref="AT1090:AU1091"/>
    <mergeCell ref="AR1090:AS1091"/>
    <mergeCell ref="AP1090:AQ1091"/>
    <mergeCell ref="AN1090:AO1091"/>
    <mergeCell ref="AL1090:AM1091"/>
    <mergeCell ref="G1090:G1091"/>
    <mergeCell ref="B1092:B1093"/>
    <mergeCell ref="C1091:D1091"/>
    <mergeCell ref="BL1090:BN1091"/>
    <mergeCell ref="BJ1090:BK1091"/>
    <mergeCell ref="BH1090:BI1091"/>
    <mergeCell ref="BF1090:BG1091"/>
    <mergeCell ref="BD1090:BE1091"/>
    <mergeCell ref="BB1090:BC1091"/>
    <mergeCell ref="AZ1090:BA1091"/>
    <mergeCell ref="AX1090:AY1091"/>
    <mergeCell ref="L1092:M1093"/>
    <mergeCell ref="J1092:K1093"/>
    <mergeCell ref="H1092:I1093"/>
    <mergeCell ref="F1092:F1093"/>
    <mergeCell ref="E1092:E1093"/>
    <mergeCell ref="C1092:D1092"/>
    <mergeCell ref="X1092:Y1093"/>
    <mergeCell ref="V1092:W1093"/>
    <mergeCell ref="T1092:U1093"/>
    <mergeCell ref="R1092:S1093"/>
    <mergeCell ref="P1092:Q1093"/>
    <mergeCell ref="N1092:O1093"/>
    <mergeCell ref="AJ1092:AK1093"/>
    <mergeCell ref="AH1092:AI1093"/>
    <mergeCell ref="AF1092:AG1093"/>
    <mergeCell ref="AD1092:AE1093"/>
    <mergeCell ref="AB1092:AC1093"/>
    <mergeCell ref="Z1092:AA1093"/>
    <mergeCell ref="AV1092:AW1093"/>
    <mergeCell ref="AT1092:AU1093"/>
    <mergeCell ref="AR1092:AS1093"/>
    <mergeCell ref="AP1092:AQ1093"/>
    <mergeCell ref="AN1092:AO1093"/>
    <mergeCell ref="AL1092:AM1093"/>
    <mergeCell ref="B1090:B1091"/>
    <mergeCell ref="G1092:G1093"/>
    <mergeCell ref="C1093:D1093"/>
    <mergeCell ref="BL1092:BN1093"/>
    <mergeCell ref="BJ1092:BK1093"/>
    <mergeCell ref="B1088:B1089"/>
    <mergeCell ref="C1087:D1087"/>
    <mergeCell ref="BL1086:BN1087"/>
    <mergeCell ref="BJ1086:BK1087"/>
    <mergeCell ref="BH1086:BI1087"/>
    <mergeCell ref="BF1086:BG1087"/>
    <mergeCell ref="BD1086:BE1087"/>
    <mergeCell ref="BB1086:BC1087"/>
    <mergeCell ref="AZ1086:BA1087"/>
    <mergeCell ref="AX1086:AY1087"/>
    <mergeCell ref="L1088:M1089"/>
    <mergeCell ref="J1088:K1089"/>
    <mergeCell ref="H1088:I1089"/>
    <mergeCell ref="F1088:F1089"/>
    <mergeCell ref="E1088:E1089"/>
    <mergeCell ref="C1088:D1088"/>
    <mergeCell ref="X1088:Y1089"/>
    <mergeCell ref="V1088:W1089"/>
    <mergeCell ref="T1088:U1089"/>
    <mergeCell ref="R1088:S1089"/>
    <mergeCell ref="P1088:Q1089"/>
    <mergeCell ref="N1088:O1089"/>
    <mergeCell ref="AJ1088:AK1089"/>
    <mergeCell ref="AH1088:AI1089"/>
    <mergeCell ref="AF1088:AG1089"/>
    <mergeCell ref="AD1088:AE1089"/>
    <mergeCell ref="AB1088:AC1089"/>
    <mergeCell ref="Z1088:AA1089"/>
    <mergeCell ref="AV1088:AW1089"/>
    <mergeCell ref="AT1088:AU1089"/>
    <mergeCell ref="AR1088:AS1089"/>
    <mergeCell ref="AP1088:AQ1089"/>
    <mergeCell ref="AN1088:AO1089"/>
    <mergeCell ref="AL1088:AM1089"/>
    <mergeCell ref="G1086:G1087"/>
    <mergeCell ref="G1088:G1089"/>
    <mergeCell ref="C1089:D1089"/>
    <mergeCell ref="BL1088:BN1089"/>
    <mergeCell ref="BJ1088:BK1089"/>
    <mergeCell ref="BH1088:BI1089"/>
    <mergeCell ref="BF1088:BG1089"/>
    <mergeCell ref="BD1088:BE1089"/>
    <mergeCell ref="BB1088:BC1089"/>
    <mergeCell ref="AZ1088:BA1089"/>
    <mergeCell ref="AX1088:AY1089"/>
    <mergeCell ref="AF1084:AG1085"/>
    <mergeCell ref="AD1084:AE1085"/>
    <mergeCell ref="AB1084:AC1085"/>
    <mergeCell ref="Z1084:AA1085"/>
    <mergeCell ref="AV1084:AW1085"/>
    <mergeCell ref="AT1084:AU1085"/>
    <mergeCell ref="AR1084:AS1085"/>
    <mergeCell ref="AP1084:AQ1085"/>
    <mergeCell ref="AN1084:AO1085"/>
    <mergeCell ref="AL1084:AM1085"/>
    <mergeCell ref="B1086:B1087"/>
    <mergeCell ref="C1085:D1085"/>
    <mergeCell ref="BL1084:BN1085"/>
    <mergeCell ref="BJ1084:BK1085"/>
    <mergeCell ref="BH1084:BI1085"/>
    <mergeCell ref="BF1084:BG1085"/>
    <mergeCell ref="BD1084:BE1085"/>
    <mergeCell ref="BB1084:BC1085"/>
    <mergeCell ref="AZ1084:BA1085"/>
    <mergeCell ref="AX1084:AY1085"/>
    <mergeCell ref="L1086:M1087"/>
    <mergeCell ref="J1086:K1087"/>
    <mergeCell ref="H1086:I1087"/>
    <mergeCell ref="F1086:F1087"/>
    <mergeCell ref="E1086:E1087"/>
    <mergeCell ref="C1086:D1086"/>
    <mergeCell ref="X1086:Y1087"/>
    <mergeCell ref="V1086:W1087"/>
    <mergeCell ref="T1086:U1087"/>
    <mergeCell ref="R1086:S1087"/>
    <mergeCell ref="P1086:Q1087"/>
    <mergeCell ref="N1086:O1087"/>
    <mergeCell ref="AJ1086:AK1087"/>
    <mergeCell ref="AH1086:AI1087"/>
    <mergeCell ref="AF1086:AG1087"/>
    <mergeCell ref="AD1086:AE1087"/>
    <mergeCell ref="AB1086:AC1087"/>
    <mergeCell ref="Z1086:AA1087"/>
    <mergeCell ref="AV1086:AW1087"/>
    <mergeCell ref="AT1086:AU1087"/>
    <mergeCell ref="AR1086:AS1087"/>
    <mergeCell ref="AP1086:AQ1087"/>
    <mergeCell ref="AN1086:AO1087"/>
    <mergeCell ref="AL1086:AM1087"/>
    <mergeCell ref="B1084:B1085"/>
    <mergeCell ref="E1084:E1085"/>
    <mergeCell ref="C1084:D1084"/>
    <mergeCell ref="P1084:Q1085"/>
    <mergeCell ref="G1084:G1085"/>
    <mergeCell ref="B1196:C1196"/>
    <mergeCell ref="W1194:Y1194"/>
    <mergeCell ref="S1194:U1194"/>
    <mergeCell ref="O1194:R1194"/>
    <mergeCell ref="L1194:N1194"/>
    <mergeCell ref="H1194:J1194"/>
    <mergeCell ref="D1194:E1194"/>
    <mergeCell ref="B1194:C1194"/>
    <mergeCell ref="L1196:N1196"/>
    <mergeCell ref="W1196:Y1196"/>
    <mergeCell ref="S1196:U1196"/>
    <mergeCell ref="O1196:R1196"/>
    <mergeCell ref="BF1080:BK1080"/>
    <mergeCell ref="AZ1080:BE1080"/>
    <mergeCell ref="AT1080:AY1080"/>
    <mergeCell ref="AN1080:AS1080"/>
    <mergeCell ref="N1192:O1192"/>
    <mergeCell ref="AH1080:AM1080"/>
    <mergeCell ref="AV1191:AW1191"/>
    <mergeCell ref="H1196:J1196"/>
    <mergeCell ref="E1077:AC1077"/>
    <mergeCell ref="C1077:D1077"/>
    <mergeCell ref="H1080:I1081"/>
    <mergeCell ref="C1080:D1081"/>
    <mergeCell ref="B1080:B1081"/>
    <mergeCell ref="J1081:K1081"/>
    <mergeCell ref="N1081:O1081"/>
    <mergeCell ref="L1081:M1081"/>
    <mergeCell ref="J1080:O1080"/>
    <mergeCell ref="AH1081:AI1081"/>
    <mergeCell ref="AT1081:AU1081"/>
    <mergeCell ref="AR1081:AS1081"/>
    <mergeCell ref="AP1081:AQ1081"/>
    <mergeCell ref="AN1081:AO1081"/>
    <mergeCell ref="AL1081:AM1081"/>
    <mergeCell ref="AJ1081:AK1081"/>
    <mergeCell ref="AF1081:AG1081"/>
    <mergeCell ref="AD1081:AE1081"/>
    <mergeCell ref="AB1081:AC1081"/>
    <mergeCell ref="X1080:Y1081"/>
    <mergeCell ref="V1080:W1081"/>
    <mergeCell ref="P1080:U1080"/>
    <mergeCell ref="AB1080:AG1080"/>
    <mergeCell ref="B1082:B1083"/>
    <mergeCell ref="BJ1081:BK1081"/>
    <mergeCell ref="BH1081:BI1081"/>
    <mergeCell ref="BF1081:BG1081"/>
    <mergeCell ref="BD1081:BE1081"/>
    <mergeCell ref="BB1081:BC1081"/>
    <mergeCell ref="AZ1081:BA1081"/>
    <mergeCell ref="Z1080:AA1081"/>
    <mergeCell ref="AX1081:AY1081"/>
    <mergeCell ref="AV1081:AW1081"/>
    <mergeCell ref="L1084:M1085"/>
    <mergeCell ref="J1084:K1085"/>
    <mergeCell ref="H1084:I1085"/>
    <mergeCell ref="F1084:F1085"/>
    <mergeCell ref="X1084:Y1085"/>
    <mergeCell ref="V1084:W1085"/>
    <mergeCell ref="T1084:U1085"/>
    <mergeCell ref="R1084:S1085"/>
    <mergeCell ref="N1084:O1085"/>
    <mergeCell ref="AJ1084:AK1085"/>
    <mergeCell ref="AH1084:AI1085"/>
    <mergeCell ref="B1189:C1190"/>
    <mergeCell ref="Z1189:AA1190"/>
    <mergeCell ref="X1189:Y1190"/>
    <mergeCell ref="V1189:W1190"/>
    <mergeCell ref="T1189:U1190"/>
    <mergeCell ref="R1189:S1190"/>
    <mergeCell ref="P1189:Q1190"/>
    <mergeCell ref="AL1189:AM1190"/>
    <mergeCell ref="AJ1189:AK1190"/>
    <mergeCell ref="AH1189:AI1190"/>
    <mergeCell ref="AF1189:AG1190"/>
    <mergeCell ref="AD1189:AE1190"/>
    <mergeCell ref="AB1189:AC1190"/>
    <mergeCell ref="AX1189:AY1190"/>
    <mergeCell ref="AV1189:AW1190"/>
    <mergeCell ref="AT1189:AU1190"/>
    <mergeCell ref="AR1189:AS1190"/>
    <mergeCell ref="AP1189:AQ1190"/>
    <mergeCell ref="AN1189:AO1190"/>
    <mergeCell ref="H1191:I1191"/>
    <mergeCell ref="D1191:E1191"/>
    <mergeCell ref="B1191:C1191"/>
    <mergeCell ref="BL1189:BN1190"/>
    <mergeCell ref="BJ1189:BK1190"/>
    <mergeCell ref="BH1189:BI1190"/>
    <mergeCell ref="BF1189:BG1190"/>
    <mergeCell ref="BD1189:BE1190"/>
    <mergeCell ref="BB1189:BC1190"/>
    <mergeCell ref="AZ1189:BA1190"/>
    <mergeCell ref="T1191:U1191"/>
    <mergeCell ref="R1191:S1191"/>
    <mergeCell ref="P1191:Q1191"/>
    <mergeCell ref="N1191:O1191"/>
    <mergeCell ref="L1191:M1191"/>
    <mergeCell ref="J1191:K1191"/>
    <mergeCell ref="AF1191:AG1191"/>
    <mergeCell ref="AD1191:AE1191"/>
    <mergeCell ref="AB1191:AC1191"/>
    <mergeCell ref="Z1191:AA1191"/>
    <mergeCell ref="X1191:Y1191"/>
    <mergeCell ref="V1191:W1191"/>
    <mergeCell ref="AX1191:AY1191"/>
    <mergeCell ref="BL1191:BN1191"/>
    <mergeCell ref="BJ1191:BK1191"/>
    <mergeCell ref="BH1191:BI1191"/>
    <mergeCell ref="BF1191:BG1191"/>
    <mergeCell ref="BD1191:BE1191"/>
    <mergeCell ref="BB1191:BC1191"/>
    <mergeCell ref="AZ1191:BA1191"/>
    <mergeCell ref="AZ1181:BA1182"/>
    <mergeCell ref="AX1181:AY1182"/>
    <mergeCell ref="AV1181:AW1182"/>
    <mergeCell ref="AT1181:AU1182"/>
    <mergeCell ref="AR1181:AS1182"/>
    <mergeCell ref="AP1181:AQ1182"/>
    <mergeCell ref="C1182:D1182"/>
    <mergeCell ref="E1181:E1182"/>
    <mergeCell ref="C1181:D1181"/>
    <mergeCell ref="B1181:B1182"/>
    <mergeCell ref="BL1181:BN1182"/>
    <mergeCell ref="BJ1181:BK1182"/>
    <mergeCell ref="BH1181:BI1182"/>
    <mergeCell ref="BF1181:BG1182"/>
    <mergeCell ref="BD1181:BE1182"/>
    <mergeCell ref="BB1181:BC1182"/>
    <mergeCell ref="J1183:K1184"/>
    <mergeCell ref="H1183:I1184"/>
    <mergeCell ref="E1183:E1184"/>
    <mergeCell ref="C1183:D1183"/>
    <mergeCell ref="G1183:G1184"/>
    <mergeCell ref="B1183:B1184"/>
    <mergeCell ref="V1183:W1184"/>
    <mergeCell ref="T1183:U1184"/>
    <mergeCell ref="R1183:S1184"/>
    <mergeCell ref="P1183:Q1184"/>
    <mergeCell ref="N1183:O1184"/>
    <mergeCell ref="L1183:M1184"/>
    <mergeCell ref="AH1183:AI1184"/>
    <mergeCell ref="AF1183:AG1184"/>
    <mergeCell ref="AD1183:AE1184"/>
    <mergeCell ref="AB1183:AC1184"/>
    <mergeCell ref="Z1183:AA1184"/>
    <mergeCell ref="X1183:Y1184"/>
    <mergeCell ref="AT1183:AU1184"/>
    <mergeCell ref="AR1183:AS1184"/>
    <mergeCell ref="AP1183:AQ1184"/>
    <mergeCell ref="AN1183:AO1184"/>
    <mergeCell ref="AL1183:AM1184"/>
    <mergeCell ref="AJ1183:AK1184"/>
    <mergeCell ref="C1184:D1184"/>
    <mergeCell ref="BL1183:BN1184"/>
    <mergeCell ref="BJ1183:BK1184"/>
    <mergeCell ref="BH1183:BI1184"/>
    <mergeCell ref="BF1183:BG1184"/>
    <mergeCell ref="BD1183:BE1184"/>
    <mergeCell ref="BB1183:BC1184"/>
    <mergeCell ref="AZ1183:BA1184"/>
    <mergeCell ref="AX1183:AY1184"/>
    <mergeCell ref="AV1183:AW1184"/>
    <mergeCell ref="F1183:F1184"/>
    <mergeCell ref="F1181:F1182"/>
    <mergeCell ref="G1181:G1182"/>
    <mergeCell ref="C1178:D1178"/>
    <mergeCell ref="E1177:E1178"/>
    <mergeCell ref="C1177:D1177"/>
    <mergeCell ref="B1177:B1178"/>
    <mergeCell ref="BL1177:BN1178"/>
    <mergeCell ref="BJ1177:BK1178"/>
    <mergeCell ref="BH1177:BI1178"/>
    <mergeCell ref="BF1177:BG1178"/>
    <mergeCell ref="BD1177:BE1178"/>
    <mergeCell ref="BB1177:BC1178"/>
    <mergeCell ref="J1179:K1180"/>
    <mergeCell ref="H1179:I1180"/>
    <mergeCell ref="E1179:E1180"/>
    <mergeCell ref="C1179:D1179"/>
    <mergeCell ref="G1179:G1180"/>
    <mergeCell ref="B1179:B1180"/>
    <mergeCell ref="C1180:D1180"/>
    <mergeCell ref="V1179:W1180"/>
    <mergeCell ref="T1179:U1180"/>
    <mergeCell ref="R1179:S1180"/>
    <mergeCell ref="P1179:Q1180"/>
    <mergeCell ref="N1179:O1180"/>
    <mergeCell ref="L1179:M1180"/>
    <mergeCell ref="AH1179:AI1180"/>
    <mergeCell ref="AF1179:AG1180"/>
    <mergeCell ref="AD1179:AE1180"/>
    <mergeCell ref="AB1179:AC1180"/>
    <mergeCell ref="Z1179:AA1180"/>
    <mergeCell ref="X1179:Y1180"/>
    <mergeCell ref="AT1179:AU1180"/>
    <mergeCell ref="AR1179:AS1180"/>
    <mergeCell ref="AP1179:AQ1180"/>
    <mergeCell ref="AN1179:AO1180"/>
    <mergeCell ref="AL1179:AM1180"/>
    <mergeCell ref="AJ1179:AK1180"/>
    <mergeCell ref="BL1179:BN1180"/>
    <mergeCell ref="BJ1179:BK1180"/>
    <mergeCell ref="BH1179:BI1180"/>
    <mergeCell ref="BF1179:BG1180"/>
    <mergeCell ref="BD1179:BE1180"/>
    <mergeCell ref="BB1179:BC1180"/>
    <mergeCell ref="AZ1179:BA1180"/>
    <mergeCell ref="AX1179:AY1180"/>
    <mergeCell ref="AV1179:AW1180"/>
    <mergeCell ref="F1179:F1180"/>
    <mergeCell ref="BJ1175:BK1176"/>
    <mergeCell ref="BH1175:BI1176"/>
    <mergeCell ref="BF1175:BG1176"/>
    <mergeCell ref="BD1175:BE1176"/>
    <mergeCell ref="BB1175:BC1176"/>
    <mergeCell ref="AZ1175:BA1176"/>
    <mergeCell ref="AX1175:AY1176"/>
    <mergeCell ref="AV1175:AW1176"/>
    <mergeCell ref="P1177:Q1178"/>
    <mergeCell ref="N1177:O1178"/>
    <mergeCell ref="L1177:M1178"/>
    <mergeCell ref="AN1177:AO1178"/>
    <mergeCell ref="AL1177:AM1178"/>
    <mergeCell ref="AJ1177:AK1178"/>
    <mergeCell ref="AH1177:AI1178"/>
    <mergeCell ref="J1177:K1178"/>
    <mergeCell ref="H1177:I1178"/>
    <mergeCell ref="F1177:F1178"/>
    <mergeCell ref="G1177:G1178"/>
    <mergeCell ref="AB1177:AC1178"/>
    <mergeCell ref="Z1177:AA1178"/>
    <mergeCell ref="X1177:Y1178"/>
    <mergeCell ref="V1177:W1178"/>
    <mergeCell ref="T1177:U1178"/>
    <mergeCell ref="R1177:S1178"/>
    <mergeCell ref="AF1177:AG1178"/>
    <mergeCell ref="AD1177:AE1178"/>
    <mergeCell ref="AZ1177:BA1178"/>
    <mergeCell ref="AX1177:AY1178"/>
    <mergeCell ref="AV1177:AW1178"/>
    <mergeCell ref="AT1177:AU1178"/>
    <mergeCell ref="AR1177:AS1178"/>
    <mergeCell ref="AP1177:AQ1178"/>
    <mergeCell ref="C1173:D1173"/>
    <mergeCell ref="G1173:G1174"/>
    <mergeCell ref="X1173:Y1174"/>
    <mergeCell ref="V1173:W1174"/>
    <mergeCell ref="T1173:U1174"/>
    <mergeCell ref="R1173:S1174"/>
    <mergeCell ref="P1173:Q1174"/>
    <mergeCell ref="N1173:O1174"/>
    <mergeCell ref="AJ1173:AK1174"/>
    <mergeCell ref="AH1173:AI1174"/>
    <mergeCell ref="AF1173:AG1174"/>
    <mergeCell ref="AD1173:AE1174"/>
    <mergeCell ref="AB1173:AC1174"/>
    <mergeCell ref="Z1173:AA1174"/>
    <mergeCell ref="AV1173:AW1174"/>
    <mergeCell ref="AT1173:AU1174"/>
    <mergeCell ref="AR1173:AS1174"/>
    <mergeCell ref="AP1173:AQ1174"/>
    <mergeCell ref="AN1173:AO1174"/>
    <mergeCell ref="AL1173:AM1174"/>
    <mergeCell ref="B1175:B1176"/>
    <mergeCell ref="C1174:D1174"/>
    <mergeCell ref="B1173:B1174"/>
    <mergeCell ref="AX1173:AY1174"/>
    <mergeCell ref="J1175:K1176"/>
    <mergeCell ref="H1175:I1176"/>
    <mergeCell ref="F1175:F1176"/>
    <mergeCell ref="E1175:E1176"/>
    <mergeCell ref="C1175:D1175"/>
    <mergeCell ref="G1175:G1176"/>
    <mergeCell ref="C1176:D1176"/>
    <mergeCell ref="V1175:W1176"/>
    <mergeCell ref="T1175:U1176"/>
    <mergeCell ref="R1175:S1176"/>
    <mergeCell ref="P1175:Q1176"/>
    <mergeCell ref="N1175:O1176"/>
    <mergeCell ref="L1175:M1176"/>
    <mergeCell ref="AH1175:AI1176"/>
    <mergeCell ref="AF1175:AG1176"/>
    <mergeCell ref="AD1175:AE1176"/>
    <mergeCell ref="AB1175:AC1176"/>
    <mergeCell ref="Z1175:AA1176"/>
    <mergeCell ref="X1175:Y1176"/>
    <mergeCell ref="AT1175:AU1176"/>
    <mergeCell ref="AR1175:AS1176"/>
    <mergeCell ref="AP1175:AQ1176"/>
    <mergeCell ref="AN1175:AO1176"/>
    <mergeCell ref="AL1175:AM1176"/>
    <mergeCell ref="AJ1175:AK1176"/>
    <mergeCell ref="C1169:D1169"/>
    <mergeCell ref="G1169:G1170"/>
    <mergeCell ref="X1169:Y1170"/>
    <mergeCell ref="V1169:W1170"/>
    <mergeCell ref="T1169:U1170"/>
    <mergeCell ref="R1169:S1170"/>
    <mergeCell ref="P1169:Q1170"/>
    <mergeCell ref="N1169:O1170"/>
    <mergeCell ref="AJ1169:AK1170"/>
    <mergeCell ref="AH1169:AI1170"/>
    <mergeCell ref="AF1169:AG1170"/>
    <mergeCell ref="AD1169:AE1170"/>
    <mergeCell ref="AB1169:AC1170"/>
    <mergeCell ref="Z1169:AA1170"/>
    <mergeCell ref="AV1169:AW1170"/>
    <mergeCell ref="AT1169:AU1170"/>
    <mergeCell ref="AR1169:AS1170"/>
    <mergeCell ref="AP1169:AQ1170"/>
    <mergeCell ref="AN1169:AO1170"/>
    <mergeCell ref="AL1169:AM1170"/>
    <mergeCell ref="B1171:B1172"/>
    <mergeCell ref="C1170:D1170"/>
    <mergeCell ref="BL1169:BN1170"/>
    <mergeCell ref="BJ1169:BK1170"/>
    <mergeCell ref="BH1169:BI1170"/>
    <mergeCell ref="BF1169:BG1170"/>
    <mergeCell ref="BD1169:BE1170"/>
    <mergeCell ref="BB1169:BC1170"/>
    <mergeCell ref="AZ1169:BA1170"/>
    <mergeCell ref="AX1169:AY1170"/>
    <mergeCell ref="L1171:M1172"/>
    <mergeCell ref="J1171:K1172"/>
    <mergeCell ref="H1171:I1172"/>
    <mergeCell ref="F1171:F1172"/>
    <mergeCell ref="E1171:E1172"/>
    <mergeCell ref="C1171:D1171"/>
    <mergeCell ref="G1171:G1172"/>
    <mergeCell ref="X1171:Y1172"/>
    <mergeCell ref="V1171:W1172"/>
    <mergeCell ref="T1171:U1172"/>
    <mergeCell ref="R1171:S1172"/>
    <mergeCell ref="P1171:Q1172"/>
    <mergeCell ref="N1171:O1172"/>
    <mergeCell ref="AJ1171:AK1172"/>
    <mergeCell ref="AH1171:AI1172"/>
    <mergeCell ref="AF1171:AG1172"/>
    <mergeCell ref="AD1171:AE1172"/>
    <mergeCell ref="AB1171:AC1172"/>
    <mergeCell ref="Z1171:AA1172"/>
    <mergeCell ref="AV1171:AW1172"/>
    <mergeCell ref="AT1171:AU1172"/>
    <mergeCell ref="AR1171:AS1172"/>
    <mergeCell ref="AP1171:AQ1172"/>
    <mergeCell ref="AN1171:AO1172"/>
    <mergeCell ref="AL1171:AM1172"/>
    <mergeCell ref="B1169:B1170"/>
    <mergeCell ref="C1172:D1172"/>
    <mergeCell ref="BL1171:BN1172"/>
    <mergeCell ref="BJ1171:BK1172"/>
    <mergeCell ref="BH1171:BI1172"/>
    <mergeCell ref="BF1171:BG1172"/>
    <mergeCell ref="BD1171:BE1172"/>
    <mergeCell ref="BB1171:BC1172"/>
    <mergeCell ref="AZ1171:BA1172"/>
    <mergeCell ref="C1165:D1165"/>
    <mergeCell ref="G1165:G1166"/>
    <mergeCell ref="X1165:Y1166"/>
    <mergeCell ref="V1165:W1166"/>
    <mergeCell ref="T1165:U1166"/>
    <mergeCell ref="R1165:S1166"/>
    <mergeCell ref="P1165:Q1166"/>
    <mergeCell ref="N1165:O1166"/>
    <mergeCell ref="AJ1165:AK1166"/>
    <mergeCell ref="AH1165:AI1166"/>
    <mergeCell ref="AF1165:AG1166"/>
    <mergeCell ref="AD1165:AE1166"/>
    <mergeCell ref="AB1165:AC1166"/>
    <mergeCell ref="Z1165:AA1166"/>
    <mergeCell ref="AV1165:AW1166"/>
    <mergeCell ref="AT1165:AU1166"/>
    <mergeCell ref="AR1165:AS1166"/>
    <mergeCell ref="AP1165:AQ1166"/>
    <mergeCell ref="AN1165:AO1166"/>
    <mergeCell ref="AL1165:AM1166"/>
    <mergeCell ref="B1167:B1168"/>
    <mergeCell ref="C1166:D1166"/>
    <mergeCell ref="BJ1165:BK1166"/>
    <mergeCell ref="BH1165:BI1166"/>
    <mergeCell ref="BF1165:BG1166"/>
    <mergeCell ref="BD1165:BE1166"/>
    <mergeCell ref="BB1165:BC1166"/>
    <mergeCell ref="AZ1165:BA1166"/>
    <mergeCell ref="AX1165:AY1166"/>
    <mergeCell ref="L1167:M1168"/>
    <mergeCell ref="J1167:K1168"/>
    <mergeCell ref="H1167:I1168"/>
    <mergeCell ref="F1167:F1168"/>
    <mergeCell ref="E1167:E1168"/>
    <mergeCell ref="C1167:D1167"/>
    <mergeCell ref="G1167:G1168"/>
    <mergeCell ref="X1167:Y1168"/>
    <mergeCell ref="V1167:W1168"/>
    <mergeCell ref="T1167:U1168"/>
    <mergeCell ref="R1167:S1168"/>
    <mergeCell ref="P1167:Q1168"/>
    <mergeCell ref="N1167:O1168"/>
    <mergeCell ref="AJ1167:AK1168"/>
    <mergeCell ref="AH1167:AI1168"/>
    <mergeCell ref="AF1167:AG1168"/>
    <mergeCell ref="AD1167:AE1168"/>
    <mergeCell ref="AB1167:AC1168"/>
    <mergeCell ref="Z1167:AA1168"/>
    <mergeCell ref="AV1167:AW1168"/>
    <mergeCell ref="AT1167:AU1168"/>
    <mergeCell ref="AR1167:AS1168"/>
    <mergeCell ref="AP1167:AQ1168"/>
    <mergeCell ref="AN1167:AO1168"/>
    <mergeCell ref="AL1167:AM1168"/>
    <mergeCell ref="B1165:B1166"/>
    <mergeCell ref="C1168:D1168"/>
    <mergeCell ref="BJ1167:BK1168"/>
    <mergeCell ref="BH1167:BI1168"/>
    <mergeCell ref="BF1167:BG1168"/>
    <mergeCell ref="BD1167:BE1168"/>
    <mergeCell ref="BB1167:BC1168"/>
    <mergeCell ref="AZ1167:BA1168"/>
    <mergeCell ref="AX1167:AY1168"/>
    <mergeCell ref="C1161:D1161"/>
    <mergeCell ref="G1161:G1162"/>
    <mergeCell ref="X1161:Y1162"/>
    <mergeCell ref="V1161:W1162"/>
    <mergeCell ref="T1161:U1162"/>
    <mergeCell ref="R1161:S1162"/>
    <mergeCell ref="P1161:Q1162"/>
    <mergeCell ref="N1161:O1162"/>
    <mergeCell ref="AJ1161:AK1162"/>
    <mergeCell ref="AH1161:AI1162"/>
    <mergeCell ref="AF1161:AG1162"/>
    <mergeCell ref="AD1161:AE1162"/>
    <mergeCell ref="AB1161:AC1162"/>
    <mergeCell ref="Z1161:AA1162"/>
    <mergeCell ref="AV1161:AW1162"/>
    <mergeCell ref="AT1161:AU1162"/>
    <mergeCell ref="AR1161:AS1162"/>
    <mergeCell ref="AP1161:AQ1162"/>
    <mergeCell ref="AN1161:AO1162"/>
    <mergeCell ref="AL1161:AM1162"/>
    <mergeCell ref="B1163:B1164"/>
    <mergeCell ref="C1162:D1162"/>
    <mergeCell ref="BL1161:BN1162"/>
    <mergeCell ref="BJ1161:BK1162"/>
    <mergeCell ref="BH1161:BI1162"/>
    <mergeCell ref="BF1161:BG1162"/>
    <mergeCell ref="BD1161:BE1162"/>
    <mergeCell ref="BB1161:BC1162"/>
    <mergeCell ref="AZ1161:BA1162"/>
    <mergeCell ref="AX1161:AY1162"/>
    <mergeCell ref="L1163:M1164"/>
    <mergeCell ref="J1163:K1164"/>
    <mergeCell ref="H1163:I1164"/>
    <mergeCell ref="F1163:F1164"/>
    <mergeCell ref="E1163:E1164"/>
    <mergeCell ref="C1163:D1163"/>
    <mergeCell ref="G1163:G1164"/>
    <mergeCell ref="X1163:Y1164"/>
    <mergeCell ref="V1163:W1164"/>
    <mergeCell ref="T1163:U1164"/>
    <mergeCell ref="R1163:S1164"/>
    <mergeCell ref="P1163:Q1164"/>
    <mergeCell ref="N1163:O1164"/>
    <mergeCell ref="AJ1163:AK1164"/>
    <mergeCell ref="AH1163:AI1164"/>
    <mergeCell ref="AF1163:AG1164"/>
    <mergeCell ref="AD1163:AE1164"/>
    <mergeCell ref="AB1163:AC1164"/>
    <mergeCell ref="Z1163:AA1164"/>
    <mergeCell ref="AV1163:AW1164"/>
    <mergeCell ref="AT1163:AU1164"/>
    <mergeCell ref="AR1163:AS1164"/>
    <mergeCell ref="AP1163:AQ1164"/>
    <mergeCell ref="AN1163:AO1164"/>
    <mergeCell ref="AL1163:AM1164"/>
    <mergeCell ref="B1161:B1162"/>
    <mergeCell ref="C1164:D1164"/>
    <mergeCell ref="BL1163:BN1164"/>
    <mergeCell ref="BJ1163:BK1164"/>
    <mergeCell ref="BH1163:BI1164"/>
    <mergeCell ref="BF1163:BG1164"/>
    <mergeCell ref="BD1163:BE1164"/>
    <mergeCell ref="BB1163:BC1164"/>
    <mergeCell ref="AZ1163:BA1164"/>
    <mergeCell ref="C1157:D1157"/>
    <mergeCell ref="G1157:G1158"/>
    <mergeCell ref="X1157:Y1158"/>
    <mergeCell ref="V1157:W1158"/>
    <mergeCell ref="T1157:U1158"/>
    <mergeCell ref="R1157:S1158"/>
    <mergeCell ref="P1157:Q1158"/>
    <mergeCell ref="N1157:O1158"/>
    <mergeCell ref="AJ1157:AK1158"/>
    <mergeCell ref="AH1157:AI1158"/>
    <mergeCell ref="AF1157:AG1158"/>
    <mergeCell ref="AD1157:AE1158"/>
    <mergeCell ref="AB1157:AC1158"/>
    <mergeCell ref="Z1157:AA1158"/>
    <mergeCell ref="AV1157:AW1158"/>
    <mergeCell ref="AT1157:AU1158"/>
    <mergeCell ref="AR1157:AS1158"/>
    <mergeCell ref="AP1157:AQ1158"/>
    <mergeCell ref="AN1157:AO1158"/>
    <mergeCell ref="AL1157:AM1158"/>
    <mergeCell ref="B1159:B1160"/>
    <mergeCell ref="C1158:D1158"/>
    <mergeCell ref="BJ1157:BK1158"/>
    <mergeCell ref="BH1157:BI1158"/>
    <mergeCell ref="BF1157:BG1158"/>
    <mergeCell ref="BD1157:BE1158"/>
    <mergeCell ref="BB1157:BC1158"/>
    <mergeCell ref="AZ1157:BA1158"/>
    <mergeCell ref="AX1157:AY1158"/>
    <mergeCell ref="L1159:M1160"/>
    <mergeCell ref="J1159:K1160"/>
    <mergeCell ref="H1159:I1160"/>
    <mergeCell ref="F1159:F1160"/>
    <mergeCell ref="E1159:E1160"/>
    <mergeCell ref="C1159:D1159"/>
    <mergeCell ref="G1159:G1160"/>
    <mergeCell ref="X1159:Y1160"/>
    <mergeCell ref="V1159:W1160"/>
    <mergeCell ref="T1159:U1160"/>
    <mergeCell ref="R1159:S1160"/>
    <mergeCell ref="P1159:Q1160"/>
    <mergeCell ref="N1159:O1160"/>
    <mergeCell ref="AJ1159:AK1160"/>
    <mergeCell ref="AH1159:AI1160"/>
    <mergeCell ref="AF1159:AG1160"/>
    <mergeCell ref="AD1159:AE1160"/>
    <mergeCell ref="AB1159:AC1160"/>
    <mergeCell ref="Z1159:AA1160"/>
    <mergeCell ref="AV1159:AW1160"/>
    <mergeCell ref="AT1159:AU1160"/>
    <mergeCell ref="AR1159:AS1160"/>
    <mergeCell ref="AP1159:AQ1160"/>
    <mergeCell ref="AN1159:AO1160"/>
    <mergeCell ref="AL1159:AM1160"/>
    <mergeCell ref="B1157:B1158"/>
    <mergeCell ref="C1160:D1160"/>
    <mergeCell ref="BJ1159:BK1160"/>
    <mergeCell ref="BH1159:BI1160"/>
    <mergeCell ref="BF1159:BG1160"/>
    <mergeCell ref="BD1159:BE1160"/>
    <mergeCell ref="BB1159:BC1160"/>
    <mergeCell ref="AZ1159:BA1160"/>
    <mergeCell ref="AX1159:AY1160"/>
    <mergeCell ref="C1153:D1153"/>
    <mergeCell ref="G1153:G1154"/>
    <mergeCell ref="X1153:Y1154"/>
    <mergeCell ref="V1153:W1154"/>
    <mergeCell ref="T1153:U1154"/>
    <mergeCell ref="R1153:S1154"/>
    <mergeCell ref="P1153:Q1154"/>
    <mergeCell ref="N1153:O1154"/>
    <mergeCell ref="AJ1153:AK1154"/>
    <mergeCell ref="AH1153:AI1154"/>
    <mergeCell ref="AF1153:AG1154"/>
    <mergeCell ref="AD1153:AE1154"/>
    <mergeCell ref="AB1153:AC1154"/>
    <mergeCell ref="Z1153:AA1154"/>
    <mergeCell ref="AV1153:AW1154"/>
    <mergeCell ref="AT1153:AU1154"/>
    <mergeCell ref="AR1153:AS1154"/>
    <mergeCell ref="AP1153:AQ1154"/>
    <mergeCell ref="AN1153:AO1154"/>
    <mergeCell ref="AL1153:AM1154"/>
    <mergeCell ref="B1155:B1156"/>
    <mergeCell ref="C1154:D1154"/>
    <mergeCell ref="BL1153:BN1154"/>
    <mergeCell ref="BJ1153:BK1154"/>
    <mergeCell ref="BH1153:BI1154"/>
    <mergeCell ref="BF1153:BG1154"/>
    <mergeCell ref="BD1153:BE1154"/>
    <mergeCell ref="BB1153:BC1154"/>
    <mergeCell ref="AZ1153:BA1154"/>
    <mergeCell ref="AX1153:AY1154"/>
    <mergeCell ref="L1155:M1156"/>
    <mergeCell ref="J1155:K1156"/>
    <mergeCell ref="H1155:I1156"/>
    <mergeCell ref="F1155:F1156"/>
    <mergeCell ref="E1155:E1156"/>
    <mergeCell ref="C1155:D1155"/>
    <mergeCell ref="G1155:G1156"/>
    <mergeCell ref="X1155:Y1156"/>
    <mergeCell ref="V1155:W1156"/>
    <mergeCell ref="T1155:U1156"/>
    <mergeCell ref="R1155:S1156"/>
    <mergeCell ref="P1155:Q1156"/>
    <mergeCell ref="N1155:O1156"/>
    <mergeCell ref="AJ1155:AK1156"/>
    <mergeCell ref="AH1155:AI1156"/>
    <mergeCell ref="AF1155:AG1156"/>
    <mergeCell ref="AD1155:AE1156"/>
    <mergeCell ref="AB1155:AC1156"/>
    <mergeCell ref="Z1155:AA1156"/>
    <mergeCell ref="AV1155:AW1156"/>
    <mergeCell ref="AT1155:AU1156"/>
    <mergeCell ref="AR1155:AS1156"/>
    <mergeCell ref="AP1155:AQ1156"/>
    <mergeCell ref="AN1155:AO1156"/>
    <mergeCell ref="AL1155:AM1156"/>
    <mergeCell ref="B1153:B1154"/>
    <mergeCell ref="C1156:D1156"/>
    <mergeCell ref="BL1155:BN1156"/>
    <mergeCell ref="BJ1155:BK1156"/>
    <mergeCell ref="BH1155:BI1156"/>
    <mergeCell ref="BF1155:BG1156"/>
    <mergeCell ref="BD1155:BE1156"/>
    <mergeCell ref="BB1155:BC1156"/>
    <mergeCell ref="AZ1155:BA1156"/>
    <mergeCell ref="C1149:D1149"/>
    <mergeCell ref="G1149:G1150"/>
    <mergeCell ref="X1149:Y1150"/>
    <mergeCell ref="V1149:W1150"/>
    <mergeCell ref="T1149:U1150"/>
    <mergeCell ref="R1149:S1150"/>
    <mergeCell ref="P1149:Q1150"/>
    <mergeCell ref="N1149:O1150"/>
    <mergeCell ref="AJ1149:AK1150"/>
    <mergeCell ref="AH1149:AI1150"/>
    <mergeCell ref="AF1149:AG1150"/>
    <mergeCell ref="AD1149:AE1150"/>
    <mergeCell ref="AB1149:AC1150"/>
    <mergeCell ref="Z1149:AA1150"/>
    <mergeCell ref="AV1149:AW1150"/>
    <mergeCell ref="AT1149:AU1150"/>
    <mergeCell ref="AR1149:AS1150"/>
    <mergeCell ref="AP1149:AQ1150"/>
    <mergeCell ref="AN1149:AO1150"/>
    <mergeCell ref="AL1149:AM1150"/>
    <mergeCell ref="B1151:B1152"/>
    <mergeCell ref="C1150:D1150"/>
    <mergeCell ref="BL1149:BN1150"/>
    <mergeCell ref="BJ1149:BK1150"/>
    <mergeCell ref="BH1149:BI1150"/>
    <mergeCell ref="BF1149:BG1150"/>
    <mergeCell ref="BD1149:BE1150"/>
    <mergeCell ref="BB1149:BC1150"/>
    <mergeCell ref="AZ1149:BA1150"/>
    <mergeCell ref="AX1149:AY1150"/>
    <mergeCell ref="L1151:M1152"/>
    <mergeCell ref="J1151:K1152"/>
    <mergeCell ref="H1151:I1152"/>
    <mergeCell ref="F1151:F1152"/>
    <mergeCell ref="E1151:E1152"/>
    <mergeCell ref="C1151:D1151"/>
    <mergeCell ref="G1151:G1152"/>
    <mergeCell ref="X1151:Y1152"/>
    <mergeCell ref="V1151:W1152"/>
    <mergeCell ref="T1151:U1152"/>
    <mergeCell ref="R1151:S1152"/>
    <mergeCell ref="P1151:Q1152"/>
    <mergeCell ref="N1151:O1152"/>
    <mergeCell ref="AJ1151:AK1152"/>
    <mergeCell ref="AH1151:AI1152"/>
    <mergeCell ref="AF1151:AG1152"/>
    <mergeCell ref="AD1151:AE1152"/>
    <mergeCell ref="AB1151:AC1152"/>
    <mergeCell ref="Z1151:AA1152"/>
    <mergeCell ref="AV1151:AW1152"/>
    <mergeCell ref="AT1151:AU1152"/>
    <mergeCell ref="AR1151:AS1152"/>
    <mergeCell ref="AP1151:AQ1152"/>
    <mergeCell ref="AN1151:AO1152"/>
    <mergeCell ref="AL1151:AM1152"/>
    <mergeCell ref="B1149:B1150"/>
    <mergeCell ref="C1152:D1152"/>
    <mergeCell ref="BL1151:BN1152"/>
    <mergeCell ref="BJ1151:BK1152"/>
    <mergeCell ref="BH1151:BI1152"/>
    <mergeCell ref="BF1151:BG1152"/>
    <mergeCell ref="BD1151:BE1152"/>
    <mergeCell ref="BB1151:BC1152"/>
    <mergeCell ref="AZ1151:BA1152"/>
    <mergeCell ref="B1147:B1148"/>
    <mergeCell ref="C1146:D1146"/>
    <mergeCell ref="BL1145:BN1146"/>
    <mergeCell ref="BJ1145:BK1146"/>
    <mergeCell ref="BH1145:BI1146"/>
    <mergeCell ref="BF1145:BG1146"/>
    <mergeCell ref="BD1145:BE1146"/>
    <mergeCell ref="BB1145:BC1146"/>
    <mergeCell ref="AZ1145:BA1146"/>
    <mergeCell ref="AX1145:AY1146"/>
    <mergeCell ref="L1147:M1148"/>
    <mergeCell ref="J1147:K1148"/>
    <mergeCell ref="H1147:I1148"/>
    <mergeCell ref="F1147:F1148"/>
    <mergeCell ref="E1147:E1148"/>
    <mergeCell ref="C1147:D1147"/>
    <mergeCell ref="G1147:G1148"/>
    <mergeCell ref="X1147:Y1148"/>
    <mergeCell ref="V1147:W1148"/>
    <mergeCell ref="T1147:U1148"/>
    <mergeCell ref="R1147:S1148"/>
    <mergeCell ref="P1147:Q1148"/>
    <mergeCell ref="N1147:O1148"/>
    <mergeCell ref="AJ1147:AK1148"/>
    <mergeCell ref="AH1147:AI1148"/>
    <mergeCell ref="AF1147:AG1148"/>
    <mergeCell ref="AD1147:AE1148"/>
    <mergeCell ref="AB1147:AC1148"/>
    <mergeCell ref="Z1147:AA1148"/>
    <mergeCell ref="AV1147:AW1148"/>
    <mergeCell ref="AT1147:AU1148"/>
    <mergeCell ref="AR1147:AS1148"/>
    <mergeCell ref="AP1147:AQ1148"/>
    <mergeCell ref="AN1147:AO1148"/>
    <mergeCell ref="AL1147:AM1148"/>
    <mergeCell ref="C1148:D1148"/>
    <mergeCell ref="BL1147:BN1148"/>
    <mergeCell ref="BJ1147:BK1148"/>
    <mergeCell ref="BH1147:BI1148"/>
    <mergeCell ref="BF1147:BG1148"/>
    <mergeCell ref="BD1147:BE1148"/>
    <mergeCell ref="BB1147:BC1148"/>
    <mergeCell ref="AZ1147:BA1148"/>
    <mergeCell ref="AX1147:AY1148"/>
    <mergeCell ref="N1144:O1144"/>
    <mergeCell ref="E1138:AC1138"/>
    <mergeCell ref="R1144:S1144"/>
    <mergeCell ref="H1143:I1144"/>
    <mergeCell ref="BD1140:BM1140"/>
    <mergeCell ref="BA1140:BC1140"/>
    <mergeCell ref="AT1144:AU1144"/>
    <mergeCell ref="AR1144:AS1144"/>
    <mergeCell ref="AB1143:AG1143"/>
    <mergeCell ref="Z1143:AA1144"/>
    <mergeCell ref="X1143:Y1144"/>
    <mergeCell ref="V1143:W1144"/>
    <mergeCell ref="AH1144:AI1144"/>
    <mergeCell ref="J1143:O1143"/>
    <mergeCell ref="T1144:U1144"/>
    <mergeCell ref="AF1144:AG1144"/>
    <mergeCell ref="AD1144:AE1144"/>
    <mergeCell ref="AB1144:AC1144"/>
    <mergeCell ref="BF1143:BK1143"/>
    <mergeCell ref="AZ1143:BE1143"/>
    <mergeCell ref="AT1143:AY1143"/>
    <mergeCell ref="AN1143:AS1143"/>
    <mergeCell ref="AH1143:AM1143"/>
    <mergeCell ref="AP1144:AQ1144"/>
    <mergeCell ref="AN1144:AO1144"/>
    <mergeCell ref="R1145:S1146"/>
    <mergeCell ref="P1145:Q1146"/>
    <mergeCell ref="N1145:O1146"/>
    <mergeCell ref="L1145:M1146"/>
    <mergeCell ref="G1145:G1146"/>
    <mergeCell ref="AJ1145:AK1146"/>
    <mergeCell ref="F1145:F1146"/>
    <mergeCell ref="E1145:E1146"/>
    <mergeCell ref="L1144:M1144"/>
    <mergeCell ref="AN1145:AO1146"/>
    <mergeCell ref="AL1145:AM1146"/>
    <mergeCell ref="E1140:AC1140"/>
    <mergeCell ref="L1149:M1150"/>
    <mergeCell ref="J1149:K1150"/>
    <mergeCell ref="H1149:I1150"/>
    <mergeCell ref="F1149:F1150"/>
    <mergeCell ref="E1149:E1150"/>
    <mergeCell ref="AX1151:AY1152"/>
    <mergeCell ref="AH1228:AI1229"/>
    <mergeCell ref="L1153:M1154"/>
    <mergeCell ref="J1153:K1154"/>
    <mergeCell ref="H1153:I1154"/>
    <mergeCell ref="F1153:F1154"/>
    <mergeCell ref="E1153:E1154"/>
    <mergeCell ref="AX1155:AY1156"/>
    <mergeCell ref="L1157:M1158"/>
    <mergeCell ref="J1157:K1158"/>
    <mergeCell ref="H1157:I1158"/>
    <mergeCell ref="F1157:F1158"/>
    <mergeCell ref="E1157:E1158"/>
    <mergeCell ref="L1161:M1162"/>
    <mergeCell ref="J1161:K1162"/>
    <mergeCell ref="L1236:M1237"/>
    <mergeCell ref="J1236:K1237"/>
    <mergeCell ref="BL1175:BN1176"/>
    <mergeCell ref="W1257:Y1257"/>
    <mergeCell ref="AX1254:AY1254"/>
    <mergeCell ref="V1252:W1253"/>
    <mergeCell ref="T1252:U1253"/>
    <mergeCell ref="AN1252:AO1253"/>
    <mergeCell ref="AL1252:AM1253"/>
    <mergeCell ref="R1254:S1254"/>
    <mergeCell ref="AN1254:AO1254"/>
    <mergeCell ref="AB1252:AC1253"/>
    <mergeCell ref="G1143:G1144"/>
    <mergeCell ref="F1143:F1144"/>
    <mergeCell ref="P1143:U1143"/>
    <mergeCell ref="H1161:I1162"/>
    <mergeCell ref="F1161:F1162"/>
    <mergeCell ref="E1161:E1162"/>
    <mergeCell ref="AX1163:AY1164"/>
    <mergeCell ref="L1165:M1166"/>
    <mergeCell ref="J1165:K1166"/>
    <mergeCell ref="H1165:I1166"/>
    <mergeCell ref="F1165:F1166"/>
    <mergeCell ref="E1165:E1166"/>
    <mergeCell ref="L1169:M1170"/>
    <mergeCell ref="J1169:K1170"/>
    <mergeCell ref="H1169:I1170"/>
    <mergeCell ref="F1169:F1170"/>
    <mergeCell ref="E1169:E1170"/>
    <mergeCell ref="AX1171:AY1172"/>
    <mergeCell ref="L1173:M1174"/>
    <mergeCell ref="J1173:K1174"/>
    <mergeCell ref="H1173:I1174"/>
    <mergeCell ref="F1173:F1174"/>
    <mergeCell ref="E1173:E1174"/>
    <mergeCell ref="P1181:Q1182"/>
    <mergeCell ref="N1181:O1182"/>
    <mergeCell ref="L1181:M1182"/>
    <mergeCell ref="AN1181:AO1182"/>
    <mergeCell ref="AL1181:AM1182"/>
    <mergeCell ref="AJ1181:AK1182"/>
    <mergeCell ref="AH1181:AI1182"/>
    <mergeCell ref="J1181:K1182"/>
    <mergeCell ref="H1181:I1182"/>
    <mergeCell ref="AJ1220:AK1221"/>
    <mergeCell ref="AH1220:AI1221"/>
    <mergeCell ref="P1252:Q1253"/>
    <mergeCell ref="AB1181:AC1182"/>
    <mergeCell ref="Z1181:AA1182"/>
    <mergeCell ref="X1181:Y1182"/>
    <mergeCell ref="V1181:W1182"/>
    <mergeCell ref="T1181:U1182"/>
    <mergeCell ref="R1181:S1182"/>
    <mergeCell ref="AF1181:AG1182"/>
    <mergeCell ref="AD1181:AE1182"/>
    <mergeCell ref="N1189:O1190"/>
    <mergeCell ref="L1189:M1190"/>
    <mergeCell ref="J1189:K1190"/>
    <mergeCell ref="H1189:I1190"/>
    <mergeCell ref="D1189:E1190"/>
    <mergeCell ref="L1192:M1192"/>
    <mergeCell ref="J1192:K1192"/>
    <mergeCell ref="D1192:E1192"/>
    <mergeCell ref="D1196:E1196"/>
    <mergeCell ref="AL1224:AM1225"/>
    <mergeCell ref="AJ1224:AK1225"/>
    <mergeCell ref="AH1224:AI1225"/>
    <mergeCell ref="AF1224:AG1225"/>
    <mergeCell ref="N1232:O1233"/>
    <mergeCell ref="F1230:F1231"/>
    <mergeCell ref="T1230:U1231"/>
    <mergeCell ref="R1230:S1231"/>
    <mergeCell ref="L1232:M1233"/>
    <mergeCell ref="J1232:K1233"/>
    <mergeCell ref="P1230:Q1231"/>
    <mergeCell ref="N1230:O1231"/>
    <mergeCell ref="J1230:K1231"/>
    <mergeCell ref="H1230:I1231"/>
    <mergeCell ref="AL1230:AM1231"/>
    <mergeCell ref="AD1232:AE1233"/>
    <mergeCell ref="AL1232:AM1233"/>
    <mergeCell ref="AF1232:AG1233"/>
    <mergeCell ref="X1232:Y1233"/>
    <mergeCell ref="Z1232:AA1233"/>
    <mergeCell ref="V1232:W1233"/>
    <mergeCell ref="H1236:I1237"/>
    <mergeCell ref="J1234:K1235"/>
    <mergeCell ref="H1234:I1235"/>
    <mergeCell ref="AL1234:AM1235"/>
    <mergeCell ref="AL1236:AM1237"/>
    <mergeCell ref="AF1236:AG1237"/>
    <mergeCell ref="AD1236:AE1237"/>
    <mergeCell ref="N1236:O1237"/>
    <mergeCell ref="V1236:W1237"/>
    <mergeCell ref="AJ1236:AK1237"/>
    <mergeCell ref="AH1236:AI1237"/>
    <mergeCell ref="J1252:K1253"/>
    <mergeCell ref="H1252:I1253"/>
    <mergeCell ref="D1252:E1253"/>
    <mergeCell ref="C1244:D1244"/>
    <mergeCell ref="J1240:K1241"/>
    <mergeCell ref="H1240:I1241"/>
    <mergeCell ref="E1240:E1241"/>
    <mergeCell ref="C1240:D1240"/>
    <mergeCell ref="E1236:E1237"/>
    <mergeCell ref="C1236:D1236"/>
    <mergeCell ref="E1232:E1233"/>
    <mergeCell ref="C1232:D1232"/>
    <mergeCell ref="D1259:E1259"/>
    <mergeCell ref="N1255:O1255"/>
    <mergeCell ref="L1255:M1255"/>
    <mergeCell ref="J1255:K1255"/>
    <mergeCell ref="D1255:E1255"/>
    <mergeCell ref="AV1254:AW1254"/>
    <mergeCell ref="AT1254:AU1254"/>
    <mergeCell ref="AH1254:AI1254"/>
    <mergeCell ref="AF1254:AG1254"/>
    <mergeCell ref="AD1254:AE1254"/>
    <mergeCell ref="BH1252:BI1253"/>
    <mergeCell ref="B1259:C1259"/>
    <mergeCell ref="O1257:R1257"/>
    <mergeCell ref="L1257:N1257"/>
    <mergeCell ref="H1257:J1257"/>
    <mergeCell ref="D1257:E1257"/>
    <mergeCell ref="B1257:C1257"/>
    <mergeCell ref="O1259:R1259"/>
    <mergeCell ref="L1259:N1259"/>
    <mergeCell ref="H1259:J1259"/>
    <mergeCell ref="AF1208:AG1209"/>
    <mergeCell ref="BF1207:BG1207"/>
    <mergeCell ref="BD1207:BE1207"/>
    <mergeCell ref="BB1207:BC1207"/>
    <mergeCell ref="BA1260:BN1260"/>
    <mergeCell ref="BD1254:BE1254"/>
    <mergeCell ref="BB1254:BC1254"/>
    <mergeCell ref="BB1246:BC1247"/>
    <mergeCell ref="BL1252:BN1253"/>
    <mergeCell ref="BJ1252:BK1253"/>
    <mergeCell ref="AP1208:AQ1209"/>
    <mergeCell ref="AN1208:AO1209"/>
    <mergeCell ref="AL1208:AM1209"/>
    <mergeCell ref="AH1208:AI1209"/>
    <mergeCell ref="AJ1208:AK1209"/>
    <mergeCell ref="AR1208:AS1209"/>
    <mergeCell ref="AZ1207:BA1207"/>
    <mergeCell ref="AX1207:AY1207"/>
    <mergeCell ref="AV1207:AW1207"/>
    <mergeCell ref="AT1207:AU1207"/>
    <mergeCell ref="AZ1208:BA1209"/>
    <mergeCell ref="AX1208:AY1209"/>
    <mergeCell ref="AV1208:AW1209"/>
    <mergeCell ref="AT1208:AU1209"/>
    <mergeCell ref="T1210:U1211"/>
    <mergeCell ref="R1210:S1211"/>
    <mergeCell ref="P1210:Q1211"/>
    <mergeCell ref="N1210:O1211"/>
    <mergeCell ref="AD1208:AE1209"/>
    <mergeCell ref="V1208:W1209"/>
    <mergeCell ref="AB1208:AC1209"/>
    <mergeCell ref="Z1208:AA1209"/>
    <mergeCell ref="T1208:U1209"/>
    <mergeCell ref="G1212:G1213"/>
    <mergeCell ref="H1212:I1213"/>
    <mergeCell ref="AN1210:AO1211"/>
    <mergeCell ref="AL1210:AM1211"/>
    <mergeCell ref="AT1210:AU1211"/>
    <mergeCell ref="X1214:Y1215"/>
    <mergeCell ref="V1214:W1215"/>
    <mergeCell ref="V1212:W1213"/>
    <mergeCell ref="AR1212:AS1213"/>
    <mergeCell ref="AP1212:AQ1213"/>
    <mergeCell ref="AN1212:AO1213"/>
    <mergeCell ref="B1252:C1253"/>
    <mergeCell ref="C1247:D1247"/>
    <mergeCell ref="N1252:O1253"/>
    <mergeCell ref="N1246:O1247"/>
    <mergeCell ref="E1246:E1247"/>
    <mergeCell ref="C1246:D1246"/>
    <mergeCell ref="B1254:C1254"/>
    <mergeCell ref="BF1252:BG1253"/>
    <mergeCell ref="BD1252:BE1253"/>
    <mergeCell ref="BB1252:BC1253"/>
    <mergeCell ref="AZ1252:BA1253"/>
    <mergeCell ref="AX1252:AY1253"/>
    <mergeCell ref="AV1252:AW1253"/>
    <mergeCell ref="AT1252:AU1253"/>
    <mergeCell ref="AR1252:AS1253"/>
    <mergeCell ref="AP1252:AQ1253"/>
    <mergeCell ref="X1254:Y1254"/>
    <mergeCell ref="J1254:K1254"/>
    <mergeCell ref="H1254:I1254"/>
    <mergeCell ref="D1254:E1254"/>
    <mergeCell ref="N1254:O1254"/>
    <mergeCell ref="L1254:M1254"/>
    <mergeCell ref="P1254:Q1254"/>
    <mergeCell ref="V1254:W1254"/>
    <mergeCell ref="T1254:U1254"/>
    <mergeCell ref="AP1254:AQ1254"/>
    <mergeCell ref="AL1254:AM1254"/>
    <mergeCell ref="AJ1254:AK1254"/>
    <mergeCell ref="AR1254:AS1254"/>
    <mergeCell ref="AB1254:AC1254"/>
    <mergeCell ref="Z1254:AA1254"/>
    <mergeCell ref="P1246:Q1247"/>
    <mergeCell ref="Z1252:AA1253"/>
    <mergeCell ref="F1246:F1247"/>
    <mergeCell ref="L1246:M1247"/>
    <mergeCell ref="J1246:K1247"/>
    <mergeCell ref="H1246:I1247"/>
    <mergeCell ref="AF1246:AG1247"/>
    <mergeCell ref="AD1246:AE1247"/>
    <mergeCell ref="V1246:W1247"/>
    <mergeCell ref="T1246:U1247"/>
    <mergeCell ref="R1246:S1247"/>
    <mergeCell ref="L1252:M1253"/>
    <mergeCell ref="AJ1252:AK1253"/>
    <mergeCell ref="AH1252:AI1253"/>
    <mergeCell ref="AF1252:AG1253"/>
    <mergeCell ref="AD1252:AE1253"/>
    <mergeCell ref="AB1246:AC1247"/>
    <mergeCell ref="Z1246:AA1247"/>
    <mergeCell ref="R1252:S1253"/>
    <mergeCell ref="B1250:B1251"/>
    <mergeCell ref="C1250:D1250"/>
    <mergeCell ref="E1250:E1251"/>
    <mergeCell ref="F1250:F1251"/>
    <mergeCell ref="G1250:G1251"/>
    <mergeCell ref="H1250:I1251"/>
    <mergeCell ref="J1250:K1251"/>
    <mergeCell ref="L1250:M1251"/>
    <mergeCell ref="N1250:O1251"/>
    <mergeCell ref="P1250:Q1251"/>
    <mergeCell ref="R1250:S1251"/>
    <mergeCell ref="B1248:B1249"/>
    <mergeCell ref="C1248:D1248"/>
    <mergeCell ref="E1248:E1249"/>
    <mergeCell ref="B1244:B1245"/>
    <mergeCell ref="BL1242:BN1243"/>
    <mergeCell ref="BJ1242:BK1243"/>
    <mergeCell ref="BH1242:BI1243"/>
    <mergeCell ref="BF1242:BG1243"/>
    <mergeCell ref="BD1242:BE1243"/>
    <mergeCell ref="BB1242:BC1243"/>
    <mergeCell ref="E1242:E1243"/>
    <mergeCell ref="C1242:D1242"/>
    <mergeCell ref="Z1244:AA1245"/>
    <mergeCell ref="L1244:M1245"/>
    <mergeCell ref="J1244:K1245"/>
    <mergeCell ref="H1244:I1245"/>
    <mergeCell ref="V1244:W1245"/>
    <mergeCell ref="E1244:E1245"/>
    <mergeCell ref="G1244:G1245"/>
    <mergeCell ref="F1244:F1245"/>
    <mergeCell ref="T1244:U1245"/>
    <mergeCell ref="R1244:S1245"/>
    <mergeCell ref="C1245:D1245"/>
    <mergeCell ref="BL1244:BN1245"/>
    <mergeCell ref="BJ1244:BK1245"/>
    <mergeCell ref="BH1244:BI1245"/>
    <mergeCell ref="BF1244:BG1245"/>
    <mergeCell ref="BD1244:BE1245"/>
    <mergeCell ref="BB1244:BC1245"/>
    <mergeCell ref="AJ1244:AK1245"/>
    <mergeCell ref="AD1244:AE1245"/>
    <mergeCell ref="AB1244:AC1245"/>
    <mergeCell ref="AR1246:AS1247"/>
    <mergeCell ref="AP1246:AQ1247"/>
    <mergeCell ref="AN1246:AO1247"/>
    <mergeCell ref="AL1246:AM1247"/>
    <mergeCell ref="AJ1246:AK1247"/>
    <mergeCell ref="X1246:Y1247"/>
    <mergeCell ref="AH1246:AI1247"/>
    <mergeCell ref="B1246:B1247"/>
    <mergeCell ref="BL1246:BN1247"/>
    <mergeCell ref="BJ1246:BK1247"/>
    <mergeCell ref="BH1246:BI1247"/>
    <mergeCell ref="BF1246:BG1247"/>
    <mergeCell ref="BD1246:BE1247"/>
    <mergeCell ref="AT1246:AU1247"/>
    <mergeCell ref="AZ1246:BA1247"/>
    <mergeCell ref="AX1246:AY1247"/>
    <mergeCell ref="AV1246:AW1247"/>
    <mergeCell ref="X1242:Y1243"/>
    <mergeCell ref="P1244:Q1245"/>
    <mergeCell ref="N1244:O1245"/>
    <mergeCell ref="F1242:F1243"/>
    <mergeCell ref="T1242:U1243"/>
    <mergeCell ref="R1242:S1243"/>
    <mergeCell ref="N1242:O1243"/>
    <mergeCell ref="X1244:Y1245"/>
    <mergeCell ref="AN1244:AO1245"/>
    <mergeCell ref="AL1244:AM1245"/>
    <mergeCell ref="AR1242:AS1243"/>
    <mergeCell ref="AP1242:AQ1243"/>
    <mergeCell ref="AN1242:AO1243"/>
    <mergeCell ref="AL1242:AM1243"/>
    <mergeCell ref="AR1244:AS1245"/>
    <mergeCell ref="AP1244:AQ1245"/>
    <mergeCell ref="AH1244:AI1245"/>
    <mergeCell ref="B1240:B1241"/>
    <mergeCell ref="C1241:D1241"/>
    <mergeCell ref="F1240:F1241"/>
    <mergeCell ref="G1240:G1241"/>
    <mergeCell ref="L1240:M1241"/>
    <mergeCell ref="T1240:U1241"/>
    <mergeCell ref="R1240:S1241"/>
    <mergeCell ref="P1240:Q1241"/>
    <mergeCell ref="N1240:O1241"/>
    <mergeCell ref="V1240:W1241"/>
    <mergeCell ref="BL1240:BN1241"/>
    <mergeCell ref="BJ1240:BK1241"/>
    <mergeCell ref="BH1240:BI1241"/>
    <mergeCell ref="BF1240:BG1241"/>
    <mergeCell ref="BD1240:BE1241"/>
    <mergeCell ref="BB1240:BC1241"/>
    <mergeCell ref="AZ1240:BA1241"/>
    <mergeCell ref="AX1240:AY1241"/>
    <mergeCell ref="AV1240:AW1241"/>
    <mergeCell ref="L1242:M1243"/>
    <mergeCell ref="J1242:K1243"/>
    <mergeCell ref="H1242:I1243"/>
    <mergeCell ref="AZ1242:BA1243"/>
    <mergeCell ref="AX1242:AY1243"/>
    <mergeCell ref="AV1242:AW1243"/>
    <mergeCell ref="AH1240:AI1241"/>
    <mergeCell ref="B1242:B1243"/>
    <mergeCell ref="AJ1242:AK1243"/>
    <mergeCell ref="AH1242:AI1243"/>
    <mergeCell ref="AF1242:AG1243"/>
    <mergeCell ref="AD1242:AE1243"/>
    <mergeCell ref="AB1242:AC1243"/>
    <mergeCell ref="Z1242:AA1243"/>
    <mergeCell ref="C1243:D1243"/>
    <mergeCell ref="P1242:Q1243"/>
    <mergeCell ref="V1242:W1243"/>
    <mergeCell ref="AT1240:AU1241"/>
    <mergeCell ref="X1240:Y1241"/>
    <mergeCell ref="AJ1240:AK1241"/>
    <mergeCell ref="AF1240:AG1241"/>
    <mergeCell ref="AD1240:AE1241"/>
    <mergeCell ref="AB1240:AC1241"/>
    <mergeCell ref="Z1240:AA1241"/>
    <mergeCell ref="B1236:B1237"/>
    <mergeCell ref="C1237:D1237"/>
    <mergeCell ref="F1236:F1237"/>
    <mergeCell ref="BL1234:BN1235"/>
    <mergeCell ref="BJ1234:BK1235"/>
    <mergeCell ref="BH1234:BI1235"/>
    <mergeCell ref="BF1234:BG1235"/>
    <mergeCell ref="BD1234:BE1235"/>
    <mergeCell ref="BL1236:BN1237"/>
    <mergeCell ref="BJ1236:BK1237"/>
    <mergeCell ref="BH1236:BI1237"/>
    <mergeCell ref="BF1236:BG1237"/>
    <mergeCell ref="BD1236:BE1237"/>
    <mergeCell ref="BB1236:BC1237"/>
    <mergeCell ref="AZ1236:BA1237"/>
    <mergeCell ref="AX1236:AY1237"/>
    <mergeCell ref="AV1236:AW1237"/>
    <mergeCell ref="L1238:M1239"/>
    <mergeCell ref="J1238:K1239"/>
    <mergeCell ref="H1238:I1239"/>
    <mergeCell ref="AZ1238:BA1239"/>
    <mergeCell ref="AX1238:AY1239"/>
    <mergeCell ref="AV1238:AW1239"/>
    <mergeCell ref="X1236:Y1237"/>
    <mergeCell ref="E1238:E1239"/>
    <mergeCell ref="C1238:D1238"/>
    <mergeCell ref="B1238:B1239"/>
    <mergeCell ref="AJ1238:AK1239"/>
    <mergeCell ref="AH1238:AI1239"/>
    <mergeCell ref="AF1238:AG1239"/>
    <mergeCell ref="AD1238:AE1239"/>
    <mergeCell ref="AB1238:AC1239"/>
    <mergeCell ref="Z1238:AA1239"/>
    <mergeCell ref="C1239:D1239"/>
    <mergeCell ref="BL1238:BN1239"/>
    <mergeCell ref="BJ1238:BK1239"/>
    <mergeCell ref="BH1238:BI1239"/>
    <mergeCell ref="BF1238:BG1239"/>
    <mergeCell ref="BD1238:BE1239"/>
    <mergeCell ref="BB1238:BC1239"/>
    <mergeCell ref="F1238:F1239"/>
    <mergeCell ref="T1238:U1239"/>
    <mergeCell ref="R1238:S1239"/>
    <mergeCell ref="P1238:Q1239"/>
    <mergeCell ref="N1238:O1239"/>
    <mergeCell ref="X1238:Y1239"/>
    <mergeCell ref="G1238:G1239"/>
    <mergeCell ref="V1238:W1239"/>
    <mergeCell ref="AR1238:AS1239"/>
    <mergeCell ref="AP1238:AQ1239"/>
    <mergeCell ref="AN1238:AO1239"/>
    <mergeCell ref="AL1238:AM1239"/>
    <mergeCell ref="AT1238:AU1239"/>
    <mergeCell ref="T1236:U1237"/>
    <mergeCell ref="R1236:S1237"/>
    <mergeCell ref="P1236:Q1237"/>
    <mergeCell ref="AB1236:AC1237"/>
    <mergeCell ref="V1234:W1235"/>
    <mergeCell ref="Z1236:AA1237"/>
    <mergeCell ref="F1234:F1235"/>
    <mergeCell ref="T1234:U1235"/>
    <mergeCell ref="R1234:S1235"/>
    <mergeCell ref="B1232:B1233"/>
    <mergeCell ref="C1233:D1233"/>
    <mergeCell ref="F1232:F1233"/>
    <mergeCell ref="T1232:U1233"/>
    <mergeCell ref="R1232:S1233"/>
    <mergeCell ref="P1232:Q1233"/>
    <mergeCell ref="AZ1234:BA1235"/>
    <mergeCell ref="AX1234:AY1235"/>
    <mergeCell ref="AV1234:AW1235"/>
    <mergeCell ref="H1232:I1233"/>
    <mergeCell ref="BL1232:BN1233"/>
    <mergeCell ref="BJ1232:BK1233"/>
    <mergeCell ref="BH1232:BI1233"/>
    <mergeCell ref="BF1232:BG1233"/>
    <mergeCell ref="BD1232:BE1233"/>
    <mergeCell ref="BB1232:BC1233"/>
    <mergeCell ref="C1235:D1235"/>
    <mergeCell ref="P1234:Q1235"/>
    <mergeCell ref="N1234:O1235"/>
    <mergeCell ref="AZ1232:BA1233"/>
    <mergeCell ref="AX1232:AY1233"/>
    <mergeCell ref="AV1232:AW1233"/>
    <mergeCell ref="L1234:M1235"/>
    <mergeCell ref="AT1232:AU1233"/>
    <mergeCell ref="AB1232:AC1233"/>
    <mergeCell ref="X1234:Y1235"/>
    <mergeCell ref="BB1234:BC1235"/>
    <mergeCell ref="E1234:E1235"/>
    <mergeCell ref="C1234:D1234"/>
    <mergeCell ref="B1234:B1235"/>
    <mergeCell ref="AJ1234:AK1235"/>
    <mergeCell ref="AH1234:AI1235"/>
    <mergeCell ref="AF1234:AG1235"/>
    <mergeCell ref="AD1234:AE1235"/>
    <mergeCell ref="AB1234:AC1235"/>
    <mergeCell ref="Z1234:AA1235"/>
    <mergeCell ref="E1228:E1229"/>
    <mergeCell ref="C1228:D1228"/>
    <mergeCell ref="B1228:B1229"/>
    <mergeCell ref="C1229:D1229"/>
    <mergeCell ref="BL1226:BN1227"/>
    <mergeCell ref="BJ1226:BK1227"/>
    <mergeCell ref="BH1226:BI1227"/>
    <mergeCell ref="BF1226:BG1227"/>
    <mergeCell ref="BD1226:BE1227"/>
    <mergeCell ref="BB1226:BC1227"/>
    <mergeCell ref="BL1228:BN1229"/>
    <mergeCell ref="BJ1228:BK1229"/>
    <mergeCell ref="BH1228:BI1229"/>
    <mergeCell ref="BF1228:BG1229"/>
    <mergeCell ref="BD1228:BE1229"/>
    <mergeCell ref="BB1228:BC1229"/>
    <mergeCell ref="AV1230:AW1231"/>
    <mergeCell ref="X1228:Y1229"/>
    <mergeCell ref="Z1228:AA1229"/>
    <mergeCell ref="L1228:M1229"/>
    <mergeCell ref="J1228:K1229"/>
    <mergeCell ref="H1228:I1229"/>
    <mergeCell ref="X1230:Y1231"/>
    <mergeCell ref="V1230:W1231"/>
    <mergeCell ref="V1228:W1229"/>
    <mergeCell ref="AR1228:AS1229"/>
    <mergeCell ref="AZ1228:BA1229"/>
    <mergeCell ref="AX1228:AY1229"/>
    <mergeCell ref="AV1228:AW1229"/>
    <mergeCell ref="L1230:M1231"/>
    <mergeCell ref="T1228:U1229"/>
    <mergeCell ref="R1228:S1229"/>
    <mergeCell ref="P1228:Q1229"/>
    <mergeCell ref="N1228:O1229"/>
    <mergeCell ref="AZ1230:BA1231"/>
    <mergeCell ref="AX1230:AY1231"/>
    <mergeCell ref="E1230:E1231"/>
    <mergeCell ref="C1230:D1230"/>
    <mergeCell ref="B1230:B1231"/>
    <mergeCell ref="AJ1230:AK1231"/>
    <mergeCell ref="AH1230:AI1231"/>
    <mergeCell ref="AF1230:AG1231"/>
    <mergeCell ref="AD1230:AE1231"/>
    <mergeCell ref="AB1230:AC1231"/>
    <mergeCell ref="Z1230:AA1231"/>
    <mergeCell ref="C1231:D1231"/>
    <mergeCell ref="BL1230:BN1231"/>
    <mergeCell ref="BJ1230:BK1231"/>
    <mergeCell ref="BH1230:BI1231"/>
    <mergeCell ref="BF1230:BG1231"/>
    <mergeCell ref="BD1230:BE1231"/>
    <mergeCell ref="BB1230:BC1231"/>
    <mergeCell ref="T1226:U1227"/>
    <mergeCell ref="R1226:S1227"/>
    <mergeCell ref="AT1228:AU1229"/>
    <mergeCell ref="AR1226:AS1227"/>
    <mergeCell ref="AP1226:AQ1227"/>
    <mergeCell ref="AN1226:AO1227"/>
    <mergeCell ref="AL1226:AM1227"/>
    <mergeCell ref="AT1226:AU1227"/>
    <mergeCell ref="AD1228:AE1229"/>
    <mergeCell ref="AB1228:AC1229"/>
    <mergeCell ref="AP1228:AQ1229"/>
    <mergeCell ref="AN1228:AO1229"/>
    <mergeCell ref="E1224:E1225"/>
    <mergeCell ref="C1224:D1224"/>
    <mergeCell ref="B1224:B1225"/>
    <mergeCell ref="C1225:D1225"/>
    <mergeCell ref="BL1222:BN1223"/>
    <mergeCell ref="BJ1222:BK1223"/>
    <mergeCell ref="BH1222:BI1223"/>
    <mergeCell ref="BF1222:BG1223"/>
    <mergeCell ref="BD1222:BE1223"/>
    <mergeCell ref="BB1222:BC1223"/>
    <mergeCell ref="BL1224:BN1225"/>
    <mergeCell ref="BJ1224:BK1225"/>
    <mergeCell ref="BH1224:BI1225"/>
    <mergeCell ref="BF1224:BG1225"/>
    <mergeCell ref="BD1224:BE1225"/>
    <mergeCell ref="BB1224:BC1225"/>
    <mergeCell ref="J1226:K1227"/>
    <mergeCell ref="H1226:I1227"/>
    <mergeCell ref="AZ1226:BA1227"/>
    <mergeCell ref="AX1226:AY1227"/>
    <mergeCell ref="AV1226:AW1227"/>
    <mergeCell ref="X1224:Y1225"/>
    <mergeCell ref="L1224:M1225"/>
    <mergeCell ref="J1224:K1225"/>
    <mergeCell ref="H1224:I1225"/>
    <mergeCell ref="P1226:Q1227"/>
    <mergeCell ref="N1226:O1227"/>
    <mergeCell ref="AZ1224:BA1225"/>
    <mergeCell ref="AX1224:AY1225"/>
    <mergeCell ref="AV1224:AW1225"/>
    <mergeCell ref="L1226:M1227"/>
    <mergeCell ref="E1226:E1227"/>
    <mergeCell ref="Z1224:AA1225"/>
    <mergeCell ref="V1226:W1227"/>
    <mergeCell ref="V1224:W1225"/>
    <mergeCell ref="AR1224:AS1225"/>
    <mergeCell ref="C1226:D1226"/>
    <mergeCell ref="B1226:B1227"/>
    <mergeCell ref="AJ1226:AK1227"/>
    <mergeCell ref="AH1226:AI1227"/>
    <mergeCell ref="AF1226:AG1227"/>
    <mergeCell ref="AD1226:AE1227"/>
    <mergeCell ref="AB1226:AC1227"/>
    <mergeCell ref="Z1226:AA1227"/>
    <mergeCell ref="C1227:D1227"/>
    <mergeCell ref="X1226:Y1227"/>
    <mergeCell ref="V1222:W1223"/>
    <mergeCell ref="F1224:F1225"/>
    <mergeCell ref="T1224:U1225"/>
    <mergeCell ref="R1224:S1225"/>
    <mergeCell ref="P1224:Q1225"/>
    <mergeCell ref="N1224:O1225"/>
    <mergeCell ref="T1222:U1223"/>
    <mergeCell ref="N1222:O1223"/>
    <mergeCell ref="AT1224:AU1225"/>
    <mergeCell ref="AR1222:AS1223"/>
    <mergeCell ref="AP1222:AQ1223"/>
    <mergeCell ref="AN1222:AO1223"/>
    <mergeCell ref="AL1222:AM1223"/>
    <mergeCell ref="AT1222:AU1223"/>
    <mergeCell ref="AD1224:AE1225"/>
    <mergeCell ref="AB1224:AC1225"/>
    <mergeCell ref="AP1224:AQ1225"/>
    <mergeCell ref="AN1224:AO1225"/>
    <mergeCell ref="E1220:E1221"/>
    <mergeCell ref="C1220:D1220"/>
    <mergeCell ref="B1220:B1221"/>
    <mergeCell ref="C1221:D1221"/>
    <mergeCell ref="C1219:D1219"/>
    <mergeCell ref="BL1218:BN1219"/>
    <mergeCell ref="BJ1218:BK1219"/>
    <mergeCell ref="BH1218:BI1219"/>
    <mergeCell ref="BF1218:BG1219"/>
    <mergeCell ref="BD1218:BE1219"/>
    <mergeCell ref="BL1220:BN1221"/>
    <mergeCell ref="BJ1220:BK1221"/>
    <mergeCell ref="BH1220:BI1221"/>
    <mergeCell ref="BF1220:BG1221"/>
    <mergeCell ref="BD1220:BE1221"/>
    <mergeCell ref="BB1220:BC1221"/>
    <mergeCell ref="J1222:K1223"/>
    <mergeCell ref="H1222:I1223"/>
    <mergeCell ref="AZ1222:BA1223"/>
    <mergeCell ref="AX1222:AY1223"/>
    <mergeCell ref="AV1222:AW1223"/>
    <mergeCell ref="X1220:Y1221"/>
    <mergeCell ref="L1220:M1221"/>
    <mergeCell ref="J1220:K1221"/>
    <mergeCell ref="H1220:I1221"/>
    <mergeCell ref="R1222:S1223"/>
    <mergeCell ref="P1222:Q1223"/>
    <mergeCell ref="AZ1220:BA1221"/>
    <mergeCell ref="AX1220:AY1221"/>
    <mergeCell ref="AV1220:AW1221"/>
    <mergeCell ref="L1222:M1223"/>
    <mergeCell ref="E1222:E1223"/>
    <mergeCell ref="AT1220:AU1221"/>
    <mergeCell ref="AD1220:AE1221"/>
    <mergeCell ref="AB1220:AC1221"/>
    <mergeCell ref="Z1220:AA1221"/>
    <mergeCell ref="C1222:D1222"/>
    <mergeCell ref="B1222:B1223"/>
    <mergeCell ref="AJ1222:AK1223"/>
    <mergeCell ref="AH1222:AI1223"/>
    <mergeCell ref="AF1222:AG1223"/>
    <mergeCell ref="AD1222:AE1223"/>
    <mergeCell ref="AB1222:AC1223"/>
    <mergeCell ref="Z1222:AA1223"/>
    <mergeCell ref="C1223:D1223"/>
    <mergeCell ref="X1222:Y1223"/>
    <mergeCell ref="F1222:F1223"/>
    <mergeCell ref="V1218:W1219"/>
    <mergeCell ref="F1220:F1221"/>
    <mergeCell ref="T1220:U1221"/>
    <mergeCell ref="R1220:S1221"/>
    <mergeCell ref="P1220:Q1221"/>
    <mergeCell ref="N1220:O1221"/>
    <mergeCell ref="F1218:F1219"/>
    <mergeCell ref="T1218:U1219"/>
    <mergeCell ref="N1218:O1219"/>
    <mergeCell ref="AR1218:AS1219"/>
    <mergeCell ref="AP1218:AQ1219"/>
    <mergeCell ref="AN1218:AO1219"/>
    <mergeCell ref="AL1218:AM1219"/>
    <mergeCell ref="AT1218:AU1219"/>
    <mergeCell ref="AR1220:AS1221"/>
    <mergeCell ref="AP1220:AQ1221"/>
    <mergeCell ref="AN1220:AO1221"/>
    <mergeCell ref="E1214:E1215"/>
    <mergeCell ref="C1214:D1214"/>
    <mergeCell ref="B1214:B1215"/>
    <mergeCell ref="AJ1214:AK1215"/>
    <mergeCell ref="AH1214:AI1215"/>
    <mergeCell ref="AF1214:AG1215"/>
    <mergeCell ref="AD1214:AE1215"/>
    <mergeCell ref="AB1214:AC1215"/>
    <mergeCell ref="Z1214:AA1215"/>
    <mergeCell ref="C1215:D1215"/>
    <mergeCell ref="BJ1214:BK1215"/>
    <mergeCell ref="BH1214:BI1215"/>
    <mergeCell ref="BF1214:BG1215"/>
    <mergeCell ref="BD1214:BE1215"/>
    <mergeCell ref="BB1214:BC1215"/>
    <mergeCell ref="AZ1218:BA1219"/>
    <mergeCell ref="AZ1214:BA1215"/>
    <mergeCell ref="E1216:E1217"/>
    <mergeCell ref="C1216:D1216"/>
    <mergeCell ref="B1216:B1217"/>
    <mergeCell ref="C1217:D1217"/>
    <mergeCell ref="F1216:F1217"/>
    <mergeCell ref="AX1216:AY1217"/>
    <mergeCell ref="AV1216:AW1217"/>
    <mergeCell ref="AL1216:AM1217"/>
    <mergeCell ref="AJ1216:AK1217"/>
    <mergeCell ref="AH1216:AI1217"/>
    <mergeCell ref="AX1218:AY1219"/>
    <mergeCell ref="AV1218:AW1219"/>
    <mergeCell ref="BJ1216:BK1217"/>
    <mergeCell ref="BH1216:BI1217"/>
    <mergeCell ref="BF1216:BG1217"/>
    <mergeCell ref="BD1216:BE1217"/>
    <mergeCell ref="BB1216:BC1217"/>
    <mergeCell ref="AZ1216:BA1217"/>
    <mergeCell ref="BB1218:BC1219"/>
    <mergeCell ref="P1218:Q1219"/>
    <mergeCell ref="X1216:Y1217"/>
    <mergeCell ref="X1218:Y1219"/>
    <mergeCell ref="R1218:S1219"/>
    <mergeCell ref="J1218:K1219"/>
    <mergeCell ref="T1216:U1217"/>
    <mergeCell ref="R1216:S1217"/>
    <mergeCell ref="L1218:M1219"/>
    <mergeCell ref="E1218:E1219"/>
    <mergeCell ref="C1218:D1218"/>
    <mergeCell ref="B1218:B1219"/>
    <mergeCell ref="AJ1218:AK1219"/>
    <mergeCell ref="AH1218:AI1219"/>
    <mergeCell ref="AF1218:AG1219"/>
    <mergeCell ref="AD1218:AE1219"/>
    <mergeCell ref="AB1218:AC1219"/>
    <mergeCell ref="H1218:I1219"/>
    <mergeCell ref="Z1218:AA1219"/>
    <mergeCell ref="N1214:O1215"/>
    <mergeCell ref="L1216:M1217"/>
    <mergeCell ref="J1216:K1217"/>
    <mergeCell ref="H1216:I1217"/>
    <mergeCell ref="P1214:Q1215"/>
    <mergeCell ref="P1216:Q1217"/>
    <mergeCell ref="N1216:O1217"/>
    <mergeCell ref="L1214:M1215"/>
    <mergeCell ref="J1214:K1215"/>
    <mergeCell ref="H1214:I1215"/>
    <mergeCell ref="E1208:E1209"/>
    <mergeCell ref="C1208:D1208"/>
    <mergeCell ref="F1208:F1209"/>
    <mergeCell ref="BL1208:BN1209"/>
    <mergeCell ref="BJ1208:BK1209"/>
    <mergeCell ref="BH1208:BI1209"/>
    <mergeCell ref="BF1208:BG1209"/>
    <mergeCell ref="BD1208:BE1209"/>
    <mergeCell ref="BB1208:BC1209"/>
    <mergeCell ref="C1211:D1211"/>
    <mergeCell ref="L1210:M1211"/>
    <mergeCell ref="J1210:K1211"/>
    <mergeCell ref="H1210:I1211"/>
    <mergeCell ref="AZ1210:BA1211"/>
    <mergeCell ref="AX1210:AY1211"/>
    <mergeCell ref="AV1210:AW1211"/>
    <mergeCell ref="X1210:Y1211"/>
    <mergeCell ref="V1210:W1211"/>
    <mergeCell ref="AR1210:AS1211"/>
    <mergeCell ref="BB1210:BC1211"/>
    <mergeCell ref="E1210:E1211"/>
    <mergeCell ref="C1210:D1210"/>
    <mergeCell ref="B1210:B1211"/>
    <mergeCell ref="AJ1210:AK1211"/>
    <mergeCell ref="AH1210:AI1211"/>
    <mergeCell ref="AF1210:AG1211"/>
    <mergeCell ref="AD1210:AE1211"/>
    <mergeCell ref="AB1210:AC1211"/>
    <mergeCell ref="Z1210:AA1211"/>
    <mergeCell ref="E1212:E1213"/>
    <mergeCell ref="C1212:D1212"/>
    <mergeCell ref="B1212:B1213"/>
    <mergeCell ref="C1213:D1213"/>
    <mergeCell ref="F1212:F1213"/>
    <mergeCell ref="BL1210:BN1211"/>
    <mergeCell ref="BJ1210:BK1211"/>
    <mergeCell ref="BH1210:BI1211"/>
    <mergeCell ref="BF1210:BG1211"/>
    <mergeCell ref="BD1210:BE1211"/>
    <mergeCell ref="BJ1212:BK1213"/>
    <mergeCell ref="BH1212:BI1213"/>
    <mergeCell ref="BF1212:BG1213"/>
    <mergeCell ref="BD1212:BE1213"/>
    <mergeCell ref="BB1212:BC1213"/>
    <mergeCell ref="AZ1212:BA1213"/>
    <mergeCell ref="X1212:Y1213"/>
    <mergeCell ref="AT1212:AU1213"/>
    <mergeCell ref="AD1212:AE1213"/>
    <mergeCell ref="AB1212:AC1213"/>
    <mergeCell ref="Z1212:AA1213"/>
    <mergeCell ref="AX1212:AY1213"/>
    <mergeCell ref="AV1212:AW1213"/>
    <mergeCell ref="AJ1212:AK1213"/>
    <mergeCell ref="AH1212:AI1213"/>
    <mergeCell ref="AF1212:AG1213"/>
    <mergeCell ref="J1212:K1213"/>
    <mergeCell ref="T1212:U1213"/>
    <mergeCell ref="R1212:S1213"/>
    <mergeCell ref="P1212:Q1213"/>
    <mergeCell ref="N1212:O1213"/>
    <mergeCell ref="L1212:M1213"/>
    <mergeCell ref="AL1212:AM1213"/>
    <mergeCell ref="F1210:F1211"/>
    <mergeCell ref="AP1210:AQ1211"/>
    <mergeCell ref="D1322:E1322"/>
    <mergeCell ref="B1322:C1322"/>
    <mergeCell ref="W1320:Y1320"/>
    <mergeCell ref="S1320:U1320"/>
    <mergeCell ref="O1320:R1320"/>
    <mergeCell ref="L1320:N1320"/>
    <mergeCell ref="H1320:J1320"/>
    <mergeCell ref="D1320:E1320"/>
    <mergeCell ref="B1320:C1320"/>
    <mergeCell ref="L1322:N1322"/>
    <mergeCell ref="BJ1257:BL1257"/>
    <mergeCell ref="Z1259:AI1259"/>
    <mergeCell ref="W1322:Y1322"/>
    <mergeCell ref="S1322:U1322"/>
    <mergeCell ref="O1322:R1322"/>
    <mergeCell ref="W1259:Y1259"/>
    <mergeCell ref="S1259:U1259"/>
    <mergeCell ref="BL1317:BN1317"/>
    <mergeCell ref="AQ1322:AT1322"/>
    <mergeCell ref="N1318:O1318"/>
    <mergeCell ref="H1322:J1322"/>
    <mergeCell ref="BD1203:BM1203"/>
    <mergeCell ref="BA1203:BC1203"/>
    <mergeCell ref="E1203:AC1203"/>
    <mergeCell ref="C1203:D1203"/>
    <mergeCell ref="AQ375:AT375"/>
    <mergeCell ref="BB375:BE375"/>
    <mergeCell ref="BF375:BH375"/>
    <mergeCell ref="BJ375:BL375"/>
    <mergeCell ref="Z377:AI377"/>
    <mergeCell ref="C1206:D1207"/>
    <mergeCell ref="B1206:B1207"/>
    <mergeCell ref="J1207:K1207"/>
    <mergeCell ref="R1207:S1207"/>
    <mergeCell ref="P1207:Q1207"/>
    <mergeCell ref="N1207:O1207"/>
    <mergeCell ref="F1206:F1207"/>
    <mergeCell ref="G1206:G1207"/>
    <mergeCell ref="L1207:M1207"/>
    <mergeCell ref="AT1206:AY1206"/>
    <mergeCell ref="AN1206:AS1206"/>
    <mergeCell ref="AH1206:AM1206"/>
    <mergeCell ref="BJ1207:BK1207"/>
    <mergeCell ref="BH1207:BI1207"/>
    <mergeCell ref="AR1207:AS1207"/>
    <mergeCell ref="AP1207:AQ1207"/>
    <mergeCell ref="AN1207:AO1207"/>
    <mergeCell ref="AL1207:AM1207"/>
    <mergeCell ref="AJ1207:AK1207"/>
    <mergeCell ref="AH1207:AI1207"/>
    <mergeCell ref="R1208:S1209"/>
    <mergeCell ref="P1208:Q1209"/>
    <mergeCell ref="B1208:B1209"/>
    <mergeCell ref="C1209:D1209"/>
    <mergeCell ref="L1208:M1209"/>
    <mergeCell ref="J1208:K1209"/>
    <mergeCell ref="H1208:I1209"/>
    <mergeCell ref="N1208:O1209"/>
    <mergeCell ref="X1208:Y1209"/>
    <mergeCell ref="AB1206:AG1206"/>
    <mergeCell ref="Z1206:AA1207"/>
    <mergeCell ref="X1206:Y1207"/>
    <mergeCell ref="AF1207:AG1207"/>
    <mergeCell ref="V1206:W1207"/>
    <mergeCell ref="B1317:C1317"/>
    <mergeCell ref="BL1315:BN1316"/>
    <mergeCell ref="BJ1315:BK1316"/>
    <mergeCell ref="BH1315:BI1316"/>
    <mergeCell ref="BF1315:BG1316"/>
    <mergeCell ref="BD1315:BE1316"/>
    <mergeCell ref="BB1315:BC1316"/>
    <mergeCell ref="V1317:W1317"/>
    <mergeCell ref="T1317:U1317"/>
    <mergeCell ref="R1317:S1317"/>
    <mergeCell ref="P1317:Q1317"/>
    <mergeCell ref="N1317:O1317"/>
    <mergeCell ref="L1317:M1317"/>
    <mergeCell ref="AH1317:AI1317"/>
    <mergeCell ref="AF1317:AG1317"/>
    <mergeCell ref="AD1317:AE1317"/>
    <mergeCell ref="AB1317:AC1317"/>
    <mergeCell ref="Z1317:AA1317"/>
    <mergeCell ref="X1317:Y1317"/>
    <mergeCell ref="AT1317:AU1317"/>
    <mergeCell ref="AR1317:AS1317"/>
    <mergeCell ref="AP1317:AQ1317"/>
    <mergeCell ref="AN1317:AO1317"/>
    <mergeCell ref="AL1317:AM1317"/>
    <mergeCell ref="AJ1317:AK1317"/>
    <mergeCell ref="L1318:M1318"/>
    <mergeCell ref="J1318:K1318"/>
    <mergeCell ref="D1318:E1318"/>
    <mergeCell ref="BJ1317:BK1317"/>
    <mergeCell ref="BH1317:BI1317"/>
    <mergeCell ref="BF1317:BG1317"/>
    <mergeCell ref="BD1317:BE1317"/>
    <mergeCell ref="BB1317:BC1317"/>
    <mergeCell ref="AZ1317:BA1317"/>
    <mergeCell ref="AX1317:AY1317"/>
    <mergeCell ref="B1315:C1316"/>
    <mergeCell ref="AZ1318:BA1318"/>
    <mergeCell ref="BB1318:BC1318"/>
    <mergeCell ref="BD1318:BE1318"/>
    <mergeCell ref="BF1318:BG1318"/>
    <mergeCell ref="BH1318:BI1318"/>
    <mergeCell ref="BJ1318:BK1318"/>
    <mergeCell ref="P1315:Q1316"/>
    <mergeCell ref="N1315:O1316"/>
    <mergeCell ref="L1315:M1316"/>
    <mergeCell ref="J1315:K1316"/>
    <mergeCell ref="H1315:I1316"/>
    <mergeCell ref="D1315:E1316"/>
    <mergeCell ref="AB1315:AC1316"/>
    <mergeCell ref="Z1315:AA1316"/>
    <mergeCell ref="X1315:Y1316"/>
    <mergeCell ref="V1315:W1316"/>
    <mergeCell ref="T1315:U1316"/>
    <mergeCell ref="R1315:S1316"/>
    <mergeCell ref="AN1315:AO1316"/>
    <mergeCell ref="AL1315:AM1316"/>
    <mergeCell ref="AJ1315:AK1316"/>
    <mergeCell ref="AH1315:AI1316"/>
    <mergeCell ref="AF1315:AG1316"/>
    <mergeCell ref="AD1315:AE1316"/>
    <mergeCell ref="AZ1315:BA1316"/>
    <mergeCell ref="AX1315:AY1316"/>
    <mergeCell ref="AV1315:AW1316"/>
    <mergeCell ref="AT1315:AU1316"/>
    <mergeCell ref="J1317:K1317"/>
    <mergeCell ref="H1317:I1317"/>
    <mergeCell ref="D1317:E1317"/>
    <mergeCell ref="L1307:M1308"/>
    <mergeCell ref="J1307:K1308"/>
    <mergeCell ref="H1307:I1308"/>
    <mergeCell ref="F1307:F1308"/>
    <mergeCell ref="E1307:E1308"/>
    <mergeCell ref="C1307:D1307"/>
    <mergeCell ref="G1307:G1308"/>
    <mergeCell ref="X1307:Y1308"/>
    <mergeCell ref="V1307:W1308"/>
    <mergeCell ref="T1307:U1308"/>
    <mergeCell ref="R1307:S1308"/>
    <mergeCell ref="P1307:Q1308"/>
    <mergeCell ref="N1307:O1308"/>
    <mergeCell ref="AJ1307:AK1308"/>
    <mergeCell ref="AH1307:AI1308"/>
    <mergeCell ref="AF1307:AG1308"/>
    <mergeCell ref="AD1307:AE1308"/>
    <mergeCell ref="AB1307:AC1308"/>
    <mergeCell ref="Z1307:AA1308"/>
    <mergeCell ref="AV1307:AW1308"/>
    <mergeCell ref="AT1307:AU1308"/>
    <mergeCell ref="AR1307:AS1308"/>
    <mergeCell ref="AP1307:AQ1308"/>
    <mergeCell ref="AN1307:AO1308"/>
    <mergeCell ref="AL1307:AM1308"/>
    <mergeCell ref="B1309:B1310"/>
    <mergeCell ref="C1308:D1308"/>
    <mergeCell ref="BL1307:BN1308"/>
    <mergeCell ref="BJ1307:BK1308"/>
    <mergeCell ref="BH1307:BI1308"/>
    <mergeCell ref="BF1307:BG1308"/>
    <mergeCell ref="BD1307:BE1308"/>
    <mergeCell ref="BB1307:BC1308"/>
    <mergeCell ref="AZ1307:BA1308"/>
    <mergeCell ref="AX1307:AY1308"/>
    <mergeCell ref="L1309:M1310"/>
    <mergeCell ref="J1309:K1310"/>
    <mergeCell ref="H1309:I1310"/>
    <mergeCell ref="F1309:F1310"/>
    <mergeCell ref="E1309:E1310"/>
    <mergeCell ref="C1309:D1309"/>
    <mergeCell ref="G1309:G1310"/>
    <mergeCell ref="X1309:Y1310"/>
    <mergeCell ref="V1309:W1310"/>
    <mergeCell ref="T1309:U1310"/>
    <mergeCell ref="R1309:S1310"/>
    <mergeCell ref="P1309:Q1310"/>
    <mergeCell ref="N1309:O1310"/>
    <mergeCell ref="AJ1309:AK1310"/>
    <mergeCell ref="AH1309:AI1310"/>
    <mergeCell ref="AF1309:AG1310"/>
    <mergeCell ref="AD1309:AE1310"/>
    <mergeCell ref="AB1309:AC1310"/>
    <mergeCell ref="Z1309:AA1310"/>
    <mergeCell ref="AV1309:AW1310"/>
    <mergeCell ref="AT1309:AU1310"/>
    <mergeCell ref="AR1309:AS1310"/>
    <mergeCell ref="AP1309:AQ1310"/>
    <mergeCell ref="AN1309:AO1310"/>
    <mergeCell ref="AL1309:AM1310"/>
    <mergeCell ref="B1307:B1308"/>
    <mergeCell ref="C1310:D1310"/>
    <mergeCell ref="BL1309:BN1310"/>
    <mergeCell ref="BJ1309:BK1310"/>
    <mergeCell ref="BJ1303:BK1304"/>
    <mergeCell ref="BH1303:BI1304"/>
    <mergeCell ref="BF1303:BG1304"/>
    <mergeCell ref="BD1303:BE1304"/>
    <mergeCell ref="L1305:M1306"/>
    <mergeCell ref="J1305:K1306"/>
    <mergeCell ref="H1305:I1306"/>
    <mergeCell ref="F1305:F1306"/>
    <mergeCell ref="E1305:E1306"/>
    <mergeCell ref="C1305:D1305"/>
    <mergeCell ref="G1305:G1306"/>
    <mergeCell ref="X1305:Y1306"/>
    <mergeCell ref="V1305:W1306"/>
    <mergeCell ref="T1305:U1306"/>
    <mergeCell ref="R1305:S1306"/>
    <mergeCell ref="P1305:Q1306"/>
    <mergeCell ref="N1305:O1306"/>
    <mergeCell ref="AJ1305:AK1306"/>
    <mergeCell ref="AH1305:AI1306"/>
    <mergeCell ref="AF1305:AG1306"/>
    <mergeCell ref="AD1305:AE1306"/>
    <mergeCell ref="AB1305:AC1306"/>
    <mergeCell ref="Z1305:AA1306"/>
    <mergeCell ref="AV1305:AW1306"/>
    <mergeCell ref="AT1305:AU1306"/>
    <mergeCell ref="AR1305:AS1306"/>
    <mergeCell ref="AP1305:AQ1306"/>
    <mergeCell ref="AN1305:AO1306"/>
    <mergeCell ref="AL1305:AM1306"/>
    <mergeCell ref="C1306:D1306"/>
    <mergeCell ref="BL1305:BN1306"/>
    <mergeCell ref="BJ1305:BK1306"/>
    <mergeCell ref="BH1305:BI1306"/>
    <mergeCell ref="BF1305:BG1306"/>
    <mergeCell ref="BD1305:BE1306"/>
    <mergeCell ref="BB1305:BC1306"/>
    <mergeCell ref="AZ1305:BA1306"/>
    <mergeCell ref="AX1305:AY1306"/>
    <mergeCell ref="B1299:B1300"/>
    <mergeCell ref="P1303:Q1304"/>
    <mergeCell ref="N1303:O1304"/>
    <mergeCell ref="L1303:M1304"/>
    <mergeCell ref="AN1303:AO1304"/>
    <mergeCell ref="AL1303:AM1304"/>
    <mergeCell ref="AJ1303:AK1304"/>
    <mergeCell ref="AH1303:AI1304"/>
    <mergeCell ref="J1303:K1304"/>
    <mergeCell ref="H1303:I1304"/>
    <mergeCell ref="F1303:F1304"/>
    <mergeCell ref="G1303:G1304"/>
    <mergeCell ref="AB1303:AC1304"/>
    <mergeCell ref="Z1303:AA1304"/>
    <mergeCell ref="X1303:Y1304"/>
    <mergeCell ref="V1303:W1304"/>
    <mergeCell ref="T1303:U1304"/>
    <mergeCell ref="R1303:S1304"/>
    <mergeCell ref="BB1303:BC1304"/>
    <mergeCell ref="AF1303:AG1304"/>
    <mergeCell ref="AD1303:AE1304"/>
    <mergeCell ref="AZ1303:BA1304"/>
    <mergeCell ref="AX1303:AY1304"/>
    <mergeCell ref="AV1303:AW1304"/>
    <mergeCell ref="AT1303:AU1304"/>
    <mergeCell ref="AR1303:AS1304"/>
    <mergeCell ref="AP1303:AQ1304"/>
    <mergeCell ref="B1305:B1306"/>
    <mergeCell ref="C1304:D1304"/>
    <mergeCell ref="E1303:E1304"/>
    <mergeCell ref="C1303:D1303"/>
    <mergeCell ref="B1303:B1304"/>
    <mergeCell ref="L1299:M1300"/>
    <mergeCell ref="J1299:K1300"/>
    <mergeCell ref="H1299:I1300"/>
    <mergeCell ref="F1299:F1300"/>
    <mergeCell ref="E1299:E1300"/>
    <mergeCell ref="C1299:D1299"/>
    <mergeCell ref="G1299:G1300"/>
    <mergeCell ref="X1299:Y1300"/>
    <mergeCell ref="V1299:W1300"/>
    <mergeCell ref="T1299:U1300"/>
    <mergeCell ref="R1299:S1300"/>
    <mergeCell ref="P1299:Q1300"/>
    <mergeCell ref="N1299:O1300"/>
    <mergeCell ref="AJ1299:AK1300"/>
    <mergeCell ref="AH1299:AI1300"/>
    <mergeCell ref="AF1299:AG1300"/>
    <mergeCell ref="AD1299:AE1300"/>
    <mergeCell ref="AB1299:AC1300"/>
    <mergeCell ref="Z1299:AA1300"/>
    <mergeCell ref="AV1299:AW1300"/>
    <mergeCell ref="AT1299:AU1300"/>
    <mergeCell ref="AR1299:AS1300"/>
    <mergeCell ref="AP1299:AQ1300"/>
    <mergeCell ref="AN1299:AO1300"/>
    <mergeCell ref="AL1299:AM1300"/>
    <mergeCell ref="B1301:B1302"/>
    <mergeCell ref="C1300:D1300"/>
    <mergeCell ref="BB1299:BC1300"/>
    <mergeCell ref="AZ1299:BA1300"/>
    <mergeCell ref="AX1299:AY1300"/>
    <mergeCell ref="J1301:K1302"/>
    <mergeCell ref="H1301:I1302"/>
    <mergeCell ref="F1301:F1302"/>
    <mergeCell ref="E1301:E1302"/>
    <mergeCell ref="C1301:D1301"/>
    <mergeCell ref="G1301:G1302"/>
    <mergeCell ref="C1302:D1302"/>
    <mergeCell ref="V1301:W1302"/>
    <mergeCell ref="T1301:U1302"/>
    <mergeCell ref="R1301:S1302"/>
    <mergeCell ref="P1301:Q1302"/>
    <mergeCell ref="N1301:O1302"/>
    <mergeCell ref="L1301:M1302"/>
    <mergeCell ref="AH1301:AI1302"/>
    <mergeCell ref="AF1301:AG1302"/>
    <mergeCell ref="AD1301:AE1302"/>
    <mergeCell ref="AB1301:AC1302"/>
    <mergeCell ref="Z1301:AA1302"/>
    <mergeCell ref="X1301:Y1302"/>
    <mergeCell ref="AT1301:AU1302"/>
    <mergeCell ref="AR1301:AS1302"/>
    <mergeCell ref="AP1301:AQ1302"/>
    <mergeCell ref="AN1301:AO1302"/>
    <mergeCell ref="AL1301:AM1302"/>
    <mergeCell ref="AJ1301:AK1302"/>
    <mergeCell ref="BL1301:BN1302"/>
    <mergeCell ref="BJ1301:BK1302"/>
    <mergeCell ref="BH1301:BI1302"/>
    <mergeCell ref="BF1301:BG1302"/>
    <mergeCell ref="BJ1295:BK1296"/>
    <mergeCell ref="BH1295:BI1296"/>
    <mergeCell ref="BF1295:BG1296"/>
    <mergeCell ref="BD1295:BE1296"/>
    <mergeCell ref="BB1295:BC1296"/>
    <mergeCell ref="AZ1295:BA1296"/>
    <mergeCell ref="AX1295:AY1296"/>
    <mergeCell ref="L1297:M1298"/>
    <mergeCell ref="J1297:K1298"/>
    <mergeCell ref="H1297:I1298"/>
    <mergeCell ref="F1297:F1298"/>
    <mergeCell ref="E1297:E1298"/>
    <mergeCell ref="C1297:D1297"/>
    <mergeCell ref="G1297:G1298"/>
    <mergeCell ref="X1297:Y1298"/>
    <mergeCell ref="V1297:W1298"/>
    <mergeCell ref="T1297:U1298"/>
    <mergeCell ref="R1297:S1298"/>
    <mergeCell ref="P1297:Q1298"/>
    <mergeCell ref="N1297:O1298"/>
    <mergeCell ref="AJ1297:AK1298"/>
    <mergeCell ref="AH1297:AI1298"/>
    <mergeCell ref="AF1297:AG1298"/>
    <mergeCell ref="AD1297:AE1298"/>
    <mergeCell ref="AB1297:AC1298"/>
    <mergeCell ref="Z1297:AA1298"/>
    <mergeCell ref="AV1297:AW1298"/>
    <mergeCell ref="AT1297:AU1298"/>
    <mergeCell ref="AR1297:AS1298"/>
    <mergeCell ref="AP1297:AQ1298"/>
    <mergeCell ref="AN1297:AO1298"/>
    <mergeCell ref="AL1297:AM1298"/>
    <mergeCell ref="Z1293:AA1294"/>
    <mergeCell ref="AV1293:AW1294"/>
    <mergeCell ref="AT1293:AU1294"/>
    <mergeCell ref="AR1293:AS1294"/>
    <mergeCell ref="AP1293:AQ1294"/>
    <mergeCell ref="AN1293:AO1294"/>
    <mergeCell ref="AL1293:AM1294"/>
    <mergeCell ref="B1295:B1296"/>
    <mergeCell ref="C1298:D1298"/>
    <mergeCell ref="BJ1297:BK1298"/>
    <mergeCell ref="BH1297:BI1298"/>
    <mergeCell ref="BF1297:BG1298"/>
    <mergeCell ref="BD1297:BE1298"/>
    <mergeCell ref="BB1297:BC1298"/>
    <mergeCell ref="AZ1297:BA1298"/>
    <mergeCell ref="AX1297:AY1298"/>
    <mergeCell ref="BH1293:BI1294"/>
    <mergeCell ref="BF1293:BG1294"/>
    <mergeCell ref="BD1293:BE1294"/>
    <mergeCell ref="BB1293:BC1294"/>
    <mergeCell ref="AZ1293:BA1294"/>
    <mergeCell ref="AX1293:AY1294"/>
    <mergeCell ref="L1295:M1296"/>
    <mergeCell ref="J1295:K1296"/>
    <mergeCell ref="H1295:I1296"/>
    <mergeCell ref="F1295:F1296"/>
    <mergeCell ref="E1295:E1296"/>
    <mergeCell ref="C1295:D1295"/>
    <mergeCell ref="G1295:G1296"/>
    <mergeCell ref="X1295:Y1296"/>
    <mergeCell ref="V1295:W1296"/>
    <mergeCell ref="T1295:U1296"/>
    <mergeCell ref="R1295:S1296"/>
    <mergeCell ref="P1295:Q1296"/>
    <mergeCell ref="N1295:O1296"/>
    <mergeCell ref="AJ1295:AK1296"/>
    <mergeCell ref="AH1295:AI1296"/>
    <mergeCell ref="AF1295:AG1296"/>
    <mergeCell ref="AD1295:AE1296"/>
    <mergeCell ref="AB1295:AC1296"/>
    <mergeCell ref="Z1295:AA1296"/>
    <mergeCell ref="AV1295:AW1296"/>
    <mergeCell ref="AT1295:AU1296"/>
    <mergeCell ref="AR1295:AS1296"/>
    <mergeCell ref="AP1295:AQ1296"/>
    <mergeCell ref="AN1295:AO1296"/>
    <mergeCell ref="AL1295:AM1296"/>
    <mergeCell ref="B1297:B1298"/>
    <mergeCell ref="C1296:D1296"/>
    <mergeCell ref="B1293:B1294"/>
    <mergeCell ref="B1291:B1292"/>
    <mergeCell ref="C1294:D1294"/>
    <mergeCell ref="BL1293:BN1294"/>
    <mergeCell ref="BJ1293:BK1294"/>
    <mergeCell ref="C1290:D1290"/>
    <mergeCell ref="BJ1289:BK1290"/>
    <mergeCell ref="BH1289:BI1290"/>
    <mergeCell ref="BF1289:BG1290"/>
    <mergeCell ref="BD1289:BE1290"/>
    <mergeCell ref="BB1289:BC1290"/>
    <mergeCell ref="AZ1289:BA1290"/>
    <mergeCell ref="AX1289:AY1290"/>
    <mergeCell ref="L1291:M1292"/>
    <mergeCell ref="J1291:K1292"/>
    <mergeCell ref="H1291:I1292"/>
    <mergeCell ref="F1291:F1292"/>
    <mergeCell ref="E1291:E1292"/>
    <mergeCell ref="C1291:D1291"/>
    <mergeCell ref="G1291:G1292"/>
    <mergeCell ref="X1291:Y1292"/>
    <mergeCell ref="V1291:W1292"/>
    <mergeCell ref="T1291:U1292"/>
    <mergeCell ref="R1291:S1292"/>
    <mergeCell ref="P1291:Q1292"/>
    <mergeCell ref="N1291:O1292"/>
    <mergeCell ref="AJ1291:AK1292"/>
    <mergeCell ref="AH1291:AI1292"/>
    <mergeCell ref="AF1291:AG1292"/>
    <mergeCell ref="AD1291:AE1292"/>
    <mergeCell ref="AB1291:AC1292"/>
    <mergeCell ref="Z1291:AA1292"/>
    <mergeCell ref="AV1291:AW1292"/>
    <mergeCell ref="AT1291:AU1292"/>
    <mergeCell ref="AR1291:AS1292"/>
    <mergeCell ref="AP1291:AQ1292"/>
    <mergeCell ref="AN1291:AO1292"/>
    <mergeCell ref="AL1291:AM1292"/>
    <mergeCell ref="C1292:D1292"/>
    <mergeCell ref="BL1291:BN1292"/>
    <mergeCell ref="BJ1291:BK1292"/>
    <mergeCell ref="BH1291:BI1292"/>
    <mergeCell ref="BF1291:BG1292"/>
    <mergeCell ref="BD1291:BE1292"/>
    <mergeCell ref="BB1291:BC1292"/>
    <mergeCell ref="AZ1291:BA1292"/>
    <mergeCell ref="AX1291:AY1292"/>
    <mergeCell ref="L1293:M1294"/>
    <mergeCell ref="J1293:K1294"/>
    <mergeCell ref="H1293:I1294"/>
    <mergeCell ref="F1293:F1294"/>
    <mergeCell ref="E1293:E1294"/>
    <mergeCell ref="C1293:D1293"/>
    <mergeCell ref="G1293:G1294"/>
    <mergeCell ref="X1293:Y1294"/>
    <mergeCell ref="V1293:W1294"/>
    <mergeCell ref="T1293:U1294"/>
    <mergeCell ref="R1293:S1294"/>
    <mergeCell ref="P1293:Q1294"/>
    <mergeCell ref="N1293:O1294"/>
    <mergeCell ref="AJ1293:AK1294"/>
    <mergeCell ref="AH1293:AI1294"/>
    <mergeCell ref="AF1293:AG1294"/>
    <mergeCell ref="AD1293:AE1294"/>
    <mergeCell ref="AB1293:AC1294"/>
    <mergeCell ref="BF1285:BG1286"/>
    <mergeCell ref="BD1285:BE1286"/>
    <mergeCell ref="BB1285:BC1286"/>
    <mergeCell ref="AZ1285:BA1286"/>
    <mergeCell ref="AX1285:AY1286"/>
    <mergeCell ref="L1287:M1288"/>
    <mergeCell ref="J1287:K1288"/>
    <mergeCell ref="H1287:I1288"/>
    <mergeCell ref="F1287:F1288"/>
    <mergeCell ref="E1287:E1288"/>
    <mergeCell ref="C1287:D1287"/>
    <mergeCell ref="G1287:G1288"/>
    <mergeCell ref="X1287:Y1288"/>
    <mergeCell ref="V1287:W1288"/>
    <mergeCell ref="T1287:U1288"/>
    <mergeCell ref="R1287:S1288"/>
    <mergeCell ref="P1287:Q1288"/>
    <mergeCell ref="N1287:O1288"/>
    <mergeCell ref="AJ1287:AK1288"/>
    <mergeCell ref="AH1287:AI1288"/>
    <mergeCell ref="AF1287:AG1288"/>
    <mergeCell ref="AD1287:AE1288"/>
    <mergeCell ref="AB1287:AC1288"/>
    <mergeCell ref="Z1287:AA1288"/>
    <mergeCell ref="AV1287:AW1288"/>
    <mergeCell ref="AT1287:AU1288"/>
    <mergeCell ref="AR1287:AS1288"/>
    <mergeCell ref="AP1287:AQ1288"/>
    <mergeCell ref="AN1287:AO1288"/>
    <mergeCell ref="AL1287:AM1288"/>
    <mergeCell ref="B1289:B1290"/>
    <mergeCell ref="C1288:D1288"/>
    <mergeCell ref="BF1287:BG1288"/>
    <mergeCell ref="BD1287:BE1288"/>
    <mergeCell ref="BB1287:BC1288"/>
    <mergeCell ref="AZ1287:BA1288"/>
    <mergeCell ref="AX1287:AY1288"/>
    <mergeCell ref="L1289:M1290"/>
    <mergeCell ref="J1289:K1290"/>
    <mergeCell ref="H1289:I1290"/>
    <mergeCell ref="F1289:F1290"/>
    <mergeCell ref="E1289:E1290"/>
    <mergeCell ref="C1289:D1289"/>
    <mergeCell ref="G1289:G1290"/>
    <mergeCell ref="X1289:Y1290"/>
    <mergeCell ref="V1289:W1290"/>
    <mergeCell ref="T1289:U1290"/>
    <mergeCell ref="R1289:S1290"/>
    <mergeCell ref="P1289:Q1290"/>
    <mergeCell ref="N1289:O1290"/>
    <mergeCell ref="AJ1289:AK1290"/>
    <mergeCell ref="AH1289:AI1290"/>
    <mergeCell ref="AF1289:AG1290"/>
    <mergeCell ref="AD1289:AE1290"/>
    <mergeCell ref="AB1289:AC1290"/>
    <mergeCell ref="Z1289:AA1290"/>
    <mergeCell ref="AV1289:AW1290"/>
    <mergeCell ref="AT1289:AU1290"/>
    <mergeCell ref="AR1289:AS1290"/>
    <mergeCell ref="AP1289:AQ1290"/>
    <mergeCell ref="AN1289:AO1290"/>
    <mergeCell ref="AL1289:AM1290"/>
    <mergeCell ref="B1287:B1288"/>
    <mergeCell ref="L1283:M1284"/>
    <mergeCell ref="J1283:K1284"/>
    <mergeCell ref="H1283:I1284"/>
    <mergeCell ref="F1283:F1284"/>
    <mergeCell ref="E1283:E1284"/>
    <mergeCell ref="C1283:D1283"/>
    <mergeCell ref="G1283:G1284"/>
    <mergeCell ref="X1283:Y1284"/>
    <mergeCell ref="V1283:W1284"/>
    <mergeCell ref="T1283:U1284"/>
    <mergeCell ref="R1283:S1284"/>
    <mergeCell ref="P1283:Q1284"/>
    <mergeCell ref="N1283:O1284"/>
    <mergeCell ref="AJ1283:AK1284"/>
    <mergeCell ref="AH1283:AI1284"/>
    <mergeCell ref="AF1283:AG1284"/>
    <mergeCell ref="AD1283:AE1284"/>
    <mergeCell ref="AB1283:AC1284"/>
    <mergeCell ref="Z1283:AA1284"/>
    <mergeCell ref="AV1283:AW1284"/>
    <mergeCell ref="AT1283:AU1284"/>
    <mergeCell ref="AR1283:AS1284"/>
    <mergeCell ref="AP1283:AQ1284"/>
    <mergeCell ref="AN1283:AO1284"/>
    <mergeCell ref="AL1283:AM1284"/>
    <mergeCell ref="B1285:B1286"/>
    <mergeCell ref="C1284:D1284"/>
    <mergeCell ref="BL1283:BN1284"/>
    <mergeCell ref="BJ1283:BK1284"/>
    <mergeCell ref="BH1283:BI1284"/>
    <mergeCell ref="BF1283:BG1284"/>
    <mergeCell ref="BD1283:BE1284"/>
    <mergeCell ref="BB1283:BC1284"/>
    <mergeCell ref="AZ1283:BA1284"/>
    <mergeCell ref="AX1283:AY1284"/>
    <mergeCell ref="L1285:M1286"/>
    <mergeCell ref="J1285:K1286"/>
    <mergeCell ref="H1285:I1286"/>
    <mergeCell ref="F1285:F1286"/>
    <mergeCell ref="E1285:E1286"/>
    <mergeCell ref="C1285:D1285"/>
    <mergeCell ref="G1285:G1286"/>
    <mergeCell ref="X1285:Y1286"/>
    <mergeCell ref="V1285:W1286"/>
    <mergeCell ref="T1285:U1286"/>
    <mergeCell ref="R1285:S1286"/>
    <mergeCell ref="P1285:Q1286"/>
    <mergeCell ref="N1285:O1286"/>
    <mergeCell ref="AJ1285:AK1286"/>
    <mergeCell ref="AH1285:AI1286"/>
    <mergeCell ref="AF1285:AG1286"/>
    <mergeCell ref="AD1285:AE1286"/>
    <mergeCell ref="AB1285:AC1286"/>
    <mergeCell ref="Z1285:AA1286"/>
    <mergeCell ref="AV1285:AW1286"/>
    <mergeCell ref="AT1285:AU1286"/>
    <mergeCell ref="AR1285:AS1286"/>
    <mergeCell ref="AP1285:AQ1286"/>
    <mergeCell ref="AN1285:AO1286"/>
    <mergeCell ref="AL1285:AM1286"/>
    <mergeCell ref="B1283:B1284"/>
    <mergeCell ref="C1286:D1286"/>
    <mergeCell ref="BL1285:BN1286"/>
    <mergeCell ref="BJ1285:BK1286"/>
    <mergeCell ref="BJ1279:BK1280"/>
    <mergeCell ref="BH1279:BI1280"/>
    <mergeCell ref="BF1279:BG1280"/>
    <mergeCell ref="BD1279:BE1280"/>
    <mergeCell ref="BB1279:BC1280"/>
    <mergeCell ref="AZ1279:BA1280"/>
    <mergeCell ref="AX1279:AY1280"/>
    <mergeCell ref="L1281:M1282"/>
    <mergeCell ref="J1281:K1282"/>
    <mergeCell ref="H1281:I1282"/>
    <mergeCell ref="F1281:F1282"/>
    <mergeCell ref="E1281:E1282"/>
    <mergeCell ref="C1281:D1281"/>
    <mergeCell ref="G1281:G1282"/>
    <mergeCell ref="X1281:Y1282"/>
    <mergeCell ref="V1281:W1282"/>
    <mergeCell ref="T1281:U1282"/>
    <mergeCell ref="R1281:S1282"/>
    <mergeCell ref="P1281:Q1282"/>
    <mergeCell ref="N1281:O1282"/>
    <mergeCell ref="AJ1281:AK1282"/>
    <mergeCell ref="AH1281:AI1282"/>
    <mergeCell ref="AF1281:AG1282"/>
    <mergeCell ref="AD1281:AE1282"/>
    <mergeCell ref="AB1281:AC1282"/>
    <mergeCell ref="Z1281:AA1282"/>
    <mergeCell ref="AV1281:AW1282"/>
    <mergeCell ref="AT1281:AU1282"/>
    <mergeCell ref="AR1281:AS1282"/>
    <mergeCell ref="AP1281:AQ1282"/>
    <mergeCell ref="AN1281:AO1282"/>
    <mergeCell ref="AL1281:AM1282"/>
    <mergeCell ref="B1279:B1280"/>
    <mergeCell ref="C1282:D1282"/>
    <mergeCell ref="BJ1281:BK1282"/>
    <mergeCell ref="BH1281:BI1282"/>
    <mergeCell ref="BF1281:BG1282"/>
    <mergeCell ref="BD1281:BE1282"/>
    <mergeCell ref="BB1281:BC1282"/>
    <mergeCell ref="AZ1281:BA1282"/>
    <mergeCell ref="AX1281:AY1282"/>
    <mergeCell ref="BH1277:BI1278"/>
    <mergeCell ref="BF1277:BG1278"/>
    <mergeCell ref="BD1277:BE1278"/>
    <mergeCell ref="BB1277:BC1278"/>
    <mergeCell ref="AZ1277:BA1278"/>
    <mergeCell ref="AX1277:AY1278"/>
    <mergeCell ref="L1279:M1280"/>
    <mergeCell ref="J1279:K1280"/>
    <mergeCell ref="H1279:I1280"/>
    <mergeCell ref="F1279:F1280"/>
    <mergeCell ref="E1279:E1280"/>
    <mergeCell ref="C1279:D1279"/>
    <mergeCell ref="G1279:G1280"/>
    <mergeCell ref="X1279:Y1280"/>
    <mergeCell ref="V1279:W1280"/>
    <mergeCell ref="T1279:U1280"/>
    <mergeCell ref="R1279:S1280"/>
    <mergeCell ref="P1279:Q1280"/>
    <mergeCell ref="N1279:O1280"/>
    <mergeCell ref="AJ1279:AK1280"/>
    <mergeCell ref="AH1279:AI1280"/>
    <mergeCell ref="AF1279:AG1280"/>
    <mergeCell ref="AD1279:AE1280"/>
    <mergeCell ref="AB1279:AC1280"/>
    <mergeCell ref="Z1279:AA1280"/>
    <mergeCell ref="AV1279:AW1280"/>
    <mergeCell ref="AT1279:AU1280"/>
    <mergeCell ref="AR1279:AS1280"/>
    <mergeCell ref="AP1279:AQ1280"/>
    <mergeCell ref="AN1279:AO1280"/>
    <mergeCell ref="AL1279:AM1280"/>
    <mergeCell ref="B1281:B1282"/>
    <mergeCell ref="C1280:D1280"/>
    <mergeCell ref="L1275:M1276"/>
    <mergeCell ref="J1275:K1276"/>
    <mergeCell ref="H1275:I1276"/>
    <mergeCell ref="F1275:F1276"/>
    <mergeCell ref="E1275:E1276"/>
    <mergeCell ref="C1275:D1275"/>
    <mergeCell ref="G1275:G1276"/>
    <mergeCell ref="X1275:Y1276"/>
    <mergeCell ref="V1275:W1276"/>
    <mergeCell ref="T1275:U1276"/>
    <mergeCell ref="R1275:S1276"/>
    <mergeCell ref="P1275:Q1276"/>
    <mergeCell ref="N1275:O1276"/>
    <mergeCell ref="AJ1275:AK1276"/>
    <mergeCell ref="AH1275:AI1276"/>
    <mergeCell ref="AF1275:AG1276"/>
    <mergeCell ref="AD1275:AE1276"/>
    <mergeCell ref="AB1275:AC1276"/>
    <mergeCell ref="Z1275:AA1276"/>
    <mergeCell ref="AV1275:AW1276"/>
    <mergeCell ref="AT1275:AU1276"/>
    <mergeCell ref="AR1275:AS1276"/>
    <mergeCell ref="AP1275:AQ1276"/>
    <mergeCell ref="AN1275:AO1276"/>
    <mergeCell ref="AL1275:AM1276"/>
    <mergeCell ref="B1277:B1278"/>
    <mergeCell ref="C1276:D1276"/>
    <mergeCell ref="BL1275:BN1276"/>
    <mergeCell ref="BJ1275:BK1276"/>
    <mergeCell ref="BH1275:BI1276"/>
    <mergeCell ref="BF1275:BG1276"/>
    <mergeCell ref="BD1275:BE1276"/>
    <mergeCell ref="BB1275:BC1276"/>
    <mergeCell ref="AZ1275:BA1276"/>
    <mergeCell ref="AX1275:AY1276"/>
    <mergeCell ref="L1277:M1278"/>
    <mergeCell ref="J1277:K1278"/>
    <mergeCell ref="H1277:I1278"/>
    <mergeCell ref="F1277:F1278"/>
    <mergeCell ref="E1277:E1278"/>
    <mergeCell ref="C1277:D1277"/>
    <mergeCell ref="G1277:G1278"/>
    <mergeCell ref="X1277:Y1278"/>
    <mergeCell ref="V1277:W1278"/>
    <mergeCell ref="T1277:U1278"/>
    <mergeCell ref="R1277:S1278"/>
    <mergeCell ref="P1277:Q1278"/>
    <mergeCell ref="N1277:O1278"/>
    <mergeCell ref="AJ1277:AK1278"/>
    <mergeCell ref="AH1277:AI1278"/>
    <mergeCell ref="AF1277:AG1278"/>
    <mergeCell ref="AD1277:AE1278"/>
    <mergeCell ref="AB1277:AC1278"/>
    <mergeCell ref="Z1277:AA1278"/>
    <mergeCell ref="AV1277:AW1278"/>
    <mergeCell ref="AT1277:AU1278"/>
    <mergeCell ref="AR1277:AS1278"/>
    <mergeCell ref="AP1277:AQ1278"/>
    <mergeCell ref="AN1277:AO1278"/>
    <mergeCell ref="AL1277:AM1278"/>
    <mergeCell ref="B1275:B1276"/>
    <mergeCell ref="C1278:D1278"/>
    <mergeCell ref="BL1277:BN1278"/>
    <mergeCell ref="BJ1277:BK1278"/>
    <mergeCell ref="AD1271:AE1272"/>
    <mergeCell ref="AB1271:AC1272"/>
    <mergeCell ref="Z1271:AA1272"/>
    <mergeCell ref="H1271:I1272"/>
    <mergeCell ref="F1271:F1272"/>
    <mergeCell ref="E1271:E1272"/>
    <mergeCell ref="C1271:D1271"/>
    <mergeCell ref="X1271:Y1272"/>
    <mergeCell ref="V1271:W1272"/>
    <mergeCell ref="T1271:U1272"/>
    <mergeCell ref="R1271:S1272"/>
    <mergeCell ref="P1271:Q1272"/>
    <mergeCell ref="N1271:O1272"/>
    <mergeCell ref="AV1271:AW1272"/>
    <mergeCell ref="AT1271:AU1272"/>
    <mergeCell ref="AR1271:AS1272"/>
    <mergeCell ref="AP1271:AQ1272"/>
    <mergeCell ref="AN1271:AO1272"/>
    <mergeCell ref="AL1271:AM1272"/>
    <mergeCell ref="B1273:B1274"/>
    <mergeCell ref="C1272:D1272"/>
    <mergeCell ref="BL1271:BN1272"/>
    <mergeCell ref="BJ1271:BK1272"/>
    <mergeCell ref="BH1271:BI1272"/>
    <mergeCell ref="BF1271:BG1272"/>
    <mergeCell ref="BD1271:BE1272"/>
    <mergeCell ref="BB1271:BC1272"/>
    <mergeCell ref="AZ1271:BA1272"/>
    <mergeCell ref="AX1271:AY1272"/>
    <mergeCell ref="H1273:I1274"/>
    <mergeCell ref="F1273:F1274"/>
    <mergeCell ref="AJ1273:AK1274"/>
    <mergeCell ref="AH1273:AI1274"/>
    <mergeCell ref="AF1273:AG1274"/>
    <mergeCell ref="AD1273:AE1274"/>
    <mergeCell ref="AB1273:AC1274"/>
    <mergeCell ref="Z1273:AA1274"/>
    <mergeCell ref="E1273:E1274"/>
    <mergeCell ref="C1273:D1273"/>
    <mergeCell ref="X1273:Y1274"/>
    <mergeCell ref="V1273:W1274"/>
    <mergeCell ref="T1273:U1274"/>
    <mergeCell ref="R1273:S1274"/>
    <mergeCell ref="P1273:Q1274"/>
    <mergeCell ref="N1273:O1274"/>
    <mergeCell ref="L1273:M1274"/>
    <mergeCell ref="J1273:K1274"/>
    <mergeCell ref="AV1273:AW1274"/>
    <mergeCell ref="AT1273:AU1274"/>
    <mergeCell ref="AR1273:AS1274"/>
    <mergeCell ref="AP1273:AQ1274"/>
    <mergeCell ref="AN1273:AO1274"/>
    <mergeCell ref="AL1273:AM1274"/>
    <mergeCell ref="C1274:D1274"/>
    <mergeCell ref="BL1273:BN1274"/>
    <mergeCell ref="BJ1273:BK1274"/>
    <mergeCell ref="BH1273:BI1274"/>
    <mergeCell ref="BF1273:BG1274"/>
    <mergeCell ref="BD1273:BE1274"/>
    <mergeCell ref="BB1273:BC1274"/>
    <mergeCell ref="AZ1273:BA1274"/>
    <mergeCell ref="AX1273:AY1274"/>
    <mergeCell ref="H1385:J1385"/>
    <mergeCell ref="D1385:E1385"/>
    <mergeCell ref="B1385:C1385"/>
    <mergeCell ref="W1383:Y1383"/>
    <mergeCell ref="S1383:U1383"/>
    <mergeCell ref="O1383:R1383"/>
    <mergeCell ref="L1383:N1383"/>
    <mergeCell ref="H1383:J1383"/>
    <mergeCell ref="D1383:E1383"/>
    <mergeCell ref="B1383:C1383"/>
    <mergeCell ref="BA1386:BN1386"/>
    <mergeCell ref="BD1266:BM1266"/>
    <mergeCell ref="AU1322:AW1322"/>
    <mergeCell ref="W1385:Y1385"/>
    <mergeCell ref="S1385:U1385"/>
    <mergeCell ref="Z1385:AI1385"/>
    <mergeCell ref="AJ1385:AL1385"/>
    <mergeCell ref="AN1385:AP1385"/>
    <mergeCell ref="BA1266:BC1266"/>
    <mergeCell ref="E1266:AC1266"/>
    <mergeCell ref="C1269:D1270"/>
    <mergeCell ref="AH1270:AI1270"/>
    <mergeCell ref="AT1270:AU1270"/>
    <mergeCell ref="AR1270:AS1270"/>
    <mergeCell ref="F1269:F1270"/>
    <mergeCell ref="B1269:B1270"/>
    <mergeCell ref="J1270:K1270"/>
    <mergeCell ref="N1270:O1270"/>
    <mergeCell ref="L1270:M1270"/>
    <mergeCell ref="J1269:O1269"/>
    <mergeCell ref="BF1269:BK1269"/>
    <mergeCell ref="AZ1269:BE1269"/>
    <mergeCell ref="AT1269:AY1269"/>
    <mergeCell ref="AN1269:AS1269"/>
    <mergeCell ref="AH1269:AM1269"/>
    <mergeCell ref="AP1270:AQ1270"/>
    <mergeCell ref="AN1270:AO1270"/>
    <mergeCell ref="AL1270:AM1270"/>
    <mergeCell ref="AJ1270:AK1270"/>
    <mergeCell ref="T1270:U1270"/>
    <mergeCell ref="R1270:S1270"/>
    <mergeCell ref="P1270:Q1270"/>
    <mergeCell ref="AF1270:AG1270"/>
    <mergeCell ref="AD1270:AE1270"/>
    <mergeCell ref="AB1270:AC1270"/>
    <mergeCell ref="X1269:Y1270"/>
    <mergeCell ref="V1269:W1270"/>
    <mergeCell ref="P1269:U1269"/>
    <mergeCell ref="AB1269:AG1269"/>
    <mergeCell ref="B1271:B1272"/>
    <mergeCell ref="BJ1270:BK1270"/>
    <mergeCell ref="BH1270:BI1270"/>
    <mergeCell ref="BF1270:BG1270"/>
    <mergeCell ref="BD1270:BE1270"/>
    <mergeCell ref="BB1270:BC1270"/>
    <mergeCell ref="AZ1270:BA1270"/>
    <mergeCell ref="Z1269:AA1270"/>
    <mergeCell ref="AX1270:AY1270"/>
    <mergeCell ref="AV1270:AW1270"/>
    <mergeCell ref="L1271:M1272"/>
    <mergeCell ref="J1271:K1272"/>
    <mergeCell ref="AJ1271:AK1272"/>
    <mergeCell ref="AH1271:AI1272"/>
    <mergeCell ref="AF1271:AG1272"/>
    <mergeCell ref="D1380:E1380"/>
    <mergeCell ref="B1380:C1380"/>
    <mergeCell ref="BJ1378:BK1379"/>
    <mergeCell ref="BH1378:BI1379"/>
    <mergeCell ref="BF1378:BG1379"/>
    <mergeCell ref="BD1378:BE1379"/>
    <mergeCell ref="BB1378:BC1379"/>
    <mergeCell ref="AZ1378:BA1379"/>
    <mergeCell ref="AD1378:AE1379"/>
    <mergeCell ref="AB1378:AC1379"/>
    <mergeCell ref="R1380:S1380"/>
    <mergeCell ref="P1380:Q1380"/>
    <mergeCell ref="N1380:O1380"/>
    <mergeCell ref="L1380:M1380"/>
    <mergeCell ref="J1380:K1380"/>
    <mergeCell ref="H1380:I1380"/>
    <mergeCell ref="AD1380:AE1380"/>
    <mergeCell ref="AB1380:AC1380"/>
    <mergeCell ref="Z1380:AA1380"/>
    <mergeCell ref="X1380:Y1380"/>
    <mergeCell ref="V1380:W1380"/>
    <mergeCell ref="T1380:U1380"/>
    <mergeCell ref="AP1380:AQ1380"/>
    <mergeCell ref="AN1380:AO1380"/>
    <mergeCell ref="AL1380:AM1380"/>
    <mergeCell ref="AJ1380:AK1380"/>
    <mergeCell ref="AH1380:AI1380"/>
    <mergeCell ref="AF1380:AG1380"/>
    <mergeCell ref="N1381:O1381"/>
    <mergeCell ref="L1381:M1381"/>
    <mergeCell ref="J1381:K1381"/>
    <mergeCell ref="D1381:E1381"/>
    <mergeCell ref="BJ1380:BK1380"/>
    <mergeCell ref="BH1380:BI1380"/>
    <mergeCell ref="BF1380:BG1380"/>
    <mergeCell ref="BD1380:BE1380"/>
    <mergeCell ref="BB1380:BC1380"/>
    <mergeCell ref="AZ1380:BA1380"/>
    <mergeCell ref="BF1381:BG1381"/>
    <mergeCell ref="BH1381:BI1381"/>
    <mergeCell ref="BJ1381:BK1381"/>
    <mergeCell ref="J1372:K1373"/>
    <mergeCell ref="H1372:I1373"/>
    <mergeCell ref="F1372:F1373"/>
    <mergeCell ref="AH1372:AI1373"/>
    <mergeCell ref="AF1372:AG1373"/>
    <mergeCell ref="AD1372:AE1373"/>
    <mergeCell ref="AB1372:AC1373"/>
    <mergeCell ref="B1372:B1373"/>
    <mergeCell ref="V1372:W1373"/>
    <mergeCell ref="T1372:U1373"/>
    <mergeCell ref="R1372:S1373"/>
    <mergeCell ref="P1372:Q1373"/>
    <mergeCell ref="N1372:O1373"/>
    <mergeCell ref="L1372:M1373"/>
    <mergeCell ref="C1373:D1373"/>
    <mergeCell ref="AP1372:AQ1373"/>
    <mergeCell ref="AN1372:AO1373"/>
    <mergeCell ref="AL1372:AM1373"/>
    <mergeCell ref="AJ1372:AK1373"/>
    <mergeCell ref="E1372:E1373"/>
    <mergeCell ref="C1372:D1372"/>
    <mergeCell ref="BL1372:BN1373"/>
    <mergeCell ref="BJ1372:BK1373"/>
    <mergeCell ref="BH1372:BI1373"/>
    <mergeCell ref="BF1372:BG1373"/>
    <mergeCell ref="BD1372:BE1373"/>
    <mergeCell ref="BB1372:BC1373"/>
    <mergeCell ref="L1378:M1379"/>
    <mergeCell ref="J1378:K1379"/>
    <mergeCell ref="AL1378:AM1379"/>
    <mergeCell ref="AJ1378:AK1379"/>
    <mergeCell ref="AH1378:AI1379"/>
    <mergeCell ref="AF1378:AG1379"/>
    <mergeCell ref="R1378:S1379"/>
    <mergeCell ref="P1378:Q1379"/>
    <mergeCell ref="AZ1372:BA1373"/>
    <mergeCell ref="AX1372:AY1373"/>
    <mergeCell ref="AV1372:AW1373"/>
    <mergeCell ref="N1378:O1379"/>
    <mergeCell ref="Z1372:AA1373"/>
    <mergeCell ref="X1372:Y1373"/>
    <mergeCell ref="AT1372:AU1373"/>
    <mergeCell ref="AR1372:AS1373"/>
    <mergeCell ref="AR1378:AS1379"/>
    <mergeCell ref="AP1378:AQ1379"/>
    <mergeCell ref="AN1378:AO1379"/>
    <mergeCell ref="H1378:I1379"/>
    <mergeCell ref="D1378:E1379"/>
    <mergeCell ref="B1378:C1379"/>
    <mergeCell ref="Z1378:AA1379"/>
    <mergeCell ref="X1378:Y1379"/>
    <mergeCell ref="V1378:W1379"/>
    <mergeCell ref="T1378:U1379"/>
    <mergeCell ref="G1372:G1373"/>
    <mergeCell ref="B1374:B1375"/>
    <mergeCell ref="C1374:D1374"/>
    <mergeCell ref="E1374:E1375"/>
    <mergeCell ref="F1374:F1375"/>
    <mergeCell ref="G1374:G1375"/>
    <mergeCell ref="H1374:I1375"/>
    <mergeCell ref="J1374:K1375"/>
    <mergeCell ref="L1374:M1375"/>
    <mergeCell ref="N1374:O1375"/>
    <mergeCell ref="P1374:Q1375"/>
    <mergeCell ref="J1370:K1371"/>
    <mergeCell ref="H1370:I1371"/>
    <mergeCell ref="F1370:F1371"/>
    <mergeCell ref="AH1370:AI1371"/>
    <mergeCell ref="AF1370:AG1371"/>
    <mergeCell ref="AD1370:AE1371"/>
    <mergeCell ref="AB1370:AC1371"/>
    <mergeCell ref="E1370:E1371"/>
    <mergeCell ref="C1370:D1370"/>
    <mergeCell ref="B1370:B1371"/>
    <mergeCell ref="V1370:W1371"/>
    <mergeCell ref="T1370:U1371"/>
    <mergeCell ref="R1370:S1371"/>
    <mergeCell ref="P1370:Q1371"/>
    <mergeCell ref="N1370:O1371"/>
    <mergeCell ref="L1370:M1371"/>
    <mergeCell ref="C1371:D1371"/>
    <mergeCell ref="Z1370:AA1371"/>
    <mergeCell ref="X1370:Y1371"/>
    <mergeCell ref="AT1370:AU1371"/>
    <mergeCell ref="AR1370:AS1371"/>
    <mergeCell ref="AP1370:AQ1371"/>
    <mergeCell ref="AN1370:AO1371"/>
    <mergeCell ref="AL1370:AM1371"/>
    <mergeCell ref="AJ1370:AK1371"/>
    <mergeCell ref="BL1370:BN1371"/>
    <mergeCell ref="BJ1370:BK1371"/>
    <mergeCell ref="BH1370:BI1371"/>
    <mergeCell ref="BF1370:BG1371"/>
    <mergeCell ref="BD1370:BE1371"/>
    <mergeCell ref="BB1370:BC1371"/>
    <mergeCell ref="AZ1370:BA1371"/>
    <mergeCell ref="AX1370:AY1371"/>
    <mergeCell ref="AV1370:AW1371"/>
    <mergeCell ref="G1370:G1371"/>
    <mergeCell ref="J1368:K1369"/>
    <mergeCell ref="H1368:I1369"/>
    <mergeCell ref="F1368:F1369"/>
    <mergeCell ref="AH1368:AI1369"/>
    <mergeCell ref="AF1368:AG1369"/>
    <mergeCell ref="AD1368:AE1369"/>
    <mergeCell ref="AB1368:AC1369"/>
    <mergeCell ref="E1368:E1369"/>
    <mergeCell ref="C1368:D1368"/>
    <mergeCell ref="B1368:B1369"/>
    <mergeCell ref="V1368:W1369"/>
    <mergeCell ref="T1368:U1369"/>
    <mergeCell ref="R1368:S1369"/>
    <mergeCell ref="P1368:Q1369"/>
    <mergeCell ref="N1368:O1369"/>
    <mergeCell ref="L1368:M1369"/>
    <mergeCell ref="C1369:D1369"/>
    <mergeCell ref="Z1368:AA1369"/>
    <mergeCell ref="X1368:Y1369"/>
    <mergeCell ref="AT1368:AU1369"/>
    <mergeCell ref="AR1368:AS1369"/>
    <mergeCell ref="AP1368:AQ1369"/>
    <mergeCell ref="AN1368:AO1369"/>
    <mergeCell ref="AL1368:AM1369"/>
    <mergeCell ref="AJ1368:AK1369"/>
    <mergeCell ref="BL1368:BN1369"/>
    <mergeCell ref="BJ1368:BK1369"/>
    <mergeCell ref="BH1368:BI1369"/>
    <mergeCell ref="BF1368:BG1369"/>
    <mergeCell ref="BD1368:BE1369"/>
    <mergeCell ref="BB1368:BC1369"/>
    <mergeCell ref="AZ1368:BA1369"/>
    <mergeCell ref="AX1368:AY1369"/>
    <mergeCell ref="AV1368:AW1369"/>
    <mergeCell ref="G1368:G1369"/>
    <mergeCell ref="J1366:K1367"/>
    <mergeCell ref="H1366:I1367"/>
    <mergeCell ref="F1366:F1367"/>
    <mergeCell ref="AH1366:AI1367"/>
    <mergeCell ref="AF1366:AG1367"/>
    <mergeCell ref="AD1366:AE1367"/>
    <mergeCell ref="AB1366:AC1367"/>
    <mergeCell ref="E1366:E1367"/>
    <mergeCell ref="C1366:D1366"/>
    <mergeCell ref="B1366:B1367"/>
    <mergeCell ref="V1366:W1367"/>
    <mergeCell ref="T1366:U1367"/>
    <mergeCell ref="R1366:S1367"/>
    <mergeCell ref="P1366:Q1367"/>
    <mergeCell ref="N1366:O1367"/>
    <mergeCell ref="L1366:M1367"/>
    <mergeCell ref="C1367:D1367"/>
    <mergeCell ref="Z1366:AA1367"/>
    <mergeCell ref="X1366:Y1367"/>
    <mergeCell ref="AT1366:AU1367"/>
    <mergeCell ref="AR1366:AS1367"/>
    <mergeCell ref="AP1366:AQ1367"/>
    <mergeCell ref="AN1366:AO1367"/>
    <mergeCell ref="AL1366:AM1367"/>
    <mergeCell ref="AJ1366:AK1367"/>
    <mergeCell ref="BL1366:BN1367"/>
    <mergeCell ref="BJ1366:BK1367"/>
    <mergeCell ref="BH1366:BI1367"/>
    <mergeCell ref="BF1366:BG1367"/>
    <mergeCell ref="BD1366:BE1367"/>
    <mergeCell ref="BB1366:BC1367"/>
    <mergeCell ref="AZ1366:BA1367"/>
    <mergeCell ref="AX1366:AY1367"/>
    <mergeCell ref="AV1366:AW1367"/>
    <mergeCell ref="G1366:G1367"/>
    <mergeCell ref="J1364:K1365"/>
    <mergeCell ref="H1364:I1365"/>
    <mergeCell ref="F1364:F1365"/>
    <mergeCell ref="AH1364:AI1365"/>
    <mergeCell ref="AF1364:AG1365"/>
    <mergeCell ref="AD1364:AE1365"/>
    <mergeCell ref="AB1364:AC1365"/>
    <mergeCell ref="E1364:E1365"/>
    <mergeCell ref="C1364:D1364"/>
    <mergeCell ref="B1364:B1365"/>
    <mergeCell ref="V1364:W1365"/>
    <mergeCell ref="T1364:U1365"/>
    <mergeCell ref="R1364:S1365"/>
    <mergeCell ref="P1364:Q1365"/>
    <mergeCell ref="N1364:O1365"/>
    <mergeCell ref="L1364:M1365"/>
    <mergeCell ref="C1365:D1365"/>
    <mergeCell ref="Z1364:AA1365"/>
    <mergeCell ref="X1364:Y1365"/>
    <mergeCell ref="AT1364:AU1365"/>
    <mergeCell ref="AR1364:AS1365"/>
    <mergeCell ref="AP1364:AQ1365"/>
    <mergeCell ref="AN1364:AO1365"/>
    <mergeCell ref="AL1364:AM1365"/>
    <mergeCell ref="AJ1364:AK1365"/>
    <mergeCell ref="BL1364:BN1365"/>
    <mergeCell ref="BJ1364:BK1365"/>
    <mergeCell ref="BH1364:BI1365"/>
    <mergeCell ref="BF1364:BG1365"/>
    <mergeCell ref="BD1364:BE1365"/>
    <mergeCell ref="BB1364:BC1365"/>
    <mergeCell ref="AZ1364:BA1365"/>
    <mergeCell ref="AX1364:AY1365"/>
    <mergeCell ref="AV1364:AW1365"/>
    <mergeCell ref="G1364:G1365"/>
    <mergeCell ref="J1362:K1363"/>
    <mergeCell ref="H1362:I1363"/>
    <mergeCell ref="F1362:F1363"/>
    <mergeCell ref="AH1362:AI1363"/>
    <mergeCell ref="AF1362:AG1363"/>
    <mergeCell ref="AD1362:AE1363"/>
    <mergeCell ref="AB1362:AC1363"/>
    <mergeCell ref="E1362:E1363"/>
    <mergeCell ref="C1362:D1362"/>
    <mergeCell ref="B1362:B1363"/>
    <mergeCell ref="V1362:W1363"/>
    <mergeCell ref="T1362:U1363"/>
    <mergeCell ref="R1362:S1363"/>
    <mergeCell ref="P1362:Q1363"/>
    <mergeCell ref="N1362:O1363"/>
    <mergeCell ref="L1362:M1363"/>
    <mergeCell ref="C1363:D1363"/>
    <mergeCell ref="Z1362:AA1363"/>
    <mergeCell ref="X1362:Y1363"/>
    <mergeCell ref="AT1362:AU1363"/>
    <mergeCell ref="AR1362:AS1363"/>
    <mergeCell ref="AP1362:AQ1363"/>
    <mergeCell ref="AN1362:AO1363"/>
    <mergeCell ref="AL1362:AM1363"/>
    <mergeCell ref="AJ1362:AK1363"/>
    <mergeCell ref="BL1362:BN1363"/>
    <mergeCell ref="BJ1362:BK1363"/>
    <mergeCell ref="BH1362:BI1363"/>
    <mergeCell ref="BF1362:BG1363"/>
    <mergeCell ref="BD1362:BE1363"/>
    <mergeCell ref="BB1362:BC1363"/>
    <mergeCell ref="AZ1362:BA1363"/>
    <mergeCell ref="AX1362:AY1363"/>
    <mergeCell ref="AV1362:AW1363"/>
    <mergeCell ref="J1360:K1361"/>
    <mergeCell ref="H1360:I1361"/>
    <mergeCell ref="F1360:F1361"/>
    <mergeCell ref="AH1360:AI1361"/>
    <mergeCell ref="AF1360:AG1361"/>
    <mergeCell ref="AD1360:AE1361"/>
    <mergeCell ref="AB1360:AC1361"/>
    <mergeCell ref="E1360:E1361"/>
    <mergeCell ref="C1360:D1360"/>
    <mergeCell ref="B1360:B1361"/>
    <mergeCell ref="V1360:W1361"/>
    <mergeCell ref="T1360:U1361"/>
    <mergeCell ref="R1360:S1361"/>
    <mergeCell ref="P1360:Q1361"/>
    <mergeCell ref="N1360:O1361"/>
    <mergeCell ref="L1360:M1361"/>
    <mergeCell ref="C1361:D1361"/>
    <mergeCell ref="Z1360:AA1361"/>
    <mergeCell ref="X1360:Y1361"/>
    <mergeCell ref="AT1360:AU1361"/>
    <mergeCell ref="AR1360:AS1361"/>
    <mergeCell ref="AP1360:AQ1361"/>
    <mergeCell ref="AN1360:AO1361"/>
    <mergeCell ref="AL1360:AM1361"/>
    <mergeCell ref="AJ1360:AK1361"/>
    <mergeCell ref="BL1360:BN1361"/>
    <mergeCell ref="BJ1360:BK1361"/>
    <mergeCell ref="BH1360:BI1361"/>
    <mergeCell ref="BF1360:BG1361"/>
    <mergeCell ref="BD1360:BE1361"/>
    <mergeCell ref="BB1360:BC1361"/>
    <mergeCell ref="AZ1360:BA1361"/>
    <mergeCell ref="AX1360:AY1361"/>
    <mergeCell ref="AV1360:AW1361"/>
    <mergeCell ref="J1358:K1359"/>
    <mergeCell ref="H1358:I1359"/>
    <mergeCell ref="F1358:F1359"/>
    <mergeCell ref="AH1358:AI1359"/>
    <mergeCell ref="AF1358:AG1359"/>
    <mergeCell ref="AD1358:AE1359"/>
    <mergeCell ref="AB1358:AC1359"/>
    <mergeCell ref="E1358:E1359"/>
    <mergeCell ref="C1358:D1358"/>
    <mergeCell ref="B1358:B1359"/>
    <mergeCell ref="V1358:W1359"/>
    <mergeCell ref="T1358:U1359"/>
    <mergeCell ref="R1358:S1359"/>
    <mergeCell ref="P1358:Q1359"/>
    <mergeCell ref="N1358:O1359"/>
    <mergeCell ref="L1358:M1359"/>
    <mergeCell ref="C1359:D1359"/>
    <mergeCell ref="Z1358:AA1359"/>
    <mergeCell ref="X1358:Y1359"/>
    <mergeCell ref="AT1358:AU1359"/>
    <mergeCell ref="AR1358:AS1359"/>
    <mergeCell ref="AP1358:AQ1359"/>
    <mergeCell ref="AN1358:AO1359"/>
    <mergeCell ref="AL1358:AM1359"/>
    <mergeCell ref="AJ1358:AK1359"/>
    <mergeCell ref="BL1358:BN1359"/>
    <mergeCell ref="BJ1358:BK1359"/>
    <mergeCell ref="BH1358:BI1359"/>
    <mergeCell ref="BF1358:BG1359"/>
    <mergeCell ref="BD1358:BE1359"/>
    <mergeCell ref="BB1358:BC1359"/>
    <mergeCell ref="AZ1358:BA1359"/>
    <mergeCell ref="AX1358:AY1359"/>
    <mergeCell ref="AV1358:AW1359"/>
    <mergeCell ref="J1356:K1357"/>
    <mergeCell ref="H1356:I1357"/>
    <mergeCell ref="F1356:F1357"/>
    <mergeCell ref="AH1356:AI1357"/>
    <mergeCell ref="AF1356:AG1357"/>
    <mergeCell ref="AD1356:AE1357"/>
    <mergeCell ref="AB1356:AC1357"/>
    <mergeCell ref="E1356:E1357"/>
    <mergeCell ref="C1356:D1356"/>
    <mergeCell ref="B1356:B1357"/>
    <mergeCell ref="V1356:W1357"/>
    <mergeCell ref="T1356:U1357"/>
    <mergeCell ref="R1356:S1357"/>
    <mergeCell ref="P1356:Q1357"/>
    <mergeCell ref="N1356:O1357"/>
    <mergeCell ref="L1356:M1357"/>
    <mergeCell ref="C1357:D1357"/>
    <mergeCell ref="Z1356:AA1357"/>
    <mergeCell ref="X1356:Y1357"/>
    <mergeCell ref="AT1356:AU1357"/>
    <mergeCell ref="AR1356:AS1357"/>
    <mergeCell ref="AP1356:AQ1357"/>
    <mergeCell ref="AN1356:AO1357"/>
    <mergeCell ref="AL1356:AM1357"/>
    <mergeCell ref="AJ1356:AK1357"/>
    <mergeCell ref="BL1356:BN1357"/>
    <mergeCell ref="BJ1356:BK1357"/>
    <mergeCell ref="BH1356:BI1357"/>
    <mergeCell ref="BF1356:BG1357"/>
    <mergeCell ref="BD1356:BE1357"/>
    <mergeCell ref="BB1356:BC1357"/>
    <mergeCell ref="AZ1356:BA1357"/>
    <mergeCell ref="AX1356:AY1357"/>
    <mergeCell ref="AV1356:AW1357"/>
    <mergeCell ref="J1354:K1355"/>
    <mergeCell ref="H1354:I1355"/>
    <mergeCell ref="F1354:F1355"/>
    <mergeCell ref="AH1354:AI1355"/>
    <mergeCell ref="AF1354:AG1355"/>
    <mergeCell ref="AD1354:AE1355"/>
    <mergeCell ref="AB1354:AC1355"/>
    <mergeCell ref="E1354:E1355"/>
    <mergeCell ref="C1354:D1354"/>
    <mergeCell ref="B1354:B1355"/>
    <mergeCell ref="V1354:W1355"/>
    <mergeCell ref="T1354:U1355"/>
    <mergeCell ref="R1354:S1355"/>
    <mergeCell ref="P1354:Q1355"/>
    <mergeCell ref="N1354:O1355"/>
    <mergeCell ref="L1354:M1355"/>
    <mergeCell ref="C1355:D1355"/>
    <mergeCell ref="Z1354:AA1355"/>
    <mergeCell ref="X1354:Y1355"/>
    <mergeCell ref="AT1354:AU1355"/>
    <mergeCell ref="AR1354:AS1355"/>
    <mergeCell ref="AP1354:AQ1355"/>
    <mergeCell ref="AN1354:AO1355"/>
    <mergeCell ref="AL1354:AM1355"/>
    <mergeCell ref="AJ1354:AK1355"/>
    <mergeCell ref="BL1354:BN1355"/>
    <mergeCell ref="BJ1354:BK1355"/>
    <mergeCell ref="BH1354:BI1355"/>
    <mergeCell ref="BF1354:BG1355"/>
    <mergeCell ref="BD1354:BE1355"/>
    <mergeCell ref="BB1354:BC1355"/>
    <mergeCell ref="AZ1354:BA1355"/>
    <mergeCell ref="AX1354:AY1355"/>
    <mergeCell ref="AV1354:AW1355"/>
    <mergeCell ref="J1352:K1353"/>
    <mergeCell ref="H1352:I1353"/>
    <mergeCell ref="F1352:F1353"/>
    <mergeCell ref="AH1352:AI1353"/>
    <mergeCell ref="AF1352:AG1353"/>
    <mergeCell ref="AD1352:AE1353"/>
    <mergeCell ref="AB1352:AC1353"/>
    <mergeCell ref="E1352:E1353"/>
    <mergeCell ref="C1352:D1352"/>
    <mergeCell ref="B1352:B1353"/>
    <mergeCell ref="V1352:W1353"/>
    <mergeCell ref="T1352:U1353"/>
    <mergeCell ref="R1352:S1353"/>
    <mergeCell ref="P1352:Q1353"/>
    <mergeCell ref="N1352:O1353"/>
    <mergeCell ref="L1352:M1353"/>
    <mergeCell ref="C1353:D1353"/>
    <mergeCell ref="Z1352:AA1353"/>
    <mergeCell ref="X1352:Y1353"/>
    <mergeCell ref="AT1352:AU1353"/>
    <mergeCell ref="AR1352:AS1353"/>
    <mergeCell ref="AP1352:AQ1353"/>
    <mergeCell ref="AN1352:AO1353"/>
    <mergeCell ref="AL1352:AM1353"/>
    <mergeCell ref="AJ1352:AK1353"/>
    <mergeCell ref="BL1352:BN1353"/>
    <mergeCell ref="BJ1352:BK1353"/>
    <mergeCell ref="BH1352:BI1353"/>
    <mergeCell ref="BF1352:BG1353"/>
    <mergeCell ref="BD1352:BE1353"/>
    <mergeCell ref="BB1352:BC1353"/>
    <mergeCell ref="AZ1352:BA1353"/>
    <mergeCell ref="AX1352:AY1353"/>
    <mergeCell ref="AV1352:AW1353"/>
    <mergeCell ref="J1350:K1351"/>
    <mergeCell ref="H1350:I1351"/>
    <mergeCell ref="F1350:F1351"/>
    <mergeCell ref="AH1350:AI1351"/>
    <mergeCell ref="AF1350:AG1351"/>
    <mergeCell ref="AD1350:AE1351"/>
    <mergeCell ref="AB1350:AC1351"/>
    <mergeCell ref="E1350:E1351"/>
    <mergeCell ref="C1350:D1350"/>
    <mergeCell ref="B1350:B1351"/>
    <mergeCell ref="V1350:W1351"/>
    <mergeCell ref="T1350:U1351"/>
    <mergeCell ref="R1350:S1351"/>
    <mergeCell ref="P1350:Q1351"/>
    <mergeCell ref="N1350:O1351"/>
    <mergeCell ref="L1350:M1351"/>
    <mergeCell ref="C1351:D1351"/>
    <mergeCell ref="Z1350:AA1351"/>
    <mergeCell ref="X1350:Y1351"/>
    <mergeCell ref="AT1350:AU1351"/>
    <mergeCell ref="AR1350:AS1351"/>
    <mergeCell ref="AP1350:AQ1351"/>
    <mergeCell ref="AN1350:AO1351"/>
    <mergeCell ref="AL1350:AM1351"/>
    <mergeCell ref="AJ1350:AK1351"/>
    <mergeCell ref="BL1350:BN1351"/>
    <mergeCell ref="BJ1350:BK1351"/>
    <mergeCell ref="BH1350:BI1351"/>
    <mergeCell ref="BF1350:BG1351"/>
    <mergeCell ref="BD1350:BE1351"/>
    <mergeCell ref="BB1350:BC1351"/>
    <mergeCell ref="AZ1350:BA1351"/>
    <mergeCell ref="AX1350:AY1351"/>
    <mergeCell ref="AV1350:AW1351"/>
    <mergeCell ref="J1348:K1349"/>
    <mergeCell ref="H1348:I1349"/>
    <mergeCell ref="F1348:F1349"/>
    <mergeCell ref="AH1348:AI1349"/>
    <mergeCell ref="AF1348:AG1349"/>
    <mergeCell ref="AD1348:AE1349"/>
    <mergeCell ref="AB1348:AC1349"/>
    <mergeCell ref="E1348:E1349"/>
    <mergeCell ref="C1348:D1348"/>
    <mergeCell ref="B1348:B1349"/>
    <mergeCell ref="V1348:W1349"/>
    <mergeCell ref="T1348:U1349"/>
    <mergeCell ref="R1348:S1349"/>
    <mergeCell ref="P1348:Q1349"/>
    <mergeCell ref="N1348:O1349"/>
    <mergeCell ref="L1348:M1349"/>
    <mergeCell ref="C1349:D1349"/>
    <mergeCell ref="Z1348:AA1349"/>
    <mergeCell ref="X1348:Y1349"/>
    <mergeCell ref="AT1348:AU1349"/>
    <mergeCell ref="AR1348:AS1349"/>
    <mergeCell ref="AP1348:AQ1349"/>
    <mergeCell ref="AN1348:AO1349"/>
    <mergeCell ref="AL1348:AM1349"/>
    <mergeCell ref="AJ1348:AK1349"/>
    <mergeCell ref="BL1348:BN1349"/>
    <mergeCell ref="BJ1348:BK1349"/>
    <mergeCell ref="BH1348:BI1349"/>
    <mergeCell ref="BF1348:BG1349"/>
    <mergeCell ref="BD1348:BE1349"/>
    <mergeCell ref="BB1348:BC1349"/>
    <mergeCell ref="AZ1348:BA1349"/>
    <mergeCell ref="AX1348:AY1349"/>
    <mergeCell ref="AV1348:AW1349"/>
    <mergeCell ref="J1346:K1347"/>
    <mergeCell ref="H1346:I1347"/>
    <mergeCell ref="F1346:F1347"/>
    <mergeCell ref="AH1346:AI1347"/>
    <mergeCell ref="AF1346:AG1347"/>
    <mergeCell ref="AD1346:AE1347"/>
    <mergeCell ref="AB1346:AC1347"/>
    <mergeCell ref="E1346:E1347"/>
    <mergeCell ref="C1346:D1346"/>
    <mergeCell ref="B1346:B1347"/>
    <mergeCell ref="V1346:W1347"/>
    <mergeCell ref="T1346:U1347"/>
    <mergeCell ref="R1346:S1347"/>
    <mergeCell ref="P1346:Q1347"/>
    <mergeCell ref="N1346:O1347"/>
    <mergeCell ref="L1346:M1347"/>
    <mergeCell ref="C1347:D1347"/>
    <mergeCell ref="Z1346:AA1347"/>
    <mergeCell ref="X1346:Y1347"/>
    <mergeCell ref="AT1346:AU1347"/>
    <mergeCell ref="AR1346:AS1347"/>
    <mergeCell ref="AP1346:AQ1347"/>
    <mergeCell ref="AN1346:AO1347"/>
    <mergeCell ref="AL1346:AM1347"/>
    <mergeCell ref="AJ1346:AK1347"/>
    <mergeCell ref="BL1346:BN1347"/>
    <mergeCell ref="BJ1346:BK1347"/>
    <mergeCell ref="BH1346:BI1347"/>
    <mergeCell ref="BF1346:BG1347"/>
    <mergeCell ref="BD1346:BE1347"/>
    <mergeCell ref="BB1346:BC1347"/>
    <mergeCell ref="AZ1346:BA1347"/>
    <mergeCell ref="AX1346:AY1347"/>
    <mergeCell ref="AV1346:AW1347"/>
    <mergeCell ref="J1344:K1345"/>
    <mergeCell ref="H1344:I1345"/>
    <mergeCell ref="F1344:F1345"/>
    <mergeCell ref="AH1344:AI1345"/>
    <mergeCell ref="AF1344:AG1345"/>
    <mergeCell ref="AD1344:AE1345"/>
    <mergeCell ref="AB1344:AC1345"/>
    <mergeCell ref="E1344:E1345"/>
    <mergeCell ref="C1344:D1344"/>
    <mergeCell ref="B1344:B1345"/>
    <mergeCell ref="V1344:W1345"/>
    <mergeCell ref="T1344:U1345"/>
    <mergeCell ref="R1344:S1345"/>
    <mergeCell ref="P1344:Q1345"/>
    <mergeCell ref="N1344:O1345"/>
    <mergeCell ref="L1344:M1345"/>
    <mergeCell ref="C1345:D1345"/>
    <mergeCell ref="Z1344:AA1345"/>
    <mergeCell ref="X1344:Y1345"/>
    <mergeCell ref="AT1344:AU1345"/>
    <mergeCell ref="AR1344:AS1345"/>
    <mergeCell ref="AP1344:AQ1345"/>
    <mergeCell ref="AN1344:AO1345"/>
    <mergeCell ref="AL1344:AM1345"/>
    <mergeCell ref="AJ1344:AK1345"/>
    <mergeCell ref="BL1344:BN1345"/>
    <mergeCell ref="BJ1344:BK1345"/>
    <mergeCell ref="BH1344:BI1345"/>
    <mergeCell ref="BF1344:BG1345"/>
    <mergeCell ref="BD1344:BE1345"/>
    <mergeCell ref="BB1344:BC1345"/>
    <mergeCell ref="AZ1344:BA1345"/>
    <mergeCell ref="AX1344:AY1345"/>
    <mergeCell ref="AV1344:AW1345"/>
    <mergeCell ref="J1342:K1343"/>
    <mergeCell ref="H1342:I1343"/>
    <mergeCell ref="F1342:F1343"/>
    <mergeCell ref="AH1342:AI1343"/>
    <mergeCell ref="AF1342:AG1343"/>
    <mergeCell ref="AD1342:AE1343"/>
    <mergeCell ref="AB1342:AC1343"/>
    <mergeCell ref="E1342:E1343"/>
    <mergeCell ref="C1342:D1342"/>
    <mergeCell ref="B1342:B1343"/>
    <mergeCell ref="V1342:W1343"/>
    <mergeCell ref="T1342:U1343"/>
    <mergeCell ref="R1342:S1343"/>
    <mergeCell ref="P1342:Q1343"/>
    <mergeCell ref="N1342:O1343"/>
    <mergeCell ref="L1342:M1343"/>
    <mergeCell ref="C1343:D1343"/>
    <mergeCell ref="Z1342:AA1343"/>
    <mergeCell ref="X1342:Y1343"/>
    <mergeCell ref="AT1342:AU1343"/>
    <mergeCell ref="AR1342:AS1343"/>
    <mergeCell ref="AP1342:AQ1343"/>
    <mergeCell ref="AN1342:AO1343"/>
    <mergeCell ref="AL1342:AM1343"/>
    <mergeCell ref="AJ1342:AK1343"/>
    <mergeCell ref="BL1342:BN1343"/>
    <mergeCell ref="BJ1342:BK1343"/>
    <mergeCell ref="BH1342:BI1343"/>
    <mergeCell ref="BF1342:BG1343"/>
    <mergeCell ref="BD1342:BE1343"/>
    <mergeCell ref="BB1342:BC1343"/>
    <mergeCell ref="AZ1342:BA1343"/>
    <mergeCell ref="AX1342:AY1343"/>
    <mergeCell ref="AV1342:AW1343"/>
    <mergeCell ref="J1340:K1341"/>
    <mergeCell ref="H1340:I1341"/>
    <mergeCell ref="F1340:F1341"/>
    <mergeCell ref="AH1340:AI1341"/>
    <mergeCell ref="AF1340:AG1341"/>
    <mergeCell ref="AD1340:AE1341"/>
    <mergeCell ref="AB1340:AC1341"/>
    <mergeCell ref="E1340:E1341"/>
    <mergeCell ref="C1340:D1340"/>
    <mergeCell ref="B1340:B1341"/>
    <mergeCell ref="V1340:W1341"/>
    <mergeCell ref="T1340:U1341"/>
    <mergeCell ref="R1340:S1341"/>
    <mergeCell ref="P1340:Q1341"/>
    <mergeCell ref="N1340:O1341"/>
    <mergeCell ref="L1340:M1341"/>
    <mergeCell ref="C1341:D1341"/>
    <mergeCell ref="Z1340:AA1341"/>
    <mergeCell ref="X1340:Y1341"/>
    <mergeCell ref="AT1340:AU1341"/>
    <mergeCell ref="AR1340:AS1341"/>
    <mergeCell ref="AP1340:AQ1341"/>
    <mergeCell ref="AN1340:AO1341"/>
    <mergeCell ref="AL1340:AM1341"/>
    <mergeCell ref="AJ1340:AK1341"/>
    <mergeCell ref="BL1340:BN1341"/>
    <mergeCell ref="BJ1340:BK1341"/>
    <mergeCell ref="BH1340:BI1341"/>
    <mergeCell ref="BF1340:BG1341"/>
    <mergeCell ref="BD1340:BE1341"/>
    <mergeCell ref="BB1340:BC1341"/>
    <mergeCell ref="AZ1340:BA1341"/>
    <mergeCell ref="AX1340:AY1341"/>
    <mergeCell ref="AV1340:AW1341"/>
    <mergeCell ref="B1336:B1337"/>
    <mergeCell ref="V1336:W1337"/>
    <mergeCell ref="T1336:U1337"/>
    <mergeCell ref="R1336:S1337"/>
    <mergeCell ref="P1336:Q1337"/>
    <mergeCell ref="N1336:O1337"/>
    <mergeCell ref="L1336:M1337"/>
    <mergeCell ref="C1337:D1337"/>
    <mergeCell ref="Z1336:AA1337"/>
    <mergeCell ref="X1336:Y1337"/>
    <mergeCell ref="AT1336:AU1337"/>
    <mergeCell ref="AR1336:AS1337"/>
    <mergeCell ref="AP1336:AQ1337"/>
    <mergeCell ref="AN1336:AO1337"/>
    <mergeCell ref="AL1336:AM1337"/>
    <mergeCell ref="AJ1336:AK1337"/>
    <mergeCell ref="BL1336:BN1337"/>
    <mergeCell ref="BJ1336:BK1337"/>
    <mergeCell ref="BH1336:BI1337"/>
    <mergeCell ref="BF1336:BG1337"/>
    <mergeCell ref="BD1336:BE1337"/>
    <mergeCell ref="BB1336:BC1337"/>
    <mergeCell ref="AZ1336:BA1337"/>
    <mergeCell ref="AX1336:AY1337"/>
    <mergeCell ref="AV1336:AW1337"/>
    <mergeCell ref="J1338:K1339"/>
    <mergeCell ref="H1338:I1339"/>
    <mergeCell ref="F1338:F1339"/>
    <mergeCell ref="AH1338:AI1339"/>
    <mergeCell ref="AF1338:AG1339"/>
    <mergeCell ref="AD1338:AE1339"/>
    <mergeCell ref="AB1338:AC1339"/>
    <mergeCell ref="E1338:E1339"/>
    <mergeCell ref="C1338:D1338"/>
    <mergeCell ref="B1338:B1339"/>
    <mergeCell ref="V1338:W1339"/>
    <mergeCell ref="T1338:U1339"/>
    <mergeCell ref="R1338:S1339"/>
    <mergeCell ref="P1338:Q1339"/>
    <mergeCell ref="N1338:O1339"/>
    <mergeCell ref="L1338:M1339"/>
    <mergeCell ref="C1339:D1339"/>
    <mergeCell ref="Z1338:AA1339"/>
    <mergeCell ref="X1338:Y1339"/>
    <mergeCell ref="AT1338:AU1339"/>
    <mergeCell ref="AR1338:AS1339"/>
    <mergeCell ref="AP1338:AQ1339"/>
    <mergeCell ref="AN1338:AO1339"/>
    <mergeCell ref="AL1338:AM1339"/>
    <mergeCell ref="AJ1338:AK1339"/>
    <mergeCell ref="BL1338:BN1339"/>
    <mergeCell ref="BJ1338:BK1339"/>
    <mergeCell ref="BH1338:BI1339"/>
    <mergeCell ref="BF1338:BG1339"/>
    <mergeCell ref="BD1338:BE1339"/>
    <mergeCell ref="BB1338:BC1339"/>
    <mergeCell ref="AZ1338:BA1339"/>
    <mergeCell ref="AX1338:AY1339"/>
    <mergeCell ref="AV1338:AW1339"/>
    <mergeCell ref="V1334:W1335"/>
    <mergeCell ref="T1334:U1335"/>
    <mergeCell ref="R1334:S1335"/>
    <mergeCell ref="P1334:Q1335"/>
    <mergeCell ref="N1334:O1335"/>
    <mergeCell ref="L1334:M1335"/>
    <mergeCell ref="C1335:D1335"/>
    <mergeCell ref="G1334:G1335"/>
    <mergeCell ref="X1334:Y1335"/>
    <mergeCell ref="AT1334:AU1335"/>
    <mergeCell ref="AR1334:AS1335"/>
    <mergeCell ref="AP1334:AQ1335"/>
    <mergeCell ref="AN1334:AO1335"/>
    <mergeCell ref="AL1334:AM1335"/>
    <mergeCell ref="AJ1334:AK1335"/>
    <mergeCell ref="BL1334:BN1335"/>
    <mergeCell ref="BJ1334:BK1335"/>
    <mergeCell ref="BH1334:BI1335"/>
    <mergeCell ref="BF1334:BG1335"/>
    <mergeCell ref="BD1334:BE1335"/>
    <mergeCell ref="BB1334:BC1335"/>
    <mergeCell ref="AZ1334:BA1335"/>
    <mergeCell ref="AX1334:AY1335"/>
    <mergeCell ref="AV1334:AW1335"/>
    <mergeCell ref="J1336:K1337"/>
    <mergeCell ref="H1336:I1337"/>
    <mergeCell ref="F1336:F1337"/>
    <mergeCell ref="AH1336:AI1337"/>
    <mergeCell ref="AF1336:AG1337"/>
    <mergeCell ref="AD1336:AE1337"/>
    <mergeCell ref="AB1336:AC1337"/>
    <mergeCell ref="E1336:E1337"/>
    <mergeCell ref="C1336:D1336"/>
    <mergeCell ref="N1444:O1444"/>
    <mergeCell ref="L1444:M1444"/>
    <mergeCell ref="J1444:K1444"/>
    <mergeCell ref="D1444:E1444"/>
    <mergeCell ref="BJ1443:BK1443"/>
    <mergeCell ref="BH1443:BI1443"/>
    <mergeCell ref="BF1443:BG1443"/>
    <mergeCell ref="BD1443:BE1443"/>
    <mergeCell ref="BB1443:BC1443"/>
    <mergeCell ref="AZ1443:BA1443"/>
    <mergeCell ref="D1448:E1448"/>
    <mergeCell ref="B1448:C1448"/>
    <mergeCell ref="W1446:Y1446"/>
    <mergeCell ref="S1446:U1446"/>
    <mergeCell ref="O1446:R1446"/>
    <mergeCell ref="L1446:N1446"/>
    <mergeCell ref="H1446:J1446"/>
    <mergeCell ref="D1446:E1446"/>
    <mergeCell ref="B1446:C1446"/>
    <mergeCell ref="H1448:J1448"/>
    <mergeCell ref="AQ1385:AT1385"/>
    <mergeCell ref="AU1385:AW1385"/>
    <mergeCell ref="W1448:Y1448"/>
    <mergeCell ref="S1448:U1448"/>
    <mergeCell ref="O1448:R1448"/>
    <mergeCell ref="L1448:N1448"/>
    <mergeCell ref="O1385:R1385"/>
    <mergeCell ref="L1385:N1385"/>
    <mergeCell ref="AE1390:AM1390"/>
    <mergeCell ref="AN1390:BM1390"/>
    <mergeCell ref="BD1329:BM1329"/>
    <mergeCell ref="BA1329:BC1329"/>
    <mergeCell ref="E1329:AC1329"/>
    <mergeCell ref="C1329:D1329"/>
    <mergeCell ref="AH1329:AM1329"/>
    <mergeCell ref="AN1329:AZ1329"/>
    <mergeCell ref="H1332:I1333"/>
    <mergeCell ref="C1332:D1333"/>
    <mergeCell ref="B1332:B1333"/>
    <mergeCell ref="J1333:K1333"/>
    <mergeCell ref="N1333:O1333"/>
    <mergeCell ref="L1333:M1333"/>
    <mergeCell ref="J1332:O1332"/>
    <mergeCell ref="G1332:G1333"/>
    <mergeCell ref="F1332:F1333"/>
    <mergeCell ref="BF1332:BK1332"/>
    <mergeCell ref="AZ1332:BE1332"/>
    <mergeCell ref="AT1332:AY1332"/>
    <mergeCell ref="AN1332:AS1332"/>
    <mergeCell ref="AH1332:AM1332"/>
    <mergeCell ref="BJ1333:BK1333"/>
    <mergeCell ref="BH1333:BI1333"/>
    <mergeCell ref="BF1333:BG1333"/>
    <mergeCell ref="BD1333:BE1333"/>
    <mergeCell ref="BB1333:BC1333"/>
    <mergeCell ref="T1333:U1333"/>
    <mergeCell ref="R1333:S1333"/>
    <mergeCell ref="P1333:Q1333"/>
    <mergeCell ref="AF1333:AG1333"/>
    <mergeCell ref="AD1333:AE1333"/>
    <mergeCell ref="AB1333:AC1333"/>
    <mergeCell ref="X1332:Y1333"/>
    <mergeCell ref="V1332:W1333"/>
    <mergeCell ref="P1332:U1332"/>
    <mergeCell ref="N1441:O1442"/>
    <mergeCell ref="L1441:M1442"/>
    <mergeCell ref="J1441:K1442"/>
    <mergeCell ref="AL1441:AM1442"/>
    <mergeCell ref="AJ1441:AK1442"/>
    <mergeCell ref="AH1441:AI1442"/>
    <mergeCell ref="AF1441:AG1442"/>
    <mergeCell ref="H1441:I1442"/>
    <mergeCell ref="D1441:E1442"/>
    <mergeCell ref="B1441:C1442"/>
    <mergeCell ref="Z1441:AA1442"/>
    <mergeCell ref="X1441:Y1442"/>
    <mergeCell ref="V1441:W1442"/>
    <mergeCell ref="T1441:U1442"/>
    <mergeCell ref="R1441:S1442"/>
    <mergeCell ref="P1441:Q1442"/>
    <mergeCell ref="AD1441:AE1442"/>
    <mergeCell ref="AB1441:AC1442"/>
    <mergeCell ref="AX1441:AY1442"/>
    <mergeCell ref="AV1441:AW1442"/>
    <mergeCell ref="AT1441:AU1442"/>
    <mergeCell ref="AR1441:AS1442"/>
    <mergeCell ref="AP1441:AQ1442"/>
    <mergeCell ref="AN1441:AO1442"/>
    <mergeCell ref="BJ1441:BK1442"/>
    <mergeCell ref="BH1441:BI1442"/>
    <mergeCell ref="BF1441:BG1442"/>
    <mergeCell ref="BD1441:BE1442"/>
    <mergeCell ref="BB1441:BC1442"/>
    <mergeCell ref="AZ1441:BA1442"/>
    <mergeCell ref="N1443:O1443"/>
    <mergeCell ref="L1443:M1443"/>
    <mergeCell ref="J1443:K1443"/>
    <mergeCell ref="H1443:I1443"/>
    <mergeCell ref="D1443:E1443"/>
    <mergeCell ref="B1443:C1443"/>
    <mergeCell ref="Z1443:AA1443"/>
    <mergeCell ref="X1443:Y1443"/>
    <mergeCell ref="V1443:W1443"/>
    <mergeCell ref="T1443:U1443"/>
    <mergeCell ref="R1443:S1443"/>
    <mergeCell ref="P1443:Q1443"/>
    <mergeCell ref="AL1443:AM1443"/>
    <mergeCell ref="AJ1443:AK1443"/>
    <mergeCell ref="AH1443:AI1443"/>
    <mergeCell ref="AF1443:AG1443"/>
    <mergeCell ref="AD1443:AE1443"/>
    <mergeCell ref="AB1443:AC1443"/>
    <mergeCell ref="AX1443:AY1443"/>
    <mergeCell ref="AV1443:AW1443"/>
    <mergeCell ref="AT1443:AU1443"/>
    <mergeCell ref="AR1443:AS1443"/>
    <mergeCell ref="AP1443:AQ1443"/>
    <mergeCell ref="AN1443:AO1443"/>
    <mergeCell ref="J1435:K1436"/>
    <mergeCell ref="H1435:I1436"/>
    <mergeCell ref="F1435:F1436"/>
    <mergeCell ref="AH1435:AI1436"/>
    <mergeCell ref="AF1435:AG1436"/>
    <mergeCell ref="AD1435:AE1436"/>
    <mergeCell ref="AB1435:AC1436"/>
    <mergeCell ref="E1435:E1436"/>
    <mergeCell ref="C1435:D1435"/>
    <mergeCell ref="B1435:B1436"/>
    <mergeCell ref="V1435:W1436"/>
    <mergeCell ref="T1435:U1436"/>
    <mergeCell ref="R1435:S1436"/>
    <mergeCell ref="P1435:Q1436"/>
    <mergeCell ref="N1435:O1436"/>
    <mergeCell ref="L1435:M1436"/>
    <mergeCell ref="C1436:D1436"/>
    <mergeCell ref="Z1435:AA1436"/>
    <mergeCell ref="X1435:Y1436"/>
    <mergeCell ref="AT1435:AU1436"/>
    <mergeCell ref="AR1435:AS1436"/>
    <mergeCell ref="AP1435:AQ1436"/>
    <mergeCell ref="AN1435:AO1436"/>
    <mergeCell ref="AL1435:AM1436"/>
    <mergeCell ref="AJ1435:AK1436"/>
    <mergeCell ref="BL1435:BN1436"/>
    <mergeCell ref="BJ1435:BK1436"/>
    <mergeCell ref="BH1435:BI1436"/>
    <mergeCell ref="BF1435:BG1436"/>
    <mergeCell ref="BD1435:BE1436"/>
    <mergeCell ref="BB1435:BC1436"/>
    <mergeCell ref="AZ1435:BA1436"/>
    <mergeCell ref="AX1435:AY1436"/>
    <mergeCell ref="AV1435:AW1436"/>
    <mergeCell ref="G1435:G1436"/>
    <mergeCell ref="J1433:K1434"/>
    <mergeCell ref="H1433:I1434"/>
    <mergeCell ref="F1433:F1434"/>
    <mergeCell ref="AH1433:AI1434"/>
    <mergeCell ref="AF1433:AG1434"/>
    <mergeCell ref="AD1433:AE1434"/>
    <mergeCell ref="AB1433:AC1434"/>
    <mergeCell ref="E1433:E1434"/>
    <mergeCell ref="C1433:D1433"/>
    <mergeCell ref="B1433:B1434"/>
    <mergeCell ref="V1433:W1434"/>
    <mergeCell ref="T1433:U1434"/>
    <mergeCell ref="R1433:S1434"/>
    <mergeCell ref="P1433:Q1434"/>
    <mergeCell ref="N1433:O1434"/>
    <mergeCell ref="L1433:M1434"/>
    <mergeCell ref="C1434:D1434"/>
    <mergeCell ref="Z1433:AA1434"/>
    <mergeCell ref="X1433:Y1434"/>
    <mergeCell ref="AT1433:AU1434"/>
    <mergeCell ref="AR1433:AS1434"/>
    <mergeCell ref="AP1433:AQ1434"/>
    <mergeCell ref="AN1433:AO1434"/>
    <mergeCell ref="AL1433:AM1434"/>
    <mergeCell ref="AJ1433:AK1434"/>
    <mergeCell ref="BL1433:BN1434"/>
    <mergeCell ref="BJ1433:BK1434"/>
    <mergeCell ref="BH1433:BI1434"/>
    <mergeCell ref="BF1433:BG1434"/>
    <mergeCell ref="BD1433:BE1434"/>
    <mergeCell ref="BB1433:BC1434"/>
    <mergeCell ref="AZ1433:BA1434"/>
    <mergeCell ref="AX1433:AY1434"/>
    <mergeCell ref="AV1433:AW1434"/>
    <mergeCell ref="G1433:G1434"/>
    <mergeCell ref="J1431:K1432"/>
    <mergeCell ref="H1431:I1432"/>
    <mergeCell ref="F1431:F1432"/>
    <mergeCell ref="AH1431:AI1432"/>
    <mergeCell ref="AF1431:AG1432"/>
    <mergeCell ref="AD1431:AE1432"/>
    <mergeCell ref="AB1431:AC1432"/>
    <mergeCell ref="E1431:E1432"/>
    <mergeCell ref="C1431:D1431"/>
    <mergeCell ref="B1431:B1432"/>
    <mergeCell ref="V1431:W1432"/>
    <mergeCell ref="T1431:U1432"/>
    <mergeCell ref="R1431:S1432"/>
    <mergeCell ref="P1431:Q1432"/>
    <mergeCell ref="N1431:O1432"/>
    <mergeCell ref="L1431:M1432"/>
    <mergeCell ref="C1432:D1432"/>
    <mergeCell ref="Z1431:AA1432"/>
    <mergeCell ref="X1431:Y1432"/>
    <mergeCell ref="AT1431:AU1432"/>
    <mergeCell ref="AR1431:AS1432"/>
    <mergeCell ref="AP1431:AQ1432"/>
    <mergeCell ref="AN1431:AO1432"/>
    <mergeCell ref="AL1431:AM1432"/>
    <mergeCell ref="AJ1431:AK1432"/>
    <mergeCell ref="BL1431:BN1432"/>
    <mergeCell ref="BJ1431:BK1432"/>
    <mergeCell ref="BH1431:BI1432"/>
    <mergeCell ref="BF1431:BG1432"/>
    <mergeCell ref="BD1431:BE1432"/>
    <mergeCell ref="BB1431:BC1432"/>
    <mergeCell ref="AZ1431:BA1432"/>
    <mergeCell ref="AX1431:AY1432"/>
    <mergeCell ref="AV1431:AW1432"/>
    <mergeCell ref="G1431:G1432"/>
    <mergeCell ref="J1429:K1430"/>
    <mergeCell ref="H1429:I1430"/>
    <mergeCell ref="F1429:F1430"/>
    <mergeCell ref="AH1429:AI1430"/>
    <mergeCell ref="AF1429:AG1430"/>
    <mergeCell ref="AD1429:AE1430"/>
    <mergeCell ref="AB1429:AC1430"/>
    <mergeCell ref="E1429:E1430"/>
    <mergeCell ref="C1429:D1429"/>
    <mergeCell ref="B1429:B1430"/>
    <mergeCell ref="V1429:W1430"/>
    <mergeCell ref="T1429:U1430"/>
    <mergeCell ref="R1429:S1430"/>
    <mergeCell ref="P1429:Q1430"/>
    <mergeCell ref="N1429:O1430"/>
    <mergeCell ref="L1429:M1430"/>
    <mergeCell ref="C1430:D1430"/>
    <mergeCell ref="Z1429:AA1430"/>
    <mergeCell ref="X1429:Y1430"/>
    <mergeCell ref="AT1429:AU1430"/>
    <mergeCell ref="AR1429:AS1430"/>
    <mergeCell ref="AP1429:AQ1430"/>
    <mergeCell ref="AN1429:AO1430"/>
    <mergeCell ref="AL1429:AM1430"/>
    <mergeCell ref="AJ1429:AK1430"/>
    <mergeCell ref="BL1429:BN1430"/>
    <mergeCell ref="BJ1429:BK1430"/>
    <mergeCell ref="BH1429:BI1430"/>
    <mergeCell ref="BF1429:BG1430"/>
    <mergeCell ref="BD1429:BE1430"/>
    <mergeCell ref="BB1429:BC1430"/>
    <mergeCell ref="AZ1429:BA1430"/>
    <mergeCell ref="AX1429:AY1430"/>
    <mergeCell ref="AV1429:AW1430"/>
    <mergeCell ref="G1429:G1430"/>
    <mergeCell ref="J1427:K1428"/>
    <mergeCell ref="H1427:I1428"/>
    <mergeCell ref="F1427:F1428"/>
    <mergeCell ref="AH1427:AI1428"/>
    <mergeCell ref="AF1427:AG1428"/>
    <mergeCell ref="AD1427:AE1428"/>
    <mergeCell ref="AB1427:AC1428"/>
    <mergeCell ref="E1427:E1428"/>
    <mergeCell ref="C1427:D1427"/>
    <mergeCell ref="B1427:B1428"/>
    <mergeCell ref="V1427:W1428"/>
    <mergeCell ref="T1427:U1428"/>
    <mergeCell ref="R1427:S1428"/>
    <mergeCell ref="P1427:Q1428"/>
    <mergeCell ref="N1427:O1428"/>
    <mergeCell ref="L1427:M1428"/>
    <mergeCell ref="C1428:D1428"/>
    <mergeCell ref="Z1427:AA1428"/>
    <mergeCell ref="X1427:Y1428"/>
    <mergeCell ref="AT1427:AU1428"/>
    <mergeCell ref="AR1427:AS1428"/>
    <mergeCell ref="AP1427:AQ1428"/>
    <mergeCell ref="AN1427:AO1428"/>
    <mergeCell ref="AL1427:AM1428"/>
    <mergeCell ref="AJ1427:AK1428"/>
    <mergeCell ref="BL1427:BN1428"/>
    <mergeCell ref="BJ1427:BK1428"/>
    <mergeCell ref="BH1427:BI1428"/>
    <mergeCell ref="BF1427:BG1428"/>
    <mergeCell ref="BD1427:BE1428"/>
    <mergeCell ref="BB1427:BC1428"/>
    <mergeCell ref="AZ1427:BA1428"/>
    <mergeCell ref="AX1427:AY1428"/>
    <mergeCell ref="AV1427:AW1428"/>
    <mergeCell ref="G1427:G1428"/>
    <mergeCell ref="J1425:K1426"/>
    <mergeCell ref="H1425:I1426"/>
    <mergeCell ref="F1425:F1426"/>
    <mergeCell ref="AH1425:AI1426"/>
    <mergeCell ref="AF1425:AG1426"/>
    <mergeCell ref="AD1425:AE1426"/>
    <mergeCell ref="AB1425:AC1426"/>
    <mergeCell ref="E1425:E1426"/>
    <mergeCell ref="C1425:D1425"/>
    <mergeCell ref="B1425:B1426"/>
    <mergeCell ref="V1425:W1426"/>
    <mergeCell ref="T1425:U1426"/>
    <mergeCell ref="R1425:S1426"/>
    <mergeCell ref="P1425:Q1426"/>
    <mergeCell ref="N1425:O1426"/>
    <mergeCell ref="L1425:M1426"/>
    <mergeCell ref="C1426:D1426"/>
    <mergeCell ref="Z1425:AA1426"/>
    <mergeCell ref="X1425:Y1426"/>
    <mergeCell ref="AT1425:AU1426"/>
    <mergeCell ref="AR1425:AS1426"/>
    <mergeCell ref="AP1425:AQ1426"/>
    <mergeCell ref="AN1425:AO1426"/>
    <mergeCell ref="AL1425:AM1426"/>
    <mergeCell ref="AJ1425:AK1426"/>
    <mergeCell ref="BL1425:BN1426"/>
    <mergeCell ref="BJ1425:BK1426"/>
    <mergeCell ref="BH1425:BI1426"/>
    <mergeCell ref="BF1425:BG1426"/>
    <mergeCell ref="BD1425:BE1426"/>
    <mergeCell ref="BB1425:BC1426"/>
    <mergeCell ref="AZ1425:BA1426"/>
    <mergeCell ref="AX1425:AY1426"/>
    <mergeCell ref="AV1425:AW1426"/>
    <mergeCell ref="G1425:G1426"/>
    <mergeCell ref="J1423:K1424"/>
    <mergeCell ref="H1423:I1424"/>
    <mergeCell ref="F1423:F1424"/>
    <mergeCell ref="AH1423:AI1424"/>
    <mergeCell ref="AF1423:AG1424"/>
    <mergeCell ref="AD1423:AE1424"/>
    <mergeCell ref="AB1423:AC1424"/>
    <mergeCell ref="E1423:E1424"/>
    <mergeCell ref="C1423:D1423"/>
    <mergeCell ref="B1423:B1424"/>
    <mergeCell ref="V1423:W1424"/>
    <mergeCell ref="T1423:U1424"/>
    <mergeCell ref="R1423:S1424"/>
    <mergeCell ref="P1423:Q1424"/>
    <mergeCell ref="N1423:O1424"/>
    <mergeCell ref="L1423:M1424"/>
    <mergeCell ref="C1424:D1424"/>
    <mergeCell ref="Z1423:AA1424"/>
    <mergeCell ref="X1423:Y1424"/>
    <mergeCell ref="AT1423:AU1424"/>
    <mergeCell ref="AR1423:AS1424"/>
    <mergeCell ref="AP1423:AQ1424"/>
    <mergeCell ref="AN1423:AO1424"/>
    <mergeCell ref="AL1423:AM1424"/>
    <mergeCell ref="AJ1423:AK1424"/>
    <mergeCell ref="BL1423:BN1424"/>
    <mergeCell ref="BJ1423:BK1424"/>
    <mergeCell ref="BH1423:BI1424"/>
    <mergeCell ref="BF1423:BG1424"/>
    <mergeCell ref="BD1423:BE1424"/>
    <mergeCell ref="BB1423:BC1424"/>
    <mergeCell ref="AZ1423:BA1424"/>
    <mergeCell ref="AX1423:AY1424"/>
    <mergeCell ref="AV1423:AW1424"/>
    <mergeCell ref="G1423:G1424"/>
    <mergeCell ref="J1421:K1422"/>
    <mergeCell ref="H1421:I1422"/>
    <mergeCell ref="F1421:F1422"/>
    <mergeCell ref="AH1421:AI1422"/>
    <mergeCell ref="AF1421:AG1422"/>
    <mergeCell ref="AD1421:AE1422"/>
    <mergeCell ref="AB1421:AC1422"/>
    <mergeCell ref="E1421:E1422"/>
    <mergeCell ref="C1421:D1421"/>
    <mergeCell ref="B1421:B1422"/>
    <mergeCell ref="V1421:W1422"/>
    <mergeCell ref="T1421:U1422"/>
    <mergeCell ref="R1421:S1422"/>
    <mergeCell ref="P1421:Q1422"/>
    <mergeCell ref="N1421:O1422"/>
    <mergeCell ref="L1421:M1422"/>
    <mergeCell ref="C1422:D1422"/>
    <mergeCell ref="Z1421:AA1422"/>
    <mergeCell ref="X1421:Y1422"/>
    <mergeCell ref="AT1421:AU1422"/>
    <mergeCell ref="AR1421:AS1422"/>
    <mergeCell ref="AP1421:AQ1422"/>
    <mergeCell ref="AN1421:AO1422"/>
    <mergeCell ref="AL1421:AM1422"/>
    <mergeCell ref="AJ1421:AK1422"/>
    <mergeCell ref="BL1421:BN1422"/>
    <mergeCell ref="BJ1421:BK1422"/>
    <mergeCell ref="BH1421:BI1422"/>
    <mergeCell ref="BF1421:BG1422"/>
    <mergeCell ref="BD1421:BE1422"/>
    <mergeCell ref="BB1421:BC1422"/>
    <mergeCell ref="AZ1421:BA1422"/>
    <mergeCell ref="AX1421:AY1422"/>
    <mergeCell ref="AV1421:AW1422"/>
    <mergeCell ref="G1421:G1422"/>
    <mergeCell ref="J1419:K1420"/>
    <mergeCell ref="H1419:I1420"/>
    <mergeCell ref="F1419:F1420"/>
    <mergeCell ref="AH1419:AI1420"/>
    <mergeCell ref="AF1419:AG1420"/>
    <mergeCell ref="AD1419:AE1420"/>
    <mergeCell ref="AB1419:AC1420"/>
    <mergeCell ref="E1419:E1420"/>
    <mergeCell ref="C1419:D1419"/>
    <mergeCell ref="B1419:B1420"/>
    <mergeCell ref="V1419:W1420"/>
    <mergeCell ref="T1419:U1420"/>
    <mergeCell ref="R1419:S1420"/>
    <mergeCell ref="P1419:Q1420"/>
    <mergeCell ref="N1419:O1420"/>
    <mergeCell ref="L1419:M1420"/>
    <mergeCell ref="C1420:D1420"/>
    <mergeCell ref="Z1419:AA1420"/>
    <mergeCell ref="X1419:Y1420"/>
    <mergeCell ref="AT1419:AU1420"/>
    <mergeCell ref="AR1419:AS1420"/>
    <mergeCell ref="AP1419:AQ1420"/>
    <mergeCell ref="AN1419:AO1420"/>
    <mergeCell ref="AL1419:AM1420"/>
    <mergeCell ref="AJ1419:AK1420"/>
    <mergeCell ref="BL1419:BN1420"/>
    <mergeCell ref="BJ1419:BK1420"/>
    <mergeCell ref="BH1419:BI1420"/>
    <mergeCell ref="BF1419:BG1420"/>
    <mergeCell ref="BD1419:BE1420"/>
    <mergeCell ref="BB1419:BC1420"/>
    <mergeCell ref="AZ1419:BA1420"/>
    <mergeCell ref="AX1419:AY1420"/>
    <mergeCell ref="AV1419:AW1420"/>
    <mergeCell ref="G1419:G1420"/>
    <mergeCell ref="J1417:K1418"/>
    <mergeCell ref="H1417:I1418"/>
    <mergeCell ref="F1417:F1418"/>
    <mergeCell ref="AH1417:AI1418"/>
    <mergeCell ref="AF1417:AG1418"/>
    <mergeCell ref="AD1417:AE1418"/>
    <mergeCell ref="AB1417:AC1418"/>
    <mergeCell ref="E1417:E1418"/>
    <mergeCell ref="C1417:D1417"/>
    <mergeCell ref="B1417:B1418"/>
    <mergeCell ref="V1417:W1418"/>
    <mergeCell ref="T1417:U1418"/>
    <mergeCell ref="R1417:S1418"/>
    <mergeCell ref="P1417:Q1418"/>
    <mergeCell ref="N1417:O1418"/>
    <mergeCell ref="L1417:M1418"/>
    <mergeCell ref="C1418:D1418"/>
    <mergeCell ref="Z1417:AA1418"/>
    <mergeCell ref="X1417:Y1418"/>
    <mergeCell ref="AT1417:AU1418"/>
    <mergeCell ref="AR1417:AS1418"/>
    <mergeCell ref="AP1417:AQ1418"/>
    <mergeCell ref="AN1417:AO1418"/>
    <mergeCell ref="AL1417:AM1418"/>
    <mergeCell ref="AJ1417:AK1418"/>
    <mergeCell ref="BL1417:BN1418"/>
    <mergeCell ref="BJ1417:BK1418"/>
    <mergeCell ref="BH1417:BI1418"/>
    <mergeCell ref="BF1417:BG1418"/>
    <mergeCell ref="BD1417:BE1418"/>
    <mergeCell ref="BB1417:BC1418"/>
    <mergeCell ref="AZ1417:BA1418"/>
    <mergeCell ref="AX1417:AY1418"/>
    <mergeCell ref="AV1417:AW1418"/>
    <mergeCell ref="G1417:G1418"/>
    <mergeCell ref="J1415:K1416"/>
    <mergeCell ref="H1415:I1416"/>
    <mergeCell ref="F1415:F1416"/>
    <mergeCell ref="AH1415:AI1416"/>
    <mergeCell ref="AF1415:AG1416"/>
    <mergeCell ref="AD1415:AE1416"/>
    <mergeCell ref="AB1415:AC1416"/>
    <mergeCell ref="E1415:E1416"/>
    <mergeCell ref="C1415:D1415"/>
    <mergeCell ref="B1415:B1416"/>
    <mergeCell ref="V1415:W1416"/>
    <mergeCell ref="T1415:U1416"/>
    <mergeCell ref="R1415:S1416"/>
    <mergeCell ref="P1415:Q1416"/>
    <mergeCell ref="N1415:O1416"/>
    <mergeCell ref="L1415:M1416"/>
    <mergeCell ref="C1416:D1416"/>
    <mergeCell ref="Z1415:AA1416"/>
    <mergeCell ref="X1415:Y1416"/>
    <mergeCell ref="AT1415:AU1416"/>
    <mergeCell ref="AR1415:AS1416"/>
    <mergeCell ref="AP1415:AQ1416"/>
    <mergeCell ref="AN1415:AO1416"/>
    <mergeCell ref="AL1415:AM1416"/>
    <mergeCell ref="AJ1415:AK1416"/>
    <mergeCell ref="BL1415:BN1416"/>
    <mergeCell ref="BJ1415:BK1416"/>
    <mergeCell ref="BH1415:BI1416"/>
    <mergeCell ref="BF1415:BG1416"/>
    <mergeCell ref="BD1415:BE1416"/>
    <mergeCell ref="BB1415:BC1416"/>
    <mergeCell ref="AZ1415:BA1416"/>
    <mergeCell ref="AX1415:AY1416"/>
    <mergeCell ref="AV1415:AW1416"/>
    <mergeCell ref="G1415:G1416"/>
    <mergeCell ref="J1413:K1414"/>
    <mergeCell ref="H1413:I1414"/>
    <mergeCell ref="F1413:F1414"/>
    <mergeCell ref="AH1413:AI1414"/>
    <mergeCell ref="AF1413:AG1414"/>
    <mergeCell ref="AD1413:AE1414"/>
    <mergeCell ref="AB1413:AC1414"/>
    <mergeCell ref="E1413:E1414"/>
    <mergeCell ref="C1413:D1413"/>
    <mergeCell ref="B1413:B1414"/>
    <mergeCell ref="V1413:W1414"/>
    <mergeCell ref="T1413:U1414"/>
    <mergeCell ref="R1413:S1414"/>
    <mergeCell ref="P1413:Q1414"/>
    <mergeCell ref="N1413:O1414"/>
    <mergeCell ref="L1413:M1414"/>
    <mergeCell ref="C1414:D1414"/>
    <mergeCell ref="Z1413:AA1414"/>
    <mergeCell ref="X1413:Y1414"/>
    <mergeCell ref="AT1413:AU1414"/>
    <mergeCell ref="AR1413:AS1414"/>
    <mergeCell ref="AP1413:AQ1414"/>
    <mergeCell ref="AN1413:AO1414"/>
    <mergeCell ref="AL1413:AM1414"/>
    <mergeCell ref="AJ1413:AK1414"/>
    <mergeCell ref="BL1413:BN1414"/>
    <mergeCell ref="BJ1413:BK1414"/>
    <mergeCell ref="BH1413:BI1414"/>
    <mergeCell ref="BF1413:BG1414"/>
    <mergeCell ref="BD1413:BE1414"/>
    <mergeCell ref="BB1413:BC1414"/>
    <mergeCell ref="AZ1413:BA1414"/>
    <mergeCell ref="AX1413:AY1414"/>
    <mergeCell ref="AV1413:AW1414"/>
    <mergeCell ref="G1413:G1414"/>
    <mergeCell ref="J1411:K1412"/>
    <mergeCell ref="H1411:I1412"/>
    <mergeCell ref="F1411:F1412"/>
    <mergeCell ref="AH1411:AI1412"/>
    <mergeCell ref="AF1411:AG1412"/>
    <mergeCell ref="AD1411:AE1412"/>
    <mergeCell ref="AB1411:AC1412"/>
    <mergeCell ref="E1411:E1412"/>
    <mergeCell ref="C1411:D1411"/>
    <mergeCell ref="B1411:B1412"/>
    <mergeCell ref="V1411:W1412"/>
    <mergeCell ref="T1411:U1412"/>
    <mergeCell ref="R1411:S1412"/>
    <mergeCell ref="P1411:Q1412"/>
    <mergeCell ref="N1411:O1412"/>
    <mergeCell ref="L1411:M1412"/>
    <mergeCell ref="C1412:D1412"/>
    <mergeCell ref="Z1411:AA1412"/>
    <mergeCell ref="X1411:Y1412"/>
    <mergeCell ref="AT1411:AU1412"/>
    <mergeCell ref="AR1411:AS1412"/>
    <mergeCell ref="AP1411:AQ1412"/>
    <mergeCell ref="AN1411:AO1412"/>
    <mergeCell ref="AL1411:AM1412"/>
    <mergeCell ref="AJ1411:AK1412"/>
    <mergeCell ref="BL1411:BN1412"/>
    <mergeCell ref="BJ1411:BK1412"/>
    <mergeCell ref="BH1411:BI1412"/>
    <mergeCell ref="BF1411:BG1412"/>
    <mergeCell ref="BD1411:BE1412"/>
    <mergeCell ref="BB1411:BC1412"/>
    <mergeCell ref="AZ1411:BA1412"/>
    <mergeCell ref="AX1411:AY1412"/>
    <mergeCell ref="AV1411:AW1412"/>
    <mergeCell ref="G1411:G1412"/>
    <mergeCell ref="J1409:K1410"/>
    <mergeCell ref="H1409:I1410"/>
    <mergeCell ref="F1409:F1410"/>
    <mergeCell ref="AH1409:AI1410"/>
    <mergeCell ref="AF1409:AG1410"/>
    <mergeCell ref="AD1409:AE1410"/>
    <mergeCell ref="AB1409:AC1410"/>
    <mergeCell ref="E1409:E1410"/>
    <mergeCell ref="C1409:D1409"/>
    <mergeCell ref="B1409:B1410"/>
    <mergeCell ref="V1409:W1410"/>
    <mergeCell ref="T1409:U1410"/>
    <mergeCell ref="R1409:S1410"/>
    <mergeCell ref="P1409:Q1410"/>
    <mergeCell ref="N1409:O1410"/>
    <mergeCell ref="L1409:M1410"/>
    <mergeCell ref="C1410:D1410"/>
    <mergeCell ref="Z1409:AA1410"/>
    <mergeCell ref="X1409:Y1410"/>
    <mergeCell ref="AT1409:AU1410"/>
    <mergeCell ref="AR1409:AS1410"/>
    <mergeCell ref="AP1409:AQ1410"/>
    <mergeCell ref="AN1409:AO1410"/>
    <mergeCell ref="AL1409:AM1410"/>
    <mergeCell ref="AJ1409:AK1410"/>
    <mergeCell ref="BL1409:BN1410"/>
    <mergeCell ref="BJ1409:BK1410"/>
    <mergeCell ref="BH1409:BI1410"/>
    <mergeCell ref="BF1409:BG1410"/>
    <mergeCell ref="BD1409:BE1410"/>
    <mergeCell ref="BB1409:BC1410"/>
    <mergeCell ref="AZ1409:BA1410"/>
    <mergeCell ref="AX1409:AY1410"/>
    <mergeCell ref="AV1409:AW1410"/>
    <mergeCell ref="G1409:G1410"/>
    <mergeCell ref="J1407:K1408"/>
    <mergeCell ref="H1407:I1408"/>
    <mergeCell ref="F1407:F1408"/>
    <mergeCell ref="AH1407:AI1408"/>
    <mergeCell ref="AF1407:AG1408"/>
    <mergeCell ref="AD1407:AE1408"/>
    <mergeCell ref="AB1407:AC1408"/>
    <mergeCell ref="E1407:E1408"/>
    <mergeCell ref="C1407:D1407"/>
    <mergeCell ref="B1407:B1408"/>
    <mergeCell ref="V1407:W1408"/>
    <mergeCell ref="T1407:U1408"/>
    <mergeCell ref="R1407:S1408"/>
    <mergeCell ref="P1407:Q1408"/>
    <mergeCell ref="N1407:O1408"/>
    <mergeCell ref="L1407:M1408"/>
    <mergeCell ref="C1408:D1408"/>
    <mergeCell ref="Z1407:AA1408"/>
    <mergeCell ref="X1407:Y1408"/>
    <mergeCell ref="AT1407:AU1408"/>
    <mergeCell ref="AR1407:AS1408"/>
    <mergeCell ref="AP1407:AQ1408"/>
    <mergeCell ref="AN1407:AO1408"/>
    <mergeCell ref="AL1407:AM1408"/>
    <mergeCell ref="AJ1407:AK1408"/>
    <mergeCell ref="BL1407:BN1408"/>
    <mergeCell ref="BJ1407:BK1408"/>
    <mergeCell ref="BH1407:BI1408"/>
    <mergeCell ref="BF1407:BG1408"/>
    <mergeCell ref="BD1407:BE1408"/>
    <mergeCell ref="BB1407:BC1408"/>
    <mergeCell ref="AZ1407:BA1408"/>
    <mergeCell ref="AX1407:AY1408"/>
    <mergeCell ref="AV1407:AW1408"/>
    <mergeCell ref="G1407:G1408"/>
    <mergeCell ref="J1405:K1406"/>
    <mergeCell ref="H1405:I1406"/>
    <mergeCell ref="F1405:F1406"/>
    <mergeCell ref="AH1405:AI1406"/>
    <mergeCell ref="AF1405:AG1406"/>
    <mergeCell ref="AD1405:AE1406"/>
    <mergeCell ref="AB1405:AC1406"/>
    <mergeCell ref="E1405:E1406"/>
    <mergeCell ref="C1405:D1405"/>
    <mergeCell ref="B1405:B1406"/>
    <mergeCell ref="V1405:W1406"/>
    <mergeCell ref="T1405:U1406"/>
    <mergeCell ref="R1405:S1406"/>
    <mergeCell ref="P1405:Q1406"/>
    <mergeCell ref="N1405:O1406"/>
    <mergeCell ref="L1405:M1406"/>
    <mergeCell ref="C1406:D1406"/>
    <mergeCell ref="Z1405:AA1406"/>
    <mergeCell ref="X1405:Y1406"/>
    <mergeCell ref="AT1405:AU1406"/>
    <mergeCell ref="AR1405:AS1406"/>
    <mergeCell ref="AP1405:AQ1406"/>
    <mergeCell ref="AN1405:AO1406"/>
    <mergeCell ref="AL1405:AM1406"/>
    <mergeCell ref="AJ1405:AK1406"/>
    <mergeCell ref="BL1405:BN1406"/>
    <mergeCell ref="BJ1405:BK1406"/>
    <mergeCell ref="BH1405:BI1406"/>
    <mergeCell ref="BF1405:BG1406"/>
    <mergeCell ref="BD1405:BE1406"/>
    <mergeCell ref="BB1405:BC1406"/>
    <mergeCell ref="AZ1405:BA1406"/>
    <mergeCell ref="AX1405:AY1406"/>
    <mergeCell ref="AV1405:AW1406"/>
    <mergeCell ref="G1405:G1406"/>
    <mergeCell ref="J1403:K1404"/>
    <mergeCell ref="H1403:I1404"/>
    <mergeCell ref="F1403:F1404"/>
    <mergeCell ref="AH1403:AI1404"/>
    <mergeCell ref="AF1403:AG1404"/>
    <mergeCell ref="AD1403:AE1404"/>
    <mergeCell ref="AB1403:AC1404"/>
    <mergeCell ref="E1403:E1404"/>
    <mergeCell ref="C1403:D1403"/>
    <mergeCell ref="B1403:B1404"/>
    <mergeCell ref="V1403:W1404"/>
    <mergeCell ref="T1403:U1404"/>
    <mergeCell ref="R1403:S1404"/>
    <mergeCell ref="P1403:Q1404"/>
    <mergeCell ref="N1403:O1404"/>
    <mergeCell ref="L1403:M1404"/>
    <mergeCell ref="C1404:D1404"/>
    <mergeCell ref="Z1403:AA1404"/>
    <mergeCell ref="X1403:Y1404"/>
    <mergeCell ref="AT1403:AU1404"/>
    <mergeCell ref="AR1403:AS1404"/>
    <mergeCell ref="AP1403:AQ1404"/>
    <mergeCell ref="AN1403:AO1404"/>
    <mergeCell ref="AL1403:AM1404"/>
    <mergeCell ref="AJ1403:AK1404"/>
    <mergeCell ref="BL1403:BN1404"/>
    <mergeCell ref="BJ1403:BK1404"/>
    <mergeCell ref="BH1403:BI1404"/>
    <mergeCell ref="BF1403:BG1404"/>
    <mergeCell ref="BD1403:BE1404"/>
    <mergeCell ref="BB1403:BC1404"/>
    <mergeCell ref="AZ1403:BA1404"/>
    <mergeCell ref="AX1403:AY1404"/>
    <mergeCell ref="AV1403:AW1404"/>
    <mergeCell ref="G1403:G1404"/>
    <mergeCell ref="J1401:K1402"/>
    <mergeCell ref="H1401:I1402"/>
    <mergeCell ref="F1401:F1402"/>
    <mergeCell ref="AH1401:AI1402"/>
    <mergeCell ref="AF1401:AG1402"/>
    <mergeCell ref="AD1401:AE1402"/>
    <mergeCell ref="AB1401:AC1402"/>
    <mergeCell ref="E1401:E1402"/>
    <mergeCell ref="C1401:D1401"/>
    <mergeCell ref="B1401:B1402"/>
    <mergeCell ref="V1401:W1402"/>
    <mergeCell ref="T1401:U1402"/>
    <mergeCell ref="R1401:S1402"/>
    <mergeCell ref="P1401:Q1402"/>
    <mergeCell ref="N1401:O1402"/>
    <mergeCell ref="L1401:M1402"/>
    <mergeCell ref="C1402:D1402"/>
    <mergeCell ref="Z1401:AA1402"/>
    <mergeCell ref="X1401:Y1402"/>
    <mergeCell ref="AT1401:AU1402"/>
    <mergeCell ref="AR1401:AS1402"/>
    <mergeCell ref="AP1401:AQ1402"/>
    <mergeCell ref="AN1401:AO1402"/>
    <mergeCell ref="AL1401:AM1402"/>
    <mergeCell ref="AJ1401:AK1402"/>
    <mergeCell ref="BL1401:BN1402"/>
    <mergeCell ref="BJ1401:BK1402"/>
    <mergeCell ref="BH1401:BI1402"/>
    <mergeCell ref="BF1401:BG1402"/>
    <mergeCell ref="BD1401:BE1402"/>
    <mergeCell ref="BB1401:BC1402"/>
    <mergeCell ref="AZ1401:BA1402"/>
    <mergeCell ref="AX1401:AY1402"/>
    <mergeCell ref="AV1401:AW1402"/>
    <mergeCell ref="G1401:G1402"/>
    <mergeCell ref="C1397:D1397"/>
    <mergeCell ref="AH1397:AI1398"/>
    <mergeCell ref="AF1397:AG1398"/>
    <mergeCell ref="AD1397:AE1398"/>
    <mergeCell ref="AB1397:AC1398"/>
    <mergeCell ref="B1397:B1398"/>
    <mergeCell ref="C1398:D1398"/>
    <mergeCell ref="V1397:W1398"/>
    <mergeCell ref="T1397:U1398"/>
    <mergeCell ref="R1397:S1398"/>
    <mergeCell ref="P1397:Q1398"/>
    <mergeCell ref="N1397:O1398"/>
    <mergeCell ref="L1397:M1398"/>
    <mergeCell ref="G1397:G1398"/>
    <mergeCell ref="X1397:Y1398"/>
    <mergeCell ref="AT1397:AU1398"/>
    <mergeCell ref="AR1397:AS1398"/>
    <mergeCell ref="AP1397:AQ1398"/>
    <mergeCell ref="AN1397:AO1398"/>
    <mergeCell ref="AL1397:AM1398"/>
    <mergeCell ref="AJ1397:AK1398"/>
    <mergeCell ref="BJ1397:BK1398"/>
    <mergeCell ref="BH1397:BI1398"/>
    <mergeCell ref="BF1397:BG1398"/>
    <mergeCell ref="BD1397:BE1398"/>
    <mergeCell ref="BB1397:BC1398"/>
    <mergeCell ref="Z1397:AA1398"/>
    <mergeCell ref="AZ1397:BA1398"/>
    <mergeCell ref="AX1397:AY1398"/>
    <mergeCell ref="AV1397:AW1398"/>
    <mergeCell ref="J1399:K1400"/>
    <mergeCell ref="H1399:I1400"/>
    <mergeCell ref="F1399:F1400"/>
    <mergeCell ref="AH1399:AI1400"/>
    <mergeCell ref="AF1399:AG1400"/>
    <mergeCell ref="AD1399:AE1400"/>
    <mergeCell ref="AB1399:AC1400"/>
    <mergeCell ref="Z1399:AA1400"/>
    <mergeCell ref="X1399:Y1400"/>
    <mergeCell ref="G1399:G1400"/>
    <mergeCell ref="E1399:E1400"/>
    <mergeCell ref="C1399:D1399"/>
    <mergeCell ref="B1399:B1400"/>
    <mergeCell ref="V1399:W1400"/>
    <mergeCell ref="T1399:U1400"/>
    <mergeCell ref="R1399:S1400"/>
    <mergeCell ref="P1399:Q1400"/>
    <mergeCell ref="N1399:O1400"/>
    <mergeCell ref="L1399:M1400"/>
    <mergeCell ref="C1400:D1400"/>
    <mergeCell ref="AT1399:AU1400"/>
    <mergeCell ref="AR1399:AS1400"/>
    <mergeCell ref="AP1399:AQ1400"/>
    <mergeCell ref="AN1399:AO1400"/>
    <mergeCell ref="AL1399:AM1400"/>
    <mergeCell ref="AJ1399:AK1400"/>
    <mergeCell ref="BJ1399:BK1400"/>
    <mergeCell ref="BH1399:BI1400"/>
    <mergeCell ref="BF1399:BG1400"/>
    <mergeCell ref="BD1399:BE1400"/>
    <mergeCell ref="BB1399:BC1400"/>
    <mergeCell ref="AZ1399:BA1400"/>
    <mergeCell ref="AX1399:AY1400"/>
    <mergeCell ref="AV1399:AW1400"/>
    <mergeCell ref="E1327:AC1327"/>
    <mergeCell ref="B1325:BN1325"/>
    <mergeCell ref="C1395:D1396"/>
    <mergeCell ref="B1395:B1396"/>
    <mergeCell ref="J1396:K1396"/>
    <mergeCell ref="N1396:O1396"/>
    <mergeCell ref="L1396:M1396"/>
    <mergeCell ref="J1395:O1395"/>
    <mergeCell ref="F1395:F1396"/>
    <mergeCell ref="BF1395:BK1395"/>
    <mergeCell ref="AZ1395:BE1395"/>
    <mergeCell ref="AT1395:AY1395"/>
    <mergeCell ref="AN1395:AS1395"/>
    <mergeCell ref="AH1395:AM1395"/>
    <mergeCell ref="H1395:I1396"/>
    <mergeCell ref="T1396:U1396"/>
    <mergeCell ref="R1396:S1396"/>
    <mergeCell ref="P1396:Q1396"/>
    <mergeCell ref="AF1396:AG1396"/>
    <mergeCell ref="AB1396:AC1396"/>
    <mergeCell ref="X1395:Y1396"/>
    <mergeCell ref="V1395:W1396"/>
    <mergeCell ref="P1395:U1395"/>
    <mergeCell ref="AB1395:AG1395"/>
    <mergeCell ref="Z1395:AA1396"/>
    <mergeCell ref="AV1396:AW1396"/>
    <mergeCell ref="AT1396:AU1396"/>
    <mergeCell ref="AR1396:AS1396"/>
    <mergeCell ref="AP1396:AQ1396"/>
    <mergeCell ref="AN1396:AO1396"/>
    <mergeCell ref="AD1396:AE1396"/>
    <mergeCell ref="AL1396:AM1396"/>
    <mergeCell ref="AJ1396:AK1396"/>
    <mergeCell ref="AH1396:AI1396"/>
    <mergeCell ref="BJ1396:BK1396"/>
    <mergeCell ref="BH1396:BI1396"/>
    <mergeCell ref="BF1396:BG1396"/>
    <mergeCell ref="BD1396:BE1396"/>
    <mergeCell ref="BB1396:BC1396"/>
    <mergeCell ref="AZ1396:BA1396"/>
    <mergeCell ref="AX1396:AY1396"/>
    <mergeCell ref="AB1332:AG1332"/>
    <mergeCell ref="Z1332:AA1333"/>
    <mergeCell ref="AX1333:AY1333"/>
    <mergeCell ref="AV1333:AW1333"/>
    <mergeCell ref="AT1333:AU1333"/>
    <mergeCell ref="AR1333:AS1333"/>
    <mergeCell ref="AP1333:AQ1333"/>
    <mergeCell ref="AN1333:AO1333"/>
    <mergeCell ref="AL1333:AM1333"/>
    <mergeCell ref="AJ1333:AK1333"/>
    <mergeCell ref="AH1333:AI1333"/>
    <mergeCell ref="AZ1333:BA1333"/>
    <mergeCell ref="J1334:K1335"/>
    <mergeCell ref="H1334:I1335"/>
    <mergeCell ref="F1334:F1335"/>
    <mergeCell ref="E1334:E1335"/>
    <mergeCell ref="AH1334:AI1335"/>
    <mergeCell ref="AF1334:AG1335"/>
    <mergeCell ref="AD1334:AE1335"/>
    <mergeCell ref="AB1334:AC1335"/>
    <mergeCell ref="Z1334:AA1335"/>
    <mergeCell ref="C1334:D1334"/>
    <mergeCell ref="B1334:B1335"/>
    <mergeCell ref="D1511:E1511"/>
    <mergeCell ref="B1511:C1511"/>
    <mergeCell ref="W1509:Y1509"/>
    <mergeCell ref="S1509:U1509"/>
    <mergeCell ref="O1509:R1509"/>
    <mergeCell ref="L1509:N1509"/>
    <mergeCell ref="H1509:J1509"/>
    <mergeCell ref="D1509:E1509"/>
    <mergeCell ref="B1509:C1509"/>
    <mergeCell ref="BJ1448:BL1448"/>
    <mergeCell ref="BH1506:BI1506"/>
    <mergeCell ref="BF1506:BG1506"/>
    <mergeCell ref="O1511:R1511"/>
    <mergeCell ref="L1511:N1511"/>
    <mergeCell ref="H1511:J1511"/>
    <mergeCell ref="N1507:O1507"/>
    <mergeCell ref="L1507:M1507"/>
    <mergeCell ref="J1507:K1507"/>
    <mergeCell ref="AL1506:AM1506"/>
    <mergeCell ref="W1511:Y1511"/>
    <mergeCell ref="S1511:U1511"/>
    <mergeCell ref="Z1511:AI1511"/>
    <mergeCell ref="AJ1511:AL1511"/>
    <mergeCell ref="AN1511:AP1511"/>
    <mergeCell ref="BA1449:BN1449"/>
    <mergeCell ref="AF1506:AG1506"/>
    <mergeCell ref="AD1506:AE1506"/>
    <mergeCell ref="AB1506:AC1506"/>
    <mergeCell ref="Z1506:AA1506"/>
    <mergeCell ref="Z1509:AI1509"/>
    <mergeCell ref="AN1509:AP1509"/>
    <mergeCell ref="AQ1509:AT1509"/>
    <mergeCell ref="BB1509:BE1509"/>
    <mergeCell ref="BF1509:BH1509"/>
    <mergeCell ref="BJ1509:BL1509"/>
    <mergeCell ref="BJ1506:BK1506"/>
    <mergeCell ref="BJ1511:BL1511"/>
    <mergeCell ref="AE1453:AM1453"/>
    <mergeCell ref="AN1453:BM1453"/>
    <mergeCell ref="Z1448:AI1448"/>
    <mergeCell ref="N1504:O1505"/>
    <mergeCell ref="L1504:M1505"/>
    <mergeCell ref="J1504:K1505"/>
    <mergeCell ref="AL1504:AM1505"/>
    <mergeCell ref="AJ1504:AK1505"/>
    <mergeCell ref="AH1504:AI1505"/>
    <mergeCell ref="AF1504:AG1505"/>
    <mergeCell ref="AT1498:AU1499"/>
    <mergeCell ref="H1504:I1505"/>
    <mergeCell ref="D1504:E1505"/>
    <mergeCell ref="B1504:C1505"/>
    <mergeCell ref="Z1504:AA1505"/>
    <mergeCell ref="X1504:Y1505"/>
    <mergeCell ref="V1504:W1505"/>
    <mergeCell ref="T1504:U1505"/>
    <mergeCell ref="R1504:S1505"/>
    <mergeCell ref="P1504:Q1505"/>
    <mergeCell ref="AD1504:AE1505"/>
    <mergeCell ref="AB1504:AC1505"/>
    <mergeCell ref="AX1504:AY1505"/>
    <mergeCell ref="AV1504:AW1505"/>
    <mergeCell ref="AT1504:AU1505"/>
    <mergeCell ref="AR1504:AS1505"/>
    <mergeCell ref="BF1448:BH1448"/>
    <mergeCell ref="L1506:M1506"/>
    <mergeCell ref="J1506:K1506"/>
    <mergeCell ref="H1506:I1506"/>
    <mergeCell ref="D1506:E1506"/>
    <mergeCell ref="B1506:C1506"/>
    <mergeCell ref="BL1504:BN1505"/>
    <mergeCell ref="BJ1504:BK1505"/>
    <mergeCell ref="BH1504:BI1505"/>
    <mergeCell ref="BF1504:BG1505"/>
    <mergeCell ref="BD1504:BE1505"/>
    <mergeCell ref="X1506:Y1506"/>
    <mergeCell ref="V1506:W1506"/>
    <mergeCell ref="T1506:U1506"/>
    <mergeCell ref="R1506:S1506"/>
    <mergeCell ref="P1506:Q1506"/>
    <mergeCell ref="N1506:O1506"/>
    <mergeCell ref="BL1496:BN1497"/>
    <mergeCell ref="BJ1496:BK1497"/>
    <mergeCell ref="BH1496:BI1497"/>
    <mergeCell ref="BF1496:BG1497"/>
    <mergeCell ref="BD1496:BE1497"/>
    <mergeCell ref="H1498:I1499"/>
    <mergeCell ref="F1498:F1499"/>
    <mergeCell ref="E1498:E1499"/>
    <mergeCell ref="C1498:D1498"/>
    <mergeCell ref="G1498:G1499"/>
    <mergeCell ref="C1499:D1499"/>
    <mergeCell ref="T1498:U1499"/>
    <mergeCell ref="R1498:S1499"/>
    <mergeCell ref="P1498:Q1499"/>
    <mergeCell ref="N1498:O1499"/>
    <mergeCell ref="L1498:M1499"/>
    <mergeCell ref="J1498:K1499"/>
    <mergeCell ref="AF1498:AG1499"/>
    <mergeCell ref="AD1498:AE1499"/>
    <mergeCell ref="AB1498:AC1499"/>
    <mergeCell ref="Z1498:AA1499"/>
    <mergeCell ref="X1498:Y1499"/>
    <mergeCell ref="V1498:W1499"/>
    <mergeCell ref="AR1498:AS1499"/>
    <mergeCell ref="AP1498:AQ1499"/>
    <mergeCell ref="AN1498:AO1499"/>
    <mergeCell ref="AL1498:AM1499"/>
    <mergeCell ref="AJ1498:AK1499"/>
    <mergeCell ref="AH1498:AI1499"/>
    <mergeCell ref="BL1498:BN1499"/>
    <mergeCell ref="BJ1498:BK1499"/>
    <mergeCell ref="BH1498:BI1499"/>
    <mergeCell ref="BF1498:BG1499"/>
    <mergeCell ref="BD1498:BE1499"/>
    <mergeCell ref="BB1498:BC1499"/>
    <mergeCell ref="AX1498:AY1499"/>
    <mergeCell ref="AV1498:AW1499"/>
    <mergeCell ref="AN1506:AO1506"/>
    <mergeCell ref="B1500:B1501"/>
    <mergeCell ref="C1500:D1500"/>
    <mergeCell ref="E1500:E1501"/>
    <mergeCell ref="F1500:F1501"/>
    <mergeCell ref="G1500:G1501"/>
    <mergeCell ref="H1500:I1501"/>
    <mergeCell ref="J1500:K1501"/>
    <mergeCell ref="L1500:M1501"/>
    <mergeCell ref="N1500:O1501"/>
    <mergeCell ref="P1500:Q1501"/>
    <mergeCell ref="P1496:Q1497"/>
    <mergeCell ref="N1496:O1497"/>
    <mergeCell ref="L1496:M1497"/>
    <mergeCell ref="AN1496:AO1497"/>
    <mergeCell ref="AL1496:AM1497"/>
    <mergeCell ref="AJ1496:AK1497"/>
    <mergeCell ref="AH1496:AI1497"/>
    <mergeCell ref="J1496:K1497"/>
    <mergeCell ref="H1496:I1497"/>
    <mergeCell ref="F1496:F1497"/>
    <mergeCell ref="G1496:G1497"/>
    <mergeCell ref="AB1496:AC1497"/>
    <mergeCell ref="Z1496:AA1497"/>
    <mergeCell ref="X1496:Y1497"/>
    <mergeCell ref="V1496:W1497"/>
    <mergeCell ref="T1496:U1497"/>
    <mergeCell ref="R1496:S1497"/>
    <mergeCell ref="BB1496:BC1497"/>
    <mergeCell ref="AF1496:AG1497"/>
    <mergeCell ref="AD1496:AE1497"/>
    <mergeCell ref="AZ1496:BA1497"/>
    <mergeCell ref="AX1496:AY1497"/>
    <mergeCell ref="AV1496:AW1497"/>
    <mergeCell ref="AT1496:AU1497"/>
    <mergeCell ref="AR1496:AS1497"/>
    <mergeCell ref="AP1496:AQ1497"/>
    <mergeCell ref="B1498:B1499"/>
    <mergeCell ref="C1497:D1497"/>
    <mergeCell ref="E1496:E1497"/>
    <mergeCell ref="C1496:D1496"/>
    <mergeCell ref="B1496:B1497"/>
    <mergeCell ref="AP1504:AQ1505"/>
    <mergeCell ref="AN1504:AO1505"/>
    <mergeCell ref="R1500:S1501"/>
    <mergeCell ref="T1500:U1501"/>
    <mergeCell ref="V1500:W1501"/>
    <mergeCell ref="X1500:Y1501"/>
    <mergeCell ref="Z1500:AA1501"/>
    <mergeCell ref="AB1500:AC1501"/>
    <mergeCell ref="AD1500:AE1501"/>
    <mergeCell ref="AF1500:AG1501"/>
    <mergeCell ref="AH1500:AI1501"/>
    <mergeCell ref="AJ1500:AK1501"/>
    <mergeCell ref="AL1500:AM1501"/>
    <mergeCell ref="AN1500:AO1501"/>
    <mergeCell ref="AP1500:AQ1501"/>
    <mergeCell ref="AR1500:AS1501"/>
    <mergeCell ref="AT1500:AU1501"/>
    <mergeCell ref="AV1500:AW1501"/>
    <mergeCell ref="AX1500:AY1501"/>
    <mergeCell ref="AZ1500:BA1501"/>
    <mergeCell ref="BB1500:BC1501"/>
    <mergeCell ref="BL1492:BN1493"/>
    <mergeCell ref="BJ1492:BK1493"/>
    <mergeCell ref="BH1492:BI1493"/>
    <mergeCell ref="BF1492:BG1493"/>
    <mergeCell ref="BD1492:BE1493"/>
    <mergeCell ref="J1494:K1495"/>
    <mergeCell ref="H1494:I1495"/>
    <mergeCell ref="F1494:F1495"/>
    <mergeCell ref="E1494:E1495"/>
    <mergeCell ref="C1494:D1494"/>
    <mergeCell ref="G1494:G1495"/>
    <mergeCell ref="C1495:D1495"/>
    <mergeCell ref="V1494:W1495"/>
    <mergeCell ref="T1494:U1495"/>
    <mergeCell ref="R1494:S1495"/>
    <mergeCell ref="P1494:Q1495"/>
    <mergeCell ref="N1494:O1495"/>
    <mergeCell ref="L1494:M1495"/>
    <mergeCell ref="AH1494:AI1495"/>
    <mergeCell ref="AF1494:AG1495"/>
    <mergeCell ref="AD1494:AE1495"/>
    <mergeCell ref="AB1494:AC1495"/>
    <mergeCell ref="Z1494:AA1495"/>
    <mergeCell ref="X1494:Y1495"/>
    <mergeCell ref="AT1494:AU1495"/>
    <mergeCell ref="AR1494:AS1495"/>
    <mergeCell ref="AP1494:AQ1495"/>
    <mergeCell ref="AN1494:AO1495"/>
    <mergeCell ref="AL1494:AM1495"/>
    <mergeCell ref="AJ1494:AK1495"/>
    <mergeCell ref="BL1494:BN1495"/>
    <mergeCell ref="BJ1494:BK1495"/>
    <mergeCell ref="BH1494:BI1495"/>
    <mergeCell ref="BF1494:BG1495"/>
    <mergeCell ref="BD1494:BE1495"/>
    <mergeCell ref="BB1494:BC1495"/>
    <mergeCell ref="AZ1494:BA1495"/>
    <mergeCell ref="AX1494:AY1495"/>
    <mergeCell ref="AV1494:AW1495"/>
    <mergeCell ref="B1488:B1489"/>
    <mergeCell ref="N1492:O1493"/>
    <mergeCell ref="L1492:M1493"/>
    <mergeCell ref="AN1492:AO1493"/>
    <mergeCell ref="AL1492:AM1493"/>
    <mergeCell ref="AJ1492:AK1493"/>
    <mergeCell ref="AH1492:AI1493"/>
    <mergeCell ref="J1492:K1493"/>
    <mergeCell ref="H1492:I1493"/>
    <mergeCell ref="F1492:F1493"/>
    <mergeCell ref="G1492:G1493"/>
    <mergeCell ref="AB1492:AC1493"/>
    <mergeCell ref="Z1492:AA1493"/>
    <mergeCell ref="X1492:Y1493"/>
    <mergeCell ref="V1492:W1493"/>
    <mergeCell ref="T1492:U1493"/>
    <mergeCell ref="R1492:S1493"/>
    <mergeCell ref="BB1492:BC1493"/>
    <mergeCell ref="AF1492:AG1493"/>
    <mergeCell ref="AD1492:AE1493"/>
    <mergeCell ref="AZ1492:BA1493"/>
    <mergeCell ref="AX1492:AY1493"/>
    <mergeCell ref="AV1492:AW1493"/>
    <mergeCell ref="AT1492:AU1493"/>
    <mergeCell ref="AR1492:AS1493"/>
    <mergeCell ref="AP1492:AQ1493"/>
    <mergeCell ref="B1494:B1495"/>
    <mergeCell ref="C1493:D1493"/>
    <mergeCell ref="E1492:E1493"/>
    <mergeCell ref="C1492:D1492"/>
    <mergeCell ref="B1492:B1493"/>
    <mergeCell ref="L1488:M1489"/>
    <mergeCell ref="J1488:K1489"/>
    <mergeCell ref="H1488:I1489"/>
    <mergeCell ref="F1488:F1489"/>
    <mergeCell ref="E1488:E1489"/>
    <mergeCell ref="C1488:D1488"/>
    <mergeCell ref="G1488:G1489"/>
    <mergeCell ref="X1488:Y1489"/>
    <mergeCell ref="V1488:W1489"/>
    <mergeCell ref="T1488:U1489"/>
    <mergeCell ref="R1488:S1489"/>
    <mergeCell ref="P1488:Q1489"/>
    <mergeCell ref="N1488:O1489"/>
    <mergeCell ref="AJ1488:AK1489"/>
    <mergeCell ref="AH1488:AI1489"/>
    <mergeCell ref="AF1488:AG1489"/>
    <mergeCell ref="AD1488:AE1489"/>
    <mergeCell ref="AB1488:AC1489"/>
    <mergeCell ref="Z1488:AA1489"/>
    <mergeCell ref="AV1488:AW1489"/>
    <mergeCell ref="AT1488:AU1489"/>
    <mergeCell ref="AR1488:AS1489"/>
    <mergeCell ref="AP1488:AQ1489"/>
    <mergeCell ref="AN1488:AO1489"/>
    <mergeCell ref="AL1488:AM1489"/>
    <mergeCell ref="B1490:B1491"/>
    <mergeCell ref="C1489:D1489"/>
    <mergeCell ref="P1492:Q1493"/>
    <mergeCell ref="BL1488:BN1489"/>
    <mergeCell ref="BJ1488:BK1489"/>
    <mergeCell ref="BH1488:BI1489"/>
    <mergeCell ref="BF1488:BG1489"/>
    <mergeCell ref="BD1488:BE1489"/>
    <mergeCell ref="BB1488:BC1489"/>
    <mergeCell ref="AZ1488:BA1489"/>
    <mergeCell ref="AX1488:AY1489"/>
    <mergeCell ref="J1490:K1491"/>
    <mergeCell ref="H1490:I1491"/>
    <mergeCell ref="F1490:F1491"/>
    <mergeCell ref="E1490:E1491"/>
    <mergeCell ref="C1490:D1490"/>
    <mergeCell ref="G1490:G1491"/>
    <mergeCell ref="C1491:D1491"/>
    <mergeCell ref="V1490:W1491"/>
    <mergeCell ref="T1490:U1491"/>
    <mergeCell ref="R1490:S1491"/>
    <mergeCell ref="P1490:Q1491"/>
    <mergeCell ref="N1490:O1491"/>
    <mergeCell ref="L1490:M1491"/>
    <mergeCell ref="AH1490:AI1491"/>
    <mergeCell ref="AF1490:AG1491"/>
    <mergeCell ref="AD1490:AE1491"/>
    <mergeCell ref="AB1490:AC1491"/>
    <mergeCell ref="Z1490:AA1491"/>
    <mergeCell ref="X1490:Y1491"/>
    <mergeCell ref="AT1490:AU1491"/>
    <mergeCell ref="AR1490:AS1491"/>
    <mergeCell ref="AP1490:AQ1491"/>
    <mergeCell ref="AN1490:AO1491"/>
    <mergeCell ref="AL1490:AM1491"/>
    <mergeCell ref="AJ1490:AK1491"/>
    <mergeCell ref="BL1490:BN1491"/>
    <mergeCell ref="BJ1490:BK1491"/>
    <mergeCell ref="BH1490:BI1491"/>
    <mergeCell ref="BF1490:BG1491"/>
    <mergeCell ref="BD1490:BE1491"/>
    <mergeCell ref="BB1490:BC1491"/>
    <mergeCell ref="AZ1490:BA1491"/>
    <mergeCell ref="AX1490:AY1491"/>
    <mergeCell ref="AV1490:AW1491"/>
    <mergeCell ref="BL1484:BN1485"/>
    <mergeCell ref="BJ1484:BK1485"/>
    <mergeCell ref="BH1484:BI1485"/>
    <mergeCell ref="BF1484:BG1485"/>
    <mergeCell ref="BD1484:BE1485"/>
    <mergeCell ref="BB1484:BC1485"/>
    <mergeCell ref="AZ1484:BA1485"/>
    <mergeCell ref="AX1484:AY1485"/>
    <mergeCell ref="L1486:M1487"/>
    <mergeCell ref="J1486:K1487"/>
    <mergeCell ref="H1486:I1487"/>
    <mergeCell ref="F1486:F1487"/>
    <mergeCell ref="E1486:E1487"/>
    <mergeCell ref="C1486:D1486"/>
    <mergeCell ref="G1486:G1487"/>
    <mergeCell ref="X1486:Y1487"/>
    <mergeCell ref="V1486:W1487"/>
    <mergeCell ref="T1486:U1487"/>
    <mergeCell ref="R1486:S1487"/>
    <mergeCell ref="P1486:Q1487"/>
    <mergeCell ref="N1486:O1487"/>
    <mergeCell ref="AJ1486:AK1487"/>
    <mergeCell ref="AH1486:AI1487"/>
    <mergeCell ref="AF1486:AG1487"/>
    <mergeCell ref="AD1486:AE1487"/>
    <mergeCell ref="AB1486:AC1487"/>
    <mergeCell ref="Z1486:AA1487"/>
    <mergeCell ref="AV1486:AW1487"/>
    <mergeCell ref="AT1486:AU1487"/>
    <mergeCell ref="AR1486:AS1487"/>
    <mergeCell ref="AP1486:AQ1487"/>
    <mergeCell ref="AN1486:AO1487"/>
    <mergeCell ref="AL1486:AM1487"/>
    <mergeCell ref="C1487:D1487"/>
    <mergeCell ref="BL1486:BN1487"/>
    <mergeCell ref="BJ1486:BK1487"/>
    <mergeCell ref="BH1486:BI1487"/>
    <mergeCell ref="BF1486:BG1487"/>
    <mergeCell ref="BD1486:BE1487"/>
    <mergeCell ref="BB1486:BC1487"/>
    <mergeCell ref="AZ1486:BA1487"/>
    <mergeCell ref="AX1486:AY1487"/>
    <mergeCell ref="BH1482:BI1483"/>
    <mergeCell ref="BF1482:BG1483"/>
    <mergeCell ref="BD1482:BE1483"/>
    <mergeCell ref="BB1482:BC1483"/>
    <mergeCell ref="AZ1482:BA1483"/>
    <mergeCell ref="AX1482:AY1483"/>
    <mergeCell ref="L1484:M1485"/>
    <mergeCell ref="J1484:K1485"/>
    <mergeCell ref="H1484:I1485"/>
    <mergeCell ref="F1484:F1485"/>
    <mergeCell ref="E1484:E1485"/>
    <mergeCell ref="C1484:D1484"/>
    <mergeCell ref="G1484:G1485"/>
    <mergeCell ref="X1484:Y1485"/>
    <mergeCell ref="V1484:W1485"/>
    <mergeCell ref="T1484:U1485"/>
    <mergeCell ref="R1484:S1485"/>
    <mergeCell ref="P1484:Q1485"/>
    <mergeCell ref="N1484:O1485"/>
    <mergeCell ref="AJ1484:AK1485"/>
    <mergeCell ref="AH1484:AI1485"/>
    <mergeCell ref="AF1484:AG1485"/>
    <mergeCell ref="AD1484:AE1485"/>
    <mergeCell ref="AB1484:AC1485"/>
    <mergeCell ref="Z1484:AA1485"/>
    <mergeCell ref="AV1484:AW1485"/>
    <mergeCell ref="AT1484:AU1485"/>
    <mergeCell ref="AR1484:AS1485"/>
    <mergeCell ref="AP1484:AQ1485"/>
    <mergeCell ref="AN1484:AO1485"/>
    <mergeCell ref="AL1484:AM1485"/>
    <mergeCell ref="B1486:B1487"/>
    <mergeCell ref="C1485:D1485"/>
    <mergeCell ref="B1484:B1485"/>
    <mergeCell ref="L1480:M1481"/>
    <mergeCell ref="J1480:K1481"/>
    <mergeCell ref="H1480:I1481"/>
    <mergeCell ref="F1480:F1481"/>
    <mergeCell ref="E1480:E1481"/>
    <mergeCell ref="C1480:D1480"/>
    <mergeCell ref="G1480:G1481"/>
    <mergeCell ref="X1480:Y1481"/>
    <mergeCell ref="V1480:W1481"/>
    <mergeCell ref="T1480:U1481"/>
    <mergeCell ref="R1480:S1481"/>
    <mergeCell ref="P1480:Q1481"/>
    <mergeCell ref="N1480:O1481"/>
    <mergeCell ref="AJ1480:AK1481"/>
    <mergeCell ref="AH1480:AI1481"/>
    <mergeCell ref="AF1480:AG1481"/>
    <mergeCell ref="AD1480:AE1481"/>
    <mergeCell ref="AB1480:AC1481"/>
    <mergeCell ref="Z1480:AA1481"/>
    <mergeCell ref="AV1480:AW1481"/>
    <mergeCell ref="AT1480:AU1481"/>
    <mergeCell ref="AR1480:AS1481"/>
    <mergeCell ref="AP1480:AQ1481"/>
    <mergeCell ref="AN1480:AO1481"/>
    <mergeCell ref="AL1480:AM1481"/>
    <mergeCell ref="B1482:B1483"/>
    <mergeCell ref="C1481:D1481"/>
    <mergeCell ref="BL1480:BN1481"/>
    <mergeCell ref="BJ1480:BK1481"/>
    <mergeCell ref="BH1480:BI1481"/>
    <mergeCell ref="BF1480:BG1481"/>
    <mergeCell ref="BD1480:BE1481"/>
    <mergeCell ref="BB1480:BC1481"/>
    <mergeCell ref="AZ1480:BA1481"/>
    <mergeCell ref="AX1480:AY1481"/>
    <mergeCell ref="L1482:M1483"/>
    <mergeCell ref="J1482:K1483"/>
    <mergeCell ref="H1482:I1483"/>
    <mergeCell ref="F1482:F1483"/>
    <mergeCell ref="E1482:E1483"/>
    <mergeCell ref="C1482:D1482"/>
    <mergeCell ref="G1482:G1483"/>
    <mergeCell ref="X1482:Y1483"/>
    <mergeCell ref="V1482:W1483"/>
    <mergeCell ref="T1482:U1483"/>
    <mergeCell ref="R1482:S1483"/>
    <mergeCell ref="P1482:Q1483"/>
    <mergeCell ref="N1482:O1483"/>
    <mergeCell ref="AJ1482:AK1483"/>
    <mergeCell ref="AH1482:AI1483"/>
    <mergeCell ref="AF1482:AG1483"/>
    <mergeCell ref="AD1482:AE1483"/>
    <mergeCell ref="AB1482:AC1483"/>
    <mergeCell ref="Z1482:AA1483"/>
    <mergeCell ref="AV1482:AW1483"/>
    <mergeCell ref="AT1482:AU1483"/>
    <mergeCell ref="AR1482:AS1483"/>
    <mergeCell ref="AP1482:AQ1483"/>
    <mergeCell ref="AN1482:AO1483"/>
    <mergeCell ref="AL1482:AM1483"/>
    <mergeCell ref="B1480:B1481"/>
    <mergeCell ref="C1483:D1483"/>
    <mergeCell ref="BL1482:BN1483"/>
    <mergeCell ref="BJ1482:BK1483"/>
    <mergeCell ref="BL1476:BN1477"/>
    <mergeCell ref="BJ1476:BK1477"/>
    <mergeCell ref="BH1476:BI1477"/>
    <mergeCell ref="BF1476:BG1477"/>
    <mergeCell ref="BD1476:BE1477"/>
    <mergeCell ref="BB1476:BC1477"/>
    <mergeCell ref="AZ1476:BA1477"/>
    <mergeCell ref="AX1476:AY1477"/>
    <mergeCell ref="L1478:M1479"/>
    <mergeCell ref="J1478:K1479"/>
    <mergeCell ref="H1478:I1479"/>
    <mergeCell ref="F1478:F1479"/>
    <mergeCell ref="E1478:E1479"/>
    <mergeCell ref="C1478:D1478"/>
    <mergeCell ref="G1478:G1479"/>
    <mergeCell ref="X1478:Y1479"/>
    <mergeCell ref="V1478:W1479"/>
    <mergeCell ref="T1478:U1479"/>
    <mergeCell ref="R1478:S1479"/>
    <mergeCell ref="P1478:Q1479"/>
    <mergeCell ref="N1478:O1479"/>
    <mergeCell ref="AJ1478:AK1479"/>
    <mergeCell ref="AH1478:AI1479"/>
    <mergeCell ref="AF1478:AG1479"/>
    <mergeCell ref="AD1478:AE1479"/>
    <mergeCell ref="AB1478:AC1479"/>
    <mergeCell ref="Z1478:AA1479"/>
    <mergeCell ref="AV1478:AW1479"/>
    <mergeCell ref="AT1478:AU1479"/>
    <mergeCell ref="AR1478:AS1479"/>
    <mergeCell ref="AP1478:AQ1479"/>
    <mergeCell ref="AN1478:AO1479"/>
    <mergeCell ref="AL1478:AM1479"/>
    <mergeCell ref="C1479:D1479"/>
    <mergeCell ref="BL1478:BN1479"/>
    <mergeCell ref="BJ1478:BK1479"/>
    <mergeCell ref="BH1478:BI1479"/>
    <mergeCell ref="BF1478:BG1479"/>
    <mergeCell ref="BD1478:BE1479"/>
    <mergeCell ref="BB1478:BC1479"/>
    <mergeCell ref="AZ1478:BA1479"/>
    <mergeCell ref="AX1478:AY1479"/>
    <mergeCell ref="BH1474:BI1475"/>
    <mergeCell ref="BF1474:BG1475"/>
    <mergeCell ref="BD1474:BE1475"/>
    <mergeCell ref="BB1474:BC1475"/>
    <mergeCell ref="AZ1474:BA1475"/>
    <mergeCell ref="AX1474:AY1475"/>
    <mergeCell ref="L1476:M1477"/>
    <mergeCell ref="J1476:K1477"/>
    <mergeCell ref="H1476:I1477"/>
    <mergeCell ref="F1476:F1477"/>
    <mergeCell ref="E1476:E1477"/>
    <mergeCell ref="C1476:D1476"/>
    <mergeCell ref="G1476:G1477"/>
    <mergeCell ref="X1476:Y1477"/>
    <mergeCell ref="V1476:W1477"/>
    <mergeCell ref="T1476:U1477"/>
    <mergeCell ref="R1476:S1477"/>
    <mergeCell ref="P1476:Q1477"/>
    <mergeCell ref="N1476:O1477"/>
    <mergeCell ref="AJ1476:AK1477"/>
    <mergeCell ref="AH1476:AI1477"/>
    <mergeCell ref="AF1476:AG1477"/>
    <mergeCell ref="AD1476:AE1477"/>
    <mergeCell ref="AB1476:AC1477"/>
    <mergeCell ref="Z1476:AA1477"/>
    <mergeCell ref="AV1476:AW1477"/>
    <mergeCell ref="AT1476:AU1477"/>
    <mergeCell ref="AR1476:AS1477"/>
    <mergeCell ref="AP1476:AQ1477"/>
    <mergeCell ref="AN1476:AO1477"/>
    <mergeCell ref="AL1476:AM1477"/>
    <mergeCell ref="B1478:B1479"/>
    <mergeCell ref="C1477:D1477"/>
    <mergeCell ref="B1476:B1477"/>
    <mergeCell ref="L1472:M1473"/>
    <mergeCell ref="J1472:K1473"/>
    <mergeCell ref="H1472:I1473"/>
    <mergeCell ref="F1472:F1473"/>
    <mergeCell ref="E1472:E1473"/>
    <mergeCell ref="C1472:D1472"/>
    <mergeCell ref="G1472:G1473"/>
    <mergeCell ref="X1472:Y1473"/>
    <mergeCell ref="V1472:W1473"/>
    <mergeCell ref="T1472:U1473"/>
    <mergeCell ref="R1472:S1473"/>
    <mergeCell ref="P1472:Q1473"/>
    <mergeCell ref="N1472:O1473"/>
    <mergeCell ref="AJ1472:AK1473"/>
    <mergeCell ref="AH1472:AI1473"/>
    <mergeCell ref="AF1472:AG1473"/>
    <mergeCell ref="AD1472:AE1473"/>
    <mergeCell ref="AB1472:AC1473"/>
    <mergeCell ref="Z1472:AA1473"/>
    <mergeCell ref="AV1472:AW1473"/>
    <mergeCell ref="AT1472:AU1473"/>
    <mergeCell ref="AR1472:AS1473"/>
    <mergeCell ref="AP1472:AQ1473"/>
    <mergeCell ref="AN1472:AO1473"/>
    <mergeCell ref="AL1472:AM1473"/>
    <mergeCell ref="B1474:B1475"/>
    <mergeCell ref="C1473:D1473"/>
    <mergeCell ref="BL1472:BN1473"/>
    <mergeCell ref="BJ1472:BK1473"/>
    <mergeCell ref="BH1472:BI1473"/>
    <mergeCell ref="BF1472:BG1473"/>
    <mergeCell ref="BD1472:BE1473"/>
    <mergeCell ref="BB1472:BC1473"/>
    <mergeCell ref="AZ1472:BA1473"/>
    <mergeCell ref="AX1472:AY1473"/>
    <mergeCell ref="L1474:M1475"/>
    <mergeCell ref="J1474:K1475"/>
    <mergeCell ref="H1474:I1475"/>
    <mergeCell ref="F1474:F1475"/>
    <mergeCell ref="E1474:E1475"/>
    <mergeCell ref="C1474:D1474"/>
    <mergeCell ref="G1474:G1475"/>
    <mergeCell ref="X1474:Y1475"/>
    <mergeCell ref="V1474:W1475"/>
    <mergeCell ref="T1474:U1475"/>
    <mergeCell ref="R1474:S1475"/>
    <mergeCell ref="P1474:Q1475"/>
    <mergeCell ref="N1474:O1475"/>
    <mergeCell ref="AJ1474:AK1475"/>
    <mergeCell ref="AH1474:AI1475"/>
    <mergeCell ref="AF1474:AG1475"/>
    <mergeCell ref="AD1474:AE1475"/>
    <mergeCell ref="AB1474:AC1475"/>
    <mergeCell ref="Z1474:AA1475"/>
    <mergeCell ref="AV1474:AW1475"/>
    <mergeCell ref="AT1474:AU1475"/>
    <mergeCell ref="AR1474:AS1475"/>
    <mergeCell ref="AP1474:AQ1475"/>
    <mergeCell ref="AN1474:AO1475"/>
    <mergeCell ref="AL1474:AM1475"/>
    <mergeCell ref="B1472:B1473"/>
    <mergeCell ref="C1475:D1475"/>
    <mergeCell ref="BL1474:BN1475"/>
    <mergeCell ref="BJ1474:BK1475"/>
    <mergeCell ref="BL1468:BN1469"/>
    <mergeCell ref="BJ1468:BK1469"/>
    <mergeCell ref="BH1468:BI1469"/>
    <mergeCell ref="BF1468:BG1469"/>
    <mergeCell ref="BD1468:BE1469"/>
    <mergeCell ref="BB1468:BC1469"/>
    <mergeCell ref="AZ1468:BA1469"/>
    <mergeCell ref="AX1468:AY1469"/>
    <mergeCell ref="L1470:M1471"/>
    <mergeCell ref="J1470:K1471"/>
    <mergeCell ref="H1470:I1471"/>
    <mergeCell ref="F1470:F1471"/>
    <mergeCell ref="E1470:E1471"/>
    <mergeCell ref="C1470:D1470"/>
    <mergeCell ref="G1470:G1471"/>
    <mergeCell ref="X1470:Y1471"/>
    <mergeCell ref="V1470:W1471"/>
    <mergeCell ref="T1470:U1471"/>
    <mergeCell ref="R1470:S1471"/>
    <mergeCell ref="P1470:Q1471"/>
    <mergeCell ref="N1470:O1471"/>
    <mergeCell ref="AJ1470:AK1471"/>
    <mergeCell ref="AH1470:AI1471"/>
    <mergeCell ref="AF1470:AG1471"/>
    <mergeCell ref="AD1470:AE1471"/>
    <mergeCell ref="AB1470:AC1471"/>
    <mergeCell ref="Z1470:AA1471"/>
    <mergeCell ref="AV1470:AW1471"/>
    <mergeCell ref="AT1470:AU1471"/>
    <mergeCell ref="AR1470:AS1471"/>
    <mergeCell ref="AP1470:AQ1471"/>
    <mergeCell ref="AN1470:AO1471"/>
    <mergeCell ref="AL1470:AM1471"/>
    <mergeCell ref="C1471:D1471"/>
    <mergeCell ref="BL1470:BN1471"/>
    <mergeCell ref="BJ1470:BK1471"/>
    <mergeCell ref="BH1470:BI1471"/>
    <mergeCell ref="BF1470:BG1471"/>
    <mergeCell ref="BD1470:BE1471"/>
    <mergeCell ref="BB1470:BC1471"/>
    <mergeCell ref="AZ1470:BA1471"/>
    <mergeCell ref="AX1470:AY1471"/>
    <mergeCell ref="BH1466:BI1467"/>
    <mergeCell ref="BF1466:BG1467"/>
    <mergeCell ref="BD1466:BE1467"/>
    <mergeCell ref="BB1466:BC1467"/>
    <mergeCell ref="AZ1466:BA1467"/>
    <mergeCell ref="AX1466:AY1467"/>
    <mergeCell ref="L1468:M1469"/>
    <mergeCell ref="J1468:K1469"/>
    <mergeCell ref="H1468:I1469"/>
    <mergeCell ref="F1468:F1469"/>
    <mergeCell ref="E1468:E1469"/>
    <mergeCell ref="C1468:D1468"/>
    <mergeCell ref="G1468:G1469"/>
    <mergeCell ref="X1468:Y1469"/>
    <mergeCell ref="V1468:W1469"/>
    <mergeCell ref="T1468:U1469"/>
    <mergeCell ref="R1468:S1469"/>
    <mergeCell ref="P1468:Q1469"/>
    <mergeCell ref="N1468:O1469"/>
    <mergeCell ref="AJ1468:AK1469"/>
    <mergeCell ref="AH1468:AI1469"/>
    <mergeCell ref="AF1468:AG1469"/>
    <mergeCell ref="AD1468:AE1469"/>
    <mergeCell ref="AB1468:AC1469"/>
    <mergeCell ref="Z1468:AA1469"/>
    <mergeCell ref="AV1468:AW1469"/>
    <mergeCell ref="AT1468:AU1469"/>
    <mergeCell ref="AR1468:AS1469"/>
    <mergeCell ref="AP1468:AQ1469"/>
    <mergeCell ref="AN1468:AO1469"/>
    <mergeCell ref="AL1468:AM1469"/>
    <mergeCell ref="B1470:B1471"/>
    <mergeCell ref="C1469:D1469"/>
    <mergeCell ref="B1468:B1469"/>
    <mergeCell ref="L1464:M1465"/>
    <mergeCell ref="J1464:K1465"/>
    <mergeCell ref="H1464:I1465"/>
    <mergeCell ref="F1464:F1465"/>
    <mergeCell ref="E1464:E1465"/>
    <mergeCell ref="C1464:D1464"/>
    <mergeCell ref="G1464:G1465"/>
    <mergeCell ref="X1464:Y1465"/>
    <mergeCell ref="V1464:W1465"/>
    <mergeCell ref="T1464:U1465"/>
    <mergeCell ref="R1464:S1465"/>
    <mergeCell ref="P1464:Q1465"/>
    <mergeCell ref="N1464:O1465"/>
    <mergeCell ref="AJ1464:AK1465"/>
    <mergeCell ref="AH1464:AI1465"/>
    <mergeCell ref="AF1464:AG1465"/>
    <mergeCell ref="AD1464:AE1465"/>
    <mergeCell ref="AB1464:AC1465"/>
    <mergeCell ref="Z1464:AA1465"/>
    <mergeCell ref="AV1464:AW1465"/>
    <mergeCell ref="AT1464:AU1465"/>
    <mergeCell ref="AR1464:AS1465"/>
    <mergeCell ref="AP1464:AQ1465"/>
    <mergeCell ref="AN1464:AO1465"/>
    <mergeCell ref="AL1464:AM1465"/>
    <mergeCell ref="B1466:B1467"/>
    <mergeCell ref="C1465:D1465"/>
    <mergeCell ref="BL1464:BN1465"/>
    <mergeCell ref="BJ1464:BK1465"/>
    <mergeCell ref="BH1464:BI1465"/>
    <mergeCell ref="BF1464:BG1465"/>
    <mergeCell ref="BD1464:BE1465"/>
    <mergeCell ref="BB1464:BC1465"/>
    <mergeCell ref="AZ1464:BA1465"/>
    <mergeCell ref="AX1464:AY1465"/>
    <mergeCell ref="L1466:M1467"/>
    <mergeCell ref="J1466:K1467"/>
    <mergeCell ref="H1466:I1467"/>
    <mergeCell ref="F1466:F1467"/>
    <mergeCell ref="E1466:E1467"/>
    <mergeCell ref="C1466:D1466"/>
    <mergeCell ref="G1466:G1467"/>
    <mergeCell ref="X1466:Y1467"/>
    <mergeCell ref="V1466:W1467"/>
    <mergeCell ref="T1466:U1467"/>
    <mergeCell ref="R1466:S1467"/>
    <mergeCell ref="P1466:Q1467"/>
    <mergeCell ref="N1466:O1467"/>
    <mergeCell ref="AJ1466:AK1467"/>
    <mergeCell ref="AH1466:AI1467"/>
    <mergeCell ref="AF1466:AG1467"/>
    <mergeCell ref="AD1466:AE1467"/>
    <mergeCell ref="AB1466:AC1467"/>
    <mergeCell ref="Z1466:AA1467"/>
    <mergeCell ref="AV1466:AW1467"/>
    <mergeCell ref="AT1466:AU1467"/>
    <mergeCell ref="AR1466:AS1467"/>
    <mergeCell ref="AP1466:AQ1467"/>
    <mergeCell ref="AN1466:AO1467"/>
    <mergeCell ref="AL1466:AM1467"/>
    <mergeCell ref="B1464:B1465"/>
    <mergeCell ref="C1467:D1467"/>
    <mergeCell ref="BL1466:BN1467"/>
    <mergeCell ref="BJ1466:BK1467"/>
    <mergeCell ref="B1462:B1463"/>
    <mergeCell ref="C1461:D1461"/>
    <mergeCell ref="BL1460:BN1461"/>
    <mergeCell ref="BJ1460:BK1461"/>
    <mergeCell ref="BH1460:BI1461"/>
    <mergeCell ref="BF1460:BG1461"/>
    <mergeCell ref="BD1460:BE1461"/>
    <mergeCell ref="BB1460:BC1461"/>
    <mergeCell ref="AZ1460:BA1461"/>
    <mergeCell ref="AX1460:AY1461"/>
    <mergeCell ref="L1462:M1463"/>
    <mergeCell ref="J1462:K1463"/>
    <mergeCell ref="H1462:I1463"/>
    <mergeCell ref="F1462:F1463"/>
    <mergeCell ref="E1462:E1463"/>
    <mergeCell ref="C1462:D1462"/>
    <mergeCell ref="G1462:G1463"/>
    <mergeCell ref="X1462:Y1463"/>
    <mergeCell ref="V1462:W1463"/>
    <mergeCell ref="T1462:U1463"/>
    <mergeCell ref="R1462:S1463"/>
    <mergeCell ref="P1462:Q1463"/>
    <mergeCell ref="N1462:O1463"/>
    <mergeCell ref="AJ1462:AK1463"/>
    <mergeCell ref="AH1462:AI1463"/>
    <mergeCell ref="AF1462:AG1463"/>
    <mergeCell ref="AD1462:AE1463"/>
    <mergeCell ref="AB1462:AC1463"/>
    <mergeCell ref="Z1462:AA1463"/>
    <mergeCell ref="AV1462:AW1463"/>
    <mergeCell ref="AT1462:AU1463"/>
    <mergeCell ref="AR1462:AS1463"/>
    <mergeCell ref="AP1462:AQ1463"/>
    <mergeCell ref="AN1462:AO1463"/>
    <mergeCell ref="AL1462:AM1463"/>
    <mergeCell ref="C1463:D1463"/>
    <mergeCell ref="BL1462:BN1463"/>
    <mergeCell ref="BJ1462:BK1463"/>
    <mergeCell ref="BH1462:BI1463"/>
    <mergeCell ref="BF1462:BG1463"/>
    <mergeCell ref="BD1462:BE1463"/>
    <mergeCell ref="BB1462:BC1463"/>
    <mergeCell ref="AZ1462:BA1463"/>
    <mergeCell ref="AX1462:AY1463"/>
    <mergeCell ref="AB1459:AC1459"/>
    <mergeCell ref="X1458:Y1459"/>
    <mergeCell ref="V1458:W1459"/>
    <mergeCell ref="P1458:U1458"/>
    <mergeCell ref="AB1458:AG1458"/>
    <mergeCell ref="AN1459:AO1459"/>
    <mergeCell ref="AL1459:AM1459"/>
    <mergeCell ref="AJ1459:AK1459"/>
    <mergeCell ref="B1460:B1461"/>
    <mergeCell ref="BJ1459:BK1459"/>
    <mergeCell ref="BH1459:BI1459"/>
    <mergeCell ref="BF1459:BG1459"/>
    <mergeCell ref="BD1459:BE1459"/>
    <mergeCell ref="BB1459:BC1459"/>
    <mergeCell ref="AZ1459:BA1459"/>
    <mergeCell ref="L1460:M1461"/>
    <mergeCell ref="J1460:K1461"/>
    <mergeCell ref="AJ1460:AK1461"/>
    <mergeCell ref="AH1460:AI1461"/>
    <mergeCell ref="AF1460:AG1461"/>
    <mergeCell ref="AD1460:AE1461"/>
    <mergeCell ref="AB1460:AC1461"/>
    <mergeCell ref="H1460:I1461"/>
    <mergeCell ref="F1460:F1461"/>
    <mergeCell ref="E1460:E1461"/>
    <mergeCell ref="C1460:D1460"/>
    <mergeCell ref="X1460:Y1461"/>
    <mergeCell ref="V1460:W1461"/>
    <mergeCell ref="T1460:U1461"/>
    <mergeCell ref="R1460:S1461"/>
    <mergeCell ref="P1460:Q1461"/>
    <mergeCell ref="N1460:O1461"/>
    <mergeCell ref="Z1460:AA1461"/>
    <mergeCell ref="AV1460:AW1461"/>
    <mergeCell ref="AT1460:AU1461"/>
    <mergeCell ref="AR1460:AS1461"/>
    <mergeCell ref="AP1460:AQ1461"/>
    <mergeCell ref="AN1460:AO1461"/>
    <mergeCell ref="AL1460:AM1461"/>
    <mergeCell ref="Z1458:AA1459"/>
    <mergeCell ref="AX1459:AY1459"/>
    <mergeCell ref="AV1459:AW1459"/>
    <mergeCell ref="R1459:S1459"/>
    <mergeCell ref="P1459:Q1459"/>
    <mergeCell ref="AF1459:AG1459"/>
    <mergeCell ref="AD1459:AE1459"/>
    <mergeCell ref="N1570:O1570"/>
    <mergeCell ref="L1570:M1570"/>
    <mergeCell ref="J1570:K1570"/>
    <mergeCell ref="D1570:E1570"/>
    <mergeCell ref="BL1569:BN1569"/>
    <mergeCell ref="BJ1569:BK1569"/>
    <mergeCell ref="BH1569:BI1569"/>
    <mergeCell ref="BF1569:BG1569"/>
    <mergeCell ref="BD1569:BE1569"/>
    <mergeCell ref="BB1569:BC1569"/>
    <mergeCell ref="D1567:E1568"/>
    <mergeCell ref="B1567:C1568"/>
    <mergeCell ref="T1570:U1570"/>
    <mergeCell ref="V1570:W1570"/>
    <mergeCell ref="X1570:Y1570"/>
    <mergeCell ref="Z1570:AA1570"/>
    <mergeCell ref="AB1570:AC1570"/>
    <mergeCell ref="AD1570:AE1570"/>
    <mergeCell ref="AF1570:AG1570"/>
    <mergeCell ref="D1574:E1574"/>
    <mergeCell ref="B1574:C1574"/>
    <mergeCell ref="W1572:Y1572"/>
    <mergeCell ref="S1572:U1572"/>
    <mergeCell ref="O1572:R1572"/>
    <mergeCell ref="L1572:N1572"/>
    <mergeCell ref="H1572:J1572"/>
    <mergeCell ref="D1572:E1572"/>
    <mergeCell ref="B1572:C1572"/>
    <mergeCell ref="E1453:AC1453"/>
    <mergeCell ref="B1451:BN1451"/>
    <mergeCell ref="BA1575:BN1575"/>
    <mergeCell ref="AQ1511:AT1511"/>
    <mergeCell ref="AU1511:AW1511"/>
    <mergeCell ref="W1574:Y1574"/>
    <mergeCell ref="S1574:U1574"/>
    <mergeCell ref="O1574:R1574"/>
    <mergeCell ref="L1574:N1574"/>
    <mergeCell ref="H1574:J1574"/>
    <mergeCell ref="BD1455:BM1455"/>
    <mergeCell ref="BA1455:BC1455"/>
    <mergeCell ref="E1455:AC1455"/>
    <mergeCell ref="C1455:D1455"/>
    <mergeCell ref="AH1455:AM1455"/>
    <mergeCell ref="AN1455:AZ1455"/>
    <mergeCell ref="H1458:I1459"/>
    <mergeCell ref="C1458:D1459"/>
    <mergeCell ref="B1458:B1459"/>
    <mergeCell ref="J1459:K1459"/>
    <mergeCell ref="N1459:O1459"/>
    <mergeCell ref="L1459:M1459"/>
    <mergeCell ref="J1458:O1458"/>
    <mergeCell ref="G1458:G1459"/>
    <mergeCell ref="F1458:F1459"/>
    <mergeCell ref="BL1458:BN1459"/>
    <mergeCell ref="BF1458:BK1458"/>
    <mergeCell ref="AZ1458:BE1458"/>
    <mergeCell ref="AT1458:AY1458"/>
    <mergeCell ref="AN1458:AS1458"/>
    <mergeCell ref="AH1458:AM1458"/>
    <mergeCell ref="AH1459:AI1459"/>
    <mergeCell ref="AT1459:AU1459"/>
    <mergeCell ref="AR1459:AS1459"/>
    <mergeCell ref="AP1459:AQ1459"/>
    <mergeCell ref="T1459:U1459"/>
    <mergeCell ref="C1561:D1561"/>
    <mergeCell ref="G1561:G1562"/>
    <mergeCell ref="L1569:M1569"/>
    <mergeCell ref="J1569:K1569"/>
    <mergeCell ref="H1569:I1569"/>
    <mergeCell ref="D1569:E1569"/>
    <mergeCell ref="B1569:C1569"/>
    <mergeCell ref="BL1567:BN1568"/>
    <mergeCell ref="BJ1567:BK1568"/>
    <mergeCell ref="BH1567:BI1568"/>
    <mergeCell ref="BF1567:BG1568"/>
    <mergeCell ref="BD1567:BE1568"/>
    <mergeCell ref="X1569:Y1569"/>
    <mergeCell ref="V1569:W1569"/>
    <mergeCell ref="T1569:U1569"/>
    <mergeCell ref="R1569:S1569"/>
    <mergeCell ref="P1569:Q1569"/>
    <mergeCell ref="N1569:O1569"/>
    <mergeCell ref="AJ1569:AK1569"/>
    <mergeCell ref="AH1569:AI1569"/>
    <mergeCell ref="AF1569:AG1569"/>
    <mergeCell ref="AD1569:AE1569"/>
    <mergeCell ref="AB1569:AC1569"/>
    <mergeCell ref="Z1569:AA1569"/>
    <mergeCell ref="AV1569:AW1569"/>
    <mergeCell ref="AT1569:AU1569"/>
    <mergeCell ref="AR1569:AS1569"/>
    <mergeCell ref="AP1569:AQ1569"/>
    <mergeCell ref="AN1569:AO1569"/>
    <mergeCell ref="AL1569:AM1569"/>
    <mergeCell ref="B1563:B1564"/>
    <mergeCell ref="C1563:D1563"/>
    <mergeCell ref="E1563:E1564"/>
    <mergeCell ref="F1563:F1564"/>
    <mergeCell ref="G1563:G1564"/>
    <mergeCell ref="H1563:I1564"/>
    <mergeCell ref="J1563:K1564"/>
    <mergeCell ref="L1563:M1564"/>
    <mergeCell ref="N1563:O1564"/>
    <mergeCell ref="P1563:Q1564"/>
    <mergeCell ref="AZ1569:BA1569"/>
    <mergeCell ref="AX1569:AY1569"/>
    <mergeCell ref="R1563:S1564"/>
    <mergeCell ref="T1563:U1564"/>
    <mergeCell ref="V1563:W1564"/>
    <mergeCell ref="X1563:Y1564"/>
    <mergeCell ref="Z1563:AA1564"/>
    <mergeCell ref="AB1563:AC1564"/>
    <mergeCell ref="AD1563:AE1564"/>
    <mergeCell ref="AF1563:AG1564"/>
    <mergeCell ref="AH1563:AI1564"/>
    <mergeCell ref="AJ1563:AK1564"/>
    <mergeCell ref="AL1563:AM1564"/>
    <mergeCell ref="AN1563:AO1564"/>
    <mergeCell ref="AP1563:AQ1564"/>
    <mergeCell ref="AR1563:AS1564"/>
    <mergeCell ref="AT1563:AU1564"/>
    <mergeCell ref="AV1563:AW1564"/>
    <mergeCell ref="AX1563:AY1564"/>
    <mergeCell ref="AZ1563:BA1564"/>
    <mergeCell ref="BB1563:BC1564"/>
    <mergeCell ref="BD1563:BE1564"/>
    <mergeCell ref="BF1563:BG1564"/>
    <mergeCell ref="BH1563:BI1564"/>
    <mergeCell ref="V1559:W1560"/>
    <mergeCell ref="T1559:U1560"/>
    <mergeCell ref="R1559:S1560"/>
    <mergeCell ref="AN1559:AO1560"/>
    <mergeCell ref="AL1559:AM1560"/>
    <mergeCell ref="AJ1559:AK1560"/>
    <mergeCell ref="AH1559:AI1560"/>
    <mergeCell ref="AF1559:AG1560"/>
    <mergeCell ref="AD1559:AE1560"/>
    <mergeCell ref="R1567:S1568"/>
    <mergeCell ref="P1567:Q1568"/>
    <mergeCell ref="N1567:O1568"/>
    <mergeCell ref="L1567:M1568"/>
    <mergeCell ref="J1567:K1568"/>
    <mergeCell ref="H1567:I1568"/>
    <mergeCell ref="AD1567:AE1568"/>
    <mergeCell ref="AB1567:AC1568"/>
    <mergeCell ref="Z1567:AA1568"/>
    <mergeCell ref="X1567:Y1568"/>
    <mergeCell ref="V1567:W1568"/>
    <mergeCell ref="T1567:U1568"/>
    <mergeCell ref="AP1567:AQ1568"/>
    <mergeCell ref="AN1567:AO1568"/>
    <mergeCell ref="AL1567:AM1568"/>
    <mergeCell ref="AJ1567:AK1568"/>
    <mergeCell ref="AH1567:AI1568"/>
    <mergeCell ref="AF1567:AG1568"/>
    <mergeCell ref="BB1567:BC1568"/>
    <mergeCell ref="AZ1567:BA1568"/>
    <mergeCell ref="AX1567:AY1568"/>
    <mergeCell ref="AV1567:AW1568"/>
    <mergeCell ref="AT1567:AU1568"/>
    <mergeCell ref="AR1567:AS1568"/>
    <mergeCell ref="F1557:F1558"/>
    <mergeCell ref="E1557:E1558"/>
    <mergeCell ref="C1557:D1557"/>
    <mergeCell ref="G1557:G1558"/>
    <mergeCell ref="BL1557:BN1558"/>
    <mergeCell ref="BJ1557:BK1558"/>
    <mergeCell ref="BH1557:BI1558"/>
    <mergeCell ref="BF1557:BG1558"/>
    <mergeCell ref="BD1557:BE1558"/>
    <mergeCell ref="B1561:B1562"/>
    <mergeCell ref="C1560:D1560"/>
    <mergeCell ref="BL1559:BN1560"/>
    <mergeCell ref="BJ1559:BK1560"/>
    <mergeCell ref="BH1559:BI1560"/>
    <mergeCell ref="BF1559:BG1560"/>
    <mergeCell ref="BD1559:BE1560"/>
    <mergeCell ref="BB1559:BC1560"/>
    <mergeCell ref="N1561:O1562"/>
    <mergeCell ref="L1561:M1562"/>
    <mergeCell ref="J1561:K1562"/>
    <mergeCell ref="H1561:I1562"/>
    <mergeCell ref="F1561:F1562"/>
    <mergeCell ref="E1561:E1562"/>
    <mergeCell ref="Z1561:AA1562"/>
    <mergeCell ref="X1561:Y1562"/>
    <mergeCell ref="V1561:W1562"/>
    <mergeCell ref="T1561:U1562"/>
    <mergeCell ref="R1561:S1562"/>
    <mergeCell ref="P1561:Q1562"/>
    <mergeCell ref="AL1561:AM1562"/>
    <mergeCell ref="AJ1561:AK1562"/>
    <mergeCell ref="AH1561:AI1562"/>
    <mergeCell ref="AF1561:AG1562"/>
    <mergeCell ref="AD1561:AE1562"/>
    <mergeCell ref="AB1561:AC1562"/>
    <mergeCell ref="AX1561:AY1562"/>
    <mergeCell ref="AV1561:AW1562"/>
    <mergeCell ref="AT1561:AU1562"/>
    <mergeCell ref="AR1561:AS1562"/>
    <mergeCell ref="AP1561:AQ1562"/>
    <mergeCell ref="AN1561:AO1562"/>
    <mergeCell ref="B1557:B1558"/>
    <mergeCell ref="C1562:D1562"/>
    <mergeCell ref="BL1561:BN1562"/>
    <mergeCell ref="BJ1561:BK1562"/>
    <mergeCell ref="BH1561:BI1562"/>
    <mergeCell ref="BF1561:BG1562"/>
    <mergeCell ref="BD1561:BE1562"/>
    <mergeCell ref="BB1561:BC1562"/>
    <mergeCell ref="AZ1561:BA1562"/>
    <mergeCell ref="E1559:E1560"/>
    <mergeCell ref="C1559:D1559"/>
    <mergeCell ref="G1559:G1560"/>
    <mergeCell ref="B1559:B1560"/>
    <mergeCell ref="C1558:D1558"/>
    <mergeCell ref="P1559:Q1560"/>
    <mergeCell ref="N1559:O1560"/>
    <mergeCell ref="L1559:M1560"/>
    <mergeCell ref="J1559:K1560"/>
    <mergeCell ref="H1559:I1560"/>
    <mergeCell ref="F1559:F1560"/>
    <mergeCell ref="AB1559:AC1560"/>
    <mergeCell ref="Z1559:AA1560"/>
    <mergeCell ref="X1559:Y1560"/>
    <mergeCell ref="AZ1553:BA1554"/>
    <mergeCell ref="AX1553:AY1554"/>
    <mergeCell ref="AV1553:AW1554"/>
    <mergeCell ref="N1555:O1556"/>
    <mergeCell ref="L1555:M1556"/>
    <mergeCell ref="AN1555:AO1556"/>
    <mergeCell ref="AL1555:AM1556"/>
    <mergeCell ref="AJ1555:AK1556"/>
    <mergeCell ref="AH1555:AI1556"/>
    <mergeCell ref="J1555:K1556"/>
    <mergeCell ref="H1555:I1556"/>
    <mergeCell ref="F1555:F1556"/>
    <mergeCell ref="G1555:G1556"/>
    <mergeCell ref="AB1555:AC1556"/>
    <mergeCell ref="Z1555:AA1556"/>
    <mergeCell ref="X1555:Y1556"/>
    <mergeCell ref="V1555:W1556"/>
    <mergeCell ref="T1555:U1556"/>
    <mergeCell ref="R1555:S1556"/>
    <mergeCell ref="AF1555:AG1556"/>
    <mergeCell ref="AD1555:AE1556"/>
    <mergeCell ref="AZ1555:BA1556"/>
    <mergeCell ref="AX1555:AY1556"/>
    <mergeCell ref="AV1555:AW1556"/>
    <mergeCell ref="AT1555:AU1556"/>
    <mergeCell ref="AR1555:AS1556"/>
    <mergeCell ref="AP1555:AQ1556"/>
    <mergeCell ref="BL1555:BN1556"/>
    <mergeCell ref="BJ1555:BK1556"/>
    <mergeCell ref="BH1555:BI1556"/>
    <mergeCell ref="BF1555:BG1556"/>
    <mergeCell ref="BD1555:BE1556"/>
    <mergeCell ref="BB1555:BC1556"/>
    <mergeCell ref="BL1551:BN1552"/>
    <mergeCell ref="BJ1551:BK1552"/>
    <mergeCell ref="BH1551:BI1552"/>
    <mergeCell ref="BF1551:BG1552"/>
    <mergeCell ref="BD1551:BE1552"/>
    <mergeCell ref="BB1551:BC1552"/>
    <mergeCell ref="AZ1551:BA1552"/>
    <mergeCell ref="AX1551:AY1552"/>
    <mergeCell ref="B1553:B1554"/>
    <mergeCell ref="P1555:Q1556"/>
    <mergeCell ref="C1556:D1556"/>
    <mergeCell ref="E1555:E1556"/>
    <mergeCell ref="C1555:D1555"/>
    <mergeCell ref="B1555:B1556"/>
    <mergeCell ref="R1557:S1558"/>
    <mergeCell ref="P1557:Q1558"/>
    <mergeCell ref="N1557:O1558"/>
    <mergeCell ref="L1557:M1558"/>
    <mergeCell ref="J1557:K1558"/>
    <mergeCell ref="H1557:I1558"/>
    <mergeCell ref="AD1557:AE1558"/>
    <mergeCell ref="AB1557:AC1558"/>
    <mergeCell ref="Z1557:AA1558"/>
    <mergeCell ref="X1557:Y1558"/>
    <mergeCell ref="V1557:W1558"/>
    <mergeCell ref="T1557:U1558"/>
    <mergeCell ref="AP1557:AQ1558"/>
    <mergeCell ref="AN1557:AO1558"/>
    <mergeCell ref="AL1557:AM1558"/>
    <mergeCell ref="AJ1557:AK1558"/>
    <mergeCell ref="AH1557:AI1558"/>
    <mergeCell ref="AF1557:AG1558"/>
    <mergeCell ref="BB1557:BC1558"/>
    <mergeCell ref="AZ1557:BA1558"/>
    <mergeCell ref="AX1557:AY1558"/>
    <mergeCell ref="AV1557:AW1558"/>
    <mergeCell ref="AT1557:AU1558"/>
    <mergeCell ref="AR1557:AS1558"/>
    <mergeCell ref="J1553:K1554"/>
    <mergeCell ref="H1553:I1554"/>
    <mergeCell ref="F1553:F1554"/>
    <mergeCell ref="E1553:E1554"/>
    <mergeCell ref="C1553:D1553"/>
    <mergeCell ref="G1553:G1554"/>
    <mergeCell ref="C1554:D1554"/>
    <mergeCell ref="V1553:W1554"/>
    <mergeCell ref="T1553:U1554"/>
    <mergeCell ref="R1553:S1554"/>
    <mergeCell ref="P1553:Q1554"/>
    <mergeCell ref="N1553:O1554"/>
    <mergeCell ref="L1553:M1554"/>
    <mergeCell ref="AH1553:AI1554"/>
    <mergeCell ref="AF1553:AG1554"/>
    <mergeCell ref="AD1553:AE1554"/>
    <mergeCell ref="AB1553:AC1554"/>
    <mergeCell ref="Z1553:AA1554"/>
    <mergeCell ref="X1553:Y1554"/>
    <mergeCell ref="AT1553:AU1554"/>
    <mergeCell ref="AR1553:AS1554"/>
    <mergeCell ref="AP1553:AQ1554"/>
    <mergeCell ref="AN1553:AO1554"/>
    <mergeCell ref="AL1553:AM1554"/>
    <mergeCell ref="AJ1553:AK1554"/>
    <mergeCell ref="BB1553:BC1554"/>
    <mergeCell ref="B1551:B1552"/>
    <mergeCell ref="C1550:D1550"/>
    <mergeCell ref="B1549:B1550"/>
    <mergeCell ref="L1545:M1546"/>
    <mergeCell ref="J1545:K1546"/>
    <mergeCell ref="H1545:I1546"/>
    <mergeCell ref="F1545:F1546"/>
    <mergeCell ref="E1545:E1546"/>
    <mergeCell ref="C1545:D1545"/>
    <mergeCell ref="G1545:G1546"/>
    <mergeCell ref="X1545:Y1546"/>
    <mergeCell ref="V1545:W1546"/>
    <mergeCell ref="T1545:U1546"/>
    <mergeCell ref="R1545:S1546"/>
    <mergeCell ref="P1545:Q1546"/>
    <mergeCell ref="N1545:O1546"/>
    <mergeCell ref="AJ1545:AK1546"/>
    <mergeCell ref="AH1545:AI1546"/>
    <mergeCell ref="AF1545:AG1546"/>
    <mergeCell ref="AD1545:AE1546"/>
    <mergeCell ref="AB1545:AC1546"/>
    <mergeCell ref="Z1545:AA1546"/>
    <mergeCell ref="AV1545:AW1546"/>
    <mergeCell ref="AT1545:AU1546"/>
    <mergeCell ref="AR1545:AS1546"/>
    <mergeCell ref="AP1545:AQ1546"/>
    <mergeCell ref="AN1545:AO1546"/>
    <mergeCell ref="AL1545:AM1546"/>
    <mergeCell ref="B1547:B1548"/>
    <mergeCell ref="C1546:D1546"/>
    <mergeCell ref="B1545:B1546"/>
    <mergeCell ref="L1551:M1552"/>
    <mergeCell ref="J1551:K1552"/>
    <mergeCell ref="H1551:I1552"/>
    <mergeCell ref="F1551:F1552"/>
    <mergeCell ref="E1551:E1552"/>
    <mergeCell ref="C1551:D1551"/>
    <mergeCell ref="G1551:G1552"/>
    <mergeCell ref="X1551:Y1552"/>
    <mergeCell ref="V1551:W1552"/>
    <mergeCell ref="T1551:U1552"/>
    <mergeCell ref="R1551:S1552"/>
    <mergeCell ref="P1551:Q1552"/>
    <mergeCell ref="N1551:O1552"/>
    <mergeCell ref="AJ1551:AK1552"/>
    <mergeCell ref="AH1551:AI1552"/>
    <mergeCell ref="AF1551:AG1552"/>
    <mergeCell ref="AD1551:AE1552"/>
    <mergeCell ref="AB1551:AC1552"/>
    <mergeCell ref="Z1551:AA1552"/>
    <mergeCell ref="AV1551:AW1552"/>
    <mergeCell ref="AT1551:AU1552"/>
    <mergeCell ref="AR1551:AS1552"/>
    <mergeCell ref="AP1551:AQ1552"/>
    <mergeCell ref="AN1551:AO1552"/>
    <mergeCell ref="AL1551:AM1552"/>
    <mergeCell ref="C1552:D1552"/>
    <mergeCell ref="AJ1547:AK1548"/>
    <mergeCell ref="AH1547:AI1548"/>
    <mergeCell ref="AF1547:AG1548"/>
    <mergeCell ref="AD1547:AE1548"/>
    <mergeCell ref="AB1547:AC1548"/>
    <mergeCell ref="Z1547:AA1548"/>
    <mergeCell ref="AV1547:AW1548"/>
    <mergeCell ref="AT1547:AU1548"/>
    <mergeCell ref="AR1547:AS1548"/>
    <mergeCell ref="AP1547:AQ1548"/>
    <mergeCell ref="AN1547:AO1548"/>
    <mergeCell ref="AL1547:AM1548"/>
    <mergeCell ref="C1548:D1548"/>
    <mergeCell ref="L1549:M1550"/>
    <mergeCell ref="J1549:K1550"/>
    <mergeCell ref="H1549:I1550"/>
    <mergeCell ref="F1549:F1550"/>
    <mergeCell ref="E1549:E1550"/>
    <mergeCell ref="C1549:D1549"/>
    <mergeCell ref="G1549:G1550"/>
    <mergeCell ref="X1549:Y1550"/>
    <mergeCell ref="V1549:W1550"/>
    <mergeCell ref="T1549:U1550"/>
    <mergeCell ref="R1549:S1550"/>
    <mergeCell ref="P1549:Q1550"/>
    <mergeCell ref="N1549:O1550"/>
    <mergeCell ref="AJ1549:AK1550"/>
    <mergeCell ref="AH1549:AI1550"/>
    <mergeCell ref="AF1549:AG1550"/>
    <mergeCell ref="AD1549:AE1550"/>
    <mergeCell ref="AB1549:AC1550"/>
    <mergeCell ref="Z1549:AA1550"/>
    <mergeCell ref="AV1549:AW1550"/>
    <mergeCell ref="AT1549:AU1550"/>
    <mergeCell ref="AR1549:AS1550"/>
    <mergeCell ref="AP1549:AQ1550"/>
    <mergeCell ref="AN1549:AO1550"/>
    <mergeCell ref="AL1549:AM1550"/>
    <mergeCell ref="BL1547:BN1548"/>
    <mergeCell ref="BJ1547:BK1548"/>
    <mergeCell ref="C1540:D1540"/>
    <mergeCell ref="BL1541:BN1542"/>
    <mergeCell ref="BJ1541:BK1542"/>
    <mergeCell ref="BH1541:BI1542"/>
    <mergeCell ref="BF1541:BG1542"/>
    <mergeCell ref="BD1541:BE1542"/>
    <mergeCell ref="BB1541:BC1542"/>
    <mergeCell ref="AZ1541:BA1542"/>
    <mergeCell ref="AX1541:AY1542"/>
    <mergeCell ref="L1543:M1544"/>
    <mergeCell ref="J1543:K1544"/>
    <mergeCell ref="H1543:I1544"/>
    <mergeCell ref="F1543:F1544"/>
    <mergeCell ref="E1543:E1544"/>
    <mergeCell ref="C1543:D1543"/>
    <mergeCell ref="G1543:G1544"/>
    <mergeCell ref="X1543:Y1544"/>
    <mergeCell ref="V1543:W1544"/>
    <mergeCell ref="T1543:U1544"/>
    <mergeCell ref="R1543:S1544"/>
    <mergeCell ref="P1543:Q1544"/>
    <mergeCell ref="N1543:O1544"/>
    <mergeCell ref="AJ1543:AK1544"/>
    <mergeCell ref="AH1543:AI1544"/>
    <mergeCell ref="AF1543:AG1544"/>
    <mergeCell ref="AD1543:AE1544"/>
    <mergeCell ref="AB1543:AC1544"/>
    <mergeCell ref="Z1543:AA1544"/>
    <mergeCell ref="AV1543:AW1544"/>
    <mergeCell ref="AT1543:AU1544"/>
    <mergeCell ref="AR1543:AS1544"/>
    <mergeCell ref="AP1543:AQ1544"/>
    <mergeCell ref="AN1543:AO1544"/>
    <mergeCell ref="AL1543:AM1544"/>
    <mergeCell ref="C1544:D1544"/>
    <mergeCell ref="BL1543:BN1544"/>
    <mergeCell ref="BJ1543:BK1544"/>
    <mergeCell ref="BH1543:BI1544"/>
    <mergeCell ref="BF1543:BG1544"/>
    <mergeCell ref="BD1543:BE1544"/>
    <mergeCell ref="BB1543:BC1544"/>
    <mergeCell ref="AZ1543:BA1544"/>
    <mergeCell ref="AX1543:AY1544"/>
    <mergeCell ref="AJ1539:AK1540"/>
    <mergeCell ref="AH1539:AI1540"/>
    <mergeCell ref="AF1539:AG1540"/>
    <mergeCell ref="AD1539:AE1540"/>
    <mergeCell ref="AB1539:AC1540"/>
    <mergeCell ref="Z1539:AA1540"/>
    <mergeCell ref="AV1539:AW1540"/>
    <mergeCell ref="AT1539:AU1540"/>
    <mergeCell ref="AR1539:AS1540"/>
    <mergeCell ref="AP1539:AQ1540"/>
    <mergeCell ref="AN1539:AO1540"/>
    <mergeCell ref="AL1539:AM1540"/>
    <mergeCell ref="B1537:B1538"/>
    <mergeCell ref="BJ1545:BK1546"/>
    <mergeCell ref="BH1545:BI1546"/>
    <mergeCell ref="BF1545:BG1546"/>
    <mergeCell ref="BD1545:BE1546"/>
    <mergeCell ref="BB1545:BC1546"/>
    <mergeCell ref="AZ1545:BA1546"/>
    <mergeCell ref="AX1545:AY1546"/>
    <mergeCell ref="L1547:M1548"/>
    <mergeCell ref="J1547:K1548"/>
    <mergeCell ref="H1547:I1548"/>
    <mergeCell ref="F1547:F1548"/>
    <mergeCell ref="E1547:E1548"/>
    <mergeCell ref="C1547:D1547"/>
    <mergeCell ref="G1547:G1548"/>
    <mergeCell ref="X1547:Y1548"/>
    <mergeCell ref="V1547:W1548"/>
    <mergeCell ref="T1547:U1548"/>
    <mergeCell ref="R1547:S1548"/>
    <mergeCell ref="P1547:Q1548"/>
    <mergeCell ref="N1547:O1548"/>
    <mergeCell ref="BH1539:BI1540"/>
    <mergeCell ref="BF1539:BG1540"/>
    <mergeCell ref="BD1539:BE1540"/>
    <mergeCell ref="BB1539:BC1540"/>
    <mergeCell ref="AZ1539:BA1540"/>
    <mergeCell ref="AX1539:AY1540"/>
    <mergeCell ref="L1541:M1542"/>
    <mergeCell ref="J1541:K1542"/>
    <mergeCell ref="H1541:I1542"/>
    <mergeCell ref="F1541:F1542"/>
    <mergeCell ref="E1541:E1542"/>
    <mergeCell ref="C1541:D1541"/>
    <mergeCell ref="G1541:G1542"/>
    <mergeCell ref="X1541:Y1542"/>
    <mergeCell ref="V1541:W1542"/>
    <mergeCell ref="T1541:U1542"/>
    <mergeCell ref="R1541:S1542"/>
    <mergeCell ref="P1541:Q1542"/>
    <mergeCell ref="N1541:O1542"/>
    <mergeCell ref="AJ1541:AK1542"/>
    <mergeCell ref="AH1541:AI1542"/>
    <mergeCell ref="AF1541:AG1542"/>
    <mergeCell ref="AD1541:AE1542"/>
    <mergeCell ref="AB1541:AC1542"/>
    <mergeCell ref="Z1541:AA1542"/>
    <mergeCell ref="AV1541:AW1542"/>
    <mergeCell ref="AT1541:AU1542"/>
    <mergeCell ref="AR1541:AS1542"/>
    <mergeCell ref="AP1541:AQ1542"/>
    <mergeCell ref="AN1541:AO1542"/>
    <mergeCell ref="AL1541:AM1542"/>
    <mergeCell ref="AP1535:AQ1536"/>
    <mergeCell ref="AN1535:AO1536"/>
    <mergeCell ref="AL1535:AM1536"/>
    <mergeCell ref="B1533:B1534"/>
    <mergeCell ref="C1536:D1536"/>
    <mergeCell ref="BL1535:BN1536"/>
    <mergeCell ref="BJ1535:BK1536"/>
    <mergeCell ref="BH1535:BI1536"/>
    <mergeCell ref="BF1535:BG1536"/>
    <mergeCell ref="BD1535:BE1536"/>
    <mergeCell ref="BB1535:BC1536"/>
    <mergeCell ref="AZ1535:BA1536"/>
    <mergeCell ref="AX1535:AY1536"/>
    <mergeCell ref="B1543:B1544"/>
    <mergeCell ref="C1542:D1542"/>
    <mergeCell ref="B1541:B1542"/>
    <mergeCell ref="L1537:M1538"/>
    <mergeCell ref="J1537:K1538"/>
    <mergeCell ref="H1537:I1538"/>
    <mergeCell ref="F1537:F1538"/>
    <mergeCell ref="E1537:E1538"/>
    <mergeCell ref="C1537:D1537"/>
    <mergeCell ref="G1537:G1538"/>
    <mergeCell ref="X1537:Y1538"/>
    <mergeCell ref="V1537:W1538"/>
    <mergeCell ref="T1537:U1538"/>
    <mergeCell ref="R1537:S1538"/>
    <mergeCell ref="P1537:Q1538"/>
    <mergeCell ref="N1537:O1538"/>
    <mergeCell ref="AJ1537:AK1538"/>
    <mergeCell ref="AH1537:AI1538"/>
    <mergeCell ref="AF1537:AG1538"/>
    <mergeCell ref="AD1537:AE1538"/>
    <mergeCell ref="AB1537:AC1538"/>
    <mergeCell ref="Z1537:AA1538"/>
    <mergeCell ref="AV1537:AW1538"/>
    <mergeCell ref="AT1537:AU1538"/>
    <mergeCell ref="AR1537:AS1538"/>
    <mergeCell ref="AP1537:AQ1538"/>
    <mergeCell ref="AN1537:AO1538"/>
    <mergeCell ref="AL1537:AM1538"/>
    <mergeCell ref="B1539:B1540"/>
    <mergeCell ref="C1538:D1538"/>
    <mergeCell ref="BL1537:BN1538"/>
    <mergeCell ref="BJ1537:BK1538"/>
    <mergeCell ref="BH1537:BI1538"/>
    <mergeCell ref="BF1537:BG1538"/>
    <mergeCell ref="BD1537:BE1538"/>
    <mergeCell ref="BB1537:BC1538"/>
    <mergeCell ref="AZ1537:BA1538"/>
    <mergeCell ref="AX1537:AY1538"/>
    <mergeCell ref="L1539:M1540"/>
    <mergeCell ref="J1539:K1540"/>
    <mergeCell ref="H1539:I1540"/>
    <mergeCell ref="F1539:F1540"/>
    <mergeCell ref="E1539:E1540"/>
    <mergeCell ref="C1539:D1539"/>
    <mergeCell ref="G1539:G1540"/>
    <mergeCell ref="X1539:Y1540"/>
    <mergeCell ref="V1539:W1540"/>
    <mergeCell ref="T1539:U1540"/>
    <mergeCell ref="R1539:S1540"/>
    <mergeCell ref="P1539:Q1540"/>
    <mergeCell ref="N1539:O1540"/>
    <mergeCell ref="BF1531:BG1532"/>
    <mergeCell ref="BD1531:BE1532"/>
    <mergeCell ref="BB1531:BC1532"/>
    <mergeCell ref="AZ1531:BA1532"/>
    <mergeCell ref="AX1531:AY1532"/>
    <mergeCell ref="L1533:M1534"/>
    <mergeCell ref="J1533:K1534"/>
    <mergeCell ref="H1533:I1534"/>
    <mergeCell ref="F1533:F1534"/>
    <mergeCell ref="E1533:E1534"/>
    <mergeCell ref="C1533:D1533"/>
    <mergeCell ref="G1533:G1534"/>
    <mergeCell ref="X1533:Y1534"/>
    <mergeCell ref="V1533:W1534"/>
    <mergeCell ref="T1533:U1534"/>
    <mergeCell ref="R1533:S1534"/>
    <mergeCell ref="P1533:Q1534"/>
    <mergeCell ref="N1533:O1534"/>
    <mergeCell ref="AJ1533:AK1534"/>
    <mergeCell ref="AH1533:AI1534"/>
    <mergeCell ref="AF1533:AG1534"/>
    <mergeCell ref="AD1533:AE1534"/>
    <mergeCell ref="AB1533:AC1534"/>
    <mergeCell ref="Z1533:AA1534"/>
    <mergeCell ref="AV1533:AW1534"/>
    <mergeCell ref="AT1533:AU1534"/>
    <mergeCell ref="AR1533:AS1534"/>
    <mergeCell ref="AP1533:AQ1534"/>
    <mergeCell ref="AN1533:AO1534"/>
    <mergeCell ref="AL1533:AM1534"/>
    <mergeCell ref="BL1539:BN1540"/>
    <mergeCell ref="BJ1539:BK1540"/>
    <mergeCell ref="B1535:B1536"/>
    <mergeCell ref="C1534:D1534"/>
    <mergeCell ref="BL1533:BN1534"/>
    <mergeCell ref="BJ1533:BK1534"/>
    <mergeCell ref="BH1533:BI1534"/>
    <mergeCell ref="BF1533:BG1534"/>
    <mergeCell ref="BD1533:BE1534"/>
    <mergeCell ref="BB1533:BC1534"/>
    <mergeCell ref="AZ1533:BA1534"/>
    <mergeCell ref="AX1533:AY1534"/>
    <mergeCell ref="L1535:M1536"/>
    <mergeCell ref="J1535:K1536"/>
    <mergeCell ref="H1535:I1536"/>
    <mergeCell ref="F1535:F1536"/>
    <mergeCell ref="E1535:E1536"/>
    <mergeCell ref="C1535:D1535"/>
    <mergeCell ref="G1535:G1536"/>
    <mergeCell ref="X1535:Y1536"/>
    <mergeCell ref="V1535:W1536"/>
    <mergeCell ref="T1535:U1536"/>
    <mergeCell ref="R1535:S1536"/>
    <mergeCell ref="P1535:Q1536"/>
    <mergeCell ref="N1535:O1536"/>
    <mergeCell ref="AJ1535:AK1536"/>
    <mergeCell ref="AH1535:AI1536"/>
    <mergeCell ref="AF1535:AG1536"/>
    <mergeCell ref="AD1535:AE1536"/>
    <mergeCell ref="AB1535:AC1536"/>
    <mergeCell ref="Z1535:AA1536"/>
    <mergeCell ref="AV1535:AW1536"/>
    <mergeCell ref="AT1535:AU1536"/>
    <mergeCell ref="AR1535:AS1536"/>
    <mergeCell ref="L1529:M1530"/>
    <mergeCell ref="J1529:K1530"/>
    <mergeCell ref="H1529:I1530"/>
    <mergeCell ref="F1529:F1530"/>
    <mergeCell ref="E1529:E1530"/>
    <mergeCell ref="C1529:D1529"/>
    <mergeCell ref="X1529:Y1530"/>
    <mergeCell ref="V1529:W1530"/>
    <mergeCell ref="T1529:U1530"/>
    <mergeCell ref="R1529:S1530"/>
    <mergeCell ref="P1529:Q1530"/>
    <mergeCell ref="N1529:O1530"/>
    <mergeCell ref="AJ1529:AK1530"/>
    <mergeCell ref="AH1529:AI1530"/>
    <mergeCell ref="AF1529:AG1530"/>
    <mergeCell ref="AD1529:AE1530"/>
    <mergeCell ref="AB1529:AC1530"/>
    <mergeCell ref="Z1529:AA1530"/>
    <mergeCell ref="AV1529:AW1530"/>
    <mergeCell ref="AT1529:AU1530"/>
    <mergeCell ref="AR1529:AS1530"/>
    <mergeCell ref="AP1529:AQ1530"/>
    <mergeCell ref="AN1529:AO1530"/>
    <mergeCell ref="AL1529:AM1530"/>
    <mergeCell ref="B1531:B1532"/>
    <mergeCell ref="C1530:D1530"/>
    <mergeCell ref="BL1529:BN1530"/>
    <mergeCell ref="BJ1529:BK1530"/>
    <mergeCell ref="BH1529:BI1530"/>
    <mergeCell ref="BF1529:BG1530"/>
    <mergeCell ref="BD1529:BE1530"/>
    <mergeCell ref="BB1529:BC1530"/>
    <mergeCell ref="AZ1529:BA1530"/>
    <mergeCell ref="AX1529:AY1530"/>
    <mergeCell ref="L1531:M1532"/>
    <mergeCell ref="J1531:K1532"/>
    <mergeCell ref="H1531:I1532"/>
    <mergeCell ref="F1531:F1532"/>
    <mergeCell ref="E1531:E1532"/>
    <mergeCell ref="C1531:D1531"/>
    <mergeCell ref="G1531:G1532"/>
    <mergeCell ref="X1531:Y1532"/>
    <mergeCell ref="V1531:W1532"/>
    <mergeCell ref="T1531:U1532"/>
    <mergeCell ref="R1531:S1532"/>
    <mergeCell ref="P1531:Q1532"/>
    <mergeCell ref="N1531:O1532"/>
    <mergeCell ref="AJ1531:AK1532"/>
    <mergeCell ref="AH1531:AI1532"/>
    <mergeCell ref="AF1531:AG1532"/>
    <mergeCell ref="AD1531:AE1532"/>
    <mergeCell ref="AB1531:AC1532"/>
    <mergeCell ref="Z1531:AA1532"/>
    <mergeCell ref="AV1531:AW1532"/>
    <mergeCell ref="AT1531:AU1532"/>
    <mergeCell ref="AR1531:AS1532"/>
    <mergeCell ref="AP1531:AQ1532"/>
    <mergeCell ref="AN1531:AO1532"/>
    <mergeCell ref="AL1531:AM1532"/>
    <mergeCell ref="B1529:B1530"/>
    <mergeCell ref="C1532:D1532"/>
    <mergeCell ref="BL1531:BN1532"/>
    <mergeCell ref="BJ1531:BK1532"/>
    <mergeCell ref="BH1531:BI1532"/>
    <mergeCell ref="H1527:I1528"/>
    <mergeCell ref="F1527:F1528"/>
    <mergeCell ref="E1527:E1528"/>
    <mergeCell ref="C1527:D1527"/>
    <mergeCell ref="X1527:Y1528"/>
    <mergeCell ref="V1527:W1528"/>
    <mergeCell ref="T1527:U1528"/>
    <mergeCell ref="R1527:S1528"/>
    <mergeCell ref="P1527:Q1528"/>
    <mergeCell ref="N1527:O1528"/>
    <mergeCell ref="AJ1527:AK1528"/>
    <mergeCell ref="AH1527:AI1528"/>
    <mergeCell ref="AF1527:AG1528"/>
    <mergeCell ref="AD1527:AE1528"/>
    <mergeCell ref="AB1527:AC1528"/>
    <mergeCell ref="Z1527:AA1528"/>
    <mergeCell ref="AV1527:AW1528"/>
    <mergeCell ref="AT1527:AU1528"/>
    <mergeCell ref="AR1527:AS1528"/>
    <mergeCell ref="AP1527:AQ1528"/>
    <mergeCell ref="AN1527:AO1528"/>
    <mergeCell ref="AL1527:AM1528"/>
    <mergeCell ref="AD1525:AE1526"/>
    <mergeCell ref="AB1525:AC1526"/>
    <mergeCell ref="Z1525:AA1526"/>
    <mergeCell ref="AV1525:AW1526"/>
    <mergeCell ref="AT1525:AU1526"/>
    <mergeCell ref="AR1525:AS1526"/>
    <mergeCell ref="AP1525:AQ1526"/>
    <mergeCell ref="AN1525:AO1526"/>
    <mergeCell ref="AL1525:AM1526"/>
    <mergeCell ref="C1528:D1528"/>
    <mergeCell ref="BL1527:BN1528"/>
    <mergeCell ref="BJ1527:BK1528"/>
    <mergeCell ref="BH1527:BI1528"/>
    <mergeCell ref="BF1527:BG1528"/>
    <mergeCell ref="BD1527:BE1528"/>
    <mergeCell ref="BB1527:BC1528"/>
    <mergeCell ref="AZ1527:BA1528"/>
    <mergeCell ref="AX1527:AY1528"/>
    <mergeCell ref="C1518:D1518"/>
    <mergeCell ref="H1521:I1522"/>
    <mergeCell ref="C1521:D1522"/>
    <mergeCell ref="AH1521:AM1521"/>
    <mergeCell ref="T1522:U1522"/>
    <mergeCell ref="AN1522:AO1522"/>
    <mergeCell ref="B1521:B1522"/>
    <mergeCell ref="J1522:K1522"/>
    <mergeCell ref="N1522:O1522"/>
    <mergeCell ref="L1522:M1522"/>
    <mergeCell ref="J1521:O1521"/>
    <mergeCell ref="R1522:S1522"/>
    <mergeCell ref="P1522:Q1522"/>
    <mergeCell ref="AF1522:AG1522"/>
    <mergeCell ref="AD1522:AE1522"/>
    <mergeCell ref="Z1523:AA1524"/>
    <mergeCell ref="C1523:D1523"/>
    <mergeCell ref="L1523:M1524"/>
    <mergeCell ref="J1523:K1524"/>
    <mergeCell ref="H1523:I1524"/>
    <mergeCell ref="AX1522:AY1522"/>
    <mergeCell ref="AV1522:AW1522"/>
    <mergeCell ref="AT1522:AU1522"/>
    <mergeCell ref="AR1522:AS1522"/>
    <mergeCell ref="AP1522:AQ1522"/>
    <mergeCell ref="AD1523:AE1524"/>
    <mergeCell ref="B1523:B1524"/>
    <mergeCell ref="R1523:S1524"/>
    <mergeCell ref="P1523:Q1524"/>
    <mergeCell ref="N1523:O1524"/>
    <mergeCell ref="X1523:Y1524"/>
    <mergeCell ref="E1523:E1524"/>
    <mergeCell ref="V1523:W1524"/>
    <mergeCell ref="T1523:U1524"/>
    <mergeCell ref="AB1523:AC1524"/>
    <mergeCell ref="AP1523:AQ1524"/>
    <mergeCell ref="AN1523:AO1524"/>
    <mergeCell ref="AL1523:AM1524"/>
    <mergeCell ref="AJ1523:AK1524"/>
    <mergeCell ref="AH1523:AI1524"/>
    <mergeCell ref="AX1523:AY1524"/>
    <mergeCell ref="AV1523:AW1524"/>
    <mergeCell ref="AT1523:AU1524"/>
    <mergeCell ref="AR1523:AS1524"/>
    <mergeCell ref="C1524:D1524"/>
    <mergeCell ref="AF1523:AG1524"/>
    <mergeCell ref="AB1522:AC1522"/>
    <mergeCell ref="BL1521:BN1522"/>
    <mergeCell ref="BF1521:BK1521"/>
    <mergeCell ref="AZ1521:BE1521"/>
    <mergeCell ref="AT1521:AY1521"/>
    <mergeCell ref="AN1521:AS1521"/>
    <mergeCell ref="BJ1522:BK1522"/>
    <mergeCell ref="BH1522:BI1522"/>
    <mergeCell ref="BF1522:BG1522"/>
    <mergeCell ref="BD1522:BE1522"/>
    <mergeCell ref="BB1522:BC1522"/>
    <mergeCell ref="AZ1522:BA1522"/>
    <mergeCell ref="B1525:B1526"/>
    <mergeCell ref="BL1523:BN1524"/>
    <mergeCell ref="BJ1523:BK1524"/>
    <mergeCell ref="BH1523:BI1524"/>
    <mergeCell ref="BF1523:BG1524"/>
    <mergeCell ref="BD1523:BE1524"/>
    <mergeCell ref="BB1523:BC1524"/>
    <mergeCell ref="AZ1523:BA1524"/>
    <mergeCell ref="L1525:M1526"/>
    <mergeCell ref="J1525:K1526"/>
    <mergeCell ref="H1525:I1526"/>
    <mergeCell ref="F1525:F1526"/>
    <mergeCell ref="E1525:E1526"/>
    <mergeCell ref="C1525:D1525"/>
    <mergeCell ref="X1525:Y1526"/>
    <mergeCell ref="V1525:W1526"/>
    <mergeCell ref="T1525:U1526"/>
    <mergeCell ref="R1525:S1526"/>
    <mergeCell ref="P1525:Q1526"/>
    <mergeCell ref="N1525:O1526"/>
    <mergeCell ref="AJ1525:AK1526"/>
    <mergeCell ref="AH1525:AI1526"/>
    <mergeCell ref="AF1525:AG1526"/>
    <mergeCell ref="BF1525:BG1526"/>
    <mergeCell ref="BD1525:BE1526"/>
    <mergeCell ref="BB1525:BC1526"/>
    <mergeCell ref="AZ1525:BA1526"/>
    <mergeCell ref="AX1525:AY1526"/>
    <mergeCell ref="C1625:D1625"/>
    <mergeCell ref="BL1624:BN1625"/>
    <mergeCell ref="BJ1624:BK1625"/>
    <mergeCell ref="B1527:B1528"/>
    <mergeCell ref="C1526:D1526"/>
    <mergeCell ref="BL1525:BN1526"/>
    <mergeCell ref="BJ1525:BK1526"/>
    <mergeCell ref="BH1525:BI1526"/>
    <mergeCell ref="BH1624:BI1625"/>
    <mergeCell ref="BF1624:BG1625"/>
    <mergeCell ref="BD1624:BE1625"/>
    <mergeCell ref="BB1624:BC1625"/>
    <mergeCell ref="AZ1624:BA1625"/>
    <mergeCell ref="R1630:S1631"/>
    <mergeCell ref="P1630:Q1631"/>
    <mergeCell ref="N1630:O1631"/>
    <mergeCell ref="L1630:M1631"/>
    <mergeCell ref="J1630:K1631"/>
    <mergeCell ref="H1630:I1631"/>
    <mergeCell ref="AD1630:AE1631"/>
    <mergeCell ref="AB1630:AC1631"/>
    <mergeCell ref="Z1630:AA1631"/>
    <mergeCell ref="X1630:Y1631"/>
    <mergeCell ref="V1630:W1631"/>
    <mergeCell ref="T1630:U1631"/>
    <mergeCell ref="AP1630:AQ1631"/>
    <mergeCell ref="AN1630:AO1631"/>
    <mergeCell ref="AL1630:AM1631"/>
    <mergeCell ref="AJ1630:AK1631"/>
    <mergeCell ref="AH1630:AI1631"/>
    <mergeCell ref="AF1630:AG1631"/>
    <mergeCell ref="AV1622:AW1623"/>
    <mergeCell ref="AT1622:AU1623"/>
    <mergeCell ref="AR1622:AS1623"/>
    <mergeCell ref="AP1622:AQ1623"/>
    <mergeCell ref="C1624:D1624"/>
    <mergeCell ref="G1624:G1625"/>
    <mergeCell ref="B1624:B1625"/>
    <mergeCell ref="C1623:D1623"/>
    <mergeCell ref="N1624:O1625"/>
    <mergeCell ref="L1624:M1625"/>
    <mergeCell ref="J1624:K1625"/>
    <mergeCell ref="H1624:I1625"/>
    <mergeCell ref="F1624:F1625"/>
    <mergeCell ref="E1624:E1625"/>
    <mergeCell ref="Z1624:AA1625"/>
    <mergeCell ref="X1624:Y1625"/>
    <mergeCell ref="V1624:W1625"/>
    <mergeCell ref="T1624:U1625"/>
    <mergeCell ref="R1624:S1625"/>
    <mergeCell ref="P1624:Q1625"/>
    <mergeCell ref="AL1624:AM1625"/>
    <mergeCell ref="AJ1624:AK1625"/>
    <mergeCell ref="AH1624:AI1625"/>
    <mergeCell ref="AF1624:AG1625"/>
    <mergeCell ref="AD1624:AE1625"/>
    <mergeCell ref="AB1624:AC1625"/>
    <mergeCell ref="AX1624:AY1625"/>
    <mergeCell ref="AV1624:AW1625"/>
    <mergeCell ref="AT1624:AU1625"/>
    <mergeCell ref="AR1624:AS1625"/>
    <mergeCell ref="AP1624:AQ1625"/>
    <mergeCell ref="L1527:M1528"/>
    <mergeCell ref="J1527:K1528"/>
    <mergeCell ref="D1632:E1632"/>
    <mergeCell ref="B1632:C1632"/>
    <mergeCell ref="BL1630:BN1631"/>
    <mergeCell ref="BJ1630:BK1631"/>
    <mergeCell ref="BH1630:BI1631"/>
    <mergeCell ref="BF1630:BG1631"/>
    <mergeCell ref="BD1630:BE1631"/>
    <mergeCell ref="BB1630:BC1631"/>
    <mergeCell ref="AZ1630:BA1631"/>
    <mergeCell ref="AR1630:AS1631"/>
    <mergeCell ref="R1632:S1632"/>
    <mergeCell ref="P1632:Q1632"/>
    <mergeCell ref="N1632:O1632"/>
    <mergeCell ref="L1632:M1632"/>
    <mergeCell ref="J1632:K1632"/>
    <mergeCell ref="H1632:I1632"/>
    <mergeCell ref="AD1632:AE1632"/>
    <mergeCell ref="AB1632:AC1632"/>
    <mergeCell ref="Z1632:AA1632"/>
    <mergeCell ref="X1632:Y1632"/>
    <mergeCell ref="V1632:W1632"/>
    <mergeCell ref="T1632:U1632"/>
    <mergeCell ref="AZ1632:BA1632"/>
    <mergeCell ref="AX1632:AY1632"/>
    <mergeCell ref="AV1632:AW1632"/>
    <mergeCell ref="AT1632:AU1632"/>
    <mergeCell ref="AR1632:AS1632"/>
    <mergeCell ref="AF1632:AG1632"/>
    <mergeCell ref="AH1632:AI1632"/>
    <mergeCell ref="B1626:B1627"/>
    <mergeCell ref="C1626:D1626"/>
    <mergeCell ref="E1626:E1627"/>
    <mergeCell ref="F1626:F1627"/>
    <mergeCell ref="G1626:G1627"/>
    <mergeCell ref="H1626:I1627"/>
    <mergeCell ref="J1626:K1627"/>
    <mergeCell ref="BL1632:BN1632"/>
    <mergeCell ref="BJ1632:BK1632"/>
    <mergeCell ref="BH1632:BI1632"/>
    <mergeCell ref="BF1632:BG1632"/>
    <mergeCell ref="BD1632:BE1632"/>
    <mergeCell ref="D1630:E1631"/>
    <mergeCell ref="B1630:C1631"/>
    <mergeCell ref="L1626:M1627"/>
    <mergeCell ref="N1626:O1627"/>
    <mergeCell ref="P1626:Q1627"/>
    <mergeCell ref="R1626:S1627"/>
    <mergeCell ref="T1626:U1627"/>
    <mergeCell ref="V1626:W1627"/>
    <mergeCell ref="X1626:Y1627"/>
    <mergeCell ref="Z1626:AA1627"/>
    <mergeCell ref="AB1626:AC1627"/>
    <mergeCell ref="AD1626:AE1627"/>
    <mergeCell ref="AF1626:AG1627"/>
    <mergeCell ref="AH1626:AI1627"/>
    <mergeCell ref="AJ1626:AK1627"/>
    <mergeCell ref="AL1626:AM1627"/>
    <mergeCell ref="AN1626:AO1627"/>
    <mergeCell ref="AP1626:AQ1627"/>
    <mergeCell ref="AR1626:AS1627"/>
    <mergeCell ref="AT1626:AU1627"/>
    <mergeCell ref="AV1626:AW1627"/>
    <mergeCell ref="AX1626:AY1627"/>
    <mergeCell ref="AZ1626:BA1627"/>
    <mergeCell ref="AN1624:AO1625"/>
    <mergeCell ref="E1622:E1623"/>
    <mergeCell ref="C1622:D1622"/>
    <mergeCell ref="G1622:G1623"/>
    <mergeCell ref="BL1622:BN1623"/>
    <mergeCell ref="BJ1622:BK1623"/>
    <mergeCell ref="BH1622:BI1623"/>
    <mergeCell ref="BF1622:BG1623"/>
    <mergeCell ref="BD1622:BE1623"/>
    <mergeCell ref="BB1622:BC1623"/>
    <mergeCell ref="B1622:B1623"/>
    <mergeCell ref="P1622:Q1623"/>
    <mergeCell ref="N1622:O1623"/>
    <mergeCell ref="L1622:M1623"/>
    <mergeCell ref="J1622:K1623"/>
    <mergeCell ref="H1622:I1623"/>
    <mergeCell ref="F1622:F1623"/>
    <mergeCell ref="AB1622:AC1623"/>
    <mergeCell ref="Z1622:AA1623"/>
    <mergeCell ref="X1622:Y1623"/>
    <mergeCell ref="V1622:W1623"/>
    <mergeCell ref="N1620:O1621"/>
    <mergeCell ref="L1620:M1621"/>
    <mergeCell ref="AN1620:AO1621"/>
    <mergeCell ref="AL1620:AM1621"/>
    <mergeCell ref="AJ1620:AK1621"/>
    <mergeCell ref="AH1620:AI1621"/>
    <mergeCell ref="BD1618:BE1619"/>
    <mergeCell ref="BB1618:BC1619"/>
    <mergeCell ref="AZ1618:BA1619"/>
    <mergeCell ref="AX1618:AY1619"/>
    <mergeCell ref="AV1618:AW1619"/>
    <mergeCell ref="B1616:B1617"/>
    <mergeCell ref="J1620:K1621"/>
    <mergeCell ref="H1620:I1621"/>
    <mergeCell ref="F1620:F1621"/>
    <mergeCell ref="G1620:G1621"/>
    <mergeCell ref="AB1620:AC1621"/>
    <mergeCell ref="Z1620:AA1621"/>
    <mergeCell ref="X1620:Y1621"/>
    <mergeCell ref="V1620:W1621"/>
    <mergeCell ref="T1620:U1621"/>
    <mergeCell ref="R1620:S1621"/>
    <mergeCell ref="AF1620:AG1621"/>
    <mergeCell ref="AD1620:AE1621"/>
    <mergeCell ref="AZ1620:BA1621"/>
    <mergeCell ref="AX1620:AY1621"/>
    <mergeCell ref="AV1620:AW1621"/>
    <mergeCell ref="AT1620:AU1621"/>
    <mergeCell ref="AR1620:AS1621"/>
    <mergeCell ref="AP1620:AQ1621"/>
    <mergeCell ref="BL1620:BN1621"/>
    <mergeCell ref="BJ1620:BK1621"/>
    <mergeCell ref="BH1620:BI1621"/>
    <mergeCell ref="BF1620:BG1621"/>
    <mergeCell ref="BD1620:BE1621"/>
    <mergeCell ref="BB1620:BC1621"/>
    <mergeCell ref="C1621:D1621"/>
    <mergeCell ref="E1620:E1621"/>
    <mergeCell ref="C1620:D1620"/>
    <mergeCell ref="B1620:B1621"/>
    <mergeCell ref="B1618:B1619"/>
    <mergeCell ref="BL1616:BN1617"/>
    <mergeCell ref="BJ1616:BK1617"/>
    <mergeCell ref="T1622:U1623"/>
    <mergeCell ref="R1622:S1623"/>
    <mergeCell ref="AN1622:AO1623"/>
    <mergeCell ref="AL1622:AM1623"/>
    <mergeCell ref="AJ1622:AK1623"/>
    <mergeCell ref="AH1622:AI1623"/>
    <mergeCell ref="AF1622:AG1623"/>
    <mergeCell ref="AD1622:AE1623"/>
    <mergeCell ref="AZ1622:BA1623"/>
    <mergeCell ref="AX1622:AY1623"/>
    <mergeCell ref="L1616:M1617"/>
    <mergeCell ref="J1616:K1617"/>
    <mergeCell ref="H1616:I1617"/>
    <mergeCell ref="F1616:F1617"/>
    <mergeCell ref="E1616:E1617"/>
    <mergeCell ref="C1616:D1616"/>
    <mergeCell ref="G1616:G1617"/>
    <mergeCell ref="X1616:Y1617"/>
    <mergeCell ref="V1616:W1617"/>
    <mergeCell ref="T1616:U1617"/>
    <mergeCell ref="R1616:S1617"/>
    <mergeCell ref="P1616:Q1617"/>
    <mergeCell ref="N1616:O1617"/>
    <mergeCell ref="AJ1616:AK1617"/>
    <mergeCell ref="AH1616:AI1617"/>
    <mergeCell ref="AF1616:AG1617"/>
    <mergeCell ref="AD1616:AE1617"/>
    <mergeCell ref="AB1616:AC1617"/>
    <mergeCell ref="Z1616:AA1617"/>
    <mergeCell ref="AV1616:AW1617"/>
    <mergeCell ref="AT1616:AU1617"/>
    <mergeCell ref="AR1616:AS1617"/>
    <mergeCell ref="AP1616:AQ1617"/>
    <mergeCell ref="AN1616:AO1617"/>
    <mergeCell ref="AL1616:AM1617"/>
    <mergeCell ref="C1617:D1617"/>
    <mergeCell ref="AZ1616:BA1617"/>
    <mergeCell ref="AX1616:AY1617"/>
    <mergeCell ref="J1618:K1619"/>
    <mergeCell ref="H1618:I1619"/>
    <mergeCell ref="F1618:F1619"/>
    <mergeCell ref="E1618:E1619"/>
    <mergeCell ref="C1618:D1618"/>
    <mergeCell ref="G1618:G1619"/>
    <mergeCell ref="C1619:D1619"/>
    <mergeCell ref="V1618:W1619"/>
    <mergeCell ref="T1618:U1619"/>
    <mergeCell ref="R1618:S1619"/>
    <mergeCell ref="P1618:Q1619"/>
    <mergeCell ref="N1618:O1619"/>
    <mergeCell ref="L1618:M1619"/>
    <mergeCell ref="AH1618:AI1619"/>
    <mergeCell ref="AF1618:AG1619"/>
    <mergeCell ref="AD1618:AE1619"/>
    <mergeCell ref="AB1618:AC1619"/>
    <mergeCell ref="Z1618:AA1619"/>
    <mergeCell ref="AL1618:AM1619"/>
    <mergeCell ref="AJ1618:AK1619"/>
    <mergeCell ref="P1620:Q1621"/>
    <mergeCell ref="BL1612:BN1613"/>
    <mergeCell ref="BJ1612:BK1613"/>
    <mergeCell ref="BH1612:BI1613"/>
    <mergeCell ref="BF1612:BG1613"/>
    <mergeCell ref="BD1612:BE1613"/>
    <mergeCell ref="BB1612:BC1613"/>
    <mergeCell ref="AZ1612:BA1613"/>
    <mergeCell ref="AX1612:AY1613"/>
    <mergeCell ref="L1614:M1615"/>
    <mergeCell ref="J1614:K1615"/>
    <mergeCell ref="H1614:I1615"/>
    <mergeCell ref="F1614:F1615"/>
    <mergeCell ref="E1614:E1615"/>
    <mergeCell ref="C1614:D1614"/>
    <mergeCell ref="G1614:G1615"/>
    <mergeCell ref="X1614:Y1615"/>
    <mergeCell ref="V1614:W1615"/>
    <mergeCell ref="T1614:U1615"/>
    <mergeCell ref="R1614:S1615"/>
    <mergeCell ref="P1614:Q1615"/>
    <mergeCell ref="N1614:O1615"/>
    <mergeCell ref="AJ1614:AK1615"/>
    <mergeCell ref="AH1614:AI1615"/>
    <mergeCell ref="AF1614:AG1615"/>
    <mergeCell ref="AD1614:AE1615"/>
    <mergeCell ref="AB1614:AC1615"/>
    <mergeCell ref="Z1614:AA1615"/>
    <mergeCell ref="AV1614:AW1615"/>
    <mergeCell ref="AT1614:AU1615"/>
    <mergeCell ref="AR1614:AS1615"/>
    <mergeCell ref="AP1614:AQ1615"/>
    <mergeCell ref="AN1614:AO1615"/>
    <mergeCell ref="AL1614:AM1615"/>
    <mergeCell ref="C1615:D1615"/>
    <mergeCell ref="BL1614:BN1615"/>
    <mergeCell ref="BJ1614:BK1615"/>
    <mergeCell ref="BH1614:BI1615"/>
    <mergeCell ref="BF1614:BG1615"/>
    <mergeCell ref="BD1614:BE1615"/>
    <mergeCell ref="BB1614:BC1615"/>
    <mergeCell ref="AZ1614:BA1615"/>
    <mergeCell ref="AX1614:AY1615"/>
    <mergeCell ref="BH1616:BI1617"/>
    <mergeCell ref="BF1616:BG1617"/>
    <mergeCell ref="BD1616:BE1617"/>
    <mergeCell ref="BB1616:BC1617"/>
    <mergeCell ref="BL1618:BN1619"/>
    <mergeCell ref="BJ1618:BK1619"/>
    <mergeCell ref="BH1618:BI1619"/>
    <mergeCell ref="BF1618:BG1619"/>
    <mergeCell ref="BH1610:BI1611"/>
    <mergeCell ref="BF1610:BG1611"/>
    <mergeCell ref="BD1610:BE1611"/>
    <mergeCell ref="BB1610:BC1611"/>
    <mergeCell ref="AZ1610:BA1611"/>
    <mergeCell ref="AX1610:AY1611"/>
    <mergeCell ref="L1612:M1613"/>
    <mergeCell ref="J1612:K1613"/>
    <mergeCell ref="H1612:I1613"/>
    <mergeCell ref="F1612:F1613"/>
    <mergeCell ref="E1612:E1613"/>
    <mergeCell ref="C1612:D1612"/>
    <mergeCell ref="G1612:G1613"/>
    <mergeCell ref="X1612:Y1613"/>
    <mergeCell ref="V1612:W1613"/>
    <mergeCell ref="T1612:U1613"/>
    <mergeCell ref="R1612:S1613"/>
    <mergeCell ref="P1612:Q1613"/>
    <mergeCell ref="N1612:O1613"/>
    <mergeCell ref="AJ1612:AK1613"/>
    <mergeCell ref="AH1612:AI1613"/>
    <mergeCell ref="AF1612:AG1613"/>
    <mergeCell ref="AD1612:AE1613"/>
    <mergeCell ref="AB1612:AC1613"/>
    <mergeCell ref="Z1612:AA1613"/>
    <mergeCell ref="AV1612:AW1613"/>
    <mergeCell ref="AT1612:AU1613"/>
    <mergeCell ref="AR1612:AS1613"/>
    <mergeCell ref="AP1612:AQ1613"/>
    <mergeCell ref="AN1612:AO1613"/>
    <mergeCell ref="AL1612:AM1613"/>
    <mergeCell ref="B1614:B1615"/>
    <mergeCell ref="C1613:D1613"/>
    <mergeCell ref="B1612:B1613"/>
    <mergeCell ref="L1608:M1609"/>
    <mergeCell ref="J1608:K1609"/>
    <mergeCell ref="H1608:I1609"/>
    <mergeCell ref="F1608:F1609"/>
    <mergeCell ref="E1608:E1609"/>
    <mergeCell ref="C1608:D1608"/>
    <mergeCell ref="G1608:G1609"/>
    <mergeCell ref="X1608:Y1609"/>
    <mergeCell ref="V1608:W1609"/>
    <mergeCell ref="T1608:U1609"/>
    <mergeCell ref="R1608:S1609"/>
    <mergeCell ref="P1608:Q1609"/>
    <mergeCell ref="N1608:O1609"/>
    <mergeCell ref="AJ1608:AK1609"/>
    <mergeCell ref="AH1608:AI1609"/>
    <mergeCell ref="AF1608:AG1609"/>
    <mergeCell ref="AD1608:AE1609"/>
    <mergeCell ref="AB1608:AC1609"/>
    <mergeCell ref="Z1608:AA1609"/>
    <mergeCell ref="AV1608:AW1609"/>
    <mergeCell ref="AT1608:AU1609"/>
    <mergeCell ref="AR1608:AS1609"/>
    <mergeCell ref="AP1608:AQ1609"/>
    <mergeCell ref="AN1608:AO1609"/>
    <mergeCell ref="AL1608:AM1609"/>
    <mergeCell ref="B1610:B1611"/>
    <mergeCell ref="C1609:D1609"/>
    <mergeCell ref="BL1608:BN1609"/>
    <mergeCell ref="BJ1608:BK1609"/>
    <mergeCell ref="BH1608:BI1609"/>
    <mergeCell ref="BF1608:BG1609"/>
    <mergeCell ref="BD1608:BE1609"/>
    <mergeCell ref="BB1608:BC1609"/>
    <mergeCell ref="AZ1608:BA1609"/>
    <mergeCell ref="AX1608:AY1609"/>
    <mergeCell ref="L1610:M1611"/>
    <mergeCell ref="J1610:K1611"/>
    <mergeCell ref="H1610:I1611"/>
    <mergeCell ref="F1610:F1611"/>
    <mergeCell ref="E1610:E1611"/>
    <mergeCell ref="C1610:D1610"/>
    <mergeCell ref="G1610:G1611"/>
    <mergeCell ref="X1610:Y1611"/>
    <mergeCell ref="V1610:W1611"/>
    <mergeCell ref="T1610:U1611"/>
    <mergeCell ref="R1610:S1611"/>
    <mergeCell ref="P1610:Q1611"/>
    <mergeCell ref="N1610:O1611"/>
    <mergeCell ref="AJ1610:AK1611"/>
    <mergeCell ref="AH1610:AI1611"/>
    <mergeCell ref="AF1610:AG1611"/>
    <mergeCell ref="AD1610:AE1611"/>
    <mergeCell ref="AB1610:AC1611"/>
    <mergeCell ref="Z1610:AA1611"/>
    <mergeCell ref="AV1610:AW1611"/>
    <mergeCell ref="AT1610:AU1611"/>
    <mergeCell ref="AR1610:AS1611"/>
    <mergeCell ref="AP1610:AQ1611"/>
    <mergeCell ref="AN1610:AO1611"/>
    <mergeCell ref="AL1610:AM1611"/>
    <mergeCell ref="B1608:B1609"/>
    <mergeCell ref="C1611:D1611"/>
    <mergeCell ref="BL1610:BN1611"/>
    <mergeCell ref="BJ1610:BK1611"/>
    <mergeCell ref="B1606:B1607"/>
    <mergeCell ref="C1605:D1605"/>
    <mergeCell ref="BL1604:BN1605"/>
    <mergeCell ref="BJ1604:BK1605"/>
    <mergeCell ref="BH1604:BI1605"/>
    <mergeCell ref="BF1604:BG1605"/>
    <mergeCell ref="BD1604:BE1605"/>
    <mergeCell ref="BB1604:BC1605"/>
    <mergeCell ref="AZ1604:BA1605"/>
    <mergeCell ref="AX1604:AY1605"/>
    <mergeCell ref="L1606:M1607"/>
    <mergeCell ref="J1606:K1607"/>
    <mergeCell ref="H1606:I1607"/>
    <mergeCell ref="F1606:F1607"/>
    <mergeCell ref="E1606:E1607"/>
    <mergeCell ref="C1606:D1606"/>
    <mergeCell ref="G1606:G1607"/>
    <mergeCell ref="X1606:Y1607"/>
    <mergeCell ref="V1606:W1607"/>
    <mergeCell ref="T1606:U1607"/>
    <mergeCell ref="R1606:S1607"/>
    <mergeCell ref="P1606:Q1607"/>
    <mergeCell ref="N1606:O1607"/>
    <mergeCell ref="AJ1606:AK1607"/>
    <mergeCell ref="AH1606:AI1607"/>
    <mergeCell ref="AF1606:AG1607"/>
    <mergeCell ref="AD1606:AE1607"/>
    <mergeCell ref="AB1606:AC1607"/>
    <mergeCell ref="Z1606:AA1607"/>
    <mergeCell ref="AV1606:AW1607"/>
    <mergeCell ref="AT1606:AU1607"/>
    <mergeCell ref="AR1606:AS1607"/>
    <mergeCell ref="AP1606:AQ1607"/>
    <mergeCell ref="AN1606:AO1607"/>
    <mergeCell ref="AL1606:AM1607"/>
    <mergeCell ref="C1607:D1607"/>
    <mergeCell ref="BL1606:BN1607"/>
    <mergeCell ref="BJ1606:BK1607"/>
    <mergeCell ref="BH1606:BI1607"/>
    <mergeCell ref="BF1606:BG1607"/>
    <mergeCell ref="BD1606:BE1607"/>
    <mergeCell ref="BB1606:BC1607"/>
    <mergeCell ref="AZ1606:BA1607"/>
    <mergeCell ref="AX1606:AY1607"/>
    <mergeCell ref="B1598:B1599"/>
    <mergeCell ref="BB1602:BC1603"/>
    <mergeCell ref="AZ1602:BA1603"/>
    <mergeCell ref="AX1602:AY1603"/>
    <mergeCell ref="L1604:M1605"/>
    <mergeCell ref="J1604:K1605"/>
    <mergeCell ref="H1604:I1605"/>
    <mergeCell ref="F1604:F1605"/>
    <mergeCell ref="E1604:E1605"/>
    <mergeCell ref="C1604:D1604"/>
    <mergeCell ref="G1604:G1605"/>
    <mergeCell ref="X1604:Y1605"/>
    <mergeCell ref="V1604:W1605"/>
    <mergeCell ref="T1604:U1605"/>
    <mergeCell ref="R1604:S1605"/>
    <mergeCell ref="P1604:Q1605"/>
    <mergeCell ref="N1604:O1605"/>
    <mergeCell ref="AJ1604:AK1605"/>
    <mergeCell ref="AH1604:AI1605"/>
    <mergeCell ref="AF1604:AG1605"/>
    <mergeCell ref="AD1604:AE1605"/>
    <mergeCell ref="AB1604:AC1605"/>
    <mergeCell ref="Z1604:AA1605"/>
    <mergeCell ref="AV1604:AW1605"/>
    <mergeCell ref="AT1604:AU1605"/>
    <mergeCell ref="AR1604:AS1605"/>
    <mergeCell ref="AP1604:AQ1605"/>
    <mergeCell ref="AN1604:AO1605"/>
    <mergeCell ref="AL1604:AM1605"/>
    <mergeCell ref="L1598:M1599"/>
    <mergeCell ref="J1598:K1599"/>
    <mergeCell ref="H1598:I1599"/>
    <mergeCell ref="F1598:F1599"/>
    <mergeCell ref="E1598:E1599"/>
    <mergeCell ref="C1598:D1598"/>
    <mergeCell ref="G1598:G1599"/>
    <mergeCell ref="X1598:Y1599"/>
    <mergeCell ref="V1598:W1599"/>
    <mergeCell ref="T1598:U1599"/>
    <mergeCell ref="R1598:S1599"/>
    <mergeCell ref="P1598:Q1599"/>
    <mergeCell ref="N1598:O1599"/>
    <mergeCell ref="AJ1598:AK1599"/>
    <mergeCell ref="AH1598:AI1599"/>
    <mergeCell ref="AF1598:AG1599"/>
    <mergeCell ref="AD1598:AE1599"/>
    <mergeCell ref="AB1598:AC1599"/>
    <mergeCell ref="Z1598:AA1599"/>
    <mergeCell ref="AV1598:AW1599"/>
    <mergeCell ref="AT1598:AU1599"/>
    <mergeCell ref="AR1598:AS1599"/>
    <mergeCell ref="AP1598:AQ1599"/>
    <mergeCell ref="AN1598:AO1599"/>
    <mergeCell ref="AL1598:AM1599"/>
    <mergeCell ref="B1600:B1601"/>
    <mergeCell ref="C1599:D1599"/>
    <mergeCell ref="BJ1596:BK1597"/>
    <mergeCell ref="BH1596:BI1597"/>
    <mergeCell ref="BF1596:BG1597"/>
    <mergeCell ref="BD1596:BE1597"/>
    <mergeCell ref="BB1596:BC1597"/>
    <mergeCell ref="AZ1596:BA1597"/>
    <mergeCell ref="AX1596:AY1597"/>
    <mergeCell ref="BL1598:BN1599"/>
    <mergeCell ref="BJ1598:BK1599"/>
    <mergeCell ref="BH1598:BI1599"/>
    <mergeCell ref="BF1598:BG1599"/>
    <mergeCell ref="BD1598:BE1599"/>
    <mergeCell ref="BB1598:BC1599"/>
    <mergeCell ref="AZ1598:BA1599"/>
    <mergeCell ref="AX1598:AY1599"/>
    <mergeCell ref="L1600:M1601"/>
    <mergeCell ref="J1600:K1601"/>
    <mergeCell ref="H1600:I1601"/>
    <mergeCell ref="F1600:F1601"/>
    <mergeCell ref="E1600:E1601"/>
    <mergeCell ref="C1600:D1600"/>
    <mergeCell ref="G1600:G1601"/>
    <mergeCell ref="X1600:Y1601"/>
    <mergeCell ref="V1600:W1601"/>
    <mergeCell ref="T1600:U1601"/>
    <mergeCell ref="R1600:S1601"/>
    <mergeCell ref="P1600:Q1601"/>
    <mergeCell ref="N1600:O1601"/>
    <mergeCell ref="AJ1600:AK1601"/>
    <mergeCell ref="AH1600:AI1601"/>
    <mergeCell ref="AF1600:AG1601"/>
    <mergeCell ref="AD1600:AE1601"/>
    <mergeCell ref="AB1600:AC1601"/>
    <mergeCell ref="Z1600:AA1601"/>
    <mergeCell ref="AV1600:AW1601"/>
    <mergeCell ref="AT1600:AU1601"/>
    <mergeCell ref="AR1600:AS1601"/>
    <mergeCell ref="AP1600:AQ1601"/>
    <mergeCell ref="AN1600:AO1601"/>
    <mergeCell ref="AL1600:AM1601"/>
    <mergeCell ref="C1601:D1601"/>
    <mergeCell ref="BL1600:BN1601"/>
    <mergeCell ref="BJ1600:BK1601"/>
    <mergeCell ref="BH1600:BI1601"/>
    <mergeCell ref="BF1600:BG1601"/>
    <mergeCell ref="BD1600:BE1601"/>
    <mergeCell ref="BB1600:BC1601"/>
    <mergeCell ref="AZ1600:BA1601"/>
    <mergeCell ref="AX1600:AY1601"/>
    <mergeCell ref="BB1592:BC1593"/>
    <mergeCell ref="AZ1592:BA1593"/>
    <mergeCell ref="AX1592:AY1593"/>
    <mergeCell ref="L1594:M1595"/>
    <mergeCell ref="J1594:K1595"/>
    <mergeCell ref="H1594:I1595"/>
    <mergeCell ref="F1594:F1595"/>
    <mergeCell ref="E1594:E1595"/>
    <mergeCell ref="C1594:D1594"/>
    <mergeCell ref="X1594:Y1595"/>
    <mergeCell ref="V1594:W1595"/>
    <mergeCell ref="T1594:U1595"/>
    <mergeCell ref="R1594:S1595"/>
    <mergeCell ref="P1594:Q1595"/>
    <mergeCell ref="N1594:O1595"/>
    <mergeCell ref="AJ1594:AK1595"/>
    <mergeCell ref="AH1594:AI1595"/>
    <mergeCell ref="AF1594:AG1595"/>
    <mergeCell ref="AD1594:AE1595"/>
    <mergeCell ref="AB1594:AC1595"/>
    <mergeCell ref="Z1594:AA1595"/>
    <mergeCell ref="AV1594:AW1595"/>
    <mergeCell ref="AT1594:AU1595"/>
    <mergeCell ref="AR1594:AS1595"/>
    <mergeCell ref="AP1594:AQ1595"/>
    <mergeCell ref="AN1594:AO1595"/>
    <mergeCell ref="AL1594:AM1595"/>
    <mergeCell ref="B1596:B1597"/>
    <mergeCell ref="C1595:D1595"/>
    <mergeCell ref="BL1594:BN1595"/>
    <mergeCell ref="BJ1594:BK1595"/>
    <mergeCell ref="BH1594:BI1595"/>
    <mergeCell ref="BF1594:BG1595"/>
    <mergeCell ref="BD1594:BE1595"/>
    <mergeCell ref="BB1594:BC1595"/>
    <mergeCell ref="AZ1594:BA1595"/>
    <mergeCell ref="AX1594:AY1595"/>
    <mergeCell ref="L1596:M1597"/>
    <mergeCell ref="J1596:K1597"/>
    <mergeCell ref="H1596:I1597"/>
    <mergeCell ref="F1596:F1597"/>
    <mergeCell ref="E1596:E1597"/>
    <mergeCell ref="C1596:D1596"/>
    <mergeCell ref="X1596:Y1597"/>
    <mergeCell ref="V1596:W1597"/>
    <mergeCell ref="T1596:U1597"/>
    <mergeCell ref="R1596:S1597"/>
    <mergeCell ref="P1596:Q1597"/>
    <mergeCell ref="N1596:O1597"/>
    <mergeCell ref="AJ1596:AK1597"/>
    <mergeCell ref="AH1596:AI1597"/>
    <mergeCell ref="AF1596:AG1597"/>
    <mergeCell ref="AD1596:AE1597"/>
    <mergeCell ref="AB1596:AC1597"/>
    <mergeCell ref="Z1596:AA1597"/>
    <mergeCell ref="AV1596:AW1597"/>
    <mergeCell ref="AT1596:AU1597"/>
    <mergeCell ref="AR1596:AS1597"/>
    <mergeCell ref="AP1596:AQ1597"/>
    <mergeCell ref="AN1596:AO1597"/>
    <mergeCell ref="AL1596:AM1597"/>
    <mergeCell ref="B1594:B1595"/>
    <mergeCell ref="C1597:D1597"/>
    <mergeCell ref="BL1596:BN1597"/>
    <mergeCell ref="L1590:M1591"/>
    <mergeCell ref="J1590:K1591"/>
    <mergeCell ref="H1590:I1591"/>
    <mergeCell ref="F1590:F1591"/>
    <mergeCell ref="E1590:E1591"/>
    <mergeCell ref="C1590:D1590"/>
    <mergeCell ref="X1590:Y1591"/>
    <mergeCell ref="V1590:W1591"/>
    <mergeCell ref="T1590:U1591"/>
    <mergeCell ref="R1590:S1591"/>
    <mergeCell ref="P1590:Q1591"/>
    <mergeCell ref="N1590:O1591"/>
    <mergeCell ref="AJ1590:AK1591"/>
    <mergeCell ref="AH1590:AI1591"/>
    <mergeCell ref="AF1590:AG1591"/>
    <mergeCell ref="AD1590:AE1591"/>
    <mergeCell ref="AB1590:AC1591"/>
    <mergeCell ref="Z1590:AA1591"/>
    <mergeCell ref="AV1590:AW1591"/>
    <mergeCell ref="AT1590:AU1591"/>
    <mergeCell ref="AR1590:AS1591"/>
    <mergeCell ref="AP1590:AQ1591"/>
    <mergeCell ref="AN1590:AO1591"/>
    <mergeCell ref="AL1590:AM1591"/>
    <mergeCell ref="B1592:B1593"/>
    <mergeCell ref="C1591:D1591"/>
    <mergeCell ref="BL1590:BN1591"/>
    <mergeCell ref="BJ1590:BK1591"/>
    <mergeCell ref="BH1590:BI1591"/>
    <mergeCell ref="BF1590:BG1591"/>
    <mergeCell ref="BD1590:BE1591"/>
    <mergeCell ref="BB1590:BC1591"/>
    <mergeCell ref="AZ1590:BA1591"/>
    <mergeCell ref="AX1590:AY1591"/>
    <mergeCell ref="L1592:M1593"/>
    <mergeCell ref="J1592:K1593"/>
    <mergeCell ref="H1592:I1593"/>
    <mergeCell ref="F1592:F1593"/>
    <mergeCell ref="E1592:E1593"/>
    <mergeCell ref="C1592:D1592"/>
    <mergeCell ref="X1592:Y1593"/>
    <mergeCell ref="V1592:W1593"/>
    <mergeCell ref="T1592:U1593"/>
    <mergeCell ref="R1592:S1593"/>
    <mergeCell ref="P1592:Q1593"/>
    <mergeCell ref="N1592:O1593"/>
    <mergeCell ref="AJ1592:AK1593"/>
    <mergeCell ref="AH1592:AI1593"/>
    <mergeCell ref="AF1592:AG1593"/>
    <mergeCell ref="AD1592:AE1593"/>
    <mergeCell ref="AB1592:AC1593"/>
    <mergeCell ref="Z1592:AA1593"/>
    <mergeCell ref="AV1592:AW1593"/>
    <mergeCell ref="AT1592:AU1593"/>
    <mergeCell ref="AR1592:AS1593"/>
    <mergeCell ref="AP1592:AQ1593"/>
    <mergeCell ref="AN1592:AO1593"/>
    <mergeCell ref="AL1592:AM1593"/>
    <mergeCell ref="B1590:B1591"/>
    <mergeCell ref="C1593:D1593"/>
    <mergeCell ref="BL1592:BN1593"/>
    <mergeCell ref="BJ1592:BK1593"/>
    <mergeCell ref="BH1592:BI1593"/>
    <mergeCell ref="BF1592:BG1593"/>
    <mergeCell ref="V1586:W1587"/>
    <mergeCell ref="T1586:U1587"/>
    <mergeCell ref="C1586:D1586"/>
    <mergeCell ref="B1586:B1587"/>
    <mergeCell ref="BJ1585:BK1585"/>
    <mergeCell ref="BH1585:BI1585"/>
    <mergeCell ref="BF1585:BG1585"/>
    <mergeCell ref="BD1585:BE1585"/>
    <mergeCell ref="BB1585:BC1585"/>
    <mergeCell ref="AJ1586:AK1587"/>
    <mergeCell ref="AH1586:AI1587"/>
    <mergeCell ref="AF1586:AG1587"/>
    <mergeCell ref="AD1586:AE1587"/>
    <mergeCell ref="AB1586:AC1587"/>
    <mergeCell ref="Z1586:AA1587"/>
    <mergeCell ref="AV1586:AW1587"/>
    <mergeCell ref="AT1586:AU1587"/>
    <mergeCell ref="AR1586:AS1587"/>
    <mergeCell ref="AP1586:AQ1587"/>
    <mergeCell ref="AN1586:AO1587"/>
    <mergeCell ref="AL1586:AM1587"/>
    <mergeCell ref="B1588:B1589"/>
    <mergeCell ref="C1587:D1587"/>
    <mergeCell ref="BJ1586:BK1587"/>
    <mergeCell ref="BH1586:BI1587"/>
    <mergeCell ref="BF1586:BG1587"/>
    <mergeCell ref="BD1586:BE1587"/>
    <mergeCell ref="BB1586:BC1587"/>
    <mergeCell ref="AZ1586:BA1587"/>
    <mergeCell ref="AX1586:AY1587"/>
    <mergeCell ref="L1588:M1589"/>
    <mergeCell ref="J1588:K1589"/>
    <mergeCell ref="H1588:I1589"/>
    <mergeCell ref="F1588:F1589"/>
    <mergeCell ref="E1588:E1589"/>
    <mergeCell ref="C1588:D1588"/>
    <mergeCell ref="X1588:Y1589"/>
    <mergeCell ref="V1588:W1589"/>
    <mergeCell ref="T1588:U1589"/>
    <mergeCell ref="R1588:S1589"/>
    <mergeCell ref="P1588:Q1589"/>
    <mergeCell ref="N1588:O1589"/>
    <mergeCell ref="AJ1588:AK1589"/>
    <mergeCell ref="AH1588:AI1589"/>
    <mergeCell ref="AF1588:AG1589"/>
    <mergeCell ref="AD1588:AE1589"/>
    <mergeCell ref="AB1588:AC1589"/>
    <mergeCell ref="Z1588:AA1589"/>
    <mergeCell ref="AV1588:AW1589"/>
    <mergeCell ref="AT1588:AU1589"/>
    <mergeCell ref="AR1588:AS1589"/>
    <mergeCell ref="AP1588:AQ1589"/>
    <mergeCell ref="AN1588:AO1589"/>
    <mergeCell ref="AL1588:AM1589"/>
    <mergeCell ref="C1589:D1589"/>
    <mergeCell ref="BJ1588:BK1589"/>
    <mergeCell ref="BH1588:BI1589"/>
    <mergeCell ref="BF1588:BG1589"/>
    <mergeCell ref="BD1588:BE1589"/>
    <mergeCell ref="BB1588:BC1589"/>
    <mergeCell ref="AZ1588:BA1589"/>
    <mergeCell ref="AX1588:AY1589"/>
    <mergeCell ref="B1700:C1700"/>
    <mergeCell ref="W1698:Y1698"/>
    <mergeCell ref="S1698:U1698"/>
    <mergeCell ref="O1698:R1698"/>
    <mergeCell ref="L1698:N1698"/>
    <mergeCell ref="H1698:J1698"/>
    <mergeCell ref="AQ1637:AT1637"/>
    <mergeCell ref="AU1637:AW1637"/>
    <mergeCell ref="W1700:Y1700"/>
    <mergeCell ref="S1700:U1700"/>
    <mergeCell ref="O1700:R1700"/>
    <mergeCell ref="O1637:R1637"/>
    <mergeCell ref="AL1695:AM1695"/>
    <mergeCell ref="AJ1695:AK1695"/>
    <mergeCell ref="AH1695:AI1695"/>
    <mergeCell ref="AF1695:AG1695"/>
    <mergeCell ref="BD1581:BM1581"/>
    <mergeCell ref="BA1581:BC1581"/>
    <mergeCell ref="E1581:AC1581"/>
    <mergeCell ref="C1581:D1581"/>
    <mergeCell ref="AH1581:AM1581"/>
    <mergeCell ref="AN1581:AZ1581"/>
    <mergeCell ref="H1584:I1585"/>
    <mergeCell ref="C1584:D1585"/>
    <mergeCell ref="J1585:K1585"/>
    <mergeCell ref="J1584:O1584"/>
    <mergeCell ref="G1584:G1585"/>
    <mergeCell ref="BF1584:BK1584"/>
    <mergeCell ref="AZ1584:BE1584"/>
    <mergeCell ref="AT1584:AY1584"/>
    <mergeCell ref="AN1584:AS1584"/>
    <mergeCell ref="AH1584:AM1584"/>
    <mergeCell ref="T1585:U1585"/>
    <mergeCell ref="AX1585:AY1585"/>
    <mergeCell ref="AR1585:AS1585"/>
    <mergeCell ref="R1585:S1585"/>
    <mergeCell ref="P1585:Q1585"/>
    <mergeCell ref="AF1585:AG1585"/>
    <mergeCell ref="AD1585:AE1585"/>
    <mergeCell ref="AB1585:AC1585"/>
    <mergeCell ref="X1584:Y1585"/>
    <mergeCell ref="V1584:W1585"/>
    <mergeCell ref="E1586:E1587"/>
    <mergeCell ref="P1584:U1584"/>
    <mergeCell ref="AB1584:AG1584"/>
    <mergeCell ref="Z1584:AA1585"/>
    <mergeCell ref="AP1585:AQ1585"/>
    <mergeCell ref="AN1585:AO1585"/>
    <mergeCell ref="AL1585:AM1585"/>
    <mergeCell ref="AJ1585:AK1585"/>
    <mergeCell ref="AH1585:AI1585"/>
    <mergeCell ref="L1585:M1585"/>
    <mergeCell ref="N1693:O1694"/>
    <mergeCell ref="L1693:M1694"/>
    <mergeCell ref="J1693:K1694"/>
    <mergeCell ref="R1586:S1587"/>
    <mergeCell ref="H1586:I1587"/>
    <mergeCell ref="F1586:F1587"/>
    <mergeCell ref="P1586:Q1587"/>
    <mergeCell ref="N1586:O1587"/>
    <mergeCell ref="L1586:M1587"/>
    <mergeCell ref="J1586:K1587"/>
    <mergeCell ref="AV1585:AW1585"/>
    <mergeCell ref="G1685:G1686"/>
    <mergeCell ref="D1693:E1694"/>
    <mergeCell ref="B1693:C1694"/>
    <mergeCell ref="Z1693:AA1694"/>
    <mergeCell ref="X1693:Y1694"/>
    <mergeCell ref="V1693:W1694"/>
    <mergeCell ref="T1693:U1694"/>
    <mergeCell ref="R1693:S1694"/>
    <mergeCell ref="P1693:Q1694"/>
    <mergeCell ref="AV1693:AW1694"/>
    <mergeCell ref="AT1693:AU1694"/>
    <mergeCell ref="AR1693:AS1694"/>
    <mergeCell ref="AP1693:AQ1694"/>
    <mergeCell ref="AN1693:AO1694"/>
    <mergeCell ref="H1693:I1694"/>
    <mergeCell ref="D1695:E1695"/>
    <mergeCell ref="B1695:C1695"/>
    <mergeCell ref="BH1693:BI1694"/>
    <mergeCell ref="BF1693:BG1694"/>
    <mergeCell ref="BD1693:BE1694"/>
    <mergeCell ref="BB1693:BC1694"/>
    <mergeCell ref="AZ1693:BA1694"/>
    <mergeCell ref="AD1693:AE1694"/>
    <mergeCell ref="AB1693:AC1694"/>
    <mergeCell ref="AX1693:AY1694"/>
    <mergeCell ref="R1695:S1695"/>
    <mergeCell ref="P1695:Q1695"/>
    <mergeCell ref="N1695:O1695"/>
    <mergeCell ref="L1695:M1695"/>
    <mergeCell ref="J1695:K1695"/>
    <mergeCell ref="H1695:I1695"/>
    <mergeCell ref="AD1695:AE1695"/>
    <mergeCell ref="AB1695:AC1695"/>
    <mergeCell ref="Z1695:AA1695"/>
    <mergeCell ref="X1695:Y1695"/>
    <mergeCell ref="V1695:W1695"/>
    <mergeCell ref="T1695:U1695"/>
    <mergeCell ref="AX1695:AY1695"/>
    <mergeCell ref="AV1695:AW1695"/>
    <mergeCell ref="AT1695:AU1695"/>
    <mergeCell ref="AR1695:AS1695"/>
    <mergeCell ref="AP1695:AQ1695"/>
    <mergeCell ref="AN1695:AO1695"/>
    <mergeCell ref="BH1695:BI1695"/>
    <mergeCell ref="BF1695:BG1695"/>
    <mergeCell ref="BD1695:BE1695"/>
    <mergeCell ref="BB1695:BC1695"/>
    <mergeCell ref="AZ1695:BA1695"/>
    <mergeCell ref="H1687:I1688"/>
    <mergeCell ref="F1687:F1688"/>
    <mergeCell ref="AH1687:AI1688"/>
    <mergeCell ref="AF1687:AG1688"/>
    <mergeCell ref="AD1687:AE1688"/>
    <mergeCell ref="AB1687:AC1688"/>
    <mergeCell ref="E1687:E1688"/>
    <mergeCell ref="C1687:D1687"/>
    <mergeCell ref="B1687:B1688"/>
    <mergeCell ref="V1687:W1688"/>
    <mergeCell ref="T1687:U1688"/>
    <mergeCell ref="R1687:S1688"/>
    <mergeCell ref="P1687:Q1688"/>
    <mergeCell ref="N1687:O1688"/>
    <mergeCell ref="L1687:M1688"/>
    <mergeCell ref="C1688:D1688"/>
    <mergeCell ref="Z1687:AA1688"/>
    <mergeCell ref="X1687:Y1688"/>
    <mergeCell ref="AT1687:AU1688"/>
    <mergeCell ref="AR1687:AS1688"/>
    <mergeCell ref="AP1687:AQ1688"/>
    <mergeCell ref="AN1687:AO1688"/>
    <mergeCell ref="AL1687:AM1688"/>
    <mergeCell ref="AJ1687:AK1688"/>
    <mergeCell ref="BL1687:BN1688"/>
    <mergeCell ref="BJ1687:BK1688"/>
    <mergeCell ref="BH1687:BI1688"/>
    <mergeCell ref="BF1687:BG1688"/>
    <mergeCell ref="BD1687:BE1688"/>
    <mergeCell ref="BB1687:BC1688"/>
    <mergeCell ref="AZ1687:BA1688"/>
    <mergeCell ref="AX1687:AY1688"/>
    <mergeCell ref="AV1687:AW1688"/>
    <mergeCell ref="G1687:G1688"/>
    <mergeCell ref="J1687:K1688"/>
    <mergeCell ref="E1683:E1684"/>
    <mergeCell ref="C1683:D1683"/>
    <mergeCell ref="B1683:B1684"/>
    <mergeCell ref="V1683:W1684"/>
    <mergeCell ref="T1683:U1684"/>
    <mergeCell ref="R1683:S1684"/>
    <mergeCell ref="P1683:Q1684"/>
    <mergeCell ref="N1683:O1684"/>
    <mergeCell ref="L1683:M1684"/>
    <mergeCell ref="C1684:D1684"/>
    <mergeCell ref="Z1683:AA1684"/>
    <mergeCell ref="X1683:Y1684"/>
    <mergeCell ref="AT1683:AU1684"/>
    <mergeCell ref="AR1683:AS1684"/>
    <mergeCell ref="AP1683:AQ1684"/>
    <mergeCell ref="AN1683:AO1684"/>
    <mergeCell ref="AL1683:AM1684"/>
    <mergeCell ref="AJ1683:AK1684"/>
    <mergeCell ref="BL1683:BN1684"/>
    <mergeCell ref="BJ1683:BK1684"/>
    <mergeCell ref="BH1683:BI1684"/>
    <mergeCell ref="BF1683:BG1684"/>
    <mergeCell ref="BD1683:BE1684"/>
    <mergeCell ref="BB1683:BC1684"/>
    <mergeCell ref="AZ1683:BA1684"/>
    <mergeCell ref="AX1683:AY1684"/>
    <mergeCell ref="AV1683:AW1684"/>
    <mergeCell ref="J1685:K1686"/>
    <mergeCell ref="H1685:I1686"/>
    <mergeCell ref="F1685:F1686"/>
    <mergeCell ref="AH1685:AI1686"/>
    <mergeCell ref="AF1685:AG1686"/>
    <mergeCell ref="AD1685:AE1686"/>
    <mergeCell ref="AB1685:AC1686"/>
    <mergeCell ref="E1685:E1686"/>
    <mergeCell ref="C1685:D1685"/>
    <mergeCell ref="B1685:B1686"/>
    <mergeCell ref="V1685:W1686"/>
    <mergeCell ref="T1685:U1686"/>
    <mergeCell ref="R1685:S1686"/>
    <mergeCell ref="P1685:Q1686"/>
    <mergeCell ref="N1685:O1686"/>
    <mergeCell ref="L1685:M1686"/>
    <mergeCell ref="C1686:D1686"/>
    <mergeCell ref="Z1685:AA1686"/>
    <mergeCell ref="X1685:Y1686"/>
    <mergeCell ref="AT1685:AU1686"/>
    <mergeCell ref="AR1685:AS1686"/>
    <mergeCell ref="AP1685:AQ1686"/>
    <mergeCell ref="AN1685:AO1686"/>
    <mergeCell ref="AL1685:AM1686"/>
    <mergeCell ref="AJ1685:AK1686"/>
    <mergeCell ref="BL1685:BN1686"/>
    <mergeCell ref="BJ1685:BK1686"/>
    <mergeCell ref="BH1685:BI1686"/>
    <mergeCell ref="BF1685:BG1686"/>
    <mergeCell ref="BD1685:BE1686"/>
    <mergeCell ref="BB1685:BC1686"/>
    <mergeCell ref="AZ1685:BA1686"/>
    <mergeCell ref="AX1685:AY1686"/>
    <mergeCell ref="J1681:K1682"/>
    <mergeCell ref="H1681:I1682"/>
    <mergeCell ref="F1681:F1682"/>
    <mergeCell ref="AH1681:AI1682"/>
    <mergeCell ref="AF1681:AG1682"/>
    <mergeCell ref="AD1681:AE1682"/>
    <mergeCell ref="AB1681:AC1682"/>
    <mergeCell ref="E1681:E1682"/>
    <mergeCell ref="C1681:D1681"/>
    <mergeCell ref="B1681:B1682"/>
    <mergeCell ref="V1681:W1682"/>
    <mergeCell ref="T1681:U1682"/>
    <mergeCell ref="R1681:S1682"/>
    <mergeCell ref="P1681:Q1682"/>
    <mergeCell ref="N1681:O1682"/>
    <mergeCell ref="L1681:M1682"/>
    <mergeCell ref="C1682:D1682"/>
    <mergeCell ref="Z1681:AA1682"/>
    <mergeCell ref="X1681:Y1682"/>
    <mergeCell ref="AT1681:AU1682"/>
    <mergeCell ref="AR1681:AS1682"/>
    <mergeCell ref="AP1681:AQ1682"/>
    <mergeCell ref="AN1681:AO1682"/>
    <mergeCell ref="AL1681:AM1682"/>
    <mergeCell ref="AJ1681:AK1682"/>
    <mergeCell ref="BL1681:BN1682"/>
    <mergeCell ref="BJ1681:BK1682"/>
    <mergeCell ref="BH1681:BI1682"/>
    <mergeCell ref="BF1681:BG1682"/>
    <mergeCell ref="BD1681:BE1682"/>
    <mergeCell ref="BB1681:BC1682"/>
    <mergeCell ref="AZ1681:BA1682"/>
    <mergeCell ref="AX1681:AY1682"/>
    <mergeCell ref="AV1681:AW1682"/>
    <mergeCell ref="J1679:K1680"/>
    <mergeCell ref="H1679:I1680"/>
    <mergeCell ref="F1679:F1680"/>
    <mergeCell ref="AH1679:AI1680"/>
    <mergeCell ref="AF1679:AG1680"/>
    <mergeCell ref="AD1679:AE1680"/>
    <mergeCell ref="AB1679:AC1680"/>
    <mergeCell ref="E1679:E1680"/>
    <mergeCell ref="C1679:D1679"/>
    <mergeCell ref="B1679:B1680"/>
    <mergeCell ref="V1679:W1680"/>
    <mergeCell ref="T1679:U1680"/>
    <mergeCell ref="R1679:S1680"/>
    <mergeCell ref="P1679:Q1680"/>
    <mergeCell ref="N1679:O1680"/>
    <mergeCell ref="L1679:M1680"/>
    <mergeCell ref="C1680:D1680"/>
    <mergeCell ref="Z1679:AA1680"/>
    <mergeCell ref="X1679:Y1680"/>
    <mergeCell ref="AT1679:AU1680"/>
    <mergeCell ref="AR1679:AS1680"/>
    <mergeCell ref="AP1679:AQ1680"/>
    <mergeCell ref="AN1679:AO1680"/>
    <mergeCell ref="AL1679:AM1680"/>
    <mergeCell ref="AJ1679:AK1680"/>
    <mergeCell ref="BL1679:BN1680"/>
    <mergeCell ref="BJ1679:BK1680"/>
    <mergeCell ref="BH1679:BI1680"/>
    <mergeCell ref="BF1679:BG1680"/>
    <mergeCell ref="BD1679:BE1680"/>
    <mergeCell ref="BB1679:BC1680"/>
    <mergeCell ref="AZ1679:BA1680"/>
    <mergeCell ref="AX1679:AY1680"/>
    <mergeCell ref="AV1679:AW1680"/>
    <mergeCell ref="F1675:F1676"/>
    <mergeCell ref="AH1675:AI1676"/>
    <mergeCell ref="AF1675:AG1676"/>
    <mergeCell ref="AD1675:AE1676"/>
    <mergeCell ref="AB1675:AC1676"/>
    <mergeCell ref="E1675:E1676"/>
    <mergeCell ref="C1675:D1675"/>
    <mergeCell ref="B1675:B1676"/>
    <mergeCell ref="V1675:W1676"/>
    <mergeCell ref="T1675:U1676"/>
    <mergeCell ref="R1675:S1676"/>
    <mergeCell ref="P1675:Q1676"/>
    <mergeCell ref="N1675:O1676"/>
    <mergeCell ref="L1675:M1676"/>
    <mergeCell ref="C1676:D1676"/>
    <mergeCell ref="Z1675:AA1676"/>
    <mergeCell ref="X1675:Y1676"/>
    <mergeCell ref="AT1675:AU1676"/>
    <mergeCell ref="AR1675:AS1676"/>
    <mergeCell ref="AP1675:AQ1676"/>
    <mergeCell ref="AN1675:AO1676"/>
    <mergeCell ref="AL1675:AM1676"/>
    <mergeCell ref="AJ1675:AK1676"/>
    <mergeCell ref="BL1675:BN1676"/>
    <mergeCell ref="BJ1675:BK1676"/>
    <mergeCell ref="BH1675:BI1676"/>
    <mergeCell ref="BF1675:BG1676"/>
    <mergeCell ref="BD1675:BE1676"/>
    <mergeCell ref="BB1675:BC1676"/>
    <mergeCell ref="AZ1675:BA1676"/>
    <mergeCell ref="AX1675:AY1676"/>
    <mergeCell ref="AV1675:AW1676"/>
    <mergeCell ref="AH1677:AI1678"/>
    <mergeCell ref="AF1677:AG1678"/>
    <mergeCell ref="AD1677:AE1678"/>
    <mergeCell ref="AB1677:AC1678"/>
    <mergeCell ref="E1677:E1678"/>
    <mergeCell ref="C1677:D1677"/>
    <mergeCell ref="B1677:B1678"/>
    <mergeCell ref="V1677:W1678"/>
    <mergeCell ref="T1677:U1678"/>
    <mergeCell ref="R1677:S1678"/>
    <mergeCell ref="P1677:Q1678"/>
    <mergeCell ref="N1677:O1678"/>
    <mergeCell ref="L1677:M1678"/>
    <mergeCell ref="C1678:D1678"/>
    <mergeCell ref="Z1677:AA1678"/>
    <mergeCell ref="X1677:Y1678"/>
    <mergeCell ref="AT1677:AU1678"/>
    <mergeCell ref="AR1677:AS1678"/>
    <mergeCell ref="AP1677:AQ1678"/>
    <mergeCell ref="AN1677:AO1678"/>
    <mergeCell ref="AL1677:AM1678"/>
    <mergeCell ref="AJ1677:AK1678"/>
    <mergeCell ref="BL1677:BN1678"/>
    <mergeCell ref="BJ1677:BK1678"/>
    <mergeCell ref="BH1677:BI1678"/>
    <mergeCell ref="BF1677:BG1678"/>
    <mergeCell ref="BD1677:BE1678"/>
    <mergeCell ref="BB1677:BC1678"/>
    <mergeCell ref="AZ1677:BA1678"/>
    <mergeCell ref="AX1677:AY1678"/>
    <mergeCell ref="AV1677:AW1678"/>
    <mergeCell ref="B1671:B1672"/>
    <mergeCell ref="V1671:W1672"/>
    <mergeCell ref="T1671:U1672"/>
    <mergeCell ref="R1671:S1672"/>
    <mergeCell ref="P1671:Q1672"/>
    <mergeCell ref="N1671:O1672"/>
    <mergeCell ref="L1671:M1672"/>
    <mergeCell ref="C1672:D1672"/>
    <mergeCell ref="Z1671:AA1672"/>
    <mergeCell ref="X1671:Y1672"/>
    <mergeCell ref="AT1671:AU1672"/>
    <mergeCell ref="AR1671:AS1672"/>
    <mergeCell ref="AP1671:AQ1672"/>
    <mergeCell ref="AN1671:AO1672"/>
    <mergeCell ref="AL1671:AM1672"/>
    <mergeCell ref="AJ1671:AK1672"/>
    <mergeCell ref="BL1671:BN1672"/>
    <mergeCell ref="BJ1671:BK1672"/>
    <mergeCell ref="BH1671:BI1672"/>
    <mergeCell ref="BF1671:BG1672"/>
    <mergeCell ref="BD1671:BE1672"/>
    <mergeCell ref="BB1671:BC1672"/>
    <mergeCell ref="AZ1671:BA1672"/>
    <mergeCell ref="AX1671:AY1672"/>
    <mergeCell ref="AV1671:AW1672"/>
    <mergeCell ref="J1673:K1674"/>
    <mergeCell ref="H1673:I1674"/>
    <mergeCell ref="F1673:F1674"/>
    <mergeCell ref="AH1673:AI1674"/>
    <mergeCell ref="AF1673:AG1674"/>
    <mergeCell ref="AD1673:AE1674"/>
    <mergeCell ref="AB1673:AC1674"/>
    <mergeCell ref="E1673:E1674"/>
    <mergeCell ref="C1673:D1673"/>
    <mergeCell ref="B1673:B1674"/>
    <mergeCell ref="V1673:W1674"/>
    <mergeCell ref="T1673:U1674"/>
    <mergeCell ref="R1673:S1674"/>
    <mergeCell ref="P1673:Q1674"/>
    <mergeCell ref="N1673:O1674"/>
    <mergeCell ref="L1673:M1674"/>
    <mergeCell ref="C1674:D1674"/>
    <mergeCell ref="Z1673:AA1674"/>
    <mergeCell ref="X1673:Y1674"/>
    <mergeCell ref="AT1673:AU1674"/>
    <mergeCell ref="AR1673:AS1674"/>
    <mergeCell ref="AP1673:AQ1674"/>
    <mergeCell ref="AN1673:AO1674"/>
    <mergeCell ref="AL1673:AM1674"/>
    <mergeCell ref="AJ1673:AK1674"/>
    <mergeCell ref="BL1673:BN1674"/>
    <mergeCell ref="BJ1673:BK1674"/>
    <mergeCell ref="BH1673:BI1674"/>
    <mergeCell ref="BF1673:BG1674"/>
    <mergeCell ref="BD1673:BE1674"/>
    <mergeCell ref="BB1673:BC1674"/>
    <mergeCell ref="AZ1673:BA1674"/>
    <mergeCell ref="AX1673:AY1674"/>
    <mergeCell ref="J1665:K1666"/>
    <mergeCell ref="H1665:I1666"/>
    <mergeCell ref="F1665:F1666"/>
    <mergeCell ref="AH1665:AI1666"/>
    <mergeCell ref="AF1665:AG1666"/>
    <mergeCell ref="AD1665:AE1666"/>
    <mergeCell ref="AB1665:AC1666"/>
    <mergeCell ref="E1665:E1666"/>
    <mergeCell ref="C1665:D1665"/>
    <mergeCell ref="B1665:B1666"/>
    <mergeCell ref="V1665:W1666"/>
    <mergeCell ref="T1665:U1666"/>
    <mergeCell ref="R1665:S1666"/>
    <mergeCell ref="P1665:Q1666"/>
    <mergeCell ref="N1665:O1666"/>
    <mergeCell ref="L1665:M1666"/>
    <mergeCell ref="C1666:D1666"/>
    <mergeCell ref="Z1665:AA1666"/>
    <mergeCell ref="X1665:Y1666"/>
    <mergeCell ref="AT1665:AU1666"/>
    <mergeCell ref="AR1665:AS1666"/>
    <mergeCell ref="AP1665:AQ1666"/>
    <mergeCell ref="AN1665:AO1666"/>
    <mergeCell ref="AL1665:AM1666"/>
    <mergeCell ref="AJ1665:AK1666"/>
    <mergeCell ref="BL1665:BN1666"/>
    <mergeCell ref="BJ1665:BK1666"/>
    <mergeCell ref="BH1665:BI1666"/>
    <mergeCell ref="BF1665:BG1666"/>
    <mergeCell ref="BD1665:BE1666"/>
    <mergeCell ref="BB1665:BC1666"/>
    <mergeCell ref="AZ1665:BA1666"/>
    <mergeCell ref="AX1665:AY1666"/>
    <mergeCell ref="AV1665:AW1666"/>
    <mergeCell ref="G1665:G1666"/>
    <mergeCell ref="J1663:K1664"/>
    <mergeCell ref="H1663:I1664"/>
    <mergeCell ref="F1663:F1664"/>
    <mergeCell ref="AH1663:AI1664"/>
    <mergeCell ref="AF1663:AG1664"/>
    <mergeCell ref="AD1663:AE1664"/>
    <mergeCell ref="AB1663:AC1664"/>
    <mergeCell ref="E1663:E1664"/>
    <mergeCell ref="C1663:D1663"/>
    <mergeCell ref="B1663:B1664"/>
    <mergeCell ref="V1663:W1664"/>
    <mergeCell ref="T1663:U1664"/>
    <mergeCell ref="R1663:S1664"/>
    <mergeCell ref="P1663:Q1664"/>
    <mergeCell ref="N1663:O1664"/>
    <mergeCell ref="L1663:M1664"/>
    <mergeCell ref="C1664:D1664"/>
    <mergeCell ref="Z1663:AA1664"/>
    <mergeCell ref="X1663:Y1664"/>
    <mergeCell ref="AT1663:AU1664"/>
    <mergeCell ref="AR1663:AS1664"/>
    <mergeCell ref="AP1663:AQ1664"/>
    <mergeCell ref="AN1663:AO1664"/>
    <mergeCell ref="AL1663:AM1664"/>
    <mergeCell ref="AJ1663:AK1664"/>
    <mergeCell ref="BL1663:BN1664"/>
    <mergeCell ref="BJ1663:BK1664"/>
    <mergeCell ref="BH1663:BI1664"/>
    <mergeCell ref="BF1663:BG1664"/>
    <mergeCell ref="BD1663:BE1664"/>
    <mergeCell ref="BB1663:BC1664"/>
    <mergeCell ref="AZ1663:BA1664"/>
    <mergeCell ref="AX1663:AY1664"/>
    <mergeCell ref="AV1663:AW1664"/>
    <mergeCell ref="G1663:G1664"/>
    <mergeCell ref="J1661:K1662"/>
    <mergeCell ref="H1661:I1662"/>
    <mergeCell ref="F1661:F1662"/>
    <mergeCell ref="AH1661:AI1662"/>
    <mergeCell ref="AF1661:AG1662"/>
    <mergeCell ref="AD1661:AE1662"/>
    <mergeCell ref="AB1661:AC1662"/>
    <mergeCell ref="E1661:E1662"/>
    <mergeCell ref="C1661:D1661"/>
    <mergeCell ref="B1661:B1662"/>
    <mergeCell ref="V1661:W1662"/>
    <mergeCell ref="T1661:U1662"/>
    <mergeCell ref="R1661:S1662"/>
    <mergeCell ref="P1661:Q1662"/>
    <mergeCell ref="N1661:O1662"/>
    <mergeCell ref="L1661:M1662"/>
    <mergeCell ref="C1662:D1662"/>
    <mergeCell ref="Z1661:AA1662"/>
    <mergeCell ref="X1661:Y1662"/>
    <mergeCell ref="AT1661:AU1662"/>
    <mergeCell ref="AR1661:AS1662"/>
    <mergeCell ref="AP1661:AQ1662"/>
    <mergeCell ref="AN1661:AO1662"/>
    <mergeCell ref="AL1661:AM1662"/>
    <mergeCell ref="AJ1661:AK1662"/>
    <mergeCell ref="BL1661:BN1662"/>
    <mergeCell ref="BJ1661:BK1662"/>
    <mergeCell ref="BH1661:BI1662"/>
    <mergeCell ref="BF1661:BG1662"/>
    <mergeCell ref="BD1661:BE1662"/>
    <mergeCell ref="BB1661:BC1662"/>
    <mergeCell ref="AZ1661:BA1662"/>
    <mergeCell ref="AX1661:AY1662"/>
    <mergeCell ref="AV1661:AW1662"/>
    <mergeCell ref="G1661:G1662"/>
    <mergeCell ref="J1659:K1660"/>
    <mergeCell ref="H1659:I1660"/>
    <mergeCell ref="F1659:F1660"/>
    <mergeCell ref="AH1659:AI1660"/>
    <mergeCell ref="AF1659:AG1660"/>
    <mergeCell ref="AD1659:AE1660"/>
    <mergeCell ref="AB1659:AC1660"/>
    <mergeCell ref="E1659:E1660"/>
    <mergeCell ref="C1659:D1659"/>
    <mergeCell ref="B1659:B1660"/>
    <mergeCell ref="V1659:W1660"/>
    <mergeCell ref="T1659:U1660"/>
    <mergeCell ref="R1659:S1660"/>
    <mergeCell ref="P1659:Q1660"/>
    <mergeCell ref="N1659:O1660"/>
    <mergeCell ref="L1659:M1660"/>
    <mergeCell ref="C1660:D1660"/>
    <mergeCell ref="Z1659:AA1660"/>
    <mergeCell ref="X1659:Y1660"/>
    <mergeCell ref="AT1659:AU1660"/>
    <mergeCell ref="AR1659:AS1660"/>
    <mergeCell ref="AP1659:AQ1660"/>
    <mergeCell ref="AN1659:AO1660"/>
    <mergeCell ref="AL1659:AM1660"/>
    <mergeCell ref="AJ1659:AK1660"/>
    <mergeCell ref="BL1659:BN1660"/>
    <mergeCell ref="BJ1659:BK1660"/>
    <mergeCell ref="BH1659:BI1660"/>
    <mergeCell ref="BF1659:BG1660"/>
    <mergeCell ref="BD1659:BE1660"/>
    <mergeCell ref="BB1659:BC1660"/>
    <mergeCell ref="AZ1659:BA1660"/>
    <mergeCell ref="AX1659:AY1660"/>
    <mergeCell ref="AV1659:AW1660"/>
    <mergeCell ref="G1659:G1660"/>
    <mergeCell ref="J1657:K1658"/>
    <mergeCell ref="H1657:I1658"/>
    <mergeCell ref="F1657:F1658"/>
    <mergeCell ref="AH1657:AI1658"/>
    <mergeCell ref="AF1657:AG1658"/>
    <mergeCell ref="AD1657:AE1658"/>
    <mergeCell ref="AB1657:AC1658"/>
    <mergeCell ref="E1657:E1658"/>
    <mergeCell ref="C1657:D1657"/>
    <mergeCell ref="B1657:B1658"/>
    <mergeCell ref="V1657:W1658"/>
    <mergeCell ref="T1657:U1658"/>
    <mergeCell ref="R1657:S1658"/>
    <mergeCell ref="P1657:Q1658"/>
    <mergeCell ref="N1657:O1658"/>
    <mergeCell ref="L1657:M1658"/>
    <mergeCell ref="C1658:D1658"/>
    <mergeCell ref="Z1657:AA1658"/>
    <mergeCell ref="X1657:Y1658"/>
    <mergeCell ref="AT1657:AU1658"/>
    <mergeCell ref="AR1657:AS1658"/>
    <mergeCell ref="AP1657:AQ1658"/>
    <mergeCell ref="AN1657:AO1658"/>
    <mergeCell ref="AL1657:AM1658"/>
    <mergeCell ref="AJ1657:AK1658"/>
    <mergeCell ref="BL1657:BN1658"/>
    <mergeCell ref="BJ1657:BK1658"/>
    <mergeCell ref="BH1657:BI1658"/>
    <mergeCell ref="BF1657:BG1658"/>
    <mergeCell ref="BD1657:BE1658"/>
    <mergeCell ref="BB1657:BC1658"/>
    <mergeCell ref="AZ1657:BA1658"/>
    <mergeCell ref="AX1657:AY1658"/>
    <mergeCell ref="AV1657:AW1658"/>
    <mergeCell ref="G1657:G1658"/>
    <mergeCell ref="J1655:K1656"/>
    <mergeCell ref="H1655:I1656"/>
    <mergeCell ref="F1655:F1656"/>
    <mergeCell ref="AH1655:AI1656"/>
    <mergeCell ref="AF1655:AG1656"/>
    <mergeCell ref="AD1655:AE1656"/>
    <mergeCell ref="AB1655:AC1656"/>
    <mergeCell ref="Z1655:AA1656"/>
    <mergeCell ref="E1655:E1656"/>
    <mergeCell ref="C1655:D1655"/>
    <mergeCell ref="B1655:B1656"/>
    <mergeCell ref="V1655:W1656"/>
    <mergeCell ref="T1655:U1656"/>
    <mergeCell ref="R1655:S1656"/>
    <mergeCell ref="P1655:Q1656"/>
    <mergeCell ref="N1655:O1656"/>
    <mergeCell ref="L1655:M1656"/>
    <mergeCell ref="C1656:D1656"/>
    <mergeCell ref="X1655:Y1656"/>
    <mergeCell ref="AT1655:AU1656"/>
    <mergeCell ref="AR1655:AS1656"/>
    <mergeCell ref="AP1655:AQ1656"/>
    <mergeCell ref="AN1655:AO1656"/>
    <mergeCell ref="AL1655:AM1656"/>
    <mergeCell ref="AJ1655:AK1656"/>
    <mergeCell ref="BL1655:BN1656"/>
    <mergeCell ref="BJ1655:BK1656"/>
    <mergeCell ref="BH1655:BI1656"/>
    <mergeCell ref="BF1655:BG1656"/>
    <mergeCell ref="BD1655:BE1656"/>
    <mergeCell ref="BB1655:BC1656"/>
    <mergeCell ref="AZ1655:BA1656"/>
    <mergeCell ref="AX1655:AY1656"/>
    <mergeCell ref="AV1655:AW1656"/>
    <mergeCell ref="G1655:G1656"/>
    <mergeCell ref="J1653:K1654"/>
    <mergeCell ref="H1653:I1654"/>
    <mergeCell ref="F1653:F1654"/>
    <mergeCell ref="AH1653:AI1654"/>
    <mergeCell ref="AF1653:AG1654"/>
    <mergeCell ref="AD1653:AE1654"/>
    <mergeCell ref="AB1653:AC1654"/>
    <mergeCell ref="Z1653:AA1654"/>
    <mergeCell ref="E1653:E1654"/>
    <mergeCell ref="C1653:D1653"/>
    <mergeCell ref="B1653:B1654"/>
    <mergeCell ref="V1653:W1654"/>
    <mergeCell ref="T1653:U1654"/>
    <mergeCell ref="R1653:S1654"/>
    <mergeCell ref="P1653:Q1654"/>
    <mergeCell ref="N1653:O1654"/>
    <mergeCell ref="L1653:M1654"/>
    <mergeCell ref="C1654:D1654"/>
    <mergeCell ref="X1653:Y1654"/>
    <mergeCell ref="AT1653:AU1654"/>
    <mergeCell ref="AR1653:AS1654"/>
    <mergeCell ref="AP1653:AQ1654"/>
    <mergeCell ref="AN1653:AO1654"/>
    <mergeCell ref="AL1653:AM1654"/>
    <mergeCell ref="AJ1653:AK1654"/>
    <mergeCell ref="BJ1653:BK1654"/>
    <mergeCell ref="BH1653:BI1654"/>
    <mergeCell ref="BF1653:BG1654"/>
    <mergeCell ref="BD1653:BE1654"/>
    <mergeCell ref="BB1653:BC1654"/>
    <mergeCell ref="AZ1653:BA1654"/>
    <mergeCell ref="AX1653:AY1654"/>
    <mergeCell ref="AV1653:AW1654"/>
    <mergeCell ref="G1653:G1654"/>
    <mergeCell ref="B1649:B1650"/>
    <mergeCell ref="C1650:D1650"/>
    <mergeCell ref="V1649:W1650"/>
    <mergeCell ref="T1649:U1650"/>
    <mergeCell ref="R1649:S1650"/>
    <mergeCell ref="P1649:Q1650"/>
    <mergeCell ref="N1649:O1650"/>
    <mergeCell ref="L1649:M1650"/>
    <mergeCell ref="J1649:K1650"/>
    <mergeCell ref="H1649:I1650"/>
    <mergeCell ref="AT1649:AU1650"/>
    <mergeCell ref="AR1649:AS1650"/>
    <mergeCell ref="AP1649:AQ1650"/>
    <mergeCell ref="AN1649:AO1650"/>
    <mergeCell ref="AL1649:AM1650"/>
    <mergeCell ref="AJ1649:AK1650"/>
    <mergeCell ref="BJ1649:BK1650"/>
    <mergeCell ref="BH1649:BI1650"/>
    <mergeCell ref="BF1649:BG1650"/>
    <mergeCell ref="BD1649:BE1650"/>
    <mergeCell ref="BB1649:BC1650"/>
    <mergeCell ref="AZ1649:BA1650"/>
    <mergeCell ref="AX1649:AY1650"/>
    <mergeCell ref="AV1649:AW1650"/>
    <mergeCell ref="J1651:K1652"/>
    <mergeCell ref="H1651:I1652"/>
    <mergeCell ref="F1651:F1652"/>
    <mergeCell ref="AH1651:AI1652"/>
    <mergeCell ref="AF1651:AG1652"/>
    <mergeCell ref="AD1651:AE1652"/>
    <mergeCell ref="AB1651:AC1652"/>
    <mergeCell ref="X1651:Y1652"/>
    <mergeCell ref="C1651:D1651"/>
    <mergeCell ref="B1651:B1652"/>
    <mergeCell ref="V1651:W1652"/>
    <mergeCell ref="T1651:U1652"/>
    <mergeCell ref="R1651:S1652"/>
    <mergeCell ref="P1651:Q1652"/>
    <mergeCell ref="N1651:O1652"/>
    <mergeCell ref="L1651:M1652"/>
    <mergeCell ref="C1652:D1652"/>
    <mergeCell ref="AT1651:AU1652"/>
    <mergeCell ref="AR1651:AS1652"/>
    <mergeCell ref="AP1651:AQ1652"/>
    <mergeCell ref="AN1651:AO1652"/>
    <mergeCell ref="AL1651:AM1652"/>
    <mergeCell ref="AJ1651:AK1652"/>
    <mergeCell ref="BJ1651:BK1652"/>
    <mergeCell ref="BH1651:BI1652"/>
    <mergeCell ref="BF1651:BG1652"/>
    <mergeCell ref="BD1651:BE1652"/>
    <mergeCell ref="BB1651:BC1652"/>
    <mergeCell ref="AZ1651:BA1652"/>
    <mergeCell ref="AX1651:AY1652"/>
    <mergeCell ref="AV1651:AW1652"/>
    <mergeCell ref="G1649:G1650"/>
    <mergeCell ref="G1651:G1652"/>
    <mergeCell ref="D1759:E1759"/>
    <mergeCell ref="BJ1758:BK1758"/>
    <mergeCell ref="BH1758:BI1758"/>
    <mergeCell ref="BF1758:BG1758"/>
    <mergeCell ref="BD1758:BE1758"/>
    <mergeCell ref="BB1758:BC1758"/>
    <mergeCell ref="W1761:Y1761"/>
    <mergeCell ref="S1761:U1761"/>
    <mergeCell ref="O1761:R1761"/>
    <mergeCell ref="L1761:N1761"/>
    <mergeCell ref="H1761:J1761"/>
    <mergeCell ref="D1761:E1761"/>
    <mergeCell ref="BD1644:BM1644"/>
    <mergeCell ref="AU1700:AW1700"/>
    <mergeCell ref="W1763:Y1763"/>
    <mergeCell ref="S1763:U1763"/>
    <mergeCell ref="O1763:R1763"/>
    <mergeCell ref="V1647:W1648"/>
    <mergeCell ref="P1647:U1647"/>
    <mergeCell ref="AB1647:AG1647"/>
    <mergeCell ref="Z1647:AA1648"/>
    <mergeCell ref="N1759:O1759"/>
    <mergeCell ref="C1644:D1644"/>
    <mergeCell ref="C1647:D1648"/>
    <mergeCell ref="H1647:I1648"/>
    <mergeCell ref="T1648:U1648"/>
    <mergeCell ref="R1648:S1648"/>
    <mergeCell ref="P1648:Q1648"/>
    <mergeCell ref="AB1648:AC1648"/>
    <mergeCell ref="X1647:Y1648"/>
    <mergeCell ref="G1647:G1648"/>
    <mergeCell ref="BF1647:BK1647"/>
    <mergeCell ref="AZ1647:BE1647"/>
    <mergeCell ref="AT1647:AY1647"/>
    <mergeCell ref="AN1647:AS1647"/>
    <mergeCell ref="AH1647:AM1647"/>
    <mergeCell ref="AV1648:AW1648"/>
    <mergeCell ref="AT1648:AU1648"/>
    <mergeCell ref="AR1648:AS1648"/>
    <mergeCell ref="AP1648:AQ1648"/>
    <mergeCell ref="AN1648:AO1648"/>
    <mergeCell ref="AD1648:AE1648"/>
    <mergeCell ref="AH1648:AI1648"/>
    <mergeCell ref="AF1648:AG1648"/>
    <mergeCell ref="AJ1648:AK1648"/>
    <mergeCell ref="BJ1648:BK1648"/>
    <mergeCell ref="BH1648:BI1648"/>
    <mergeCell ref="BF1648:BG1648"/>
    <mergeCell ref="BD1648:BE1648"/>
    <mergeCell ref="BB1648:BC1648"/>
    <mergeCell ref="AZ1648:BA1648"/>
    <mergeCell ref="AX1648:AY1648"/>
    <mergeCell ref="AL1648:AM1648"/>
    <mergeCell ref="F1649:F1650"/>
    <mergeCell ref="E1649:E1650"/>
    <mergeCell ref="C1649:D1649"/>
    <mergeCell ref="AH1649:AI1650"/>
    <mergeCell ref="AF1649:AG1650"/>
    <mergeCell ref="AD1649:AE1650"/>
    <mergeCell ref="AB1649:AC1650"/>
    <mergeCell ref="L1756:M1757"/>
    <mergeCell ref="J1756:K1757"/>
    <mergeCell ref="AL1756:AM1757"/>
    <mergeCell ref="AJ1756:AK1757"/>
    <mergeCell ref="AH1756:AI1757"/>
    <mergeCell ref="AF1756:AG1757"/>
    <mergeCell ref="AD1756:AE1757"/>
    <mergeCell ref="AB1756:AC1757"/>
    <mergeCell ref="H1756:I1757"/>
    <mergeCell ref="D1756:E1757"/>
    <mergeCell ref="B1756:C1757"/>
    <mergeCell ref="Z1756:AA1757"/>
    <mergeCell ref="X1756:Y1757"/>
    <mergeCell ref="V1756:W1757"/>
    <mergeCell ref="T1756:U1757"/>
    <mergeCell ref="R1756:S1757"/>
    <mergeCell ref="P1756:Q1757"/>
    <mergeCell ref="N1756:O1757"/>
    <mergeCell ref="AX1756:AY1757"/>
    <mergeCell ref="AV1756:AW1757"/>
    <mergeCell ref="AT1756:AU1757"/>
    <mergeCell ref="AR1756:AS1757"/>
    <mergeCell ref="AP1756:AQ1757"/>
    <mergeCell ref="AN1756:AO1757"/>
    <mergeCell ref="J1758:K1758"/>
    <mergeCell ref="H1758:I1758"/>
    <mergeCell ref="D1758:E1758"/>
    <mergeCell ref="B1758:C1758"/>
    <mergeCell ref="BJ1756:BK1757"/>
    <mergeCell ref="BH1756:BI1757"/>
    <mergeCell ref="BF1756:BG1757"/>
    <mergeCell ref="BD1756:BE1757"/>
    <mergeCell ref="BB1756:BC1757"/>
    <mergeCell ref="AZ1756:BA1757"/>
    <mergeCell ref="V1758:W1758"/>
    <mergeCell ref="T1758:U1758"/>
    <mergeCell ref="R1758:S1758"/>
    <mergeCell ref="P1758:Q1758"/>
    <mergeCell ref="N1758:O1758"/>
    <mergeCell ref="L1758:M1758"/>
    <mergeCell ref="AH1758:AI1758"/>
    <mergeCell ref="AF1758:AG1758"/>
    <mergeCell ref="AD1758:AE1758"/>
    <mergeCell ref="AB1758:AC1758"/>
    <mergeCell ref="Z1758:AA1758"/>
    <mergeCell ref="X1758:Y1758"/>
    <mergeCell ref="AT1758:AU1758"/>
    <mergeCell ref="AR1758:AS1758"/>
    <mergeCell ref="AP1758:AQ1758"/>
    <mergeCell ref="AN1758:AO1758"/>
    <mergeCell ref="AL1758:AM1758"/>
    <mergeCell ref="AJ1758:AK1758"/>
    <mergeCell ref="J1750:K1751"/>
    <mergeCell ref="H1750:I1751"/>
    <mergeCell ref="F1750:F1751"/>
    <mergeCell ref="AH1750:AI1751"/>
    <mergeCell ref="AF1750:AG1751"/>
    <mergeCell ref="AD1750:AE1751"/>
    <mergeCell ref="AB1750:AC1751"/>
    <mergeCell ref="E1750:E1751"/>
    <mergeCell ref="C1750:D1750"/>
    <mergeCell ref="B1750:B1751"/>
    <mergeCell ref="V1750:W1751"/>
    <mergeCell ref="T1750:U1751"/>
    <mergeCell ref="R1750:S1751"/>
    <mergeCell ref="P1750:Q1751"/>
    <mergeCell ref="N1750:O1751"/>
    <mergeCell ref="L1750:M1751"/>
    <mergeCell ref="C1751:D1751"/>
    <mergeCell ref="X1750:Y1751"/>
    <mergeCell ref="AT1750:AU1751"/>
    <mergeCell ref="AR1750:AS1751"/>
    <mergeCell ref="AP1750:AQ1751"/>
    <mergeCell ref="AN1750:AO1751"/>
    <mergeCell ref="AL1750:AM1751"/>
    <mergeCell ref="AJ1750:AK1751"/>
    <mergeCell ref="BJ1750:BK1751"/>
    <mergeCell ref="BH1750:BI1751"/>
    <mergeCell ref="BF1750:BG1751"/>
    <mergeCell ref="BD1750:BE1751"/>
    <mergeCell ref="BB1750:BC1751"/>
    <mergeCell ref="Z1750:AA1751"/>
    <mergeCell ref="AZ1750:BA1751"/>
    <mergeCell ref="AX1750:AY1751"/>
    <mergeCell ref="AV1750:AW1751"/>
    <mergeCell ref="J1748:K1749"/>
    <mergeCell ref="H1748:I1749"/>
    <mergeCell ref="F1748:F1749"/>
    <mergeCell ref="AH1748:AI1749"/>
    <mergeCell ref="AF1748:AG1749"/>
    <mergeCell ref="AD1748:AE1749"/>
    <mergeCell ref="AB1748:AC1749"/>
    <mergeCell ref="E1748:E1749"/>
    <mergeCell ref="C1748:D1748"/>
    <mergeCell ref="B1748:B1749"/>
    <mergeCell ref="V1748:W1749"/>
    <mergeCell ref="T1748:U1749"/>
    <mergeCell ref="R1748:S1749"/>
    <mergeCell ref="P1748:Q1749"/>
    <mergeCell ref="N1748:O1749"/>
    <mergeCell ref="L1748:M1749"/>
    <mergeCell ref="C1749:D1749"/>
    <mergeCell ref="Z1748:AA1749"/>
    <mergeCell ref="X1748:Y1749"/>
    <mergeCell ref="AT1748:AU1749"/>
    <mergeCell ref="AR1748:AS1749"/>
    <mergeCell ref="AP1748:AQ1749"/>
    <mergeCell ref="AN1748:AO1749"/>
    <mergeCell ref="AL1748:AM1749"/>
    <mergeCell ref="AJ1748:AK1749"/>
    <mergeCell ref="BL1748:BN1749"/>
    <mergeCell ref="BJ1748:BK1749"/>
    <mergeCell ref="BH1748:BI1749"/>
    <mergeCell ref="BF1748:BG1749"/>
    <mergeCell ref="BD1748:BE1749"/>
    <mergeCell ref="BB1748:BC1749"/>
    <mergeCell ref="AZ1748:BA1749"/>
    <mergeCell ref="AX1748:AY1749"/>
    <mergeCell ref="AV1748:AW1749"/>
    <mergeCell ref="J1746:K1747"/>
    <mergeCell ref="H1746:I1747"/>
    <mergeCell ref="F1746:F1747"/>
    <mergeCell ref="AH1746:AI1747"/>
    <mergeCell ref="AF1746:AG1747"/>
    <mergeCell ref="AD1746:AE1747"/>
    <mergeCell ref="AB1746:AC1747"/>
    <mergeCell ref="E1746:E1747"/>
    <mergeCell ref="C1746:D1746"/>
    <mergeCell ref="B1746:B1747"/>
    <mergeCell ref="V1746:W1747"/>
    <mergeCell ref="T1746:U1747"/>
    <mergeCell ref="R1746:S1747"/>
    <mergeCell ref="P1746:Q1747"/>
    <mergeCell ref="N1746:O1747"/>
    <mergeCell ref="L1746:M1747"/>
    <mergeCell ref="C1747:D1747"/>
    <mergeCell ref="Z1746:AA1747"/>
    <mergeCell ref="X1746:Y1747"/>
    <mergeCell ref="AT1746:AU1747"/>
    <mergeCell ref="AR1746:AS1747"/>
    <mergeCell ref="AP1746:AQ1747"/>
    <mergeCell ref="AN1746:AO1747"/>
    <mergeCell ref="AL1746:AM1747"/>
    <mergeCell ref="AJ1746:AK1747"/>
    <mergeCell ref="BL1746:BN1747"/>
    <mergeCell ref="BJ1746:BK1747"/>
    <mergeCell ref="BH1746:BI1747"/>
    <mergeCell ref="BF1746:BG1747"/>
    <mergeCell ref="BD1746:BE1747"/>
    <mergeCell ref="BB1746:BC1747"/>
    <mergeCell ref="AZ1746:BA1747"/>
    <mergeCell ref="AX1746:AY1747"/>
    <mergeCell ref="AV1746:AW1747"/>
    <mergeCell ref="J1744:K1745"/>
    <mergeCell ref="H1744:I1745"/>
    <mergeCell ref="F1744:F1745"/>
    <mergeCell ref="AH1744:AI1745"/>
    <mergeCell ref="AF1744:AG1745"/>
    <mergeCell ref="AD1744:AE1745"/>
    <mergeCell ref="AB1744:AC1745"/>
    <mergeCell ref="E1744:E1745"/>
    <mergeCell ref="C1744:D1744"/>
    <mergeCell ref="B1744:B1745"/>
    <mergeCell ref="V1744:W1745"/>
    <mergeCell ref="T1744:U1745"/>
    <mergeCell ref="R1744:S1745"/>
    <mergeCell ref="P1744:Q1745"/>
    <mergeCell ref="N1744:O1745"/>
    <mergeCell ref="L1744:M1745"/>
    <mergeCell ref="C1745:D1745"/>
    <mergeCell ref="Z1744:AA1745"/>
    <mergeCell ref="X1744:Y1745"/>
    <mergeCell ref="AT1744:AU1745"/>
    <mergeCell ref="AR1744:AS1745"/>
    <mergeCell ref="AP1744:AQ1745"/>
    <mergeCell ref="AN1744:AO1745"/>
    <mergeCell ref="AL1744:AM1745"/>
    <mergeCell ref="AJ1744:AK1745"/>
    <mergeCell ref="BL1744:BN1745"/>
    <mergeCell ref="BJ1744:BK1745"/>
    <mergeCell ref="BH1744:BI1745"/>
    <mergeCell ref="BF1744:BG1745"/>
    <mergeCell ref="BD1744:BE1745"/>
    <mergeCell ref="BB1744:BC1745"/>
    <mergeCell ref="AZ1744:BA1745"/>
    <mergeCell ref="AX1744:AY1745"/>
    <mergeCell ref="AV1744:AW1745"/>
    <mergeCell ref="J1742:K1743"/>
    <mergeCell ref="H1742:I1743"/>
    <mergeCell ref="F1742:F1743"/>
    <mergeCell ref="AH1742:AI1743"/>
    <mergeCell ref="AF1742:AG1743"/>
    <mergeCell ref="AD1742:AE1743"/>
    <mergeCell ref="AB1742:AC1743"/>
    <mergeCell ref="E1742:E1743"/>
    <mergeCell ref="C1742:D1742"/>
    <mergeCell ref="B1742:B1743"/>
    <mergeCell ref="V1742:W1743"/>
    <mergeCell ref="T1742:U1743"/>
    <mergeCell ref="R1742:S1743"/>
    <mergeCell ref="P1742:Q1743"/>
    <mergeCell ref="N1742:O1743"/>
    <mergeCell ref="L1742:M1743"/>
    <mergeCell ref="C1743:D1743"/>
    <mergeCell ref="Z1742:AA1743"/>
    <mergeCell ref="X1742:Y1743"/>
    <mergeCell ref="AT1742:AU1743"/>
    <mergeCell ref="AR1742:AS1743"/>
    <mergeCell ref="AP1742:AQ1743"/>
    <mergeCell ref="AN1742:AO1743"/>
    <mergeCell ref="AL1742:AM1743"/>
    <mergeCell ref="AJ1742:AK1743"/>
    <mergeCell ref="BL1742:BN1743"/>
    <mergeCell ref="BJ1742:BK1743"/>
    <mergeCell ref="BH1742:BI1743"/>
    <mergeCell ref="BF1742:BG1743"/>
    <mergeCell ref="BD1742:BE1743"/>
    <mergeCell ref="BB1742:BC1743"/>
    <mergeCell ref="AZ1742:BA1743"/>
    <mergeCell ref="AX1742:AY1743"/>
    <mergeCell ref="AV1742:AW1743"/>
    <mergeCell ref="J1740:K1741"/>
    <mergeCell ref="H1740:I1741"/>
    <mergeCell ref="F1740:F1741"/>
    <mergeCell ref="AH1740:AI1741"/>
    <mergeCell ref="AF1740:AG1741"/>
    <mergeCell ref="AD1740:AE1741"/>
    <mergeCell ref="AB1740:AC1741"/>
    <mergeCell ref="E1740:E1741"/>
    <mergeCell ref="C1740:D1740"/>
    <mergeCell ref="B1740:B1741"/>
    <mergeCell ref="V1740:W1741"/>
    <mergeCell ref="T1740:U1741"/>
    <mergeCell ref="R1740:S1741"/>
    <mergeCell ref="P1740:Q1741"/>
    <mergeCell ref="N1740:O1741"/>
    <mergeCell ref="L1740:M1741"/>
    <mergeCell ref="C1741:D1741"/>
    <mergeCell ref="Z1740:AA1741"/>
    <mergeCell ref="X1740:Y1741"/>
    <mergeCell ref="AT1740:AU1741"/>
    <mergeCell ref="AR1740:AS1741"/>
    <mergeCell ref="AP1740:AQ1741"/>
    <mergeCell ref="AN1740:AO1741"/>
    <mergeCell ref="AL1740:AM1741"/>
    <mergeCell ref="AJ1740:AK1741"/>
    <mergeCell ref="BL1740:BN1741"/>
    <mergeCell ref="BJ1740:BK1741"/>
    <mergeCell ref="BH1740:BI1741"/>
    <mergeCell ref="BF1740:BG1741"/>
    <mergeCell ref="BD1740:BE1741"/>
    <mergeCell ref="BB1740:BC1741"/>
    <mergeCell ref="AZ1740:BA1741"/>
    <mergeCell ref="AX1740:AY1741"/>
    <mergeCell ref="AV1740:AW1741"/>
    <mergeCell ref="G1740:G1741"/>
    <mergeCell ref="J1738:K1739"/>
    <mergeCell ref="H1738:I1739"/>
    <mergeCell ref="F1738:F1739"/>
    <mergeCell ref="AH1738:AI1739"/>
    <mergeCell ref="AF1738:AG1739"/>
    <mergeCell ref="AD1738:AE1739"/>
    <mergeCell ref="AB1738:AC1739"/>
    <mergeCell ref="E1738:E1739"/>
    <mergeCell ref="C1738:D1738"/>
    <mergeCell ref="B1738:B1739"/>
    <mergeCell ref="V1738:W1739"/>
    <mergeCell ref="T1738:U1739"/>
    <mergeCell ref="R1738:S1739"/>
    <mergeCell ref="P1738:Q1739"/>
    <mergeCell ref="N1738:O1739"/>
    <mergeCell ref="L1738:M1739"/>
    <mergeCell ref="C1739:D1739"/>
    <mergeCell ref="Z1738:AA1739"/>
    <mergeCell ref="X1738:Y1739"/>
    <mergeCell ref="AT1738:AU1739"/>
    <mergeCell ref="AR1738:AS1739"/>
    <mergeCell ref="AP1738:AQ1739"/>
    <mergeCell ref="AN1738:AO1739"/>
    <mergeCell ref="AL1738:AM1739"/>
    <mergeCell ref="AJ1738:AK1739"/>
    <mergeCell ref="BL1738:BN1739"/>
    <mergeCell ref="BJ1738:BK1739"/>
    <mergeCell ref="BH1738:BI1739"/>
    <mergeCell ref="BF1738:BG1739"/>
    <mergeCell ref="BD1738:BE1739"/>
    <mergeCell ref="BB1738:BC1739"/>
    <mergeCell ref="AZ1738:BA1739"/>
    <mergeCell ref="AX1738:AY1739"/>
    <mergeCell ref="AV1738:AW1739"/>
    <mergeCell ref="G1738:G1739"/>
    <mergeCell ref="J1736:K1737"/>
    <mergeCell ref="H1736:I1737"/>
    <mergeCell ref="F1736:F1737"/>
    <mergeCell ref="AH1736:AI1737"/>
    <mergeCell ref="AF1736:AG1737"/>
    <mergeCell ref="AD1736:AE1737"/>
    <mergeCell ref="AB1736:AC1737"/>
    <mergeCell ref="E1736:E1737"/>
    <mergeCell ref="C1736:D1736"/>
    <mergeCell ref="B1736:B1737"/>
    <mergeCell ref="V1736:W1737"/>
    <mergeCell ref="T1736:U1737"/>
    <mergeCell ref="R1736:S1737"/>
    <mergeCell ref="P1736:Q1737"/>
    <mergeCell ref="N1736:O1737"/>
    <mergeCell ref="L1736:M1737"/>
    <mergeCell ref="C1737:D1737"/>
    <mergeCell ref="Z1736:AA1737"/>
    <mergeCell ref="X1736:Y1737"/>
    <mergeCell ref="AT1736:AU1737"/>
    <mergeCell ref="AR1736:AS1737"/>
    <mergeCell ref="AP1736:AQ1737"/>
    <mergeCell ref="AN1736:AO1737"/>
    <mergeCell ref="AL1736:AM1737"/>
    <mergeCell ref="AJ1736:AK1737"/>
    <mergeCell ref="BL1736:BN1737"/>
    <mergeCell ref="BJ1736:BK1737"/>
    <mergeCell ref="BH1736:BI1737"/>
    <mergeCell ref="BF1736:BG1737"/>
    <mergeCell ref="BD1736:BE1737"/>
    <mergeCell ref="BB1736:BC1737"/>
    <mergeCell ref="AZ1736:BA1737"/>
    <mergeCell ref="AX1736:AY1737"/>
    <mergeCell ref="AV1736:AW1737"/>
    <mergeCell ref="G1736:G1737"/>
    <mergeCell ref="J1734:K1735"/>
    <mergeCell ref="H1734:I1735"/>
    <mergeCell ref="F1734:F1735"/>
    <mergeCell ref="AH1734:AI1735"/>
    <mergeCell ref="AF1734:AG1735"/>
    <mergeCell ref="AD1734:AE1735"/>
    <mergeCell ref="AB1734:AC1735"/>
    <mergeCell ref="E1734:E1735"/>
    <mergeCell ref="C1734:D1734"/>
    <mergeCell ref="B1734:B1735"/>
    <mergeCell ref="V1734:W1735"/>
    <mergeCell ref="T1734:U1735"/>
    <mergeCell ref="R1734:S1735"/>
    <mergeCell ref="P1734:Q1735"/>
    <mergeCell ref="N1734:O1735"/>
    <mergeCell ref="L1734:M1735"/>
    <mergeCell ref="C1735:D1735"/>
    <mergeCell ref="Z1734:AA1735"/>
    <mergeCell ref="X1734:Y1735"/>
    <mergeCell ref="AT1734:AU1735"/>
    <mergeCell ref="AR1734:AS1735"/>
    <mergeCell ref="AP1734:AQ1735"/>
    <mergeCell ref="AN1734:AO1735"/>
    <mergeCell ref="AL1734:AM1735"/>
    <mergeCell ref="AJ1734:AK1735"/>
    <mergeCell ref="BL1734:BN1735"/>
    <mergeCell ref="BJ1734:BK1735"/>
    <mergeCell ref="BH1734:BI1735"/>
    <mergeCell ref="BF1734:BG1735"/>
    <mergeCell ref="BD1734:BE1735"/>
    <mergeCell ref="BB1734:BC1735"/>
    <mergeCell ref="AZ1734:BA1735"/>
    <mergeCell ref="AX1734:AY1735"/>
    <mergeCell ref="AV1734:AW1735"/>
    <mergeCell ref="G1734:G1735"/>
    <mergeCell ref="J1732:K1733"/>
    <mergeCell ref="H1732:I1733"/>
    <mergeCell ref="F1732:F1733"/>
    <mergeCell ref="AH1732:AI1733"/>
    <mergeCell ref="AF1732:AG1733"/>
    <mergeCell ref="AD1732:AE1733"/>
    <mergeCell ref="AB1732:AC1733"/>
    <mergeCell ref="E1732:E1733"/>
    <mergeCell ref="C1732:D1732"/>
    <mergeCell ref="B1732:B1733"/>
    <mergeCell ref="V1732:W1733"/>
    <mergeCell ref="T1732:U1733"/>
    <mergeCell ref="R1732:S1733"/>
    <mergeCell ref="P1732:Q1733"/>
    <mergeCell ref="N1732:O1733"/>
    <mergeCell ref="L1732:M1733"/>
    <mergeCell ref="C1733:D1733"/>
    <mergeCell ref="Z1732:AA1733"/>
    <mergeCell ref="X1732:Y1733"/>
    <mergeCell ref="AT1732:AU1733"/>
    <mergeCell ref="AR1732:AS1733"/>
    <mergeCell ref="AP1732:AQ1733"/>
    <mergeCell ref="AN1732:AO1733"/>
    <mergeCell ref="AL1732:AM1733"/>
    <mergeCell ref="AJ1732:AK1733"/>
    <mergeCell ref="BL1732:BN1733"/>
    <mergeCell ref="BJ1732:BK1733"/>
    <mergeCell ref="BH1732:BI1733"/>
    <mergeCell ref="BF1732:BG1733"/>
    <mergeCell ref="BD1732:BE1733"/>
    <mergeCell ref="BB1732:BC1733"/>
    <mergeCell ref="AZ1732:BA1733"/>
    <mergeCell ref="AX1732:AY1733"/>
    <mergeCell ref="AV1732:AW1733"/>
    <mergeCell ref="G1732:G1733"/>
    <mergeCell ref="J1730:K1731"/>
    <mergeCell ref="H1730:I1731"/>
    <mergeCell ref="F1730:F1731"/>
    <mergeCell ref="AH1730:AI1731"/>
    <mergeCell ref="AF1730:AG1731"/>
    <mergeCell ref="AD1730:AE1731"/>
    <mergeCell ref="AB1730:AC1731"/>
    <mergeCell ref="E1730:E1731"/>
    <mergeCell ref="C1730:D1730"/>
    <mergeCell ref="B1730:B1731"/>
    <mergeCell ref="V1730:W1731"/>
    <mergeCell ref="T1730:U1731"/>
    <mergeCell ref="R1730:S1731"/>
    <mergeCell ref="P1730:Q1731"/>
    <mergeCell ref="N1730:O1731"/>
    <mergeCell ref="L1730:M1731"/>
    <mergeCell ref="C1731:D1731"/>
    <mergeCell ref="Z1730:AA1731"/>
    <mergeCell ref="X1730:Y1731"/>
    <mergeCell ref="AT1730:AU1731"/>
    <mergeCell ref="AR1730:AS1731"/>
    <mergeCell ref="AP1730:AQ1731"/>
    <mergeCell ref="AN1730:AO1731"/>
    <mergeCell ref="AL1730:AM1731"/>
    <mergeCell ref="AJ1730:AK1731"/>
    <mergeCell ref="BL1730:BN1731"/>
    <mergeCell ref="BJ1730:BK1731"/>
    <mergeCell ref="BH1730:BI1731"/>
    <mergeCell ref="BF1730:BG1731"/>
    <mergeCell ref="BD1730:BE1731"/>
    <mergeCell ref="BB1730:BC1731"/>
    <mergeCell ref="AZ1730:BA1731"/>
    <mergeCell ref="AX1730:AY1731"/>
    <mergeCell ref="AV1730:AW1731"/>
    <mergeCell ref="G1730:G1731"/>
    <mergeCell ref="J1728:K1729"/>
    <mergeCell ref="H1728:I1729"/>
    <mergeCell ref="F1728:F1729"/>
    <mergeCell ref="AH1728:AI1729"/>
    <mergeCell ref="AF1728:AG1729"/>
    <mergeCell ref="AD1728:AE1729"/>
    <mergeCell ref="AB1728:AC1729"/>
    <mergeCell ref="E1728:E1729"/>
    <mergeCell ref="C1728:D1728"/>
    <mergeCell ref="B1728:B1729"/>
    <mergeCell ref="V1728:W1729"/>
    <mergeCell ref="T1728:U1729"/>
    <mergeCell ref="R1728:S1729"/>
    <mergeCell ref="P1728:Q1729"/>
    <mergeCell ref="N1728:O1729"/>
    <mergeCell ref="L1728:M1729"/>
    <mergeCell ref="C1729:D1729"/>
    <mergeCell ref="Z1728:AA1729"/>
    <mergeCell ref="X1728:Y1729"/>
    <mergeCell ref="AT1728:AU1729"/>
    <mergeCell ref="AR1728:AS1729"/>
    <mergeCell ref="AP1728:AQ1729"/>
    <mergeCell ref="AN1728:AO1729"/>
    <mergeCell ref="AL1728:AM1729"/>
    <mergeCell ref="AJ1728:AK1729"/>
    <mergeCell ref="BL1728:BN1729"/>
    <mergeCell ref="BJ1728:BK1729"/>
    <mergeCell ref="BH1728:BI1729"/>
    <mergeCell ref="BF1728:BG1729"/>
    <mergeCell ref="BD1728:BE1729"/>
    <mergeCell ref="BB1728:BC1729"/>
    <mergeCell ref="AZ1728:BA1729"/>
    <mergeCell ref="AX1728:AY1729"/>
    <mergeCell ref="AV1728:AW1729"/>
    <mergeCell ref="G1728:G1729"/>
    <mergeCell ref="H1726:I1727"/>
    <mergeCell ref="F1726:F1727"/>
    <mergeCell ref="AH1726:AI1727"/>
    <mergeCell ref="AF1726:AG1727"/>
    <mergeCell ref="AD1726:AE1727"/>
    <mergeCell ref="AB1726:AC1727"/>
    <mergeCell ref="E1726:E1727"/>
    <mergeCell ref="C1726:D1726"/>
    <mergeCell ref="B1726:B1727"/>
    <mergeCell ref="V1726:W1727"/>
    <mergeCell ref="T1726:U1727"/>
    <mergeCell ref="R1726:S1727"/>
    <mergeCell ref="P1726:Q1727"/>
    <mergeCell ref="N1726:O1727"/>
    <mergeCell ref="L1726:M1727"/>
    <mergeCell ref="C1727:D1727"/>
    <mergeCell ref="Z1726:AA1727"/>
    <mergeCell ref="X1726:Y1727"/>
    <mergeCell ref="AT1726:AU1727"/>
    <mergeCell ref="AR1726:AS1727"/>
    <mergeCell ref="AP1726:AQ1727"/>
    <mergeCell ref="AN1726:AO1727"/>
    <mergeCell ref="AL1726:AM1727"/>
    <mergeCell ref="AJ1726:AK1727"/>
    <mergeCell ref="BL1726:BN1727"/>
    <mergeCell ref="BJ1726:BK1727"/>
    <mergeCell ref="BH1726:BI1727"/>
    <mergeCell ref="BF1726:BG1727"/>
    <mergeCell ref="BD1726:BE1727"/>
    <mergeCell ref="BB1726:BC1727"/>
    <mergeCell ref="AZ1726:BA1727"/>
    <mergeCell ref="AX1726:AY1727"/>
    <mergeCell ref="AV1726:AW1727"/>
    <mergeCell ref="G1726:G1727"/>
    <mergeCell ref="F1724:F1725"/>
    <mergeCell ref="AH1724:AI1725"/>
    <mergeCell ref="AF1724:AG1725"/>
    <mergeCell ref="AD1724:AE1725"/>
    <mergeCell ref="AB1724:AC1725"/>
    <mergeCell ref="E1724:E1725"/>
    <mergeCell ref="C1724:D1724"/>
    <mergeCell ref="B1724:B1725"/>
    <mergeCell ref="V1724:W1725"/>
    <mergeCell ref="T1724:U1725"/>
    <mergeCell ref="R1724:S1725"/>
    <mergeCell ref="P1724:Q1725"/>
    <mergeCell ref="N1724:O1725"/>
    <mergeCell ref="L1724:M1725"/>
    <mergeCell ref="C1725:D1725"/>
    <mergeCell ref="Z1724:AA1725"/>
    <mergeCell ref="X1724:Y1725"/>
    <mergeCell ref="AT1724:AU1725"/>
    <mergeCell ref="AR1724:AS1725"/>
    <mergeCell ref="AP1724:AQ1725"/>
    <mergeCell ref="AN1724:AO1725"/>
    <mergeCell ref="AL1724:AM1725"/>
    <mergeCell ref="AJ1724:AK1725"/>
    <mergeCell ref="BL1724:BN1725"/>
    <mergeCell ref="BJ1724:BK1725"/>
    <mergeCell ref="BH1724:BI1725"/>
    <mergeCell ref="BF1724:BG1725"/>
    <mergeCell ref="BD1724:BE1725"/>
    <mergeCell ref="BB1724:BC1725"/>
    <mergeCell ref="AZ1724:BA1725"/>
    <mergeCell ref="AX1724:AY1725"/>
    <mergeCell ref="AV1724:AW1725"/>
    <mergeCell ref="G1724:G1725"/>
    <mergeCell ref="F1722:F1723"/>
    <mergeCell ref="AH1722:AI1723"/>
    <mergeCell ref="AF1722:AG1723"/>
    <mergeCell ref="AD1722:AE1723"/>
    <mergeCell ref="AB1722:AC1723"/>
    <mergeCell ref="E1722:E1723"/>
    <mergeCell ref="C1722:D1722"/>
    <mergeCell ref="B1722:B1723"/>
    <mergeCell ref="V1722:W1723"/>
    <mergeCell ref="T1722:U1723"/>
    <mergeCell ref="R1722:S1723"/>
    <mergeCell ref="P1722:Q1723"/>
    <mergeCell ref="N1722:O1723"/>
    <mergeCell ref="L1722:M1723"/>
    <mergeCell ref="C1723:D1723"/>
    <mergeCell ref="Z1722:AA1723"/>
    <mergeCell ref="X1722:Y1723"/>
    <mergeCell ref="AT1722:AU1723"/>
    <mergeCell ref="AR1722:AS1723"/>
    <mergeCell ref="AP1722:AQ1723"/>
    <mergeCell ref="AN1722:AO1723"/>
    <mergeCell ref="AL1722:AM1723"/>
    <mergeCell ref="AJ1722:AK1723"/>
    <mergeCell ref="BL1722:BN1723"/>
    <mergeCell ref="BJ1722:BK1723"/>
    <mergeCell ref="BH1722:BI1723"/>
    <mergeCell ref="BF1722:BG1723"/>
    <mergeCell ref="BD1722:BE1723"/>
    <mergeCell ref="BB1722:BC1723"/>
    <mergeCell ref="AZ1722:BA1723"/>
    <mergeCell ref="AX1722:AY1723"/>
    <mergeCell ref="AV1722:AW1723"/>
    <mergeCell ref="G1722:G1723"/>
    <mergeCell ref="BL1718:BN1719"/>
    <mergeCell ref="BJ1718:BK1719"/>
    <mergeCell ref="BH1718:BI1719"/>
    <mergeCell ref="BF1718:BG1719"/>
    <mergeCell ref="BD1718:BE1719"/>
    <mergeCell ref="BB1718:BC1719"/>
    <mergeCell ref="AZ1718:BA1719"/>
    <mergeCell ref="AX1718:AY1719"/>
    <mergeCell ref="AV1718:AW1719"/>
    <mergeCell ref="G1718:G1719"/>
    <mergeCell ref="J1720:K1721"/>
    <mergeCell ref="H1720:I1721"/>
    <mergeCell ref="F1720:F1721"/>
    <mergeCell ref="AH1720:AI1721"/>
    <mergeCell ref="AF1720:AG1721"/>
    <mergeCell ref="AD1720:AE1721"/>
    <mergeCell ref="AB1720:AC1721"/>
    <mergeCell ref="E1720:E1721"/>
    <mergeCell ref="C1720:D1720"/>
    <mergeCell ref="B1720:B1721"/>
    <mergeCell ref="V1720:W1721"/>
    <mergeCell ref="T1720:U1721"/>
    <mergeCell ref="R1720:S1721"/>
    <mergeCell ref="P1720:Q1721"/>
    <mergeCell ref="N1720:O1721"/>
    <mergeCell ref="L1720:M1721"/>
    <mergeCell ref="C1721:D1721"/>
    <mergeCell ref="Z1720:AA1721"/>
    <mergeCell ref="X1720:Y1721"/>
    <mergeCell ref="AT1720:AU1721"/>
    <mergeCell ref="AR1720:AS1721"/>
    <mergeCell ref="AP1720:AQ1721"/>
    <mergeCell ref="AN1720:AO1721"/>
    <mergeCell ref="AL1720:AM1721"/>
    <mergeCell ref="AJ1720:AK1721"/>
    <mergeCell ref="BL1720:BN1721"/>
    <mergeCell ref="BJ1720:BK1721"/>
    <mergeCell ref="BH1720:BI1721"/>
    <mergeCell ref="BF1720:BG1721"/>
    <mergeCell ref="BD1720:BE1721"/>
    <mergeCell ref="BB1720:BC1721"/>
    <mergeCell ref="AZ1720:BA1721"/>
    <mergeCell ref="AX1720:AY1721"/>
    <mergeCell ref="AV1720:AW1721"/>
    <mergeCell ref="G1720:G1721"/>
    <mergeCell ref="AB1710:AG1710"/>
    <mergeCell ref="B1712:B1713"/>
    <mergeCell ref="BJ1711:BK1711"/>
    <mergeCell ref="BH1711:BI1711"/>
    <mergeCell ref="BF1711:BG1711"/>
    <mergeCell ref="BD1711:BE1711"/>
    <mergeCell ref="BB1711:BC1711"/>
    <mergeCell ref="AZ1711:BA1711"/>
    <mergeCell ref="Z1710:AA1711"/>
    <mergeCell ref="AX1711:AY1711"/>
    <mergeCell ref="AV1711:AW1711"/>
    <mergeCell ref="AZ1759:BA1759"/>
    <mergeCell ref="BB1759:BC1759"/>
    <mergeCell ref="BD1759:BE1759"/>
    <mergeCell ref="BF1759:BG1759"/>
    <mergeCell ref="BH1759:BI1759"/>
    <mergeCell ref="BJ1759:BK1759"/>
    <mergeCell ref="AH1759:AI1759"/>
    <mergeCell ref="AJ1759:AK1759"/>
    <mergeCell ref="AL1759:AM1759"/>
    <mergeCell ref="AT1759:AU1759"/>
    <mergeCell ref="AV1759:AW1759"/>
    <mergeCell ref="P1759:Q1759"/>
    <mergeCell ref="R1759:S1759"/>
    <mergeCell ref="T1759:U1759"/>
    <mergeCell ref="V1759:W1759"/>
    <mergeCell ref="X1759:Y1759"/>
    <mergeCell ref="Z1759:AA1759"/>
    <mergeCell ref="AB1759:AC1759"/>
    <mergeCell ref="AD1759:AE1759"/>
    <mergeCell ref="AF1759:AG1759"/>
    <mergeCell ref="AV1714:AW1715"/>
    <mergeCell ref="J1716:K1717"/>
    <mergeCell ref="H1716:I1717"/>
    <mergeCell ref="AT1716:AU1717"/>
    <mergeCell ref="AR1716:AS1717"/>
    <mergeCell ref="AP1716:AQ1717"/>
    <mergeCell ref="AN1716:AO1717"/>
    <mergeCell ref="AH1716:AI1717"/>
    <mergeCell ref="AF1716:AG1717"/>
    <mergeCell ref="AD1716:AE1717"/>
    <mergeCell ref="AB1716:AC1717"/>
    <mergeCell ref="E1716:E1717"/>
    <mergeCell ref="Z1716:AA1717"/>
    <mergeCell ref="X1716:Y1717"/>
    <mergeCell ref="G1716:G1717"/>
    <mergeCell ref="C1716:D1716"/>
    <mergeCell ref="J1718:K1719"/>
    <mergeCell ref="H1718:I1719"/>
    <mergeCell ref="F1718:F1719"/>
    <mergeCell ref="Z1718:AA1719"/>
    <mergeCell ref="X1718:Y1719"/>
    <mergeCell ref="E1718:E1719"/>
    <mergeCell ref="C1718:D1718"/>
    <mergeCell ref="B1718:B1719"/>
    <mergeCell ref="V1718:W1719"/>
    <mergeCell ref="T1718:U1719"/>
    <mergeCell ref="R1718:S1719"/>
    <mergeCell ref="P1718:Q1719"/>
    <mergeCell ref="N1718:O1719"/>
    <mergeCell ref="L1718:M1719"/>
    <mergeCell ref="C1719:D1719"/>
    <mergeCell ref="AT1718:AU1719"/>
    <mergeCell ref="AR1718:AS1719"/>
    <mergeCell ref="AV1712:AW1713"/>
    <mergeCell ref="BB1712:BC1713"/>
    <mergeCell ref="AU1763:AW1763"/>
    <mergeCell ref="AY1763:BA1763"/>
    <mergeCell ref="AN1759:AO1759"/>
    <mergeCell ref="AP1759:AQ1759"/>
    <mergeCell ref="AR1759:AS1759"/>
    <mergeCell ref="AZ1712:BA1713"/>
    <mergeCell ref="AX1712:AY1713"/>
    <mergeCell ref="AT1714:AU1715"/>
    <mergeCell ref="B1716:B1717"/>
    <mergeCell ref="V1716:W1717"/>
    <mergeCell ref="T1716:U1717"/>
    <mergeCell ref="R1716:S1717"/>
    <mergeCell ref="P1716:Q1717"/>
    <mergeCell ref="N1716:O1717"/>
    <mergeCell ref="L1716:M1717"/>
    <mergeCell ref="C1717:D1717"/>
    <mergeCell ref="F1716:F1717"/>
    <mergeCell ref="AL1716:AM1717"/>
    <mergeCell ref="AJ1716:AK1717"/>
    <mergeCell ref="BL1716:BN1717"/>
    <mergeCell ref="BJ1716:BK1717"/>
    <mergeCell ref="BH1716:BI1717"/>
    <mergeCell ref="BF1716:BG1717"/>
    <mergeCell ref="BD1716:BE1717"/>
    <mergeCell ref="BB1716:BC1717"/>
    <mergeCell ref="AZ1716:BA1717"/>
    <mergeCell ref="AX1716:AY1717"/>
    <mergeCell ref="AV1716:AW1717"/>
    <mergeCell ref="AH1714:AI1715"/>
    <mergeCell ref="AF1714:AG1715"/>
    <mergeCell ref="AD1714:AE1715"/>
    <mergeCell ref="AB1714:AC1715"/>
    <mergeCell ref="Z1714:AA1715"/>
    <mergeCell ref="X1714:Y1715"/>
    <mergeCell ref="AJ1712:AK1713"/>
    <mergeCell ref="AH1712:AI1713"/>
    <mergeCell ref="AF1712:AG1713"/>
    <mergeCell ref="AD1712:AE1713"/>
    <mergeCell ref="AB1712:AC1713"/>
    <mergeCell ref="X1712:Y1713"/>
    <mergeCell ref="V1712:W1713"/>
    <mergeCell ref="T1712:U1713"/>
    <mergeCell ref="R1712:S1713"/>
    <mergeCell ref="P1712:Q1713"/>
    <mergeCell ref="AT1712:AU1713"/>
    <mergeCell ref="AR1712:AS1713"/>
    <mergeCell ref="AP1712:AQ1713"/>
    <mergeCell ref="AN1712:AO1713"/>
    <mergeCell ref="AL1712:AM1713"/>
    <mergeCell ref="Z1712:AA1713"/>
    <mergeCell ref="AR1714:AS1715"/>
    <mergeCell ref="AP1714:AQ1715"/>
    <mergeCell ref="AN1714:AO1715"/>
    <mergeCell ref="AL1714:AM1715"/>
    <mergeCell ref="AJ1714:AK1715"/>
    <mergeCell ref="L1712:M1713"/>
    <mergeCell ref="J1712:K1713"/>
    <mergeCell ref="N1712:O1713"/>
    <mergeCell ref="C1713:D1713"/>
    <mergeCell ref="H1712:I1713"/>
    <mergeCell ref="F1712:F1713"/>
    <mergeCell ref="E1712:E1713"/>
    <mergeCell ref="AF1718:AG1719"/>
    <mergeCell ref="AD1718:AE1719"/>
    <mergeCell ref="AB1718:AC1719"/>
    <mergeCell ref="N1819:O1820"/>
    <mergeCell ref="L1819:M1820"/>
    <mergeCell ref="J1819:K1820"/>
    <mergeCell ref="H1819:I1820"/>
    <mergeCell ref="AD1819:AE1820"/>
    <mergeCell ref="AB1819:AC1820"/>
    <mergeCell ref="Z1819:AA1820"/>
    <mergeCell ref="X1819:Y1820"/>
    <mergeCell ref="V1819:W1820"/>
    <mergeCell ref="T1819:U1820"/>
    <mergeCell ref="AP1819:AQ1820"/>
    <mergeCell ref="AN1819:AO1820"/>
    <mergeCell ref="AL1819:AM1820"/>
    <mergeCell ref="AJ1819:AK1820"/>
    <mergeCell ref="AH1819:AI1820"/>
    <mergeCell ref="AF1819:AG1820"/>
    <mergeCell ref="BB1819:BC1820"/>
    <mergeCell ref="AZ1819:BA1820"/>
    <mergeCell ref="AX1819:AY1820"/>
    <mergeCell ref="AV1819:AW1820"/>
    <mergeCell ref="AT1819:AU1820"/>
    <mergeCell ref="AR1819:AS1820"/>
    <mergeCell ref="N1811:O1812"/>
    <mergeCell ref="L1811:M1812"/>
    <mergeCell ref="J1811:K1812"/>
    <mergeCell ref="H1811:I1812"/>
    <mergeCell ref="BJ1801:BK1802"/>
    <mergeCell ref="BH1801:BI1802"/>
    <mergeCell ref="BF1801:BG1802"/>
    <mergeCell ref="BD1801:BE1802"/>
    <mergeCell ref="BB1801:BC1802"/>
    <mergeCell ref="AZ1801:BA1802"/>
    <mergeCell ref="AB1803:AC1804"/>
    <mergeCell ref="AX1803:AY1804"/>
    <mergeCell ref="AV1803:AW1804"/>
    <mergeCell ref="AT1803:AU1804"/>
    <mergeCell ref="AR1803:AS1804"/>
    <mergeCell ref="AP1803:AQ1804"/>
    <mergeCell ref="AN1803:AO1804"/>
    <mergeCell ref="N1799:O1800"/>
    <mergeCell ref="L1799:M1800"/>
    <mergeCell ref="J1799:K1800"/>
    <mergeCell ref="H1799:I1800"/>
    <mergeCell ref="BD1789:BE1790"/>
    <mergeCell ref="BB1789:BC1790"/>
    <mergeCell ref="AZ1789:BA1790"/>
    <mergeCell ref="AV1791:AW1792"/>
    <mergeCell ref="AT1791:AU1792"/>
    <mergeCell ref="AR1791:AS1792"/>
    <mergeCell ref="AP1791:AQ1792"/>
    <mergeCell ref="AN1791:AO1792"/>
    <mergeCell ref="H1787:I1788"/>
    <mergeCell ref="AP1718:AQ1719"/>
    <mergeCell ref="AN1718:AO1719"/>
    <mergeCell ref="AL1718:AM1719"/>
    <mergeCell ref="AJ1718:AK1719"/>
    <mergeCell ref="J1722:K1723"/>
    <mergeCell ref="H1722:I1723"/>
    <mergeCell ref="J1724:K1725"/>
    <mergeCell ref="H1724:I1725"/>
    <mergeCell ref="J1726:K1727"/>
    <mergeCell ref="B1809:B1810"/>
    <mergeCell ref="C1813:D1813"/>
    <mergeCell ref="B1821:C1821"/>
    <mergeCell ref="BL1819:BN1820"/>
    <mergeCell ref="BJ1819:BK1820"/>
    <mergeCell ref="BH1819:BI1820"/>
    <mergeCell ref="BF1819:BG1820"/>
    <mergeCell ref="BD1819:BE1820"/>
    <mergeCell ref="X1821:Y1821"/>
    <mergeCell ref="V1821:W1821"/>
    <mergeCell ref="T1821:U1821"/>
    <mergeCell ref="R1821:S1821"/>
    <mergeCell ref="P1821:Q1821"/>
    <mergeCell ref="N1821:O1821"/>
    <mergeCell ref="AJ1821:AK1821"/>
    <mergeCell ref="AH1821:AI1821"/>
    <mergeCell ref="AF1821:AG1821"/>
    <mergeCell ref="AD1821:AE1821"/>
    <mergeCell ref="AB1821:AC1821"/>
    <mergeCell ref="Z1821:AA1821"/>
    <mergeCell ref="AV1821:AW1821"/>
    <mergeCell ref="AT1821:AU1821"/>
    <mergeCell ref="AR1821:AS1821"/>
    <mergeCell ref="AP1821:AQ1821"/>
    <mergeCell ref="AN1821:AO1821"/>
    <mergeCell ref="AL1821:AM1821"/>
    <mergeCell ref="B1817:B1818"/>
    <mergeCell ref="C1817:D1817"/>
    <mergeCell ref="E1817:E1818"/>
    <mergeCell ref="F1817:F1818"/>
    <mergeCell ref="G1817:G1818"/>
    <mergeCell ref="H1817:I1818"/>
    <mergeCell ref="J1817:K1818"/>
    <mergeCell ref="L1817:M1818"/>
    <mergeCell ref="N1817:O1818"/>
    <mergeCell ref="BD1821:BE1821"/>
    <mergeCell ref="BB1821:BC1821"/>
    <mergeCell ref="D1819:E1820"/>
    <mergeCell ref="B1819:C1820"/>
    <mergeCell ref="P1817:Q1818"/>
    <mergeCell ref="R1817:S1818"/>
    <mergeCell ref="T1817:U1818"/>
    <mergeCell ref="V1817:W1818"/>
    <mergeCell ref="B1815:B1816"/>
    <mergeCell ref="C1815:D1815"/>
    <mergeCell ref="E1815:E1816"/>
    <mergeCell ref="F1815:F1816"/>
    <mergeCell ref="G1815:G1816"/>
    <mergeCell ref="H1815:I1816"/>
    <mergeCell ref="BJ1813:BK1814"/>
    <mergeCell ref="BH1813:BI1814"/>
    <mergeCell ref="BF1813:BG1814"/>
    <mergeCell ref="BD1813:BE1814"/>
    <mergeCell ref="BB1813:BC1814"/>
    <mergeCell ref="AZ1813:BA1814"/>
    <mergeCell ref="R1819:S1820"/>
    <mergeCell ref="P1819:Q1820"/>
    <mergeCell ref="AD1817:AE1818"/>
    <mergeCell ref="AF1817:AG1818"/>
    <mergeCell ref="AH1817:AI1818"/>
    <mergeCell ref="AJ1817:AK1818"/>
    <mergeCell ref="AL1817:AM1818"/>
    <mergeCell ref="AN1817:AO1818"/>
    <mergeCell ref="AP1817:AQ1818"/>
    <mergeCell ref="B1813:B1814"/>
    <mergeCell ref="C1812:D1812"/>
    <mergeCell ref="BL1811:BN1812"/>
    <mergeCell ref="BJ1811:BK1812"/>
    <mergeCell ref="BH1811:BI1812"/>
    <mergeCell ref="BF1811:BG1812"/>
    <mergeCell ref="BD1811:BE1812"/>
    <mergeCell ref="BB1811:BC1812"/>
    <mergeCell ref="AZ1811:BA1812"/>
    <mergeCell ref="N1813:O1814"/>
    <mergeCell ref="L1813:M1814"/>
    <mergeCell ref="J1813:K1814"/>
    <mergeCell ref="H1813:I1814"/>
    <mergeCell ref="F1813:F1814"/>
    <mergeCell ref="E1813:E1814"/>
    <mergeCell ref="G1813:G1814"/>
    <mergeCell ref="Z1813:AA1814"/>
    <mergeCell ref="X1813:Y1814"/>
    <mergeCell ref="V1813:W1814"/>
    <mergeCell ref="T1813:U1814"/>
    <mergeCell ref="R1813:S1814"/>
    <mergeCell ref="P1813:Q1814"/>
    <mergeCell ref="AL1813:AM1814"/>
    <mergeCell ref="AJ1813:AK1814"/>
    <mergeCell ref="AH1813:AI1814"/>
    <mergeCell ref="AF1813:AG1814"/>
    <mergeCell ref="AD1813:AE1814"/>
    <mergeCell ref="AB1813:AC1814"/>
    <mergeCell ref="AX1813:AY1814"/>
    <mergeCell ref="AV1813:AW1814"/>
    <mergeCell ref="AT1813:AU1814"/>
    <mergeCell ref="AR1813:AS1814"/>
    <mergeCell ref="AP1813:AQ1814"/>
    <mergeCell ref="AN1813:AO1814"/>
    <mergeCell ref="C1811:D1811"/>
    <mergeCell ref="B1811:B1812"/>
    <mergeCell ref="C1814:D1814"/>
    <mergeCell ref="BL1813:BN1814"/>
    <mergeCell ref="N1809:O1810"/>
    <mergeCell ref="L1809:M1810"/>
    <mergeCell ref="J1809:K1810"/>
    <mergeCell ref="H1809:I1810"/>
    <mergeCell ref="F1809:F1810"/>
    <mergeCell ref="E1809:E1810"/>
    <mergeCell ref="G1809:G1810"/>
    <mergeCell ref="Z1809:AA1810"/>
    <mergeCell ref="X1809:Y1810"/>
    <mergeCell ref="V1809:W1810"/>
    <mergeCell ref="T1809:U1810"/>
    <mergeCell ref="R1809:S1810"/>
    <mergeCell ref="P1809:Q1810"/>
    <mergeCell ref="AL1809:AM1810"/>
    <mergeCell ref="AJ1809:AK1810"/>
    <mergeCell ref="AH1809:AI1810"/>
    <mergeCell ref="AF1809:AG1810"/>
    <mergeCell ref="AD1809:AE1810"/>
    <mergeCell ref="AB1809:AC1810"/>
    <mergeCell ref="AX1809:AY1810"/>
    <mergeCell ref="AV1809:AW1810"/>
    <mergeCell ref="AT1809:AU1810"/>
    <mergeCell ref="AR1809:AS1810"/>
    <mergeCell ref="AP1809:AQ1810"/>
    <mergeCell ref="AN1809:AO1810"/>
    <mergeCell ref="C1807:D1807"/>
    <mergeCell ref="F1811:F1812"/>
    <mergeCell ref="E1811:E1812"/>
    <mergeCell ref="G1811:G1812"/>
    <mergeCell ref="Z1811:AA1812"/>
    <mergeCell ref="X1811:Y1812"/>
    <mergeCell ref="V1811:W1812"/>
    <mergeCell ref="T1811:U1812"/>
    <mergeCell ref="R1811:S1812"/>
    <mergeCell ref="P1811:Q1812"/>
    <mergeCell ref="AL1811:AM1812"/>
    <mergeCell ref="AJ1811:AK1812"/>
    <mergeCell ref="AH1811:AI1812"/>
    <mergeCell ref="AF1811:AG1812"/>
    <mergeCell ref="AD1811:AE1812"/>
    <mergeCell ref="AB1811:AC1812"/>
    <mergeCell ref="AX1811:AY1812"/>
    <mergeCell ref="AV1811:AW1812"/>
    <mergeCell ref="AT1811:AU1812"/>
    <mergeCell ref="AR1811:AS1812"/>
    <mergeCell ref="AP1811:AQ1812"/>
    <mergeCell ref="AN1811:AO1812"/>
    <mergeCell ref="C1809:D1809"/>
    <mergeCell ref="C1810:D1810"/>
    <mergeCell ref="BL1809:BN1810"/>
    <mergeCell ref="BJ1809:BK1810"/>
    <mergeCell ref="BH1809:BI1810"/>
    <mergeCell ref="BF1809:BG1810"/>
    <mergeCell ref="BD1809:BE1810"/>
    <mergeCell ref="BB1809:BC1810"/>
    <mergeCell ref="AZ1809:BA1810"/>
    <mergeCell ref="AN1805:AO1806"/>
    <mergeCell ref="C1803:D1803"/>
    <mergeCell ref="B1803:B1804"/>
    <mergeCell ref="C1806:D1806"/>
    <mergeCell ref="BL1805:BN1806"/>
    <mergeCell ref="BJ1805:BK1806"/>
    <mergeCell ref="BH1805:BI1806"/>
    <mergeCell ref="BF1805:BG1806"/>
    <mergeCell ref="BD1805:BE1806"/>
    <mergeCell ref="BB1805:BC1806"/>
    <mergeCell ref="AZ1805:BA1806"/>
    <mergeCell ref="N1807:O1808"/>
    <mergeCell ref="L1807:M1808"/>
    <mergeCell ref="J1807:K1808"/>
    <mergeCell ref="H1807:I1808"/>
    <mergeCell ref="F1807:F1808"/>
    <mergeCell ref="E1807:E1808"/>
    <mergeCell ref="G1807:G1808"/>
    <mergeCell ref="Z1807:AA1808"/>
    <mergeCell ref="X1807:Y1808"/>
    <mergeCell ref="V1807:W1808"/>
    <mergeCell ref="T1807:U1808"/>
    <mergeCell ref="R1807:S1808"/>
    <mergeCell ref="P1807:Q1808"/>
    <mergeCell ref="AL1807:AM1808"/>
    <mergeCell ref="AJ1807:AK1808"/>
    <mergeCell ref="AH1807:AI1808"/>
    <mergeCell ref="AF1807:AG1808"/>
    <mergeCell ref="AD1807:AE1808"/>
    <mergeCell ref="AB1807:AC1808"/>
    <mergeCell ref="AX1807:AY1808"/>
    <mergeCell ref="AV1807:AW1808"/>
    <mergeCell ref="AT1807:AU1808"/>
    <mergeCell ref="AR1807:AS1808"/>
    <mergeCell ref="AP1807:AQ1808"/>
    <mergeCell ref="AN1807:AO1808"/>
    <mergeCell ref="C1805:D1805"/>
    <mergeCell ref="N1803:O1804"/>
    <mergeCell ref="L1803:M1804"/>
    <mergeCell ref="J1803:K1804"/>
    <mergeCell ref="H1803:I1804"/>
    <mergeCell ref="F1803:F1804"/>
    <mergeCell ref="E1803:E1804"/>
    <mergeCell ref="G1803:G1804"/>
    <mergeCell ref="Z1803:AA1804"/>
    <mergeCell ref="X1803:Y1804"/>
    <mergeCell ref="V1803:W1804"/>
    <mergeCell ref="T1803:U1804"/>
    <mergeCell ref="R1803:S1804"/>
    <mergeCell ref="P1803:Q1804"/>
    <mergeCell ref="AL1803:AM1804"/>
    <mergeCell ref="AJ1803:AK1804"/>
    <mergeCell ref="AH1803:AI1804"/>
    <mergeCell ref="AF1803:AG1804"/>
    <mergeCell ref="AD1803:AE1804"/>
    <mergeCell ref="C1808:D1808"/>
    <mergeCell ref="B1805:B1806"/>
    <mergeCell ref="C1804:D1804"/>
    <mergeCell ref="BJ1803:BK1804"/>
    <mergeCell ref="BH1803:BI1804"/>
    <mergeCell ref="BF1803:BG1804"/>
    <mergeCell ref="BD1803:BE1804"/>
    <mergeCell ref="BB1803:BC1804"/>
    <mergeCell ref="AZ1803:BA1804"/>
    <mergeCell ref="N1805:O1806"/>
    <mergeCell ref="L1805:M1806"/>
    <mergeCell ref="J1805:K1806"/>
    <mergeCell ref="H1805:I1806"/>
    <mergeCell ref="F1805:F1806"/>
    <mergeCell ref="E1805:E1806"/>
    <mergeCell ref="G1805:G1806"/>
    <mergeCell ref="Z1805:AA1806"/>
    <mergeCell ref="X1805:Y1806"/>
    <mergeCell ref="V1805:W1806"/>
    <mergeCell ref="T1805:U1806"/>
    <mergeCell ref="R1805:S1806"/>
    <mergeCell ref="P1805:Q1806"/>
    <mergeCell ref="AL1805:AM1806"/>
    <mergeCell ref="AJ1805:AK1806"/>
    <mergeCell ref="AH1805:AI1806"/>
    <mergeCell ref="AF1805:AG1806"/>
    <mergeCell ref="AD1805:AE1806"/>
    <mergeCell ref="AB1805:AC1806"/>
    <mergeCell ref="AX1805:AY1806"/>
    <mergeCell ref="AV1805:AW1806"/>
    <mergeCell ref="AT1805:AU1806"/>
    <mergeCell ref="AR1805:AS1806"/>
    <mergeCell ref="AP1805:AQ1806"/>
    <mergeCell ref="B1807:B1808"/>
    <mergeCell ref="BJ1807:BK1808"/>
    <mergeCell ref="BH1807:BI1808"/>
    <mergeCell ref="BF1807:BG1808"/>
    <mergeCell ref="BD1807:BE1808"/>
    <mergeCell ref="BB1807:BC1808"/>
    <mergeCell ref="AZ1807:BA1808"/>
    <mergeCell ref="F1799:F1800"/>
    <mergeCell ref="E1799:E1800"/>
    <mergeCell ref="G1799:G1800"/>
    <mergeCell ref="Z1799:AA1800"/>
    <mergeCell ref="X1799:Y1800"/>
    <mergeCell ref="V1799:W1800"/>
    <mergeCell ref="T1799:U1800"/>
    <mergeCell ref="R1799:S1800"/>
    <mergeCell ref="P1799:Q1800"/>
    <mergeCell ref="AL1799:AM1800"/>
    <mergeCell ref="AJ1799:AK1800"/>
    <mergeCell ref="AH1799:AI1800"/>
    <mergeCell ref="AF1799:AG1800"/>
    <mergeCell ref="AD1799:AE1800"/>
    <mergeCell ref="AB1799:AC1800"/>
    <mergeCell ref="AX1799:AY1800"/>
    <mergeCell ref="AV1799:AW1800"/>
    <mergeCell ref="AT1799:AU1800"/>
    <mergeCell ref="AR1799:AS1800"/>
    <mergeCell ref="AP1799:AQ1800"/>
    <mergeCell ref="AN1799:AO1800"/>
    <mergeCell ref="C1797:D1797"/>
    <mergeCell ref="B1801:B1802"/>
    <mergeCell ref="C1800:D1800"/>
    <mergeCell ref="BL1799:BN1800"/>
    <mergeCell ref="BJ1799:BK1800"/>
    <mergeCell ref="BH1799:BI1800"/>
    <mergeCell ref="BF1799:BG1800"/>
    <mergeCell ref="BD1799:BE1800"/>
    <mergeCell ref="BB1799:BC1800"/>
    <mergeCell ref="AZ1799:BA1800"/>
    <mergeCell ref="N1801:O1802"/>
    <mergeCell ref="L1801:M1802"/>
    <mergeCell ref="J1801:K1802"/>
    <mergeCell ref="H1801:I1802"/>
    <mergeCell ref="F1801:F1802"/>
    <mergeCell ref="E1801:E1802"/>
    <mergeCell ref="G1801:G1802"/>
    <mergeCell ref="Z1801:AA1802"/>
    <mergeCell ref="X1801:Y1802"/>
    <mergeCell ref="V1801:W1802"/>
    <mergeCell ref="T1801:U1802"/>
    <mergeCell ref="R1801:S1802"/>
    <mergeCell ref="P1801:Q1802"/>
    <mergeCell ref="AL1801:AM1802"/>
    <mergeCell ref="AJ1801:AK1802"/>
    <mergeCell ref="AH1801:AI1802"/>
    <mergeCell ref="AF1801:AG1802"/>
    <mergeCell ref="AD1801:AE1802"/>
    <mergeCell ref="AB1801:AC1802"/>
    <mergeCell ref="AX1801:AY1802"/>
    <mergeCell ref="AV1801:AW1802"/>
    <mergeCell ref="AT1801:AU1802"/>
    <mergeCell ref="AR1801:AS1802"/>
    <mergeCell ref="AP1801:AQ1802"/>
    <mergeCell ref="AN1801:AO1802"/>
    <mergeCell ref="C1799:D1799"/>
    <mergeCell ref="B1799:B1800"/>
    <mergeCell ref="C1802:D1802"/>
    <mergeCell ref="BL1801:BN1802"/>
    <mergeCell ref="B1797:B1798"/>
    <mergeCell ref="C1801:D1801"/>
    <mergeCell ref="C1796:D1796"/>
    <mergeCell ref="BL1795:BN1796"/>
    <mergeCell ref="BJ1795:BK1796"/>
    <mergeCell ref="BH1795:BI1796"/>
    <mergeCell ref="BF1795:BG1796"/>
    <mergeCell ref="BD1795:BE1796"/>
    <mergeCell ref="BB1795:BC1796"/>
    <mergeCell ref="AZ1795:BA1796"/>
    <mergeCell ref="N1797:O1798"/>
    <mergeCell ref="L1797:M1798"/>
    <mergeCell ref="J1797:K1798"/>
    <mergeCell ref="H1797:I1798"/>
    <mergeCell ref="F1797:F1798"/>
    <mergeCell ref="E1797:E1798"/>
    <mergeCell ref="G1797:G1798"/>
    <mergeCell ref="Z1797:AA1798"/>
    <mergeCell ref="X1797:Y1798"/>
    <mergeCell ref="V1797:W1798"/>
    <mergeCell ref="T1797:U1798"/>
    <mergeCell ref="R1797:S1798"/>
    <mergeCell ref="P1797:Q1798"/>
    <mergeCell ref="AL1797:AM1798"/>
    <mergeCell ref="AJ1797:AK1798"/>
    <mergeCell ref="AH1797:AI1798"/>
    <mergeCell ref="AF1797:AG1798"/>
    <mergeCell ref="AD1797:AE1798"/>
    <mergeCell ref="AB1797:AC1798"/>
    <mergeCell ref="AX1797:AY1798"/>
    <mergeCell ref="AV1797:AW1798"/>
    <mergeCell ref="AT1797:AU1798"/>
    <mergeCell ref="AR1797:AS1798"/>
    <mergeCell ref="AP1797:AQ1798"/>
    <mergeCell ref="AN1797:AO1798"/>
    <mergeCell ref="C1795:D1795"/>
    <mergeCell ref="B1795:B1796"/>
    <mergeCell ref="C1798:D1798"/>
    <mergeCell ref="BL1797:BN1798"/>
    <mergeCell ref="BJ1797:BK1798"/>
    <mergeCell ref="BH1797:BI1798"/>
    <mergeCell ref="BF1797:BG1798"/>
    <mergeCell ref="BD1797:BE1798"/>
    <mergeCell ref="BB1797:BC1798"/>
    <mergeCell ref="AZ1797:BA1798"/>
    <mergeCell ref="B1791:B1792"/>
    <mergeCell ref="C1794:D1794"/>
    <mergeCell ref="BL1793:BN1794"/>
    <mergeCell ref="BJ1793:BK1794"/>
    <mergeCell ref="BH1793:BI1794"/>
    <mergeCell ref="BF1793:BG1794"/>
    <mergeCell ref="BD1793:BE1794"/>
    <mergeCell ref="BB1793:BC1794"/>
    <mergeCell ref="AZ1793:BA1794"/>
    <mergeCell ref="N1795:O1796"/>
    <mergeCell ref="L1795:M1796"/>
    <mergeCell ref="J1795:K1796"/>
    <mergeCell ref="H1795:I1796"/>
    <mergeCell ref="F1795:F1796"/>
    <mergeCell ref="E1795:E1796"/>
    <mergeCell ref="G1795:G1796"/>
    <mergeCell ref="Z1795:AA1796"/>
    <mergeCell ref="X1795:Y1796"/>
    <mergeCell ref="V1795:W1796"/>
    <mergeCell ref="T1795:U1796"/>
    <mergeCell ref="R1795:S1796"/>
    <mergeCell ref="P1795:Q1796"/>
    <mergeCell ref="AL1795:AM1796"/>
    <mergeCell ref="AJ1795:AK1796"/>
    <mergeCell ref="AH1795:AI1796"/>
    <mergeCell ref="AF1795:AG1796"/>
    <mergeCell ref="AD1795:AE1796"/>
    <mergeCell ref="AB1795:AC1796"/>
    <mergeCell ref="AX1795:AY1796"/>
    <mergeCell ref="AV1795:AW1796"/>
    <mergeCell ref="AT1795:AU1796"/>
    <mergeCell ref="AR1795:AS1796"/>
    <mergeCell ref="AP1795:AQ1796"/>
    <mergeCell ref="AN1795:AO1796"/>
    <mergeCell ref="C1793:D1793"/>
    <mergeCell ref="N1791:O1792"/>
    <mergeCell ref="L1791:M1792"/>
    <mergeCell ref="J1791:K1792"/>
    <mergeCell ref="H1791:I1792"/>
    <mergeCell ref="F1791:F1792"/>
    <mergeCell ref="E1791:E1792"/>
    <mergeCell ref="G1791:G1792"/>
    <mergeCell ref="Z1791:AA1792"/>
    <mergeCell ref="X1791:Y1792"/>
    <mergeCell ref="V1791:W1792"/>
    <mergeCell ref="T1791:U1792"/>
    <mergeCell ref="R1791:S1792"/>
    <mergeCell ref="P1791:Q1792"/>
    <mergeCell ref="AL1791:AM1792"/>
    <mergeCell ref="AJ1791:AK1792"/>
    <mergeCell ref="AH1791:AI1792"/>
    <mergeCell ref="AF1791:AG1792"/>
    <mergeCell ref="AD1791:AE1792"/>
    <mergeCell ref="AB1791:AC1792"/>
    <mergeCell ref="AX1791:AY1792"/>
    <mergeCell ref="B1793:B1794"/>
    <mergeCell ref="C1792:D1792"/>
    <mergeCell ref="BL1791:BN1792"/>
    <mergeCell ref="BJ1791:BK1792"/>
    <mergeCell ref="BH1791:BI1792"/>
    <mergeCell ref="BF1791:BG1792"/>
    <mergeCell ref="BD1791:BE1792"/>
    <mergeCell ref="BB1791:BC1792"/>
    <mergeCell ref="AZ1791:BA1792"/>
    <mergeCell ref="N1793:O1794"/>
    <mergeCell ref="L1793:M1794"/>
    <mergeCell ref="J1793:K1794"/>
    <mergeCell ref="H1793:I1794"/>
    <mergeCell ref="F1793:F1794"/>
    <mergeCell ref="E1793:E1794"/>
    <mergeCell ref="G1793:G1794"/>
    <mergeCell ref="Z1793:AA1794"/>
    <mergeCell ref="X1793:Y1794"/>
    <mergeCell ref="V1793:W1794"/>
    <mergeCell ref="T1793:U1794"/>
    <mergeCell ref="R1793:S1794"/>
    <mergeCell ref="P1793:Q1794"/>
    <mergeCell ref="AL1793:AM1794"/>
    <mergeCell ref="AJ1793:AK1794"/>
    <mergeCell ref="AH1793:AI1794"/>
    <mergeCell ref="AF1793:AG1794"/>
    <mergeCell ref="AD1793:AE1794"/>
    <mergeCell ref="AB1793:AC1794"/>
    <mergeCell ref="AX1793:AY1794"/>
    <mergeCell ref="AV1793:AW1794"/>
    <mergeCell ref="AT1793:AU1794"/>
    <mergeCell ref="AR1793:AS1794"/>
    <mergeCell ref="AP1793:AQ1794"/>
    <mergeCell ref="AN1793:AO1794"/>
    <mergeCell ref="C1791:D1791"/>
    <mergeCell ref="F1787:F1788"/>
    <mergeCell ref="E1787:E1788"/>
    <mergeCell ref="G1787:G1788"/>
    <mergeCell ref="Z1787:AA1788"/>
    <mergeCell ref="X1787:Y1788"/>
    <mergeCell ref="V1787:W1788"/>
    <mergeCell ref="T1787:U1788"/>
    <mergeCell ref="R1787:S1788"/>
    <mergeCell ref="P1787:Q1788"/>
    <mergeCell ref="AL1787:AM1788"/>
    <mergeCell ref="AJ1787:AK1788"/>
    <mergeCell ref="AH1787:AI1788"/>
    <mergeCell ref="AF1787:AG1788"/>
    <mergeCell ref="AD1787:AE1788"/>
    <mergeCell ref="AB1787:AC1788"/>
    <mergeCell ref="AX1787:AY1788"/>
    <mergeCell ref="AV1787:AW1788"/>
    <mergeCell ref="AT1787:AU1788"/>
    <mergeCell ref="AR1787:AS1788"/>
    <mergeCell ref="AP1787:AQ1788"/>
    <mergeCell ref="AN1787:AO1788"/>
    <mergeCell ref="C1785:D1785"/>
    <mergeCell ref="B1789:B1790"/>
    <mergeCell ref="C1788:D1788"/>
    <mergeCell ref="BL1787:BN1788"/>
    <mergeCell ref="BJ1787:BK1788"/>
    <mergeCell ref="BH1787:BI1788"/>
    <mergeCell ref="BF1787:BG1788"/>
    <mergeCell ref="BD1787:BE1788"/>
    <mergeCell ref="BB1787:BC1788"/>
    <mergeCell ref="AZ1787:BA1788"/>
    <mergeCell ref="N1789:O1790"/>
    <mergeCell ref="L1789:M1790"/>
    <mergeCell ref="J1789:K1790"/>
    <mergeCell ref="H1789:I1790"/>
    <mergeCell ref="F1789:F1790"/>
    <mergeCell ref="E1789:E1790"/>
    <mergeCell ref="G1789:G1790"/>
    <mergeCell ref="Z1789:AA1790"/>
    <mergeCell ref="X1789:Y1790"/>
    <mergeCell ref="V1789:W1790"/>
    <mergeCell ref="T1789:U1790"/>
    <mergeCell ref="R1789:S1790"/>
    <mergeCell ref="P1789:Q1790"/>
    <mergeCell ref="AL1789:AM1790"/>
    <mergeCell ref="AJ1789:AK1790"/>
    <mergeCell ref="AH1789:AI1790"/>
    <mergeCell ref="AF1789:AG1790"/>
    <mergeCell ref="AD1789:AE1790"/>
    <mergeCell ref="AB1789:AC1790"/>
    <mergeCell ref="AX1789:AY1790"/>
    <mergeCell ref="AV1789:AW1790"/>
    <mergeCell ref="AT1789:AU1790"/>
    <mergeCell ref="AR1789:AS1790"/>
    <mergeCell ref="AP1789:AQ1790"/>
    <mergeCell ref="AN1789:AO1790"/>
    <mergeCell ref="C1787:D1787"/>
    <mergeCell ref="B1787:B1788"/>
    <mergeCell ref="C1790:D1790"/>
    <mergeCell ref="BL1789:BN1790"/>
    <mergeCell ref="BJ1789:BK1790"/>
    <mergeCell ref="BH1789:BI1790"/>
    <mergeCell ref="BF1789:BG1790"/>
    <mergeCell ref="C1789:D1789"/>
    <mergeCell ref="BH1781:BI1782"/>
    <mergeCell ref="BF1781:BG1782"/>
    <mergeCell ref="BD1781:BE1782"/>
    <mergeCell ref="AF1783:AG1784"/>
    <mergeCell ref="P1783:Q1784"/>
    <mergeCell ref="N1783:O1784"/>
    <mergeCell ref="L1783:M1784"/>
    <mergeCell ref="J1783:K1784"/>
    <mergeCell ref="H1783:I1784"/>
    <mergeCell ref="AD1783:AE1784"/>
    <mergeCell ref="AB1783:AC1784"/>
    <mergeCell ref="Z1783:AA1784"/>
    <mergeCell ref="X1783:Y1784"/>
    <mergeCell ref="AX1783:AY1784"/>
    <mergeCell ref="AV1783:AW1784"/>
    <mergeCell ref="AT1783:AU1784"/>
    <mergeCell ref="AR1783:AS1784"/>
    <mergeCell ref="T1783:U1784"/>
    <mergeCell ref="AP1783:AQ1784"/>
    <mergeCell ref="AN1783:AO1784"/>
    <mergeCell ref="AL1783:AM1784"/>
    <mergeCell ref="AJ1783:AK1784"/>
    <mergeCell ref="AH1783:AI1784"/>
    <mergeCell ref="B1785:B1786"/>
    <mergeCell ref="C1784:D1784"/>
    <mergeCell ref="BL1783:BN1784"/>
    <mergeCell ref="BJ1783:BK1784"/>
    <mergeCell ref="BH1783:BI1784"/>
    <mergeCell ref="BF1783:BG1784"/>
    <mergeCell ref="BD1783:BE1784"/>
    <mergeCell ref="BB1783:BC1784"/>
    <mergeCell ref="AZ1783:BA1784"/>
    <mergeCell ref="N1785:O1786"/>
    <mergeCell ref="L1785:M1786"/>
    <mergeCell ref="J1785:K1786"/>
    <mergeCell ref="H1785:I1786"/>
    <mergeCell ref="F1785:F1786"/>
    <mergeCell ref="E1785:E1786"/>
    <mergeCell ref="Z1785:AA1786"/>
    <mergeCell ref="X1785:Y1786"/>
    <mergeCell ref="V1785:W1786"/>
    <mergeCell ref="T1785:U1786"/>
    <mergeCell ref="R1785:S1786"/>
    <mergeCell ref="P1785:Q1786"/>
    <mergeCell ref="AL1785:AM1786"/>
    <mergeCell ref="AJ1785:AK1786"/>
    <mergeCell ref="AH1785:AI1786"/>
    <mergeCell ref="AF1785:AG1786"/>
    <mergeCell ref="AD1785:AE1786"/>
    <mergeCell ref="AB1785:AC1786"/>
    <mergeCell ref="AX1785:AY1786"/>
    <mergeCell ref="AV1785:AW1786"/>
    <mergeCell ref="AT1785:AU1786"/>
    <mergeCell ref="AR1785:AS1786"/>
    <mergeCell ref="AP1785:AQ1786"/>
    <mergeCell ref="AN1785:AO1786"/>
    <mergeCell ref="C1786:D1786"/>
    <mergeCell ref="BL1785:BN1786"/>
    <mergeCell ref="BJ1785:BK1786"/>
    <mergeCell ref="BH1785:BI1786"/>
    <mergeCell ref="BF1785:BG1786"/>
    <mergeCell ref="BD1785:BE1786"/>
    <mergeCell ref="BB1785:BC1786"/>
    <mergeCell ref="AZ1785:BA1786"/>
    <mergeCell ref="BJ1777:BK1778"/>
    <mergeCell ref="BH1777:BI1778"/>
    <mergeCell ref="BF1777:BG1778"/>
    <mergeCell ref="BD1777:BE1778"/>
    <mergeCell ref="R1779:S1780"/>
    <mergeCell ref="P1779:Q1780"/>
    <mergeCell ref="N1779:O1780"/>
    <mergeCell ref="L1779:M1780"/>
    <mergeCell ref="J1779:K1780"/>
    <mergeCell ref="H1779:I1780"/>
    <mergeCell ref="AD1779:AE1780"/>
    <mergeCell ref="AB1779:AC1780"/>
    <mergeCell ref="Z1779:AA1780"/>
    <mergeCell ref="X1779:Y1780"/>
    <mergeCell ref="V1779:W1780"/>
    <mergeCell ref="T1779:U1780"/>
    <mergeCell ref="AP1779:AQ1780"/>
    <mergeCell ref="AN1779:AO1780"/>
    <mergeCell ref="AL1779:AM1780"/>
    <mergeCell ref="AJ1779:AK1780"/>
    <mergeCell ref="AH1779:AI1780"/>
    <mergeCell ref="AF1779:AG1780"/>
    <mergeCell ref="BB1779:BC1780"/>
    <mergeCell ref="AZ1779:BA1780"/>
    <mergeCell ref="AX1779:AY1780"/>
    <mergeCell ref="AV1779:AW1780"/>
    <mergeCell ref="AT1779:AU1780"/>
    <mergeCell ref="AR1779:AS1780"/>
    <mergeCell ref="E1781:E1782"/>
    <mergeCell ref="C1781:D1781"/>
    <mergeCell ref="B1781:B1782"/>
    <mergeCell ref="C1780:D1780"/>
    <mergeCell ref="BL1779:BN1780"/>
    <mergeCell ref="BJ1779:BK1780"/>
    <mergeCell ref="BH1779:BI1780"/>
    <mergeCell ref="BF1779:BG1780"/>
    <mergeCell ref="BD1779:BE1780"/>
    <mergeCell ref="R1781:S1782"/>
    <mergeCell ref="L1781:M1782"/>
    <mergeCell ref="J1781:K1782"/>
    <mergeCell ref="H1781:I1782"/>
    <mergeCell ref="AD1781:AE1782"/>
    <mergeCell ref="AB1781:AC1782"/>
    <mergeCell ref="Z1781:AA1782"/>
    <mergeCell ref="X1781:Y1782"/>
    <mergeCell ref="V1781:W1782"/>
    <mergeCell ref="AL1781:AM1782"/>
    <mergeCell ref="AJ1781:AK1782"/>
    <mergeCell ref="AH1781:AI1782"/>
    <mergeCell ref="AF1781:AG1782"/>
    <mergeCell ref="P1781:Q1782"/>
    <mergeCell ref="N1781:O1782"/>
    <mergeCell ref="BB1781:BC1782"/>
    <mergeCell ref="AZ1781:BA1782"/>
    <mergeCell ref="AX1781:AY1782"/>
    <mergeCell ref="AV1781:AW1782"/>
    <mergeCell ref="AT1781:AU1782"/>
    <mergeCell ref="AR1781:AS1782"/>
    <mergeCell ref="T1781:U1782"/>
    <mergeCell ref="AP1781:AQ1782"/>
    <mergeCell ref="AN1781:AO1782"/>
    <mergeCell ref="C1782:D1782"/>
    <mergeCell ref="BL1781:BN1782"/>
    <mergeCell ref="BJ1781:BK1782"/>
    <mergeCell ref="BJ1774:BK1774"/>
    <mergeCell ref="BH1774:BI1774"/>
    <mergeCell ref="BF1774:BG1774"/>
    <mergeCell ref="BD1774:BE1774"/>
    <mergeCell ref="BB1774:BC1774"/>
    <mergeCell ref="AZ1774:BA1774"/>
    <mergeCell ref="R1775:S1776"/>
    <mergeCell ref="P1775:Q1776"/>
    <mergeCell ref="N1775:O1776"/>
    <mergeCell ref="AB1775:AC1776"/>
    <mergeCell ref="Z1775:AA1776"/>
    <mergeCell ref="X1775:Y1776"/>
    <mergeCell ref="V1775:W1776"/>
    <mergeCell ref="T1775:U1776"/>
    <mergeCell ref="AP1775:AQ1776"/>
    <mergeCell ref="AN1775:AO1776"/>
    <mergeCell ref="AL1775:AM1776"/>
    <mergeCell ref="AJ1775:AK1776"/>
    <mergeCell ref="AH1775:AI1776"/>
    <mergeCell ref="AF1775:AG1776"/>
    <mergeCell ref="BB1775:BC1776"/>
    <mergeCell ref="AZ1775:BA1776"/>
    <mergeCell ref="AX1775:AY1776"/>
    <mergeCell ref="AV1775:AW1776"/>
    <mergeCell ref="AT1775:AU1776"/>
    <mergeCell ref="AR1775:AS1776"/>
    <mergeCell ref="E1777:E1778"/>
    <mergeCell ref="C1777:D1777"/>
    <mergeCell ref="B1777:B1778"/>
    <mergeCell ref="C1776:D1776"/>
    <mergeCell ref="BL1775:BN1776"/>
    <mergeCell ref="BJ1775:BK1776"/>
    <mergeCell ref="BH1775:BI1776"/>
    <mergeCell ref="BF1775:BG1776"/>
    <mergeCell ref="BD1775:BE1776"/>
    <mergeCell ref="R1777:S1778"/>
    <mergeCell ref="P1777:Q1778"/>
    <mergeCell ref="N1777:O1778"/>
    <mergeCell ref="L1777:M1778"/>
    <mergeCell ref="J1777:K1778"/>
    <mergeCell ref="H1777:I1778"/>
    <mergeCell ref="AD1777:AE1778"/>
    <mergeCell ref="AB1777:AC1778"/>
    <mergeCell ref="Z1777:AA1778"/>
    <mergeCell ref="X1777:Y1778"/>
    <mergeCell ref="V1777:W1778"/>
    <mergeCell ref="T1777:U1778"/>
    <mergeCell ref="AP1777:AQ1778"/>
    <mergeCell ref="AN1777:AO1778"/>
    <mergeCell ref="AL1777:AM1778"/>
    <mergeCell ref="AJ1777:AK1778"/>
    <mergeCell ref="AH1777:AI1778"/>
    <mergeCell ref="AF1777:AG1778"/>
    <mergeCell ref="BB1777:BC1778"/>
    <mergeCell ref="AZ1777:BA1778"/>
    <mergeCell ref="AX1777:AY1778"/>
    <mergeCell ref="AV1777:AW1778"/>
    <mergeCell ref="AT1777:AU1778"/>
    <mergeCell ref="AR1777:AS1778"/>
    <mergeCell ref="C1773:D1774"/>
    <mergeCell ref="T1774:U1774"/>
    <mergeCell ref="R1774:S1774"/>
    <mergeCell ref="P1774:Q1774"/>
    <mergeCell ref="C1778:D1778"/>
    <mergeCell ref="AJ1774:AK1774"/>
    <mergeCell ref="AH1774:AI1774"/>
    <mergeCell ref="V1773:W1774"/>
    <mergeCell ref="P1773:U1773"/>
    <mergeCell ref="AB1773:AG1773"/>
    <mergeCell ref="Z1773:AA1774"/>
    <mergeCell ref="AX1774:AY1774"/>
    <mergeCell ref="AV1774:AW1774"/>
    <mergeCell ref="AT1774:AU1774"/>
    <mergeCell ref="AR1774:AS1774"/>
    <mergeCell ref="AP1774:AQ1774"/>
    <mergeCell ref="AN1774:AO1774"/>
    <mergeCell ref="F1775:F1776"/>
    <mergeCell ref="E1775:E1776"/>
    <mergeCell ref="C1775:D1775"/>
    <mergeCell ref="L1775:M1776"/>
    <mergeCell ref="J1775:K1776"/>
    <mergeCell ref="H1775:I1776"/>
    <mergeCell ref="AD1775:AE1776"/>
    <mergeCell ref="D1882:E1883"/>
    <mergeCell ref="B1882:C1883"/>
    <mergeCell ref="C1877:D1877"/>
    <mergeCell ref="E1876:E1877"/>
    <mergeCell ref="C1876:D1876"/>
    <mergeCell ref="B1876:B1877"/>
    <mergeCell ref="J1876:K1877"/>
    <mergeCell ref="X1882:Y1883"/>
    <mergeCell ref="V1882:W1883"/>
    <mergeCell ref="T1882:U1883"/>
    <mergeCell ref="R1882:S1883"/>
    <mergeCell ref="P1882:Q1883"/>
    <mergeCell ref="N1882:O1883"/>
    <mergeCell ref="AJ1882:AK1883"/>
    <mergeCell ref="AH1882:AI1883"/>
    <mergeCell ref="AF1882:AG1883"/>
    <mergeCell ref="AD1882:AE1883"/>
    <mergeCell ref="AB1882:AC1883"/>
    <mergeCell ref="Z1882:AA1883"/>
    <mergeCell ref="AV1882:AW1883"/>
    <mergeCell ref="AT1882:AU1883"/>
    <mergeCell ref="AR1882:AS1883"/>
    <mergeCell ref="AP1882:AQ1883"/>
    <mergeCell ref="AN1882:AO1883"/>
    <mergeCell ref="AL1882:AM1883"/>
    <mergeCell ref="P1876:Q1877"/>
    <mergeCell ref="N1876:O1877"/>
    <mergeCell ref="L1876:M1877"/>
    <mergeCell ref="AN1876:AO1877"/>
    <mergeCell ref="AL1876:AM1877"/>
    <mergeCell ref="AJ1876:AK1877"/>
    <mergeCell ref="AH1876:AI1877"/>
    <mergeCell ref="H1876:I1877"/>
    <mergeCell ref="B1775:B1776"/>
    <mergeCell ref="E1779:E1780"/>
    <mergeCell ref="C1779:D1779"/>
    <mergeCell ref="B1779:B1780"/>
    <mergeCell ref="R1783:S1784"/>
    <mergeCell ref="V1783:W1784"/>
    <mergeCell ref="E1783:E1784"/>
    <mergeCell ref="C1783:D1783"/>
    <mergeCell ref="B1783:B1784"/>
    <mergeCell ref="N1787:O1788"/>
    <mergeCell ref="L1787:M1788"/>
    <mergeCell ref="J1787:K1788"/>
    <mergeCell ref="D1884:E1884"/>
    <mergeCell ref="B1884:C1884"/>
    <mergeCell ref="BL1882:BN1883"/>
    <mergeCell ref="BJ1882:BK1883"/>
    <mergeCell ref="BH1882:BI1883"/>
    <mergeCell ref="BF1882:BG1883"/>
    <mergeCell ref="BD1882:BE1883"/>
    <mergeCell ref="BB1882:BC1883"/>
    <mergeCell ref="AZ1882:BA1883"/>
    <mergeCell ref="AX1882:AY1883"/>
    <mergeCell ref="R1884:S1884"/>
    <mergeCell ref="P1884:Q1884"/>
    <mergeCell ref="N1884:O1884"/>
    <mergeCell ref="L1884:M1884"/>
    <mergeCell ref="J1884:K1884"/>
    <mergeCell ref="H1884:I1884"/>
    <mergeCell ref="AD1884:AE1884"/>
    <mergeCell ref="AB1884:AC1884"/>
    <mergeCell ref="Z1884:AA1884"/>
    <mergeCell ref="X1884:Y1884"/>
    <mergeCell ref="V1884:W1884"/>
    <mergeCell ref="T1884:U1884"/>
    <mergeCell ref="AR1884:AS1884"/>
    <mergeCell ref="AP1884:AQ1884"/>
    <mergeCell ref="AN1884:AO1884"/>
    <mergeCell ref="AL1884:AM1884"/>
    <mergeCell ref="AJ1884:AK1884"/>
    <mergeCell ref="AH1884:AI1884"/>
    <mergeCell ref="BF1884:BG1884"/>
    <mergeCell ref="BD1884:BE1884"/>
    <mergeCell ref="BB1884:BC1884"/>
    <mergeCell ref="AZ1884:BA1884"/>
    <mergeCell ref="AX1884:AY1884"/>
    <mergeCell ref="AV1884:AW1884"/>
    <mergeCell ref="AF1884:AG1884"/>
    <mergeCell ref="AB1876:AC1877"/>
    <mergeCell ref="Z1876:AA1877"/>
    <mergeCell ref="X1876:Y1877"/>
    <mergeCell ref="V1876:W1877"/>
    <mergeCell ref="T1876:U1877"/>
    <mergeCell ref="R1876:S1877"/>
    <mergeCell ref="AF1876:AG1877"/>
    <mergeCell ref="AD1876:AE1877"/>
    <mergeCell ref="AZ1876:BA1877"/>
    <mergeCell ref="AX1876:AY1877"/>
    <mergeCell ref="AV1876:AW1877"/>
    <mergeCell ref="AT1876:AU1877"/>
    <mergeCell ref="AR1876:AS1877"/>
    <mergeCell ref="AP1876:AQ1877"/>
    <mergeCell ref="BL1876:BN1877"/>
    <mergeCell ref="BJ1876:BK1877"/>
    <mergeCell ref="BH1876:BI1877"/>
    <mergeCell ref="BF1876:BG1877"/>
    <mergeCell ref="BD1876:BE1877"/>
    <mergeCell ref="BB1876:BC1877"/>
    <mergeCell ref="L1882:M1883"/>
    <mergeCell ref="J1882:K1883"/>
    <mergeCell ref="H1882:I1883"/>
    <mergeCell ref="B1874:B1875"/>
    <mergeCell ref="C1873:D1873"/>
    <mergeCell ref="BL1872:BN1873"/>
    <mergeCell ref="BJ1872:BK1873"/>
    <mergeCell ref="BH1872:BI1873"/>
    <mergeCell ref="BF1872:BG1873"/>
    <mergeCell ref="BD1872:BE1873"/>
    <mergeCell ref="BB1872:BC1873"/>
    <mergeCell ref="AZ1872:BA1873"/>
    <mergeCell ref="AX1872:AY1873"/>
    <mergeCell ref="J1874:K1875"/>
    <mergeCell ref="H1874:I1875"/>
    <mergeCell ref="F1874:F1875"/>
    <mergeCell ref="E1874:E1875"/>
    <mergeCell ref="C1874:D1874"/>
    <mergeCell ref="G1874:G1875"/>
    <mergeCell ref="C1875:D1875"/>
    <mergeCell ref="V1874:W1875"/>
    <mergeCell ref="T1874:U1875"/>
    <mergeCell ref="R1874:S1875"/>
    <mergeCell ref="P1874:Q1875"/>
    <mergeCell ref="N1874:O1875"/>
    <mergeCell ref="L1874:M1875"/>
    <mergeCell ref="AH1874:AI1875"/>
    <mergeCell ref="AF1874:AG1875"/>
    <mergeCell ref="AD1874:AE1875"/>
    <mergeCell ref="AB1874:AC1875"/>
    <mergeCell ref="Z1874:AA1875"/>
    <mergeCell ref="X1874:Y1875"/>
    <mergeCell ref="AT1874:AU1875"/>
    <mergeCell ref="AR1874:AS1875"/>
    <mergeCell ref="AP1874:AQ1875"/>
    <mergeCell ref="AN1874:AO1875"/>
    <mergeCell ref="AL1874:AM1875"/>
    <mergeCell ref="AJ1874:AK1875"/>
    <mergeCell ref="BL1874:BN1875"/>
    <mergeCell ref="BJ1874:BK1875"/>
    <mergeCell ref="BH1874:BI1875"/>
    <mergeCell ref="BF1874:BG1875"/>
    <mergeCell ref="B1872:B1873"/>
    <mergeCell ref="C1880:D1880"/>
    <mergeCell ref="BL1870:BN1871"/>
    <mergeCell ref="BJ1870:BK1871"/>
    <mergeCell ref="BH1870:BI1871"/>
    <mergeCell ref="BF1870:BG1871"/>
    <mergeCell ref="BD1870:BE1871"/>
    <mergeCell ref="BB1870:BC1871"/>
    <mergeCell ref="AZ1870:BA1871"/>
    <mergeCell ref="AX1870:AY1871"/>
    <mergeCell ref="L1872:M1873"/>
    <mergeCell ref="J1872:K1873"/>
    <mergeCell ref="H1872:I1873"/>
    <mergeCell ref="F1872:F1873"/>
    <mergeCell ref="E1872:E1873"/>
    <mergeCell ref="C1872:D1872"/>
    <mergeCell ref="G1872:G1873"/>
    <mergeCell ref="X1872:Y1873"/>
    <mergeCell ref="V1872:W1873"/>
    <mergeCell ref="T1872:U1873"/>
    <mergeCell ref="R1872:S1873"/>
    <mergeCell ref="P1872:Q1873"/>
    <mergeCell ref="N1872:O1873"/>
    <mergeCell ref="AJ1872:AK1873"/>
    <mergeCell ref="AH1872:AI1873"/>
    <mergeCell ref="AF1872:AG1873"/>
    <mergeCell ref="AD1872:AE1873"/>
    <mergeCell ref="AB1872:AC1873"/>
    <mergeCell ref="Z1872:AA1873"/>
    <mergeCell ref="AV1872:AW1873"/>
    <mergeCell ref="AT1872:AU1873"/>
    <mergeCell ref="AR1872:AS1873"/>
    <mergeCell ref="AP1872:AQ1873"/>
    <mergeCell ref="AN1872:AO1873"/>
    <mergeCell ref="AL1872:AM1873"/>
    <mergeCell ref="B1870:B1871"/>
    <mergeCell ref="BH1868:BI1869"/>
    <mergeCell ref="BF1868:BG1869"/>
    <mergeCell ref="BD1868:BE1869"/>
    <mergeCell ref="BB1868:BC1869"/>
    <mergeCell ref="AZ1868:BA1869"/>
    <mergeCell ref="AX1868:AY1869"/>
    <mergeCell ref="L1870:M1871"/>
    <mergeCell ref="J1870:K1871"/>
    <mergeCell ref="H1870:I1871"/>
    <mergeCell ref="F1870:F1871"/>
    <mergeCell ref="E1870:E1871"/>
    <mergeCell ref="C1870:D1870"/>
    <mergeCell ref="G1870:G1871"/>
    <mergeCell ref="X1870:Y1871"/>
    <mergeCell ref="V1870:W1871"/>
    <mergeCell ref="T1870:U1871"/>
    <mergeCell ref="R1870:S1871"/>
    <mergeCell ref="P1870:Q1871"/>
    <mergeCell ref="N1870:O1871"/>
    <mergeCell ref="AJ1870:AK1871"/>
    <mergeCell ref="AH1870:AI1871"/>
    <mergeCell ref="AF1870:AG1871"/>
    <mergeCell ref="AD1870:AE1871"/>
    <mergeCell ref="AB1870:AC1871"/>
    <mergeCell ref="Z1870:AA1871"/>
    <mergeCell ref="AV1870:AW1871"/>
    <mergeCell ref="AT1870:AU1871"/>
    <mergeCell ref="AR1870:AS1871"/>
    <mergeCell ref="AP1870:AQ1871"/>
    <mergeCell ref="AN1870:AO1871"/>
    <mergeCell ref="AL1870:AM1871"/>
    <mergeCell ref="BD1874:BE1875"/>
    <mergeCell ref="BB1874:BC1875"/>
    <mergeCell ref="AZ1874:BA1875"/>
    <mergeCell ref="AX1874:AY1875"/>
    <mergeCell ref="AV1874:AW1875"/>
    <mergeCell ref="C1871:D1871"/>
    <mergeCell ref="L1866:M1867"/>
    <mergeCell ref="J1866:K1867"/>
    <mergeCell ref="H1866:I1867"/>
    <mergeCell ref="F1866:F1867"/>
    <mergeCell ref="E1866:E1867"/>
    <mergeCell ref="C1866:D1866"/>
    <mergeCell ref="G1866:G1867"/>
    <mergeCell ref="X1866:Y1867"/>
    <mergeCell ref="V1866:W1867"/>
    <mergeCell ref="T1866:U1867"/>
    <mergeCell ref="R1866:S1867"/>
    <mergeCell ref="P1866:Q1867"/>
    <mergeCell ref="N1866:O1867"/>
    <mergeCell ref="AJ1866:AK1867"/>
    <mergeCell ref="AH1866:AI1867"/>
    <mergeCell ref="AF1866:AG1867"/>
    <mergeCell ref="AD1866:AE1867"/>
    <mergeCell ref="AB1866:AC1867"/>
    <mergeCell ref="Z1866:AA1867"/>
    <mergeCell ref="AV1866:AW1867"/>
    <mergeCell ref="AT1866:AU1867"/>
    <mergeCell ref="AR1866:AS1867"/>
    <mergeCell ref="AP1866:AQ1867"/>
    <mergeCell ref="AN1866:AO1867"/>
    <mergeCell ref="AL1866:AM1867"/>
    <mergeCell ref="B1868:B1869"/>
    <mergeCell ref="C1867:D1867"/>
    <mergeCell ref="BL1866:BN1867"/>
    <mergeCell ref="BJ1866:BK1867"/>
    <mergeCell ref="BH1866:BI1867"/>
    <mergeCell ref="BF1866:BG1867"/>
    <mergeCell ref="BD1866:BE1867"/>
    <mergeCell ref="BB1866:BC1867"/>
    <mergeCell ref="AZ1866:BA1867"/>
    <mergeCell ref="AX1866:AY1867"/>
    <mergeCell ref="L1868:M1869"/>
    <mergeCell ref="J1868:K1869"/>
    <mergeCell ref="H1868:I1869"/>
    <mergeCell ref="F1868:F1869"/>
    <mergeCell ref="E1868:E1869"/>
    <mergeCell ref="C1868:D1868"/>
    <mergeCell ref="G1868:G1869"/>
    <mergeCell ref="X1868:Y1869"/>
    <mergeCell ref="V1868:W1869"/>
    <mergeCell ref="T1868:U1869"/>
    <mergeCell ref="R1868:S1869"/>
    <mergeCell ref="P1868:Q1869"/>
    <mergeCell ref="N1868:O1869"/>
    <mergeCell ref="AJ1868:AK1869"/>
    <mergeCell ref="AH1868:AI1869"/>
    <mergeCell ref="AF1868:AG1869"/>
    <mergeCell ref="AD1868:AE1869"/>
    <mergeCell ref="AB1868:AC1869"/>
    <mergeCell ref="Z1868:AA1869"/>
    <mergeCell ref="AV1868:AW1869"/>
    <mergeCell ref="AT1868:AU1869"/>
    <mergeCell ref="AR1868:AS1869"/>
    <mergeCell ref="AP1868:AQ1869"/>
    <mergeCell ref="AN1868:AO1869"/>
    <mergeCell ref="AL1868:AM1869"/>
    <mergeCell ref="B1866:B1867"/>
    <mergeCell ref="C1869:D1869"/>
    <mergeCell ref="BL1868:BN1869"/>
    <mergeCell ref="BJ1868:BK1869"/>
    <mergeCell ref="BL1862:BN1863"/>
    <mergeCell ref="BJ1862:BK1863"/>
    <mergeCell ref="BH1862:BI1863"/>
    <mergeCell ref="BF1862:BG1863"/>
    <mergeCell ref="BD1862:BE1863"/>
    <mergeCell ref="BB1862:BC1863"/>
    <mergeCell ref="AZ1862:BA1863"/>
    <mergeCell ref="AX1862:AY1863"/>
    <mergeCell ref="L1864:M1865"/>
    <mergeCell ref="J1864:K1865"/>
    <mergeCell ref="H1864:I1865"/>
    <mergeCell ref="F1864:F1865"/>
    <mergeCell ref="E1864:E1865"/>
    <mergeCell ref="C1864:D1864"/>
    <mergeCell ref="G1864:G1865"/>
    <mergeCell ref="X1864:Y1865"/>
    <mergeCell ref="V1864:W1865"/>
    <mergeCell ref="T1864:U1865"/>
    <mergeCell ref="R1864:S1865"/>
    <mergeCell ref="P1864:Q1865"/>
    <mergeCell ref="N1864:O1865"/>
    <mergeCell ref="AJ1864:AK1865"/>
    <mergeCell ref="AH1864:AI1865"/>
    <mergeCell ref="AF1864:AG1865"/>
    <mergeCell ref="AD1864:AE1865"/>
    <mergeCell ref="AB1864:AC1865"/>
    <mergeCell ref="Z1864:AA1865"/>
    <mergeCell ref="AV1864:AW1865"/>
    <mergeCell ref="AT1864:AU1865"/>
    <mergeCell ref="AR1864:AS1865"/>
    <mergeCell ref="AP1864:AQ1865"/>
    <mergeCell ref="AN1864:AO1865"/>
    <mergeCell ref="AL1864:AM1865"/>
    <mergeCell ref="C1865:D1865"/>
    <mergeCell ref="BL1864:BN1865"/>
    <mergeCell ref="BJ1864:BK1865"/>
    <mergeCell ref="BH1864:BI1865"/>
    <mergeCell ref="BF1864:BG1865"/>
    <mergeCell ref="BD1864:BE1865"/>
    <mergeCell ref="BB1864:BC1865"/>
    <mergeCell ref="AZ1864:BA1865"/>
    <mergeCell ref="AX1864:AY1865"/>
    <mergeCell ref="BH1860:BI1861"/>
    <mergeCell ref="BF1860:BG1861"/>
    <mergeCell ref="BD1860:BE1861"/>
    <mergeCell ref="BB1860:BC1861"/>
    <mergeCell ref="AZ1860:BA1861"/>
    <mergeCell ref="AX1860:AY1861"/>
    <mergeCell ref="L1862:M1863"/>
    <mergeCell ref="J1862:K1863"/>
    <mergeCell ref="H1862:I1863"/>
    <mergeCell ref="F1862:F1863"/>
    <mergeCell ref="E1862:E1863"/>
    <mergeCell ref="C1862:D1862"/>
    <mergeCell ref="G1862:G1863"/>
    <mergeCell ref="X1862:Y1863"/>
    <mergeCell ref="V1862:W1863"/>
    <mergeCell ref="T1862:U1863"/>
    <mergeCell ref="R1862:S1863"/>
    <mergeCell ref="P1862:Q1863"/>
    <mergeCell ref="N1862:O1863"/>
    <mergeCell ref="AJ1862:AK1863"/>
    <mergeCell ref="AH1862:AI1863"/>
    <mergeCell ref="AF1862:AG1863"/>
    <mergeCell ref="AD1862:AE1863"/>
    <mergeCell ref="AB1862:AC1863"/>
    <mergeCell ref="Z1862:AA1863"/>
    <mergeCell ref="AV1862:AW1863"/>
    <mergeCell ref="AT1862:AU1863"/>
    <mergeCell ref="AR1862:AS1863"/>
    <mergeCell ref="AP1862:AQ1863"/>
    <mergeCell ref="AN1862:AO1863"/>
    <mergeCell ref="AL1862:AM1863"/>
    <mergeCell ref="B1864:B1865"/>
    <mergeCell ref="C1863:D1863"/>
    <mergeCell ref="B1862:B1863"/>
    <mergeCell ref="L1858:M1859"/>
    <mergeCell ref="J1858:K1859"/>
    <mergeCell ref="H1858:I1859"/>
    <mergeCell ref="F1858:F1859"/>
    <mergeCell ref="E1858:E1859"/>
    <mergeCell ref="C1858:D1858"/>
    <mergeCell ref="G1858:G1859"/>
    <mergeCell ref="X1858:Y1859"/>
    <mergeCell ref="V1858:W1859"/>
    <mergeCell ref="T1858:U1859"/>
    <mergeCell ref="R1858:S1859"/>
    <mergeCell ref="P1858:Q1859"/>
    <mergeCell ref="N1858:O1859"/>
    <mergeCell ref="AJ1858:AK1859"/>
    <mergeCell ref="AH1858:AI1859"/>
    <mergeCell ref="AF1858:AG1859"/>
    <mergeCell ref="AD1858:AE1859"/>
    <mergeCell ref="AB1858:AC1859"/>
    <mergeCell ref="Z1858:AA1859"/>
    <mergeCell ref="AV1858:AW1859"/>
    <mergeCell ref="AT1858:AU1859"/>
    <mergeCell ref="AR1858:AS1859"/>
    <mergeCell ref="AP1858:AQ1859"/>
    <mergeCell ref="AN1858:AO1859"/>
    <mergeCell ref="AL1858:AM1859"/>
    <mergeCell ref="B1860:B1861"/>
    <mergeCell ref="C1859:D1859"/>
    <mergeCell ref="BL1858:BN1859"/>
    <mergeCell ref="BJ1858:BK1859"/>
    <mergeCell ref="BH1858:BI1859"/>
    <mergeCell ref="BF1858:BG1859"/>
    <mergeCell ref="BD1858:BE1859"/>
    <mergeCell ref="BB1858:BC1859"/>
    <mergeCell ref="AZ1858:BA1859"/>
    <mergeCell ref="AX1858:AY1859"/>
    <mergeCell ref="L1860:M1861"/>
    <mergeCell ref="J1860:K1861"/>
    <mergeCell ref="H1860:I1861"/>
    <mergeCell ref="F1860:F1861"/>
    <mergeCell ref="E1860:E1861"/>
    <mergeCell ref="C1860:D1860"/>
    <mergeCell ref="G1860:G1861"/>
    <mergeCell ref="X1860:Y1861"/>
    <mergeCell ref="V1860:W1861"/>
    <mergeCell ref="T1860:U1861"/>
    <mergeCell ref="R1860:S1861"/>
    <mergeCell ref="P1860:Q1861"/>
    <mergeCell ref="N1860:O1861"/>
    <mergeCell ref="AJ1860:AK1861"/>
    <mergeCell ref="AH1860:AI1861"/>
    <mergeCell ref="AF1860:AG1861"/>
    <mergeCell ref="AD1860:AE1861"/>
    <mergeCell ref="AB1860:AC1861"/>
    <mergeCell ref="Z1860:AA1861"/>
    <mergeCell ref="AV1860:AW1861"/>
    <mergeCell ref="AT1860:AU1861"/>
    <mergeCell ref="AR1860:AS1861"/>
    <mergeCell ref="AP1860:AQ1861"/>
    <mergeCell ref="AN1860:AO1861"/>
    <mergeCell ref="AL1860:AM1861"/>
    <mergeCell ref="B1858:B1859"/>
    <mergeCell ref="C1861:D1861"/>
    <mergeCell ref="BL1860:BN1861"/>
    <mergeCell ref="BJ1860:BK1861"/>
    <mergeCell ref="BL1854:BN1855"/>
    <mergeCell ref="BJ1854:BK1855"/>
    <mergeCell ref="BH1854:BI1855"/>
    <mergeCell ref="BF1854:BG1855"/>
    <mergeCell ref="BD1854:BE1855"/>
    <mergeCell ref="BB1854:BC1855"/>
    <mergeCell ref="AZ1854:BA1855"/>
    <mergeCell ref="AX1854:AY1855"/>
    <mergeCell ref="L1856:M1857"/>
    <mergeCell ref="J1856:K1857"/>
    <mergeCell ref="H1856:I1857"/>
    <mergeCell ref="F1856:F1857"/>
    <mergeCell ref="E1856:E1857"/>
    <mergeCell ref="C1856:D1856"/>
    <mergeCell ref="G1856:G1857"/>
    <mergeCell ref="X1856:Y1857"/>
    <mergeCell ref="V1856:W1857"/>
    <mergeCell ref="T1856:U1857"/>
    <mergeCell ref="R1856:S1857"/>
    <mergeCell ref="P1856:Q1857"/>
    <mergeCell ref="N1856:O1857"/>
    <mergeCell ref="AJ1856:AK1857"/>
    <mergeCell ref="AH1856:AI1857"/>
    <mergeCell ref="AF1856:AG1857"/>
    <mergeCell ref="AD1856:AE1857"/>
    <mergeCell ref="AB1856:AC1857"/>
    <mergeCell ref="Z1856:AA1857"/>
    <mergeCell ref="AV1856:AW1857"/>
    <mergeCell ref="AT1856:AU1857"/>
    <mergeCell ref="AR1856:AS1857"/>
    <mergeCell ref="AP1856:AQ1857"/>
    <mergeCell ref="AN1856:AO1857"/>
    <mergeCell ref="AL1856:AM1857"/>
    <mergeCell ref="C1857:D1857"/>
    <mergeCell ref="BL1856:BN1857"/>
    <mergeCell ref="BJ1856:BK1857"/>
    <mergeCell ref="BH1856:BI1857"/>
    <mergeCell ref="BF1856:BG1857"/>
    <mergeCell ref="BD1856:BE1857"/>
    <mergeCell ref="BB1856:BC1857"/>
    <mergeCell ref="AZ1856:BA1857"/>
    <mergeCell ref="AX1856:AY1857"/>
    <mergeCell ref="BH1852:BI1853"/>
    <mergeCell ref="BF1852:BG1853"/>
    <mergeCell ref="BD1852:BE1853"/>
    <mergeCell ref="BB1852:BC1853"/>
    <mergeCell ref="AZ1852:BA1853"/>
    <mergeCell ref="AX1852:AY1853"/>
    <mergeCell ref="L1854:M1855"/>
    <mergeCell ref="J1854:K1855"/>
    <mergeCell ref="H1854:I1855"/>
    <mergeCell ref="F1854:F1855"/>
    <mergeCell ref="E1854:E1855"/>
    <mergeCell ref="C1854:D1854"/>
    <mergeCell ref="G1854:G1855"/>
    <mergeCell ref="X1854:Y1855"/>
    <mergeCell ref="V1854:W1855"/>
    <mergeCell ref="T1854:U1855"/>
    <mergeCell ref="R1854:S1855"/>
    <mergeCell ref="P1854:Q1855"/>
    <mergeCell ref="N1854:O1855"/>
    <mergeCell ref="AJ1854:AK1855"/>
    <mergeCell ref="AH1854:AI1855"/>
    <mergeCell ref="AF1854:AG1855"/>
    <mergeCell ref="AD1854:AE1855"/>
    <mergeCell ref="AB1854:AC1855"/>
    <mergeCell ref="Z1854:AA1855"/>
    <mergeCell ref="AV1854:AW1855"/>
    <mergeCell ref="AT1854:AU1855"/>
    <mergeCell ref="AR1854:AS1855"/>
    <mergeCell ref="AP1854:AQ1855"/>
    <mergeCell ref="AN1854:AO1855"/>
    <mergeCell ref="AL1854:AM1855"/>
    <mergeCell ref="B1856:B1857"/>
    <mergeCell ref="C1855:D1855"/>
    <mergeCell ref="B1854:B1855"/>
    <mergeCell ref="L1850:M1851"/>
    <mergeCell ref="J1850:K1851"/>
    <mergeCell ref="H1850:I1851"/>
    <mergeCell ref="F1850:F1851"/>
    <mergeCell ref="E1850:E1851"/>
    <mergeCell ref="C1850:D1850"/>
    <mergeCell ref="G1850:G1851"/>
    <mergeCell ref="X1850:Y1851"/>
    <mergeCell ref="V1850:W1851"/>
    <mergeCell ref="T1850:U1851"/>
    <mergeCell ref="R1850:S1851"/>
    <mergeCell ref="P1850:Q1851"/>
    <mergeCell ref="N1850:O1851"/>
    <mergeCell ref="AJ1850:AK1851"/>
    <mergeCell ref="AH1850:AI1851"/>
    <mergeCell ref="AF1850:AG1851"/>
    <mergeCell ref="AD1850:AE1851"/>
    <mergeCell ref="AB1850:AC1851"/>
    <mergeCell ref="Z1850:AA1851"/>
    <mergeCell ref="AV1850:AW1851"/>
    <mergeCell ref="AT1850:AU1851"/>
    <mergeCell ref="AR1850:AS1851"/>
    <mergeCell ref="AP1850:AQ1851"/>
    <mergeCell ref="AN1850:AO1851"/>
    <mergeCell ref="AL1850:AM1851"/>
    <mergeCell ref="B1852:B1853"/>
    <mergeCell ref="C1851:D1851"/>
    <mergeCell ref="BL1850:BN1851"/>
    <mergeCell ref="BJ1850:BK1851"/>
    <mergeCell ref="BH1850:BI1851"/>
    <mergeCell ref="BF1850:BG1851"/>
    <mergeCell ref="BD1850:BE1851"/>
    <mergeCell ref="BB1850:BC1851"/>
    <mergeCell ref="AZ1850:BA1851"/>
    <mergeCell ref="AX1850:AY1851"/>
    <mergeCell ref="L1852:M1853"/>
    <mergeCell ref="J1852:K1853"/>
    <mergeCell ref="H1852:I1853"/>
    <mergeCell ref="F1852:F1853"/>
    <mergeCell ref="E1852:E1853"/>
    <mergeCell ref="C1852:D1852"/>
    <mergeCell ref="G1852:G1853"/>
    <mergeCell ref="X1852:Y1853"/>
    <mergeCell ref="V1852:W1853"/>
    <mergeCell ref="T1852:U1853"/>
    <mergeCell ref="R1852:S1853"/>
    <mergeCell ref="P1852:Q1853"/>
    <mergeCell ref="N1852:O1853"/>
    <mergeCell ref="AJ1852:AK1853"/>
    <mergeCell ref="AH1852:AI1853"/>
    <mergeCell ref="AF1852:AG1853"/>
    <mergeCell ref="AD1852:AE1853"/>
    <mergeCell ref="AB1852:AC1853"/>
    <mergeCell ref="Z1852:AA1853"/>
    <mergeCell ref="AV1852:AW1853"/>
    <mergeCell ref="AT1852:AU1853"/>
    <mergeCell ref="AR1852:AS1853"/>
    <mergeCell ref="AP1852:AQ1853"/>
    <mergeCell ref="AN1852:AO1853"/>
    <mergeCell ref="AL1852:AM1853"/>
    <mergeCell ref="B1850:B1851"/>
    <mergeCell ref="C1853:D1853"/>
    <mergeCell ref="BL1852:BN1853"/>
    <mergeCell ref="BJ1852:BK1853"/>
    <mergeCell ref="C1846:D1846"/>
    <mergeCell ref="G1846:G1847"/>
    <mergeCell ref="X1846:Y1847"/>
    <mergeCell ref="V1846:W1847"/>
    <mergeCell ref="T1846:U1847"/>
    <mergeCell ref="R1846:S1847"/>
    <mergeCell ref="P1846:Q1847"/>
    <mergeCell ref="N1846:O1847"/>
    <mergeCell ref="AJ1846:AK1847"/>
    <mergeCell ref="AH1846:AI1847"/>
    <mergeCell ref="AF1846:AG1847"/>
    <mergeCell ref="AD1846:AE1847"/>
    <mergeCell ref="AB1846:AC1847"/>
    <mergeCell ref="Z1846:AA1847"/>
    <mergeCell ref="AV1846:AW1847"/>
    <mergeCell ref="AT1846:AU1847"/>
    <mergeCell ref="AR1846:AS1847"/>
    <mergeCell ref="AP1846:AQ1847"/>
    <mergeCell ref="AN1846:AO1847"/>
    <mergeCell ref="AL1846:AM1847"/>
    <mergeCell ref="B1848:B1849"/>
    <mergeCell ref="C1847:D1847"/>
    <mergeCell ref="BL1846:BN1847"/>
    <mergeCell ref="BJ1846:BK1847"/>
    <mergeCell ref="BH1846:BI1847"/>
    <mergeCell ref="BF1846:BG1847"/>
    <mergeCell ref="BD1846:BE1847"/>
    <mergeCell ref="BB1846:BC1847"/>
    <mergeCell ref="AZ1846:BA1847"/>
    <mergeCell ref="AX1846:AY1847"/>
    <mergeCell ref="L1848:M1849"/>
    <mergeCell ref="J1848:K1849"/>
    <mergeCell ref="H1848:I1849"/>
    <mergeCell ref="F1848:F1849"/>
    <mergeCell ref="E1848:E1849"/>
    <mergeCell ref="C1848:D1848"/>
    <mergeCell ref="G1848:G1849"/>
    <mergeCell ref="X1848:Y1849"/>
    <mergeCell ref="V1848:W1849"/>
    <mergeCell ref="T1848:U1849"/>
    <mergeCell ref="R1848:S1849"/>
    <mergeCell ref="P1848:Q1849"/>
    <mergeCell ref="N1848:O1849"/>
    <mergeCell ref="AJ1848:AK1849"/>
    <mergeCell ref="AH1848:AI1849"/>
    <mergeCell ref="AF1848:AG1849"/>
    <mergeCell ref="AD1848:AE1849"/>
    <mergeCell ref="AB1848:AC1849"/>
    <mergeCell ref="Z1848:AA1849"/>
    <mergeCell ref="AV1848:AW1849"/>
    <mergeCell ref="AT1848:AU1849"/>
    <mergeCell ref="AR1848:AS1849"/>
    <mergeCell ref="AP1848:AQ1849"/>
    <mergeCell ref="AN1848:AO1849"/>
    <mergeCell ref="AL1848:AM1849"/>
    <mergeCell ref="B1846:B1847"/>
    <mergeCell ref="C1849:D1849"/>
    <mergeCell ref="BL1848:BN1849"/>
    <mergeCell ref="BJ1848:BK1849"/>
    <mergeCell ref="BF1848:BG1849"/>
    <mergeCell ref="BD1848:BE1849"/>
    <mergeCell ref="BB1848:BC1849"/>
    <mergeCell ref="AZ1848:BA1849"/>
    <mergeCell ref="AX1848:AY1849"/>
    <mergeCell ref="B1844:B1845"/>
    <mergeCell ref="C1843:D1843"/>
    <mergeCell ref="BL1842:BN1843"/>
    <mergeCell ref="BJ1842:BK1843"/>
    <mergeCell ref="BH1842:BI1843"/>
    <mergeCell ref="BF1842:BG1843"/>
    <mergeCell ref="BD1842:BE1843"/>
    <mergeCell ref="BB1842:BC1843"/>
    <mergeCell ref="AZ1842:BA1843"/>
    <mergeCell ref="AX1842:AY1843"/>
    <mergeCell ref="L1844:M1845"/>
    <mergeCell ref="J1844:K1845"/>
    <mergeCell ref="H1844:I1845"/>
    <mergeCell ref="F1844:F1845"/>
    <mergeCell ref="E1844:E1845"/>
    <mergeCell ref="C1844:D1844"/>
    <mergeCell ref="G1844:G1845"/>
    <mergeCell ref="X1844:Y1845"/>
    <mergeCell ref="V1844:W1845"/>
    <mergeCell ref="T1844:U1845"/>
    <mergeCell ref="R1844:S1845"/>
    <mergeCell ref="P1844:Q1845"/>
    <mergeCell ref="N1844:O1845"/>
    <mergeCell ref="AJ1844:AK1845"/>
    <mergeCell ref="AH1844:AI1845"/>
    <mergeCell ref="AF1844:AG1845"/>
    <mergeCell ref="AD1844:AE1845"/>
    <mergeCell ref="AB1844:AC1845"/>
    <mergeCell ref="Z1844:AA1845"/>
    <mergeCell ref="AV1844:AW1845"/>
    <mergeCell ref="AT1844:AU1845"/>
    <mergeCell ref="AR1844:AS1845"/>
    <mergeCell ref="AP1844:AQ1845"/>
    <mergeCell ref="AN1844:AO1845"/>
    <mergeCell ref="AL1844:AM1845"/>
    <mergeCell ref="B1842:B1843"/>
    <mergeCell ref="C1845:D1845"/>
    <mergeCell ref="BL1844:BN1845"/>
    <mergeCell ref="BJ1844:BK1845"/>
    <mergeCell ref="BH1840:BI1841"/>
    <mergeCell ref="BF1840:BG1841"/>
    <mergeCell ref="BD1840:BE1841"/>
    <mergeCell ref="BB1840:BC1841"/>
    <mergeCell ref="AZ1840:BA1841"/>
    <mergeCell ref="AX1840:AY1841"/>
    <mergeCell ref="J1838:K1839"/>
    <mergeCell ref="H1838:I1839"/>
    <mergeCell ref="AD1838:AE1839"/>
    <mergeCell ref="AB1838:AC1839"/>
    <mergeCell ref="Z1838:AA1839"/>
    <mergeCell ref="X1838:Y1839"/>
    <mergeCell ref="V1838:W1839"/>
    <mergeCell ref="AV1838:AW1839"/>
    <mergeCell ref="AT1838:AU1839"/>
    <mergeCell ref="AR1838:AS1839"/>
    <mergeCell ref="AP1838:AQ1839"/>
    <mergeCell ref="L1842:M1843"/>
    <mergeCell ref="J1842:K1843"/>
    <mergeCell ref="H1842:I1843"/>
    <mergeCell ref="F1842:F1843"/>
    <mergeCell ref="E1842:E1843"/>
    <mergeCell ref="C1842:D1842"/>
    <mergeCell ref="G1842:G1843"/>
    <mergeCell ref="X1842:Y1843"/>
    <mergeCell ref="V1842:W1843"/>
    <mergeCell ref="T1842:U1843"/>
    <mergeCell ref="R1842:S1843"/>
    <mergeCell ref="P1842:Q1843"/>
    <mergeCell ref="N1842:O1843"/>
    <mergeCell ref="AJ1842:AK1843"/>
    <mergeCell ref="AH1842:AI1843"/>
    <mergeCell ref="AF1842:AG1843"/>
    <mergeCell ref="AD1842:AE1843"/>
    <mergeCell ref="AB1842:AC1843"/>
    <mergeCell ref="Z1842:AA1843"/>
    <mergeCell ref="AV1842:AW1843"/>
    <mergeCell ref="AT1842:AU1843"/>
    <mergeCell ref="AR1842:AS1843"/>
    <mergeCell ref="AP1842:AQ1843"/>
    <mergeCell ref="AN1842:AO1843"/>
    <mergeCell ref="AL1842:AM1843"/>
    <mergeCell ref="BF1773:BK1773"/>
    <mergeCell ref="AZ1773:BE1773"/>
    <mergeCell ref="AT1773:AY1773"/>
    <mergeCell ref="AN1773:AS1773"/>
    <mergeCell ref="AF1774:AG1774"/>
    <mergeCell ref="AL1774:AM1774"/>
    <mergeCell ref="C1833:D1833"/>
    <mergeCell ref="AB1836:AG1836"/>
    <mergeCell ref="J1836:O1836"/>
    <mergeCell ref="BL1836:BN1837"/>
    <mergeCell ref="BO212:BO213"/>
    <mergeCell ref="BP212:BP213"/>
    <mergeCell ref="BA447:BC447"/>
    <mergeCell ref="E447:AC447"/>
    <mergeCell ref="C447:D447"/>
    <mergeCell ref="H450:I451"/>
    <mergeCell ref="C450:D451"/>
    <mergeCell ref="B1840:B1841"/>
    <mergeCell ref="C1839:D1839"/>
    <mergeCell ref="BL1838:BN1839"/>
    <mergeCell ref="BJ1838:BK1839"/>
    <mergeCell ref="BH1838:BI1839"/>
    <mergeCell ref="BF1838:BG1839"/>
    <mergeCell ref="BD1838:BE1839"/>
    <mergeCell ref="BB1838:BC1839"/>
    <mergeCell ref="AZ1838:BA1839"/>
    <mergeCell ref="AX1838:AY1839"/>
    <mergeCell ref="L1840:M1841"/>
    <mergeCell ref="J1840:K1841"/>
    <mergeCell ref="H1840:I1841"/>
    <mergeCell ref="F1840:F1841"/>
    <mergeCell ref="E1840:E1841"/>
    <mergeCell ref="C1840:D1840"/>
    <mergeCell ref="G1840:G1841"/>
    <mergeCell ref="X1840:Y1841"/>
    <mergeCell ref="V1840:W1841"/>
    <mergeCell ref="T1840:U1841"/>
    <mergeCell ref="R1840:S1841"/>
    <mergeCell ref="P1840:Q1841"/>
    <mergeCell ref="N1840:O1841"/>
    <mergeCell ref="AJ1840:AK1841"/>
    <mergeCell ref="AH1840:AI1841"/>
    <mergeCell ref="AF1840:AG1841"/>
    <mergeCell ref="AD1840:AE1841"/>
    <mergeCell ref="AB1840:AC1841"/>
    <mergeCell ref="Z1840:AA1841"/>
    <mergeCell ref="AV1840:AW1841"/>
    <mergeCell ref="AT1840:AU1841"/>
    <mergeCell ref="AR1840:AS1841"/>
    <mergeCell ref="AP1840:AQ1841"/>
    <mergeCell ref="AN1840:AO1841"/>
    <mergeCell ref="AL1840:AM1841"/>
    <mergeCell ref="F1838:F1839"/>
    <mergeCell ref="E1838:E1839"/>
    <mergeCell ref="C1838:D1838"/>
    <mergeCell ref="B1838:B1839"/>
    <mergeCell ref="R1838:S1839"/>
    <mergeCell ref="P1838:Q1839"/>
    <mergeCell ref="N1838:O1839"/>
    <mergeCell ref="L1838:M1839"/>
    <mergeCell ref="T1838:U1839"/>
    <mergeCell ref="C1841:D1841"/>
    <mergeCell ref="BL1840:BN1841"/>
    <mergeCell ref="BJ1840:BK1841"/>
    <mergeCell ref="BO143:BO144"/>
    <mergeCell ref="BP151:BP152"/>
    <mergeCell ref="BO153:BO154"/>
    <mergeCell ref="AZ198:BE198"/>
    <mergeCell ref="BF135:BK135"/>
    <mergeCell ref="AZ135:BE135"/>
    <mergeCell ref="BP153:BP154"/>
    <mergeCell ref="BO155:BO156"/>
    <mergeCell ref="BP155:BP156"/>
    <mergeCell ref="BO157:BO158"/>
    <mergeCell ref="BL324:BN325"/>
    <mergeCell ref="BA384:BC384"/>
    <mergeCell ref="BF387:BK387"/>
    <mergeCell ref="AZ387:BE387"/>
    <mergeCell ref="BA321:BC321"/>
    <mergeCell ref="BL328:BN329"/>
    <mergeCell ref="BJ328:BK329"/>
    <mergeCell ref="BO275:BO276"/>
    <mergeCell ref="BP275:BP276"/>
    <mergeCell ref="BO277:BO278"/>
    <mergeCell ref="BL261:BN262"/>
    <mergeCell ref="BL246:BN246"/>
    <mergeCell ref="BA258:BC258"/>
    <mergeCell ref="BL247:BN247"/>
    <mergeCell ref="BB263:BC264"/>
    <mergeCell ref="AZ263:BA264"/>
    <mergeCell ref="BB265:BC266"/>
    <mergeCell ref="AT247:AU247"/>
    <mergeCell ref="AV247:AW247"/>
    <mergeCell ref="AX247:AY247"/>
    <mergeCell ref="BL198:BN199"/>
    <mergeCell ref="BL183:BN183"/>
    <mergeCell ref="BA189:BN189"/>
    <mergeCell ref="AT198:AY198"/>
    <mergeCell ref="AZ199:BA199"/>
    <mergeCell ref="AT202:AU203"/>
    <mergeCell ref="BL202:BN203"/>
    <mergeCell ref="BL330:BN331"/>
    <mergeCell ref="BJ330:BK331"/>
    <mergeCell ref="AZ265:BA266"/>
    <mergeCell ref="AX265:AY266"/>
    <mergeCell ref="AV265:AW266"/>
    <mergeCell ref="AT265:AU266"/>
    <mergeCell ref="BF273:BG274"/>
    <mergeCell ref="BD273:BE274"/>
    <mergeCell ref="BB273:BC274"/>
    <mergeCell ref="AZ273:BA274"/>
    <mergeCell ref="AX273:AY274"/>
    <mergeCell ref="BH277:BI278"/>
    <mergeCell ref="BF277:BG278"/>
    <mergeCell ref="BD277:BE278"/>
    <mergeCell ref="BB277:BC278"/>
    <mergeCell ref="AZ277:BA278"/>
    <mergeCell ref="AX277:AY278"/>
    <mergeCell ref="BH281:BI282"/>
    <mergeCell ref="BF281:BG282"/>
    <mergeCell ref="BD281:BE282"/>
    <mergeCell ref="BB281:BC282"/>
    <mergeCell ref="AZ281:BA282"/>
    <mergeCell ref="AX281:AY282"/>
    <mergeCell ref="BH285:BI286"/>
    <mergeCell ref="BF285:BG286"/>
    <mergeCell ref="BD285:BE286"/>
    <mergeCell ref="BB285:BC286"/>
    <mergeCell ref="BL106:BN107"/>
    <mergeCell ref="BL112:BN113"/>
    <mergeCell ref="BN129:BP130"/>
    <mergeCell ref="BL135:BN136"/>
    <mergeCell ref="BA195:BC195"/>
    <mergeCell ref="BF198:BK198"/>
    <mergeCell ref="AX1837:AY1837"/>
    <mergeCell ref="AV1837:AW1837"/>
    <mergeCell ref="AT1837:AU1837"/>
    <mergeCell ref="AR1837:AS1837"/>
    <mergeCell ref="B1836:B1837"/>
    <mergeCell ref="BD1833:BM1833"/>
    <mergeCell ref="BA1833:BC1833"/>
    <mergeCell ref="G1836:G1837"/>
    <mergeCell ref="F1836:F1837"/>
    <mergeCell ref="E1833:AC1833"/>
    <mergeCell ref="L1837:M1837"/>
    <mergeCell ref="Z1836:AA1837"/>
    <mergeCell ref="X1836:Y1837"/>
    <mergeCell ref="V1836:W1837"/>
    <mergeCell ref="P1836:U1836"/>
    <mergeCell ref="BF1836:BK1836"/>
    <mergeCell ref="AZ1836:BE1836"/>
    <mergeCell ref="AT1836:AY1836"/>
    <mergeCell ref="AN1836:AS1836"/>
    <mergeCell ref="AH1836:AM1836"/>
    <mergeCell ref="J1837:K1837"/>
    <mergeCell ref="AL1837:AM1837"/>
    <mergeCell ref="AJ1837:AK1837"/>
    <mergeCell ref="AH1837:AI1837"/>
    <mergeCell ref="AF1837:AG1837"/>
    <mergeCell ref="AD1837:AE1837"/>
    <mergeCell ref="AB1837:AC1837"/>
    <mergeCell ref="R1837:S1837"/>
    <mergeCell ref="P1837:Q1837"/>
    <mergeCell ref="N1837:O1837"/>
    <mergeCell ref="AH1773:AM1773"/>
    <mergeCell ref="AD1774:AE1774"/>
    <mergeCell ref="AB1774:AC1774"/>
    <mergeCell ref="X1773:Y1774"/>
    <mergeCell ref="H1773:I1774"/>
    <mergeCell ref="BA510:BC510"/>
    <mergeCell ref="AJ440:AL440"/>
    <mergeCell ref="AN440:AP440"/>
    <mergeCell ref="AQ440:AT440"/>
    <mergeCell ref="AU440:AW440"/>
    <mergeCell ref="AY440:BA440"/>
    <mergeCell ref="BB440:BE440"/>
    <mergeCell ref="BL387:BN388"/>
    <mergeCell ref="BL372:BN372"/>
    <mergeCell ref="BN318:BP319"/>
    <mergeCell ref="BJ1837:BK1837"/>
    <mergeCell ref="BH1837:BI1837"/>
    <mergeCell ref="BF1837:BG1837"/>
    <mergeCell ref="BD1837:BE1837"/>
    <mergeCell ref="BB1837:BC1837"/>
    <mergeCell ref="AZ1837:BA1837"/>
    <mergeCell ref="AP1837:AQ1837"/>
    <mergeCell ref="AN1837:AO1837"/>
    <mergeCell ref="T1837:U1837"/>
    <mergeCell ref="BO220:BO221"/>
    <mergeCell ref="BP220:BP221"/>
    <mergeCell ref="BO222:BO223"/>
    <mergeCell ref="BP222:BP223"/>
    <mergeCell ref="BN3:BP4"/>
    <mergeCell ref="BO214:BO215"/>
    <mergeCell ref="BP214:BP215"/>
    <mergeCell ref="BO216:BO217"/>
    <mergeCell ref="BP216:BP217"/>
    <mergeCell ref="BO206:BO207"/>
    <mergeCell ref="BP206:BP207"/>
    <mergeCell ref="BO208:BO209"/>
    <mergeCell ref="BP208:BP209"/>
    <mergeCell ref="BO210:BO211"/>
    <mergeCell ref="BP210:BP211"/>
    <mergeCell ref="BO181:BO182"/>
    <mergeCell ref="BP181:BP182"/>
    <mergeCell ref="BO202:BO203"/>
    <mergeCell ref="BP202:BP203"/>
    <mergeCell ref="BO204:BO205"/>
    <mergeCell ref="BP204:BP205"/>
    <mergeCell ref="BO171:BO172"/>
    <mergeCell ref="BP171:BP172"/>
    <mergeCell ref="BO173:BO174"/>
    <mergeCell ref="BP173:BP174"/>
    <mergeCell ref="BO175:BO176"/>
    <mergeCell ref="BP175:BP176"/>
    <mergeCell ref="BO165:BO166"/>
    <mergeCell ref="BP165:BP166"/>
    <mergeCell ref="BO167:BO168"/>
    <mergeCell ref="BP167:BP168"/>
    <mergeCell ref="BO169:BO170"/>
    <mergeCell ref="BP169:BP170"/>
    <mergeCell ref="BO285:BO286"/>
    <mergeCell ref="BP285:BP286"/>
    <mergeCell ref="BO287:BO288"/>
    <mergeCell ref="BN66:BP67"/>
    <mergeCell ref="BA63:BN63"/>
    <mergeCell ref="B65:BN65"/>
    <mergeCell ref="B62:C62"/>
    <mergeCell ref="D62:E62"/>
    <mergeCell ref="H62:J62"/>
    <mergeCell ref="L62:N62"/>
    <mergeCell ref="O62:R62"/>
    <mergeCell ref="S62:U62"/>
    <mergeCell ref="AQ251:AT251"/>
    <mergeCell ref="AU251:AW251"/>
    <mergeCell ref="AY251:BA251"/>
    <mergeCell ref="BB251:BE251"/>
    <mergeCell ref="BF251:BH251"/>
    <mergeCell ref="BJ251:BL251"/>
    <mergeCell ref="E265:E266"/>
    <mergeCell ref="N265:O266"/>
    <mergeCell ref="L265:M266"/>
    <mergeCell ref="J265:K266"/>
    <mergeCell ref="H265:I266"/>
    <mergeCell ref="C265:D265"/>
    <mergeCell ref="B265:B266"/>
    <mergeCell ref="C264:D264"/>
    <mergeCell ref="BL263:BN264"/>
    <mergeCell ref="BJ263:BK264"/>
    <mergeCell ref="BH263:BI264"/>
    <mergeCell ref="BF263:BG264"/>
    <mergeCell ref="BD263:BE264"/>
    <mergeCell ref="R265:S266"/>
    <mergeCell ref="P265:Q266"/>
    <mergeCell ref="AD265:AE266"/>
    <mergeCell ref="AB265:AC266"/>
    <mergeCell ref="BP157:BP158"/>
    <mergeCell ref="BO159:BO160"/>
    <mergeCell ref="BP159:BP160"/>
    <mergeCell ref="BO161:BO162"/>
    <mergeCell ref="BP161:BP162"/>
    <mergeCell ref="BO163:BO164"/>
    <mergeCell ref="BP163:BP164"/>
    <mergeCell ref="BB377:BE377"/>
    <mergeCell ref="BF377:BH377"/>
    <mergeCell ref="BJ377:BL377"/>
    <mergeCell ref="BF438:BH438"/>
    <mergeCell ref="BJ438:BL438"/>
    <mergeCell ref="Z440:AI440"/>
    <mergeCell ref="AU314:AW314"/>
    <mergeCell ref="AY314:BA314"/>
    <mergeCell ref="BB314:BE314"/>
    <mergeCell ref="BF314:BH314"/>
    <mergeCell ref="BJ314:BL314"/>
    <mergeCell ref="AN375:AP375"/>
    <mergeCell ref="AZ395:BA396"/>
    <mergeCell ref="AX395:AY396"/>
    <mergeCell ref="AV395:AW396"/>
    <mergeCell ref="BJ388:BK388"/>
    <mergeCell ref="BH388:BI388"/>
    <mergeCell ref="BF388:BG388"/>
    <mergeCell ref="BD388:BE388"/>
    <mergeCell ref="BB388:BC388"/>
    <mergeCell ref="AZ388:BA388"/>
    <mergeCell ref="R389:S390"/>
    <mergeCell ref="AB389:AC390"/>
    <mergeCell ref="Z389:AA390"/>
    <mergeCell ref="X389:Y390"/>
    <mergeCell ref="V389:W390"/>
    <mergeCell ref="BO224:BO225"/>
    <mergeCell ref="BP224:BP225"/>
    <mergeCell ref="BO226:BO227"/>
    <mergeCell ref="BP226:BP227"/>
    <mergeCell ref="BO228:BO229"/>
    <mergeCell ref="BP228:BP229"/>
    <mergeCell ref="BP289:BP290"/>
    <mergeCell ref="BP277:BP278"/>
    <mergeCell ref="BO279:BO280"/>
    <mergeCell ref="BP279:BP280"/>
    <mergeCell ref="BO281:BO282"/>
    <mergeCell ref="BP281:BP282"/>
    <mergeCell ref="BO283:BO284"/>
    <mergeCell ref="BP283:BP284"/>
    <mergeCell ref="BO265:BO266"/>
    <mergeCell ref="BP265:BP266"/>
    <mergeCell ref="BO261:BO262"/>
    <mergeCell ref="BP261:BP262"/>
    <mergeCell ref="BO263:BO264"/>
    <mergeCell ref="BP263:BP264"/>
    <mergeCell ref="BO236:BO237"/>
    <mergeCell ref="BP236:BP237"/>
    <mergeCell ref="BO238:BO239"/>
    <mergeCell ref="BP238:BP239"/>
    <mergeCell ref="BL399:BN400"/>
    <mergeCell ref="BJ399:BK400"/>
    <mergeCell ref="BH399:BI400"/>
    <mergeCell ref="BF399:BG400"/>
    <mergeCell ref="BD399:BE400"/>
    <mergeCell ref="R401:S402"/>
    <mergeCell ref="BF403:BG404"/>
    <mergeCell ref="BP1687:BP1688"/>
    <mergeCell ref="BN1578:BP1579"/>
    <mergeCell ref="BO1584:BO1585"/>
    <mergeCell ref="BP143:BP144"/>
    <mergeCell ref="BO145:BO146"/>
    <mergeCell ref="BP145:BP146"/>
    <mergeCell ref="BO147:BO148"/>
    <mergeCell ref="BL1584:BN1585"/>
    <mergeCell ref="BO9:BO10"/>
    <mergeCell ref="BP9:BP10"/>
    <mergeCell ref="BO11:BO12"/>
    <mergeCell ref="BP11:BP12"/>
    <mergeCell ref="BP147:BP148"/>
    <mergeCell ref="BO149:BO150"/>
    <mergeCell ref="BP149:BP150"/>
    <mergeCell ref="BO151:BO152"/>
    <mergeCell ref="BJ503:BL503"/>
    <mergeCell ref="BO1214:BO1215"/>
    <mergeCell ref="BP1214:BP1215"/>
    <mergeCell ref="BO1216:BO1217"/>
    <mergeCell ref="BP1216:BP1217"/>
    <mergeCell ref="BL1206:BN1207"/>
    <mergeCell ref="BL1212:BN1213"/>
    <mergeCell ref="BL1216:BN1217"/>
    <mergeCell ref="BL1214:BN1215"/>
    <mergeCell ref="BO1206:BO1207"/>
    <mergeCell ref="BP1206:BP1207"/>
    <mergeCell ref="BF954:BK954"/>
    <mergeCell ref="BJ881:BL881"/>
    <mergeCell ref="BJ942:BL942"/>
    <mergeCell ref="BN1200:BP1201"/>
    <mergeCell ref="BO1210:BO1211"/>
    <mergeCell ref="BP1210:BP1211"/>
    <mergeCell ref="BO901:BO902"/>
    <mergeCell ref="BP901:BP902"/>
    <mergeCell ref="BO899:BO900"/>
    <mergeCell ref="BJ755:BL755"/>
    <mergeCell ref="BN948:BP949"/>
    <mergeCell ref="BL954:BN955"/>
    <mergeCell ref="BL939:BN939"/>
    <mergeCell ref="BN885:BP886"/>
    <mergeCell ref="BL891:BN892"/>
    <mergeCell ref="BL876:BN876"/>
    <mergeCell ref="BO769:BO770"/>
    <mergeCell ref="BP769:BP770"/>
    <mergeCell ref="BO765:BO766"/>
    <mergeCell ref="BF639:BK639"/>
    <mergeCell ref="BL813:BN813"/>
    <mergeCell ref="BN759:BP760"/>
    <mergeCell ref="BL765:BN766"/>
    <mergeCell ref="BL750:BN750"/>
    <mergeCell ref="BN696:BP697"/>
    <mergeCell ref="BL702:BN703"/>
    <mergeCell ref="BF765:BK765"/>
    <mergeCell ref="BO218:BO219"/>
    <mergeCell ref="BP218:BP219"/>
    <mergeCell ref="BO291:BO292"/>
    <mergeCell ref="BP291:BP292"/>
    <mergeCell ref="BO293:BO294"/>
    <mergeCell ref="BP293:BP294"/>
    <mergeCell ref="BO295:BO296"/>
    <mergeCell ref="BP295:BP296"/>
    <mergeCell ref="BP287:BP288"/>
    <mergeCell ref="BO289:BO290"/>
    <mergeCell ref="BO244:BO245"/>
    <mergeCell ref="BP244:BP245"/>
    <mergeCell ref="BO230:BO231"/>
    <mergeCell ref="BP230:BP231"/>
    <mergeCell ref="BO232:BO233"/>
    <mergeCell ref="BP232:BP233"/>
    <mergeCell ref="BO234:BO235"/>
    <mergeCell ref="BP234:BP235"/>
    <mergeCell ref="BO269:BO270"/>
    <mergeCell ref="BP269:BP270"/>
    <mergeCell ref="BO415:BO416"/>
    <mergeCell ref="BP415:BP416"/>
    <mergeCell ref="BO405:BO406"/>
    <mergeCell ref="BP405:BP406"/>
    <mergeCell ref="BO407:BO408"/>
    <mergeCell ref="BP407:BP408"/>
    <mergeCell ref="BO409:BO410"/>
    <mergeCell ref="BP409:BP410"/>
    <mergeCell ref="BO399:BO400"/>
    <mergeCell ref="BP399:BP400"/>
    <mergeCell ref="BO401:BO402"/>
    <mergeCell ref="BP401:BP402"/>
    <mergeCell ref="BO403:BO404"/>
    <mergeCell ref="BP403:BP404"/>
    <mergeCell ref="BO393:BO394"/>
    <mergeCell ref="BP393:BP394"/>
    <mergeCell ref="BO395:BO396"/>
    <mergeCell ref="BP395:BP396"/>
    <mergeCell ref="BO397:BO398"/>
    <mergeCell ref="BP397:BP398"/>
    <mergeCell ref="BO387:BO388"/>
    <mergeCell ref="BP387:BP388"/>
    <mergeCell ref="BO389:BO390"/>
    <mergeCell ref="BP389:BP390"/>
    <mergeCell ref="BO362:BO363"/>
    <mergeCell ref="BP362:BP363"/>
    <mergeCell ref="BO364:BO365"/>
    <mergeCell ref="BP364:BP365"/>
    <mergeCell ref="BO370:BO371"/>
    <mergeCell ref="BP370:BP371"/>
    <mergeCell ref="BO356:BO357"/>
    <mergeCell ref="BP356:BP357"/>
    <mergeCell ref="BO358:BO359"/>
    <mergeCell ref="BP358:BP359"/>
    <mergeCell ref="BO360:BO361"/>
    <mergeCell ref="BP360:BP361"/>
    <mergeCell ref="BO486:BO487"/>
    <mergeCell ref="BP486:BP487"/>
    <mergeCell ref="BO488:BO489"/>
    <mergeCell ref="BP488:BP489"/>
    <mergeCell ref="BO490:BO491"/>
    <mergeCell ref="BP490:BP491"/>
    <mergeCell ref="BO480:BO481"/>
    <mergeCell ref="BP480:BP481"/>
    <mergeCell ref="BO482:BO483"/>
    <mergeCell ref="BP482:BP483"/>
    <mergeCell ref="BO484:BO485"/>
    <mergeCell ref="BP484:BP485"/>
    <mergeCell ref="BO474:BO475"/>
    <mergeCell ref="BP474:BP475"/>
    <mergeCell ref="BO476:BO477"/>
    <mergeCell ref="BP476:BP477"/>
    <mergeCell ref="BO478:BO479"/>
    <mergeCell ref="BP478:BP479"/>
    <mergeCell ref="BO468:BO469"/>
    <mergeCell ref="BP468:BP469"/>
    <mergeCell ref="BO470:BO471"/>
    <mergeCell ref="BP470:BP471"/>
    <mergeCell ref="BO472:BO473"/>
    <mergeCell ref="BP472:BP473"/>
    <mergeCell ref="BO433:BO434"/>
    <mergeCell ref="BP433:BP434"/>
    <mergeCell ref="BO454:BO455"/>
    <mergeCell ref="BP454:BP455"/>
    <mergeCell ref="BO456:BO457"/>
    <mergeCell ref="BP456:BP457"/>
    <mergeCell ref="BO452:BO453"/>
    <mergeCell ref="BP452:BP453"/>
    <mergeCell ref="BO450:BO451"/>
    <mergeCell ref="BP450:BP451"/>
    <mergeCell ref="BN444:BP445"/>
    <mergeCell ref="BL450:BN451"/>
    <mergeCell ref="BL435:BN435"/>
    <mergeCell ref="BL452:BN453"/>
    <mergeCell ref="BL474:BN475"/>
    <mergeCell ref="BL476:BN477"/>
    <mergeCell ref="BL482:BN483"/>
    <mergeCell ref="BL484:BN485"/>
    <mergeCell ref="BL458:BN459"/>
    <mergeCell ref="BL470:BN471"/>
    <mergeCell ref="BL472:BN473"/>
    <mergeCell ref="B443:BN443"/>
    <mergeCell ref="BD447:BM447"/>
    <mergeCell ref="C452:D452"/>
    <mergeCell ref="B452:B453"/>
    <mergeCell ref="BJ451:BK451"/>
    <mergeCell ref="BH451:BI451"/>
    <mergeCell ref="BF451:BG451"/>
    <mergeCell ref="BD451:BE451"/>
    <mergeCell ref="BB451:BC451"/>
    <mergeCell ref="AZ451:BA451"/>
    <mergeCell ref="R452:S453"/>
    <mergeCell ref="AJ452:AK453"/>
    <mergeCell ref="AH452:AI453"/>
    <mergeCell ref="AF452:AG453"/>
    <mergeCell ref="H452:I453"/>
    <mergeCell ref="AD452:AE453"/>
    <mergeCell ref="AB452:AC453"/>
    <mergeCell ref="Z452:AA453"/>
    <mergeCell ref="X452:Y453"/>
    <mergeCell ref="BO547:BO548"/>
    <mergeCell ref="BP547:BP548"/>
    <mergeCell ref="BO549:BO550"/>
    <mergeCell ref="BP549:BP550"/>
    <mergeCell ref="BO551:BO552"/>
    <mergeCell ref="BP551:BP552"/>
    <mergeCell ref="BO541:BO542"/>
    <mergeCell ref="BP541:BP542"/>
    <mergeCell ref="BO543:BO544"/>
    <mergeCell ref="BP543:BP544"/>
    <mergeCell ref="BO545:BO546"/>
    <mergeCell ref="BP545:BP546"/>
    <mergeCell ref="BO535:BO536"/>
    <mergeCell ref="BP535:BP536"/>
    <mergeCell ref="BO537:BO538"/>
    <mergeCell ref="BP537:BP538"/>
    <mergeCell ref="BO539:BO540"/>
    <mergeCell ref="BP539:BP540"/>
    <mergeCell ref="BO525:BO526"/>
    <mergeCell ref="BP525:BP526"/>
    <mergeCell ref="BO521:BO522"/>
    <mergeCell ref="BP521:BP522"/>
    <mergeCell ref="BO523:BO524"/>
    <mergeCell ref="BP523:BP524"/>
    <mergeCell ref="BO496:BO497"/>
    <mergeCell ref="BP496:BP497"/>
    <mergeCell ref="BO517:BO518"/>
    <mergeCell ref="BP517:BP518"/>
    <mergeCell ref="BO519:BO520"/>
    <mergeCell ref="BP519:BP520"/>
    <mergeCell ref="BO513:BO514"/>
    <mergeCell ref="BP513:BP514"/>
    <mergeCell ref="BN507:BP508"/>
    <mergeCell ref="BL513:BN514"/>
    <mergeCell ref="BL498:BN498"/>
    <mergeCell ref="BO527:BO528"/>
    <mergeCell ref="BP527:BP528"/>
    <mergeCell ref="BO529:BO530"/>
    <mergeCell ref="BP529:BP530"/>
    <mergeCell ref="BO531:BO532"/>
    <mergeCell ref="BP531:BP532"/>
    <mergeCell ref="BO533:BO534"/>
    <mergeCell ref="BP533:BP534"/>
    <mergeCell ref="BL527:BN528"/>
    <mergeCell ref="BL529:BN530"/>
    <mergeCell ref="BL535:BN536"/>
    <mergeCell ref="BL537:BN538"/>
    <mergeCell ref="BL543:BN544"/>
    <mergeCell ref="BL545:BN546"/>
    <mergeCell ref="BL551:BN552"/>
    <mergeCell ref="BL547:BN548"/>
    <mergeCell ref="BL499:BN499"/>
    <mergeCell ref="BL531:BN532"/>
    <mergeCell ref="BL549:BN550"/>
    <mergeCell ref="BL496:BN497"/>
    <mergeCell ref="BO604:BO605"/>
    <mergeCell ref="BP604:BP605"/>
    <mergeCell ref="BO606:BO607"/>
    <mergeCell ref="BP606:BP607"/>
    <mergeCell ref="BO608:BO609"/>
    <mergeCell ref="BP608:BP609"/>
    <mergeCell ref="BO598:BO599"/>
    <mergeCell ref="BP598:BP599"/>
    <mergeCell ref="BO600:BO601"/>
    <mergeCell ref="BP600:BP601"/>
    <mergeCell ref="BO602:BO603"/>
    <mergeCell ref="BP602:BP603"/>
    <mergeCell ref="BO592:BO593"/>
    <mergeCell ref="BP592:BP593"/>
    <mergeCell ref="BO594:BO595"/>
    <mergeCell ref="BP594:BP595"/>
    <mergeCell ref="BO596:BO597"/>
    <mergeCell ref="BP596:BP597"/>
    <mergeCell ref="BO586:BO587"/>
    <mergeCell ref="BP586:BP587"/>
    <mergeCell ref="BO588:BO589"/>
    <mergeCell ref="BP588:BP589"/>
    <mergeCell ref="BO590:BO591"/>
    <mergeCell ref="BP590:BP591"/>
    <mergeCell ref="BO553:BO554"/>
    <mergeCell ref="BP553:BP554"/>
    <mergeCell ref="BO559:BO560"/>
    <mergeCell ref="BP559:BP560"/>
    <mergeCell ref="BO580:BO581"/>
    <mergeCell ref="BP580:BP581"/>
    <mergeCell ref="BO576:BO577"/>
    <mergeCell ref="BP576:BP577"/>
    <mergeCell ref="BO578:BO579"/>
    <mergeCell ref="BP578:BP579"/>
    <mergeCell ref="BN570:BP571"/>
    <mergeCell ref="BL576:BN577"/>
    <mergeCell ref="BO582:BO583"/>
    <mergeCell ref="BP582:BP583"/>
    <mergeCell ref="BO584:BO585"/>
    <mergeCell ref="BP584:BP585"/>
    <mergeCell ref="BA567:BN567"/>
    <mergeCell ref="BD578:BE579"/>
    <mergeCell ref="BJ588:BK589"/>
    <mergeCell ref="BH588:BI589"/>
    <mergeCell ref="BF588:BG589"/>
    <mergeCell ref="BD588:BE589"/>
    <mergeCell ref="BJ592:BK593"/>
    <mergeCell ref="BH592:BI593"/>
    <mergeCell ref="BF592:BG593"/>
    <mergeCell ref="BD592:BE593"/>
    <mergeCell ref="BJ596:BK597"/>
    <mergeCell ref="BH596:BI597"/>
    <mergeCell ref="BF596:BG597"/>
    <mergeCell ref="BD596:BE597"/>
    <mergeCell ref="BJ600:BK601"/>
    <mergeCell ref="BH600:BI601"/>
    <mergeCell ref="BF600:BG601"/>
    <mergeCell ref="BD600:BE601"/>
    <mergeCell ref="BJ604:BK605"/>
    <mergeCell ref="BH604:BI605"/>
    <mergeCell ref="BF604:BG605"/>
    <mergeCell ref="BD604:BE605"/>
    <mergeCell ref="BJ608:BK609"/>
    <mergeCell ref="BH608:BI609"/>
    <mergeCell ref="BO669:BO670"/>
    <mergeCell ref="BP669:BP670"/>
    <mergeCell ref="BO671:BO672"/>
    <mergeCell ref="BP671:BP672"/>
    <mergeCell ref="BO673:BO674"/>
    <mergeCell ref="BP673:BP674"/>
    <mergeCell ref="BO663:BO664"/>
    <mergeCell ref="BP663:BP664"/>
    <mergeCell ref="BO665:BO666"/>
    <mergeCell ref="BP665:BP666"/>
    <mergeCell ref="BO667:BO668"/>
    <mergeCell ref="BP667:BP668"/>
    <mergeCell ref="BO657:BO658"/>
    <mergeCell ref="BP657:BP658"/>
    <mergeCell ref="BO659:BO660"/>
    <mergeCell ref="BP659:BP660"/>
    <mergeCell ref="BO661:BO662"/>
    <mergeCell ref="BP661:BP662"/>
    <mergeCell ref="BO651:BO652"/>
    <mergeCell ref="BP651:BP652"/>
    <mergeCell ref="BO653:BO654"/>
    <mergeCell ref="BP653:BP654"/>
    <mergeCell ref="BO655:BO656"/>
    <mergeCell ref="BP655:BP656"/>
    <mergeCell ref="BO616:BO617"/>
    <mergeCell ref="BP616:BP617"/>
    <mergeCell ref="BO622:BO623"/>
    <mergeCell ref="BP622:BP623"/>
    <mergeCell ref="BO649:BO650"/>
    <mergeCell ref="BP649:BP650"/>
    <mergeCell ref="BP647:BP648"/>
    <mergeCell ref="BO610:BO611"/>
    <mergeCell ref="BP610:BP611"/>
    <mergeCell ref="BO612:BO613"/>
    <mergeCell ref="BP612:BP613"/>
    <mergeCell ref="BO614:BO615"/>
    <mergeCell ref="BP614:BP615"/>
    <mergeCell ref="BN633:BP634"/>
    <mergeCell ref="BL639:BN640"/>
    <mergeCell ref="BL624:BN624"/>
    <mergeCell ref="BL616:BN617"/>
    <mergeCell ref="BO641:BO642"/>
    <mergeCell ref="BP641:BP642"/>
    <mergeCell ref="BO643:BO644"/>
    <mergeCell ref="BP643:BP644"/>
    <mergeCell ref="BO645:BO646"/>
    <mergeCell ref="BP645:BP646"/>
    <mergeCell ref="BO647:BO648"/>
    <mergeCell ref="BD636:BM636"/>
    <mergeCell ref="BJ640:BK640"/>
    <mergeCell ref="BH640:BI640"/>
    <mergeCell ref="BF640:BG640"/>
    <mergeCell ref="BL641:BN642"/>
    <mergeCell ref="BJ641:BK642"/>
    <mergeCell ref="BH641:BI642"/>
    <mergeCell ref="BF641:BG642"/>
    <mergeCell ref="BL643:BN644"/>
    <mergeCell ref="BJ643:BK644"/>
    <mergeCell ref="BH643:BI644"/>
    <mergeCell ref="BF643:BG644"/>
    <mergeCell ref="BD643:BE644"/>
    <mergeCell ref="BL645:BN646"/>
    <mergeCell ref="BJ645:BK646"/>
    <mergeCell ref="BH645:BI646"/>
    <mergeCell ref="BO732:BO733"/>
    <mergeCell ref="BP732:BP733"/>
    <mergeCell ref="BO734:BO735"/>
    <mergeCell ref="BP734:BP735"/>
    <mergeCell ref="BO736:BO737"/>
    <mergeCell ref="BP736:BP737"/>
    <mergeCell ref="BO726:BO727"/>
    <mergeCell ref="BP726:BP727"/>
    <mergeCell ref="BO728:BO729"/>
    <mergeCell ref="BP728:BP729"/>
    <mergeCell ref="BO730:BO731"/>
    <mergeCell ref="BP730:BP731"/>
    <mergeCell ref="BP718:BP719"/>
    <mergeCell ref="BO720:BO721"/>
    <mergeCell ref="BP720:BP721"/>
    <mergeCell ref="BO722:BO723"/>
    <mergeCell ref="BP722:BP723"/>
    <mergeCell ref="BO724:BO725"/>
    <mergeCell ref="BP724:BP725"/>
    <mergeCell ref="BO685:BO686"/>
    <mergeCell ref="BP685:BP686"/>
    <mergeCell ref="BO710:BO711"/>
    <mergeCell ref="BP710:BP711"/>
    <mergeCell ref="BO704:BO705"/>
    <mergeCell ref="BP704:BP705"/>
    <mergeCell ref="BO706:BO707"/>
    <mergeCell ref="BP706:BP707"/>
    <mergeCell ref="BO708:BO709"/>
    <mergeCell ref="BP708:BP709"/>
    <mergeCell ref="BO675:BO676"/>
    <mergeCell ref="BP675:BP676"/>
    <mergeCell ref="BO677:BO678"/>
    <mergeCell ref="BP677:BP678"/>
    <mergeCell ref="BO679:BO680"/>
    <mergeCell ref="BP679:BP680"/>
    <mergeCell ref="BO702:BO703"/>
    <mergeCell ref="BP702:BP703"/>
    <mergeCell ref="BO712:BO713"/>
    <mergeCell ref="BP712:BP713"/>
    <mergeCell ref="BO714:BO715"/>
    <mergeCell ref="BP714:BP715"/>
    <mergeCell ref="BO716:BO717"/>
    <mergeCell ref="BP716:BP717"/>
    <mergeCell ref="BO718:BO719"/>
    <mergeCell ref="BO791:BO792"/>
    <mergeCell ref="BP791:BP792"/>
    <mergeCell ref="BO793:BO794"/>
    <mergeCell ref="BP793:BP794"/>
    <mergeCell ref="BO795:BO796"/>
    <mergeCell ref="BP795:BP796"/>
    <mergeCell ref="BO785:BO786"/>
    <mergeCell ref="BP785:BP786"/>
    <mergeCell ref="BO787:BO788"/>
    <mergeCell ref="BP787:BP788"/>
    <mergeCell ref="BO789:BO790"/>
    <mergeCell ref="BP789:BP790"/>
    <mergeCell ref="BO779:BO780"/>
    <mergeCell ref="BP779:BP780"/>
    <mergeCell ref="BO781:BO782"/>
    <mergeCell ref="BP781:BP782"/>
    <mergeCell ref="BO783:BO784"/>
    <mergeCell ref="BP783:BP784"/>
    <mergeCell ref="BO773:BO774"/>
    <mergeCell ref="BP773:BP774"/>
    <mergeCell ref="BO775:BO776"/>
    <mergeCell ref="BP775:BP776"/>
    <mergeCell ref="BO777:BO778"/>
    <mergeCell ref="BP777:BP778"/>
    <mergeCell ref="BO748:BO749"/>
    <mergeCell ref="BP748:BP749"/>
    <mergeCell ref="BP765:BP766"/>
    <mergeCell ref="BO767:BO768"/>
    <mergeCell ref="BP767:BP768"/>
    <mergeCell ref="BO771:BO772"/>
    <mergeCell ref="BP771:BP772"/>
    <mergeCell ref="BO738:BO739"/>
    <mergeCell ref="BP738:BP739"/>
    <mergeCell ref="BO740:BO741"/>
    <mergeCell ref="BP740:BP741"/>
    <mergeCell ref="BO742:BO743"/>
    <mergeCell ref="BP742:BP743"/>
    <mergeCell ref="BO744:BO745"/>
    <mergeCell ref="BP744:BP745"/>
    <mergeCell ref="BO852:BO853"/>
    <mergeCell ref="BP852:BP853"/>
    <mergeCell ref="BO854:BO855"/>
    <mergeCell ref="BP854:BP855"/>
    <mergeCell ref="BO856:BO857"/>
    <mergeCell ref="BP856:BP857"/>
    <mergeCell ref="BP848:BP849"/>
    <mergeCell ref="BD825:BM825"/>
    <mergeCell ref="BO834:BO835"/>
    <mergeCell ref="BP834:BP835"/>
    <mergeCell ref="BO836:BO837"/>
    <mergeCell ref="BO832:BO833"/>
    <mergeCell ref="BP832:BP833"/>
    <mergeCell ref="BO828:BO829"/>
    <mergeCell ref="BP828:BP829"/>
    <mergeCell ref="BO830:BO831"/>
    <mergeCell ref="BP830:BP831"/>
    <mergeCell ref="BO803:BO804"/>
    <mergeCell ref="BP803:BP804"/>
    <mergeCell ref="BO805:BO806"/>
    <mergeCell ref="BP805:BP806"/>
    <mergeCell ref="BO811:BO812"/>
    <mergeCell ref="BP811:BP812"/>
    <mergeCell ref="BO797:BO798"/>
    <mergeCell ref="BP797:BP798"/>
    <mergeCell ref="BO799:BO800"/>
    <mergeCell ref="BP799:BP800"/>
    <mergeCell ref="BO801:BO802"/>
    <mergeCell ref="BP801:BP802"/>
    <mergeCell ref="BP836:BP837"/>
    <mergeCell ref="BO838:BO839"/>
    <mergeCell ref="BP838:BP839"/>
    <mergeCell ref="BO840:BO841"/>
    <mergeCell ref="BP840:BP841"/>
    <mergeCell ref="BO842:BO843"/>
    <mergeCell ref="BP842:BP843"/>
    <mergeCell ref="BO844:BO845"/>
    <mergeCell ref="BP844:BP845"/>
    <mergeCell ref="BO850:BO851"/>
    <mergeCell ref="BP850:BP851"/>
    <mergeCell ref="BL814:BN814"/>
    <mergeCell ref="BN822:BP823"/>
    <mergeCell ref="BO846:BO847"/>
    <mergeCell ref="BP846:BP847"/>
    <mergeCell ref="BO848:BO849"/>
    <mergeCell ref="BJ829:BK829"/>
    <mergeCell ref="BH829:BI829"/>
    <mergeCell ref="BF829:BG829"/>
    <mergeCell ref="BD829:BE829"/>
    <mergeCell ref="BL830:BN831"/>
    <mergeCell ref="BJ830:BK831"/>
    <mergeCell ref="BH830:BI831"/>
    <mergeCell ref="BF830:BG831"/>
    <mergeCell ref="BD830:BE831"/>
    <mergeCell ref="BH842:BI843"/>
    <mergeCell ref="BF842:BG843"/>
    <mergeCell ref="BD842:BE843"/>
    <mergeCell ref="BH854:BI855"/>
    <mergeCell ref="BF854:BG855"/>
    <mergeCell ref="BD854:BE855"/>
    <mergeCell ref="BO809:BO810"/>
    <mergeCell ref="BP809:BP810"/>
    <mergeCell ref="BP899:BP900"/>
    <mergeCell ref="BO911:BO912"/>
    <mergeCell ref="BP911:BP912"/>
    <mergeCell ref="BO913:BO914"/>
    <mergeCell ref="BP913:BP914"/>
    <mergeCell ref="BO915:BO916"/>
    <mergeCell ref="BP915:BP916"/>
    <mergeCell ref="BO874:BO875"/>
    <mergeCell ref="BP874:BP875"/>
    <mergeCell ref="BO895:BO896"/>
    <mergeCell ref="BP895:BP896"/>
    <mergeCell ref="BO891:BO892"/>
    <mergeCell ref="BP891:BP892"/>
    <mergeCell ref="BO893:BO894"/>
    <mergeCell ref="BP893:BP894"/>
    <mergeCell ref="BO864:BO865"/>
    <mergeCell ref="BP864:BP865"/>
    <mergeCell ref="BO866:BO867"/>
    <mergeCell ref="BP866:BP867"/>
    <mergeCell ref="BO868:BO869"/>
    <mergeCell ref="BP868:BP869"/>
    <mergeCell ref="BO897:BO898"/>
    <mergeCell ref="BP897:BP898"/>
    <mergeCell ref="BO903:BO904"/>
    <mergeCell ref="BP903:BP904"/>
    <mergeCell ref="BO905:BO906"/>
    <mergeCell ref="BP905:BP906"/>
    <mergeCell ref="BO907:BO908"/>
    <mergeCell ref="BP907:BP908"/>
    <mergeCell ref="BO909:BO910"/>
    <mergeCell ref="BP909:BP910"/>
    <mergeCell ref="BO858:BO859"/>
    <mergeCell ref="BP858:BP859"/>
    <mergeCell ref="BO860:BO861"/>
    <mergeCell ref="BP860:BP861"/>
    <mergeCell ref="BO862:BO863"/>
    <mergeCell ref="BP862:BP863"/>
    <mergeCell ref="BO1000:BO1001"/>
    <mergeCell ref="BP1000:BP1001"/>
    <mergeCell ref="BO1021:BO1022"/>
    <mergeCell ref="BP1021:BP1022"/>
    <mergeCell ref="BO1023:BO1024"/>
    <mergeCell ref="BP1023:BP1024"/>
    <mergeCell ref="BN1011:BP1012"/>
    <mergeCell ref="BO1019:BO1020"/>
    <mergeCell ref="BP1019:BP1020"/>
    <mergeCell ref="BL1019:BN1020"/>
    <mergeCell ref="BO990:BO991"/>
    <mergeCell ref="BP990:BP991"/>
    <mergeCell ref="BO992:BO993"/>
    <mergeCell ref="BP992:BP993"/>
    <mergeCell ref="BO994:BO995"/>
    <mergeCell ref="BP994:BP995"/>
    <mergeCell ref="BO984:BO985"/>
    <mergeCell ref="BP984:BP985"/>
    <mergeCell ref="BO986:BO987"/>
    <mergeCell ref="BP986:BP987"/>
    <mergeCell ref="BO988:BO989"/>
    <mergeCell ref="BP988:BP989"/>
    <mergeCell ref="BO978:BO979"/>
    <mergeCell ref="BP978:BP979"/>
    <mergeCell ref="BO980:BO981"/>
    <mergeCell ref="BP980:BP981"/>
    <mergeCell ref="BO982:BO983"/>
    <mergeCell ref="BP982:BP983"/>
    <mergeCell ref="BO1017:BO1018"/>
    <mergeCell ref="BP1017:BP1018"/>
    <mergeCell ref="BO1025:BO1026"/>
    <mergeCell ref="BP1025:BP1026"/>
    <mergeCell ref="BO1027:BO1028"/>
    <mergeCell ref="BP1027:BP1028"/>
    <mergeCell ref="BL1003:BN1003"/>
    <mergeCell ref="BL1021:BN1022"/>
    <mergeCell ref="BL982:BN983"/>
    <mergeCell ref="BL984:BN985"/>
    <mergeCell ref="BL990:BN991"/>
    <mergeCell ref="BL992:BN993"/>
    <mergeCell ref="BO998:BO999"/>
    <mergeCell ref="BP998:BP999"/>
    <mergeCell ref="BP1057:BP1058"/>
    <mergeCell ref="BO1063:BO1064"/>
    <mergeCell ref="BP1063:BP1064"/>
    <mergeCell ref="B1073:BN1073"/>
    <mergeCell ref="BA1077:BC1077"/>
    <mergeCell ref="BL1080:BN1081"/>
    <mergeCell ref="AY1070:BA1070"/>
    <mergeCell ref="BB1070:BE1070"/>
    <mergeCell ref="BJ1066:BK1066"/>
    <mergeCell ref="P1066:Q1066"/>
    <mergeCell ref="BO1051:BO1052"/>
    <mergeCell ref="BP1051:BP1052"/>
    <mergeCell ref="BO1053:BO1054"/>
    <mergeCell ref="BP1053:BP1054"/>
    <mergeCell ref="BL1065:BN1065"/>
    <mergeCell ref="BO1080:BO1081"/>
    <mergeCell ref="BP1080:BP1081"/>
    <mergeCell ref="BO1055:BO1056"/>
    <mergeCell ref="BP1055:BP1056"/>
    <mergeCell ref="BO1057:BO1058"/>
    <mergeCell ref="BO1045:BO1046"/>
    <mergeCell ref="BP1045:BP1046"/>
    <mergeCell ref="BO1047:BO1048"/>
    <mergeCell ref="BP1047:BP1048"/>
    <mergeCell ref="BO1049:BO1050"/>
    <mergeCell ref="BP1049:BP1050"/>
    <mergeCell ref="L1082:M1083"/>
    <mergeCell ref="J1082:K1083"/>
    <mergeCell ref="AJ1082:AK1083"/>
    <mergeCell ref="AH1082:AI1083"/>
    <mergeCell ref="AF1082:AG1083"/>
    <mergeCell ref="AD1082:AE1083"/>
    <mergeCell ref="AB1082:AC1083"/>
    <mergeCell ref="Z1082:AA1083"/>
    <mergeCell ref="H1082:I1083"/>
    <mergeCell ref="F1082:F1083"/>
    <mergeCell ref="E1082:E1083"/>
    <mergeCell ref="C1082:D1082"/>
    <mergeCell ref="X1082:Y1083"/>
    <mergeCell ref="V1082:W1083"/>
    <mergeCell ref="T1082:U1083"/>
    <mergeCell ref="R1082:S1083"/>
    <mergeCell ref="P1082:Q1083"/>
    <mergeCell ref="N1082:O1083"/>
    <mergeCell ref="AT1082:AU1083"/>
    <mergeCell ref="AR1082:AS1083"/>
    <mergeCell ref="AP1082:AQ1083"/>
    <mergeCell ref="AN1082:AO1083"/>
    <mergeCell ref="AL1082:AM1083"/>
    <mergeCell ref="C1083:D1083"/>
    <mergeCell ref="BL1082:BN1083"/>
    <mergeCell ref="BJ1082:BK1083"/>
    <mergeCell ref="G1082:G1083"/>
    <mergeCell ref="G1049:G1050"/>
    <mergeCell ref="G1051:G1052"/>
    <mergeCell ref="G1053:G1054"/>
    <mergeCell ref="G1055:G1056"/>
    <mergeCell ref="G1057:G1058"/>
    <mergeCell ref="G1080:G1081"/>
    <mergeCell ref="BD1082:BE1083"/>
    <mergeCell ref="BB1082:BC1083"/>
    <mergeCell ref="AZ1082:BA1083"/>
    <mergeCell ref="AX1082:AY1083"/>
    <mergeCell ref="J1045:K1046"/>
    <mergeCell ref="BP1100:BP1101"/>
    <mergeCell ref="BO1102:BO1103"/>
    <mergeCell ref="BP1102:BP1103"/>
    <mergeCell ref="BO1104:BO1105"/>
    <mergeCell ref="BP1104:BP1105"/>
    <mergeCell ref="BO1092:BO1093"/>
    <mergeCell ref="BP1092:BP1093"/>
    <mergeCell ref="BO1094:BO1095"/>
    <mergeCell ref="BP1094:BP1095"/>
    <mergeCell ref="BP1096:BP1097"/>
    <mergeCell ref="BO1098:BO1099"/>
    <mergeCell ref="BP1098:BP1099"/>
    <mergeCell ref="BO1096:BO1097"/>
    <mergeCell ref="BO1086:BO1087"/>
    <mergeCell ref="BP1086:BP1087"/>
    <mergeCell ref="BO1169:BO1170"/>
    <mergeCell ref="BP1169:BP1170"/>
    <mergeCell ref="BO1171:BO1172"/>
    <mergeCell ref="BP1171:BP1172"/>
    <mergeCell ref="BO1173:BO1174"/>
    <mergeCell ref="BP1173:BP1174"/>
    <mergeCell ref="BO1163:BO1164"/>
    <mergeCell ref="BP1163:BP1164"/>
    <mergeCell ref="BO1165:BO1166"/>
    <mergeCell ref="BP1165:BP1166"/>
    <mergeCell ref="BO1167:BO1168"/>
    <mergeCell ref="BP1167:BP1168"/>
    <mergeCell ref="BO1157:BO1158"/>
    <mergeCell ref="BP1157:BP1158"/>
    <mergeCell ref="BO1159:BO1160"/>
    <mergeCell ref="BP1159:BP1160"/>
    <mergeCell ref="BO1161:BO1162"/>
    <mergeCell ref="BP1161:BP1162"/>
    <mergeCell ref="BO1151:BO1152"/>
    <mergeCell ref="BP1151:BP1152"/>
    <mergeCell ref="BO1153:BO1154"/>
    <mergeCell ref="BP1153:BP1154"/>
    <mergeCell ref="BO1155:BO1156"/>
    <mergeCell ref="BP1155:BP1156"/>
    <mergeCell ref="BO1147:BO1148"/>
    <mergeCell ref="BP1147:BP1148"/>
    <mergeCell ref="BO1149:BO1150"/>
    <mergeCell ref="BP1149:BP1150"/>
    <mergeCell ref="BN1137:BP1138"/>
    <mergeCell ref="BO1143:BO1144"/>
    <mergeCell ref="BP1143:BP1144"/>
    <mergeCell ref="BO1145:BO1146"/>
    <mergeCell ref="BL1143:BN1144"/>
    <mergeCell ref="BP1145:BP1146"/>
    <mergeCell ref="BL1157:BN1158"/>
    <mergeCell ref="BL1159:BN1160"/>
    <mergeCell ref="BL1165:BN1166"/>
    <mergeCell ref="BL1167:BN1168"/>
    <mergeCell ref="BL1173:BN1174"/>
    <mergeCell ref="BL1094:BN1095"/>
    <mergeCell ref="BL1096:BN1097"/>
    <mergeCell ref="BL1102:BN1103"/>
    <mergeCell ref="BL1104:BN1105"/>
    <mergeCell ref="BL1110:BN1111"/>
    <mergeCell ref="BL1112:BN1113"/>
    <mergeCell ref="BL1118:BN1119"/>
    <mergeCell ref="BL1120:BN1121"/>
    <mergeCell ref="BL1124:BN1125"/>
    <mergeCell ref="BO1124:BO1125"/>
    <mergeCell ref="BO1234:BO1235"/>
    <mergeCell ref="BP1234:BP1235"/>
    <mergeCell ref="BO1238:BO1239"/>
    <mergeCell ref="BP1238:BP1239"/>
    <mergeCell ref="BO1236:BO1237"/>
    <mergeCell ref="BP1236:BP1237"/>
    <mergeCell ref="BO1226:BO1227"/>
    <mergeCell ref="BP1226:BP1227"/>
    <mergeCell ref="BO1228:BO1229"/>
    <mergeCell ref="BP1228:BP1229"/>
    <mergeCell ref="BO1232:BO1233"/>
    <mergeCell ref="BP1232:BP1233"/>
    <mergeCell ref="BO1230:BO1231"/>
    <mergeCell ref="BP1230:BP1231"/>
    <mergeCell ref="BO1218:BO1219"/>
    <mergeCell ref="BP1218:BP1219"/>
    <mergeCell ref="BO1220:BO1221"/>
    <mergeCell ref="BP1220:BP1221"/>
    <mergeCell ref="BO1222:BO1223"/>
    <mergeCell ref="BP1222:BP1223"/>
    <mergeCell ref="BO1224:BO1225"/>
    <mergeCell ref="BP1224:BP1225"/>
    <mergeCell ref="BP1181:BP1182"/>
    <mergeCell ref="BO1183:BO1184"/>
    <mergeCell ref="BP1183:BP1184"/>
    <mergeCell ref="BO1189:BO1190"/>
    <mergeCell ref="BP1189:BP1190"/>
    <mergeCell ref="BO1212:BO1213"/>
    <mergeCell ref="BP1212:BP1213"/>
    <mergeCell ref="BO1181:BO1182"/>
    <mergeCell ref="BO1208:BO1209"/>
    <mergeCell ref="BP1208:BP1209"/>
    <mergeCell ref="BO1175:BO1176"/>
    <mergeCell ref="BP1175:BP1176"/>
    <mergeCell ref="BO1177:BO1178"/>
    <mergeCell ref="BP1177:BP1178"/>
    <mergeCell ref="BO1179:BO1180"/>
    <mergeCell ref="BP1179:BP1180"/>
    <mergeCell ref="BO1297:BO1298"/>
    <mergeCell ref="BP1297:BP1298"/>
    <mergeCell ref="BO1299:BO1300"/>
    <mergeCell ref="BP1299:BP1300"/>
    <mergeCell ref="BO1301:BO1302"/>
    <mergeCell ref="BP1301:BP1302"/>
    <mergeCell ref="BO1291:BO1292"/>
    <mergeCell ref="BP1291:BP1292"/>
    <mergeCell ref="BO1293:BO1294"/>
    <mergeCell ref="BP1293:BP1294"/>
    <mergeCell ref="BO1295:BO1296"/>
    <mergeCell ref="BP1295:BP1296"/>
    <mergeCell ref="BO1285:BO1286"/>
    <mergeCell ref="BP1285:BP1286"/>
    <mergeCell ref="BO1287:BO1288"/>
    <mergeCell ref="BP1287:BP1288"/>
    <mergeCell ref="BO1289:BO1290"/>
    <mergeCell ref="BP1289:BP1290"/>
    <mergeCell ref="BO1275:BO1276"/>
    <mergeCell ref="BP1275:BP1276"/>
    <mergeCell ref="BN1263:BP1264"/>
    <mergeCell ref="BO1269:BO1270"/>
    <mergeCell ref="BP1269:BP1270"/>
    <mergeCell ref="BO1271:BO1272"/>
    <mergeCell ref="BP1271:BP1272"/>
    <mergeCell ref="BO1246:BO1247"/>
    <mergeCell ref="BP1246:BP1247"/>
    <mergeCell ref="BO1273:BO1274"/>
    <mergeCell ref="BP1273:BP1274"/>
    <mergeCell ref="BO1252:BO1253"/>
    <mergeCell ref="BP1252:BP1253"/>
    <mergeCell ref="BO1240:BO1241"/>
    <mergeCell ref="BP1240:BP1241"/>
    <mergeCell ref="BO1244:BO1245"/>
    <mergeCell ref="BP1244:BP1245"/>
    <mergeCell ref="BO1242:BO1243"/>
    <mergeCell ref="BP1242:BP1243"/>
    <mergeCell ref="BL1255:BN1255"/>
    <mergeCell ref="BL1279:BN1280"/>
    <mergeCell ref="BL1281:BN1282"/>
    <mergeCell ref="BL1287:BN1288"/>
    <mergeCell ref="BL1289:BN1290"/>
    <mergeCell ref="BL1295:BN1296"/>
    <mergeCell ref="BL1297:BN1298"/>
    <mergeCell ref="BL1299:BN1300"/>
    <mergeCell ref="BO1350:BO1351"/>
    <mergeCell ref="BP1350:BP1351"/>
    <mergeCell ref="BO1352:BO1353"/>
    <mergeCell ref="BP1352:BP1353"/>
    <mergeCell ref="BO1354:BO1355"/>
    <mergeCell ref="BP1354:BP1355"/>
    <mergeCell ref="BO1344:BO1345"/>
    <mergeCell ref="BP1344:BP1345"/>
    <mergeCell ref="BO1346:BO1347"/>
    <mergeCell ref="BP1346:BP1347"/>
    <mergeCell ref="BO1348:BO1349"/>
    <mergeCell ref="BP1348:BP1349"/>
    <mergeCell ref="BO1338:BO1339"/>
    <mergeCell ref="BP1338:BP1339"/>
    <mergeCell ref="BO1340:BO1341"/>
    <mergeCell ref="BP1340:BP1341"/>
    <mergeCell ref="BO1342:BO1343"/>
    <mergeCell ref="BP1342:BP1343"/>
    <mergeCell ref="BO1309:BO1310"/>
    <mergeCell ref="BP1309:BP1310"/>
    <mergeCell ref="BO1315:BO1316"/>
    <mergeCell ref="BP1315:BP1316"/>
    <mergeCell ref="BO1336:BO1337"/>
    <mergeCell ref="BP1336:BP1337"/>
    <mergeCell ref="BN1326:BP1327"/>
    <mergeCell ref="BO1334:BO1335"/>
    <mergeCell ref="BP1334:BP1335"/>
    <mergeCell ref="BL1332:BN1333"/>
    <mergeCell ref="BO1303:BO1304"/>
    <mergeCell ref="BP1303:BP1304"/>
    <mergeCell ref="BO1305:BO1306"/>
    <mergeCell ref="BP1305:BP1306"/>
    <mergeCell ref="BO1307:BO1308"/>
    <mergeCell ref="BP1307:BP1308"/>
    <mergeCell ref="BL1318:BN1318"/>
    <mergeCell ref="BL1303:BN1304"/>
    <mergeCell ref="BO1313:BO1314"/>
    <mergeCell ref="BP1313:BP1314"/>
    <mergeCell ref="BO1407:BO1408"/>
    <mergeCell ref="BP1407:BP1408"/>
    <mergeCell ref="BO1409:BO1410"/>
    <mergeCell ref="BP1409:BP1410"/>
    <mergeCell ref="BO1411:BO1412"/>
    <mergeCell ref="BP1411:BP1412"/>
    <mergeCell ref="BO1378:BO1379"/>
    <mergeCell ref="BP1378:BP1379"/>
    <mergeCell ref="BO1399:BO1400"/>
    <mergeCell ref="BP1399:BP1400"/>
    <mergeCell ref="BO1401:BO1402"/>
    <mergeCell ref="BP1401:BP1402"/>
    <mergeCell ref="BN1389:BP1390"/>
    <mergeCell ref="BL1380:BN1380"/>
    <mergeCell ref="BL1378:BN1379"/>
    <mergeCell ref="BL1397:BN1398"/>
    <mergeCell ref="BO1368:BO1369"/>
    <mergeCell ref="BP1368:BP1369"/>
    <mergeCell ref="BO1370:BO1371"/>
    <mergeCell ref="BP1370:BP1371"/>
    <mergeCell ref="BO1372:BO1373"/>
    <mergeCell ref="BP1372:BP1373"/>
    <mergeCell ref="BO1362:BO1363"/>
    <mergeCell ref="BP1362:BP1363"/>
    <mergeCell ref="BO1364:BO1365"/>
    <mergeCell ref="BP1364:BP1365"/>
    <mergeCell ref="BO1366:BO1367"/>
    <mergeCell ref="BP1366:BP1367"/>
    <mergeCell ref="BO1356:BO1357"/>
    <mergeCell ref="BP1356:BP1357"/>
    <mergeCell ref="BO1358:BO1359"/>
    <mergeCell ref="BP1358:BP1359"/>
    <mergeCell ref="BO1360:BO1361"/>
    <mergeCell ref="BP1360:BP1361"/>
    <mergeCell ref="BL1399:BN1400"/>
    <mergeCell ref="BO1441:BO1442"/>
    <mergeCell ref="BP1441:BP1442"/>
    <mergeCell ref="BO1462:BO1463"/>
    <mergeCell ref="BP1462:BP1463"/>
    <mergeCell ref="BP1472:BP1473"/>
    <mergeCell ref="BO1474:BO1475"/>
    <mergeCell ref="BP1474:BP1475"/>
    <mergeCell ref="BP1464:BP1465"/>
    <mergeCell ref="BO1466:BO1467"/>
    <mergeCell ref="BP1466:BP1467"/>
    <mergeCell ref="BO1431:BO1432"/>
    <mergeCell ref="BP1431:BP1432"/>
    <mergeCell ref="BO1433:BO1434"/>
    <mergeCell ref="BP1433:BP1434"/>
    <mergeCell ref="BO1435:BO1436"/>
    <mergeCell ref="BP1435:BP1436"/>
    <mergeCell ref="BO1458:BO1459"/>
    <mergeCell ref="BO1425:BO1426"/>
    <mergeCell ref="BP1425:BP1426"/>
    <mergeCell ref="BO1427:BO1428"/>
    <mergeCell ref="BP1427:BP1428"/>
    <mergeCell ref="BO1429:BO1430"/>
    <mergeCell ref="BP1429:BP1430"/>
    <mergeCell ref="BO1419:BO1420"/>
    <mergeCell ref="BP1419:BP1420"/>
    <mergeCell ref="BO1421:BO1422"/>
    <mergeCell ref="BP1421:BP1422"/>
    <mergeCell ref="BO1423:BO1424"/>
    <mergeCell ref="BP1423:BP1424"/>
    <mergeCell ref="BO1413:BO1414"/>
    <mergeCell ref="BP1413:BP1414"/>
    <mergeCell ref="BO1415:BO1416"/>
    <mergeCell ref="BP1415:BP1416"/>
    <mergeCell ref="BO1417:BO1418"/>
    <mergeCell ref="BP1417:BP1418"/>
    <mergeCell ref="BO1470:BO1471"/>
    <mergeCell ref="BP1470:BP1471"/>
    <mergeCell ref="BO1472:BO1473"/>
    <mergeCell ref="BO1437:BO1438"/>
    <mergeCell ref="BP1437:BP1438"/>
    <mergeCell ref="BO1439:BO1440"/>
    <mergeCell ref="BP1439:BP1440"/>
    <mergeCell ref="BP1541:BP1542"/>
    <mergeCell ref="BO1543:BO1544"/>
    <mergeCell ref="BP1543:BP1544"/>
    <mergeCell ref="BO1545:BO1546"/>
    <mergeCell ref="BP1545:BP1546"/>
    <mergeCell ref="BO1547:BO1548"/>
    <mergeCell ref="BP1547:BP1548"/>
    <mergeCell ref="BO1541:BO1542"/>
    <mergeCell ref="BO1531:BO1532"/>
    <mergeCell ref="BP1531:BP1532"/>
    <mergeCell ref="BO1527:BO1528"/>
    <mergeCell ref="BP1527:BP1528"/>
    <mergeCell ref="BO1529:BO1530"/>
    <mergeCell ref="BP1529:BP1530"/>
    <mergeCell ref="BO1504:BO1505"/>
    <mergeCell ref="BP1504:BP1505"/>
    <mergeCell ref="BO1525:BO1526"/>
    <mergeCell ref="BP1525:BP1526"/>
    <mergeCell ref="BO1521:BO1522"/>
    <mergeCell ref="BP1521:BP1522"/>
    <mergeCell ref="BO1523:BO1524"/>
    <mergeCell ref="BP1523:BP1524"/>
    <mergeCell ref="BO1494:BO1495"/>
    <mergeCell ref="BP1494:BP1495"/>
    <mergeCell ref="BO1496:BO1497"/>
    <mergeCell ref="BP1496:BP1497"/>
    <mergeCell ref="BO1498:BO1499"/>
    <mergeCell ref="BP1498:BP1499"/>
    <mergeCell ref="BO1480:BO1481"/>
    <mergeCell ref="BO1488:BO1489"/>
    <mergeCell ref="BP1488:BP1489"/>
    <mergeCell ref="BO1490:BO1491"/>
    <mergeCell ref="BP1490:BP1491"/>
    <mergeCell ref="BO1492:BO1493"/>
    <mergeCell ref="BP1492:BP1493"/>
    <mergeCell ref="BO1482:BO1483"/>
    <mergeCell ref="BP1482:BP1483"/>
    <mergeCell ref="BO1484:BO1485"/>
    <mergeCell ref="BP1484:BP1485"/>
    <mergeCell ref="BO1486:BO1487"/>
    <mergeCell ref="BP1486:BP1487"/>
    <mergeCell ref="BO1596:BO1597"/>
    <mergeCell ref="BP1596:BP1597"/>
    <mergeCell ref="BO1598:BO1599"/>
    <mergeCell ref="BP1598:BP1599"/>
    <mergeCell ref="BO1600:BO1601"/>
    <mergeCell ref="BP1600:BP1601"/>
    <mergeCell ref="BO1590:BO1591"/>
    <mergeCell ref="BP1590:BP1591"/>
    <mergeCell ref="BO1592:BO1593"/>
    <mergeCell ref="BP1592:BP1593"/>
    <mergeCell ref="BO1594:BO1595"/>
    <mergeCell ref="BP1594:BP1595"/>
    <mergeCell ref="BO1561:BO1562"/>
    <mergeCell ref="BP1561:BP1562"/>
    <mergeCell ref="BO1567:BO1568"/>
    <mergeCell ref="BP1567:BP1568"/>
    <mergeCell ref="BO1588:BO1589"/>
    <mergeCell ref="BP1588:BP1589"/>
    <mergeCell ref="BP1586:BP1587"/>
    <mergeCell ref="BP1584:BP1585"/>
    <mergeCell ref="BO1586:BO1587"/>
    <mergeCell ref="BO1555:BO1556"/>
    <mergeCell ref="BP1555:BP1556"/>
    <mergeCell ref="BO1557:BO1558"/>
    <mergeCell ref="BP1557:BP1558"/>
    <mergeCell ref="BO1559:BO1560"/>
    <mergeCell ref="BP1559:BP1560"/>
    <mergeCell ref="BO1549:BO1550"/>
    <mergeCell ref="BP1549:BP1550"/>
    <mergeCell ref="BO1551:BO1552"/>
    <mergeCell ref="BP1551:BP1552"/>
    <mergeCell ref="BO1553:BO1554"/>
    <mergeCell ref="BP1553:BP1554"/>
    <mergeCell ref="BO1630:BO1631"/>
    <mergeCell ref="BP1630:BP1631"/>
    <mergeCell ref="BO1647:BO1648"/>
    <mergeCell ref="BP1647:BP1648"/>
    <mergeCell ref="B1640:BN1640"/>
    <mergeCell ref="F1647:F1648"/>
    <mergeCell ref="B1647:B1648"/>
    <mergeCell ref="J1648:K1648"/>
    <mergeCell ref="N1648:O1648"/>
    <mergeCell ref="BO1620:BO1621"/>
    <mergeCell ref="BP1620:BP1621"/>
    <mergeCell ref="BO1622:BO1623"/>
    <mergeCell ref="BP1622:BP1623"/>
    <mergeCell ref="BO1624:BO1625"/>
    <mergeCell ref="BP1624:BP1625"/>
    <mergeCell ref="BO1614:BO1615"/>
    <mergeCell ref="BP1614:BP1615"/>
    <mergeCell ref="BO1616:BO1617"/>
    <mergeCell ref="BP1616:BP1617"/>
    <mergeCell ref="BO1618:BO1619"/>
    <mergeCell ref="BP1618:BP1619"/>
    <mergeCell ref="BO1608:BO1609"/>
    <mergeCell ref="BP1608:BP1609"/>
    <mergeCell ref="BO1610:BO1611"/>
    <mergeCell ref="BP1610:BP1611"/>
    <mergeCell ref="BO1612:BO1613"/>
    <mergeCell ref="BP1612:BP1613"/>
    <mergeCell ref="BO1602:BO1603"/>
    <mergeCell ref="BP1602:BP1603"/>
    <mergeCell ref="BO1604:BO1605"/>
    <mergeCell ref="BP1604:BP1605"/>
    <mergeCell ref="BO1606:BO1607"/>
    <mergeCell ref="BP1606:BP1607"/>
    <mergeCell ref="B1602:B1603"/>
    <mergeCell ref="L1602:M1603"/>
    <mergeCell ref="J1602:K1603"/>
    <mergeCell ref="H1602:I1603"/>
    <mergeCell ref="F1602:F1603"/>
    <mergeCell ref="E1602:E1603"/>
    <mergeCell ref="C1602:D1602"/>
    <mergeCell ref="G1602:G1603"/>
    <mergeCell ref="X1602:Y1603"/>
    <mergeCell ref="V1602:W1603"/>
    <mergeCell ref="T1602:U1603"/>
    <mergeCell ref="R1602:S1603"/>
    <mergeCell ref="P1602:Q1603"/>
    <mergeCell ref="N1602:O1603"/>
    <mergeCell ref="AJ1602:AK1603"/>
    <mergeCell ref="AH1602:AI1603"/>
    <mergeCell ref="AF1602:AG1603"/>
    <mergeCell ref="AD1602:AE1603"/>
    <mergeCell ref="AB1602:AC1603"/>
    <mergeCell ref="Z1602:AA1603"/>
    <mergeCell ref="AV1602:AW1603"/>
    <mergeCell ref="AT1602:AU1603"/>
    <mergeCell ref="AR1602:AS1603"/>
    <mergeCell ref="AP1602:AQ1603"/>
    <mergeCell ref="AN1602:AO1603"/>
    <mergeCell ref="AL1602:AM1603"/>
    <mergeCell ref="B1604:B1605"/>
    <mergeCell ref="C1603:D1603"/>
    <mergeCell ref="BL1602:BN1603"/>
    <mergeCell ref="BJ1602:BK1603"/>
    <mergeCell ref="BH1602:BI1603"/>
    <mergeCell ref="BO1681:BO1682"/>
    <mergeCell ref="BP1681:BP1682"/>
    <mergeCell ref="BO1683:BO1684"/>
    <mergeCell ref="BP1683:BP1684"/>
    <mergeCell ref="BO1685:BO1686"/>
    <mergeCell ref="BP1685:BP1686"/>
    <mergeCell ref="BO1675:BO1676"/>
    <mergeCell ref="BP1675:BP1676"/>
    <mergeCell ref="BO1677:BO1678"/>
    <mergeCell ref="BP1677:BP1678"/>
    <mergeCell ref="BO1679:BO1680"/>
    <mergeCell ref="BP1679:BP1680"/>
    <mergeCell ref="BO1651:BO1652"/>
    <mergeCell ref="BP1651:BP1652"/>
    <mergeCell ref="BO1671:BO1672"/>
    <mergeCell ref="BP1671:BP1672"/>
    <mergeCell ref="BO1665:BO1666"/>
    <mergeCell ref="BO1673:BO1674"/>
    <mergeCell ref="BP1673:BP1674"/>
    <mergeCell ref="BP1665:BP1666"/>
    <mergeCell ref="BO1667:BO1668"/>
    <mergeCell ref="BP1667:BP1668"/>
    <mergeCell ref="BO1669:BO1670"/>
    <mergeCell ref="BP1669:BP1670"/>
    <mergeCell ref="BO1653:BO1654"/>
    <mergeCell ref="BP1653:BP1654"/>
    <mergeCell ref="BN1641:BP1642"/>
    <mergeCell ref="BL1647:BN1648"/>
    <mergeCell ref="BO1649:BO1650"/>
    <mergeCell ref="BL1649:BN1650"/>
    <mergeCell ref="BL1651:BN1652"/>
    <mergeCell ref="BL1653:BN1654"/>
    <mergeCell ref="BA1644:BC1644"/>
    <mergeCell ref="BL1667:BN1668"/>
    <mergeCell ref="BJ1667:BK1668"/>
    <mergeCell ref="BH1667:BI1668"/>
    <mergeCell ref="BF1667:BG1668"/>
    <mergeCell ref="BD1667:BE1668"/>
    <mergeCell ref="BB1667:BC1668"/>
    <mergeCell ref="AZ1667:BA1668"/>
    <mergeCell ref="BL1669:BN1670"/>
    <mergeCell ref="BJ1669:BK1670"/>
    <mergeCell ref="BH1669:BI1670"/>
    <mergeCell ref="BF1669:BG1670"/>
    <mergeCell ref="BD1669:BE1670"/>
    <mergeCell ref="BB1669:BC1670"/>
    <mergeCell ref="AZ1669:BA1670"/>
    <mergeCell ref="BO1746:BO1747"/>
    <mergeCell ref="BP1746:BP1747"/>
    <mergeCell ref="BO1748:BO1749"/>
    <mergeCell ref="BP1748:BP1749"/>
    <mergeCell ref="BO1750:BO1751"/>
    <mergeCell ref="BP1750:BP1751"/>
    <mergeCell ref="BO1740:BO1741"/>
    <mergeCell ref="BP1740:BP1741"/>
    <mergeCell ref="BO1742:BO1743"/>
    <mergeCell ref="BP1742:BP1743"/>
    <mergeCell ref="BO1744:BO1745"/>
    <mergeCell ref="BP1744:BP1745"/>
    <mergeCell ref="BO1736:BO1737"/>
    <mergeCell ref="BP1736:BP1737"/>
    <mergeCell ref="BO1730:BO1731"/>
    <mergeCell ref="BP1730:BP1731"/>
    <mergeCell ref="BO1732:BO1733"/>
    <mergeCell ref="BO1738:BO1739"/>
    <mergeCell ref="BP1738:BP1739"/>
    <mergeCell ref="BO1726:BO1727"/>
    <mergeCell ref="BP1726:BP1727"/>
    <mergeCell ref="BP1720:BP1721"/>
    <mergeCell ref="BO1728:BO1729"/>
    <mergeCell ref="BP1728:BP1729"/>
    <mergeCell ref="BO1734:BO1735"/>
    <mergeCell ref="BP1734:BP1735"/>
    <mergeCell ref="BO1693:BO1694"/>
    <mergeCell ref="BP1693:BP1694"/>
    <mergeCell ref="BO1714:BO1715"/>
    <mergeCell ref="BP1714:BP1715"/>
    <mergeCell ref="BO1716:BO1717"/>
    <mergeCell ref="BP1716:BP1717"/>
    <mergeCell ref="BO1712:BO1713"/>
    <mergeCell ref="BP1712:BP1713"/>
    <mergeCell ref="BP1718:BP1719"/>
    <mergeCell ref="BO1720:BO1721"/>
    <mergeCell ref="BO1805:BO1806"/>
    <mergeCell ref="BP1805:BP1806"/>
    <mergeCell ref="BO1807:BO1808"/>
    <mergeCell ref="BP1807:BP1808"/>
    <mergeCell ref="BO1809:BO1810"/>
    <mergeCell ref="BP1809:BP1810"/>
    <mergeCell ref="BO1799:BO1800"/>
    <mergeCell ref="BP1799:BP1800"/>
    <mergeCell ref="BO1801:BO1802"/>
    <mergeCell ref="BP1801:BP1802"/>
    <mergeCell ref="BO1803:BO1804"/>
    <mergeCell ref="BP1803:BP1804"/>
    <mergeCell ref="BO1793:BO1794"/>
    <mergeCell ref="BP1793:BP1794"/>
    <mergeCell ref="BO1795:BO1796"/>
    <mergeCell ref="BP1795:BP1796"/>
    <mergeCell ref="BO1797:BO1798"/>
    <mergeCell ref="BP1797:BP1798"/>
    <mergeCell ref="BO1787:BO1788"/>
    <mergeCell ref="BP1787:BP1788"/>
    <mergeCell ref="BO1789:BO1790"/>
    <mergeCell ref="BP1789:BP1790"/>
    <mergeCell ref="BO1791:BO1792"/>
    <mergeCell ref="BP1791:BP1792"/>
    <mergeCell ref="BO1781:BO1782"/>
    <mergeCell ref="BP1781:BP1782"/>
    <mergeCell ref="BO1783:BO1784"/>
    <mergeCell ref="BP1783:BP1784"/>
    <mergeCell ref="BO1785:BO1786"/>
    <mergeCell ref="BP1785:BP1786"/>
    <mergeCell ref="BO1756:BO1757"/>
    <mergeCell ref="BP1756:BP1757"/>
    <mergeCell ref="BO1777:BO1778"/>
    <mergeCell ref="BP1777:BP1778"/>
    <mergeCell ref="BO1779:BO1780"/>
    <mergeCell ref="BP1779:BP1780"/>
    <mergeCell ref="BP1773:BP1774"/>
    <mergeCell ref="BO1775:BO1776"/>
    <mergeCell ref="BP1775:BP1776"/>
    <mergeCell ref="BN1767:BP1768"/>
    <mergeCell ref="BO1773:BO1774"/>
    <mergeCell ref="BL1756:BN1757"/>
    <mergeCell ref="BL1759:BN1759"/>
    <mergeCell ref="BL1777:BN1778"/>
    <mergeCell ref="BL1803:BN1804"/>
    <mergeCell ref="BL1773:BN1774"/>
    <mergeCell ref="BL1807:BN1808"/>
    <mergeCell ref="BO1872:BO1873"/>
    <mergeCell ref="BP1872:BP1873"/>
    <mergeCell ref="BO1874:BO1875"/>
    <mergeCell ref="BP1874:BP1875"/>
    <mergeCell ref="BO1876:BO1877"/>
    <mergeCell ref="BP1876:BP1877"/>
    <mergeCell ref="BO1866:BO1867"/>
    <mergeCell ref="BP1866:BP1867"/>
    <mergeCell ref="BO1868:BO1869"/>
    <mergeCell ref="BP1868:BP1869"/>
    <mergeCell ref="BO1870:BO1871"/>
    <mergeCell ref="BP1870:BP1871"/>
    <mergeCell ref="BO1860:BO1861"/>
    <mergeCell ref="BP1860:BP1861"/>
    <mergeCell ref="BO1862:BO1863"/>
    <mergeCell ref="BP1862:BP1863"/>
    <mergeCell ref="BO1864:BO1865"/>
    <mergeCell ref="BP1864:BP1865"/>
    <mergeCell ref="BO1854:BO1855"/>
    <mergeCell ref="BP1854:BP1855"/>
    <mergeCell ref="BO1856:BO1857"/>
    <mergeCell ref="BP1856:BP1857"/>
    <mergeCell ref="BO1858:BO1859"/>
    <mergeCell ref="BP1858:BP1859"/>
    <mergeCell ref="BO1844:BO1845"/>
    <mergeCell ref="BP1844:BP1845"/>
    <mergeCell ref="BO1838:BO1839"/>
    <mergeCell ref="BP1838:BP1839"/>
    <mergeCell ref="BO1840:BO1841"/>
    <mergeCell ref="BP1840:BP1841"/>
    <mergeCell ref="BO1842:BO1843"/>
    <mergeCell ref="BP1842:BP1843"/>
    <mergeCell ref="BO1811:BO1812"/>
    <mergeCell ref="BP1811:BP1812"/>
    <mergeCell ref="BO1813:BO1814"/>
    <mergeCell ref="BP1813:BP1814"/>
    <mergeCell ref="BO1819:BO1820"/>
    <mergeCell ref="BP1819:BP1820"/>
    <mergeCell ref="BP1817:BP1818"/>
    <mergeCell ref="BO1933:BO1934"/>
    <mergeCell ref="BP1933:BP1934"/>
    <mergeCell ref="BO1935:BO1936"/>
    <mergeCell ref="BP1935:BP1936"/>
    <mergeCell ref="BO1937:BO1938"/>
    <mergeCell ref="BP1937:BP1938"/>
    <mergeCell ref="BO1927:BO1928"/>
    <mergeCell ref="BP1927:BP1928"/>
    <mergeCell ref="BO1929:BO1930"/>
    <mergeCell ref="BP1929:BP1930"/>
    <mergeCell ref="BO1931:BO1932"/>
    <mergeCell ref="BP1931:BP1932"/>
    <mergeCell ref="BO1921:BO1922"/>
    <mergeCell ref="BP1921:BP1922"/>
    <mergeCell ref="BO1923:BO1924"/>
    <mergeCell ref="BP1923:BP1924"/>
    <mergeCell ref="BO1925:BO1926"/>
    <mergeCell ref="BP1925:BP1926"/>
    <mergeCell ref="BO1915:BO1916"/>
    <mergeCell ref="BP1915:BP1916"/>
    <mergeCell ref="BO1917:BO1918"/>
    <mergeCell ref="BP1917:BP1918"/>
    <mergeCell ref="BO1919:BO1920"/>
    <mergeCell ref="BP1919:BP1920"/>
    <mergeCell ref="BO1882:BO1883"/>
    <mergeCell ref="BP1882:BP1883"/>
    <mergeCell ref="BO1907:BO1908"/>
    <mergeCell ref="BP1907:BP1908"/>
    <mergeCell ref="BO1899:BO1900"/>
    <mergeCell ref="BP1899:BP1900"/>
    <mergeCell ref="BO1903:BO1904"/>
    <mergeCell ref="BP1903:BP1904"/>
    <mergeCell ref="BO1905:BO1906"/>
    <mergeCell ref="BP1905:BP1906"/>
    <mergeCell ref="BP1913:BP1914"/>
    <mergeCell ref="BO1901:BO1902"/>
    <mergeCell ref="BP1901:BP1902"/>
    <mergeCell ref="BO1909:BO1910"/>
    <mergeCell ref="BP1909:BP1910"/>
    <mergeCell ref="BO1911:BO1912"/>
    <mergeCell ref="BP1911:BP1912"/>
    <mergeCell ref="BO1913:BO1914"/>
    <mergeCell ref="BO1982:BO1983"/>
    <mergeCell ref="BP1982:BP1983"/>
    <mergeCell ref="BO1984:BO1985"/>
    <mergeCell ref="BP1984:BP1985"/>
    <mergeCell ref="BO1986:BO1987"/>
    <mergeCell ref="BP1986:BP1987"/>
    <mergeCell ref="BO1976:BO1977"/>
    <mergeCell ref="BP1976:BP1977"/>
    <mergeCell ref="BO1978:BO1979"/>
    <mergeCell ref="BP1978:BP1979"/>
    <mergeCell ref="BO1980:BO1981"/>
    <mergeCell ref="BP1980:BP1981"/>
    <mergeCell ref="BO1970:BO1971"/>
    <mergeCell ref="BP1970:BP1971"/>
    <mergeCell ref="BO1972:BO1973"/>
    <mergeCell ref="BP1972:BP1973"/>
    <mergeCell ref="BO1974:BO1975"/>
    <mergeCell ref="BP1974:BP1975"/>
    <mergeCell ref="BO1968:BO1969"/>
    <mergeCell ref="BP1968:BP1969"/>
    <mergeCell ref="BO1962:BO1963"/>
    <mergeCell ref="BP1962:BP1963"/>
    <mergeCell ref="BO1964:BO1965"/>
    <mergeCell ref="BP1964:BP1965"/>
    <mergeCell ref="BO1939:BO1940"/>
    <mergeCell ref="BP1939:BP1940"/>
    <mergeCell ref="BO1945:BO1946"/>
    <mergeCell ref="BP1945:BP1946"/>
    <mergeCell ref="BO1966:BO1967"/>
    <mergeCell ref="BP1966:BP1967"/>
    <mergeCell ref="BN1956:BP1957"/>
    <mergeCell ref="BL1945:BN1946"/>
    <mergeCell ref="BA1953:BN1953"/>
    <mergeCell ref="B1955:BN1955"/>
    <mergeCell ref="B1939:B1940"/>
    <mergeCell ref="C1939:D1939"/>
    <mergeCell ref="E1939:E1940"/>
    <mergeCell ref="F1939:F1940"/>
    <mergeCell ref="H1939:I1940"/>
    <mergeCell ref="J1939:K1940"/>
    <mergeCell ref="L1939:M1940"/>
    <mergeCell ref="N1939:O1940"/>
    <mergeCell ref="P1939:Q1940"/>
    <mergeCell ref="R1939:S1940"/>
    <mergeCell ref="T1939:U1940"/>
    <mergeCell ref="V1939:W1940"/>
    <mergeCell ref="X1939:Y1940"/>
    <mergeCell ref="Z1939:AA1940"/>
    <mergeCell ref="AB1939:AC1940"/>
    <mergeCell ref="AD1939:AE1940"/>
    <mergeCell ref="AF1939:AG1940"/>
    <mergeCell ref="AH1939:AI1940"/>
    <mergeCell ref="AJ1939:AK1940"/>
    <mergeCell ref="AL1939:AM1940"/>
    <mergeCell ref="AN1939:AO1940"/>
    <mergeCell ref="AP1939:AQ1940"/>
    <mergeCell ref="AR1939:AS1940"/>
    <mergeCell ref="AT1939:AU1940"/>
    <mergeCell ref="AV1939:AW1940"/>
    <mergeCell ref="AX1939:AY1940"/>
    <mergeCell ref="AZ1939:BA1940"/>
    <mergeCell ref="BB1939:BC1940"/>
    <mergeCell ref="BD1939:BE1940"/>
    <mergeCell ref="BF1939:BG1940"/>
    <mergeCell ref="BO2049:BO2050"/>
    <mergeCell ref="BP2049:BP2050"/>
    <mergeCell ref="BO2051:BO2052"/>
    <mergeCell ref="BP2051:BP2052"/>
    <mergeCell ref="BO2053:BO2054"/>
    <mergeCell ref="BP2053:BP2054"/>
    <mergeCell ref="BO2043:BO2044"/>
    <mergeCell ref="BP2043:BP2044"/>
    <mergeCell ref="BO2045:BO2046"/>
    <mergeCell ref="BP2045:BP2046"/>
    <mergeCell ref="BO2047:BO2048"/>
    <mergeCell ref="BP2047:BP2048"/>
    <mergeCell ref="BO2029:BO2030"/>
    <mergeCell ref="BP2029:BP2030"/>
    <mergeCell ref="BO2025:BO2026"/>
    <mergeCell ref="BP2025:BP2026"/>
    <mergeCell ref="BO2027:BO2028"/>
    <mergeCell ref="BP2027:BP2028"/>
    <mergeCell ref="BO2000:BO2001"/>
    <mergeCell ref="BP2000:BP2001"/>
    <mergeCell ref="BO2002:BO2003"/>
    <mergeCell ref="BP2002:BP2003"/>
    <mergeCell ref="BO2008:BO2009"/>
    <mergeCell ref="BP2008:BP2009"/>
    <mergeCell ref="BO1994:BO1995"/>
    <mergeCell ref="BP1994:BP1995"/>
    <mergeCell ref="BO1996:BO1997"/>
    <mergeCell ref="BP1996:BP1997"/>
    <mergeCell ref="BO1998:BO1999"/>
    <mergeCell ref="BP1998:BP1999"/>
    <mergeCell ref="BO1988:BO1989"/>
    <mergeCell ref="BP1988:BP1989"/>
    <mergeCell ref="BO1990:BO1991"/>
    <mergeCell ref="BP1990:BP1991"/>
    <mergeCell ref="BO1992:BO1993"/>
    <mergeCell ref="BP1992:BP1993"/>
    <mergeCell ref="BN2019:BP2020"/>
    <mergeCell ref="BL2027:BN2028"/>
    <mergeCell ref="BL2029:BN2030"/>
    <mergeCell ref="BP2041:BP2042"/>
    <mergeCell ref="BO2031:BO2032"/>
    <mergeCell ref="BP2031:BP2032"/>
    <mergeCell ref="BO2033:BO2034"/>
    <mergeCell ref="BP2033:BP2034"/>
    <mergeCell ref="BL2006:BN2007"/>
    <mergeCell ref="BO2006:BO2007"/>
    <mergeCell ref="BP2006:BP2007"/>
    <mergeCell ref="BL1990:BN1991"/>
    <mergeCell ref="BO2108:BO2109"/>
    <mergeCell ref="BP2108:BP2109"/>
    <mergeCell ref="BO2110:BO2111"/>
    <mergeCell ref="BP2110:BP2111"/>
    <mergeCell ref="BO2112:BO2113"/>
    <mergeCell ref="BP2112:BP2113"/>
    <mergeCell ref="BO2098:BO2099"/>
    <mergeCell ref="BP2098:BP2099"/>
    <mergeCell ref="BO2090:BO2091"/>
    <mergeCell ref="BP2090:BP2091"/>
    <mergeCell ref="BO2096:BO2097"/>
    <mergeCell ref="BP2096:BP2097"/>
    <mergeCell ref="BO2071:BO2072"/>
    <mergeCell ref="BP2071:BP2072"/>
    <mergeCell ref="BO2092:BO2093"/>
    <mergeCell ref="BP2092:BP2093"/>
    <mergeCell ref="BO2088:BO2089"/>
    <mergeCell ref="BP2088:BP2089"/>
    <mergeCell ref="BN2082:BP2083"/>
    <mergeCell ref="BL2071:BN2072"/>
    <mergeCell ref="BA2079:BN2079"/>
    <mergeCell ref="B2081:BN2081"/>
    <mergeCell ref="BO2061:BO2062"/>
    <mergeCell ref="BP2061:BP2062"/>
    <mergeCell ref="BO2063:BO2064"/>
    <mergeCell ref="BP2063:BP2064"/>
    <mergeCell ref="BO2065:BO2066"/>
    <mergeCell ref="BP2065:BP2066"/>
    <mergeCell ref="BO2055:BO2056"/>
    <mergeCell ref="BP2055:BP2056"/>
    <mergeCell ref="BO2057:BO2058"/>
    <mergeCell ref="BP2057:BP2058"/>
    <mergeCell ref="BO2059:BO2060"/>
    <mergeCell ref="BP2059:BP2060"/>
    <mergeCell ref="B2055:B2056"/>
    <mergeCell ref="C2055:D2055"/>
    <mergeCell ref="E2055:E2056"/>
    <mergeCell ref="F2055:F2056"/>
    <mergeCell ref="H2055:I2056"/>
    <mergeCell ref="J2055:K2056"/>
    <mergeCell ref="AL2055:AM2056"/>
    <mergeCell ref="AN2055:AO2056"/>
    <mergeCell ref="L2055:M2056"/>
    <mergeCell ref="N2055:O2056"/>
    <mergeCell ref="P2055:Q2056"/>
    <mergeCell ref="R2055:S2056"/>
    <mergeCell ref="T2055:U2056"/>
    <mergeCell ref="V2055:W2056"/>
    <mergeCell ref="BF2055:BG2056"/>
    <mergeCell ref="BH2055:BI2056"/>
    <mergeCell ref="BJ2055:BK2056"/>
    <mergeCell ref="BL2055:BN2056"/>
    <mergeCell ref="X2055:Y2056"/>
    <mergeCell ref="Z2055:AA2056"/>
    <mergeCell ref="AB2055:AC2056"/>
    <mergeCell ref="AD2055:AE2056"/>
    <mergeCell ref="AF2055:AG2056"/>
    <mergeCell ref="BB2055:BC2056"/>
    <mergeCell ref="C2056:D2056"/>
    <mergeCell ref="AT2055:AU2056"/>
    <mergeCell ref="AV2055:AW2056"/>
    <mergeCell ref="AX2055:AY2056"/>
    <mergeCell ref="AZ2055:BA2056"/>
    <mergeCell ref="BD2055:BE2056"/>
    <mergeCell ref="BO2163:BO2164"/>
    <mergeCell ref="BP2163:BP2164"/>
    <mergeCell ref="BO2165:BO2166"/>
    <mergeCell ref="BP2165:BP2166"/>
    <mergeCell ref="BO2167:BO2168"/>
    <mergeCell ref="BP2167:BP2168"/>
    <mergeCell ref="BO2157:BO2158"/>
    <mergeCell ref="BP2157:BP2158"/>
    <mergeCell ref="BO2159:BO2160"/>
    <mergeCell ref="BP2159:BP2160"/>
    <mergeCell ref="BO2161:BO2162"/>
    <mergeCell ref="BP2161:BP2162"/>
    <mergeCell ref="BO2155:BO2156"/>
    <mergeCell ref="BP2155:BP2156"/>
    <mergeCell ref="BO2151:BO2152"/>
    <mergeCell ref="BP2151:BP2152"/>
    <mergeCell ref="BO2153:BO2154"/>
    <mergeCell ref="BP2153:BP2154"/>
    <mergeCell ref="BO2126:BO2127"/>
    <mergeCell ref="BP2126:BP2127"/>
    <mergeCell ref="BO2128:BO2129"/>
    <mergeCell ref="BP2128:BP2129"/>
    <mergeCell ref="BO2134:BO2135"/>
    <mergeCell ref="BP2134:BP2135"/>
    <mergeCell ref="BO2120:BO2121"/>
    <mergeCell ref="BP2120:BP2121"/>
    <mergeCell ref="BO2122:BO2123"/>
    <mergeCell ref="BP2122:BP2123"/>
    <mergeCell ref="BO2124:BO2125"/>
    <mergeCell ref="BP2124:BP2125"/>
    <mergeCell ref="BO2114:BO2115"/>
    <mergeCell ref="BP2114:BP2115"/>
    <mergeCell ref="BO2116:BO2117"/>
    <mergeCell ref="BP2116:BP2117"/>
    <mergeCell ref="BO2118:BO2119"/>
    <mergeCell ref="BP2118:BP2119"/>
    <mergeCell ref="BO2197:BO2198"/>
    <mergeCell ref="BP2197:BP2198"/>
    <mergeCell ref="BO2218:BO2219"/>
    <mergeCell ref="BP2218:BP2219"/>
    <mergeCell ref="BO2220:BO2221"/>
    <mergeCell ref="BP2220:BP2221"/>
    <mergeCell ref="BO2216:BO2217"/>
    <mergeCell ref="BP2216:BP2217"/>
    <mergeCell ref="BO2214:BO2215"/>
    <mergeCell ref="BP2214:BP2215"/>
    <mergeCell ref="BO2187:BO2188"/>
    <mergeCell ref="BP2187:BP2188"/>
    <mergeCell ref="BO2189:BO2190"/>
    <mergeCell ref="BP2189:BP2190"/>
    <mergeCell ref="BO2191:BO2192"/>
    <mergeCell ref="BP2191:BP2192"/>
    <mergeCell ref="BO2181:BO2182"/>
    <mergeCell ref="BP2181:BP2182"/>
    <mergeCell ref="BO2183:BO2184"/>
    <mergeCell ref="BP2183:BP2184"/>
    <mergeCell ref="BO2185:BO2186"/>
    <mergeCell ref="BP2185:BP2186"/>
    <mergeCell ref="BO2175:BO2176"/>
    <mergeCell ref="BP2175:BP2176"/>
    <mergeCell ref="BO2177:BO2178"/>
    <mergeCell ref="BP2177:BP2178"/>
    <mergeCell ref="BO2179:BO2180"/>
    <mergeCell ref="BP2179:BP2180"/>
    <mergeCell ref="BO2169:BO2170"/>
    <mergeCell ref="BP2169:BP2170"/>
    <mergeCell ref="BO2171:BO2172"/>
    <mergeCell ref="BP2171:BP2172"/>
    <mergeCell ref="BO2173:BO2174"/>
    <mergeCell ref="BP2173:BP2174"/>
    <mergeCell ref="BO2260:BO2261"/>
    <mergeCell ref="BP2260:BP2261"/>
    <mergeCell ref="BO2281:BO2282"/>
    <mergeCell ref="BP2281:BP2282"/>
    <mergeCell ref="BO2283:BO2284"/>
    <mergeCell ref="BP2283:BP2284"/>
    <mergeCell ref="BO2277:BO2278"/>
    <mergeCell ref="BP2277:BP2278"/>
    <mergeCell ref="BN2271:BP2272"/>
    <mergeCell ref="BL2260:BN2261"/>
    <mergeCell ref="BO2250:BO2251"/>
    <mergeCell ref="BP2250:BP2251"/>
    <mergeCell ref="BO2252:BO2253"/>
    <mergeCell ref="BP2252:BP2253"/>
    <mergeCell ref="BO2254:BO2255"/>
    <mergeCell ref="BP2254:BP2255"/>
    <mergeCell ref="BO2244:BO2245"/>
    <mergeCell ref="BP2244:BP2245"/>
    <mergeCell ref="BO2246:BO2247"/>
    <mergeCell ref="BP2246:BP2247"/>
    <mergeCell ref="BO2248:BO2249"/>
    <mergeCell ref="BP2248:BP2249"/>
    <mergeCell ref="BO2238:BO2239"/>
    <mergeCell ref="BP2238:BP2239"/>
    <mergeCell ref="BO2240:BO2241"/>
    <mergeCell ref="BP2240:BP2241"/>
    <mergeCell ref="BO2242:BO2243"/>
    <mergeCell ref="BP2242:BP2243"/>
    <mergeCell ref="BO2232:BO2233"/>
    <mergeCell ref="BP2232:BP2233"/>
    <mergeCell ref="BO2234:BO2235"/>
    <mergeCell ref="BP2234:BP2235"/>
    <mergeCell ref="BO2236:BO2237"/>
    <mergeCell ref="BP2236:BP2237"/>
    <mergeCell ref="BL2262:BN2262"/>
    <mergeCell ref="BL2281:BN2282"/>
    <mergeCell ref="AN2272:BM2272"/>
    <mergeCell ref="AN2265:AP2265"/>
    <mergeCell ref="AQ2265:AT2265"/>
    <mergeCell ref="BB2265:BE2265"/>
    <mergeCell ref="BF2265:BH2265"/>
    <mergeCell ref="BJ2265:BL2265"/>
    <mergeCell ref="BJ2267:BL2267"/>
    <mergeCell ref="AN2267:AP2267"/>
    <mergeCell ref="BB2267:BE2267"/>
    <mergeCell ref="BF2267:BH2267"/>
    <mergeCell ref="BL2256:BN2257"/>
    <mergeCell ref="BO2256:BO2257"/>
    <mergeCell ref="BP2256:BP2257"/>
    <mergeCell ref="BL2258:BN2259"/>
    <mergeCell ref="BO2258:BO2259"/>
    <mergeCell ref="BP2258:BP2259"/>
    <mergeCell ref="AP2263:AQ2263"/>
    <mergeCell ref="AR2263:AS2263"/>
    <mergeCell ref="AT2263:AU2263"/>
    <mergeCell ref="AV2263:AW2263"/>
    <mergeCell ref="AX2263:AY2263"/>
    <mergeCell ref="BO2317:BO2318"/>
    <mergeCell ref="BP2317:BP2318"/>
    <mergeCell ref="BO2323:BO2324"/>
    <mergeCell ref="BP2323:BP2324"/>
    <mergeCell ref="BO2344:BO2345"/>
    <mergeCell ref="BP2344:BP2345"/>
    <mergeCell ref="BN2334:BP2335"/>
    <mergeCell ref="BL2323:BN2324"/>
    <mergeCell ref="BA2331:BN2331"/>
    <mergeCell ref="B2333:BN2333"/>
    <mergeCell ref="BO2311:BO2312"/>
    <mergeCell ref="BP2311:BP2312"/>
    <mergeCell ref="BO2313:BO2314"/>
    <mergeCell ref="BP2313:BP2314"/>
    <mergeCell ref="BO2315:BO2316"/>
    <mergeCell ref="BP2315:BP2316"/>
    <mergeCell ref="BO2305:BO2306"/>
    <mergeCell ref="BP2305:BP2306"/>
    <mergeCell ref="BO2307:BO2308"/>
    <mergeCell ref="BP2307:BP2308"/>
    <mergeCell ref="BO2309:BO2310"/>
    <mergeCell ref="BP2309:BP2310"/>
    <mergeCell ref="BO2299:BO2300"/>
    <mergeCell ref="BP2299:BP2300"/>
    <mergeCell ref="BO2301:BO2302"/>
    <mergeCell ref="BP2301:BP2302"/>
    <mergeCell ref="BO2303:BO2304"/>
    <mergeCell ref="BP2303:BP2304"/>
    <mergeCell ref="BO2289:BO2290"/>
    <mergeCell ref="BP2289:BP2290"/>
    <mergeCell ref="BO2285:BO2286"/>
    <mergeCell ref="BP2285:BP2286"/>
    <mergeCell ref="BO2287:BO2288"/>
    <mergeCell ref="BP2287:BP2288"/>
    <mergeCell ref="B2285:B2286"/>
    <mergeCell ref="C2285:D2285"/>
    <mergeCell ref="E2285:E2286"/>
    <mergeCell ref="F2285:F2286"/>
    <mergeCell ref="H2285:I2286"/>
    <mergeCell ref="J2285:K2286"/>
    <mergeCell ref="L2285:M2286"/>
    <mergeCell ref="N2285:O2286"/>
    <mergeCell ref="P2285:Q2286"/>
    <mergeCell ref="R2285:S2286"/>
    <mergeCell ref="T2285:U2286"/>
    <mergeCell ref="V2285:W2286"/>
    <mergeCell ref="X2285:Y2286"/>
    <mergeCell ref="Z2285:AA2286"/>
    <mergeCell ref="AB2285:AC2286"/>
    <mergeCell ref="AD2285:AE2286"/>
    <mergeCell ref="AF2285:AG2286"/>
    <mergeCell ref="AH2285:AI2286"/>
    <mergeCell ref="AJ2285:AK2286"/>
    <mergeCell ref="AL2285:AM2286"/>
    <mergeCell ref="AN2285:AO2286"/>
    <mergeCell ref="AP2285:AQ2286"/>
    <mergeCell ref="AR2285:AS2286"/>
    <mergeCell ref="AT2285:AU2286"/>
    <mergeCell ref="AV2285:AW2286"/>
    <mergeCell ref="AX2285:AY2286"/>
    <mergeCell ref="AZ2285:BA2286"/>
    <mergeCell ref="BB2285:BC2286"/>
    <mergeCell ref="BD2285:BE2286"/>
    <mergeCell ref="BF2285:BG2286"/>
    <mergeCell ref="BO2372:BO2373"/>
    <mergeCell ref="BP2372:BP2373"/>
    <mergeCell ref="BO2374:BO2375"/>
    <mergeCell ref="BP2374:BP2375"/>
    <mergeCell ref="BO2376:BO2377"/>
    <mergeCell ref="BP2376:BP2377"/>
    <mergeCell ref="BO2366:BO2367"/>
    <mergeCell ref="BP2366:BP2367"/>
    <mergeCell ref="BO2368:BO2369"/>
    <mergeCell ref="BP2368:BP2369"/>
    <mergeCell ref="BO2370:BO2371"/>
    <mergeCell ref="BP2370:BP2371"/>
    <mergeCell ref="BO2360:BO2361"/>
    <mergeCell ref="BP2360:BP2361"/>
    <mergeCell ref="BO2362:BO2363"/>
    <mergeCell ref="BP2362:BP2363"/>
    <mergeCell ref="BO2364:BO2365"/>
    <mergeCell ref="BP2364:BP2365"/>
    <mergeCell ref="BO2354:BO2355"/>
    <mergeCell ref="BP2354:BP2355"/>
    <mergeCell ref="BO2356:BO2357"/>
    <mergeCell ref="BP2356:BP2357"/>
    <mergeCell ref="BO2358:BO2359"/>
    <mergeCell ref="BP2358:BP2359"/>
    <mergeCell ref="BO2348:BO2349"/>
    <mergeCell ref="BP2348:BP2349"/>
    <mergeCell ref="BO2350:BO2351"/>
    <mergeCell ref="BP2350:BP2351"/>
    <mergeCell ref="BO2352:BO2353"/>
    <mergeCell ref="BP2352:BP2353"/>
    <mergeCell ref="BO2346:BO2347"/>
    <mergeCell ref="BP2346:BP2347"/>
    <mergeCell ref="BO2340:BO2341"/>
    <mergeCell ref="BP2340:BP2341"/>
    <mergeCell ref="BO2342:BO2343"/>
    <mergeCell ref="BP2342:BP2343"/>
    <mergeCell ref="BL2449:BN2450"/>
    <mergeCell ref="BO2437:BO2438"/>
    <mergeCell ref="BP2437:BP2438"/>
    <mergeCell ref="BO2439:BO2440"/>
    <mergeCell ref="BP2439:BP2440"/>
    <mergeCell ref="BO2441:BO2442"/>
    <mergeCell ref="BP2441:BP2442"/>
    <mergeCell ref="BO2431:BO2432"/>
    <mergeCell ref="BP2431:BP2432"/>
    <mergeCell ref="BO2433:BO2434"/>
    <mergeCell ref="BP2433:BP2434"/>
    <mergeCell ref="BO2435:BO2436"/>
    <mergeCell ref="BP2435:BP2436"/>
    <mergeCell ref="BO2425:BO2426"/>
    <mergeCell ref="BP2425:BP2426"/>
    <mergeCell ref="BO2427:BO2428"/>
    <mergeCell ref="BP2427:BP2428"/>
    <mergeCell ref="BO2429:BO2430"/>
    <mergeCell ref="BP2429:BP2430"/>
    <mergeCell ref="BO2419:BO2420"/>
    <mergeCell ref="BP2419:BP2420"/>
    <mergeCell ref="BO2421:BO2422"/>
    <mergeCell ref="BP2421:BP2422"/>
    <mergeCell ref="BO2423:BO2424"/>
    <mergeCell ref="BP2423:BP2424"/>
    <mergeCell ref="BO2413:BO2414"/>
    <mergeCell ref="BP2413:BP2414"/>
    <mergeCell ref="BO2415:BO2416"/>
    <mergeCell ref="BP2415:BP2416"/>
    <mergeCell ref="BO2417:BO2418"/>
    <mergeCell ref="BP2417:BP2418"/>
    <mergeCell ref="BO2378:BO2379"/>
    <mergeCell ref="BP2378:BP2379"/>
    <mergeCell ref="BO2380:BO2381"/>
    <mergeCell ref="BP2380:BP2381"/>
    <mergeCell ref="BO2386:BO2387"/>
    <mergeCell ref="BP2386:BP2387"/>
    <mergeCell ref="BL2407:BN2408"/>
    <mergeCell ref="AN2398:BM2398"/>
    <mergeCell ref="AN2393:AP2393"/>
    <mergeCell ref="AQ2393:AT2393"/>
    <mergeCell ref="BB2393:BE2393"/>
    <mergeCell ref="BF2393:BH2393"/>
    <mergeCell ref="BJ2393:BL2393"/>
    <mergeCell ref="BA2394:BN2394"/>
    <mergeCell ref="BH2404:BI2404"/>
    <mergeCell ref="BJ2404:BK2404"/>
    <mergeCell ref="BP2405:BP2406"/>
    <mergeCell ref="BL2382:BN2383"/>
    <mergeCell ref="BO2382:BO2383"/>
    <mergeCell ref="BP2382:BP2383"/>
    <mergeCell ref="BL2384:BN2385"/>
    <mergeCell ref="BO2384:BO2385"/>
    <mergeCell ref="BP2384:BP2385"/>
    <mergeCell ref="BL2445:BN2446"/>
    <mergeCell ref="BO2445:BO2446"/>
    <mergeCell ref="BP2445:BP2446"/>
    <mergeCell ref="BL2447:BN2448"/>
    <mergeCell ref="BO2447:BO2448"/>
    <mergeCell ref="BP2447:BP2448"/>
    <mergeCell ref="BO2443:BO2444"/>
    <mergeCell ref="BP2443:BP2444"/>
    <mergeCell ref="BO2449:BO2450"/>
    <mergeCell ref="BP2449:BP2450"/>
    <mergeCell ref="BO2512:BO2513"/>
    <mergeCell ref="BP2512:BP2513"/>
    <mergeCell ref="BO2500:BO2501"/>
    <mergeCell ref="BP2500:BP2501"/>
    <mergeCell ref="BO2502:BO2503"/>
    <mergeCell ref="BP2502:BP2503"/>
    <mergeCell ref="BO2504:BO2505"/>
    <mergeCell ref="BP2504:BP2505"/>
    <mergeCell ref="BO2496:BO2497"/>
    <mergeCell ref="BP2496:BP2497"/>
    <mergeCell ref="BO2498:BO2499"/>
    <mergeCell ref="BP2498:BP2499"/>
    <mergeCell ref="BO2506:BO2507"/>
    <mergeCell ref="BP2506:BP2507"/>
    <mergeCell ref="BO2490:BO2491"/>
    <mergeCell ref="BP2490:BP2491"/>
    <mergeCell ref="BO2492:BO2493"/>
    <mergeCell ref="BP2492:BP2493"/>
    <mergeCell ref="BO2494:BO2495"/>
    <mergeCell ref="BP2494:BP2495"/>
    <mergeCell ref="BO2484:BO2485"/>
    <mergeCell ref="BP2484:BP2485"/>
    <mergeCell ref="BO2486:BO2487"/>
    <mergeCell ref="BP2486:BP2487"/>
    <mergeCell ref="BO2488:BO2489"/>
    <mergeCell ref="BP2488:BP2489"/>
    <mergeCell ref="BO2478:BO2479"/>
    <mergeCell ref="BP2478:BP2479"/>
    <mergeCell ref="BO2480:BO2481"/>
    <mergeCell ref="BP2480:BP2481"/>
    <mergeCell ref="BO2482:BO2483"/>
    <mergeCell ref="BP2482:BP2483"/>
    <mergeCell ref="BO2472:BO2473"/>
    <mergeCell ref="BP2472:BP2473"/>
    <mergeCell ref="BO2474:BO2475"/>
    <mergeCell ref="BP2474:BP2475"/>
    <mergeCell ref="BO2476:BO2477"/>
    <mergeCell ref="BP2476:BP2477"/>
    <mergeCell ref="BO2470:BO2471"/>
    <mergeCell ref="BP2470:BP2471"/>
    <mergeCell ref="BO2468:BO2469"/>
    <mergeCell ref="BP2468:BP2469"/>
    <mergeCell ref="BN2460:BP2461"/>
    <mergeCell ref="AZ751:BA751"/>
    <mergeCell ref="BB751:BC751"/>
    <mergeCell ref="BD751:BE751"/>
    <mergeCell ref="BF751:BG751"/>
    <mergeCell ref="BH751:BI751"/>
    <mergeCell ref="BJ751:BK751"/>
    <mergeCell ref="BL751:BN751"/>
    <mergeCell ref="AZ688:BA688"/>
    <mergeCell ref="BB688:BC688"/>
    <mergeCell ref="BD688:BE688"/>
    <mergeCell ref="BF688:BG688"/>
    <mergeCell ref="BH688:BI688"/>
    <mergeCell ref="BJ688:BK688"/>
    <mergeCell ref="BL562:BN562"/>
    <mergeCell ref="AZ625:BA625"/>
    <mergeCell ref="BB625:BC625"/>
    <mergeCell ref="BD625:BE625"/>
    <mergeCell ref="BF625:BG625"/>
    <mergeCell ref="BH625:BI625"/>
    <mergeCell ref="BJ625:BK625"/>
    <mergeCell ref="BL625:BN625"/>
    <mergeCell ref="AZ121:BA121"/>
    <mergeCell ref="BB121:BC121"/>
    <mergeCell ref="BD121:BE121"/>
    <mergeCell ref="BF121:BG121"/>
    <mergeCell ref="BH121:BI121"/>
    <mergeCell ref="BJ121:BK121"/>
    <mergeCell ref="BL121:BN121"/>
    <mergeCell ref="AZ184:BA184"/>
    <mergeCell ref="BB184:BC184"/>
    <mergeCell ref="BD184:BE184"/>
    <mergeCell ref="BF184:BG184"/>
    <mergeCell ref="BH184:BI184"/>
    <mergeCell ref="BJ184:BK184"/>
    <mergeCell ref="BL184:BN184"/>
    <mergeCell ref="BL310:BN310"/>
    <mergeCell ref="BL309:BN309"/>
    <mergeCell ref="BN255:BP256"/>
    <mergeCell ref="AZ247:BA247"/>
    <mergeCell ref="BB247:BC247"/>
    <mergeCell ref="BD247:BE247"/>
    <mergeCell ref="BF247:BG247"/>
    <mergeCell ref="BH247:BI247"/>
    <mergeCell ref="BJ247:BK247"/>
    <mergeCell ref="AZ310:BA310"/>
    <mergeCell ref="BB310:BC310"/>
    <mergeCell ref="BD310:BE310"/>
    <mergeCell ref="BF310:BG310"/>
    <mergeCell ref="BH310:BI310"/>
    <mergeCell ref="BJ310:BK310"/>
    <mergeCell ref="AZ373:BA373"/>
    <mergeCell ref="BB373:BC373"/>
    <mergeCell ref="BD373:BE373"/>
    <mergeCell ref="BF373:BG373"/>
    <mergeCell ref="BH373:BI373"/>
    <mergeCell ref="BJ373:BK373"/>
    <mergeCell ref="BL373:BN373"/>
    <mergeCell ref="AZ436:BA436"/>
    <mergeCell ref="BB436:BC436"/>
    <mergeCell ref="BD436:BE436"/>
    <mergeCell ref="BF436:BG436"/>
    <mergeCell ref="BH436:BI436"/>
    <mergeCell ref="BJ436:BK436"/>
    <mergeCell ref="BL436:BN436"/>
    <mergeCell ref="BO423:BO424"/>
    <mergeCell ref="BA888:BC888"/>
    <mergeCell ref="BJ816:BL816"/>
    <mergeCell ref="BB818:BE818"/>
    <mergeCell ref="AZ877:BA877"/>
    <mergeCell ref="BB877:BC877"/>
    <mergeCell ref="BD877:BE877"/>
    <mergeCell ref="BF877:BG877"/>
    <mergeCell ref="BH877:BI877"/>
    <mergeCell ref="BJ877:BK877"/>
    <mergeCell ref="BL828:BN829"/>
    <mergeCell ref="AZ814:BA814"/>
    <mergeCell ref="BB814:BC814"/>
    <mergeCell ref="BD814:BE814"/>
    <mergeCell ref="BF814:BG814"/>
    <mergeCell ref="BH814:BI814"/>
    <mergeCell ref="BJ814:BK814"/>
    <mergeCell ref="BO972:BO973"/>
    <mergeCell ref="BP972:BP973"/>
    <mergeCell ref="BO974:BO975"/>
    <mergeCell ref="BP974:BP975"/>
    <mergeCell ref="BO976:BO977"/>
    <mergeCell ref="BP976:BP977"/>
    <mergeCell ref="BO966:BO967"/>
    <mergeCell ref="BP966:BP967"/>
    <mergeCell ref="BO968:BO969"/>
    <mergeCell ref="BP968:BP969"/>
    <mergeCell ref="BO970:BO971"/>
    <mergeCell ref="BP970:BP971"/>
    <mergeCell ref="BO960:BO961"/>
    <mergeCell ref="BP960:BP961"/>
    <mergeCell ref="BO962:BO963"/>
    <mergeCell ref="BP962:BP963"/>
    <mergeCell ref="BO964:BO965"/>
    <mergeCell ref="BP964:BP965"/>
    <mergeCell ref="BO958:BO959"/>
    <mergeCell ref="BP958:BP959"/>
    <mergeCell ref="BO954:BO955"/>
    <mergeCell ref="BP954:BP955"/>
    <mergeCell ref="BO956:BO957"/>
    <mergeCell ref="BP956:BP957"/>
    <mergeCell ref="BO929:BO930"/>
    <mergeCell ref="BP929:BP930"/>
    <mergeCell ref="BO931:BO932"/>
    <mergeCell ref="BP931:BP932"/>
    <mergeCell ref="BO937:BO938"/>
    <mergeCell ref="BL940:BN940"/>
    <mergeCell ref="BA951:BC951"/>
    <mergeCell ref="BH955:BI955"/>
    <mergeCell ref="BF955:BG955"/>
    <mergeCell ref="BD955:BE955"/>
    <mergeCell ref="BB955:BC955"/>
    <mergeCell ref="BP937:BP938"/>
    <mergeCell ref="BO923:BO924"/>
    <mergeCell ref="BP923:BP924"/>
    <mergeCell ref="BO925:BO926"/>
    <mergeCell ref="BP925:BP926"/>
    <mergeCell ref="BO927:BO928"/>
    <mergeCell ref="BP927:BP928"/>
    <mergeCell ref="BO917:BO918"/>
    <mergeCell ref="BP917:BP918"/>
    <mergeCell ref="BO919:BO920"/>
    <mergeCell ref="BP919:BP920"/>
    <mergeCell ref="BO921:BO922"/>
    <mergeCell ref="BP921:BP922"/>
    <mergeCell ref="AZ1255:BA1255"/>
    <mergeCell ref="BB1255:BC1255"/>
    <mergeCell ref="BD1255:BE1255"/>
    <mergeCell ref="BF1255:BG1255"/>
    <mergeCell ref="BH1255:BI1255"/>
    <mergeCell ref="BJ1255:BK1255"/>
    <mergeCell ref="BL1269:BN1270"/>
    <mergeCell ref="BF1259:BH1259"/>
    <mergeCell ref="BL1129:BN1129"/>
    <mergeCell ref="AZ1192:BA1192"/>
    <mergeCell ref="BB1192:BC1192"/>
    <mergeCell ref="BD1192:BE1192"/>
    <mergeCell ref="BF1192:BG1192"/>
    <mergeCell ref="BH1192:BI1192"/>
    <mergeCell ref="BJ1192:BK1192"/>
    <mergeCell ref="BL1192:BN1192"/>
    <mergeCell ref="AZ1129:BA1129"/>
    <mergeCell ref="BB1129:BC1129"/>
    <mergeCell ref="BD1129:BE1129"/>
    <mergeCell ref="BF1129:BG1129"/>
    <mergeCell ref="BH1129:BI1129"/>
    <mergeCell ref="BJ1129:BK1129"/>
    <mergeCell ref="B1136:BN1136"/>
    <mergeCell ref="C1143:D1144"/>
    <mergeCell ref="B1143:B1144"/>
    <mergeCell ref="C1140:D1140"/>
    <mergeCell ref="B1145:B1146"/>
    <mergeCell ref="C1145:D1145"/>
    <mergeCell ref="J1144:K1144"/>
    <mergeCell ref="AH1145:AI1146"/>
    <mergeCell ref="AF1145:AG1146"/>
    <mergeCell ref="J1145:K1146"/>
    <mergeCell ref="H1145:I1146"/>
    <mergeCell ref="AL1144:AM1144"/>
    <mergeCell ref="AJ1144:AK1144"/>
    <mergeCell ref="BJ1144:BK1144"/>
    <mergeCell ref="BH1144:BI1144"/>
    <mergeCell ref="BF1144:BG1144"/>
    <mergeCell ref="BD1144:BE1144"/>
    <mergeCell ref="BB1144:BC1144"/>
    <mergeCell ref="AZ1144:BA1144"/>
    <mergeCell ref="AX1144:AY1144"/>
    <mergeCell ref="AV1144:AW1144"/>
    <mergeCell ref="AD1145:AE1146"/>
    <mergeCell ref="AB1145:AC1146"/>
    <mergeCell ref="Z1145:AA1146"/>
    <mergeCell ref="X1145:Y1146"/>
    <mergeCell ref="V1145:W1146"/>
    <mergeCell ref="T1145:U1146"/>
    <mergeCell ref="AV1145:AW1146"/>
    <mergeCell ref="AT1145:AU1146"/>
    <mergeCell ref="AR1145:AS1146"/>
    <mergeCell ref="AP1145:AQ1146"/>
    <mergeCell ref="AJ1255:AK1255"/>
    <mergeCell ref="AL1255:AM1255"/>
    <mergeCell ref="AN1255:AO1255"/>
    <mergeCell ref="AT1192:AU1192"/>
    <mergeCell ref="AV1192:AW1192"/>
    <mergeCell ref="P1255:Q1255"/>
    <mergeCell ref="R1255:S1255"/>
    <mergeCell ref="T1255:U1255"/>
    <mergeCell ref="V1255:W1255"/>
    <mergeCell ref="X1255:Y1255"/>
    <mergeCell ref="BA1770:BC1770"/>
    <mergeCell ref="BB1763:BE1763"/>
    <mergeCell ref="BL1633:BN1633"/>
    <mergeCell ref="AZ1696:BA1696"/>
    <mergeCell ref="BB1696:BC1696"/>
    <mergeCell ref="BD1696:BE1696"/>
    <mergeCell ref="BF1696:BG1696"/>
    <mergeCell ref="BH1696:BI1696"/>
    <mergeCell ref="BJ1696:BK1696"/>
    <mergeCell ref="BL1696:BN1696"/>
    <mergeCell ref="AZ1633:BA1633"/>
    <mergeCell ref="BB1633:BC1633"/>
    <mergeCell ref="BD1633:BE1633"/>
    <mergeCell ref="BF1633:BG1633"/>
    <mergeCell ref="BH1633:BI1633"/>
    <mergeCell ref="BJ1633:BK1633"/>
    <mergeCell ref="BL1507:BN1507"/>
    <mergeCell ref="AZ1570:BA1570"/>
    <mergeCell ref="BB1570:BC1570"/>
    <mergeCell ref="BD1570:BE1570"/>
    <mergeCell ref="BF1570:BG1570"/>
    <mergeCell ref="BH1570:BI1570"/>
    <mergeCell ref="BJ1570:BK1570"/>
    <mergeCell ref="BL1570:BN1570"/>
    <mergeCell ref="AZ1507:BA1507"/>
    <mergeCell ref="BB1507:BC1507"/>
    <mergeCell ref="BD1507:BE1507"/>
    <mergeCell ref="BF1507:BG1507"/>
    <mergeCell ref="BH1507:BI1507"/>
    <mergeCell ref="BJ1507:BK1507"/>
    <mergeCell ref="BA1518:BC1518"/>
    <mergeCell ref="AY1511:BA1511"/>
    <mergeCell ref="BL1712:BN1713"/>
    <mergeCell ref="BJ1712:BK1713"/>
    <mergeCell ref="BH1712:BI1713"/>
    <mergeCell ref="BF1712:BG1713"/>
    <mergeCell ref="BD1712:BE1713"/>
    <mergeCell ref="BL1714:BN1715"/>
    <mergeCell ref="BJ1714:BK1715"/>
    <mergeCell ref="BH1714:BI1715"/>
    <mergeCell ref="BF1714:BG1715"/>
    <mergeCell ref="BD1714:BE1715"/>
    <mergeCell ref="BB1714:BC1715"/>
    <mergeCell ref="AZ1714:BA1715"/>
    <mergeCell ref="AX1714:AY1715"/>
    <mergeCell ref="BJ1695:BK1695"/>
    <mergeCell ref="AZ1585:BA1585"/>
    <mergeCell ref="BL1586:BN1587"/>
    <mergeCell ref="BF1602:BG1603"/>
    <mergeCell ref="BD1602:BE1603"/>
    <mergeCell ref="AX1759:AY1759"/>
    <mergeCell ref="AX1696:AY1696"/>
    <mergeCell ref="AX1507:AY1507"/>
    <mergeCell ref="BF1710:BK1710"/>
    <mergeCell ref="AZ1710:BE1710"/>
    <mergeCell ref="AT1710:AY1710"/>
    <mergeCell ref="AV1673:AW1674"/>
    <mergeCell ref="AV1685:AW1686"/>
    <mergeCell ref="AH1718:AI1719"/>
    <mergeCell ref="BA1638:BN1638"/>
    <mergeCell ref="BL1695:BN1695"/>
    <mergeCell ref="BL1693:BN1694"/>
    <mergeCell ref="AT1585:AU1585"/>
    <mergeCell ref="BL1588:BN1589"/>
    <mergeCell ref="BD1592:BE1593"/>
    <mergeCell ref="AZ2137:BA2137"/>
    <mergeCell ref="BB2137:BC2137"/>
    <mergeCell ref="BD2137:BE2137"/>
    <mergeCell ref="BF2137:BG2137"/>
    <mergeCell ref="BH2137:BI2137"/>
    <mergeCell ref="BJ2137:BK2137"/>
    <mergeCell ref="BL2011:BN2011"/>
    <mergeCell ref="AZ2074:BA2074"/>
    <mergeCell ref="BB2074:BC2074"/>
    <mergeCell ref="BD2074:BE2074"/>
    <mergeCell ref="BF2074:BG2074"/>
    <mergeCell ref="BH2074:BI2074"/>
    <mergeCell ref="BJ2074:BK2074"/>
    <mergeCell ref="BL2074:BN2074"/>
    <mergeCell ref="AZ2011:BA2011"/>
    <mergeCell ref="BB2011:BC2011"/>
    <mergeCell ref="BD2011:BE2011"/>
    <mergeCell ref="BF2011:BG2011"/>
    <mergeCell ref="BH2011:BI2011"/>
    <mergeCell ref="BJ2011:BK2011"/>
    <mergeCell ref="BA2016:BN2016"/>
    <mergeCell ref="B2018:BN2018"/>
    <mergeCell ref="BL1885:BN1885"/>
    <mergeCell ref="AZ1948:BA1948"/>
    <mergeCell ref="BB1948:BC1948"/>
    <mergeCell ref="BD1948:BE1948"/>
    <mergeCell ref="BF1948:BG1948"/>
    <mergeCell ref="BH1948:BI1948"/>
    <mergeCell ref="BJ1948:BK1948"/>
    <mergeCell ref="BL1948:BN1948"/>
    <mergeCell ref="AZ1885:BA1885"/>
    <mergeCell ref="BB1885:BC1885"/>
    <mergeCell ref="BD1885:BE1885"/>
    <mergeCell ref="BF1885:BG1885"/>
    <mergeCell ref="BH1885:BI1885"/>
    <mergeCell ref="BJ1885:BK1885"/>
    <mergeCell ref="L1887:N1887"/>
    <mergeCell ref="H1887:J1887"/>
    <mergeCell ref="D1887:E1887"/>
    <mergeCell ref="B1887:C1887"/>
    <mergeCell ref="N1885:O1885"/>
    <mergeCell ref="L1885:M1885"/>
    <mergeCell ref="J1885:K1885"/>
    <mergeCell ref="D1885:E1885"/>
    <mergeCell ref="W1889:Y1889"/>
    <mergeCell ref="S1889:U1889"/>
    <mergeCell ref="O1889:R1889"/>
    <mergeCell ref="O1887:R1887"/>
    <mergeCell ref="P1885:Q1885"/>
    <mergeCell ref="B1901:B1902"/>
    <mergeCell ref="C1901:D1901"/>
    <mergeCell ref="E1901:E1902"/>
    <mergeCell ref="BJ1900:BK1900"/>
    <mergeCell ref="AH1896:AM1896"/>
    <mergeCell ref="AN1896:AZ1896"/>
    <mergeCell ref="BL1905:BN1906"/>
    <mergeCell ref="X1905:Y1906"/>
    <mergeCell ref="Z1905:AA1906"/>
    <mergeCell ref="AR121:AS121"/>
    <mergeCell ref="AT121:AU121"/>
    <mergeCell ref="AV121:AW121"/>
    <mergeCell ref="AX121:AY121"/>
    <mergeCell ref="P184:Q184"/>
    <mergeCell ref="R184:S184"/>
    <mergeCell ref="T184:U184"/>
    <mergeCell ref="V184:W184"/>
    <mergeCell ref="X184:Y184"/>
    <mergeCell ref="Z184:AA184"/>
    <mergeCell ref="Z121:AA121"/>
    <mergeCell ref="AB121:AC121"/>
    <mergeCell ref="AJ121:AK121"/>
    <mergeCell ref="AL121:AM121"/>
    <mergeCell ref="AN121:AO121"/>
    <mergeCell ref="AP121:AQ121"/>
    <mergeCell ref="BD2515:BE2515"/>
    <mergeCell ref="BF2515:BG2515"/>
    <mergeCell ref="BH2515:BI2515"/>
    <mergeCell ref="BJ2515:BK2515"/>
    <mergeCell ref="BL2389:BN2389"/>
    <mergeCell ref="AZ2452:BA2452"/>
    <mergeCell ref="BB2452:BC2452"/>
    <mergeCell ref="BD2452:BE2452"/>
    <mergeCell ref="BF2452:BG2452"/>
    <mergeCell ref="BH2452:BI2452"/>
    <mergeCell ref="BL2452:BN2452"/>
    <mergeCell ref="AZ2389:BA2389"/>
    <mergeCell ref="BB2389:BC2389"/>
    <mergeCell ref="BD2389:BE2389"/>
    <mergeCell ref="BF2389:BG2389"/>
    <mergeCell ref="BH2389:BI2389"/>
    <mergeCell ref="BJ2389:BK2389"/>
    <mergeCell ref="B2396:BN2396"/>
    <mergeCell ref="W2393:Y2393"/>
    <mergeCell ref="AH2389:AI2389"/>
    <mergeCell ref="BL2263:BN2263"/>
    <mergeCell ref="AZ2326:BA2326"/>
    <mergeCell ref="BB2326:BC2326"/>
    <mergeCell ref="BD2326:BE2326"/>
    <mergeCell ref="BF2326:BG2326"/>
    <mergeCell ref="BH2326:BI2326"/>
    <mergeCell ref="BJ2326:BK2326"/>
    <mergeCell ref="BL2326:BN2326"/>
    <mergeCell ref="AZ2263:BA2263"/>
    <mergeCell ref="BB2263:BC2263"/>
    <mergeCell ref="BD2263:BE2263"/>
    <mergeCell ref="BF2263:BG2263"/>
    <mergeCell ref="BH2263:BI2263"/>
    <mergeCell ref="BJ2263:BK2263"/>
    <mergeCell ref="BA2268:BN2268"/>
    <mergeCell ref="B2270:BN2270"/>
    <mergeCell ref="AJ1838:AK1839"/>
    <mergeCell ref="AH1838:AI1839"/>
    <mergeCell ref="AF1838:AG1839"/>
    <mergeCell ref="BH1844:BI1845"/>
    <mergeCell ref="BF1844:BG1845"/>
    <mergeCell ref="BD1844:BE1845"/>
    <mergeCell ref="BB1844:BC1845"/>
    <mergeCell ref="AZ1844:BA1845"/>
    <mergeCell ref="AX1844:AY1845"/>
    <mergeCell ref="BH1848:BI1849"/>
    <mergeCell ref="BJ2200:BK2200"/>
    <mergeCell ref="BL2200:BN2200"/>
    <mergeCell ref="BL2137:BN2137"/>
    <mergeCell ref="AZ2200:BA2200"/>
    <mergeCell ref="BB2200:BC2200"/>
    <mergeCell ref="BD2200:BE2200"/>
    <mergeCell ref="BF2200:BG2200"/>
    <mergeCell ref="BH2200:BI2200"/>
    <mergeCell ref="E445:AC445"/>
    <mergeCell ref="AB451:AC451"/>
    <mergeCell ref="X450:Y451"/>
    <mergeCell ref="V450:W451"/>
    <mergeCell ref="P450:U450"/>
    <mergeCell ref="AB450:AG450"/>
    <mergeCell ref="Z450:AA451"/>
    <mergeCell ref="AP451:AQ451"/>
    <mergeCell ref="AN451:AO451"/>
    <mergeCell ref="AL451:AM451"/>
    <mergeCell ref="AJ451:AK451"/>
    <mergeCell ref="AH451:AI451"/>
    <mergeCell ref="F452:F453"/>
    <mergeCell ref="P452:Q453"/>
    <mergeCell ref="N452:O453"/>
    <mergeCell ref="L452:M453"/>
    <mergeCell ref="J452:K453"/>
    <mergeCell ref="E452:E453"/>
    <mergeCell ref="P490:Q491"/>
    <mergeCell ref="N490:O491"/>
    <mergeCell ref="L490:M491"/>
    <mergeCell ref="AN490:AO491"/>
    <mergeCell ref="AL490:AM491"/>
    <mergeCell ref="AJ490:AK491"/>
    <mergeCell ref="AX751:AY751"/>
    <mergeCell ref="P814:Q814"/>
    <mergeCell ref="R814:S814"/>
    <mergeCell ref="T814:U814"/>
    <mergeCell ref="V814:W814"/>
    <mergeCell ref="X814:Y814"/>
    <mergeCell ref="Z814:AA814"/>
    <mergeCell ref="AB814:AC814"/>
    <mergeCell ref="AD814:AE814"/>
    <mergeCell ref="AF814:AG814"/>
    <mergeCell ref="AL751:AM751"/>
    <mergeCell ref="AN751:AO751"/>
    <mergeCell ref="AN766:AO766"/>
    <mergeCell ref="AL766:AM766"/>
    <mergeCell ref="AJ766:AK766"/>
    <mergeCell ref="AH766:AI766"/>
    <mergeCell ref="AR751:AS751"/>
    <mergeCell ref="AT751:AU751"/>
    <mergeCell ref="AV751:AW751"/>
    <mergeCell ref="Z751:AA751"/>
    <mergeCell ref="AB751:AC751"/>
    <mergeCell ref="AD751:AE751"/>
    <mergeCell ref="AF751:AG751"/>
    <mergeCell ref="AH751:AI751"/>
    <mergeCell ref="AJ751:AK751"/>
    <mergeCell ref="P751:Q751"/>
    <mergeCell ref="R751:S751"/>
    <mergeCell ref="T751:U751"/>
    <mergeCell ref="V751:W751"/>
    <mergeCell ref="X751:Y751"/>
    <mergeCell ref="F1901:F1902"/>
    <mergeCell ref="H1901:I1902"/>
    <mergeCell ref="J1901:K1902"/>
    <mergeCell ref="L1901:M1902"/>
    <mergeCell ref="AD210:AE211"/>
    <mergeCell ref="AB210:AC211"/>
    <mergeCell ref="AH218:AI219"/>
    <mergeCell ref="AF218:AG219"/>
    <mergeCell ref="AD218:AE219"/>
    <mergeCell ref="AB218:AC219"/>
    <mergeCell ref="AH226:AI227"/>
    <mergeCell ref="AF226:AG227"/>
    <mergeCell ref="AD226:AE227"/>
    <mergeCell ref="AB226:AC227"/>
    <mergeCell ref="X234:Y235"/>
    <mergeCell ref="AT234:AU235"/>
    <mergeCell ref="Z265:AA266"/>
    <mergeCell ref="X265:Y266"/>
    <mergeCell ref="V265:W266"/>
    <mergeCell ref="T265:U266"/>
    <mergeCell ref="AP265:AQ266"/>
    <mergeCell ref="AN265:AO266"/>
    <mergeCell ref="AL265:AM266"/>
    <mergeCell ref="AJ265:AK266"/>
    <mergeCell ref="AH265:AI266"/>
    <mergeCell ref="AF265:AG266"/>
    <mergeCell ref="AX262:AY262"/>
    <mergeCell ref="AV262:AW262"/>
    <mergeCell ref="AT262:AU262"/>
    <mergeCell ref="D2263:E2263"/>
    <mergeCell ref="J2263:K2263"/>
    <mergeCell ref="L2263:M2263"/>
    <mergeCell ref="N2263:O2263"/>
    <mergeCell ref="C1902:D1902"/>
    <mergeCell ref="N1901:O1902"/>
    <mergeCell ref="P1901:Q1902"/>
    <mergeCell ref="R1901:S1902"/>
    <mergeCell ref="T1901:U1902"/>
    <mergeCell ref="V1901:W1902"/>
    <mergeCell ref="AR234:AS235"/>
    <mergeCell ref="AP234:AQ235"/>
    <mergeCell ref="AV1082:AW1083"/>
    <mergeCell ref="AV451:AW451"/>
    <mergeCell ref="AT451:AU451"/>
    <mergeCell ref="AR451:AS451"/>
    <mergeCell ref="R451:S451"/>
    <mergeCell ref="P451:Q451"/>
    <mergeCell ref="AF451:AG451"/>
    <mergeCell ref="AD451:AE451"/>
    <mergeCell ref="AN1838:AO1839"/>
    <mergeCell ref="AL1838:AM1839"/>
    <mergeCell ref="G1773:G1774"/>
    <mergeCell ref="J1774:K1774"/>
    <mergeCell ref="N1774:O1774"/>
    <mergeCell ref="L1774:M1774"/>
    <mergeCell ref="J1773:O1773"/>
    <mergeCell ref="L1846:M1847"/>
    <mergeCell ref="J1846:K1847"/>
    <mergeCell ref="H1846:I1847"/>
    <mergeCell ref="F1846:F1847"/>
    <mergeCell ref="E1846:E1847"/>
    <mergeCell ref="P421:Q422"/>
    <mergeCell ref="O377:R377"/>
    <mergeCell ref="E384:AC384"/>
    <mergeCell ref="G393:G394"/>
    <mergeCell ref="G395:G396"/>
    <mergeCell ref="AV397:AW398"/>
    <mergeCell ref="AT397:AU398"/>
    <mergeCell ref="AN199:AO199"/>
    <mergeCell ref="AL199:AM199"/>
    <mergeCell ref="AJ199:AK199"/>
    <mergeCell ref="AH199:AI199"/>
    <mergeCell ref="R199:S199"/>
    <mergeCell ref="V200:W201"/>
    <mergeCell ref="T200:U201"/>
    <mergeCell ref="AD200:AE201"/>
    <mergeCell ref="AJ200:AK201"/>
    <mergeCell ref="AX208:AY209"/>
    <mergeCell ref="AV208:AW209"/>
    <mergeCell ref="AL218:AM219"/>
    <mergeCell ref="AJ218:AK219"/>
    <mergeCell ref="AN234:AO235"/>
    <mergeCell ref="AN436:AO436"/>
    <mergeCell ref="AP436:AQ436"/>
    <mergeCell ref="AR436:AS436"/>
    <mergeCell ref="AT436:AU436"/>
    <mergeCell ref="AV436:AW436"/>
    <mergeCell ref="AX436:AY436"/>
    <mergeCell ref="AB436:AC436"/>
    <mergeCell ref="AD436:AE436"/>
    <mergeCell ref="AF436:AG436"/>
    <mergeCell ref="AH436:AI436"/>
    <mergeCell ref="AJ436:AK436"/>
    <mergeCell ref="AL436:AM436"/>
    <mergeCell ref="P436:Q436"/>
    <mergeCell ref="R436:S436"/>
    <mergeCell ref="T436:U436"/>
    <mergeCell ref="V436:W436"/>
    <mergeCell ref="X436:Y436"/>
    <mergeCell ref="Z436:AA436"/>
    <mergeCell ref="AN373:AO373"/>
    <mergeCell ref="AP373:AQ373"/>
    <mergeCell ref="AR373:AS373"/>
    <mergeCell ref="AT373:AU373"/>
    <mergeCell ref="AV373:AW373"/>
    <mergeCell ref="AX373:AY373"/>
    <mergeCell ref="AB373:AC373"/>
    <mergeCell ref="AD373:AE373"/>
    <mergeCell ref="AF373:AG373"/>
    <mergeCell ref="AH373:AI373"/>
    <mergeCell ref="AJ373:AK373"/>
    <mergeCell ref="AL373:AM373"/>
    <mergeCell ref="P373:Q373"/>
    <mergeCell ref="R373:S373"/>
    <mergeCell ref="T373:U373"/>
    <mergeCell ref="V373:W373"/>
    <mergeCell ref="X373:Y373"/>
    <mergeCell ref="Z373:AA373"/>
    <mergeCell ref="T389:U390"/>
    <mergeCell ref="AP389:AQ390"/>
    <mergeCell ref="AN389:AO390"/>
    <mergeCell ref="AL389:AM390"/>
    <mergeCell ref="AJ389:AK390"/>
    <mergeCell ref="AH389:AI390"/>
    <mergeCell ref="AF389:AG390"/>
    <mergeCell ref="AF395:AG396"/>
    <mergeCell ref="AX397:AY398"/>
    <mergeCell ref="R405:S406"/>
    <mergeCell ref="P405:Q406"/>
    <mergeCell ref="R413:S414"/>
    <mergeCell ref="P413:Q414"/>
    <mergeCell ref="R421:S422"/>
    <mergeCell ref="G387:G388"/>
    <mergeCell ref="G389:G390"/>
    <mergeCell ref="G391:G392"/>
    <mergeCell ref="AD562:AE562"/>
    <mergeCell ref="AF562:AG562"/>
    <mergeCell ref="AH562:AI562"/>
    <mergeCell ref="AJ562:AK562"/>
    <mergeCell ref="AL562:AM562"/>
    <mergeCell ref="AR499:AS499"/>
    <mergeCell ref="AT499:AU499"/>
    <mergeCell ref="AV499:AW499"/>
    <mergeCell ref="AX499:AY499"/>
    <mergeCell ref="P562:Q562"/>
    <mergeCell ref="R562:S562"/>
    <mergeCell ref="T562:U562"/>
    <mergeCell ref="V562:W562"/>
    <mergeCell ref="X562:Y562"/>
    <mergeCell ref="Z562:AA562"/>
    <mergeCell ref="AF499:AG499"/>
    <mergeCell ref="AH499:AI499"/>
    <mergeCell ref="AJ499:AK499"/>
    <mergeCell ref="AL499:AM499"/>
    <mergeCell ref="AN499:AO499"/>
    <mergeCell ref="AP499:AQ499"/>
    <mergeCell ref="T499:U499"/>
    <mergeCell ref="V499:W499"/>
    <mergeCell ref="J513:O513"/>
    <mergeCell ref="R514:S514"/>
    <mergeCell ref="P514:Q514"/>
    <mergeCell ref="P513:U513"/>
    <mergeCell ref="G513:G514"/>
    <mergeCell ref="AT513:AY513"/>
    <mergeCell ref="AN513:AS513"/>
    <mergeCell ref="AH513:AM513"/>
    <mergeCell ref="L523:M524"/>
    <mergeCell ref="J523:K524"/>
    <mergeCell ref="H523:I524"/>
    <mergeCell ref="AN533:AO534"/>
    <mergeCell ref="AL533:AM534"/>
    <mergeCell ref="L539:M540"/>
    <mergeCell ref="J539:K540"/>
    <mergeCell ref="H539:I540"/>
    <mergeCell ref="R561:S561"/>
    <mergeCell ref="P561:Q561"/>
    <mergeCell ref="AL561:AM561"/>
    <mergeCell ref="AJ561:AK561"/>
    <mergeCell ref="AH561:AI561"/>
    <mergeCell ref="AF561:AG561"/>
    <mergeCell ref="AD561:AE561"/>
    <mergeCell ref="AB561:AC561"/>
    <mergeCell ref="AL452:AM453"/>
    <mergeCell ref="L458:M459"/>
    <mergeCell ref="J458:K459"/>
    <mergeCell ref="H458:I459"/>
    <mergeCell ref="AP464:AQ465"/>
    <mergeCell ref="AN464:AO465"/>
    <mergeCell ref="AL464:AM465"/>
    <mergeCell ref="L470:M471"/>
    <mergeCell ref="J470:K471"/>
    <mergeCell ref="H470:I471"/>
    <mergeCell ref="AX472:AY473"/>
    <mergeCell ref="L474:M475"/>
    <mergeCell ref="J474:K475"/>
    <mergeCell ref="H474:I475"/>
    <mergeCell ref="G462:G463"/>
    <mergeCell ref="AN562:AO562"/>
    <mergeCell ref="AP562:AQ562"/>
    <mergeCell ref="AR562:AS562"/>
    <mergeCell ref="AT562:AU562"/>
    <mergeCell ref="AV562:AW562"/>
    <mergeCell ref="AX562:AY562"/>
    <mergeCell ref="AB562:AC562"/>
    <mergeCell ref="AR397:AS398"/>
    <mergeCell ref="E401:E402"/>
    <mergeCell ref="R409:S410"/>
    <mergeCell ref="P409:Q410"/>
    <mergeCell ref="N409:O410"/>
    <mergeCell ref="L409:M410"/>
    <mergeCell ref="J409:K410"/>
    <mergeCell ref="AP751:AQ751"/>
    <mergeCell ref="AN688:AO688"/>
    <mergeCell ref="AP688:AQ688"/>
    <mergeCell ref="AR688:AS688"/>
    <mergeCell ref="AT688:AU688"/>
    <mergeCell ref="AV688:AW688"/>
    <mergeCell ref="AX688:AY688"/>
    <mergeCell ref="AB688:AC688"/>
    <mergeCell ref="AD688:AE688"/>
    <mergeCell ref="AF688:AG688"/>
    <mergeCell ref="AH688:AI688"/>
    <mergeCell ref="AJ688:AK688"/>
    <mergeCell ref="AL688:AM688"/>
    <mergeCell ref="P688:Q688"/>
    <mergeCell ref="R688:S688"/>
    <mergeCell ref="T688:U688"/>
    <mergeCell ref="V688:W688"/>
    <mergeCell ref="X688:Y688"/>
    <mergeCell ref="Z688:AA688"/>
    <mergeCell ref="G397:G398"/>
    <mergeCell ref="G399:G400"/>
    <mergeCell ref="G401:G402"/>
    <mergeCell ref="G403:G404"/>
    <mergeCell ref="F710:F711"/>
    <mergeCell ref="E710:E711"/>
    <mergeCell ref="L714:M715"/>
    <mergeCell ref="J714:K715"/>
    <mergeCell ref="H714:I715"/>
    <mergeCell ref="F714:F715"/>
    <mergeCell ref="E714:E715"/>
    <mergeCell ref="L718:M719"/>
    <mergeCell ref="J718:K719"/>
    <mergeCell ref="H718:I719"/>
    <mergeCell ref="F718:F719"/>
    <mergeCell ref="E718:E719"/>
    <mergeCell ref="AX720:AY721"/>
    <mergeCell ref="L722:M723"/>
    <mergeCell ref="J722:K723"/>
    <mergeCell ref="H722:I723"/>
    <mergeCell ref="F722:F723"/>
    <mergeCell ref="E722:E723"/>
    <mergeCell ref="AX724:AY725"/>
    <mergeCell ref="L726:M727"/>
    <mergeCell ref="J726:K727"/>
    <mergeCell ref="H726:I727"/>
    <mergeCell ref="F726:F727"/>
    <mergeCell ref="E726:E727"/>
    <mergeCell ref="AX728:AY729"/>
    <mergeCell ref="L730:M731"/>
    <mergeCell ref="V1216:W1217"/>
    <mergeCell ref="AR1216:AS1217"/>
    <mergeCell ref="AP1216:AQ1217"/>
    <mergeCell ref="AN1216:AO1217"/>
    <mergeCell ref="AF1216:AG1217"/>
    <mergeCell ref="AB1216:AC1217"/>
    <mergeCell ref="AL1220:AM1221"/>
    <mergeCell ref="V1220:W1221"/>
    <mergeCell ref="E382:AC382"/>
    <mergeCell ref="B380:BN380"/>
    <mergeCell ref="BD384:BM384"/>
    <mergeCell ref="F387:F388"/>
    <mergeCell ref="BN381:BP382"/>
    <mergeCell ref="BO391:BO392"/>
    <mergeCell ref="BP391:BP392"/>
    <mergeCell ref="BP423:BP424"/>
    <mergeCell ref="BO425:BO426"/>
    <mergeCell ref="BP425:BP426"/>
    <mergeCell ref="BO427:BO428"/>
    <mergeCell ref="BP427:BP428"/>
    <mergeCell ref="BO417:BO418"/>
    <mergeCell ref="BP417:BP418"/>
    <mergeCell ref="BO419:BO420"/>
    <mergeCell ref="BP419:BP420"/>
    <mergeCell ref="BO421:BO422"/>
    <mergeCell ref="BP421:BP422"/>
    <mergeCell ref="BO411:BO412"/>
    <mergeCell ref="BP411:BP412"/>
    <mergeCell ref="BO413:BO414"/>
    <mergeCell ref="BP413:BP414"/>
    <mergeCell ref="G602:G603"/>
    <mergeCell ref="G604:G605"/>
    <mergeCell ref="AN773:AO774"/>
    <mergeCell ref="AL773:AM774"/>
    <mergeCell ref="R704:S705"/>
    <mergeCell ref="AJ704:AK705"/>
    <mergeCell ref="AH704:AI705"/>
    <mergeCell ref="AF704:AG705"/>
    <mergeCell ref="S755:U755"/>
    <mergeCell ref="AX712:AY713"/>
    <mergeCell ref="V742:W743"/>
    <mergeCell ref="T742:U743"/>
    <mergeCell ref="R742:S743"/>
    <mergeCell ref="P742:Q743"/>
    <mergeCell ref="Z744:AA745"/>
    <mergeCell ref="AB744:AC745"/>
    <mergeCell ref="AD744:AE745"/>
    <mergeCell ref="AF744:AG745"/>
    <mergeCell ref="AH744:AI745"/>
    <mergeCell ref="AJ744:AK745"/>
    <mergeCell ref="AL744:AM745"/>
    <mergeCell ref="AN744:AO745"/>
    <mergeCell ref="AP744:AQ745"/>
    <mergeCell ref="AR744:AS745"/>
    <mergeCell ref="AT744:AU745"/>
    <mergeCell ref="AV744:AW745"/>
    <mergeCell ref="AX744:AY745"/>
    <mergeCell ref="C513:D514"/>
    <mergeCell ref="B513:B514"/>
    <mergeCell ref="G452:G453"/>
    <mergeCell ref="G454:G455"/>
    <mergeCell ref="G456:G457"/>
    <mergeCell ref="G458:G459"/>
    <mergeCell ref="G460:G461"/>
    <mergeCell ref="AX1129:AY1129"/>
    <mergeCell ref="P1192:Q1192"/>
    <mergeCell ref="R1192:S1192"/>
    <mergeCell ref="T1192:U1192"/>
    <mergeCell ref="V1192:W1192"/>
    <mergeCell ref="X1192:Y1192"/>
    <mergeCell ref="Z1192:AA1192"/>
    <mergeCell ref="AB1192:AC1192"/>
    <mergeCell ref="AD1192:AE1192"/>
    <mergeCell ref="AF1192:AG1192"/>
    <mergeCell ref="AL1129:AM1129"/>
    <mergeCell ref="AN1129:AO1129"/>
    <mergeCell ref="AP1129:AQ1129"/>
    <mergeCell ref="AR1129:AS1129"/>
    <mergeCell ref="AT1129:AU1129"/>
    <mergeCell ref="AV1129:AW1129"/>
    <mergeCell ref="Z1129:AA1129"/>
    <mergeCell ref="AB1129:AC1129"/>
    <mergeCell ref="AD1129:AE1129"/>
    <mergeCell ref="AF1129:AG1129"/>
    <mergeCell ref="AH1129:AI1129"/>
    <mergeCell ref="AJ1129:AK1129"/>
    <mergeCell ref="P1129:Q1129"/>
    <mergeCell ref="R1129:S1129"/>
    <mergeCell ref="T1129:U1129"/>
    <mergeCell ref="V1129:W1129"/>
    <mergeCell ref="X1129:Y1129"/>
    <mergeCell ref="P1206:U1206"/>
    <mergeCell ref="AD1207:AE1207"/>
    <mergeCell ref="AB1207:AC1207"/>
    <mergeCell ref="T1207:U1207"/>
    <mergeCell ref="AX1214:AY1215"/>
    <mergeCell ref="AV1214:AW1215"/>
    <mergeCell ref="AR1214:AS1215"/>
    <mergeCell ref="AP1214:AQ1215"/>
    <mergeCell ref="AN1214:AO1215"/>
    <mergeCell ref="AL1214:AM1215"/>
    <mergeCell ref="AT1214:AU1215"/>
    <mergeCell ref="T1214:U1215"/>
    <mergeCell ref="R1214:S1215"/>
    <mergeCell ref="AX1192:AY1192"/>
    <mergeCell ref="P1144:Q1144"/>
    <mergeCell ref="AR1187:AS1188"/>
    <mergeCell ref="AT1187:AU1188"/>
    <mergeCell ref="AV1187:AW1188"/>
    <mergeCell ref="AX1187:AY1188"/>
    <mergeCell ref="X1696:Y1696"/>
    <mergeCell ref="AN1667:AO1668"/>
    <mergeCell ref="AL1667:AM1668"/>
    <mergeCell ref="AJ1667:AK1668"/>
    <mergeCell ref="AX1667:AY1668"/>
    <mergeCell ref="AV1667:AW1668"/>
    <mergeCell ref="AH1671:AI1672"/>
    <mergeCell ref="AF1671:AG1672"/>
    <mergeCell ref="AD1671:AE1672"/>
    <mergeCell ref="AB1671:AC1672"/>
    <mergeCell ref="AH1683:AI1684"/>
    <mergeCell ref="AF1683:AG1684"/>
    <mergeCell ref="AD1683:AE1684"/>
    <mergeCell ref="AB1683:AC1684"/>
    <mergeCell ref="AL1693:AM1694"/>
    <mergeCell ref="AJ1693:AK1694"/>
    <mergeCell ref="AH1693:AI1694"/>
    <mergeCell ref="AF1693:AG1694"/>
    <mergeCell ref="AB1691:AC1692"/>
    <mergeCell ref="AD1691:AE1692"/>
    <mergeCell ref="AF1691:AG1692"/>
    <mergeCell ref="AH1691:AI1692"/>
    <mergeCell ref="AJ1691:AK1692"/>
    <mergeCell ref="AL1691:AM1692"/>
    <mergeCell ref="AN1691:AO1692"/>
    <mergeCell ref="AP1691:AQ1692"/>
    <mergeCell ref="AR1691:AS1692"/>
    <mergeCell ref="AT1691:AU1692"/>
    <mergeCell ref="Z1255:AA1255"/>
    <mergeCell ref="AB1255:AC1255"/>
    <mergeCell ref="AH1192:AI1192"/>
    <mergeCell ref="AJ1192:AK1192"/>
    <mergeCell ref="AL1192:AM1192"/>
    <mergeCell ref="AN1192:AO1192"/>
    <mergeCell ref="AP1192:AQ1192"/>
    <mergeCell ref="AR1192:AS1192"/>
    <mergeCell ref="AJ1232:AK1233"/>
    <mergeCell ref="AH1232:AI1233"/>
    <mergeCell ref="X1252:Y1253"/>
    <mergeCell ref="AD1216:AE1217"/>
    <mergeCell ref="Z1216:AA1217"/>
    <mergeCell ref="AF1255:AG1255"/>
    <mergeCell ref="AH1255:AI1255"/>
    <mergeCell ref="AH1669:AI1670"/>
    <mergeCell ref="AF1669:AG1670"/>
    <mergeCell ref="AD1669:AE1670"/>
    <mergeCell ref="AB1669:AC1670"/>
    <mergeCell ref="Z1669:AA1670"/>
    <mergeCell ref="X1669:Y1670"/>
    <mergeCell ref="AT1669:AU1670"/>
    <mergeCell ref="AR1669:AS1670"/>
    <mergeCell ref="AP1669:AQ1670"/>
    <mergeCell ref="AN1669:AO1670"/>
    <mergeCell ref="AL1669:AM1670"/>
    <mergeCell ref="AJ1669:AK1670"/>
    <mergeCell ref="AX1669:AY1670"/>
    <mergeCell ref="AV1669:AW1670"/>
    <mergeCell ref="AV1691:AW1692"/>
    <mergeCell ref="X1586:Y1587"/>
    <mergeCell ref="X1618:Y1619"/>
    <mergeCell ref="AT1618:AU1619"/>
    <mergeCell ref="AR1618:AS1619"/>
    <mergeCell ref="AP1618:AQ1619"/>
    <mergeCell ref="AN1618:AO1619"/>
    <mergeCell ref="AL1507:AM1507"/>
    <mergeCell ref="AN1507:AO1507"/>
    <mergeCell ref="AP1507:AQ1507"/>
    <mergeCell ref="AB1521:AG1521"/>
    <mergeCell ref="AL1522:AM1522"/>
    <mergeCell ref="AJ1522:AK1522"/>
    <mergeCell ref="AH1522:AI1522"/>
    <mergeCell ref="AT1507:AU1507"/>
    <mergeCell ref="AV1507:AW1507"/>
    <mergeCell ref="Z1507:AA1507"/>
    <mergeCell ref="AB1507:AC1507"/>
    <mergeCell ref="AD1507:AE1507"/>
    <mergeCell ref="AF1507:AG1507"/>
    <mergeCell ref="AH1507:AI1507"/>
    <mergeCell ref="AJ1507:AK1507"/>
    <mergeCell ref="AR1507:AS1507"/>
    <mergeCell ref="P1507:Q1507"/>
    <mergeCell ref="R1507:S1507"/>
    <mergeCell ref="T1507:U1507"/>
    <mergeCell ref="V1507:W1507"/>
    <mergeCell ref="X1507:Y1507"/>
    <mergeCell ref="Z1649:AA1650"/>
    <mergeCell ref="AH1667:AI1668"/>
    <mergeCell ref="AF1667:AG1668"/>
    <mergeCell ref="AD1667:AE1668"/>
    <mergeCell ref="AB1667:AC1668"/>
    <mergeCell ref="V1667:W1668"/>
    <mergeCell ref="T1667:U1668"/>
    <mergeCell ref="R1667:S1668"/>
    <mergeCell ref="P1667:Q1668"/>
    <mergeCell ref="Z1667:AA1668"/>
    <mergeCell ref="X1667:Y1668"/>
    <mergeCell ref="AT1667:AU1668"/>
    <mergeCell ref="AR1667:AS1668"/>
    <mergeCell ref="AP1667:AQ1668"/>
    <mergeCell ref="E1642:AC1642"/>
    <mergeCell ref="X1649:Y1650"/>
    <mergeCell ref="E1651:E1652"/>
    <mergeCell ref="Z1651:AA1652"/>
    <mergeCell ref="L1648:M1648"/>
    <mergeCell ref="J1647:O1647"/>
    <mergeCell ref="E1644:AC1644"/>
    <mergeCell ref="G1586:G1587"/>
    <mergeCell ref="G1588:G1589"/>
    <mergeCell ref="G1590:G1591"/>
    <mergeCell ref="G1592:G1593"/>
    <mergeCell ref="G1594:G1595"/>
    <mergeCell ref="G1596:G1597"/>
    <mergeCell ref="G1523:G1524"/>
    <mergeCell ref="G1525:G1526"/>
    <mergeCell ref="G1527:G1528"/>
    <mergeCell ref="G1529:G1530"/>
    <mergeCell ref="E1516:AC1516"/>
    <mergeCell ref="X1521:Y1522"/>
    <mergeCell ref="V1521:W1522"/>
    <mergeCell ref="P1521:U1521"/>
    <mergeCell ref="Z1521:AA1522"/>
    <mergeCell ref="F1523:F1524"/>
    <mergeCell ref="B1514:BN1514"/>
    <mergeCell ref="BD1518:BM1518"/>
    <mergeCell ref="E1518:AC1518"/>
    <mergeCell ref="AP1633:AQ1633"/>
    <mergeCell ref="AR1633:AS1633"/>
    <mergeCell ref="AT1633:AU1633"/>
    <mergeCell ref="AX2011:AY2011"/>
    <mergeCell ref="P2074:Q2074"/>
    <mergeCell ref="R2074:S2074"/>
    <mergeCell ref="T2074:U2074"/>
    <mergeCell ref="V2074:W2074"/>
    <mergeCell ref="X2074:Y2074"/>
    <mergeCell ref="Z2074:AA2074"/>
    <mergeCell ref="AB2074:AC2074"/>
    <mergeCell ref="AH2011:AI2011"/>
    <mergeCell ref="AJ2011:AK2011"/>
    <mergeCell ref="AL2011:AM2011"/>
    <mergeCell ref="AN2011:AO2011"/>
    <mergeCell ref="AP2011:AQ2011"/>
    <mergeCell ref="AR2011:AS2011"/>
    <mergeCell ref="AX1948:AY1948"/>
    <mergeCell ref="P2011:Q2011"/>
    <mergeCell ref="R2011:S2011"/>
    <mergeCell ref="T2011:U2011"/>
    <mergeCell ref="V2011:W2011"/>
    <mergeCell ref="X2011:Y2011"/>
    <mergeCell ref="Z2011:AA2011"/>
    <mergeCell ref="AB2011:AC2011"/>
    <mergeCell ref="AD2011:AE2011"/>
    <mergeCell ref="AF2011:AG2011"/>
    <mergeCell ref="AL1948:AM1948"/>
    <mergeCell ref="AN1948:AO1948"/>
    <mergeCell ref="AP1948:AQ1948"/>
    <mergeCell ref="AR1948:AS1948"/>
    <mergeCell ref="AT1948:AU1948"/>
    <mergeCell ref="AV1948:AW1948"/>
    <mergeCell ref="Z1948:AA1948"/>
    <mergeCell ref="AB1948:AC1948"/>
    <mergeCell ref="AD1948:AE1948"/>
    <mergeCell ref="AF1948:AG1948"/>
    <mergeCell ref="AH1948:AI1948"/>
    <mergeCell ref="AJ1948:AK1948"/>
    <mergeCell ref="P1948:Q1948"/>
    <mergeCell ref="R1948:S1948"/>
    <mergeCell ref="T1948:U1948"/>
    <mergeCell ref="V1948:W1948"/>
    <mergeCell ref="X1948:Y1948"/>
    <mergeCell ref="O1952:R1952"/>
    <mergeCell ref="S1952:U1952"/>
    <mergeCell ref="W1950:Y1950"/>
    <mergeCell ref="W2013:Y2013"/>
    <mergeCell ref="X2025:Y2026"/>
    <mergeCell ref="AR1966:AS1967"/>
    <mergeCell ref="AT1966:AU1967"/>
    <mergeCell ref="AV1966:AW1967"/>
    <mergeCell ref="AX1966:AY1967"/>
    <mergeCell ref="AR1982:AS1983"/>
    <mergeCell ref="AH1966:AI1967"/>
    <mergeCell ref="AJ1966:AK1967"/>
    <mergeCell ref="AL1966:AM1967"/>
    <mergeCell ref="AN1966:AO1967"/>
    <mergeCell ref="AP1966:AQ1967"/>
    <mergeCell ref="AR1970:AS1971"/>
    <mergeCell ref="AT1970:AU1971"/>
    <mergeCell ref="AV1970:AW1971"/>
    <mergeCell ref="AX1970:AY1971"/>
    <mergeCell ref="AR1978:AS1979"/>
    <mergeCell ref="AT1978:AU1979"/>
    <mergeCell ref="AV1978:AW1979"/>
    <mergeCell ref="AX1978:AY1979"/>
    <mergeCell ref="AX2137:AY2137"/>
    <mergeCell ref="P2200:Q2200"/>
    <mergeCell ref="R2200:S2200"/>
    <mergeCell ref="T2200:U2200"/>
    <mergeCell ref="V2200:W2200"/>
    <mergeCell ref="X2200:Y2200"/>
    <mergeCell ref="Z2200:AA2200"/>
    <mergeCell ref="AB2200:AC2200"/>
    <mergeCell ref="AD2200:AE2200"/>
    <mergeCell ref="AF2200:AG2200"/>
    <mergeCell ref="AL2137:AM2137"/>
    <mergeCell ref="AN2137:AO2137"/>
    <mergeCell ref="AP2137:AQ2137"/>
    <mergeCell ref="AR2137:AS2137"/>
    <mergeCell ref="AT2137:AU2137"/>
    <mergeCell ref="AV2137:AW2137"/>
    <mergeCell ref="Z2137:AA2137"/>
    <mergeCell ref="AB2137:AC2137"/>
    <mergeCell ref="AD2137:AE2137"/>
    <mergeCell ref="AF2137:AG2137"/>
    <mergeCell ref="AH2137:AI2137"/>
    <mergeCell ref="AJ2137:AK2137"/>
    <mergeCell ref="AP2074:AQ2074"/>
    <mergeCell ref="AR2074:AS2074"/>
    <mergeCell ref="AT2074:AU2074"/>
    <mergeCell ref="AV2074:AW2074"/>
    <mergeCell ref="AX2074:AY2074"/>
    <mergeCell ref="P2137:Q2137"/>
    <mergeCell ref="R2137:S2137"/>
    <mergeCell ref="T2137:U2137"/>
    <mergeCell ref="V2137:W2137"/>
    <mergeCell ref="X2137:Y2137"/>
    <mergeCell ref="AD2074:AE2074"/>
    <mergeCell ref="AF2074:AG2074"/>
    <mergeCell ref="AH2074:AI2074"/>
    <mergeCell ref="AJ2074:AK2074"/>
    <mergeCell ref="AL2074:AM2074"/>
    <mergeCell ref="AN2074:AO2074"/>
    <mergeCell ref="X2088:Y2089"/>
    <mergeCell ref="Z2088:AA2089"/>
    <mergeCell ref="AB2088:AG2088"/>
    <mergeCell ref="AH2088:AM2088"/>
    <mergeCell ref="AR2096:AS2097"/>
    <mergeCell ref="AT2096:AU2097"/>
    <mergeCell ref="AV2096:AW2097"/>
    <mergeCell ref="AX2096:AY2097"/>
    <mergeCell ref="AR2112:AS2113"/>
    <mergeCell ref="AT2112:AU2113"/>
    <mergeCell ref="AV2112:AW2113"/>
    <mergeCell ref="AX2112:AY2113"/>
    <mergeCell ref="AF2134:AG2135"/>
    <mergeCell ref="AH2134:AI2135"/>
    <mergeCell ref="AD2136:AE2136"/>
    <mergeCell ref="AF2136:AG2136"/>
    <mergeCell ref="AX2128:AY2129"/>
    <mergeCell ref="AR2159:AS2160"/>
    <mergeCell ref="AT2159:AU2160"/>
    <mergeCell ref="AV2159:AW2160"/>
    <mergeCell ref="AX2159:AY2160"/>
    <mergeCell ref="AN2139:AP2139"/>
    <mergeCell ref="AQ2139:AT2139"/>
    <mergeCell ref="AL2112:AM2113"/>
    <mergeCell ref="AN2112:AO2113"/>
    <mergeCell ref="AP2112:AQ2113"/>
    <mergeCell ref="V2326:W2326"/>
    <mergeCell ref="X2326:Y2326"/>
    <mergeCell ref="AD2263:AE2263"/>
    <mergeCell ref="AF2263:AG2263"/>
    <mergeCell ref="AH2263:AI2263"/>
    <mergeCell ref="AJ2263:AK2263"/>
    <mergeCell ref="AL2263:AM2263"/>
    <mergeCell ref="AN2263:AO2263"/>
    <mergeCell ref="AE2272:AM2272"/>
    <mergeCell ref="Z2265:AI2265"/>
    <mergeCell ref="AJ2267:AL2267"/>
    <mergeCell ref="AT2200:AU2200"/>
    <mergeCell ref="AV2200:AW2200"/>
    <mergeCell ref="AX2200:AY2200"/>
    <mergeCell ref="P2263:Q2263"/>
    <mergeCell ref="R2263:S2263"/>
    <mergeCell ref="T2263:U2263"/>
    <mergeCell ref="V2263:W2263"/>
    <mergeCell ref="X2263:Y2263"/>
    <mergeCell ref="Z2263:AA2263"/>
    <mergeCell ref="AB2263:AC2263"/>
    <mergeCell ref="AH2200:AI2200"/>
    <mergeCell ref="AJ2200:AK2200"/>
    <mergeCell ref="AL2200:AM2200"/>
    <mergeCell ref="AN2200:AO2200"/>
    <mergeCell ref="AP2200:AQ2200"/>
    <mergeCell ref="AR2200:AS2200"/>
    <mergeCell ref="O2204:R2204"/>
    <mergeCell ref="S2204:U2204"/>
    <mergeCell ref="AJ2204:AL2204"/>
    <mergeCell ref="AN2204:AP2204"/>
    <mergeCell ref="N2215:O2215"/>
    <mergeCell ref="P2215:Q2215"/>
    <mergeCell ref="AN2214:AS2214"/>
    <mergeCell ref="AT2214:AY2214"/>
    <mergeCell ref="AX2215:AY2215"/>
    <mergeCell ref="AR2218:AS2219"/>
    <mergeCell ref="AT2218:AU2219"/>
    <mergeCell ref="AV2218:AW2219"/>
    <mergeCell ref="AX2218:AY2219"/>
    <mergeCell ref="W2267:Y2267"/>
    <mergeCell ref="AR2289:AS2290"/>
    <mergeCell ref="AT2289:AU2290"/>
    <mergeCell ref="AV2289:AW2290"/>
    <mergeCell ref="AL2218:AM2219"/>
    <mergeCell ref="AN2218:AO2219"/>
    <mergeCell ref="AP2218:AQ2219"/>
    <mergeCell ref="AX2289:AY2290"/>
    <mergeCell ref="AN2317:AO2318"/>
    <mergeCell ref="AP2317:AQ2318"/>
    <mergeCell ref="AR2317:AS2318"/>
    <mergeCell ref="AT2317:AU2318"/>
    <mergeCell ref="AV2317:AW2318"/>
    <mergeCell ref="AX2317:AY2318"/>
    <mergeCell ref="AR2319:AS2320"/>
    <mergeCell ref="AT2319:AU2320"/>
    <mergeCell ref="AV2319:AW2320"/>
    <mergeCell ref="AX2319:AY2320"/>
    <mergeCell ref="AX2452:AY2452"/>
    <mergeCell ref="P2515:Q2515"/>
    <mergeCell ref="R2515:S2515"/>
    <mergeCell ref="T2515:U2515"/>
    <mergeCell ref="V2515:W2515"/>
    <mergeCell ref="X2515:Y2515"/>
    <mergeCell ref="Z2515:AA2515"/>
    <mergeCell ref="AB2515:AC2515"/>
    <mergeCell ref="AD2515:AE2515"/>
    <mergeCell ref="AF2515:AG2515"/>
    <mergeCell ref="AF2452:AG2452"/>
    <mergeCell ref="AH2452:AI2452"/>
    <mergeCell ref="AJ2452:AK2452"/>
    <mergeCell ref="AL2452:AM2452"/>
    <mergeCell ref="AN2452:AO2452"/>
    <mergeCell ref="AV2452:AW2452"/>
    <mergeCell ref="AP2452:AQ2452"/>
    <mergeCell ref="AR2452:AS2452"/>
    <mergeCell ref="AT2452:AU2452"/>
    <mergeCell ref="AV2389:AW2389"/>
    <mergeCell ref="AX2389:AY2389"/>
    <mergeCell ref="P2452:Q2452"/>
    <mergeCell ref="R2452:S2452"/>
    <mergeCell ref="T2452:U2452"/>
    <mergeCell ref="V2452:W2452"/>
    <mergeCell ref="X2452:Y2452"/>
    <mergeCell ref="Z2452:AA2452"/>
    <mergeCell ref="AB2452:AC2452"/>
    <mergeCell ref="AD2452:AE2452"/>
    <mergeCell ref="AJ2389:AK2389"/>
    <mergeCell ref="AL2389:AM2389"/>
    <mergeCell ref="AN2389:AO2389"/>
    <mergeCell ref="AP2389:AQ2389"/>
    <mergeCell ref="AR2389:AS2389"/>
    <mergeCell ref="AT2389:AU2389"/>
    <mergeCell ref="AH2403:AM2403"/>
    <mergeCell ref="Z2393:AI2393"/>
    <mergeCell ref="AJ2393:AL2393"/>
    <mergeCell ref="AE2398:AM2398"/>
    <mergeCell ref="P2389:Q2389"/>
    <mergeCell ref="R2389:S2389"/>
    <mergeCell ref="T2389:U2389"/>
    <mergeCell ref="V2389:W2389"/>
    <mergeCell ref="X2389:Y2389"/>
    <mergeCell ref="Z2389:AA2389"/>
    <mergeCell ref="AB2389:AC2389"/>
    <mergeCell ref="AD2389:AE2389"/>
    <mergeCell ref="AF2389:AG2389"/>
    <mergeCell ref="B2522:BN2522"/>
    <mergeCell ref="E2524:AC2524"/>
    <mergeCell ref="AB2641:AC2641"/>
    <mergeCell ref="AD2641:AE2641"/>
    <mergeCell ref="AF2641:AG2641"/>
    <mergeCell ref="AN2641:AO2641"/>
    <mergeCell ref="AH2641:AI2641"/>
    <mergeCell ref="C2526:D2526"/>
    <mergeCell ref="E2526:AC2526"/>
    <mergeCell ref="BA2526:BC2526"/>
    <mergeCell ref="AZ2515:BA2515"/>
    <mergeCell ref="BB2515:BC2515"/>
    <mergeCell ref="AX2515:AY2515"/>
    <mergeCell ref="P2578:Q2578"/>
    <mergeCell ref="R2578:S2578"/>
    <mergeCell ref="T2578:U2578"/>
    <mergeCell ref="V2578:W2578"/>
    <mergeCell ref="X2578:Y2578"/>
    <mergeCell ref="Z2578:AA2578"/>
    <mergeCell ref="AB2578:AC2578"/>
    <mergeCell ref="AH2515:AI2515"/>
    <mergeCell ref="AJ2515:AK2515"/>
    <mergeCell ref="BN2523:BP2524"/>
    <mergeCell ref="AL2515:AM2515"/>
    <mergeCell ref="AN2515:AO2515"/>
    <mergeCell ref="AP2515:AQ2515"/>
    <mergeCell ref="AR2515:AS2515"/>
    <mergeCell ref="AT2515:AU2515"/>
    <mergeCell ref="AV2515:AW2515"/>
    <mergeCell ref="BL2515:BN2515"/>
    <mergeCell ref="W2519:Y2519"/>
    <mergeCell ref="B2519:C2519"/>
    <mergeCell ref="D2519:E2519"/>
    <mergeCell ref="H2519:J2519"/>
    <mergeCell ref="L2519:N2519"/>
    <mergeCell ref="O2519:R2519"/>
    <mergeCell ref="S2519:U2519"/>
    <mergeCell ref="BA2520:BN2520"/>
    <mergeCell ref="BD2526:BM2526"/>
    <mergeCell ref="AH2526:AM2526"/>
    <mergeCell ref="AN2526:AZ2526"/>
    <mergeCell ref="B2529:B2530"/>
    <mergeCell ref="C2529:D2530"/>
    <mergeCell ref="H2529:I2530"/>
    <mergeCell ref="J2529:O2529"/>
    <mergeCell ref="P2529:U2529"/>
    <mergeCell ref="V2529:W2530"/>
    <mergeCell ref="G2529:G2530"/>
    <mergeCell ref="X2529:Y2530"/>
    <mergeCell ref="Z2529:AA2530"/>
    <mergeCell ref="AB2529:AG2529"/>
    <mergeCell ref="AH2529:AM2529"/>
    <mergeCell ref="AN2529:AS2529"/>
    <mergeCell ref="AT2529:AY2529"/>
    <mergeCell ref="AF2530:AG2530"/>
    <mergeCell ref="AH2530:AI2530"/>
    <mergeCell ref="AJ2530:AK2530"/>
    <mergeCell ref="BF2517:BH2517"/>
    <mergeCell ref="F2529:F2530"/>
    <mergeCell ref="F2592:F2593"/>
    <mergeCell ref="B2585:BN2585"/>
    <mergeCell ref="AR2641:AS2641"/>
    <mergeCell ref="AT2641:AU2641"/>
    <mergeCell ref="D2515:E2515"/>
    <mergeCell ref="B135:B136"/>
    <mergeCell ref="J136:K136"/>
    <mergeCell ref="N136:O136"/>
    <mergeCell ref="G261:G262"/>
    <mergeCell ref="G263:G264"/>
    <mergeCell ref="G265:G266"/>
    <mergeCell ref="E256:AC256"/>
    <mergeCell ref="B254:BN254"/>
    <mergeCell ref="BD258:BM258"/>
    <mergeCell ref="AR262:AS262"/>
    <mergeCell ref="G11:G12"/>
    <mergeCell ref="G13:G14"/>
    <mergeCell ref="G15:G16"/>
    <mergeCell ref="G17:G18"/>
    <mergeCell ref="G19:G20"/>
    <mergeCell ref="G76:G77"/>
    <mergeCell ref="AB3145:AC3145"/>
    <mergeCell ref="AH3082:AI3082"/>
    <mergeCell ref="AX3145:AY3145"/>
    <mergeCell ref="AR3145:AS3145"/>
    <mergeCell ref="AT3145:AU3145"/>
    <mergeCell ref="AV3145:AW3145"/>
    <mergeCell ref="AT3082:AU3082"/>
    <mergeCell ref="AV3082:AW3082"/>
    <mergeCell ref="AN3082:AO3082"/>
    <mergeCell ref="AP3082:AQ3082"/>
    <mergeCell ref="P3145:Q3145"/>
    <mergeCell ref="R3145:S3145"/>
    <mergeCell ref="T3145:U3145"/>
    <mergeCell ref="V3145:W3145"/>
    <mergeCell ref="X3145:Y3145"/>
    <mergeCell ref="Z3145:AA3145"/>
    <mergeCell ref="AD3019:AE3019"/>
    <mergeCell ref="AF3019:AG3019"/>
    <mergeCell ref="AL3019:AM3019"/>
    <mergeCell ref="AN3019:AO3019"/>
    <mergeCell ref="AP3019:AQ3019"/>
    <mergeCell ref="AJ3082:AK3082"/>
    <mergeCell ref="AP3081:AQ3081"/>
    <mergeCell ref="P3082:Q3082"/>
    <mergeCell ref="R3082:S3082"/>
    <mergeCell ref="T3082:U3082"/>
    <mergeCell ref="V3082:W3082"/>
    <mergeCell ref="X3082:Y3082"/>
    <mergeCell ref="S3021:U3021"/>
    <mergeCell ref="W3021:Y3021"/>
    <mergeCell ref="X3033:Y3034"/>
    <mergeCell ref="B3026:BN3026"/>
    <mergeCell ref="BN3027:BP3028"/>
    <mergeCell ref="T3019:U3019"/>
    <mergeCell ref="V3019:W3019"/>
    <mergeCell ref="X3019:Y3019"/>
    <mergeCell ref="Z3019:AA3019"/>
    <mergeCell ref="AB3019:AC3019"/>
    <mergeCell ref="AV2893:AW2893"/>
    <mergeCell ref="AL2893:AM2893"/>
    <mergeCell ref="AN2893:AO2893"/>
    <mergeCell ref="AP2893:AQ2893"/>
    <mergeCell ref="AR2893:AS2893"/>
    <mergeCell ref="AX2893:AY2893"/>
    <mergeCell ref="P2956:Q2956"/>
    <mergeCell ref="R2956:S2956"/>
    <mergeCell ref="T2956:U2956"/>
    <mergeCell ref="V2956:W2956"/>
    <mergeCell ref="G271:G272"/>
    <mergeCell ref="AD263:AE264"/>
    <mergeCell ref="AB263:AC264"/>
    <mergeCell ref="Z263:AA264"/>
    <mergeCell ref="X263:Y264"/>
    <mergeCell ref="AR310:AS310"/>
    <mergeCell ref="AT310:AU310"/>
    <mergeCell ref="AV310:AW310"/>
    <mergeCell ref="AX310:AY310"/>
    <mergeCell ref="AF310:AG310"/>
    <mergeCell ref="AH310:AI310"/>
    <mergeCell ref="AJ310:AK310"/>
    <mergeCell ref="AL310:AM310"/>
    <mergeCell ref="AN310:AO310"/>
    <mergeCell ref="AP310:AQ310"/>
    <mergeCell ref="BO350:BO351"/>
    <mergeCell ref="BP350:BP351"/>
    <mergeCell ref="BO352:BO353"/>
    <mergeCell ref="BP352:BP353"/>
    <mergeCell ref="BO354:BO355"/>
    <mergeCell ref="BP354:BP355"/>
    <mergeCell ref="BO344:BO345"/>
    <mergeCell ref="BP344:BP345"/>
    <mergeCell ref="BO346:BO347"/>
    <mergeCell ref="BP346:BP347"/>
    <mergeCell ref="BO348:BO349"/>
    <mergeCell ref="BP348:BP349"/>
    <mergeCell ref="BO334:BO335"/>
    <mergeCell ref="BP334:BP335"/>
    <mergeCell ref="BO330:BO331"/>
    <mergeCell ref="BP330:BP331"/>
    <mergeCell ref="BO332:BO333"/>
    <mergeCell ref="BP332:BP333"/>
    <mergeCell ref="BO307:BO308"/>
    <mergeCell ref="BP307:BP308"/>
    <mergeCell ref="BO328:BO329"/>
    <mergeCell ref="BP328:BP329"/>
    <mergeCell ref="BO324:BO325"/>
    <mergeCell ref="BP324:BP325"/>
    <mergeCell ref="BO297:BO298"/>
    <mergeCell ref="BP297:BP298"/>
    <mergeCell ref="BO299:BO300"/>
    <mergeCell ref="BP299:BP300"/>
    <mergeCell ref="BO301:BO302"/>
    <mergeCell ref="BP301:BP302"/>
    <mergeCell ref="AL263:AM264"/>
    <mergeCell ref="AJ263:AK264"/>
    <mergeCell ref="AH263:AI264"/>
    <mergeCell ref="AF263:AG264"/>
    <mergeCell ref="AX263:AY264"/>
    <mergeCell ref="AV263:AW264"/>
    <mergeCell ref="AT263:AU264"/>
    <mergeCell ref="AR263:AS264"/>
    <mergeCell ref="AL269:AM270"/>
    <mergeCell ref="G326:G327"/>
    <mergeCell ref="R326:S327"/>
    <mergeCell ref="H326:I327"/>
    <mergeCell ref="J328:K329"/>
    <mergeCell ref="H328:I329"/>
    <mergeCell ref="J332:K333"/>
    <mergeCell ref="H332:I333"/>
    <mergeCell ref="J334:K335"/>
    <mergeCell ref="H334:I335"/>
    <mergeCell ref="J336:K337"/>
    <mergeCell ref="G710:G711"/>
    <mergeCell ref="G712:G713"/>
    <mergeCell ref="G714:G715"/>
    <mergeCell ref="G669:G670"/>
    <mergeCell ref="G671:G672"/>
    <mergeCell ref="G673:G674"/>
    <mergeCell ref="G675:G676"/>
    <mergeCell ref="G677:G678"/>
    <mergeCell ref="G679:G680"/>
    <mergeCell ref="G657:G658"/>
    <mergeCell ref="G659:G660"/>
    <mergeCell ref="G661:G662"/>
    <mergeCell ref="G663:G664"/>
    <mergeCell ref="G665:G666"/>
    <mergeCell ref="G667:G668"/>
    <mergeCell ref="G645:G646"/>
    <mergeCell ref="G647:G648"/>
    <mergeCell ref="G649:G650"/>
    <mergeCell ref="G651:G652"/>
    <mergeCell ref="G653:G654"/>
    <mergeCell ref="G655:G656"/>
    <mergeCell ref="G614:G615"/>
    <mergeCell ref="G616:G617"/>
    <mergeCell ref="G639:G640"/>
    <mergeCell ref="G641:G642"/>
    <mergeCell ref="G643:G644"/>
    <mergeCell ref="X499:Y499"/>
    <mergeCell ref="Z499:AA499"/>
    <mergeCell ref="AB499:AC499"/>
    <mergeCell ref="AD499:AE499"/>
    <mergeCell ref="H704:I705"/>
    <mergeCell ref="AD704:AE705"/>
    <mergeCell ref="AB704:AC705"/>
    <mergeCell ref="Z704:AA705"/>
    <mergeCell ref="X704:Y705"/>
    <mergeCell ref="V704:W705"/>
    <mergeCell ref="T704:U705"/>
    <mergeCell ref="L710:M711"/>
    <mergeCell ref="J710:K711"/>
    <mergeCell ref="H710:I711"/>
    <mergeCell ref="G606:G607"/>
    <mergeCell ref="G608:G609"/>
    <mergeCell ref="G610:G611"/>
    <mergeCell ref="G612:G613"/>
    <mergeCell ref="G590:G591"/>
    <mergeCell ref="G592:G593"/>
    <mergeCell ref="G594:G595"/>
    <mergeCell ref="G596:G597"/>
    <mergeCell ref="G598:G599"/>
    <mergeCell ref="G600:G601"/>
    <mergeCell ref="G578:G579"/>
    <mergeCell ref="G580:G581"/>
    <mergeCell ref="G582:G583"/>
    <mergeCell ref="G584:G585"/>
    <mergeCell ref="G586:G587"/>
    <mergeCell ref="G588:G589"/>
    <mergeCell ref="G515:G516"/>
    <mergeCell ref="G517:G518"/>
    <mergeCell ref="E508:AC508"/>
    <mergeCell ref="B506:BN506"/>
    <mergeCell ref="BD510:BM510"/>
    <mergeCell ref="E510:AC510"/>
    <mergeCell ref="C510:D510"/>
    <mergeCell ref="H513:I514"/>
    <mergeCell ref="F614:F615"/>
    <mergeCell ref="F616:F617"/>
    <mergeCell ref="B632:BN632"/>
    <mergeCell ref="AN625:AO625"/>
    <mergeCell ref="AP625:AQ625"/>
    <mergeCell ref="AR625:AS625"/>
    <mergeCell ref="AT625:AU625"/>
    <mergeCell ref="AV625:AW625"/>
    <mergeCell ref="AX625:AY625"/>
    <mergeCell ref="AB625:AC625"/>
    <mergeCell ref="AD625:AE625"/>
    <mergeCell ref="AF625:AG625"/>
    <mergeCell ref="AH625:AI625"/>
    <mergeCell ref="AJ625:AK625"/>
    <mergeCell ref="AL625:AM625"/>
    <mergeCell ref="P625:Q625"/>
    <mergeCell ref="R625:S625"/>
    <mergeCell ref="T625:U625"/>
    <mergeCell ref="V625:W625"/>
    <mergeCell ref="X625:Y625"/>
    <mergeCell ref="Z625:AA625"/>
    <mergeCell ref="BL688:BN688"/>
    <mergeCell ref="BA636:BC636"/>
    <mergeCell ref="BL687:BN687"/>
    <mergeCell ref="E704:E705"/>
    <mergeCell ref="C704:D704"/>
    <mergeCell ref="B704:B705"/>
    <mergeCell ref="BJ703:BK703"/>
    <mergeCell ref="BH703:BI703"/>
    <mergeCell ref="BF703:BG703"/>
    <mergeCell ref="BD703:BE703"/>
    <mergeCell ref="BB703:BC703"/>
    <mergeCell ref="AZ703:BA703"/>
    <mergeCell ref="BJ690:BL690"/>
    <mergeCell ref="L643:M644"/>
    <mergeCell ref="J643:K644"/>
    <mergeCell ref="H643:I644"/>
    <mergeCell ref="AD643:AE644"/>
    <mergeCell ref="AB643:AC644"/>
    <mergeCell ref="Z643:AA644"/>
    <mergeCell ref="X643:Y644"/>
    <mergeCell ref="V643:W644"/>
    <mergeCell ref="T643:U644"/>
    <mergeCell ref="AP643:AQ644"/>
    <mergeCell ref="AN643:AO644"/>
    <mergeCell ref="AL643:AM644"/>
    <mergeCell ref="AJ643:AK644"/>
    <mergeCell ref="AH643:AI644"/>
    <mergeCell ref="AF643:AG644"/>
    <mergeCell ref="BB643:BC644"/>
    <mergeCell ref="AZ643:BA644"/>
    <mergeCell ref="AX643:AY644"/>
    <mergeCell ref="AV643:AW644"/>
    <mergeCell ref="AT643:AU644"/>
    <mergeCell ref="AR643:AS644"/>
    <mergeCell ref="C644:D644"/>
    <mergeCell ref="R645:S646"/>
    <mergeCell ref="P645:Q646"/>
    <mergeCell ref="N645:O646"/>
    <mergeCell ref="L645:M646"/>
    <mergeCell ref="J645:K646"/>
    <mergeCell ref="H645:I646"/>
    <mergeCell ref="AD645:AE646"/>
    <mergeCell ref="AB645:AC646"/>
    <mergeCell ref="E823:AC823"/>
    <mergeCell ref="B821:BN821"/>
    <mergeCell ref="BA825:BC825"/>
    <mergeCell ref="E825:AC825"/>
    <mergeCell ref="G785:G786"/>
    <mergeCell ref="G787:G788"/>
    <mergeCell ref="G789:G790"/>
    <mergeCell ref="G791:G792"/>
    <mergeCell ref="G793:G794"/>
    <mergeCell ref="G795:G796"/>
    <mergeCell ref="AT814:AU814"/>
    <mergeCell ref="AV814:AW814"/>
    <mergeCell ref="E760:AC760"/>
    <mergeCell ref="B758:BN758"/>
    <mergeCell ref="H765:I766"/>
    <mergeCell ref="C765:D766"/>
    <mergeCell ref="BD762:BM762"/>
    <mergeCell ref="E762:AC762"/>
    <mergeCell ref="C762:D762"/>
    <mergeCell ref="B765:B766"/>
    <mergeCell ref="AP877:AQ877"/>
    <mergeCell ref="AR877:AS877"/>
    <mergeCell ref="AT877:AU877"/>
    <mergeCell ref="AV877:AW877"/>
    <mergeCell ref="AX877:AY877"/>
    <mergeCell ref="AB877:AC877"/>
    <mergeCell ref="AD877:AE877"/>
    <mergeCell ref="AF877:AG877"/>
    <mergeCell ref="AH877:AI877"/>
    <mergeCell ref="AJ877:AK877"/>
    <mergeCell ref="AX814:AY814"/>
    <mergeCell ref="AL877:AM877"/>
    <mergeCell ref="P877:Q877"/>
    <mergeCell ref="R877:S877"/>
    <mergeCell ref="T877:U877"/>
    <mergeCell ref="V877:W877"/>
    <mergeCell ref="X877:Y877"/>
    <mergeCell ref="Z877:AA877"/>
    <mergeCell ref="AH814:AI814"/>
    <mergeCell ref="AJ814:AK814"/>
    <mergeCell ref="AL814:AM814"/>
    <mergeCell ref="AN814:AO814"/>
    <mergeCell ref="AP814:AQ814"/>
    <mergeCell ref="AR814:AS814"/>
    <mergeCell ref="BA762:BC762"/>
    <mergeCell ref="V830:W831"/>
    <mergeCell ref="T830:U831"/>
    <mergeCell ref="C830:D830"/>
    <mergeCell ref="B830:B831"/>
    <mergeCell ref="BB829:BC829"/>
    <mergeCell ref="AJ830:AK831"/>
    <mergeCell ref="AH830:AI831"/>
    <mergeCell ref="AF830:AG831"/>
    <mergeCell ref="AD830:AE831"/>
    <mergeCell ref="AB830:AC831"/>
    <mergeCell ref="Z830:AA831"/>
    <mergeCell ref="AV830:AW831"/>
    <mergeCell ref="AT830:AU831"/>
    <mergeCell ref="AR830:AS831"/>
    <mergeCell ref="AP830:AQ831"/>
    <mergeCell ref="AN830:AO831"/>
    <mergeCell ref="AL830:AM831"/>
    <mergeCell ref="B832:B833"/>
    <mergeCell ref="C831:D831"/>
    <mergeCell ref="E1075:AC1075"/>
    <mergeCell ref="T1081:U1081"/>
    <mergeCell ref="R1081:S1081"/>
    <mergeCell ref="P1081:Q1081"/>
    <mergeCell ref="G1037:G1038"/>
    <mergeCell ref="G1039:G1040"/>
    <mergeCell ref="G1041:G1042"/>
    <mergeCell ref="G1043:G1044"/>
    <mergeCell ref="G1045:G1046"/>
    <mergeCell ref="G1047:G1048"/>
    <mergeCell ref="G1025:G1026"/>
    <mergeCell ref="G1027:G1028"/>
    <mergeCell ref="G1029:G1030"/>
    <mergeCell ref="G1031:G1032"/>
    <mergeCell ref="G1033:G1034"/>
    <mergeCell ref="G1035:G1036"/>
    <mergeCell ref="G1021:G1022"/>
    <mergeCell ref="G1023:G1024"/>
    <mergeCell ref="E1012:AC1012"/>
    <mergeCell ref="B1010:BN1010"/>
    <mergeCell ref="BF1017:BK1017"/>
    <mergeCell ref="AZ1017:BE1017"/>
    <mergeCell ref="AT1017:AY1017"/>
    <mergeCell ref="AN1017:AS1017"/>
    <mergeCell ref="F1017:F1018"/>
    <mergeCell ref="AH1017:AM1017"/>
    <mergeCell ref="G1017:G1018"/>
    <mergeCell ref="AP1066:AQ1066"/>
    <mergeCell ref="AR1066:AS1066"/>
    <mergeCell ref="AT1066:AU1066"/>
    <mergeCell ref="AV1066:AW1066"/>
    <mergeCell ref="AX1066:AY1066"/>
    <mergeCell ref="AD1066:AE1066"/>
    <mergeCell ref="AF1066:AG1066"/>
    <mergeCell ref="AH1066:AI1066"/>
    <mergeCell ref="AJ1066:AK1066"/>
    <mergeCell ref="AL1066:AM1066"/>
    <mergeCell ref="AN1066:AO1066"/>
    <mergeCell ref="R1066:S1066"/>
    <mergeCell ref="T1066:U1066"/>
    <mergeCell ref="V1066:W1066"/>
    <mergeCell ref="X1066:Y1066"/>
    <mergeCell ref="Z1066:AA1066"/>
    <mergeCell ref="AB1066:AC1066"/>
    <mergeCell ref="BL1066:BN1066"/>
    <mergeCell ref="AZ1066:BA1066"/>
    <mergeCell ref="BB1066:BC1066"/>
    <mergeCell ref="BD1066:BE1066"/>
    <mergeCell ref="BF1066:BG1066"/>
    <mergeCell ref="BH1066:BI1066"/>
    <mergeCell ref="BF1070:BH1070"/>
    <mergeCell ref="BD1077:BM1077"/>
    <mergeCell ref="BJ1070:BL1070"/>
    <mergeCell ref="AN1075:BM1075"/>
    <mergeCell ref="BF1018:BG1018"/>
    <mergeCell ref="BD1018:BE1018"/>
    <mergeCell ref="BB1018:BC1018"/>
    <mergeCell ref="AZ1018:BA1018"/>
    <mergeCell ref="AX1018:AY1018"/>
    <mergeCell ref="J1019:K1020"/>
    <mergeCell ref="H1019:I1020"/>
    <mergeCell ref="F1019:F1020"/>
    <mergeCell ref="E1019:E1020"/>
    <mergeCell ref="C1019:D1019"/>
    <mergeCell ref="BH1082:BI1083"/>
    <mergeCell ref="BF1082:BG1083"/>
    <mergeCell ref="G1340:G1341"/>
    <mergeCell ref="G1342:G1343"/>
    <mergeCell ref="G1344:G1345"/>
    <mergeCell ref="G1346:G1347"/>
    <mergeCell ref="G1348:G1349"/>
    <mergeCell ref="G1350:G1351"/>
    <mergeCell ref="G1246:G1247"/>
    <mergeCell ref="G1269:G1270"/>
    <mergeCell ref="G1271:G1272"/>
    <mergeCell ref="G1273:G1274"/>
    <mergeCell ref="G1336:G1337"/>
    <mergeCell ref="G1338:G1339"/>
    <mergeCell ref="E1264:AC1264"/>
    <mergeCell ref="B1262:BN1262"/>
    <mergeCell ref="C1266:D1266"/>
    <mergeCell ref="H1269:I1270"/>
    <mergeCell ref="G1228:G1229"/>
    <mergeCell ref="G1230:G1231"/>
    <mergeCell ref="G1232:G1233"/>
    <mergeCell ref="G1234:G1235"/>
    <mergeCell ref="G1236:G1237"/>
    <mergeCell ref="G1242:G1243"/>
    <mergeCell ref="G1216:G1217"/>
    <mergeCell ref="G1218:G1219"/>
    <mergeCell ref="G1220:G1221"/>
    <mergeCell ref="G1222:G1223"/>
    <mergeCell ref="G1224:G1225"/>
    <mergeCell ref="G1226:G1227"/>
    <mergeCell ref="G1208:G1209"/>
    <mergeCell ref="G1210:G1211"/>
    <mergeCell ref="G1214:G1215"/>
    <mergeCell ref="E1201:AC1201"/>
    <mergeCell ref="B1199:BN1199"/>
    <mergeCell ref="BF1206:BK1206"/>
    <mergeCell ref="AZ1206:BE1206"/>
    <mergeCell ref="F1214:F1215"/>
    <mergeCell ref="J1206:O1206"/>
    <mergeCell ref="H1206:I1207"/>
    <mergeCell ref="AX1318:AY1318"/>
    <mergeCell ref="AL1318:AM1318"/>
    <mergeCell ref="AN1318:AO1318"/>
    <mergeCell ref="AP1318:AQ1318"/>
    <mergeCell ref="AR1318:AS1318"/>
    <mergeCell ref="AT1318:AU1318"/>
    <mergeCell ref="AV1318:AW1318"/>
    <mergeCell ref="Z1318:AA1318"/>
    <mergeCell ref="AB1318:AC1318"/>
    <mergeCell ref="AD1318:AE1318"/>
    <mergeCell ref="AF1318:AG1318"/>
    <mergeCell ref="AH1318:AI1318"/>
    <mergeCell ref="AJ1318:AK1318"/>
    <mergeCell ref="AP1255:AQ1255"/>
    <mergeCell ref="AR1255:AS1255"/>
    <mergeCell ref="AT1255:AU1255"/>
    <mergeCell ref="AV1255:AW1255"/>
    <mergeCell ref="AX1255:AY1255"/>
    <mergeCell ref="P1318:Q1318"/>
    <mergeCell ref="R1318:S1318"/>
    <mergeCell ref="T1318:U1318"/>
    <mergeCell ref="V1318:W1318"/>
    <mergeCell ref="X1318:Y1318"/>
    <mergeCell ref="AD1255:AE1255"/>
    <mergeCell ref="G1395:G1396"/>
    <mergeCell ref="E1390:AC1390"/>
    <mergeCell ref="B1388:BN1388"/>
    <mergeCell ref="BD1392:BM1392"/>
    <mergeCell ref="BA1392:BC1392"/>
    <mergeCell ref="G1352:G1353"/>
    <mergeCell ref="G1354:G1355"/>
    <mergeCell ref="G1356:G1357"/>
    <mergeCell ref="G1358:G1359"/>
    <mergeCell ref="G1360:G1361"/>
    <mergeCell ref="G1362:G1363"/>
    <mergeCell ref="AT1381:AU1381"/>
    <mergeCell ref="AV1381:AW1381"/>
    <mergeCell ref="AX1381:AY1381"/>
    <mergeCell ref="AH1381:AI1381"/>
    <mergeCell ref="AJ1381:AK1381"/>
    <mergeCell ref="AL1381:AM1381"/>
    <mergeCell ref="AN1381:AO1381"/>
    <mergeCell ref="AP1381:AQ1381"/>
    <mergeCell ref="AR1381:AS1381"/>
    <mergeCell ref="P1381:Q1381"/>
    <mergeCell ref="R1381:S1381"/>
    <mergeCell ref="T1381:U1381"/>
    <mergeCell ref="V1381:W1381"/>
    <mergeCell ref="X1381:Y1381"/>
    <mergeCell ref="Z1381:AA1381"/>
    <mergeCell ref="AB1381:AC1381"/>
    <mergeCell ref="AD1381:AE1381"/>
    <mergeCell ref="AF1381:AG1381"/>
    <mergeCell ref="BL1381:BN1381"/>
    <mergeCell ref="AZ1444:BA1444"/>
    <mergeCell ref="BB1444:BC1444"/>
    <mergeCell ref="BD1444:BE1444"/>
    <mergeCell ref="BF1444:BG1444"/>
    <mergeCell ref="BH1444:BI1444"/>
    <mergeCell ref="BJ1444:BK1444"/>
    <mergeCell ref="BL1444:BN1444"/>
    <mergeCell ref="AZ1381:BA1381"/>
    <mergeCell ref="BB1381:BC1381"/>
    <mergeCell ref="BD1381:BE1381"/>
    <mergeCell ref="AP1444:AQ1444"/>
    <mergeCell ref="AR1444:AS1444"/>
    <mergeCell ref="AT1444:AU1444"/>
    <mergeCell ref="AV1444:AW1444"/>
    <mergeCell ref="AX1444:AY1444"/>
    <mergeCell ref="AD1444:AE1444"/>
    <mergeCell ref="AF1444:AG1444"/>
    <mergeCell ref="AH1444:AI1444"/>
    <mergeCell ref="AJ1444:AK1444"/>
    <mergeCell ref="AL1444:AM1444"/>
    <mergeCell ref="AN1444:AO1444"/>
    <mergeCell ref="P1444:Q1444"/>
    <mergeCell ref="R1444:S1444"/>
    <mergeCell ref="T1444:U1444"/>
    <mergeCell ref="V1444:W1444"/>
    <mergeCell ref="X1444:Y1444"/>
    <mergeCell ref="Z1444:AA1444"/>
    <mergeCell ref="AB1444:AC1444"/>
    <mergeCell ref="E1392:AC1392"/>
    <mergeCell ref="C1392:D1392"/>
    <mergeCell ref="J1397:K1398"/>
    <mergeCell ref="H1397:I1398"/>
    <mergeCell ref="F1397:F1398"/>
    <mergeCell ref="E1397:E1398"/>
    <mergeCell ref="AV1633:AW1633"/>
    <mergeCell ref="AX1633:AY1633"/>
    <mergeCell ref="AD1633:AE1633"/>
    <mergeCell ref="AF1633:AG1633"/>
    <mergeCell ref="AH1633:AI1633"/>
    <mergeCell ref="AJ1633:AK1633"/>
    <mergeCell ref="AL1633:AM1633"/>
    <mergeCell ref="AN1633:AO1633"/>
    <mergeCell ref="AT1570:AU1570"/>
    <mergeCell ref="AV1570:AW1570"/>
    <mergeCell ref="AX1570:AY1570"/>
    <mergeCell ref="P1633:Q1633"/>
    <mergeCell ref="R1633:S1633"/>
    <mergeCell ref="T1633:U1633"/>
    <mergeCell ref="V1633:W1633"/>
    <mergeCell ref="X1633:Y1633"/>
    <mergeCell ref="Z1633:AA1633"/>
    <mergeCell ref="AB1633:AC1633"/>
    <mergeCell ref="AH1570:AI1570"/>
    <mergeCell ref="AJ1570:AK1570"/>
    <mergeCell ref="AL1570:AM1570"/>
    <mergeCell ref="AN1570:AO1570"/>
    <mergeCell ref="AP1570:AQ1570"/>
    <mergeCell ref="AR1570:AS1570"/>
    <mergeCell ref="P1570:Q1570"/>
    <mergeCell ref="R1570:S1570"/>
    <mergeCell ref="AL1696:AM1696"/>
    <mergeCell ref="AN1696:AO1696"/>
    <mergeCell ref="AP1696:AQ1696"/>
    <mergeCell ref="AR1696:AS1696"/>
    <mergeCell ref="G1710:G1711"/>
    <mergeCell ref="E1705:AC1705"/>
    <mergeCell ref="H1710:I1711"/>
    <mergeCell ref="T1711:U1711"/>
    <mergeCell ref="R1711:S1711"/>
    <mergeCell ref="G1667:G1668"/>
    <mergeCell ref="G1669:G1670"/>
    <mergeCell ref="G1671:G1672"/>
    <mergeCell ref="G1673:G1674"/>
    <mergeCell ref="G1675:G1676"/>
    <mergeCell ref="G1677:G1678"/>
    <mergeCell ref="AN1710:AS1710"/>
    <mergeCell ref="AH1710:AM1710"/>
    <mergeCell ref="AH1711:AI1711"/>
    <mergeCell ref="AT1711:AU1711"/>
    <mergeCell ref="AR1711:AS1711"/>
    <mergeCell ref="AP1711:AQ1711"/>
    <mergeCell ref="AN1711:AO1711"/>
    <mergeCell ref="P1711:Q1711"/>
    <mergeCell ref="AF1711:AG1711"/>
    <mergeCell ref="AD1711:AE1711"/>
    <mergeCell ref="AB1711:AC1711"/>
    <mergeCell ref="X1710:Y1711"/>
    <mergeCell ref="V1710:W1711"/>
    <mergeCell ref="AT1696:AU1696"/>
    <mergeCell ref="AV1696:AW1696"/>
    <mergeCell ref="Z1696:AA1696"/>
    <mergeCell ref="AB1696:AC1696"/>
    <mergeCell ref="AD1696:AE1696"/>
    <mergeCell ref="AF1696:AG1696"/>
    <mergeCell ref="AH1696:AI1696"/>
    <mergeCell ref="AJ1696:AK1696"/>
    <mergeCell ref="P1696:Q1696"/>
    <mergeCell ref="R1696:S1696"/>
    <mergeCell ref="C1712:D1712"/>
    <mergeCell ref="J1714:K1715"/>
    <mergeCell ref="H1714:I1715"/>
    <mergeCell ref="F1714:F1715"/>
    <mergeCell ref="E1714:E1715"/>
    <mergeCell ref="C1714:D1714"/>
    <mergeCell ref="B1714:B1715"/>
    <mergeCell ref="V1714:W1715"/>
    <mergeCell ref="T1714:U1715"/>
    <mergeCell ref="R1714:S1715"/>
    <mergeCell ref="P1714:Q1715"/>
    <mergeCell ref="N1714:O1715"/>
    <mergeCell ref="L1714:M1715"/>
    <mergeCell ref="C1715:D1715"/>
    <mergeCell ref="C1710:D1711"/>
    <mergeCell ref="B1710:B1711"/>
    <mergeCell ref="J1711:K1711"/>
    <mergeCell ref="N1711:O1711"/>
    <mergeCell ref="L1711:M1711"/>
    <mergeCell ref="J1710:O1710"/>
    <mergeCell ref="J1667:K1668"/>
    <mergeCell ref="H1667:I1668"/>
    <mergeCell ref="F1667:F1668"/>
    <mergeCell ref="E1667:E1668"/>
    <mergeCell ref="C1667:D1667"/>
    <mergeCell ref="B1667:B1668"/>
    <mergeCell ref="N1667:O1668"/>
    <mergeCell ref="L1667:M1668"/>
    <mergeCell ref="C1668:D1668"/>
    <mergeCell ref="J1671:K1672"/>
    <mergeCell ref="H1671:I1672"/>
    <mergeCell ref="F1671:F1672"/>
    <mergeCell ref="J1677:K1678"/>
    <mergeCell ref="H1677:I1678"/>
    <mergeCell ref="F1677:F1678"/>
    <mergeCell ref="J1683:K1684"/>
    <mergeCell ref="H1683:I1684"/>
    <mergeCell ref="F1683:F1684"/>
    <mergeCell ref="N1696:O1696"/>
    <mergeCell ref="L1696:M1696"/>
    <mergeCell ref="J1696:K1696"/>
    <mergeCell ref="D1696:E1696"/>
    <mergeCell ref="H1700:J1700"/>
    <mergeCell ref="B1691:B1692"/>
    <mergeCell ref="J1675:K1676"/>
    <mergeCell ref="H1675:I1676"/>
    <mergeCell ref="T1696:U1696"/>
    <mergeCell ref="V1696:W1696"/>
    <mergeCell ref="P1710:U1710"/>
    <mergeCell ref="J1669:K1670"/>
    <mergeCell ref="H1669:I1670"/>
    <mergeCell ref="F1669:F1670"/>
    <mergeCell ref="E1669:E1670"/>
    <mergeCell ref="C1669:D1669"/>
    <mergeCell ref="B1669:B1670"/>
    <mergeCell ref="V1669:W1670"/>
    <mergeCell ref="T1669:U1670"/>
    <mergeCell ref="R1669:S1670"/>
    <mergeCell ref="P1669:Q1670"/>
    <mergeCell ref="N1669:O1670"/>
    <mergeCell ref="L1669:M1670"/>
    <mergeCell ref="C1670:D1670"/>
    <mergeCell ref="E1671:E1672"/>
    <mergeCell ref="C1671:D1671"/>
    <mergeCell ref="G2118:G2119"/>
    <mergeCell ref="G2120:G2121"/>
    <mergeCell ref="G2122:G2123"/>
    <mergeCell ref="G2124:G2125"/>
    <mergeCell ref="G2098:G2099"/>
    <mergeCell ref="G2102:G2103"/>
    <mergeCell ref="G2104:G2105"/>
    <mergeCell ref="G2106:G2107"/>
    <mergeCell ref="G2108:G2109"/>
    <mergeCell ref="G2110:G2111"/>
    <mergeCell ref="G1933:G1934"/>
    <mergeCell ref="G1935:G1936"/>
    <mergeCell ref="G1937:G1938"/>
    <mergeCell ref="G1939:G1940"/>
    <mergeCell ref="G1962:G1963"/>
    <mergeCell ref="G1964:G1965"/>
    <mergeCell ref="G1917:G1918"/>
    <mergeCell ref="G1919:G1920"/>
    <mergeCell ref="G1921:G1922"/>
    <mergeCell ref="G1925:G1926"/>
    <mergeCell ref="G1927:G1928"/>
    <mergeCell ref="G1929:G1930"/>
    <mergeCell ref="G1899:G1900"/>
    <mergeCell ref="G1901:G1902"/>
    <mergeCell ref="G1903:G1904"/>
    <mergeCell ref="G1905:G1906"/>
    <mergeCell ref="G1909:G1910"/>
    <mergeCell ref="G1913:G1914"/>
    <mergeCell ref="G1777:G1778"/>
    <mergeCell ref="G1779:G1780"/>
    <mergeCell ref="G1781:G1782"/>
    <mergeCell ref="G1783:G1784"/>
    <mergeCell ref="G1785:G1786"/>
    <mergeCell ref="G1838:G1839"/>
    <mergeCell ref="E1831:AC1831"/>
    <mergeCell ref="B1829:BN1829"/>
    <mergeCell ref="H1836:I1837"/>
    <mergeCell ref="C1836:D1837"/>
    <mergeCell ref="AP1885:AQ1885"/>
    <mergeCell ref="AR1885:AS1885"/>
    <mergeCell ref="AT1885:AU1885"/>
    <mergeCell ref="AV1885:AW1885"/>
    <mergeCell ref="AX1885:AY1885"/>
    <mergeCell ref="AD1885:AE1885"/>
    <mergeCell ref="AF1885:AG1885"/>
    <mergeCell ref="AH1885:AI1885"/>
    <mergeCell ref="AJ1885:AK1885"/>
    <mergeCell ref="AL1885:AM1885"/>
    <mergeCell ref="AN1885:AO1885"/>
    <mergeCell ref="R1885:S1885"/>
    <mergeCell ref="T1885:U1885"/>
    <mergeCell ref="V1885:W1885"/>
    <mergeCell ref="X1885:Y1885"/>
    <mergeCell ref="Z1885:AA1885"/>
    <mergeCell ref="AB1885:AC1885"/>
    <mergeCell ref="AN1822:AO1822"/>
    <mergeCell ref="AP1822:AQ1822"/>
    <mergeCell ref="AR1822:AS1822"/>
    <mergeCell ref="AT1822:AU1822"/>
    <mergeCell ref="AV1822:AW1822"/>
    <mergeCell ref="AX1822:AY1822"/>
    <mergeCell ref="AB1822:AC1822"/>
    <mergeCell ref="AT2011:AU2011"/>
    <mergeCell ref="AV2011:AW2011"/>
    <mergeCell ref="F135:F136"/>
    <mergeCell ref="F198:F199"/>
    <mergeCell ref="F261:F262"/>
    <mergeCell ref="F324:F325"/>
    <mergeCell ref="E258:AC258"/>
    <mergeCell ref="G291:G292"/>
    <mergeCell ref="G293:G294"/>
    <mergeCell ref="G295:G296"/>
    <mergeCell ref="F649:F650"/>
    <mergeCell ref="F651:F652"/>
    <mergeCell ref="E697:AC697"/>
    <mergeCell ref="F966:F967"/>
    <mergeCell ref="F968:F969"/>
    <mergeCell ref="F970:F971"/>
    <mergeCell ref="G970:G971"/>
    <mergeCell ref="G968:G969"/>
    <mergeCell ref="E886:AC886"/>
    <mergeCell ref="B884:BN884"/>
    <mergeCell ref="F954:F955"/>
    <mergeCell ref="F1228:F1229"/>
    <mergeCell ref="F1226:F1227"/>
    <mergeCell ref="F1521:F1522"/>
    <mergeCell ref="F1584:F1585"/>
    <mergeCell ref="E1579:AC1579"/>
    <mergeCell ref="B1577:BN1577"/>
    <mergeCell ref="B1584:B1585"/>
    <mergeCell ref="N1585:O1585"/>
    <mergeCell ref="G1460:G1461"/>
    <mergeCell ref="G1521:G1522"/>
    <mergeCell ref="F1080:F1081"/>
    <mergeCell ref="G1984:G1985"/>
    <mergeCell ref="G1968:G1969"/>
    <mergeCell ref="G1972:G1973"/>
    <mergeCell ref="G1974:G1975"/>
    <mergeCell ref="G1976:G1977"/>
    <mergeCell ref="G1978:G1979"/>
    <mergeCell ref="G1980:G1981"/>
    <mergeCell ref="G1742:G1743"/>
    <mergeCell ref="G1744:G1745"/>
    <mergeCell ref="G1746:G1747"/>
    <mergeCell ref="G1748:G1749"/>
    <mergeCell ref="G1750:G1751"/>
    <mergeCell ref="G1775:G1776"/>
    <mergeCell ref="E1768:AC1768"/>
    <mergeCell ref="B1766:BN1766"/>
    <mergeCell ref="F1773:F1774"/>
    <mergeCell ref="B1773:B1774"/>
    <mergeCell ref="AD1822:AE1822"/>
    <mergeCell ref="AF1822:AG1822"/>
    <mergeCell ref="G1712:G1713"/>
    <mergeCell ref="G1714:G1715"/>
    <mergeCell ref="B1703:BN1703"/>
    <mergeCell ref="E1707:AC1707"/>
    <mergeCell ref="C1707:D1707"/>
    <mergeCell ref="AY1700:BA1700"/>
    <mergeCell ref="F1710:F1711"/>
    <mergeCell ref="BA1707:BC1707"/>
    <mergeCell ref="AL1711:AM1711"/>
    <mergeCell ref="AJ1711:AK1711"/>
    <mergeCell ref="G1679:G1680"/>
    <mergeCell ref="G1681:G1682"/>
    <mergeCell ref="G1683:G1684"/>
    <mergeCell ref="F576:F577"/>
    <mergeCell ref="F639:F640"/>
    <mergeCell ref="G2480:G2481"/>
    <mergeCell ref="BN2586:BP2587"/>
    <mergeCell ref="F2655:F2656"/>
    <mergeCell ref="G2496:G2497"/>
    <mergeCell ref="G2498:G2499"/>
    <mergeCell ref="G2500:G2501"/>
    <mergeCell ref="G2502:G2503"/>
    <mergeCell ref="G2504:G2505"/>
    <mergeCell ref="G2506:G2507"/>
    <mergeCell ref="AL2641:AM2641"/>
    <mergeCell ref="G2437:G2438"/>
    <mergeCell ref="G2439:G2440"/>
    <mergeCell ref="G2441:G2442"/>
    <mergeCell ref="G2443:G2444"/>
    <mergeCell ref="G2492:G2493"/>
    <mergeCell ref="G2494:G2495"/>
    <mergeCell ref="G2468:G2469"/>
    <mergeCell ref="G2470:G2471"/>
    <mergeCell ref="G2472:G2473"/>
    <mergeCell ref="G2474:G2475"/>
    <mergeCell ref="G2425:G2426"/>
    <mergeCell ref="G2427:G2428"/>
    <mergeCell ref="G2429:G2430"/>
    <mergeCell ref="G2431:G2432"/>
    <mergeCell ref="AQ2706:AT2706"/>
    <mergeCell ref="F1777:F1778"/>
    <mergeCell ref="F1779:F1780"/>
    <mergeCell ref="F1781:F1782"/>
    <mergeCell ref="F1783:F1784"/>
    <mergeCell ref="F1899:F1900"/>
    <mergeCell ref="F1962:F1963"/>
    <mergeCell ref="G2484:G2485"/>
    <mergeCell ref="G2488:G2489"/>
    <mergeCell ref="G2490:G2491"/>
    <mergeCell ref="G2350:G2351"/>
    <mergeCell ref="G2352:G2353"/>
    <mergeCell ref="G2299:G2300"/>
    <mergeCell ref="G2301:G2302"/>
    <mergeCell ref="G2303:G2304"/>
    <mergeCell ref="G2305:G2306"/>
    <mergeCell ref="G2307:G2308"/>
    <mergeCell ref="G2309:G2310"/>
    <mergeCell ref="G2283:G2284"/>
    <mergeCell ref="G2285:G2286"/>
    <mergeCell ref="G2287:G2288"/>
    <mergeCell ref="G2291:G2292"/>
    <mergeCell ref="G2295:G2296"/>
    <mergeCell ref="G2297:G2298"/>
    <mergeCell ref="G2244:G2245"/>
    <mergeCell ref="G2246:G2247"/>
    <mergeCell ref="G2248:G2249"/>
    <mergeCell ref="G2250:G2251"/>
    <mergeCell ref="G2252:G2253"/>
    <mergeCell ref="G2254:G2255"/>
    <mergeCell ref="G2232:G2233"/>
    <mergeCell ref="G2234:G2235"/>
    <mergeCell ref="G2236:G2237"/>
    <mergeCell ref="G2238:G2239"/>
    <mergeCell ref="G2240:G2241"/>
    <mergeCell ref="G2242:G2243"/>
    <mergeCell ref="G2220:G2221"/>
    <mergeCell ref="G2222:G2223"/>
    <mergeCell ref="G2224:G2225"/>
    <mergeCell ref="G2226:G2227"/>
    <mergeCell ref="F702:F703"/>
    <mergeCell ref="F645:F646"/>
    <mergeCell ref="F647:F648"/>
    <mergeCell ref="B695:BN695"/>
    <mergeCell ref="BD699:BM699"/>
    <mergeCell ref="BA699:BC699"/>
    <mergeCell ref="G2433:G2434"/>
    <mergeCell ref="G2435:G2436"/>
    <mergeCell ref="G2413:G2414"/>
    <mergeCell ref="G2415:G2416"/>
    <mergeCell ref="G2417:G2418"/>
    <mergeCell ref="G2419:G2420"/>
    <mergeCell ref="G2421:G2422"/>
    <mergeCell ref="G2423:G2424"/>
    <mergeCell ref="G2378:G2379"/>
    <mergeCell ref="G2380:G2381"/>
    <mergeCell ref="G2403:G2404"/>
    <mergeCell ref="G2405:G2406"/>
    <mergeCell ref="G2409:G2410"/>
    <mergeCell ref="G2411:G2412"/>
    <mergeCell ref="G2366:G2367"/>
    <mergeCell ref="G2368:G2369"/>
    <mergeCell ref="G2370:G2371"/>
    <mergeCell ref="G2372:G2373"/>
    <mergeCell ref="G2374:G2375"/>
    <mergeCell ref="G2376:G2377"/>
    <mergeCell ref="G2354:G2355"/>
    <mergeCell ref="G2356:G2357"/>
    <mergeCell ref="G2358:G2359"/>
    <mergeCell ref="G2360:G2361"/>
    <mergeCell ref="G2362:G2363"/>
    <mergeCell ref="G2228:G2229"/>
    <mergeCell ref="G2230:G2231"/>
    <mergeCell ref="G1986:G1987"/>
    <mergeCell ref="G1988:G1989"/>
    <mergeCell ref="G1990:G1991"/>
    <mergeCell ref="G1992:G1993"/>
    <mergeCell ref="G1994:G1995"/>
    <mergeCell ref="G2185:G2186"/>
    <mergeCell ref="G2187:G2188"/>
    <mergeCell ref="G2189:G2190"/>
    <mergeCell ref="G2191:G2192"/>
    <mergeCell ref="G2214:G2215"/>
    <mergeCell ref="G2216:G2217"/>
    <mergeCell ref="G2173:G2174"/>
    <mergeCell ref="G2175:G2176"/>
    <mergeCell ref="G2177:G2178"/>
    <mergeCell ref="G2179:G2180"/>
    <mergeCell ref="G2181:G2182"/>
    <mergeCell ref="G2183:G2184"/>
    <mergeCell ref="G2161:G2162"/>
    <mergeCell ref="G2163:G2164"/>
    <mergeCell ref="G2165:G2166"/>
    <mergeCell ref="G2167:G2168"/>
    <mergeCell ref="G2169:G2170"/>
    <mergeCell ref="G2171:G2172"/>
    <mergeCell ref="G2126:G2127"/>
    <mergeCell ref="G2128:G2129"/>
    <mergeCell ref="G2151:G2152"/>
    <mergeCell ref="G2153:G2154"/>
    <mergeCell ref="G2155:G2156"/>
    <mergeCell ref="G2157:G2158"/>
    <mergeCell ref="G2114:G2115"/>
    <mergeCell ref="G2116:G2117"/>
  </mergeCells>
  <printOptions horizontalCentered="1" verticalCentered="1"/>
  <pageMargins left="0.31496062992125984" right="0.23622047244094491" top="0.43" bottom="0.15748031496062992" header="0.18" footer="0.18"/>
  <pageSetup paperSize="9" scale="36" orientation="landscape" blackAndWhite="1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BO125"/>
  <sheetViews>
    <sheetView showGridLines="0" showRowColHeaders="0" zoomScale="51" zoomScaleNormal="51" workbookViewId="0"/>
  </sheetViews>
  <sheetFormatPr defaultColWidth="3.5703125" defaultRowHeight="15.75"/>
  <cols>
    <col min="1" max="1" width="3.140625" style="26" customWidth="1"/>
    <col min="2" max="2" width="11.85546875" style="32" customWidth="1"/>
    <col min="3" max="3" width="16" style="33" customWidth="1"/>
    <col min="4" max="4" width="25.42578125" style="26" customWidth="1"/>
    <col min="5" max="5" width="2.85546875" style="26" customWidth="1"/>
    <col min="6" max="6" width="5.5703125" style="26" customWidth="1"/>
    <col min="7" max="9" width="6.28515625" style="26" customWidth="1"/>
    <col min="10" max="10" width="12.140625" style="26" customWidth="1"/>
    <col min="11" max="20" width="6.28515625" style="26" customWidth="1"/>
    <col min="21" max="22" width="6.28515625" style="34" customWidth="1"/>
    <col min="23" max="24" width="11.7109375" style="34" customWidth="1"/>
    <col min="25" max="26" width="6.28515625" style="34" customWidth="1"/>
    <col min="27" max="30" width="5.7109375" style="26" hidden="1" customWidth="1"/>
    <col min="31" max="32" width="5.7109375" style="35" hidden="1" customWidth="1"/>
    <col min="33" max="65" width="6.28515625" style="26" customWidth="1"/>
    <col min="66" max="67" width="1.7109375" style="26" customWidth="1"/>
    <col min="68" max="68" width="3.5703125" style="26"/>
    <col min="69" max="69" width="4.85546875" style="26" bestFit="1" customWidth="1"/>
    <col min="70" max="16384" width="3.5703125" style="26"/>
  </cols>
  <sheetData>
    <row r="1" spans="1:67" ht="18" customHeight="1">
      <c r="A1" s="116"/>
      <c r="B1" s="188"/>
      <c r="C1" s="189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90"/>
      <c r="V1" s="190"/>
      <c r="W1" s="190"/>
      <c r="X1" s="190"/>
      <c r="Y1" s="190"/>
      <c r="Z1" s="190"/>
      <c r="AA1" s="116"/>
      <c r="AB1" s="116"/>
      <c r="AC1" s="116"/>
      <c r="AD1" s="116"/>
      <c r="AE1" s="191"/>
      <c r="AF1" s="191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</row>
    <row r="2" spans="1:67" s="36" customFormat="1" ht="36">
      <c r="A2" s="182"/>
      <c r="B2" s="804" t="s">
        <v>97</v>
      </c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804"/>
      <c r="AA2" s="804"/>
      <c r="AB2" s="804"/>
      <c r="AC2" s="804"/>
      <c r="AD2" s="804"/>
      <c r="AE2" s="804"/>
      <c r="AF2" s="804"/>
      <c r="AG2" s="804"/>
      <c r="AH2" s="804"/>
      <c r="AI2" s="804"/>
      <c r="AJ2" s="804"/>
      <c r="AK2" s="804"/>
      <c r="AL2" s="804"/>
      <c r="AM2" s="804"/>
      <c r="AN2" s="804"/>
      <c r="AO2" s="804"/>
      <c r="AP2" s="804"/>
      <c r="AQ2" s="804"/>
      <c r="AR2" s="804"/>
      <c r="AS2" s="804"/>
      <c r="AT2" s="804"/>
      <c r="AU2" s="804"/>
      <c r="AV2" s="804"/>
      <c r="AW2" s="804"/>
      <c r="AX2" s="804"/>
      <c r="AY2" s="804"/>
      <c r="AZ2" s="804"/>
      <c r="BA2" s="804"/>
      <c r="BB2" s="804"/>
      <c r="BC2" s="804"/>
      <c r="BD2" s="804"/>
      <c r="BE2" s="804"/>
      <c r="BF2" s="804"/>
      <c r="BG2" s="804"/>
      <c r="BH2" s="804"/>
      <c r="BI2" s="804"/>
      <c r="BJ2" s="804"/>
      <c r="BK2" s="804"/>
      <c r="BL2" s="804"/>
      <c r="BM2" s="804"/>
      <c r="BN2" s="182"/>
      <c r="BO2" s="182"/>
    </row>
    <row r="3" spans="1:67" s="27" customFormat="1" ht="36">
      <c r="A3" s="183"/>
      <c r="B3" s="804" t="s">
        <v>98</v>
      </c>
      <c r="C3" s="804"/>
      <c r="D3" s="804"/>
      <c r="E3" s="804"/>
      <c r="F3" s="804"/>
      <c r="G3" s="804"/>
      <c r="H3" s="804"/>
      <c r="I3" s="804"/>
      <c r="J3" s="804"/>
      <c r="K3" s="804"/>
      <c r="L3" s="804"/>
      <c r="M3" s="804"/>
      <c r="N3" s="804"/>
      <c r="O3" s="804"/>
      <c r="P3" s="804"/>
      <c r="Q3" s="804"/>
      <c r="R3" s="804"/>
      <c r="S3" s="804"/>
      <c r="T3" s="804"/>
      <c r="U3" s="804"/>
      <c r="V3" s="804"/>
      <c r="W3" s="804"/>
      <c r="X3" s="804"/>
      <c r="Y3" s="804"/>
      <c r="Z3" s="804"/>
      <c r="AA3" s="804"/>
      <c r="AB3" s="804"/>
      <c r="AC3" s="804"/>
      <c r="AD3" s="804"/>
      <c r="AE3" s="804"/>
      <c r="AF3" s="804"/>
      <c r="AG3" s="804"/>
      <c r="AH3" s="804"/>
      <c r="AI3" s="804"/>
      <c r="AJ3" s="804"/>
      <c r="AK3" s="804"/>
      <c r="AL3" s="804"/>
      <c r="AM3" s="804"/>
      <c r="AN3" s="804"/>
      <c r="AO3" s="804"/>
      <c r="AP3" s="804"/>
      <c r="AQ3" s="804"/>
      <c r="AR3" s="804"/>
      <c r="AS3" s="804"/>
      <c r="AT3" s="804"/>
      <c r="AU3" s="804"/>
      <c r="AV3" s="804"/>
      <c r="AW3" s="804"/>
      <c r="AX3" s="804"/>
      <c r="AY3" s="804"/>
      <c r="AZ3" s="804"/>
      <c r="BA3" s="804"/>
      <c r="BB3" s="804"/>
      <c r="BC3" s="804"/>
      <c r="BD3" s="804"/>
      <c r="BE3" s="804"/>
      <c r="BF3" s="804"/>
      <c r="BG3" s="804"/>
      <c r="BH3" s="804"/>
      <c r="BI3" s="804"/>
      <c r="BJ3" s="804"/>
      <c r="BK3" s="804"/>
      <c r="BL3" s="804"/>
      <c r="BM3" s="804"/>
      <c r="BN3" s="183"/>
      <c r="BO3" s="183"/>
    </row>
    <row r="4" spans="1:67">
      <c r="A4" s="116"/>
      <c r="B4" s="153"/>
      <c r="C4" s="154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6"/>
      <c r="V4" s="156"/>
      <c r="W4" s="156"/>
      <c r="X4" s="156"/>
      <c r="Y4" s="156"/>
      <c r="Z4" s="156"/>
      <c r="AA4" s="155"/>
      <c r="AB4" s="155"/>
      <c r="AC4" s="155"/>
      <c r="AD4" s="155"/>
      <c r="AE4" s="157"/>
      <c r="AF4" s="157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16"/>
      <c r="BO4" s="116"/>
    </row>
    <row r="5" spans="1:67" s="28" customFormat="1" ht="42.75">
      <c r="A5" s="184"/>
      <c r="B5" s="153"/>
      <c r="C5" s="826" t="s">
        <v>10</v>
      </c>
      <c r="D5" s="826"/>
      <c r="E5" s="158"/>
      <c r="F5" s="158"/>
      <c r="G5" s="938">
        <f>ROSTER!D3</f>
        <v>0</v>
      </c>
      <c r="H5" s="938"/>
      <c r="I5" s="938"/>
      <c r="J5" s="938"/>
      <c r="K5" s="938"/>
      <c r="L5" s="938"/>
      <c r="M5" s="938"/>
      <c r="N5" s="938"/>
      <c r="O5" s="938"/>
      <c r="P5" s="938"/>
      <c r="Q5" s="938"/>
      <c r="R5" s="938"/>
      <c r="S5" s="938"/>
      <c r="T5" s="938"/>
      <c r="U5" s="938"/>
      <c r="V5" s="938"/>
      <c r="W5" s="938"/>
      <c r="X5" s="938"/>
      <c r="Y5" s="938"/>
      <c r="Z5" s="938"/>
      <c r="AA5" s="938"/>
      <c r="AB5" s="938"/>
      <c r="AC5" s="938"/>
      <c r="AD5" s="938"/>
      <c r="AE5" s="938"/>
      <c r="AF5" s="938"/>
      <c r="AG5" s="717" t="s">
        <v>29</v>
      </c>
      <c r="AH5" s="718"/>
      <c r="AI5" s="718"/>
      <c r="AJ5" s="718"/>
      <c r="AK5" s="718"/>
      <c r="AL5" s="718"/>
      <c r="AM5" s="718"/>
      <c r="AN5" s="944">
        <f>ROSTER!E5</f>
        <v>0</v>
      </c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945"/>
      <c r="BA5" s="945"/>
      <c r="BB5" s="945"/>
      <c r="BC5" s="945"/>
      <c r="BD5" s="945"/>
      <c r="BE5" s="945"/>
      <c r="BF5" s="945"/>
      <c r="BG5" s="945"/>
      <c r="BH5" s="945"/>
      <c r="BI5" s="159"/>
      <c r="BJ5" s="159"/>
      <c r="BK5" s="159"/>
      <c r="BL5" s="159"/>
      <c r="BM5" s="159"/>
      <c r="BN5" s="184"/>
      <c r="BO5" s="184"/>
    </row>
    <row r="6" spans="1:67" s="28" customFormat="1" ht="19.5" thickBot="1">
      <c r="A6" s="184"/>
      <c r="B6" s="153"/>
      <c r="C6" s="160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61"/>
      <c r="V6" s="161"/>
      <c r="W6" s="161"/>
      <c r="X6" s="161"/>
      <c r="Y6" s="161"/>
      <c r="Z6" s="161"/>
      <c r="AA6" s="157"/>
      <c r="AB6" s="157"/>
      <c r="AC6" s="157"/>
      <c r="AD6" s="157"/>
      <c r="AE6" s="157"/>
      <c r="AF6" s="157"/>
      <c r="AG6" s="162"/>
      <c r="AH6" s="163"/>
      <c r="AI6" s="163"/>
      <c r="AJ6" s="163"/>
      <c r="AK6" s="163"/>
      <c r="AL6" s="163"/>
      <c r="AM6" s="163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84"/>
      <c r="BO6" s="184"/>
    </row>
    <row r="7" spans="1:67" s="29" customFormat="1" ht="53.25" customHeight="1" thickTop="1">
      <c r="A7" s="185"/>
      <c r="B7" s="886" t="s">
        <v>0</v>
      </c>
      <c r="C7" s="774" t="s">
        <v>1</v>
      </c>
      <c r="D7" s="775"/>
      <c r="E7" s="776"/>
      <c r="F7" s="830" t="s">
        <v>30</v>
      </c>
      <c r="G7" s="831"/>
      <c r="H7" s="830" t="s">
        <v>103</v>
      </c>
      <c r="I7" s="831"/>
      <c r="J7" s="895" t="s">
        <v>38</v>
      </c>
      <c r="K7" s="864" t="s">
        <v>7</v>
      </c>
      <c r="L7" s="864"/>
      <c r="M7" s="864"/>
      <c r="N7" s="864"/>
      <c r="O7" s="864"/>
      <c r="P7" s="864"/>
      <c r="Q7" s="864" t="s">
        <v>2</v>
      </c>
      <c r="R7" s="864"/>
      <c r="S7" s="864"/>
      <c r="T7" s="864"/>
      <c r="U7" s="864"/>
      <c r="V7" s="864"/>
      <c r="W7" s="897" t="s">
        <v>32</v>
      </c>
      <c r="X7" s="899" t="s">
        <v>33</v>
      </c>
      <c r="Y7" s="940" t="s">
        <v>41</v>
      </c>
      <c r="Z7" s="941"/>
      <c r="AA7" s="894" t="s">
        <v>6</v>
      </c>
      <c r="AB7" s="894"/>
      <c r="AC7" s="894"/>
      <c r="AD7" s="894"/>
      <c r="AE7" s="894"/>
      <c r="AF7" s="894"/>
      <c r="AG7" s="864" t="s">
        <v>66</v>
      </c>
      <c r="AH7" s="864"/>
      <c r="AI7" s="864"/>
      <c r="AJ7" s="864"/>
      <c r="AK7" s="864"/>
      <c r="AL7" s="864"/>
      <c r="AM7" s="864" t="s">
        <v>67</v>
      </c>
      <c r="AN7" s="864"/>
      <c r="AO7" s="864"/>
      <c r="AP7" s="864"/>
      <c r="AQ7" s="864"/>
      <c r="AR7" s="864"/>
      <c r="AS7" s="865" t="s">
        <v>70</v>
      </c>
      <c r="AT7" s="948"/>
      <c r="AU7" s="948"/>
      <c r="AV7" s="948"/>
      <c r="AW7" s="948"/>
      <c r="AX7" s="949"/>
      <c r="AY7" s="864" t="s">
        <v>4</v>
      </c>
      <c r="AZ7" s="864"/>
      <c r="BA7" s="864"/>
      <c r="BB7" s="864"/>
      <c r="BC7" s="864"/>
      <c r="BD7" s="865"/>
      <c r="BE7" s="864" t="s">
        <v>69</v>
      </c>
      <c r="BF7" s="864"/>
      <c r="BG7" s="864"/>
      <c r="BH7" s="864"/>
      <c r="BI7" s="864"/>
      <c r="BJ7" s="866"/>
      <c r="BK7" s="867" t="s">
        <v>23</v>
      </c>
      <c r="BL7" s="868"/>
      <c r="BM7" s="869"/>
      <c r="BN7" s="185"/>
      <c r="BO7" s="185"/>
    </row>
    <row r="8" spans="1:67" s="30" customFormat="1" ht="63" customHeight="1" thickBot="1">
      <c r="A8" s="186"/>
      <c r="B8" s="887"/>
      <c r="C8" s="777"/>
      <c r="D8" s="717"/>
      <c r="E8" s="778"/>
      <c r="F8" s="832"/>
      <c r="G8" s="833"/>
      <c r="H8" s="905"/>
      <c r="I8" s="906"/>
      <c r="J8" s="896"/>
      <c r="K8" s="873" t="s">
        <v>15</v>
      </c>
      <c r="L8" s="874"/>
      <c r="M8" s="875" t="s">
        <v>16</v>
      </c>
      <c r="N8" s="876"/>
      <c r="O8" s="875" t="s">
        <v>17</v>
      </c>
      <c r="P8" s="907" t="s">
        <v>8</v>
      </c>
      <c r="Q8" s="873" t="s">
        <v>24</v>
      </c>
      <c r="R8" s="874"/>
      <c r="S8" s="946" t="s">
        <v>22</v>
      </c>
      <c r="T8" s="947"/>
      <c r="U8" s="950" t="s">
        <v>17</v>
      </c>
      <c r="V8" s="951"/>
      <c r="W8" s="898"/>
      <c r="X8" s="900"/>
      <c r="Y8" s="942"/>
      <c r="Z8" s="943"/>
      <c r="AA8" s="888" t="s">
        <v>20</v>
      </c>
      <c r="AB8" s="889"/>
      <c r="AC8" s="890" t="s">
        <v>21</v>
      </c>
      <c r="AD8" s="891" t="s">
        <v>3</v>
      </c>
      <c r="AE8" s="901" t="s">
        <v>5</v>
      </c>
      <c r="AF8" s="902"/>
      <c r="AG8" s="873" t="s">
        <v>20</v>
      </c>
      <c r="AH8" s="874"/>
      <c r="AI8" s="875" t="s">
        <v>21</v>
      </c>
      <c r="AJ8" s="876" t="s">
        <v>3</v>
      </c>
      <c r="AK8" s="877" t="s">
        <v>5</v>
      </c>
      <c r="AL8" s="878"/>
      <c r="AM8" s="873" t="s">
        <v>20</v>
      </c>
      <c r="AN8" s="874"/>
      <c r="AO8" s="875" t="s">
        <v>21</v>
      </c>
      <c r="AP8" s="876" t="s">
        <v>3</v>
      </c>
      <c r="AQ8" s="877" t="s">
        <v>5</v>
      </c>
      <c r="AR8" s="878"/>
      <c r="AS8" s="873" t="s">
        <v>20</v>
      </c>
      <c r="AT8" s="874"/>
      <c r="AU8" s="875" t="s">
        <v>21</v>
      </c>
      <c r="AV8" s="876" t="s">
        <v>3</v>
      </c>
      <c r="AW8" s="877" t="s">
        <v>5</v>
      </c>
      <c r="AX8" s="878"/>
      <c r="AY8" s="873" t="s">
        <v>20</v>
      </c>
      <c r="AZ8" s="874"/>
      <c r="BA8" s="875" t="s">
        <v>21</v>
      </c>
      <c r="BB8" s="876" t="s">
        <v>3</v>
      </c>
      <c r="BC8" s="877" t="s">
        <v>5</v>
      </c>
      <c r="BD8" s="878"/>
      <c r="BE8" s="873" t="s">
        <v>20</v>
      </c>
      <c r="BF8" s="874"/>
      <c r="BG8" s="875" t="s">
        <v>21</v>
      </c>
      <c r="BH8" s="876" t="s">
        <v>3</v>
      </c>
      <c r="BI8" s="877" t="s">
        <v>5</v>
      </c>
      <c r="BJ8" s="879"/>
      <c r="BK8" s="870"/>
      <c r="BL8" s="871"/>
      <c r="BM8" s="872"/>
      <c r="BN8" s="186"/>
      <c r="BO8" s="186"/>
    </row>
    <row r="9" spans="1:67" s="31" customFormat="1" ht="24.95" customHeight="1">
      <c r="A9" s="187"/>
      <c r="B9" s="863" t="str">
        <f>IF(ROSTER!B8="","",ROSTER!B8)</f>
        <v/>
      </c>
      <c r="C9" s="781" t="str">
        <f>IF(ROSTER!C$8="","",ROSTER!C$8)</f>
        <v/>
      </c>
      <c r="D9" s="782"/>
      <c r="E9" s="783"/>
      <c r="F9" s="779">
        <f>'GAME STATS'!F11+'GAME STATS'!F74+'GAME STATS'!F137+'GAME STATS'!F200+'GAME STATS'!F263+'GAME STATS'!F326+'GAME STATS'!F389+'GAME STATS'!F452+'GAME STATS'!F515+'GAME STATS'!F578+'GAME STATS'!F641+'GAME STATS'!F704+'GAME STATS'!F767+'GAME STATS'!F830+'GAME STATS'!F893+'GAME STATS'!F956+'GAME STATS'!F1019+'GAME STATS'!F1082+'GAME STATS'!F1145+'GAME STATS'!F1208+'GAME STATS'!F1271+'GAME STATS'!F1334+'GAME STATS'!F1397+'GAME STATS'!F1460+'GAME STATS'!F1523+'GAME STATS'!F1586+'GAME STATS'!F1649+'GAME STATS'!F1712+'GAME STATS'!F1775+'GAME STATS'!F1838+'GAME STATS'!F1901+'GAME STATS'!F1964+'GAME STATS'!F2027+'GAME STATS'!F2090+'GAME STATS'!F2153+'GAME STATS'!F2216+'GAME STATS'!F2279+'GAME STATS'!F2342+'GAME STATS'!F2405+'GAME STATS'!F2468+'GAME STATS'!F2531+'GAME STATS'!F2594+'GAME STATS'!F2657+'GAME STATS'!F2720+'GAME STATS'!F2783+'GAME STATS'!F2846+'GAME STATS'!F2909+'GAME STATS'!F2972+'GAME STATS'!F3035+'GAME STATS'!F3098</f>
        <v>0</v>
      </c>
      <c r="G9" s="780"/>
      <c r="H9" s="779">
        <f>'GAME STATS'!G11+'GAME STATS'!G74+'GAME STATS'!G137+'GAME STATS'!G200+'GAME STATS'!G263+'GAME STATS'!G326+'GAME STATS'!G389+'GAME STATS'!G452+'GAME STATS'!G515+'GAME STATS'!G578+'GAME STATS'!G641+'GAME STATS'!G704+'GAME STATS'!G767+'GAME STATS'!G830+'GAME STATS'!G893+'GAME STATS'!G956+'GAME STATS'!G1019+'GAME STATS'!G1082+'GAME STATS'!G1145+'GAME STATS'!G1208+'GAME STATS'!G1271+'GAME STATS'!G1334+'GAME STATS'!G1397+'GAME STATS'!G1460+'GAME STATS'!G1523+'GAME STATS'!G1586+'GAME STATS'!G1649+'GAME STATS'!G1712+'GAME STATS'!G1775+'GAME STATS'!G1838+'GAME STATS'!G1901+'GAME STATS'!G1964+'GAME STATS'!G2027+'GAME STATS'!G2090+'GAME STATS'!G2153+'GAME STATS'!G2216+'GAME STATS'!G2279+'GAME STATS'!G2342+'GAME STATS'!G2405+'GAME STATS'!G2468+'GAME STATS'!G2531+'GAME STATS'!G2594+'GAME STATS'!G2657+'GAME STATS'!G2720+'GAME STATS'!G2783+'GAME STATS'!G2846+'GAME STATS'!G2909+'GAME STATS'!G2972+'GAME STATS'!G3035+'GAME STATS'!G3098</f>
        <v>0</v>
      </c>
      <c r="I9" s="780"/>
      <c r="J9" s="939">
        <f>'GAME STATS'!H11+'GAME STATS'!H74+'GAME STATS'!H137+'GAME STATS'!H200+'GAME STATS'!H263+'GAME STATS'!H326+'GAME STATS'!H389+'GAME STATS'!H452+'GAME STATS'!H515+'GAME STATS'!H578+'GAME STATS'!H641+'GAME STATS'!H704+'GAME STATS'!H767+'GAME STATS'!H830+'GAME STATS'!H893+'GAME STATS'!H956+'GAME STATS'!H1019+'GAME STATS'!H1082+'GAME STATS'!H1145+'GAME STATS'!H1208+'GAME STATS'!H1271+'GAME STATS'!H1334+'GAME STATS'!H1397+'GAME STATS'!H1460+'GAME STATS'!H1523+'GAME STATS'!H1586+'GAME STATS'!H1649+'GAME STATS'!H1712+'GAME STATS'!H1775+'GAME STATS'!H1838+'GAME STATS'!H1901+'GAME STATS'!H1964+'GAME STATS'!H2027+'GAME STATS'!H2090+'GAME STATS'!H2153+'GAME STATS'!H2216+'GAME STATS'!H2279+'GAME STATS'!H2342+'GAME STATS'!H2405+'GAME STATS'!H2468+'GAME STATS'!H2531+'GAME STATS'!H2594+'GAME STATS'!H2657+'GAME STATS'!H2720+'GAME STATS'!H2783+'GAME STATS'!H2846+'GAME STATS'!H2909+'GAME STATS'!H2972+'GAME STATS'!H3035+'GAME STATS'!H3098</f>
        <v>0</v>
      </c>
      <c r="K9" s="779">
        <f>'GAME STATS'!J11+'GAME STATS'!J74+'GAME STATS'!J137+'GAME STATS'!J200+'GAME STATS'!J263+'GAME STATS'!J326+'GAME STATS'!J389+'GAME STATS'!J452+'GAME STATS'!J515+'GAME STATS'!J578+'GAME STATS'!J641+'GAME STATS'!J704+'GAME STATS'!J767+'GAME STATS'!J830+'GAME STATS'!J893+'GAME STATS'!J956+'GAME STATS'!J1019+'GAME STATS'!J1082+'GAME STATS'!J1145+'GAME STATS'!J1208+'GAME STATS'!J1271+'GAME STATS'!J1334+'GAME STATS'!J1397+'GAME STATS'!J1460+'GAME STATS'!J1523+'GAME STATS'!J1586+'GAME STATS'!J1649+'GAME STATS'!J1712+'GAME STATS'!J1775+'GAME STATS'!J1838+'GAME STATS'!J1901+'GAME STATS'!J1964+'GAME STATS'!J2027+'GAME STATS'!J2090+'GAME STATS'!J2153+'GAME STATS'!J2216+'GAME STATS'!J2279+'GAME STATS'!J2342+'GAME STATS'!J2405+'GAME STATS'!J2468+'GAME STATS'!J2531+'GAME STATS'!J2594+'GAME STATS'!J2657+'GAME STATS'!J2720+'GAME STATS'!J2783+'GAME STATS'!J2846+'GAME STATS'!J2909+'GAME STATS'!J2972+'GAME STATS'!J3035+'GAME STATS'!J3098</f>
        <v>0</v>
      </c>
      <c r="L9" s="930"/>
      <c r="M9" s="931">
        <f>'GAME STATS'!L11+'GAME STATS'!L74+'GAME STATS'!L137+'GAME STATS'!L200+'GAME STATS'!L263+'GAME STATS'!L326+'GAME STATS'!L389+'GAME STATS'!L452+'GAME STATS'!L515+'GAME STATS'!L578+'GAME STATS'!L641+'GAME STATS'!L704+'GAME STATS'!L767+'GAME STATS'!L830+'GAME STATS'!L893+'GAME STATS'!L956+'GAME STATS'!L1019+'GAME STATS'!L1082+'GAME STATS'!L1145+'GAME STATS'!L1208+'GAME STATS'!L1271+'GAME STATS'!L1334+'GAME STATS'!L1397+'GAME STATS'!L1460+'GAME STATS'!L1523+'GAME STATS'!L1586+'GAME STATS'!L1649+'GAME STATS'!L1712+'GAME STATS'!L1775+'GAME STATS'!L1838+'GAME STATS'!L1901+'GAME STATS'!L1964+'GAME STATS'!L2027+'GAME STATS'!L2090+'GAME STATS'!L2153+'GAME STATS'!L2216+'GAME STATS'!L2279+'GAME STATS'!L2342+'GAME STATS'!L2405+'GAME STATS'!L2468+'GAME STATS'!L2531+'GAME STATS'!L2594+'GAME STATS'!L2657+'GAME STATS'!L2720+'GAME STATS'!L2783+'GAME STATS'!L2846+'GAME STATS'!L2909+'GAME STATS'!L2972+'GAME STATS'!L3035+'GAME STATS'!L3098</f>
        <v>0</v>
      </c>
      <c r="N9" s="932"/>
      <c r="O9" s="936">
        <f>K9+M9</f>
        <v>0</v>
      </c>
      <c r="P9" s="937"/>
      <c r="Q9" s="779">
        <f>'GAME STATS'!P11+'GAME STATS'!P74+'GAME STATS'!P137+'GAME STATS'!P200+'GAME STATS'!P263+'GAME STATS'!P326+'GAME STATS'!P389+'GAME STATS'!P452+'GAME STATS'!P515+'GAME STATS'!P578+'GAME STATS'!P641+'GAME STATS'!P704+'GAME STATS'!P767+'GAME STATS'!P830+'GAME STATS'!P893+'GAME STATS'!P956+'GAME STATS'!P1019+'GAME STATS'!P1082+'GAME STATS'!P1145+'GAME STATS'!P1208+'GAME STATS'!P1271+'GAME STATS'!P1334+'GAME STATS'!P1397+'GAME STATS'!P1460+'GAME STATS'!P1523+'GAME STATS'!P1586+'GAME STATS'!P1649+'GAME STATS'!P1712+'GAME STATS'!P1775+'GAME STATS'!P1838+'GAME STATS'!P1901+'GAME STATS'!P1964+'GAME STATS'!P2027+'GAME STATS'!P2090+'GAME STATS'!P2153+'GAME STATS'!P2216+'GAME STATS'!P2279+'GAME STATS'!P2342+'GAME STATS'!P2405+'GAME STATS'!P2468+'GAME STATS'!P2531+'GAME STATS'!P2594+'GAME STATS'!P2657+'GAME STATS'!P2720+'GAME STATS'!P2783+'GAME STATS'!P2846+'GAME STATS'!P2909+'GAME STATS'!P2972+'GAME STATS'!P3035+'GAME STATS'!P3098</f>
        <v>0</v>
      </c>
      <c r="R9" s="930"/>
      <c r="S9" s="931">
        <f>'GAME STATS'!R11+'GAME STATS'!R74+'GAME STATS'!R137+'GAME STATS'!R200+'GAME STATS'!R263+'GAME STATS'!R326+'GAME STATS'!R389+'GAME STATS'!R452+'GAME STATS'!R515+'GAME STATS'!R578+'GAME STATS'!R641+'GAME STATS'!R704+'GAME STATS'!R767+'GAME STATS'!R830+'GAME STATS'!R893+'GAME STATS'!R956+'GAME STATS'!R1019+'GAME STATS'!R1082+'GAME STATS'!R1145+'GAME STATS'!R1208+'GAME STATS'!R1271+'GAME STATS'!R1334+'GAME STATS'!R1397+'GAME STATS'!R1460+'GAME STATS'!R1523+'GAME STATS'!R1586+'GAME STATS'!R1649+'GAME STATS'!R1712+'GAME STATS'!R1775+'GAME STATS'!R1838+'GAME STATS'!R1901+'GAME STATS'!R1964+'GAME STATS'!R2027+'GAME STATS'!R2090+'GAME STATS'!R2153+'GAME STATS'!R2216+'GAME STATS'!R2279+'GAME STATS'!R2342+'GAME STATS'!R2405+'GAME STATS'!R2468+'GAME STATS'!R2531+'GAME STATS'!R2594+'GAME STATS'!R2657+'GAME STATS'!R2720+'GAME STATS'!R2783+'GAME STATS'!R2846+'GAME STATS'!R2909+'GAME STATS'!R2972+'GAME STATS'!R3035+'GAME STATS'!R3098</f>
        <v>0</v>
      </c>
      <c r="T9" s="780"/>
      <c r="U9" s="936">
        <f>S9-Q9</f>
        <v>0</v>
      </c>
      <c r="V9" s="937"/>
      <c r="W9" s="939">
        <f>'GAME STATS'!V11+'GAME STATS'!V74+'GAME STATS'!V137+'GAME STATS'!V200+'GAME STATS'!V263+'GAME STATS'!V326+'GAME STATS'!V389+'GAME STATS'!V452+'GAME STATS'!V515+'GAME STATS'!V578+'GAME STATS'!V641+'GAME STATS'!V704+'GAME STATS'!V767+'GAME STATS'!V830+'GAME STATS'!V893+'GAME STATS'!V956+'GAME STATS'!V1019+'GAME STATS'!V1082+'GAME STATS'!V1145+'GAME STATS'!V1208+'GAME STATS'!V1271+'GAME STATS'!V1334+'GAME STATS'!V1397+'GAME STATS'!V1460+'GAME STATS'!V1523+'GAME STATS'!V1586+'GAME STATS'!V1649+'GAME STATS'!U1712+'GAME STATS'!U1775+'GAME STATS'!U1838+'GAME STATS'!U1901+'GAME STATS'!U1964+'GAME STATS'!U2027+'GAME STATS'!U2090+'GAME STATS'!V2153+'GAME STATS'!V2216+'GAME STATS'!V2279+'GAME STATS'!V2342+'GAME STATS'!V2405+'GAME STATS'!V2468+'GAME STATS'!V2531+'GAME STATS'!V2594+'GAME STATS'!V2657+'GAME STATS'!V2720+'GAME STATS'!V2783+'GAME STATS'!V2846+'GAME STATS'!V2909+'GAME STATS'!V2972+'GAME STATS'!V3035+'GAME STATS'!V3098</f>
        <v>0</v>
      </c>
      <c r="X9" s="939">
        <f>'GAME STATS'!X11+'GAME STATS'!X74+'GAME STATS'!X137+'GAME STATS'!X200+'GAME STATS'!X263+'GAME STATS'!X326+'GAME STATS'!X389+'GAME STATS'!X452+'GAME STATS'!X515+'GAME STATS'!X578+'GAME STATS'!X641+'GAME STATS'!X704+'GAME STATS'!X767+'GAME STATS'!X830+'GAME STATS'!X893+'GAME STATS'!X956+'GAME STATS'!X1019+'GAME STATS'!X1082+'GAME STATS'!X1145+'GAME STATS'!X1208+'GAME STATS'!X1271+'GAME STATS'!X1334+'GAME STATS'!X1397+'GAME STATS'!X1460+'GAME STATS'!X1523+'GAME STATS'!X1586+'GAME STATS'!X1649+'GAME STATS'!V1712+'GAME STATS'!V1775+'GAME STATS'!V1838+'GAME STATS'!V1901+'GAME STATS'!V1964+'GAME STATS'!V2027+'GAME STATS'!V2090+'GAME STATS'!X2153+'GAME STATS'!X2216+'GAME STATS'!X2279+'GAME STATS'!X2342+'GAME STATS'!X2405+'GAME STATS'!X2468+'GAME STATS'!X2531+'GAME STATS'!X2594+'GAME STATS'!X2657+'GAME STATS'!X2720+'GAME STATS'!X2783+'GAME STATS'!X2846+'GAME STATS'!X2909+'GAME STATS'!X2972+'GAME STATS'!X3035+'GAME STATS'!X3098</f>
        <v>0</v>
      </c>
      <c r="Y9" s="779">
        <f>'GAME STATS'!Z11+'GAME STATS'!Z74+'GAME STATS'!Z137+'GAME STATS'!Z200+'GAME STATS'!Z263+'GAME STATS'!Z326+'GAME STATS'!Z389+'GAME STATS'!Z452+'GAME STATS'!Z515+'GAME STATS'!Z578+'GAME STATS'!Z641+'GAME STATS'!Z704+'GAME STATS'!Z767+'GAME STATS'!Z830+'GAME STATS'!Z893+'GAME STATS'!Z956+'GAME STATS'!Z1019+'GAME STATS'!Z1082+'GAME STATS'!Z1145+'GAME STATS'!Z1208+'GAME STATS'!Z1271+'GAME STATS'!Z1334+'GAME STATS'!Z1397+'GAME STATS'!Z1460+'GAME STATS'!Z1523+'GAME STATS'!Z1586+'GAME STATS'!Z1649+'GAME STATS'!W1712+'GAME STATS'!W1775+'GAME STATS'!W1838+'GAME STATS'!W1901+'GAME STATS'!W1964+'GAME STATS'!W2027+'GAME STATS'!W2090+'GAME STATS'!Z2153+'GAME STATS'!Z2216+'GAME STATS'!Z2279+'GAME STATS'!Z2342+'GAME STATS'!Z2405+'GAME STATS'!Z2468+'GAME STATS'!Z2531+'GAME STATS'!Z2594+'GAME STATS'!Z2657+'GAME STATS'!Z2720+'GAME STATS'!Z2783+'GAME STATS'!Z2846+'GAME STATS'!Z2909+'GAME STATS'!Z2972+'GAME STATS'!Z3035+'GAME STATS'!Z3098</f>
        <v>0</v>
      </c>
      <c r="Z9" s="780"/>
      <c r="AA9" s="779">
        <f>'GAME STATS'!AB11+'GAME STATS'!AB74+'GAME STATS'!AB137+'GAME STATS'!AB200+'GAME STATS'!AB263+'GAME STATS'!AB326+'GAME STATS'!AB389+'GAME STATS'!AB452+'GAME STATS'!AB515+'GAME STATS'!AB578+'GAME STATS'!AB641+'GAME STATS'!AB704+'GAME STATS'!AB767+'GAME STATS'!AB830+'GAME STATS'!AB893+'GAME STATS'!AB956+'GAME STATS'!AB1019+'GAME STATS'!AB1082+'GAME STATS'!AB1145+'GAME STATS'!AB1208+'GAME STATS'!AB1271+'GAME STATS'!AB1334+'GAME STATS'!AB1397+'GAME STATS'!AB1460+'GAME STATS'!AB1523+'GAME STATS'!AB1586+'GAME STATS'!AB1649+'GAME STATS'!AB1712+'GAME STATS'!AB1775+'GAME STATS'!AB1838+'GAME STATS'!AB1901+'GAME STATS'!AB1964+'GAME STATS'!AB2027+'GAME STATS'!AB2090+'GAME STATS'!AB2153+'GAME STATS'!AB2216+'GAME STATS'!AB2279+'GAME STATS'!AB2342+'GAME STATS'!AB2405+'GAME STATS'!AB2468+'GAME STATS'!AB2531+'GAME STATS'!AB2594+'GAME STATS'!AB2657+'GAME STATS'!AB2720+'GAME STATS'!AB2783+'GAME STATS'!AB2846+'GAME STATS'!AB2909+'GAME STATS'!AB2972+'GAME STATS'!AB3035+'GAME STATS'!AB3098</f>
        <v>0</v>
      </c>
      <c r="AB9" s="933"/>
      <c r="AC9" s="935">
        <f>'GAME STATS'!AD11+'GAME STATS'!AD74+'GAME STATS'!AD137+'GAME STATS'!AD200+'GAME STATS'!AD263+'GAME STATS'!AD326+'GAME STATS'!AD389+'GAME STATS'!AD452+'GAME STATS'!AD515+'GAME STATS'!AD578+'GAME STATS'!AD641+'GAME STATS'!AD704+'GAME STATS'!AD767+'GAME STATS'!AD830+'GAME STATS'!AD893+'GAME STATS'!AD956+'GAME STATS'!AD1019+'GAME STATS'!AD1082+'GAME STATS'!AD1145+'GAME STATS'!AD1208+'GAME STATS'!AD1271+'GAME STATS'!AD1334+'GAME STATS'!AD1397+'GAME STATS'!AD1460+'GAME STATS'!AD1523+'GAME STATS'!AD1586+'GAME STATS'!AD1649+'GAME STATS'!AD1712+'GAME STATS'!AD1775+'GAME STATS'!AD1838+'GAME STATS'!AD1901+'GAME STATS'!AD1964+'GAME STATS'!AD2027+'GAME STATS'!AD2090+'GAME STATS'!AD2153+'GAME STATS'!AD2216+'GAME STATS'!AD2279+'GAME STATS'!AD2342+'GAME STATS'!AD2405+'GAME STATS'!AD2468+'GAME STATS'!AD2531+'GAME STATS'!AD2594+'GAME STATS'!AD2657+'GAME STATS'!AD2720+'GAME STATS'!AD2783+'GAME STATS'!AD2846+'GAME STATS'!AD2909+'GAME STATS'!AD2972+'GAME STATS'!AD3035+'GAME STATS'!AD3098</f>
        <v>0</v>
      </c>
      <c r="AD9" s="932"/>
      <c r="AE9" s="853">
        <f>IF(AA9=0,0,(AC9/AA9)*100)</f>
        <v>0</v>
      </c>
      <c r="AF9" s="854"/>
      <c r="AG9" s="779">
        <f>'GAME STATS'!AH11+'GAME STATS'!AH74+'GAME STATS'!AH137+'GAME STATS'!AH200+'GAME STATS'!AH263+'GAME STATS'!AH326+'GAME STATS'!AH389+'GAME STATS'!AH452+'GAME STATS'!AH515+'GAME STATS'!AH578+'GAME STATS'!AH641+'GAME STATS'!AH704+'GAME STATS'!AH767+'GAME STATS'!AH830+'GAME STATS'!AH893+'GAME STATS'!AH956+'GAME STATS'!AH1019+'GAME STATS'!AH1082+'GAME STATS'!AH1145+'GAME STATS'!AH1208+'GAME STATS'!AH1271+'GAME STATS'!AH1334+'GAME STATS'!AH1397+'GAME STATS'!AH1460+'GAME STATS'!AH1523+'GAME STATS'!AH1586+'GAME STATS'!AH1649+'GAME STATS'!AH1712+'GAME STATS'!AH1775+'GAME STATS'!AH1838+'GAME STATS'!AH1901+'GAME STATS'!AH1964+'GAME STATS'!AH2027+'GAME STATS'!AH2090+'GAME STATS'!AH2153+'GAME STATS'!AH2216+'GAME STATS'!AH2279+'GAME STATS'!AH2342+'GAME STATS'!AH2405+'GAME STATS'!AH2468+'GAME STATS'!AH2531+'GAME STATS'!AH2594+'GAME STATS'!AH2657+'GAME STATS'!AH2720+'GAME STATS'!AH2783+'GAME STATS'!AH2846+'GAME STATS'!AH2909+'GAME STATS'!AH2972+'GAME STATS'!AH3035+'GAME STATS'!AH3098</f>
        <v>0</v>
      </c>
      <c r="AH9" s="930"/>
      <c r="AI9" s="931">
        <f>'GAME STATS'!AJ11+'GAME STATS'!AJ74+'GAME STATS'!AJ137+'GAME STATS'!AJ200+'GAME STATS'!AJ263+'GAME STATS'!AJ326+'GAME STATS'!AJ389+'GAME STATS'!AJ452+'GAME STATS'!AJ515+'GAME STATS'!AJ578+'GAME STATS'!AJ641+'GAME STATS'!AJ704+'GAME STATS'!AJ767+'GAME STATS'!AJ830+'GAME STATS'!AJ893+'GAME STATS'!AJ956+'GAME STATS'!AJ1019+'GAME STATS'!AJ1082+'GAME STATS'!AJ1145+'GAME STATS'!AJ1208+'GAME STATS'!AJ1271+'GAME STATS'!AJ1334+'GAME STATS'!AJ1397+'GAME STATS'!AJ1460+'GAME STATS'!AJ1523+'GAME STATS'!AJ1586+'GAME STATS'!AJ1649+'GAME STATS'!AJ1712+'GAME STATS'!AJ1775+'GAME STATS'!AJ1838+'GAME STATS'!AJ1901+'GAME STATS'!AJ1964+'GAME STATS'!AJ2027+'GAME STATS'!AJ2090+'GAME STATS'!AJ2153+'GAME STATS'!AJ2216+'GAME STATS'!AJ2279+'GAME STATS'!AJ2342+'GAME STATS'!AJ2405+'GAME STATS'!AJ2468+'GAME STATS'!AJ2531+'GAME STATS'!AJ2594+'GAME STATS'!AJ2657+'GAME STATS'!AJ2720+'GAME STATS'!AJ2783+'GAME STATS'!AJ2846+'GAME STATS'!AJ2909+'GAME STATS'!AJ2972+'GAME STATS'!AJ3035+'GAME STATS'!AJ3098</f>
        <v>0</v>
      </c>
      <c r="AJ9" s="932"/>
      <c r="AK9" s="853">
        <f>IF(AG9=0,0,(AI9/AG9)*100)</f>
        <v>0</v>
      </c>
      <c r="AL9" s="854"/>
      <c r="AM9" s="779">
        <f>'GAME STATS'!AN11+'GAME STATS'!AN74+'GAME STATS'!AN137+'GAME STATS'!AN200+'GAME STATS'!AN263+'GAME STATS'!AN326+'GAME STATS'!AN389+'GAME STATS'!AN452+'GAME STATS'!AN515+'GAME STATS'!AN578+'GAME STATS'!AN641+'GAME STATS'!AN704+'GAME STATS'!AN767+'GAME STATS'!AN830+'GAME STATS'!AN893+'GAME STATS'!AN956+'GAME STATS'!AN1019+'GAME STATS'!AN1082+'GAME STATS'!AN1145+'GAME STATS'!AN1208+'GAME STATS'!AN1271+'GAME STATS'!AN1334+'GAME STATS'!AN1397+'GAME STATS'!AN1460+'GAME STATS'!AN1523+'GAME STATS'!AN1586+'GAME STATS'!AN1649+'GAME STATS'!AN1712+'GAME STATS'!AN1775+'GAME STATS'!AN1838+'GAME STATS'!AN1901+'GAME STATS'!AN1964+'GAME STATS'!AN2027+'GAME STATS'!AN2090+'GAME STATS'!AN2153+'GAME STATS'!AN2216+'GAME STATS'!AN2279+'GAME STATS'!AN2342+'GAME STATS'!AN2405+'GAME STATS'!AN2468+'GAME STATS'!AN2531+'GAME STATS'!AN2594+'GAME STATS'!AN2657+'GAME STATS'!AN2720+'GAME STATS'!AN2783+'GAME STATS'!AN2846+'GAME STATS'!AN2909+'GAME STATS'!AN2972+'GAME STATS'!AN3035+'GAME STATS'!AN3098</f>
        <v>0</v>
      </c>
      <c r="AN9" s="930"/>
      <c r="AO9" s="931">
        <f>'GAME STATS'!AP11+'GAME STATS'!AP74+'GAME STATS'!AP137+'GAME STATS'!AP200+'GAME STATS'!AP263+'GAME STATS'!AP326+'GAME STATS'!AP389+'GAME STATS'!AP452+'GAME STATS'!AP515+'GAME STATS'!AP578+'GAME STATS'!AP641+'GAME STATS'!AP704+'GAME STATS'!AP767+'GAME STATS'!AP830+'GAME STATS'!AP893+'GAME STATS'!AP956+'GAME STATS'!AP1019+'GAME STATS'!AP1082+'GAME STATS'!AP1145+'GAME STATS'!AP1208+'GAME STATS'!AP1271+'GAME STATS'!AP1334+'GAME STATS'!AP1397+'GAME STATS'!AP1460+'GAME STATS'!AP1523+'GAME STATS'!AP1586+'GAME STATS'!AP1649+'GAME STATS'!AP1712+'GAME STATS'!AP1775+'GAME STATS'!AP1838+'GAME STATS'!AP1901+'GAME STATS'!AP1964+'GAME STATS'!AP2027+'GAME STATS'!AP2090+'GAME STATS'!AP2153+'GAME STATS'!AP2216+'GAME STATS'!AP2279+'GAME STATS'!AP2342+'GAME STATS'!AP2405+'GAME STATS'!AP2468+'GAME STATS'!AP2531+'GAME STATS'!AP2594+'GAME STATS'!AP2657+'GAME STATS'!AP2720+'GAME STATS'!AP2783+'GAME STATS'!AP2846+'GAME STATS'!AP2909+'GAME STATS'!AP2972+'GAME STATS'!AP3035+'GAME STATS'!AP3098</f>
        <v>0</v>
      </c>
      <c r="AP9" s="932"/>
      <c r="AQ9" s="853">
        <f>IF(AM9=0,0,(AO9/AM9)*100)</f>
        <v>0</v>
      </c>
      <c r="AR9" s="854"/>
      <c r="AS9" s="779">
        <f>AA9+AG9+AM9</f>
        <v>0</v>
      </c>
      <c r="AT9" s="930"/>
      <c r="AU9" s="931">
        <f>AC9+AI9+AO9</f>
        <v>0</v>
      </c>
      <c r="AV9" s="932"/>
      <c r="AW9" s="853">
        <f>IF(AS9=0,0,(AU9/AS9)*100)</f>
        <v>0</v>
      </c>
      <c r="AX9" s="854"/>
      <c r="AY9" s="779">
        <f>'GAME STATS'!AZ11+'GAME STATS'!AZ74+'GAME STATS'!AZ137+'GAME STATS'!AZ200+'GAME STATS'!AZ263+'GAME STATS'!AZ326+'GAME STATS'!AZ389+'GAME STATS'!AZ452+'GAME STATS'!AZ515+'GAME STATS'!AZ578+'GAME STATS'!AZ641+'GAME STATS'!AZ704+'GAME STATS'!AZ767+'GAME STATS'!AZ830+'GAME STATS'!AZ893+'GAME STATS'!AZ956+'GAME STATS'!AZ1019+'GAME STATS'!AZ1082+'GAME STATS'!AZ1145+'GAME STATS'!AZ1208+'GAME STATS'!AZ1271+'GAME STATS'!AZ1334+'GAME STATS'!AZ1397+'GAME STATS'!AZ1460+'GAME STATS'!AZ1523+'GAME STATS'!AZ1586+'GAME STATS'!AZ1649+'GAME STATS'!AZ1712+'GAME STATS'!AZ1775+'GAME STATS'!AZ1838+'GAME STATS'!AZ1901+'GAME STATS'!AZ1964+'GAME STATS'!AZ2027+'GAME STATS'!AZ2090+'GAME STATS'!AZ2153+'GAME STATS'!AZ2216+'GAME STATS'!AZ2279+'GAME STATS'!AZ2342+'GAME STATS'!AZ2405+'GAME STATS'!AZ2468+'GAME STATS'!AZ2531+'GAME STATS'!AZ2594+'GAME STATS'!AZ2657+'GAME STATS'!AZ2720+'GAME STATS'!AZ2783+'GAME STATS'!AZ2846+'GAME STATS'!AZ2909+'GAME STATS'!AZ2972+'GAME STATS'!AZ3035+'GAME STATS'!AZ3098</f>
        <v>0</v>
      </c>
      <c r="AZ9" s="930"/>
      <c r="BA9" s="931">
        <f>'GAME STATS'!BB11+'GAME STATS'!BB74+'GAME STATS'!BB137+'GAME STATS'!BB200+'GAME STATS'!BB263+'GAME STATS'!BB326+'GAME STATS'!BB389+'GAME STATS'!BB452+'GAME STATS'!BB515+'GAME STATS'!BB578+'GAME STATS'!BB641+'GAME STATS'!BB704+'GAME STATS'!BB767+'GAME STATS'!BB830+'GAME STATS'!BB893+'GAME STATS'!BB956+'GAME STATS'!BB1019+'GAME STATS'!BB1082+'GAME STATS'!BB1145+'GAME STATS'!BB1208+'GAME STATS'!BB1271+'GAME STATS'!BB1334+'GAME STATS'!BB1397+'GAME STATS'!BB1460+'GAME STATS'!BB1523+'GAME STATS'!BB1586+'GAME STATS'!BB1649+'GAME STATS'!BB1712+'GAME STATS'!BB1775+'GAME STATS'!BB1838+'GAME STATS'!BB1901+'GAME STATS'!BB1964+'GAME STATS'!BB2027+'GAME STATS'!BB2090+'GAME STATS'!BB2153+'GAME STATS'!BB2216+'GAME STATS'!BB2279+'GAME STATS'!BB2342+'GAME STATS'!BB2405+'GAME STATS'!BB2468+'GAME STATS'!BB2531+'GAME STATS'!BB2594+'GAME STATS'!BB2657+'GAME STATS'!BB2720+'GAME STATS'!BB2783+'GAME STATS'!BB2846+'GAME STATS'!BB2909+'GAME STATS'!BB2972+'GAME STATS'!BB3035+'GAME STATS'!BB3098</f>
        <v>0</v>
      </c>
      <c r="BB9" s="932"/>
      <c r="BC9" s="853">
        <f>IF(AY9=0,0,(BA9/AY9)*100)</f>
        <v>0</v>
      </c>
      <c r="BD9" s="854"/>
      <c r="BE9" s="729">
        <f>AA9+AG9+AM9+AY9</f>
        <v>0</v>
      </c>
      <c r="BF9" s="731"/>
      <c r="BG9" s="741">
        <f>AC9+AI9+AO9+BA9</f>
        <v>0</v>
      </c>
      <c r="BH9" s="735"/>
      <c r="BI9" s="853">
        <f>IF(BE9=0,0,(BG9/BE9)*100)</f>
        <v>0</v>
      </c>
      <c r="BJ9" s="854"/>
      <c r="BK9" s="927">
        <f>(AC9*2)+(AI9*2)+(AO9*3)+BA9</f>
        <v>0</v>
      </c>
      <c r="BL9" s="928"/>
      <c r="BM9" s="929"/>
      <c r="BN9" s="187"/>
      <c r="BO9" s="187"/>
    </row>
    <row r="10" spans="1:67" s="31" customFormat="1" ht="24.95" customHeight="1">
      <c r="A10" s="187"/>
      <c r="B10" s="819"/>
      <c r="C10" s="768" t="str">
        <f>IF(ROSTER!D$8="","",ROSTER!D$8)</f>
        <v/>
      </c>
      <c r="D10" s="769"/>
      <c r="E10" s="770"/>
      <c r="F10" s="723"/>
      <c r="G10" s="724"/>
      <c r="H10" s="723"/>
      <c r="I10" s="724"/>
      <c r="J10" s="834"/>
      <c r="K10" s="723"/>
      <c r="L10" s="824"/>
      <c r="M10" s="814"/>
      <c r="N10" s="815"/>
      <c r="O10" s="912" t="s">
        <v>14</v>
      </c>
      <c r="P10" s="913"/>
      <c r="Q10" s="723"/>
      <c r="R10" s="824"/>
      <c r="S10" s="814"/>
      <c r="T10" s="724"/>
      <c r="U10" s="912" t="s">
        <v>14</v>
      </c>
      <c r="V10" s="913"/>
      <c r="W10" s="834"/>
      <c r="X10" s="834"/>
      <c r="Y10" s="725"/>
      <c r="Z10" s="726"/>
      <c r="AA10" s="723"/>
      <c r="AB10" s="934"/>
      <c r="AC10" s="916"/>
      <c r="AD10" s="815"/>
      <c r="AE10" s="820"/>
      <c r="AF10" s="821"/>
      <c r="AG10" s="723"/>
      <c r="AH10" s="824"/>
      <c r="AI10" s="814"/>
      <c r="AJ10" s="815"/>
      <c r="AK10" s="820"/>
      <c r="AL10" s="821"/>
      <c r="AM10" s="723"/>
      <c r="AN10" s="824"/>
      <c r="AO10" s="814"/>
      <c r="AP10" s="815"/>
      <c r="AQ10" s="820"/>
      <c r="AR10" s="821"/>
      <c r="AS10" s="723"/>
      <c r="AT10" s="824"/>
      <c r="AU10" s="814"/>
      <c r="AV10" s="815"/>
      <c r="AW10" s="820"/>
      <c r="AX10" s="821"/>
      <c r="AY10" s="723"/>
      <c r="AZ10" s="824"/>
      <c r="BA10" s="814"/>
      <c r="BB10" s="815"/>
      <c r="BC10" s="820"/>
      <c r="BD10" s="821"/>
      <c r="BE10" s="729"/>
      <c r="BF10" s="731"/>
      <c r="BG10" s="741"/>
      <c r="BH10" s="735"/>
      <c r="BI10" s="820"/>
      <c r="BJ10" s="821"/>
      <c r="BK10" s="918"/>
      <c r="BL10" s="919"/>
      <c r="BM10" s="920"/>
      <c r="BN10" s="187"/>
      <c r="BO10" s="187"/>
    </row>
    <row r="11" spans="1:67" ht="24.95" customHeight="1">
      <c r="A11" s="116"/>
      <c r="B11" s="818" t="str">
        <f>IF(ROSTER!B10="","",ROSTER!B10)</f>
        <v/>
      </c>
      <c r="C11" s="771" t="str">
        <f>IF(ROSTER!C$10="","",ROSTER!C$10)</f>
        <v/>
      </c>
      <c r="D11" s="772"/>
      <c r="E11" s="773"/>
      <c r="F11" s="727">
        <f>'GAME STATS'!F13+'GAME STATS'!F76+'GAME STATS'!F139+'GAME STATS'!F202+'GAME STATS'!F265+'GAME STATS'!F328+'GAME STATS'!F391+'GAME STATS'!F454+'GAME STATS'!F517+'GAME STATS'!F580+'GAME STATS'!F643+'GAME STATS'!F706+'GAME STATS'!F769+'GAME STATS'!F832+'GAME STATS'!F895+'GAME STATS'!F958+'GAME STATS'!F1021+'GAME STATS'!F1084+'GAME STATS'!F1147+'GAME STATS'!F1210+'GAME STATS'!F1273+'GAME STATS'!F1336+'GAME STATS'!F1399+'GAME STATS'!F1462+'GAME STATS'!F1525+'GAME STATS'!F1588+'GAME STATS'!F1651+'GAME STATS'!F1714+'GAME STATS'!F1777+'GAME STATS'!F1840+'GAME STATS'!F1903+'GAME STATS'!F1966+'GAME STATS'!F2029+'GAME STATS'!F2092+'GAME STATS'!F2155+'GAME STATS'!F2218+'GAME STATS'!F2281+'GAME STATS'!F2344+'GAME STATS'!F2407+'GAME STATS'!F2470+'GAME STATS'!F2533+'GAME STATS'!F2596+'GAME STATS'!F2659+'GAME STATS'!F2722+'GAME STATS'!F2785+'GAME STATS'!F2848+'GAME STATS'!F2911+'GAME STATS'!F2974+'GAME STATS'!F3037+'GAME STATS'!F3100</f>
        <v>0</v>
      </c>
      <c r="G11" s="728"/>
      <c r="H11" s="727">
        <f>'GAME STATS'!G13+'GAME STATS'!G76+'GAME STATS'!G139+'GAME STATS'!G202+'GAME STATS'!G265+'GAME STATS'!G328+'GAME STATS'!G391+'GAME STATS'!G454+'GAME STATS'!G517+'GAME STATS'!G580+'GAME STATS'!G643+'GAME STATS'!G706+'GAME STATS'!G769+'GAME STATS'!G832+'GAME STATS'!G895+'GAME STATS'!G958+'GAME STATS'!G1021+'GAME STATS'!G1084+'GAME STATS'!G1147+'GAME STATS'!G1210+'GAME STATS'!G1273+'GAME STATS'!G1336+'GAME STATS'!G1399+'GAME STATS'!G1462+'GAME STATS'!G1525+'GAME STATS'!G1588+'GAME STATS'!G1651+'GAME STATS'!G1714+'GAME STATS'!G1777+'GAME STATS'!G1840+'GAME STATS'!G1903+'GAME STATS'!G1966+'GAME STATS'!G2029+'GAME STATS'!G2092+'GAME STATS'!G2155+'GAME STATS'!G2218+'GAME STATS'!G2281+'GAME STATS'!G2344+'GAME STATS'!G2407+'GAME STATS'!G2470+'GAME STATS'!G2533+'GAME STATS'!G2596+'GAME STATS'!G2659+'GAME STATS'!G2722+'GAME STATS'!G2785+'GAME STATS'!G2848+'GAME STATS'!G2911+'GAME STATS'!G2974+'GAME STATS'!G3037+'GAME STATS'!G3100</f>
        <v>0</v>
      </c>
      <c r="I11" s="728"/>
      <c r="J11" s="926">
        <f>'GAME STATS'!H13+'GAME STATS'!H76+'GAME STATS'!H139+'GAME STATS'!H202+'GAME STATS'!H265+'GAME STATS'!H328+'GAME STATS'!H391+'GAME STATS'!H454+'GAME STATS'!H517+'GAME STATS'!H580+'GAME STATS'!H643+'GAME STATS'!H706+'GAME STATS'!H769+'GAME STATS'!H832+'GAME STATS'!H895+'GAME STATS'!H958+'GAME STATS'!H1021+'GAME STATS'!H1084+'GAME STATS'!H1147+'GAME STATS'!H1210+'GAME STATS'!H1273+'GAME STATS'!H1336+'GAME STATS'!H1399+'GAME STATS'!H1462+'GAME STATS'!H1525+'GAME STATS'!H1588+'GAME STATS'!H1651+'GAME STATS'!H1714+'GAME STATS'!H1777+'GAME STATS'!H1840+'GAME STATS'!H1903+'GAME STATS'!H1966+'GAME STATS'!H2029+'GAME STATS'!H2092+'GAME STATS'!H2155+'GAME STATS'!H2218+'GAME STATS'!H2281+'GAME STATS'!H2344+'GAME STATS'!H2407+'GAME STATS'!H2470+'GAME STATS'!H2533+'GAME STATS'!H2596+'GAME STATS'!H2659+'GAME STATS'!H2722+'GAME STATS'!H2785+'GAME STATS'!H2848+'GAME STATS'!H2911+'GAME STATS'!H2974+'GAME STATS'!H3037+'GAME STATS'!H3100</f>
        <v>0</v>
      </c>
      <c r="K11" s="729">
        <f>'GAME STATS'!J13+'GAME STATS'!J76+'GAME STATS'!J139+'GAME STATS'!J202+'GAME STATS'!J265+'GAME STATS'!J328+'GAME STATS'!J391+'GAME STATS'!J454+'GAME STATS'!J517+'GAME STATS'!J580+'GAME STATS'!J643+'GAME STATS'!J706+'GAME STATS'!J769+'GAME STATS'!J832+'GAME STATS'!J895+'GAME STATS'!J958+'GAME STATS'!J1021+'GAME STATS'!J1084+'GAME STATS'!J1147+'GAME STATS'!J1210+'GAME STATS'!J1273+'GAME STATS'!J1336+'GAME STATS'!J1399+'GAME STATS'!J1462+'GAME STATS'!J1525+'GAME STATS'!J1588+'GAME STATS'!J1651+'GAME STATS'!J1714+'GAME STATS'!J1777+'GAME STATS'!J1840+'GAME STATS'!J1903+'GAME STATS'!J1966+'GAME STATS'!J2029+'GAME STATS'!J2092+'GAME STATS'!J2155+'GAME STATS'!J2218+'GAME STATS'!J2281+'GAME STATS'!J2344+'GAME STATS'!J2407+'GAME STATS'!J2470+'GAME STATS'!J2533+'GAME STATS'!J2596+'GAME STATS'!J2659+'GAME STATS'!J2722+'GAME STATS'!J2785+'GAME STATS'!J2848+'GAME STATS'!J2911+'GAME STATS'!J2974+'GAME STATS'!J3037+'GAME STATS'!J3100</f>
        <v>0</v>
      </c>
      <c r="L11" s="731"/>
      <c r="M11" s="741">
        <f>'GAME STATS'!L13+'GAME STATS'!L76+'GAME STATS'!L139+'GAME STATS'!L202+'GAME STATS'!L265+'GAME STATS'!L328+'GAME STATS'!L391+'GAME STATS'!L454+'GAME STATS'!L517+'GAME STATS'!L580+'GAME STATS'!L643+'GAME STATS'!L706+'GAME STATS'!L769+'GAME STATS'!L832+'GAME STATS'!L895+'GAME STATS'!L958+'GAME STATS'!L1021+'GAME STATS'!L1084+'GAME STATS'!L1147+'GAME STATS'!L1210+'GAME STATS'!L1273+'GAME STATS'!L1336+'GAME STATS'!L1399+'GAME STATS'!L1462+'GAME STATS'!L1525+'GAME STATS'!L1588+'GAME STATS'!L1651+'GAME STATS'!L1714+'GAME STATS'!L1777+'GAME STATS'!L1840+'GAME STATS'!L1903+'GAME STATS'!L1966+'GAME STATS'!L2029+'GAME STATS'!L2092+'GAME STATS'!L2155+'GAME STATS'!L2218+'GAME STATS'!L2281+'GAME STATS'!L2344+'GAME STATS'!L2407+'GAME STATS'!L2470+'GAME STATS'!L2533+'GAME STATS'!L2596+'GAME STATS'!L2659+'GAME STATS'!L2722+'GAME STATS'!L2785+'GAME STATS'!L2848+'GAME STATS'!L2911+'GAME STATS'!L2974+'GAME STATS'!L3037+'GAME STATS'!L3100</f>
        <v>0</v>
      </c>
      <c r="N11" s="735"/>
      <c r="O11" s="924">
        <f>K11+M11</f>
        <v>0</v>
      </c>
      <c r="P11" s="925"/>
      <c r="Q11" s="729">
        <f>'GAME STATS'!P13+'GAME STATS'!P76+'GAME STATS'!P139+'GAME STATS'!P202+'GAME STATS'!P265+'GAME STATS'!P328+'GAME STATS'!P391+'GAME STATS'!P454+'GAME STATS'!P517+'GAME STATS'!P580+'GAME STATS'!P643+'GAME STATS'!P706+'GAME STATS'!P769+'GAME STATS'!P832+'GAME STATS'!P895+'GAME STATS'!P958+'GAME STATS'!P1021+'GAME STATS'!P1084+'GAME STATS'!P1147+'GAME STATS'!P1210+'GAME STATS'!P1273+'GAME STATS'!P1336+'GAME STATS'!P1399+'GAME STATS'!P1462+'GAME STATS'!P1525+'GAME STATS'!P1588+'GAME STATS'!P1651+'GAME STATS'!P1714+'GAME STATS'!P1777+'GAME STATS'!P1840+'GAME STATS'!P1903+'GAME STATS'!P1966+'GAME STATS'!P2029+'GAME STATS'!P2092+'GAME STATS'!P2155+'GAME STATS'!P2218+'GAME STATS'!P2281+'GAME STATS'!P2344+'GAME STATS'!P2407+'GAME STATS'!P2470+'GAME STATS'!P2533+'GAME STATS'!P2596+'GAME STATS'!P2659+'GAME STATS'!P2722+'GAME STATS'!P2785+'GAME STATS'!P2848+'GAME STATS'!P2911+'GAME STATS'!P2974+'GAME STATS'!P3037+'GAME STATS'!P3100</f>
        <v>0</v>
      </c>
      <c r="R11" s="731"/>
      <c r="S11" s="741">
        <f>'GAME STATS'!R13+'GAME STATS'!R76+'GAME STATS'!R139+'GAME STATS'!R202+'GAME STATS'!R265+'GAME STATS'!R328+'GAME STATS'!R391+'GAME STATS'!R454+'GAME STATS'!R517+'GAME STATS'!R580+'GAME STATS'!R643+'GAME STATS'!R706+'GAME STATS'!R769+'GAME STATS'!R832+'GAME STATS'!R895+'GAME STATS'!R958+'GAME STATS'!R1021+'GAME STATS'!R1084+'GAME STATS'!R1147+'GAME STATS'!R1210+'GAME STATS'!R1273+'GAME STATS'!R1336+'GAME STATS'!R1399+'GAME STATS'!R1462+'GAME STATS'!R1525+'GAME STATS'!R1588+'GAME STATS'!R1651+'GAME STATS'!R1714+'GAME STATS'!R1777+'GAME STATS'!R1840+'GAME STATS'!R1903+'GAME STATS'!R1966+'GAME STATS'!R2029+'GAME STATS'!R2092+'GAME STATS'!R2155+'GAME STATS'!R2218+'GAME STATS'!R2281+'GAME STATS'!R2344+'GAME STATS'!R2407+'GAME STATS'!R2470+'GAME STATS'!R2533+'GAME STATS'!R2596+'GAME STATS'!R2659+'GAME STATS'!R2722+'GAME STATS'!R2785+'GAME STATS'!R2848+'GAME STATS'!R2911+'GAME STATS'!R2974+'GAME STATS'!R3037+'GAME STATS'!R3100</f>
        <v>0</v>
      </c>
      <c r="T11" s="730"/>
      <c r="U11" s="924">
        <f>S11-Q11</f>
        <v>0</v>
      </c>
      <c r="V11" s="925"/>
      <c r="W11" s="732">
        <f>'GAME STATS'!V13+'GAME STATS'!V76+'GAME STATS'!V139+'GAME STATS'!V202+'GAME STATS'!V265+'GAME STATS'!V328+'GAME STATS'!V391+'GAME STATS'!V454+'GAME STATS'!V517+'GAME STATS'!V580+'GAME STATS'!V643+'GAME STATS'!V706+'GAME STATS'!V769+'GAME STATS'!V832+'GAME STATS'!V895+'GAME STATS'!V958+'GAME STATS'!V1021+'GAME STATS'!V1084+'GAME STATS'!V1147+'GAME STATS'!V1210+'GAME STATS'!V1273+'GAME STATS'!V1336+'GAME STATS'!V1399+'GAME STATS'!V1462+'GAME STATS'!V1525+'GAME STATS'!V1588+'GAME STATS'!V1651+'GAME STATS'!U1714+'GAME STATS'!U1777+'GAME STATS'!U1840+'GAME STATS'!U1903+'GAME STATS'!U1966+'GAME STATS'!U2029+'GAME STATS'!U2092+'GAME STATS'!V2155+'GAME STATS'!V2218+'GAME STATS'!V2281+'GAME STATS'!V2344+'GAME STATS'!V2407+'GAME STATS'!V2470+'GAME STATS'!V2533+'GAME STATS'!V2596+'GAME STATS'!V2659+'GAME STATS'!V2722+'GAME STATS'!V2785+'GAME STATS'!V2848+'GAME STATS'!V2911+'GAME STATS'!V2974+'GAME STATS'!V3037+'GAME STATS'!V3100</f>
        <v>0</v>
      </c>
      <c r="X11" s="732">
        <f>'GAME STATS'!X13+'GAME STATS'!X76+'GAME STATS'!X139+'GAME STATS'!X202+'GAME STATS'!X265+'GAME STATS'!X328+'GAME STATS'!X391+'GAME STATS'!X454+'GAME STATS'!X517+'GAME STATS'!X580+'GAME STATS'!X643+'GAME STATS'!X706+'GAME STATS'!X769+'GAME STATS'!X832+'GAME STATS'!X895+'GAME STATS'!X958+'GAME STATS'!X1021+'GAME STATS'!X1084+'GAME STATS'!X1147+'GAME STATS'!X1210+'GAME STATS'!X1273+'GAME STATS'!X1336+'GAME STATS'!X1399+'GAME STATS'!X1462+'GAME STATS'!X1525+'GAME STATS'!X1588+'GAME STATS'!X1651+'GAME STATS'!V1714+'GAME STATS'!V1777+'GAME STATS'!V1840+'GAME STATS'!V1903+'GAME STATS'!V1966+'GAME STATS'!V2029+'GAME STATS'!V2092+'GAME STATS'!X2155+'GAME STATS'!X2218+'GAME STATS'!X2281+'GAME STATS'!X2344+'GAME STATS'!X2407+'GAME STATS'!X2470+'GAME STATS'!X2533+'GAME STATS'!X2596+'GAME STATS'!X2659+'GAME STATS'!X2722+'GAME STATS'!X2785+'GAME STATS'!X2848+'GAME STATS'!X2911+'GAME STATS'!X2974+'GAME STATS'!X3037+'GAME STATS'!X3100</f>
        <v>0</v>
      </c>
      <c r="Y11" s="727">
        <f>'GAME STATS'!Z13+'GAME STATS'!Z76+'GAME STATS'!Z139+'GAME STATS'!Z202+'GAME STATS'!Z265+'GAME STATS'!Z328+'GAME STATS'!Z391+'GAME STATS'!Z454+'GAME STATS'!Z517+'GAME STATS'!Z580+'GAME STATS'!Z643+'GAME STATS'!Z706+'GAME STATS'!Z769+'GAME STATS'!Z832+'GAME STATS'!Z895+'GAME STATS'!Z958+'GAME STATS'!Z1021+'GAME STATS'!Z1084+'GAME STATS'!Z1147+'GAME STATS'!Z1210+'GAME STATS'!Z1273+'GAME STATS'!Z1336+'GAME STATS'!Z1399+'GAME STATS'!Z1462+'GAME STATS'!Z1525+'GAME STATS'!Z1588+'GAME STATS'!Z1651+'GAME STATS'!W1714+'GAME STATS'!W1777+'GAME STATS'!W1840+'GAME STATS'!W1903+'GAME STATS'!W1966+'GAME STATS'!W2029+'GAME STATS'!W2092+'GAME STATS'!Z2155+'GAME STATS'!Z2218+'GAME STATS'!Z2281+'GAME STATS'!Z2344+'GAME STATS'!Z2407+'GAME STATS'!Z2470+'GAME STATS'!Z2533+'GAME STATS'!Z2596+'GAME STATS'!Z2659+'GAME STATS'!Z2722+'GAME STATS'!Z2785+'GAME STATS'!Z2848+'GAME STATS'!Z2911+'GAME STATS'!Z2974+'GAME STATS'!Z3037+'GAME STATS'!Z3100</f>
        <v>0</v>
      </c>
      <c r="Z11" s="728"/>
      <c r="AA11" s="729">
        <f>'GAME STATS'!AB13+'GAME STATS'!AB76+'GAME STATS'!AB139+'GAME STATS'!AB202+'GAME STATS'!AB265+'GAME STATS'!AB328+'GAME STATS'!AB391+'GAME STATS'!AB454+'GAME STATS'!AB517+'GAME STATS'!AB580+'GAME STATS'!AB643+'GAME STATS'!AB706+'GAME STATS'!AB769+'GAME STATS'!AB832+'GAME STATS'!AB895+'GAME STATS'!AB958+'GAME STATS'!AB1021+'GAME STATS'!AB1084+'GAME STATS'!AB1147+'GAME STATS'!AB1210+'GAME STATS'!AB1273+'GAME STATS'!AB1336+'GAME STATS'!AB1399+'GAME STATS'!AB1462+'GAME STATS'!AB1525+'GAME STATS'!AB1588+'GAME STATS'!AB1651+'GAME STATS'!AB1714+'GAME STATS'!AB1777+'GAME STATS'!AB1840+'GAME STATS'!AB1903+'GAME STATS'!AB1966+'GAME STATS'!AB2029+'GAME STATS'!AB2092+'GAME STATS'!AB2155+'GAME STATS'!AB2218+'GAME STATS'!AB2281+'GAME STATS'!AB2344+'GAME STATS'!AB2407+'GAME STATS'!AB2470+'GAME STATS'!AB2533+'GAME STATS'!AB2596+'GAME STATS'!AB2659+'GAME STATS'!AB2722+'GAME STATS'!AB2785+'GAME STATS'!AB2848+'GAME STATS'!AB2911+'GAME STATS'!AB2974+'GAME STATS'!AB3037+'GAME STATS'!AB3100</f>
        <v>0</v>
      </c>
      <c r="AB11" s="731"/>
      <c r="AC11" s="734">
        <f>'GAME STATS'!AD13+'GAME STATS'!AD76+'GAME STATS'!AD139+'GAME STATS'!AD202+'GAME STATS'!AD265+'GAME STATS'!AD328+'GAME STATS'!AD391+'GAME STATS'!AD454+'GAME STATS'!AD517+'GAME STATS'!AD580+'GAME STATS'!AD643+'GAME STATS'!AD706+'GAME STATS'!AD769+'GAME STATS'!AD832+'GAME STATS'!AD895+'GAME STATS'!AD958+'GAME STATS'!AD1021+'GAME STATS'!AD1084+'GAME STATS'!AD1147+'GAME STATS'!AD1210+'GAME STATS'!AD1273+'GAME STATS'!AD1336+'GAME STATS'!AD1399+'GAME STATS'!AD1462+'GAME STATS'!AD1525+'GAME STATS'!AD1588+'GAME STATS'!AD1651+'GAME STATS'!AD1714+'GAME STATS'!AD1777+'GAME STATS'!AD1840+'GAME STATS'!AD1903+'GAME STATS'!AD1966+'GAME STATS'!AD2029+'GAME STATS'!AD2092+'GAME STATS'!AD2155+'GAME STATS'!AD2218+'GAME STATS'!AD2281+'GAME STATS'!AD2344+'GAME STATS'!AD2407+'GAME STATS'!AD2470+'GAME STATS'!AD2533+'GAME STATS'!AD2596+'GAME STATS'!AD2659+'GAME STATS'!AD2722+'GAME STATS'!AD2785+'GAME STATS'!AD2848+'GAME STATS'!AD2911+'GAME STATS'!AD2974+'GAME STATS'!AD3037+'GAME STATS'!AD3100</f>
        <v>0</v>
      </c>
      <c r="AD11" s="735"/>
      <c r="AE11" s="736">
        <f>IF(AA11=0,0,(AC11/AA11)*100)</f>
        <v>0</v>
      </c>
      <c r="AF11" s="737"/>
      <c r="AG11" s="729">
        <f>'GAME STATS'!AH13+'GAME STATS'!AH76+'GAME STATS'!AH139+'GAME STATS'!AH202+'GAME STATS'!AH265+'GAME STATS'!AH328+'GAME STATS'!AH391+'GAME STATS'!AH454+'GAME STATS'!AH517+'GAME STATS'!AH580+'GAME STATS'!AH643+'GAME STATS'!AH706+'GAME STATS'!AH769+'GAME STATS'!AH832+'GAME STATS'!AH895+'GAME STATS'!AH958+'GAME STATS'!AH1021+'GAME STATS'!AH1084+'GAME STATS'!AH1147+'GAME STATS'!AH1210+'GAME STATS'!AH1273+'GAME STATS'!AH1336+'GAME STATS'!AH1399+'GAME STATS'!AH1462+'GAME STATS'!AH1525+'GAME STATS'!AH1588+'GAME STATS'!AH1651+'GAME STATS'!AH1714+'GAME STATS'!AH1777+'GAME STATS'!AH1840+'GAME STATS'!AH1903+'GAME STATS'!AH1966+'GAME STATS'!AH2029+'GAME STATS'!AH2092+'GAME STATS'!AH2155+'GAME STATS'!AH2218+'GAME STATS'!AH2281+'GAME STATS'!AH2344+'GAME STATS'!AH2407+'GAME STATS'!AH2470+'GAME STATS'!AH2533+'GAME STATS'!AH2596+'GAME STATS'!AH2659+'GAME STATS'!AH2722+'GAME STATS'!AH2785+'GAME STATS'!AH2848+'GAME STATS'!AH2911+'GAME STATS'!AH2974+'GAME STATS'!AH3037+'GAME STATS'!AH3100</f>
        <v>0</v>
      </c>
      <c r="AH11" s="731"/>
      <c r="AI11" s="741">
        <f>'GAME STATS'!AJ13+'GAME STATS'!AJ76+'GAME STATS'!AJ139+'GAME STATS'!AJ202+'GAME STATS'!AJ265+'GAME STATS'!AJ328+'GAME STATS'!AJ391+'GAME STATS'!AJ454+'GAME STATS'!AJ517+'GAME STATS'!AJ580+'GAME STATS'!AJ643+'GAME STATS'!AJ706+'GAME STATS'!AJ769+'GAME STATS'!AJ832+'GAME STATS'!AJ895+'GAME STATS'!AJ958+'GAME STATS'!AJ1021+'GAME STATS'!AJ1084+'GAME STATS'!AJ1147+'GAME STATS'!AJ1210+'GAME STATS'!AJ1273+'GAME STATS'!AJ1336+'GAME STATS'!AJ1399+'GAME STATS'!AJ1462+'GAME STATS'!AJ1525+'GAME STATS'!AJ1588+'GAME STATS'!AJ1651+'GAME STATS'!AJ1714+'GAME STATS'!AJ1777+'GAME STATS'!AJ1840+'GAME STATS'!AJ1903+'GAME STATS'!AJ1966+'GAME STATS'!AJ2029+'GAME STATS'!AJ2092+'GAME STATS'!AJ2155+'GAME STATS'!AJ2218+'GAME STATS'!AJ2281+'GAME STATS'!AJ2344+'GAME STATS'!AJ2407+'GAME STATS'!AJ2470+'GAME STATS'!AJ2533+'GAME STATS'!AJ2596+'GAME STATS'!AJ2659+'GAME STATS'!AJ2722+'GAME STATS'!AJ2785+'GAME STATS'!AJ2848+'GAME STATS'!AJ2911+'GAME STATS'!AJ2974+'GAME STATS'!AJ3037+'GAME STATS'!AJ3100</f>
        <v>0</v>
      </c>
      <c r="AJ11" s="735"/>
      <c r="AK11" s="736">
        <f>IF(AG11=0,0,(AI11/AG11)*100)</f>
        <v>0</v>
      </c>
      <c r="AL11" s="737"/>
      <c r="AM11" s="729">
        <f>'GAME STATS'!AN13+'GAME STATS'!AN76+'GAME STATS'!AN139+'GAME STATS'!AN202+'GAME STATS'!AN265+'GAME STATS'!AN328+'GAME STATS'!AN391+'GAME STATS'!AN454+'GAME STATS'!AN517+'GAME STATS'!AN580+'GAME STATS'!AN643+'GAME STATS'!AN706+'GAME STATS'!AN769+'GAME STATS'!AN832+'GAME STATS'!AN895+'GAME STATS'!AN958+'GAME STATS'!AN1021+'GAME STATS'!AN1084+'GAME STATS'!AN1147+'GAME STATS'!AN1210+'GAME STATS'!AN1273+'GAME STATS'!AN1336+'GAME STATS'!AN1399+'GAME STATS'!AN1462+'GAME STATS'!AN1525+'GAME STATS'!AN1588+'GAME STATS'!AN1651+'GAME STATS'!AN1714+'GAME STATS'!AN1777+'GAME STATS'!AN1840+'GAME STATS'!AN1903+'GAME STATS'!AN1966+'GAME STATS'!AN2029+'GAME STATS'!AN2092+'GAME STATS'!AN2155+'GAME STATS'!AN2218+'GAME STATS'!AN2281+'GAME STATS'!AN2344+'GAME STATS'!AN2407+'GAME STATS'!AN2470+'GAME STATS'!AN2533+'GAME STATS'!AN2596+'GAME STATS'!AN2659+'GAME STATS'!AN2722+'GAME STATS'!AN2785+'GAME STATS'!AN2848+'GAME STATS'!AN2911+'GAME STATS'!AN2974+'GAME STATS'!AN3037+'GAME STATS'!AN3100</f>
        <v>0</v>
      </c>
      <c r="AN11" s="731"/>
      <c r="AO11" s="741">
        <f>'GAME STATS'!AP13+'GAME STATS'!AP76+'GAME STATS'!AP139+'GAME STATS'!AP202+'GAME STATS'!AP265+'GAME STATS'!AP328+'GAME STATS'!AP391+'GAME STATS'!AP454+'GAME STATS'!AP517+'GAME STATS'!AP580+'GAME STATS'!AP643+'GAME STATS'!AP706+'GAME STATS'!AP769+'GAME STATS'!AP832+'GAME STATS'!AP895+'GAME STATS'!AP958+'GAME STATS'!AP1021+'GAME STATS'!AP1084+'GAME STATS'!AP1147+'GAME STATS'!AP1210+'GAME STATS'!AP1273+'GAME STATS'!AP1336+'GAME STATS'!AP1399+'GAME STATS'!AP1462+'GAME STATS'!AP1525+'GAME STATS'!AP1588+'GAME STATS'!AP1651+'GAME STATS'!AP1714+'GAME STATS'!AP1777+'GAME STATS'!AP1840+'GAME STATS'!AP1903+'GAME STATS'!AP1966+'GAME STATS'!AP2029+'GAME STATS'!AP2092+'GAME STATS'!AP2155+'GAME STATS'!AP2218+'GAME STATS'!AP2281+'GAME STATS'!AP2344+'GAME STATS'!AP2407+'GAME STATS'!AP2470+'GAME STATS'!AP2533+'GAME STATS'!AP2596+'GAME STATS'!AP2659+'GAME STATS'!AP2722+'GAME STATS'!AP2785+'GAME STATS'!AP2848+'GAME STATS'!AP2911+'GAME STATS'!AP2974+'GAME STATS'!AP3037+'GAME STATS'!AP3100</f>
        <v>0</v>
      </c>
      <c r="AP11" s="735"/>
      <c r="AQ11" s="736">
        <f>IF(AM11=0,0,(AO11/AM11)*100)</f>
        <v>0</v>
      </c>
      <c r="AR11" s="737"/>
      <c r="AS11" s="729">
        <f>AA11+AG11+AM11</f>
        <v>0</v>
      </c>
      <c r="AT11" s="731"/>
      <c r="AU11" s="741">
        <f>AC11+AI11+AO11</f>
        <v>0</v>
      </c>
      <c r="AV11" s="735"/>
      <c r="AW11" s="736">
        <f>IF(AS11=0,0,(AU11/AS11)*100)</f>
        <v>0</v>
      </c>
      <c r="AX11" s="737"/>
      <c r="AY11" s="729">
        <f>'GAME STATS'!AZ13+'GAME STATS'!AZ76+'GAME STATS'!AZ139+'GAME STATS'!AZ202+'GAME STATS'!AZ265+'GAME STATS'!AZ328+'GAME STATS'!AZ391+'GAME STATS'!AZ454+'GAME STATS'!AZ517+'GAME STATS'!AZ580+'GAME STATS'!AZ643+'GAME STATS'!AZ706+'GAME STATS'!AZ769+'GAME STATS'!AZ832+'GAME STATS'!AZ895+'GAME STATS'!AZ958+'GAME STATS'!AZ1021+'GAME STATS'!AZ1084+'GAME STATS'!AZ1147+'GAME STATS'!AZ1210+'GAME STATS'!AZ1273+'GAME STATS'!AZ1336+'GAME STATS'!AZ1399+'GAME STATS'!AZ1462+'GAME STATS'!AZ1525+'GAME STATS'!AZ1588+'GAME STATS'!AZ1651+'GAME STATS'!AZ1714+'GAME STATS'!AZ1777+'GAME STATS'!AZ1840+'GAME STATS'!AZ1903+'GAME STATS'!AZ1966+'GAME STATS'!AZ2029+'GAME STATS'!AZ2092+'GAME STATS'!AZ2155+'GAME STATS'!AZ2218+'GAME STATS'!AZ2281+'GAME STATS'!AZ2344+'GAME STATS'!AZ2407+'GAME STATS'!AZ2470+'GAME STATS'!AZ2533+'GAME STATS'!AZ2596+'GAME STATS'!AZ2659+'GAME STATS'!AZ2722+'GAME STATS'!AZ2785+'GAME STATS'!AZ2848+'GAME STATS'!AZ2911+'GAME STATS'!AZ2974+'GAME STATS'!AZ3037+'GAME STATS'!AZ3100</f>
        <v>0</v>
      </c>
      <c r="AZ11" s="731"/>
      <c r="BA11" s="741">
        <f>'GAME STATS'!BB13+'GAME STATS'!BB76+'GAME STATS'!BB139+'GAME STATS'!BB202+'GAME STATS'!BB265+'GAME STATS'!BB328+'GAME STATS'!BB391+'GAME STATS'!BB454+'GAME STATS'!BB517+'GAME STATS'!BB580+'GAME STATS'!BB643+'GAME STATS'!BB706+'GAME STATS'!BB769+'GAME STATS'!BB832+'GAME STATS'!BB895+'GAME STATS'!BB958+'GAME STATS'!BB1021+'GAME STATS'!BB1084+'GAME STATS'!BB1147+'GAME STATS'!BB1210+'GAME STATS'!BB1273+'GAME STATS'!BB1336+'GAME STATS'!BB1399+'GAME STATS'!BB1462+'GAME STATS'!BB1525+'GAME STATS'!BB1588+'GAME STATS'!BB1651+'GAME STATS'!BB1714+'GAME STATS'!BB1777+'GAME STATS'!BB1840+'GAME STATS'!BB1903+'GAME STATS'!BB1966+'GAME STATS'!BB2029+'GAME STATS'!BB2092+'GAME STATS'!BB2155+'GAME STATS'!BB2218+'GAME STATS'!BB2281+'GAME STATS'!BB2344+'GAME STATS'!BB2407+'GAME STATS'!BB2470+'GAME STATS'!BB2533+'GAME STATS'!BB2596+'GAME STATS'!BB2659+'GAME STATS'!BB2722+'GAME STATS'!BB2785+'GAME STATS'!BB2848+'GAME STATS'!BB2911+'GAME STATS'!BB2974+'GAME STATS'!BB3037+'GAME STATS'!BB3100</f>
        <v>0</v>
      </c>
      <c r="BB11" s="735"/>
      <c r="BC11" s="736">
        <f>IF(AY11=0,0,(BA11/AY11)*100)</f>
        <v>0</v>
      </c>
      <c r="BD11" s="737"/>
      <c r="BE11" s="729">
        <f>AA11+AG11+AM11+AY11</f>
        <v>0</v>
      </c>
      <c r="BF11" s="731"/>
      <c r="BG11" s="741">
        <f>AC11+AI11+AO11+BA11</f>
        <v>0</v>
      </c>
      <c r="BH11" s="735"/>
      <c r="BI11" s="736">
        <f>IF(BE11=0,0,(BG11/BE11)*100)</f>
        <v>0</v>
      </c>
      <c r="BJ11" s="737"/>
      <c r="BK11" s="909">
        <f>(AC11*2)+(AI11*2)+(AO11*3)+BA11</f>
        <v>0</v>
      </c>
      <c r="BL11" s="910"/>
      <c r="BM11" s="911"/>
      <c r="BN11" s="116"/>
      <c r="BO11" s="116"/>
    </row>
    <row r="12" spans="1:67" ht="24.95" customHeight="1">
      <c r="A12" s="116"/>
      <c r="B12" s="819"/>
      <c r="C12" s="768" t="str">
        <f>IF(ROSTER!D$10="","",ROSTER!D$10)</f>
        <v/>
      </c>
      <c r="D12" s="769"/>
      <c r="E12" s="770"/>
      <c r="F12" s="723"/>
      <c r="G12" s="724"/>
      <c r="H12" s="725"/>
      <c r="I12" s="726"/>
      <c r="J12" s="834"/>
      <c r="K12" s="729"/>
      <c r="L12" s="731"/>
      <c r="M12" s="741"/>
      <c r="N12" s="735"/>
      <c r="O12" s="924" t="s">
        <v>14</v>
      </c>
      <c r="P12" s="925"/>
      <c r="Q12" s="729"/>
      <c r="R12" s="731"/>
      <c r="S12" s="741"/>
      <c r="T12" s="730"/>
      <c r="U12" s="924" t="s">
        <v>14</v>
      </c>
      <c r="V12" s="925"/>
      <c r="W12" s="732"/>
      <c r="X12" s="732"/>
      <c r="Y12" s="725"/>
      <c r="Z12" s="726"/>
      <c r="AA12" s="729"/>
      <c r="AB12" s="731"/>
      <c r="AC12" s="734"/>
      <c r="AD12" s="735"/>
      <c r="AE12" s="736"/>
      <c r="AF12" s="737"/>
      <c r="AG12" s="729"/>
      <c r="AH12" s="731"/>
      <c r="AI12" s="741"/>
      <c r="AJ12" s="735"/>
      <c r="AK12" s="736"/>
      <c r="AL12" s="737"/>
      <c r="AM12" s="729"/>
      <c r="AN12" s="731"/>
      <c r="AO12" s="741"/>
      <c r="AP12" s="735"/>
      <c r="AQ12" s="736"/>
      <c r="AR12" s="737"/>
      <c r="AS12" s="729"/>
      <c r="AT12" s="731"/>
      <c r="AU12" s="741"/>
      <c r="AV12" s="735"/>
      <c r="AW12" s="736"/>
      <c r="AX12" s="737"/>
      <c r="AY12" s="729"/>
      <c r="AZ12" s="731"/>
      <c r="BA12" s="741"/>
      <c r="BB12" s="735"/>
      <c r="BC12" s="736"/>
      <c r="BD12" s="737"/>
      <c r="BE12" s="729"/>
      <c r="BF12" s="731"/>
      <c r="BG12" s="741"/>
      <c r="BH12" s="735"/>
      <c r="BI12" s="736"/>
      <c r="BJ12" s="737"/>
      <c r="BK12" s="909"/>
      <c r="BL12" s="910"/>
      <c r="BM12" s="911"/>
      <c r="BN12" s="116"/>
      <c r="BO12" s="116"/>
    </row>
    <row r="13" spans="1:67" ht="24.95" customHeight="1">
      <c r="A13" s="116"/>
      <c r="B13" s="818" t="str">
        <f>IF(ROSTER!B12="","",ROSTER!B12)</f>
        <v/>
      </c>
      <c r="C13" s="771" t="str">
        <f>IF(ROSTER!C$12="","",ROSTER!C$12)</f>
        <v/>
      </c>
      <c r="D13" s="772"/>
      <c r="E13" s="773"/>
      <c r="F13" s="729">
        <f>'GAME STATS'!F15+'GAME STATS'!F78+'GAME STATS'!F141+'GAME STATS'!F204+'GAME STATS'!F267+'GAME STATS'!F330+'GAME STATS'!F393+'GAME STATS'!F456+'GAME STATS'!F519+'GAME STATS'!F582+'GAME STATS'!F645+'GAME STATS'!F708+'GAME STATS'!F771+'GAME STATS'!F834+'GAME STATS'!F897+'GAME STATS'!F960+'GAME STATS'!F1023+'GAME STATS'!F1086+'GAME STATS'!F1149+'GAME STATS'!F1212+'GAME STATS'!F1275+'GAME STATS'!F1338+'GAME STATS'!F1401+'GAME STATS'!F1464+'GAME STATS'!F1527+'GAME STATS'!F1590+'GAME STATS'!F1653+'GAME STATS'!F1716+'GAME STATS'!F1779+'GAME STATS'!F1842+'GAME STATS'!F1905+'GAME STATS'!F1968+'GAME STATS'!F2031+'GAME STATS'!F2094+'GAME STATS'!F2157+'GAME STATS'!F2220+'GAME STATS'!F2283+'GAME STATS'!F2346+'GAME STATS'!F2409+'GAME STATS'!F2472+'GAME STATS'!F2535+'GAME STATS'!F2598+'GAME STATS'!F2661+'GAME STATS'!F2724+'GAME STATS'!F2787+'GAME STATS'!F2850+'GAME STATS'!F2913+'GAME STATS'!F2976+'GAME STATS'!F3039+'GAME STATS'!F3102</f>
        <v>0</v>
      </c>
      <c r="G13" s="730"/>
      <c r="H13" s="727">
        <f>'GAME STATS'!G15+'GAME STATS'!G78+'GAME STATS'!G141+'GAME STATS'!G204+'GAME STATS'!G267+'GAME STATS'!G330+'GAME STATS'!G393+'GAME STATS'!G456+'GAME STATS'!G519+'GAME STATS'!G582+'GAME STATS'!G645+'GAME STATS'!G708+'GAME STATS'!G771+'GAME STATS'!G834+'GAME STATS'!G897+'GAME STATS'!G960+'GAME STATS'!G1023+'GAME STATS'!G1086+'GAME STATS'!G1149+'GAME STATS'!G1212+'GAME STATS'!G1275+'GAME STATS'!G1338+'GAME STATS'!G1401+'GAME STATS'!G1464+'GAME STATS'!G1527+'GAME STATS'!G1590+'GAME STATS'!G1653+'GAME STATS'!G1716+'GAME STATS'!G1779+'GAME STATS'!G1842+'GAME STATS'!G1905+'GAME STATS'!G1968+'GAME STATS'!G2031+'GAME STATS'!G2094+'GAME STATS'!G2157+'GAME STATS'!G2220+'GAME STATS'!G2283+'GAME STATS'!G2346+'GAME STATS'!G2409+'GAME STATS'!G2472+'GAME STATS'!G2535+'GAME STATS'!G2598+'GAME STATS'!G2661+'GAME STATS'!G2724+'GAME STATS'!G2787+'GAME STATS'!G2850+'GAME STATS'!G2913+'GAME STATS'!G2976+'GAME STATS'!G3039+'GAME STATS'!G3102</f>
        <v>0</v>
      </c>
      <c r="I13" s="728"/>
      <c r="J13" s="732">
        <f>'GAME STATS'!H15+'GAME STATS'!H78+'GAME STATS'!H141+'GAME STATS'!H204+'GAME STATS'!H267+'GAME STATS'!H330+'GAME STATS'!H393+'GAME STATS'!H456+'GAME STATS'!H519+'GAME STATS'!H582+'GAME STATS'!H645+'GAME STATS'!H708+'GAME STATS'!H771+'GAME STATS'!H834+'GAME STATS'!H897+'GAME STATS'!H960+'GAME STATS'!H1023+'GAME STATS'!H1086+'GAME STATS'!H1149+'GAME STATS'!H1212+'GAME STATS'!H1275+'GAME STATS'!H1338+'GAME STATS'!H1401+'GAME STATS'!H1464+'GAME STATS'!H1527+'GAME STATS'!H1590+'GAME STATS'!H1653+'GAME STATS'!H1716+'GAME STATS'!H1779+'GAME STATS'!H1842+'GAME STATS'!H1905+'GAME STATS'!H1968+'GAME STATS'!H2031+'GAME STATS'!H2094+'GAME STATS'!H2157+'GAME STATS'!H2220+'GAME STATS'!H2283+'GAME STATS'!H2346+'GAME STATS'!H2409+'GAME STATS'!H2472+'GAME STATS'!H2535+'GAME STATS'!H2598+'GAME STATS'!H2661+'GAME STATS'!H2724+'GAME STATS'!H2787+'GAME STATS'!H2850+'GAME STATS'!H2913+'GAME STATS'!H2976+'GAME STATS'!H3039+'GAME STATS'!H3102</f>
        <v>0</v>
      </c>
      <c r="K13" s="729">
        <f>'GAME STATS'!J15+'GAME STATS'!J78+'GAME STATS'!J141+'GAME STATS'!J204+'GAME STATS'!J267+'GAME STATS'!J330+'GAME STATS'!J393+'GAME STATS'!J456+'GAME STATS'!J519+'GAME STATS'!J582+'GAME STATS'!J645+'GAME STATS'!J708+'GAME STATS'!J771+'GAME STATS'!J834+'GAME STATS'!J897+'GAME STATS'!J960+'GAME STATS'!J1023+'GAME STATS'!J1086+'GAME STATS'!J1149+'GAME STATS'!J1212+'GAME STATS'!J1275+'GAME STATS'!J1338+'GAME STATS'!J1401+'GAME STATS'!J1464+'GAME STATS'!J1527+'GAME STATS'!J1590+'GAME STATS'!J1653+'GAME STATS'!J1716+'GAME STATS'!J1779+'GAME STATS'!J1842+'GAME STATS'!J1905+'GAME STATS'!J1968+'GAME STATS'!J2031+'GAME STATS'!J2094+'GAME STATS'!J2157+'GAME STATS'!J2220+'GAME STATS'!J2283+'GAME STATS'!J2346+'GAME STATS'!J2409+'GAME STATS'!J2472+'GAME STATS'!J2535+'GAME STATS'!J2598+'GAME STATS'!J2661+'GAME STATS'!J2724+'GAME STATS'!J2787+'GAME STATS'!J2850+'GAME STATS'!J2913+'GAME STATS'!J2976+'GAME STATS'!J3039+'GAME STATS'!J3102</f>
        <v>0</v>
      </c>
      <c r="L13" s="731"/>
      <c r="M13" s="741">
        <f>'GAME STATS'!L15+'GAME STATS'!L78+'GAME STATS'!L141+'GAME STATS'!L204+'GAME STATS'!L267+'GAME STATS'!L330+'GAME STATS'!L393+'GAME STATS'!L456+'GAME STATS'!L519+'GAME STATS'!L582+'GAME STATS'!L645+'GAME STATS'!L708+'GAME STATS'!L771+'GAME STATS'!L834+'GAME STATS'!L897+'GAME STATS'!L960+'GAME STATS'!L1023+'GAME STATS'!L1086+'GAME STATS'!L1149+'GAME STATS'!L1212+'GAME STATS'!L1275+'GAME STATS'!L1338+'GAME STATS'!L1401+'GAME STATS'!L1464+'GAME STATS'!L1527+'GAME STATS'!L1590+'GAME STATS'!L1653+'GAME STATS'!L1716+'GAME STATS'!L1779+'GAME STATS'!L1842+'GAME STATS'!L1905+'GAME STATS'!L1968+'GAME STATS'!L2031+'GAME STATS'!L2094+'GAME STATS'!L2157+'GAME STATS'!L2220+'GAME STATS'!L2283+'GAME STATS'!L2346+'GAME STATS'!L2409+'GAME STATS'!L2472+'GAME STATS'!L2535+'GAME STATS'!L2598+'GAME STATS'!L2661+'GAME STATS'!L2724+'GAME STATS'!L2787+'GAME STATS'!L2850+'GAME STATS'!L2913+'GAME STATS'!L2976+'GAME STATS'!L3039+'GAME STATS'!L3102</f>
        <v>0</v>
      </c>
      <c r="N13" s="735"/>
      <c r="O13" s="924">
        <f>K13+M13</f>
        <v>0</v>
      </c>
      <c r="P13" s="925"/>
      <c r="Q13" s="729">
        <f>'GAME STATS'!P15+'GAME STATS'!P78+'GAME STATS'!P141+'GAME STATS'!P204+'GAME STATS'!P267+'GAME STATS'!P330+'GAME STATS'!P393+'GAME STATS'!P456+'GAME STATS'!P519+'GAME STATS'!P582+'GAME STATS'!P645+'GAME STATS'!P708+'GAME STATS'!P771+'GAME STATS'!P834+'GAME STATS'!P897+'GAME STATS'!P960+'GAME STATS'!P1023+'GAME STATS'!P1086+'GAME STATS'!P1149+'GAME STATS'!P1212+'GAME STATS'!P1275+'GAME STATS'!P1338+'GAME STATS'!P1401+'GAME STATS'!P1464+'GAME STATS'!P1527+'GAME STATS'!P1590+'GAME STATS'!P1653+'GAME STATS'!P1716+'GAME STATS'!P1779+'GAME STATS'!P1842+'GAME STATS'!P1905+'GAME STATS'!P1968+'GAME STATS'!P2031+'GAME STATS'!P2094+'GAME STATS'!P2157+'GAME STATS'!P2220+'GAME STATS'!P2283+'GAME STATS'!P2346+'GAME STATS'!P2409+'GAME STATS'!P2472+'GAME STATS'!P2535+'GAME STATS'!P2598+'GAME STATS'!P2661+'GAME STATS'!P2724+'GAME STATS'!P2787+'GAME STATS'!P2850+'GAME STATS'!P2913+'GAME STATS'!P2976+'GAME STATS'!P3039+'GAME STATS'!P3102</f>
        <v>0</v>
      </c>
      <c r="R13" s="731"/>
      <c r="S13" s="741">
        <f>'GAME STATS'!R15+'GAME STATS'!R78+'GAME STATS'!R141+'GAME STATS'!R204+'GAME STATS'!R267+'GAME STATS'!R330+'GAME STATS'!R393+'GAME STATS'!R456+'GAME STATS'!R519+'GAME STATS'!R582+'GAME STATS'!R645+'GAME STATS'!R708+'GAME STATS'!R771+'GAME STATS'!R834+'GAME STATS'!R897+'GAME STATS'!R960+'GAME STATS'!R1023+'GAME STATS'!R1086+'GAME STATS'!R1149+'GAME STATS'!R1212+'GAME STATS'!R1275+'GAME STATS'!R1338+'GAME STATS'!R1401+'GAME STATS'!R1464+'GAME STATS'!R1527+'GAME STATS'!R1590+'GAME STATS'!R1653+'GAME STATS'!R1716+'GAME STATS'!R1779+'GAME STATS'!R1842+'GAME STATS'!R1905+'GAME STATS'!R1968+'GAME STATS'!R2031+'GAME STATS'!R2094+'GAME STATS'!R2157+'GAME STATS'!R2220+'GAME STATS'!R2283+'GAME STATS'!R2346+'GAME STATS'!R2409+'GAME STATS'!R2472+'GAME STATS'!R2535+'GAME STATS'!R2598+'GAME STATS'!R2661+'GAME STATS'!R2724+'GAME STATS'!R2787+'GAME STATS'!R2850+'GAME STATS'!R2913+'GAME STATS'!R2976+'GAME STATS'!R3039+'GAME STATS'!R3102</f>
        <v>0</v>
      </c>
      <c r="T13" s="730"/>
      <c r="U13" s="924">
        <f t="shared" ref="U13:U54" si="0">S13-Q13</f>
        <v>0</v>
      </c>
      <c r="V13" s="925"/>
      <c r="W13" s="732">
        <f>'GAME STATS'!V15+'GAME STATS'!V78+'GAME STATS'!V141+'GAME STATS'!V204+'GAME STATS'!V267+'GAME STATS'!V330+'GAME STATS'!V393+'GAME STATS'!V456+'GAME STATS'!V519+'GAME STATS'!V582+'GAME STATS'!V645+'GAME STATS'!V708+'GAME STATS'!V771+'GAME STATS'!V834+'GAME STATS'!V897+'GAME STATS'!V960+'GAME STATS'!V1023+'GAME STATS'!V1086+'GAME STATS'!V1149+'GAME STATS'!V1212+'GAME STATS'!V1275+'GAME STATS'!V1338+'GAME STATS'!V1401+'GAME STATS'!V1464+'GAME STATS'!V1527+'GAME STATS'!V1590+'GAME STATS'!V1653+'GAME STATS'!U1716+'GAME STATS'!U1779+'GAME STATS'!U1842+'GAME STATS'!U1905+'GAME STATS'!U1968+'GAME STATS'!U2031+'GAME STATS'!U2094+'GAME STATS'!V2157+'GAME STATS'!V2220+'GAME STATS'!V2283+'GAME STATS'!V2346+'GAME STATS'!V2409+'GAME STATS'!V2472+'GAME STATS'!V2535+'GAME STATS'!V2598+'GAME STATS'!V2661+'GAME STATS'!V2724+'GAME STATS'!V2787+'GAME STATS'!V2850+'GAME STATS'!V2913+'GAME STATS'!V2976+'GAME STATS'!V3039+'GAME STATS'!V3102</f>
        <v>0</v>
      </c>
      <c r="X13" s="732">
        <f>'GAME STATS'!X15+'GAME STATS'!X78+'GAME STATS'!X141+'GAME STATS'!X204+'GAME STATS'!X267+'GAME STATS'!X330+'GAME STATS'!X393+'GAME STATS'!X456+'GAME STATS'!X519+'GAME STATS'!X582+'GAME STATS'!X645+'GAME STATS'!X708+'GAME STATS'!X771+'GAME STATS'!X834+'GAME STATS'!X897+'GAME STATS'!X960+'GAME STATS'!X1023+'GAME STATS'!X1086+'GAME STATS'!X1149+'GAME STATS'!X1212+'GAME STATS'!X1275+'GAME STATS'!X1338+'GAME STATS'!X1401+'GAME STATS'!X1464+'GAME STATS'!X1527+'GAME STATS'!X1590+'GAME STATS'!X1653+'GAME STATS'!V1716+'GAME STATS'!V1779+'GAME STATS'!V1842+'GAME STATS'!V1905+'GAME STATS'!V1968+'GAME STATS'!V2031+'GAME STATS'!V2094+'GAME STATS'!X2157+'GAME STATS'!X2220+'GAME STATS'!X2283+'GAME STATS'!X2346+'GAME STATS'!X2409+'GAME STATS'!X2472+'GAME STATS'!X2535+'GAME STATS'!X2598+'GAME STATS'!X2661+'GAME STATS'!X2724+'GAME STATS'!X2787+'GAME STATS'!X2850+'GAME STATS'!X2913+'GAME STATS'!X2976+'GAME STATS'!X3039+'GAME STATS'!X3102</f>
        <v>0</v>
      </c>
      <c r="Y13" s="727">
        <f>'GAME STATS'!Z15+'GAME STATS'!Z78+'GAME STATS'!Z141+'GAME STATS'!Z204+'GAME STATS'!Z267+'GAME STATS'!Z330+'GAME STATS'!Z393+'GAME STATS'!Z456+'GAME STATS'!Z519+'GAME STATS'!Z582+'GAME STATS'!Z645+'GAME STATS'!Z708+'GAME STATS'!Z771+'GAME STATS'!Z834+'GAME STATS'!Z897+'GAME STATS'!Z960+'GAME STATS'!Z1023+'GAME STATS'!Z1086+'GAME STATS'!Z1149+'GAME STATS'!Z1212+'GAME STATS'!Z1275+'GAME STATS'!Z1338+'GAME STATS'!Z1401+'GAME STATS'!Z1464+'GAME STATS'!Z1527+'GAME STATS'!Z1590+'GAME STATS'!Z1653+'GAME STATS'!W1716+'GAME STATS'!W1779+'GAME STATS'!W1842+'GAME STATS'!W1905+'GAME STATS'!W1968+'GAME STATS'!W2031+'GAME STATS'!W2094+'GAME STATS'!Z2157+'GAME STATS'!Z2220+'GAME STATS'!Z2283+'GAME STATS'!Z2346+'GAME STATS'!Z2409+'GAME STATS'!Z2472+'GAME STATS'!Z2535+'GAME STATS'!Z2598+'GAME STATS'!Z2661+'GAME STATS'!Z2724+'GAME STATS'!Z2787+'GAME STATS'!Z2850+'GAME STATS'!Z2913+'GAME STATS'!Z2976+'GAME STATS'!Z3039+'GAME STATS'!Z3102</f>
        <v>0</v>
      </c>
      <c r="Z13" s="728"/>
      <c r="AA13" s="729">
        <f>'GAME STATS'!AB15+'GAME STATS'!AB78+'GAME STATS'!AB141+'GAME STATS'!AB204+'GAME STATS'!AB267+'GAME STATS'!AB330+'GAME STATS'!AB393+'GAME STATS'!AB456+'GAME STATS'!AB519+'GAME STATS'!AB582+'GAME STATS'!AB645+'GAME STATS'!AB708+'GAME STATS'!AB771+'GAME STATS'!AB834+'GAME STATS'!AB897+'GAME STATS'!AB960+'GAME STATS'!AB1023+'GAME STATS'!AB1086+'GAME STATS'!AB1149+'GAME STATS'!AB1212+'GAME STATS'!AB1275+'GAME STATS'!AB1338+'GAME STATS'!AB1401+'GAME STATS'!AB1464+'GAME STATS'!AB1527+'GAME STATS'!AB1590+'GAME STATS'!AB1653+'GAME STATS'!AB1716+'GAME STATS'!AB1779+'GAME STATS'!AB1842+'GAME STATS'!AB1905+'GAME STATS'!AB1968+'GAME STATS'!AB2031+'GAME STATS'!AB2094+'GAME STATS'!AB2157+'GAME STATS'!AB2220+'GAME STATS'!AB2283+'GAME STATS'!AB2346+'GAME STATS'!AB2409+'GAME STATS'!AB2472+'GAME STATS'!AB2535+'GAME STATS'!AB2598+'GAME STATS'!AB2661+'GAME STATS'!AB2724+'GAME STATS'!AB2787+'GAME STATS'!AB2850+'GAME STATS'!AB2913+'GAME STATS'!AB2976+'GAME STATS'!AB3039+'GAME STATS'!AB3102</f>
        <v>0</v>
      </c>
      <c r="AB13" s="731"/>
      <c r="AC13" s="734">
        <f>'GAME STATS'!AD15+'GAME STATS'!AD78+'GAME STATS'!AD141+'GAME STATS'!AD204+'GAME STATS'!AD267+'GAME STATS'!AD330+'GAME STATS'!AD393+'GAME STATS'!AD456+'GAME STATS'!AD519+'GAME STATS'!AD582+'GAME STATS'!AD645+'GAME STATS'!AD708+'GAME STATS'!AD771+'GAME STATS'!AD834+'GAME STATS'!AD897+'GAME STATS'!AD960+'GAME STATS'!AD1023+'GAME STATS'!AD1086+'GAME STATS'!AD1149+'GAME STATS'!AD1212+'GAME STATS'!AD1275+'GAME STATS'!AD1338+'GAME STATS'!AD1401+'GAME STATS'!AD1464+'GAME STATS'!AD1527+'GAME STATS'!AD1590+'GAME STATS'!AD1653+'GAME STATS'!AD1716+'GAME STATS'!AD1779+'GAME STATS'!AD1842+'GAME STATS'!AD1905+'GAME STATS'!AD1968+'GAME STATS'!AD2031+'GAME STATS'!AD2094+'GAME STATS'!AD2157+'GAME STATS'!AD2220+'GAME STATS'!AD2283+'GAME STATS'!AD2346+'GAME STATS'!AD2409+'GAME STATS'!AD2472+'GAME STATS'!AD2535+'GAME STATS'!AD2598+'GAME STATS'!AD2661+'GAME STATS'!AD2724+'GAME STATS'!AD2787+'GAME STATS'!AD2850+'GAME STATS'!AD2913+'GAME STATS'!AD2976+'GAME STATS'!AD3039+'GAME STATS'!AD3102</f>
        <v>0</v>
      </c>
      <c r="AD13" s="735"/>
      <c r="AE13" s="736">
        <f>IF(AA13=0,0,(AC13/AA13)*100)</f>
        <v>0</v>
      </c>
      <c r="AF13" s="737"/>
      <c r="AG13" s="729">
        <f>'GAME STATS'!AH15+'GAME STATS'!AH78+'GAME STATS'!AH141+'GAME STATS'!AH204+'GAME STATS'!AH267+'GAME STATS'!AH330+'GAME STATS'!AH393+'GAME STATS'!AH456+'GAME STATS'!AH519+'GAME STATS'!AH582+'GAME STATS'!AH645+'GAME STATS'!AH708+'GAME STATS'!AH771+'GAME STATS'!AH834+'GAME STATS'!AH897+'GAME STATS'!AH960+'GAME STATS'!AH1023+'GAME STATS'!AH1086+'GAME STATS'!AH1149+'GAME STATS'!AH1212+'GAME STATS'!AH1275+'GAME STATS'!AH1338+'GAME STATS'!AH1401+'GAME STATS'!AH1464+'GAME STATS'!AH1527+'GAME STATS'!AH1590+'GAME STATS'!AH1653+'GAME STATS'!AH1716+'GAME STATS'!AH1779+'GAME STATS'!AH1842+'GAME STATS'!AH1905+'GAME STATS'!AH1968+'GAME STATS'!AH2031+'GAME STATS'!AH2094+'GAME STATS'!AH2157+'GAME STATS'!AH2220+'GAME STATS'!AH2283+'GAME STATS'!AH2346+'GAME STATS'!AH2409+'GAME STATS'!AH2472+'GAME STATS'!AH2535+'GAME STATS'!AH2598+'GAME STATS'!AH2661+'GAME STATS'!AH2724+'GAME STATS'!AH2787+'GAME STATS'!AH2850+'GAME STATS'!AH2913+'GAME STATS'!AH2976+'GAME STATS'!AH3039+'GAME STATS'!AH3102</f>
        <v>0</v>
      </c>
      <c r="AH13" s="731"/>
      <c r="AI13" s="741">
        <f>'GAME STATS'!AJ15+'GAME STATS'!AJ78+'GAME STATS'!AJ141+'GAME STATS'!AJ204+'GAME STATS'!AJ267+'GAME STATS'!AJ330+'GAME STATS'!AJ393+'GAME STATS'!AJ456+'GAME STATS'!AJ519+'GAME STATS'!AJ582+'GAME STATS'!AJ645+'GAME STATS'!AJ708+'GAME STATS'!AJ771+'GAME STATS'!AJ834+'GAME STATS'!AJ897+'GAME STATS'!AJ960+'GAME STATS'!AJ1023+'GAME STATS'!AJ1086+'GAME STATS'!AJ1149+'GAME STATS'!AJ1212+'GAME STATS'!AJ1275+'GAME STATS'!AJ1338+'GAME STATS'!AJ1401+'GAME STATS'!AJ1464+'GAME STATS'!AJ1527+'GAME STATS'!AJ1590+'GAME STATS'!AJ1653+'GAME STATS'!AJ1716+'GAME STATS'!AJ1779+'GAME STATS'!AJ1842+'GAME STATS'!AJ1905+'GAME STATS'!AJ1968+'GAME STATS'!AJ2031+'GAME STATS'!AJ2094+'GAME STATS'!AJ2157+'GAME STATS'!AJ2220+'GAME STATS'!AJ2283+'GAME STATS'!AJ2346+'GAME STATS'!AJ2409+'GAME STATS'!AJ2472+'GAME STATS'!AJ2535+'GAME STATS'!AJ2598+'GAME STATS'!AJ2661+'GAME STATS'!AJ2724+'GAME STATS'!AJ2787+'GAME STATS'!AJ2850+'GAME STATS'!AJ2913+'GAME STATS'!AJ2976+'GAME STATS'!AJ3039+'GAME STATS'!AJ3102</f>
        <v>0</v>
      </c>
      <c r="AJ13" s="735"/>
      <c r="AK13" s="736">
        <f>IF(AG13=0,0,(AI13/AG13)*100)</f>
        <v>0</v>
      </c>
      <c r="AL13" s="737"/>
      <c r="AM13" s="729">
        <f>'GAME STATS'!AN15+'GAME STATS'!AN78+'GAME STATS'!AN141+'GAME STATS'!AN204+'GAME STATS'!AN267+'GAME STATS'!AN330+'GAME STATS'!AN393+'GAME STATS'!AN456+'GAME STATS'!AN519+'GAME STATS'!AN582+'GAME STATS'!AN645+'GAME STATS'!AN708+'GAME STATS'!AN771+'GAME STATS'!AN834+'GAME STATS'!AN897+'GAME STATS'!AN960+'GAME STATS'!AN1023+'GAME STATS'!AN1086+'GAME STATS'!AN1149+'GAME STATS'!AN1212+'GAME STATS'!AN1275+'GAME STATS'!AN1338+'GAME STATS'!AN1401+'GAME STATS'!AN1464+'GAME STATS'!AN1527+'GAME STATS'!AN1590+'GAME STATS'!AN1653+'GAME STATS'!AN1716+'GAME STATS'!AN1779+'GAME STATS'!AN1842+'GAME STATS'!AN1905+'GAME STATS'!AN1968+'GAME STATS'!AN2031+'GAME STATS'!AN2094+'GAME STATS'!AN2157+'GAME STATS'!AN2220+'GAME STATS'!AN2283+'GAME STATS'!AN2346+'GAME STATS'!AN2409+'GAME STATS'!AN2472+'GAME STATS'!AN2535+'GAME STATS'!AN2598+'GAME STATS'!AN2661+'GAME STATS'!AN2724+'GAME STATS'!AN2787+'GAME STATS'!AN2850+'GAME STATS'!AN2913+'GAME STATS'!AN2976+'GAME STATS'!AN3039+'GAME STATS'!AN3102</f>
        <v>0</v>
      </c>
      <c r="AN13" s="731"/>
      <c r="AO13" s="741">
        <f>'GAME STATS'!AP15+'GAME STATS'!AP78+'GAME STATS'!AP141+'GAME STATS'!AP204+'GAME STATS'!AP267+'GAME STATS'!AP330+'GAME STATS'!AP393+'GAME STATS'!AP456+'GAME STATS'!AP519+'GAME STATS'!AP582+'GAME STATS'!AP645+'GAME STATS'!AP708+'GAME STATS'!AP771+'GAME STATS'!AP834+'GAME STATS'!AP897+'GAME STATS'!AP960+'GAME STATS'!AP1023+'GAME STATS'!AP1086+'GAME STATS'!AP1149+'GAME STATS'!AP1212+'GAME STATS'!AP1275+'GAME STATS'!AP1338+'GAME STATS'!AP1401+'GAME STATS'!AP1464+'GAME STATS'!AP1527+'GAME STATS'!AP1590+'GAME STATS'!AP1653+'GAME STATS'!AP1716+'GAME STATS'!AP1779+'GAME STATS'!AP1842+'GAME STATS'!AP1905+'GAME STATS'!AP1968+'GAME STATS'!AP2031+'GAME STATS'!AP2094+'GAME STATS'!AP2157+'GAME STATS'!AP2220+'GAME STATS'!AP2283+'GAME STATS'!AP2346+'GAME STATS'!AP2409+'GAME STATS'!AP2472+'GAME STATS'!AP2535+'GAME STATS'!AP2598+'GAME STATS'!AP2661+'GAME STATS'!AP2724+'GAME STATS'!AP2787+'GAME STATS'!AP2850+'GAME STATS'!AP2913+'GAME STATS'!AP2976+'GAME STATS'!AP3039+'GAME STATS'!AP3102</f>
        <v>0</v>
      </c>
      <c r="AP13" s="735"/>
      <c r="AQ13" s="736">
        <f>IF(AM13=0,0,(AO13/AM13)*100)</f>
        <v>0</v>
      </c>
      <c r="AR13" s="737"/>
      <c r="AS13" s="729">
        <f>AA13+AG13+AM13</f>
        <v>0</v>
      </c>
      <c r="AT13" s="731"/>
      <c r="AU13" s="741">
        <f>AC13+AI13+AO13</f>
        <v>0</v>
      </c>
      <c r="AV13" s="735"/>
      <c r="AW13" s="736">
        <f>IF(AS13=0,0,(AU13/AS13)*100)</f>
        <v>0</v>
      </c>
      <c r="AX13" s="737"/>
      <c r="AY13" s="729">
        <f>'GAME STATS'!AZ15+'GAME STATS'!AZ78+'GAME STATS'!AZ141+'GAME STATS'!AZ204+'GAME STATS'!AZ267+'GAME STATS'!AZ330+'GAME STATS'!AZ393+'GAME STATS'!AZ456+'GAME STATS'!AZ519+'GAME STATS'!AZ582+'GAME STATS'!AZ645+'GAME STATS'!AZ708+'GAME STATS'!AZ771+'GAME STATS'!AZ834+'GAME STATS'!AZ897+'GAME STATS'!AZ960+'GAME STATS'!AZ1023+'GAME STATS'!AZ1086+'GAME STATS'!AZ1149+'GAME STATS'!AZ1212+'GAME STATS'!AZ1275+'GAME STATS'!AZ1338+'GAME STATS'!AZ1401+'GAME STATS'!AZ1464+'GAME STATS'!AZ1527+'GAME STATS'!AZ1590+'GAME STATS'!AZ1653+'GAME STATS'!AZ1716+'GAME STATS'!AZ1779+'GAME STATS'!AZ1842+'GAME STATS'!AZ1905+'GAME STATS'!AZ1968+'GAME STATS'!AZ2031+'GAME STATS'!AZ2094+'GAME STATS'!AZ2157+'GAME STATS'!AZ2220+'GAME STATS'!AZ2283+'GAME STATS'!AZ2346+'GAME STATS'!AZ2409+'GAME STATS'!AZ2472+'GAME STATS'!AZ2535+'GAME STATS'!AZ2598+'GAME STATS'!AZ2661+'GAME STATS'!AZ2724+'GAME STATS'!AZ2787+'GAME STATS'!AZ2850+'GAME STATS'!AZ2913+'GAME STATS'!AZ2976+'GAME STATS'!AZ3039+'GAME STATS'!AZ3102</f>
        <v>0</v>
      </c>
      <c r="AZ13" s="731"/>
      <c r="BA13" s="741">
        <f>'GAME STATS'!BB15+'GAME STATS'!BB78+'GAME STATS'!BB141+'GAME STATS'!BB204+'GAME STATS'!BB267+'GAME STATS'!BB330+'GAME STATS'!BB393+'GAME STATS'!BB456+'GAME STATS'!BB519+'GAME STATS'!BB582+'GAME STATS'!BB645+'GAME STATS'!BB708+'GAME STATS'!BB771+'GAME STATS'!BB834+'GAME STATS'!BB897+'GAME STATS'!BB960+'GAME STATS'!BB1023+'GAME STATS'!BB1086+'GAME STATS'!BB1149+'GAME STATS'!BB1212+'GAME STATS'!BB1275+'GAME STATS'!BB1338+'GAME STATS'!BB1401+'GAME STATS'!BB1464+'GAME STATS'!BB1527+'GAME STATS'!BB1590+'GAME STATS'!BB1653+'GAME STATS'!BB1716+'GAME STATS'!BB1779+'GAME STATS'!BB1842+'GAME STATS'!BB1905+'GAME STATS'!BB1968+'GAME STATS'!BB2031+'GAME STATS'!BB2094+'GAME STATS'!BB2157+'GAME STATS'!BB2220+'GAME STATS'!BB2283+'GAME STATS'!BB2346+'GAME STATS'!BB2409+'GAME STATS'!BB2472+'GAME STATS'!BB2535+'GAME STATS'!BB2598+'GAME STATS'!BB2661+'GAME STATS'!BB2724+'GAME STATS'!BB2787+'GAME STATS'!BB2850+'GAME STATS'!BB2913+'GAME STATS'!BB2976+'GAME STATS'!BB3039+'GAME STATS'!BB3102</f>
        <v>0</v>
      </c>
      <c r="BB13" s="735"/>
      <c r="BC13" s="736">
        <f>IF(AY13=0,0,(BA13/AY13)*100)</f>
        <v>0</v>
      </c>
      <c r="BD13" s="737"/>
      <c r="BE13" s="729">
        <f>AA13+AG13+AM13+AY13</f>
        <v>0</v>
      </c>
      <c r="BF13" s="731"/>
      <c r="BG13" s="741">
        <f>AC13+AI13+AO13+BA13</f>
        <v>0</v>
      </c>
      <c r="BH13" s="735"/>
      <c r="BI13" s="736">
        <f>IF(BE13=0,0,(BG13/BE13)*100)</f>
        <v>0</v>
      </c>
      <c r="BJ13" s="737"/>
      <c r="BK13" s="909">
        <f>(AC13*2)+(AI13*2)+(AO13*3)+BA13</f>
        <v>0</v>
      </c>
      <c r="BL13" s="910"/>
      <c r="BM13" s="911"/>
      <c r="BN13" s="116"/>
      <c r="BO13" s="116"/>
    </row>
    <row r="14" spans="1:67" ht="24.95" customHeight="1">
      <c r="A14" s="116"/>
      <c r="B14" s="819"/>
      <c r="C14" s="768" t="str">
        <f>IF(ROSTER!D$12="","",ROSTER!D$12)</f>
        <v/>
      </c>
      <c r="D14" s="769"/>
      <c r="E14" s="770"/>
      <c r="F14" s="729"/>
      <c r="G14" s="730"/>
      <c r="H14" s="725"/>
      <c r="I14" s="726"/>
      <c r="J14" s="732"/>
      <c r="K14" s="729"/>
      <c r="L14" s="731"/>
      <c r="M14" s="741"/>
      <c r="N14" s="735"/>
      <c r="O14" s="924" t="s">
        <v>14</v>
      </c>
      <c r="P14" s="925"/>
      <c r="Q14" s="729"/>
      <c r="R14" s="731"/>
      <c r="S14" s="741"/>
      <c r="T14" s="730"/>
      <c r="U14" s="924" t="s">
        <v>14</v>
      </c>
      <c r="V14" s="925"/>
      <c r="W14" s="732"/>
      <c r="X14" s="732"/>
      <c r="Y14" s="723"/>
      <c r="Z14" s="724"/>
      <c r="AA14" s="729"/>
      <c r="AB14" s="731"/>
      <c r="AC14" s="734"/>
      <c r="AD14" s="735"/>
      <c r="AE14" s="736"/>
      <c r="AF14" s="737"/>
      <c r="AG14" s="729"/>
      <c r="AH14" s="731"/>
      <c r="AI14" s="741"/>
      <c r="AJ14" s="735"/>
      <c r="AK14" s="736"/>
      <c r="AL14" s="737"/>
      <c r="AM14" s="729"/>
      <c r="AN14" s="731"/>
      <c r="AO14" s="741"/>
      <c r="AP14" s="735"/>
      <c r="AQ14" s="736"/>
      <c r="AR14" s="737"/>
      <c r="AS14" s="729"/>
      <c r="AT14" s="731"/>
      <c r="AU14" s="741"/>
      <c r="AV14" s="735"/>
      <c r="AW14" s="736"/>
      <c r="AX14" s="737"/>
      <c r="AY14" s="729"/>
      <c r="AZ14" s="731"/>
      <c r="BA14" s="741"/>
      <c r="BB14" s="735"/>
      <c r="BC14" s="736"/>
      <c r="BD14" s="737"/>
      <c r="BE14" s="729"/>
      <c r="BF14" s="731"/>
      <c r="BG14" s="741"/>
      <c r="BH14" s="735"/>
      <c r="BI14" s="736"/>
      <c r="BJ14" s="737"/>
      <c r="BK14" s="909"/>
      <c r="BL14" s="910"/>
      <c r="BM14" s="911"/>
      <c r="BN14" s="116"/>
      <c r="BO14" s="116"/>
    </row>
    <row r="15" spans="1:67" ht="24.95" customHeight="1">
      <c r="A15" s="116"/>
      <c r="B15" s="818" t="str">
        <f>IF(ROSTER!B14="","",ROSTER!B14)</f>
        <v/>
      </c>
      <c r="C15" s="771" t="str">
        <f>IF(ROSTER!C$14="","",ROSTER!C$14)</f>
        <v/>
      </c>
      <c r="D15" s="772"/>
      <c r="E15" s="773"/>
      <c r="F15" s="729">
        <f>'GAME STATS'!F17+'GAME STATS'!F80+'GAME STATS'!F143+'GAME STATS'!F206+'GAME STATS'!F269+'GAME STATS'!F332+'GAME STATS'!F395+'GAME STATS'!F458+'GAME STATS'!F521+'GAME STATS'!F584+'GAME STATS'!F647+'GAME STATS'!F710+'GAME STATS'!F773+'GAME STATS'!F836+'GAME STATS'!F899+'GAME STATS'!F962+'GAME STATS'!F1025+'GAME STATS'!F1088+'GAME STATS'!F1151+'GAME STATS'!F1214+'GAME STATS'!F1277+'GAME STATS'!F1340+'GAME STATS'!F1403+'GAME STATS'!F1466+'GAME STATS'!F1529+'GAME STATS'!F1592+'GAME STATS'!F1655+'GAME STATS'!F1718+'GAME STATS'!F1781+'GAME STATS'!F1844+'GAME STATS'!F1907+'GAME STATS'!F1970+'GAME STATS'!F2033+'GAME STATS'!F2096+'GAME STATS'!F2159+'GAME STATS'!F2222+'GAME STATS'!F2285+'GAME STATS'!F2348+'GAME STATS'!F2411+'GAME STATS'!F2474+'GAME STATS'!F2537+'GAME STATS'!F2600+'GAME STATS'!F2663+'GAME STATS'!F2726+'GAME STATS'!F2789+'GAME STATS'!F2852+'GAME STATS'!F2915+'GAME STATS'!F2978+'GAME STATS'!F3041+'GAME STATS'!F3104</f>
        <v>0</v>
      </c>
      <c r="G15" s="730"/>
      <c r="H15" s="727">
        <f>'GAME STATS'!G17+'GAME STATS'!G80+'GAME STATS'!G143+'GAME STATS'!G206+'GAME STATS'!G269+'GAME STATS'!G332+'GAME STATS'!G395+'GAME STATS'!G458+'GAME STATS'!G521+'GAME STATS'!G584+'GAME STATS'!G647+'GAME STATS'!G710+'GAME STATS'!G773+'GAME STATS'!G836+'GAME STATS'!G899+'GAME STATS'!G962+'GAME STATS'!G1025+'GAME STATS'!G1088+'GAME STATS'!G1151+'GAME STATS'!G1214+'GAME STATS'!G1277+'GAME STATS'!G1340+'GAME STATS'!G1403+'GAME STATS'!G1466+'GAME STATS'!G1529+'GAME STATS'!G1592+'GAME STATS'!G1655+'GAME STATS'!G1718+'GAME STATS'!G1781+'GAME STATS'!G1844+'GAME STATS'!G1907+'GAME STATS'!G1970+'GAME STATS'!G2033+'GAME STATS'!G2096+'GAME STATS'!G2159+'GAME STATS'!G2222+'GAME STATS'!G2285+'GAME STATS'!G2348+'GAME STATS'!G2411+'GAME STATS'!G2474+'GAME STATS'!G2537+'GAME STATS'!G2600+'GAME STATS'!G2663+'GAME STATS'!G2726+'GAME STATS'!G2789+'GAME STATS'!G2852+'GAME STATS'!G2915+'GAME STATS'!G2978+'GAME STATS'!G3041+'GAME STATS'!G3104</f>
        <v>0</v>
      </c>
      <c r="I15" s="728"/>
      <c r="J15" s="732">
        <f>'GAME STATS'!H17+'GAME STATS'!H80+'GAME STATS'!H143+'GAME STATS'!H206+'GAME STATS'!H269+'GAME STATS'!H332+'GAME STATS'!H395+'GAME STATS'!H458+'GAME STATS'!H521+'GAME STATS'!H584+'GAME STATS'!H647+'GAME STATS'!H710+'GAME STATS'!H773+'GAME STATS'!H836+'GAME STATS'!H899+'GAME STATS'!H962+'GAME STATS'!H1025+'GAME STATS'!H1088+'GAME STATS'!H1151+'GAME STATS'!H1214+'GAME STATS'!H1277+'GAME STATS'!H1340+'GAME STATS'!H1403+'GAME STATS'!H1466+'GAME STATS'!H1529+'GAME STATS'!H1592+'GAME STATS'!H1655+'GAME STATS'!H1718+'GAME STATS'!H1781+'GAME STATS'!H1844+'GAME STATS'!H1907+'GAME STATS'!H1970+'GAME STATS'!H2033+'GAME STATS'!H2096+'GAME STATS'!H2159+'GAME STATS'!H2222+'GAME STATS'!H2285+'GAME STATS'!H2348+'GAME STATS'!H2411+'GAME STATS'!H2474+'GAME STATS'!H2537+'GAME STATS'!H2600+'GAME STATS'!H2663+'GAME STATS'!H2726+'GAME STATS'!H2789+'GAME STATS'!H2852+'GAME STATS'!H2915+'GAME STATS'!H2978+'GAME STATS'!H3041+'GAME STATS'!H3104</f>
        <v>0</v>
      </c>
      <c r="K15" s="729">
        <f>'GAME STATS'!J17+'GAME STATS'!J80+'GAME STATS'!J143+'GAME STATS'!J206+'GAME STATS'!J269+'GAME STATS'!J332+'GAME STATS'!J395+'GAME STATS'!J458+'GAME STATS'!J521+'GAME STATS'!J584+'GAME STATS'!J647+'GAME STATS'!J710+'GAME STATS'!J773+'GAME STATS'!J836+'GAME STATS'!J899+'GAME STATS'!J962+'GAME STATS'!J1025+'GAME STATS'!J1088+'GAME STATS'!J1151+'GAME STATS'!J1214+'GAME STATS'!J1277+'GAME STATS'!J1340+'GAME STATS'!J1403+'GAME STATS'!J1466+'GAME STATS'!J1529+'GAME STATS'!J1592+'GAME STATS'!J1655+'GAME STATS'!J1718+'GAME STATS'!J1781+'GAME STATS'!J1844+'GAME STATS'!J1907+'GAME STATS'!J1970+'GAME STATS'!J2033+'GAME STATS'!J2096+'GAME STATS'!J2159+'GAME STATS'!J2222+'GAME STATS'!J2285+'GAME STATS'!J2348+'GAME STATS'!J2411+'GAME STATS'!J2474+'GAME STATS'!J2537+'GAME STATS'!J2600+'GAME STATS'!J2663+'GAME STATS'!J2726+'GAME STATS'!J2789+'GAME STATS'!J2852+'GAME STATS'!J2915+'GAME STATS'!J2978+'GAME STATS'!J3041+'GAME STATS'!J3104</f>
        <v>0</v>
      </c>
      <c r="L15" s="731"/>
      <c r="M15" s="741">
        <f>'GAME STATS'!L17+'GAME STATS'!L80+'GAME STATS'!L143+'GAME STATS'!L206+'GAME STATS'!L269+'GAME STATS'!L332+'GAME STATS'!L395+'GAME STATS'!L458+'GAME STATS'!L521+'GAME STATS'!L584+'GAME STATS'!L647+'GAME STATS'!L710+'GAME STATS'!L773+'GAME STATS'!L836+'GAME STATS'!L899+'GAME STATS'!L962+'GAME STATS'!L1025+'GAME STATS'!L1088+'GAME STATS'!L1151+'GAME STATS'!L1214+'GAME STATS'!L1277+'GAME STATS'!L1340+'GAME STATS'!L1403+'GAME STATS'!L1466+'GAME STATS'!L1529+'GAME STATS'!L1592+'GAME STATS'!L1655+'GAME STATS'!L1718+'GAME STATS'!L1781+'GAME STATS'!L1844+'GAME STATS'!L1907+'GAME STATS'!L1970+'GAME STATS'!L2033+'GAME STATS'!L2096+'GAME STATS'!L2159+'GAME STATS'!L2222+'GAME STATS'!L2285+'GAME STATS'!L2348+'GAME STATS'!L2411+'GAME STATS'!L2474+'GAME STATS'!L2537+'GAME STATS'!L2600+'GAME STATS'!L2663+'GAME STATS'!L2726+'GAME STATS'!L2789+'GAME STATS'!L2852+'GAME STATS'!L2915+'GAME STATS'!L2978+'GAME STATS'!L3041+'GAME STATS'!L3104</f>
        <v>0</v>
      </c>
      <c r="N15" s="735"/>
      <c r="O15" s="924">
        <f>K15+M15</f>
        <v>0</v>
      </c>
      <c r="P15" s="925"/>
      <c r="Q15" s="729">
        <f>'GAME STATS'!P17+'GAME STATS'!P80+'GAME STATS'!P143+'GAME STATS'!P206+'GAME STATS'!P269+'GAME STATS'!P332+'GAME STATS'!P395+'GAME STATS'!P458+'GAME STATS'!P521+'GAME STATS'!P584+'GAME STATS'!P647+'GAME STATS'!P710+'GAME STATS'!P773+'GAME STATS'!P836+'GAME STATS'!P899+'GAME STATS'!P962+'GAME STATS'!P1025+'GAME STATS'!P1088+'GAME STATS'!P1151+'GAME STATS'!P1214+'GAME STATS'!P1277+'GAME STATS'!P1340+'GAME STATS'!P1403+'GAME STATS'!P1466+'GAME STATS'!P1529+'GAME STATS'!P1592+'GAME STATS'!P1655+'GAME STATS'!P1718+'GAME STATS'!P1781+'GAME STATS'!P1844+'GAME STATS'!P1907+'GAME STATS'!P1970+'GAME STATS'!P2033+'GAME STATS'!P2096+'GAME STATS'!P2159+'GAME STATS'!P2222+'GAME STATS'!P2285+'GAME STATS'!P2348+'GAME STATS'!P2411+'GAME STATS'!P2474+'GAME STATS'!P2537+'GAME STATS'!P2600+'GAME STATS'!P2663+'GAME STATS'!P2726+'GAME STATS'!P2789+'GAME STATS'!P2852+'GAME STATS'!P2915+'GAME STATS'!P2978+'GAME STATS'!P3041+'GAME STATS'!P3104</f>
        <v>0</v>
      </c>
      <c r="R15" s="731"/>
      <c r="S15" s="741">
        <f>'GAME STATS'!R17+'GAME STATS'!R80+'GAME STATS'!R143+'GAME STATS'!R206+'GAME STATS'!R269+'GAME STATS'!R332+'GAME STATS'!R395+'GAME STATS'!R458+'GAME STATS'!R521+'GAME STATS'!R584+'GAME STATS'!R647+'GAME STATS'!R710+'GAME STATS'!R773+'GAME STATS'!R836+'GAME STATS'!R899+'GAME STATS'!R962+'GAME STATS'!R1025+'GAME STATS'!R1088+'GAME STATS'!R1151+'GAME STATS'!R1214+'GAME STATS'!R1277+'GAME STATS'!R1340+'GAME STATS'!R1403+'GAME STATS'!R1466+'GAME STATS'!R1529+'GAME STATS'!R1592+'GAME STATS'!R1655+'GAME STATS'!R1718+'GAME STATS'!R1781+'GAME STATS'!R1844+'GAME STATS'!R1907+'GAME STATS'!R1970+'GAME STATS'!R2033+'GAME STATS'!R2096+'GAME STATS'!R2159+'GAME STATS'!R2222+'GAME STATS'!R2285+'GAME STATS'!R2348+'GAME STATS'!R2411+'GAME STATS'!R2474+'GAME STATS'!R2537+'GAME STATS'!R2600+'GAME STATS'!R2663+'GAME STATS'!R2726+'GAME STATS'!R2789+'GAME STATS'!R2852+'GAME STATS'!R2915+'GAME STATS'!R2978+'GAME STATS'!R3041+'GAME STATS'!R3104</f>
        <v>0</v>
      </c>
      <c r="T15" s="730"/>
      <c r="U15" s="924">
        <f t="shared" ref="U15:U54" si="1">S15-Q15</f>
        <v>0</v>
      </c>
      <c r="V15" s="925"/>
      <c r="W15" s="732">
        <f>'GAME STATS'!V17+'GAME STATS'!V80+'GAME STATS'!V143+'GAME STATS'!V206+'GAME STATS'!V269+'GAME STATS'!V332+'GAME STATS'!V395+'GAME STATS'!V458+'GAME STATS'!V521+'GAME STATS'!V584+'GAME STATS'!V647+'GAME STATS'!V710+'GAME STATS'!V773+'GAME STATS'!V836+'GAME STATS'!V899+'GAME STATS'!V962+'GAME STATS'!V1025+'GAME STATS'!V1088+'GAME STATS'!V1151+'GAME STATS'!V1214+'GAME STATS'!V1277+'GAME STATS'!V1340+'GAME STATS'!V1403+'GAME STATS'!V1466+'GAME STATS'!V1529+'GAME STATS'!V1592+'GAME STATS'!V1655+'GAME STATS'!U1718+'GAME STATS'!U1781+'GAME STATS'!U1844+'GAME STATS'!U1907+'GAME STATS'!U1970+'GAME STATS'!U2033+'GAME STATS'!U2096+'GAME STATS'!V2159+'GAME STATS'!V2222+'GAME STATS'!V2285+'GAME STATS'!V2348+'GAME STATS'!V2411+'GAME STATS'!V2474+'GAME STATS'!V2537+'GAME STATS'!V2600+'GAME STATS'!V2663+'GAME STATS'!V2726+'GAME STATS'!V2789+'GAME STATS'!V2852+'GAME STATS'!V2915+'GAME STATS'!V2978+'GAME STATS'!V3041+'GAME STATS'!V3104</f>
        <v>0</v>
      </c>
      <c r="X15" s="732">
        <f>'GAME STATS'!X17+'GAME STATS'!X80+'GAME STATS'!X143+'GAME STATS'!X206+'GAME STATS'!X269+'GAME STATS'!X332+'GAME STATS'!X395+'GAME STATS'!X458+'GAME STATS'!X521+'GAME STATS'!X584+'GAME STATS'!X647+'GAME STATS'!X710+'GAME STATS'!X773+'GAME STATS'!X836+'GAME STATS'!X899+'GAME STATS'!X962+'GAME STATS'!X1025+'GAME STATS'!X1088+'GAME STATS'!X1151+'GAME STATS'!X1214+'GAME STATS'!X1277+'GAME STATS'!X1340+'GAME STATS'!X1403+'GAME STATS'!X1466+'GAME STATS'!X1529+'GAME STATS'!X1592+'GAME STATS'!X1655+'GAME STATS'!V1718+'GAME STATS'!V1781+'GAME STATS'!V1844+'GAME STATS'!V1907+'GAME STATS'!V1970+'GAME STATS'!V2033+'GAME STATS'!V2096+'GAME STATS'!X2159+'GAME STATS'!X2222+'GAME STATS'!X2285+'GAME STATS'!X2348+'GAME STATS'!X2411+'GAME STATS'!X2474+'GAME STATS'!X2537+'GAME STATS'!X2600+'GAME STATS'!X2663+'GAME STATS'!X2726+'GAME STATS'!X2789+'GAME STATS'!X2852+'GAME STATS'!X2915+'GAME STATS'!X2978+'GAME STATS'!X3041+'GAME STATS'!X3104</f>
        <v>0</v>
      </c>
      <c r="Y15" s="727">
        <f>'GAME STATS'!Z17+'GAME STATS'!Z80+'GAME STATS'!Z143+'GAME STATS'!Z206+'GAME STATS'!Z269+'GAME STATS'!Z332+'GAME STATS'!Z395+'GAME STATS'!Z458+'GAME STATS'!Z521+'GAME STATS'!Z584+'GAME STATS'!Z647+'GAME STATS'!Z710+'GAME STATS'!Z773+'GAME STATS'!Z836+'GAME STATS'!Z899+'GAME STATS'!Z962+'GAME STATS'!Z1025+'GAME STATS'!Z1088+'GAME STATS'!Z1151+'GAME STATS'!Z1214+'GAME STATS'!Z1277+'GAME STATS'!Z1340+'GAME STATS'!Z1403+'GAME STATS'!Z1466+'GAME STATS'!Z1529+'GAME STATS'!Z1592+'GAME STATS'!Z1655+'GAME STATS'!W1718+'GAME STATS'!W1781+'GAME STATS'!W1844+'GAME STATS'!W1907+'GAME STATS'!W1970+'GAME STATS'!W2033+'GAME STATS'!W2096+'GAME STATS'!Z2159+'GAME STATS'!Z2222+'GAME STATS'!Z2285+'GAME STATS'!Z2348+'GAME STATS'!Z2411+'GAME STATS'!Z2474+'GAME STATS'!Z2537+'GAME STATS'!Z2600+'GAME STATS'!Z2663+'GAME STATS'!Z2726+'GAME STATS'!Z2789+'GAME STATS'!Z2852+'GAME STATS'!Z2915+'GAME STATS'!Z2978+'GAME STATS'!Z3041+'GAME STATS'!Z3104</f>
        <v>0</v>
      </c>
      <c r="Z15" s="728"/>
      <c r="AA15" s="729">
        <f>'GAME STATS'!AB17+'GAME STATS'!AB80+'GAME STATS'!AB143+'GAME STATS'!AB206+'GAME STATS'!AB269+'GAME STATS'!AB332+'GAME STATS'!AB395+'GAME STATS'!AB458+'GAME STATS'!AB521+'GAME STATS'!AB584+'GAME STATS'!AB647+'GAME STATS'!AB710+'GAME STATS'!AB773+'GAME STATS'!AB836+'GAME STATS'!AB899+'GAME STATS'!AB962+'GAME STATS'!AB1025+'GAME STATS'!AB1088+'GAME STATS'!AB1151+'GAME STATS'!AB1214+'GAME STATS'!AB1277+'GAME STATS'!AB1340+'GAME STATS'!AB1403+'GAME STATS'!AB1466+'GAME STATS'!AB1529+'GAME STATS'!AB1592+'GAME STATS'!AB1655+'GAME STATS'!AB1718+'GAME STATS'!AB1781+'GAME STATS'!AB1844+'GAME STATS'!AB1907+'GAME STATS'!AB1970+'GAME STATS'!AB2033+'GAME STATS'!AB2096+'GAME STATS'!AB2159+'GAME STATS'!AB2222+'GAME STATS'!AB2285+'GAME STATS'!AB2348+'GAME STATS'!AB2411+'GAME STATS'!AB2474+'GAME STATS'!AB2537+'GAME STATS'!AB2600+'GAME STATS'!AB2663+'GAME STATS'!AB2726+'GAME STATS'!AB2789+'GAME STATS'!AB2852+'GAME STATS'!AB2915+'GAME STATS'!AB2978+'GAME STATS'!AB3041+'GAME STATS'!AB3104</f>
        <v>0</v>
      </c>
      <c r="AB15" s="731"/>
      <c r="AC15" s="734">
        <f>'GAME STATS'!AD17+'GAME STATS'!AD80+'GAME STATS'!AD143+'GAME STATS'!AD206+'GAME STATS'!AD269+'GAME STATS'!AD332+'GAME STATS'!AD395+'GAME STATS'!AD458+'GAME STATS'!AD521+'GAME STATS'!AD584+'GAME STATS'!AD647+'GAME STATS'!AD710+'GAME STATS'!AD773+'GAME STATS'!AD836+'GAME STATS'!AD899+'GAME STATS'!AD962+'GAME STATS'!AD1025+'GAME STATS'!AD1088+'GAME STATS'!AD1151+'GAME STATS'!AD1214+'GAME STATS'!AD1277+'GAME STATS'!AD1340+'GAME STATS'!AD1403+'GAME STATS'!AD1466+'GAME STATS'!AD1529+'GAME STATS'!AD1592+'GAME STATS'!AD1655+'GAME STATS'!AD1718+'GAME STATS'!AD1781+'GAME STATS'!AD1844+'GAME STATS'!AD1907+'GAME STATS'!AD1970+'GAME STATS'!AD2033+'GAME STATS'!AD2096+'GAME STATS'!AD2159+'GAME STATS'!AD2222+'GAME STATS'!AD2285+'GAME STATS'!AD2348+'GAME STATS'!AD2411+'GAME STATS'!AD2474+'GAME STATS'!AD2537+'GAME STATS'!AD2600+'GAME STATS'!AD2663+'GAME STATS'!AD2726+'GAME STATS'!AD2789+'GAME STATS'!AD2852+'GAME STATS'!AD2915+'GAME STATS'!AD2978+'GAME STATS'!AD3041+'GAME STATS'!AD3104</f>
        <v>0</v>
      </c>
      <c r="AD15" s="735"/>
      <c r="AE15" s="736">
        <f>IF(AA15=0,0,(AC15/AA15)*100)</f>
        <v>0</v>
      </c>
      <c r="AF15" s="737"/>
      <c r="AG15" s="729">
        <f>'GAME STATS'!AH17+'GAME STATS'!AH80+'GAME STATS'!AH143+'GAME STATS'!AH206+'GAME STATS'!AH269+'GAME STATS'!AH332+'GAME STATS'!AH395+'GAME STATS'!AH458+'GAME STATS'!AH521+'GAME STATS'!AH584+'GAME STATS'!AH647+'GAME STATS'!AH710+'GAME STATS'!AH773+'GAME STATS'!AH836+'GAME STATS'!AH899+'GAME STATS'!AH962+'GAME STATS'!AH1025+'GAME STATS'!AH1088+'GAME STATS'!AH1151+'GAME STATS'!AH1214+'GAME STATS'!AH1277+'GAME STATS'!AH1340+'GAME STATS'!AH1403+'GAME STATS'!AH1466+'GAME STATS'!AH1529+'GAME STATS'!AH1592+'GAME STATS'!AH1655+'GAME STATS'!AH1718+'GAME STATS'!AH1781+'GAME STATS'!AH1844+'GAME STATS'!AH1907+'GAME STATS'!AH1970+'GAME STATS'!AH2033+'GAME STATS'!AH2096+'GAME STATS'!AH2159+'GAME STATS'!AH2222+'GAME STATS'!AH2285+'GAME STATS'!AH2348+'GAME STATS'!AH2411+'GAME STATS'!AH2474+'GAME STATS'!AH2537+'GAME STATS'!AH2600+'GAME STATS'!AH2663+'GAME STATS'!AH2726+'GAME STATS'!AH2789+'GAME STATS'!AH2852+'GAME STATS'!AH2915+'GAME STATS'!AH2978+'GAME STATS'!AH3041+'GAME STATS'!AH3104</f>
        <v>0</v>
      </c>
      <c r="AH15" s="731"/>
      <c r="AI15" s="741">
        <f>'GAME STATS'!AJ17+'GAME STATS'!AJ80+'GAME STATS'!AJ143+'GAME STATS'!AJ206+'GAME STATS'!AJ269+'GAME STATS'!AJ332+'GAME STATS'!AJ395+'GAME STATS'!AJ458+'GAME STATS'!AJ521+'GAME STATS'!AJ584+'GAME STATS'!AJ647+'GAME STATS'!AJ710+'GAME STATS'!AJ773+'GAME STATS'!AJ836+'GAME STATS'!AJ899+'GAME STATS'!AJ962+'GAME STATS'!AJ1025+'GAME STATS'!AJ1088+'GAME STATS'!AJ1151+'GAME STATS'!AJ1214+'GAME STATS'!AJ1277+'GAME STATS'!AJ1340+'GAME STATS'!AJ1403+'GAME STATS'!AJ1466+'GAME STATS'!AJ1529+'GAME STATS'!AJ1592+'GAME STATS'!AJ1655+'GAME STATS'!AJ1718+'GAME STATS'!AJ1781+'GAME STATS'!AJ1844+'GAME STATS'!AJ1907+'GAME STATS'!AJ1970+'GAME STATS'!AJ2033+'GAME STATS'!AJ2096+'GAME STATS'!AJ2159+'GAME STATS'!AJ2222+'GAME STATS'!AJ2285+'GAME STATS'!AJ2348+'GAME STATS'!AJ2411+'GAME STATS'!AJ2474+'GAME STATS'!AJ2537+'GAME STATS'!AJ2600+'GAME STATS'!AJ2663+'GAME STATS'!AJ2726+'GAME STATS'!AJ2789+'GAME STATS'!AJ2852+'GAME STATS'!AJ2915+'GAME STATS'!AJ2978+'GAME STATS'!AJ3041+'GAME STATS'!AJ3104</f>
        <v>0</v>
      </c>
      <c r="AJ15" s="735"/>
      <c r="AK15" s="736">
        <f>IF(AG15=0,0,(AI15/AG15)*100)</f>
        <v>0</v>
      </c>
      <c r="AL15" s="737"/>
      <c r="AM15" s="729">
        <f>'GAME STATS'!AN17+'GAME STATS'!AN80+'GAME STATS'!AN143+'GAME STATS'!AN206+'GAME STATS'!AN269+'GAME STATS'!AN332+'GAME STATS'!AN395+'GAME STATS'!AN458+'GAME STATS'!AN521+'GAME STATS'!AN584+'GAME STATS'!AN647+'GAME STATS'!AN710+'GAME STATS'!AN773+'GAME STATS'!AN836+'GAME STATS'!AN899+'GAME STATS'!AN962+'GAME STATS'!AN1025+'GAME STATS'!AN1088+'GAME STATS'!AN1151+'GAME STATS'!AN1214+'GAME STATS'!AN1277+'GAME STATS'!AN1340+'GAME STATS'!AN1403+'GAME STATS'!AN1466+'GAME STATS'!AN1529+'GAME STATS'!AN1592+'GAME STATS'!AN1655+'GAME STATS'!AN1718+'GAME STATS'!AN1781+'GAME STATS'!AN1844+'GAME STATS'!AN1907+'GAME STATS'!AN1970+'GAME STATS'!AN2033+'GAME STATS'!AN2096+'GAME STATS'!AN2159+'GAME STATS'!AN2222+'GAME STATS'!AN2285+'GAME STATS'!AN2348+'GAME STATS'!AN2411+'GAME STATS'!AN2474+'GAME STATS'!AN2537+'GAME STATS'!AN2600+'GAME STATS'!AN2663+'GAME STATS'!AN2726+'GAME STATS'!AN2789+'GAME STATS'!AN2852+'GAME STATS'!AN2915+'GAME STATS'!AN2978+'GAME STATS'!AN3041+'GAME STATS'!AN3104</f>
        <v>0</v>
      </c>
      <c r="AN15" s="731"/>
      <c r="AO15" s="741">
        <f>'GAME STATS'!AP17+'GAME STATS'!AP80+'GAME STATS'!AP143+'GAME STATS'!AP206+'GAME STATS'!AP269+'GAME STATS'!AP332+'GAME STATS'!AP395+'GAME STATS'!AP458+'GAME STATS'!AP521+'GAME STATS'!AP584+'GAME STATS'!AP647+'GAME STATS'!AP710+'GAME STATS'!AP773+'GAME STATS'!AP836+'GAME STATS'!AP899+'GAME STATS'!AP962+'GAME STATS'!AP1025+'GAME STATS'!AP1088+'GAME STATS'!AP1151+'GAME STATS'!AP1214+'GAME STATS'!AP1277+'GAME STATS'!AP1340+'GAME STATS'!AP1403+'GAME STATS'!AP1466+'GAME STATS'!AP1529+'GAME STATS'!AP1592+'GAME STATS'!AP1655+'GAME STATS'!AP1718+'GAME STATS'!AP1781+'GAME STATS'!AP1844+'GAME STATS'!AP1907+'GAME STATS'!AP1970+'GAME STATS'!AP2033+'GAME STATS'!AP2096+'GAME STATS'!AP2159+'GAME STATS'!AP2222+'GAME STATS'!AP2285+'GAME STATS'!AP2348+'GAME STATS'!AP2411+'GAME STATS'!AP2474+'GAME STATS'!AP2537+'GAME STATS'!AP2600+'GAME STATS'!AP2663+'GAME STATS'!AP2726+'GAME STATS'!AP2789+'GAME STATS'!AP2852+'GAME STATS'!AP2915+'GAME STATS'!AP2978+'GAME STATS'!AP3041+'GAME STATS'!AP3104</f>
        <v>0</v>
      </c>
      <c r="AP15" s="735"/>
      <c r="AQ15" s="736">
        <f>IF(AM15=0,0,(AO15/AM15)*100)</f>
        <v>0</v>
      </c>
      <c r="AR15" s="737"/>
      <c r="AS15" s="729">
        <f>AA15+AG15+AM15</f>
        <v>0</v>
      </c>
      <c r="AT15" s="731"/>
      <c r="AU15" s="741">
        <f>AC15+AI15+AO15</f>
        <v>0</v>
      </c>
      <c r="AV15" s="735"/>
      <c r="AW15" s="736">
        <f>IF(AS15=0,0,(AU15/AS15)*100)</f>
        <v>0</v>
      </c>
      <c r="AX15" s="737"/>
      <c r="AY15" s="729">
        <f>'GAME STATS'!AZ17+'GAME STATS'!AZ80+'GAME STATS'!AZ143+'GAME STATS'!AZ206+'GAME STATS'!AZ269+'GAME STATS'!AZ332+'GAME STATS'!AZ395+'GAME STATS'!AZ458+'GAME STATS'!AZ521+'GAME STATS'!AZ584+'GAME STATS'!AZ647+'GAME STATS'!AZ710+'GAME STATS'!AZ773+'GAME STATS'!AZ836+'GAME STATS'!AZ899+'GAME STATS'!AZ962+'GAME STATS'!AZ1025+'GAME STATS'!AZ1088+'GAME STATS'!AZ1151+'GAME STATS'!AZ1214+'GAME STATS'!AZ1277+'GAME STATS'!AZ1340+'GAME STATS'!AZ1403+'GAME STATS'!AZ1466+'GAME STATS'!AZ1529+'GAME STATS'!AZ1592+'GAME STATS'!AZ1655+'GAME STATS'!AZ1718+'GAME STATS'!AZ1781+'GAME STATS'!AZ1844+'GAME STATS'!AZ1907+'GAME STATS'!AZ1970+'GAME STATS'!AZ2033+'GAME STATS'!AZ2096+'GAME STATS'!AZ2159+'GAME STATS'!AZ2222+'GAME STATS'!AZ2285+'GAME STATS'!AZ2348+'GAME STATS'!AZ2411+'GAME STATS'!AZ2474+'GAME STATS'!AZ2537+'GAME STATS'!AZ2600+'GAME STATS'!AZ2663+'GAME STATS'!AZ2726+'GAME STATS'!AZ2789+'GAME STATS'!AZ2852+'GAME STATS'!AZ2915+'GAME STATS'!AZ2978+'GAME STATS'!AZ3041+'GAME STATS'!AZ3104</f>
        <v>0</v>
      </c>
      <c r="AZ15" s="731"/>
      <c r="BA15" s="741">
        <f>'GAME STATS'!BB17+'GAME STATS'!BB80+'GAME STATS'!BB143+'GAME STATS'!BB206+'GAME STATS'!BB269+'GAME STATS'!BB332+'GAME STATS'!BB395+'GAME STATS'!BB458+'GAME STATS'!BB521+'GAME STATS'!BB584+'GAME STATS'!BB647+'GAME STATS'!BB710+'GAME STATS'!BB773+'GAME STATS'!BB836+'GAME STATS'!BB899+'GAME STATS'!BB962+'GAME STATS'!BB1025+'GAME STATS'!BB1088+'GAME STATS'!BB1151+'GAME STATS'!BB1214+'GAME STATS'!BB1277+'GAME STATS'!BB1340+'GAME STATS'!BB1403+'GAME STATS'!BB1466+'GAME STATS'!BB1529+'GAME STATS'!BB1592+'GAME STATS'!BB1655+'GAME STATS'!BB1718+'GAME STATS'!BB1781+'GAME STATS'!BB1844+'GAME STATS'!BB1907+'GAME STATS'!BB1970+'GAME STATS'!BB2033+'GAME STATS'!BB2096+'GAME STATS'!BB2159+'GAME STATS'!BB2222+'GAME STATS'!BB2285+'GAME STATS'!BB2348+'GAME STATS'!BB2411+'GAME STATS'!BB2474+'GAME STATS'!BB2537+'GAME STATS'!BB2600+'GAME STATS'!BB2663+'GAME STATS'!BB2726+'GAME STATS'!BB2789+'GAME STATS'!BB2852+'GAME STATS'!BB2915+'GAME STATS'!BB2978+'GAME STATS'!BB3041+'GAME STATS'!BB3104</f>
        <v>0</v>
      </c>
      <c r="BB15" s="735"/>
      <c r="BC15" s="736">
        <f>IF(AY15=0,0,(BA15/AY15)*100)</f>
        <v>0</v>
      </c>
      <c r="BD15" s="737"/>
      <c r="BE15" s="729">
        <f>AA15+AG15+AM15+AY15</f>
        <v>0</v>
      </c>
      <c r="BF15" s="731"/>
      <c r="BG15" s="741">
        <f>AC15+AI15+AO15+BA15</f>
        <v>0</v>
      </c>
      <c r="BH15" s="735"/>
      <c r="BI15" s="736">
        <f>IF(BE15=0,0,(BG15/BE15)*100)</f>
        <v>0</v>
      </c>
      <c r="BJ15" s="737"/>
      <c r="BK15" s="909">
        <f>(AC15*2)+(AI15*2)+(AO15*3)+BA15</f>
        <v>0</v>
      </c>
      <c r="BL15" s="910"/>
      <c r="BM15" s="911"/>
      <c r="BN15" s="116"/>
      <c r="BO15" s="116"/>
    </row>
    <row r="16" spans="1:67" ht="24.95" customHeight="1">
      <c r="A16" s="116"/>
      <c r="B16" s="819"/>
      <c r="C16" s="768" t="str">
        <f>IF(ROSTER!D$14="","",ROSTER!D$14)</f>
        <v/>
      </c>
      <c r="D16" s="769"/>
      <c r="E16" s="770"/>
      <c r="F16" s="729"/>
      <c r="G16" s="730"/>
      <c r="H16" s="725"/>
      <c r="I16" s="726"/>
      <c r="J16" s="732"/>
      <c r="K16" s="729"/>
      <c r="L16" s="731"/>
      <c r="M16" s="741"/>
      <c r="N16" s="735"/>
      <c r="O16" s="924" t="s">
        <v>14</v>
      </c>
      <c r="P16" s="925"/>
      <c r="Q16" s="729"/>
      <c r="R16" s="731"/>
      <c r="S16" s="741"/>
      <c r="T16" s="730"/>
      <c r="U16" s="924" t="s">
        <v>14</v>
      </c>
      <c r="V16" s="925"/>
      <c r="W16" s="732"/>
      <c r="X16" s="732"/>
      <c r="Y16" s="723"/>
      <c r="Z16" s="724"/>
      <c r="AA16" s="729"/>
      <c r="AB16" s="731"/>
      <c r="AC16" s="734"/>
      <c r="AD16" s="735"/>
      <c r="AE16" s="736"/>
      <c r="AF16" s="737"/>
      <c r="AG16" s="729"/>
      <c r="AH16" s="731"/>
      <c r="AI16" s="741"/>
      <c r="AJ16" s="735"/>
      <c r="AK16" s="736"/>
      <c r="AL16" s="737"/>
      <c r="AM16" s="729"/>
      <c r="AN16" s="731"/>
      <c r="AO16" s="741"/>
      <c r="AP16" s="735"/>
      <c r="AQ16" s="736"/>
      <c r="AR16" s="737"/>
      <c r="AS16" s="729"/>
      <c r="AT16" s="731"/>
      <c r="AU16" s="741"/>
      <c r="AV16" s="735"/>
      <c r="AW16" s="736"/>
      <c r="AX16" s="737"/>
      <c r="AY16" s="729"/>
      <c r="AZ16" s="731"/>
      <c r="BA16" s="741"/>
      <c r="BB16" s="735"/>
      <c r="BC16" s="736"/>
      <c r="BD16" s="737"/>
      <c r="BE16" s="729"/>
      <c r="BF16" s="731"/>
      <c r="BG16" s="741"/>
      <c r="BH16" s="735"/>
      <c r="BI16" s="736"/>
      <c r="BJ16" s="737"/>
      <c r="BK16" s="909"/>
      <c r="BL16" s="910"/>
      <c r="BM16" s="911"/>
      <c r="BN16" s="116"/>
      <c r="BO16" s="116"/>
    </row>
    <row r="17" spans="1:67" ht="24.95" customHeight="1">
      <c r="A17" s="116"/>
      <c r="B17" s="818" t="str">
        <f>IF(ROSTER!B16="","",ROSTER!B16)</f>
        <v/>
      </c>
      <c r="C17" s="771" t="str">
        <f>IF(ROSTER!C$16="","",ROSTER!C$16)</f>
        <v/>
      </c>
      <c r="D17" s="772"/>
      <c r="E17" s="773"/>
      <c r="F17" s="729">
        <f>'GAME STATS'!F19+'GAME STATS'!F82+'GAME STATS'!F145+'GAME STATS'!F208+'GAME STATS'!F271+'GAME STATS'!F334+'GAME STATS'!F397+'GAME STATS'!F460+'GAME STATS'!F523+'GAME STATS'!F586+'GAME STATS'!F649+'GAME STATS'!F712+'GAME STATS'!F775+'GAME STATS'!F838+'GAME STATS'!F901+'GAME STATS'!F964+'GAME STATS'!F1027+'GAME STATS'!F1090+'GAME STATS'!F1153+'GAME STATS'!F1216+'GAME STATS'!F1279+'GAME STATS'!F1342+'GAME STATS'!F1405+'GAME STATS'!F1468+'GAME STATS'!F1531+'GAME STATS'!F1594+'GAME STATS'!F1657+'GAME STATS'!F1720+'GAME STATS'!F1783+'GAME STATS'!F1846+'GAME STATS'!F1909+'GAME STATS'!F1972+'GAME STATS'!F2035+'GAME STATS'!F2098+'GAME STATS'!F2161+'GAME STATS'!F2224+'GAME STATS'!F2287+'GAME STATS'!F2350+'GAME STATS'!F2413+'GAME STATS'!F2476+'GAME STATS'!F2539+'GAME STATS'!F2602+'GAME STATS'!F2665+'GAME STATS'!F2728+'GAME STATS'!F2791+'GAME STATS'!F2854+'GAME STATS'!F2917+'GAME STATS'!F2980+'GAME STATS'!F3043+'GAME STATS'!F3106</f>
        <v>0</v>
      </c>
      <c r="G17" s="730"/>
      <c r="H17" s="727">
        <f>'GAME STATS'!G19+'GAME STATS'!G82+'GAME STATS'!G145+'GAME STATS'!G208+'GAME STATS'!G271+'GAME STATS'!G334+'GAME STATS'!G397+'GAME STATS'!G460+'GAME STATS'!G523+'GAME STATS'!G586+'GAME STATS'!G649+'GAME STATS'!G712+'GAME STATS'!G775+'GAME STATS'!G838+'GAME STATS'!G901+'GAME STATS'!G964+'GAME STATS'!G1027+'GAME STATS'!G1090+'GAME STATS'!G1153+'GAME STATS'!G1216+'GAME STATS'!G1279+'GAME STATS'!G1342+'GAME STATS'!G1405+'GAME STATS'!G1468+'GAME STATS'!G1531+'GAME STATS'!G1594+'GAME STATS'!G1657+'GAME STATS'!G1720+'GAME STATS'!G1783+'GAME STATS'!G1846+'GAME STATS'!G1909+'GAME STATS'!G1972+'GAME STATS'!G2035+'GAME STATS'!G2098+'GAME STATS'!G2161+'GAME STATS'!G2224+'GAME STATS'!G2287+'GAME STATS'!G2350+'GAME STATS'!G2413+'GAME STATS'!G2476+'GAME STATS'!G2539+'GAME STATS'!G2602+'GAME STATS'!G2665+'GAME STATS'!G2728+'GAME STATS'!G2791+'GAME STATS'!G2854+'GAME STATS'!G2917+'GAME STATS'!G2980+'GAME STATS'!G3043+'GAME STATS'!G3106</f>
        <v>0</v>
      </c>
      <c r="I17" s="728"/>
      <c r="J17" s="732">
        <f>'GAME STATS'!H19+'GAME STATS'!H82+'GAME STATS'!H145+'GAME STATS'!H208+'GAME STATS'!H271+'GAME STATS'!H334+'GAME STATS'!H397+'GAME STATS'!H460+'GAME STATS'!H523+'GAME STATS'!H586+'GAME STATS'!H649+'GAME STATS'!H712+'GAME STATS'!H775+'GAME STATS'!H838+'GAME STATS'!H901+'GAME STATS'!H964+'GAME STATS'!H1027+'GAME STATS'!H1090+'GAME STATS'!H1153+'GAME STATS'!H1216+'GAME STATS'!H1279+'GAME STATS'!H1342+'GAME STATS'!H1405+'GAME STATS'!H1468+'GAME STATS'!H1531+'GAME STATS'!H1594+'GAME STATS'!H1657+'GAME STATS'!H1720+'GAME STATS'!H1783+'GAME STATS'!H1846+'GAME STATS'!H1909+'GAME STATS'!H1972+'GAME STATS'!H2035+'GAME STATS'!H2098+'GAME STATS'!H2161+'GAME STATS'!H2224+'GAME STATS'!H2287+'GAME STATS'!H2350+'GAME STATS'!H2413+'GAME STATS'!H2476+'GAME STATS'!H2539+'GAME STATS'!H2602+'GAME STATS'!H2665+'GAME STATS'!H2728+'GAME STATS'!H2791+'GAME STATS'!H2854+'GAME STATS'!H2917+'GAME STATS'!H2980+'GAME STATS'!H3043+'GAME STATS'!H3106</f>
        <v>0</v>
      </c>
      <c r="K17" s="729">
        <f>'GAME STATS'!J19+'GAME STATS'!J82+'GAME STATS'!J145+'GAME STATS'!J208+'GAME STATS'!J271+'GAME STATS'!J334+'GAME STATS'!J397+'GAME STATS'!J460+'GAME STATS'!J523+'GAME STATS'!J586+'GAME STATS'!J649+'GAME STATS'!J712+'GAME STATS'!J775+'GAME STATS'!J838+'GAME STATS'!J901+'GAME STATS'!J964+'GAME STATS'!J1027+'GAME STATS'!J1090+'GAME STATS'!J1153+'GAME STATS'!J1216+'GAME STATS'!J1279+'GAME STATS'!J1342+'GAME STATS'!J1405+'GAME STATS'!J1468+'GAME STATS'!J1531+'GAME STATS'!J1594+'GAME STATS'!J1657+'GAME STATS'!J1720+'GAME STATS'!J1783+'GAME STATS'!J1846+'GAME STATS'!J1909+'GAME STATS'!J1972+'GAME STATS'!J2035+'GAME STATS'!J2098+'GAME STATS'!J2161+'GAME STATS'!J2224+'GAME STATS'!J2287+'GAME STATS'!J2350+'GAME STATS'!J2413+'GAME STATS'!J2476+'GAME STATS'!J2539+'GAME STATS'!J2602+'GAME STATS'!J2665+'GAME STATS'!J2728+'GAME STATS'!J2791+'GAME STATS'!J2854+'GAME STATS'!J2917+'GAME STATS'!J2980+'GAME STATS'!J3043+'GAME STATS'!J3106</f>
        <v>0</v>
      </c>
      <c r="L17" s="731"/>
      <c r="M17" s="741">
        <f>'GAME STATS'!L19+'GAME STATS'!L82+'GAME STATS'!L145+'GAME STATS'!L208+'GAME STATS'!L271+'GAME STATS'!L334+'GAME STATS'!L397+'GAME STATS'!L460+'GAME STATS'!L523+'GAME STATS'!L586+'GAME STATS'!L649+'GAME STATS'!L712+'GAME STATS'!L775+'GAME STATS'!L838+'GAME STATS'!L901+'GAME STATS'!L964+'GAME STATS'!L1027+'GAME STATS'!L1090+'GAME STATS'!L1153+'GAME STATS'!L1216+'GAME STATS'!L1279+'GAME STATS'!L1342+'GAME STATS'!L1405+'GAME STATS'!L1468+'GAME STATS'!L1531+'GAME STATS'!L1594+'GAME STATS'!L1657+'GAME STATS'!L1720+'GAME STATS'!L1783+'GAME STATS'!L1846+'GAME STATS'!L1909+'GAME STATS'!L1972+'GAME STATS'!L2035+'GAME STATS'!L2098+'GAME STATS'!L2161+'GAME STATS'!L2224+'GAME STATS'!L2287+'GAME STATS'!L2350+'GAME STATS'!L2413+'GAME STATS'!L2476+'GAME STATS'!L2539+'GAME STATS'!L2602+'GAME STATS'!L2665+'GAME STATS'!L2728+'GAME STATS'!L2791+'GAME STATS'!L2854+'GAME STATS'!L2917+'GAME STATS'!L2980+'GAME STATS'!L3043+'GAME STATS'!L3106</f>
        <v>0</v>
      </c>
      <c r="N17" s="735"/>
      <c r="O17" s="924">
        <f>K17+M17</f>
        <v>0</v>
      </c>
      <c r="P17" s="925"/>
      <c r="Q17" s="729">
        <f>'GAME STATS'!P19+'GAME STATS'!P82+'GAME STATS'!P145+'GAME STATS'!P208+'GAME STATS'!P271+'GAME STATS'!P334+'GAME STATS'!P397+'GAME STATS'!P460+'GAME STATS'!P523+'GAME STATS'!P586+'GAME STATS'!P649+'GAME STATS'!P712+'GAME STATS'!P775+'GAME STATS'!P838+'GAME STATS'!P901+'GAME STATS'!P964+'GAME STATS'!P1027+'GAME STATS'!P1090+'GAME STATS'!P1153+'GAME STATS'!P1216+'GAME STATS'!P1279+'GAME STATS'!P1342+'GAME STATS'!P1405+'GAME STATS'!P1468+'GAME STATS'!P1531+'GAME STATS'!P1594+'GAME STATS'!P1657+'GAME STATS'!P1720+'GAME STATS'!P1783+'GAME STATS'!P1846+'GAME STATS'!P1909+'GAME STATS'!P1972+'GAME STATS'!P2035+'GAME STATS'!P2098+'GAME STATS'!P2161+'GAME STATS'!P2224+'GAME STATS'!P2287+'GAME STATS'!P2350+'GAME STATS'!P2413+'GAME STATS'!P2476+'GAME STATS'!P2539+'GAME STATS'!P2602+'GAME STATS'!P2665+'GAME STATS'!P2728+'GAME STATS'!P2791+'GAME STATS'!P2854+'GAME STATS'!P2917+'GAME STATS'!P2980+'GAME STATS'!P3043+'GAME STATS'!P3106</f>
        <v>0</v>
      </c>
      <c r="R17" s="731"/>
      <c r="S17" s="741">
        <f>'GAME STATS'!R19+'GAME STATS'!R82+'GAME STATS'!R145+'GAME STATS'!R208+'GAME STATS'!R271+'GAME STATS'!R334+'GAME STATS'!R397+'GAME STATS'!R460+'GAME STATS'!R523+'GAME STATS'!R586+'GAME STATS'!R649+'GAME STATS'!R712+'GAME STATS'!R775+'GAME STATS'!R838+'GAME STATS'!R901+'GAME STATS'!R964+'GAME STATS'!R1027+'GAME STATS'!R1090+'GAME STATS'!R1153+'GAME STATS'!R1216+'GAME STATS'!R1279+'GAME STATS'!R1342+'GAME STATS'!R1405+'GAME STATS'!R1468+'GAME STATS'!R1531+'GAME STATS'!R1594+'GAME STATS'!R1657+'GAME STATS'!R1720+'GAME STATS'!R1783+'GAME STATS'!R1846+'GAME STATS'!R1909+'GAME STATS'!R1972+'GAME STATS'!R2035+'GAME STATS'!R2098+'GAME STATS'!R2161+'GAME STATS'!R2224+'GAME STATS'!R2287+'GAME STATS'!R2350+'GAME STATS'!R2413+'GAME STATS'!R2476+'GAME STATS'!R2539+'GAME STATS'!R2602+'GAME STATS'!R2665+'GAME STATS'!R2728+'GAME STATS'!R2791+'GAME STATS'!R2854+'GAME STATS'!R2917+'GAME STATS'!R2980+'GAME STATS'!R3043+'GAME STATS'!R3106</f>
        <v>0</v>
      </c>
      <c r="T17" s="730"/>
      <c r="U17" s="924">
        <f t="shared" ref="U17:U54" si="2">S17-Q17</f>
        <v>0</v>
      </c>
      <c r="V17" s="925"/>
      <c r="W17" s="732">
        <f>'GAME STATS'!V19+'GAME STATS'!V82+'GAME STATS'!V145+'GAME STATS'!V208+'GAME STATS'!V271+'GAME STATS'!V334+'GAME STATS'!V397+'GAME STATS'!V460+'GAME STATS'!V523+'GAME STATS'!V586+'GAME STATS'!V649+'GAME STATS'!V712+'GAME STATS'!V775+'GAME STATS'!V838+'GAME STATS'!V901+'GAME STATS'!V964+'GAME STATS'!V1027+'GAME STATS'!V1090+'GAME STATS'!V1153+'GAME STATS'!V1216+'GAME STATS'!V1279+'GAME STATS'!V1342+'GAME STATS'!V1405+'GAME STATS'!V1468+'GAME STATS'!V1531+'GAME STATS'!V1594+'GAME STATS'!V1657+'GAME STATS'!U1720+'GAME STATS'!U1783+'GAME STATS'!U1846+'GAME STATS'!U1909+'GAME STATS'!U1972+'GAME STATS'!U2035+'GAME STATS'!U2098+'GAME STATS'!V2161+'GAME STATS'!V2224+'GAME STATS'!V2287+'GAME STATS'!V2350+'GAME STATS'!V2413+'GAME STATS'!V2476+'GAME STATS'!V2539+'GAME STATS'!V2602+'GAME STATS'!V2665+'GAME STATS'!V2728+'GAME STATS'!V2791+'GAME STATS'!V2854+'GAME STATS'!V2917+'GAME STATS'!V2980+'GAME STATS'!V3043+'GAME STATS'!V3106</f>
        <v>0</v>
      </c>
      <c r="X17" s="732">
        <f>'GAME STATS'!X19+'GAME STATS'!X82+'GAME STATS'!X145+'GAME STATS'!X208+'GAME STATS'!X271+'GAME STATS'!X334+'GAME STATS'!X397+'GAME STATS'!X460+'GAME STATS'!X523+'GAME STATS'!X586+'GAME STATS'!X649+'GAME STATS'!X712+'GAME STATS'!X775+'GAME STATS'!X838+'GAME STATS'!X901+'GAME STATS'!X964+'GAME STATS'!X1027+'GAME STATS'!X1090+'GAME STATS'!X1153+'GAME STATS'!X1216+'GAME STATS'!X1279+'GAME STATS'!X1342+'GAME STATS'!X1405+'GAME STATS'!X1468+'GAME STATS'!X1531+'GAME STATS'!X1594+'GAME STATS'!X1657+'GAME STATS'!V1720+'GAME STATS'!V1783+'GAME STATS'!V1846+'GAME STATS'!V1909+'GAME STATS'!V1972+'GAME STATS'!V2035+'GAME STATS'!V2098+'GAME STATS'!X2161+'GAME STATS'!X2224+'GAME STATS'!X2287+'GAME STATS'!X2350+'GAME STATS'!X2413+'GAME STATS'!X2476+'GAME STATS'!X2539+'GAME STATS'!X2602+'GAME STATS'!X2665+'GAME STATS'!X2728+'GAME STATS'!X2791+'GAME STATS'!X2854+'GAME STATS'!X2917+'GAME STATS'!X2980+'GAME STATS'!X3043+'GAME STATS'!X3106</f>
        <v>0</v>
      </c>
      <c r="Y17" s="727">
        <f>'GAME STATS'!Z19+'GAME STATS'!Z82+'GAME STATS'!Z145+'GAME STATS'!Z208+'GAME STATS'!Z271+'GAME STATS'!Z334+'GAME STATS'!Z397+'GAME STATS'!Z460+'GAME STATS'!Z523+'GAME STATS'!Z586+'GAME STATS'!Z649+'GAME STATS'!Z712+'GAME STATS'!Z775+'GAME STATS'!Z838+'GAME STATS'!Z901+'GAME STATS'!Z964+'GAME STATS'!Z1027+'GAME STATS'!Z1090+'GAME STATS'!Z1153+'GAME STATS'!Z1216+'GAME STATS'!Z1279+'GAME STATS'!Z1342+'GAME STATS'!Z1405+'GAME STATS'!Z1468+'GAME STATS'!Z1531+'GAME STATS'!Z1594+'GAME STATS'!Z1657+'GAME STATS'!W1720+'GAME STATS'!W1783+'GAME STATS'!W1846+'GAME STATS'!W1909+'GAME STATS'!W1972+'GAME STATS'!W2035+'GAME STATS'!W2098+'GAME STATS'!Z2161+'GAME STATS'!Z2224+'GAME STATS'!Z2287+'GAME STATS'!Z2350+'GAME STATS'!Z2413+'GAME STATS'!Z2476+'GAME STATS'!Z2539+'GAME STATS'!Z2602+'GAME STATS'!Z2665+'GAME STATS'!Z2728+'GAME STATS'!Z2791+'GAME STATS'!Z2854+'GAME STATS'!Z2917+'GAME STATS'!Z2980+'GAME STATS'!Z3043+'GAME STATS'!Z3106</f>
        <v>0</v>
      </c>
      <c r="Z17" s="728"/>
      <c r="AA17" s="729">
        <f>'GAME STATS'!AB19+'GAME STATS'!AB82+'GAME STATS'!AB145+'GAME STATS'!AB208+'GAME STATS'!AB271+'GAME STATS'!AB334+'GAME STATS'!AB397+'GAME STATS'!AB460+'GAME STATS'!AB523+'GAME STATS'!AB586+'GAME STATS'!AB649+'GAME STATS'!AB712+'GAME STATS'!AB775+'GAME STATS'!AB838+'GAME STATS'!AB901+'GAME STATS'!AB964+'GAME STATS'!AB1027+'GAME STATS'!AB1090+'GAME STATS'!AB1153+'GAME STATS'!AB1216+'GAME STATS'!AB1279+'GAME STATS'!AB1342+'GAME STATS'!AB1405+'GAME STATS'!AB1468+'GAME STATS'!AB1531+'GAME STATS'!AB1594+'GAME STATS'!AB1657+'GAME STATS'!AB1720+'GAME STATS'!AB1783+'GAME STATS'!AB1846+'GAME STATS'!AB1909+'GAME STATS'!AB1972+'GAME STATS'!AB2035+'GAME STATS'!AB2098+'GAME STATS'!AB2161+'GAME STATS'!AB2224+'GAME STATS'!AB2287+'GAME STATS'!AB2350+'GAME STATS'!AB2413+'GAME STATS'!AB2476+'GAME STATS'!AB2539+'GAME STATS'!AB2602+'GAME STATS'!AB2665+'GAME STATS'!AB2728+'GAME STATS'!AB2791+'GAME STATS'!AB2854+'GAME STATS'!AB2917+'GAME STATS'!AB2980+'GAME STATS'!AB3043+'GAME STATS'!AB3106</f>
        <v>0</v>
      </c>
      <c r="AB17" s="731"/>
      <c r="AC17" s="734">
        <f>'GAME STATS'!AD19+'GAME STATS'!AD82+'GAME STATS'!AD145+'GAME STATS'!AD208+'GAME STATS'!AD271+'GAME STATS'!AD334+'GAME STATS'!AD397+'GAME STATS'!AD460+'GAME STATS'!AD523+'GAME STATS'!AD586+'GAME STATS'!AD649+'GAME STATS'!AD712+'GAME STATS'!AD775+'GAME STATS'!AD838+'GAME STATS'!AD901+'GAME STATS'!AD964+'GAME STATS'!AD1027+'GAME STATS'!AD1090+'GAME STATS'!AD1153+'GAME STATS'!AD1216+'GAME STATS'!AD1279+'GAME STATS'!AD1342+'GAME STATS'!AD1405+'GAME STATS'!AD1468+'GAME STATS'!AD1531+'GAME STATS'!AD1594+'GAME STATS'!AD1657+'GAME STATS'!AD1720+'GAME STATS'!AD1783+'GAME STATS'!AD1846+'GAME STATS'!AD1909+'GAME STATS'!AD1972+'GAME STATS'!AD2035+'GAME STATS'!AD2098+'GAME STATS'!AD2161+'GAME STATS'!AD2224+'GAME STATS'!AD2287+'GAME STATS'!AD2350+'GAME STATS'!AD2413+'GAME STATS'!AD2476+'GAME STATS'!AD2539+'GAME STATS'!AD2602+'GAME STATS'!AD2665+'GAME STATS'!AD2728+'GAME STATS'!AD2791+'GAME STATS'!AD2854+'GAME STATS'!AD2917+'GAME STATS'!AD2980+'GAME STATS'!AD3043+'GAME STATS'!AD3106</f>
        <v>0</v>
      </c>
      <c r="AD17" s="735"/>
      <c r="AE17" s="736">
        <f>IF(AA17=0,0,(AC17/AA17)*100)</f>
        <v>0</v>
      </c>
      <c r="AF17" s="737"/>
      <c r="AG17" s="729">
        <f>'GAME STATS'!AH19+'GAME STATS'!AH82+'GAME STATS'!AH145+'GAME STATS'!AH208+'GAME STATS'!AH271+'GAME STATS'!AH334+'GAME STATS'!AH397+'GAME STATS'!AH460+'GAME STATS'!AH523+'GAME STATS'!AH586+'GAME STATS'!AH649+'GAME STATS'!AH712+'GAME STATS'!AH775+'GAME STATS'!AH838+'GAME STATS'!AH901+'GAME STATS'!AH964+'GAME STATS'!AH1027+'GAME STATS'!AH1090+'GAME STATS'!AH1153+'GAME STATS'!AH1216+'GAME STATS'!AH1279+'GAME STATS'!AH1342+'GAME STATS'!AH1405+'GAME STATS'!AH1468+'GAME STATS'!AH1531+'GAME STATS'!AH1594+'GAME STATS'!AH1657+'GAME STATS'!AH1720+'GAME STATS'!AH1783+'GAME STATS'!AH1846+'GAME STATS'!AH1909+'GAME STATS'!AH1972+'GAME STATS'!AH2035+'GAME STATS'!AH2098+'GAME STATS'!AH2161+'GAME STATS'!AH2224+'GAME STATS'!AH2287+'GAME STATS'!AH2350+'GAME STATS'!AH2413+'GAME STATS'!AH2476+'GAME STATS'!AH2539+'GAME STATS'!AH2602+'GAME STATS'!AH2665+'GAME STATS'!AH2728+'GAME STATS'!AH2791+'GAME STATS'!AH2854+'GAME STATS'!AH2917+'GAME STATS'!AH2980+'GAME STATS'!AH3043+'GAME STATS'!AH3106</f>
        <v>0</v>
      </c>
      <c r="AH17" s="731"/>
      <c r="AI17" s="741">
        <f>'GAME STATS'!AJ19+'GAME STATS'!AJ82+'GAME STATS'!AJ145+'GAME STATS'!AJ208+'GAME STATS'!AJ271+'GAME STATS'!AJ334+'GAME STATS'!AJ397+'GAME STATS'!AJ460+'GAME STATS'!AJ523+'GAME STATS'!AJ586+'GAME STATS'!AJ649+'GAME STATS'!AJ712+'GAME STATS'!AJ775+'GAME STATS'!AJ838+'GAME STATS'!AJ901+'GAME STATS'!AJ964+'GAME STATS'!AJ1027+'GAME STATS'!AJ1090+'GAME STATS'!AJ1153+'GAME STATS'!AJ1216+'GAME STATS'!AJ1279+'GAME STATS'!AJ1342+'GAME STATS'!AJ1405+'GAME STATS'!AJ1468+'GAME STATS'!AJ1531+'GAME STATS'!AJ1594+'GAME STATS'!AJ1657+'GAME STATS'!AJ1720+'GAME STATS'!AJ1783+'GAME STATS'!AJ1846+'GAME STATS'!AJ1909+'GAME STATS'!AJ1972+'GAME STATS'!AJ2035+'GAME STATS'!AJ2098+'GAME STATS'!AJ2161+'GAME STATS'!AJ2224+'GAME STATS'!AJ2287+'GAME STATS'!AJ2350+'GAME STATS'!AJ2413+'GAME STATS'!AJ2476+'GAME STATS'!AJ2539+'GAME STATS'!AJ2602+'GAME STATS'!AJ2665+'GAME STATS'!AJ2728+'GAME STATS'!AJ2791+'GAME STATS'!AJ2854+'GAME STATS'!AJ2917+'GAME STATS'!AJ2980+'GAME STATS'!AJ3043+'GAME STATS'!AJ3106</f>
        <v>0</v>
      </c>
      <c r="AJ17" s="735"/>
      <c r="AK17" s="736">
        <f>IF(AG17=0,0,(AI17/AG17)*100)</f>
        <v>0</v>
      </c>
      <c r="AL17" s="737"/>
      <c r="AM17" s="729">
        <f>'GAME STATS'!AN19+'GAME STATS'!AN82+'GAME STATS'!AN145+'GAME STATS'!AN208+'GAME STATS'!AN271+'GAME STATS'!AN334+'GAME STATS'!AN397+'GAME STATS'!AN460+'GAME STATS'!AN523+'GAME STATS'!AN586+'GAME STATS'!AN649+'GAME STATS'!AN712+'GAME STATS'!AN775+'GAME STATS'!AN838+'GAME STATS'!AN901+'GAME STATS'!AN964+'GAME STATS'!AN1027+'GAME STATS'!AN1090+'GAME STATS'!AN1153+'GAME STATS'!AN1216+'GAME STATS'!AN1279+'GAME STATS'!AN1342+'GAME STATS'!AN1405+'GAME STATS'!AN1468+'GAME STATS'!AN1531+'GAME STATS'!AN1594+'GAME STATS'!AN1657+'GAME STATS'!AN1720+'GAME STATS'!AN1783+'GAME STATS'!AN1846+'GAME STATS'!AN1909+'GAME STATS'!AN1972+'GAME STATS'!AN2035+'GAME STATS'!AN2098+'GAME STATS'!AN2161+'GAME STATS'!AN2224+'GAME STATS'!AN2287+'GAME STATS'!AN2350+'GAME STATS'!AN2413+'GAME STATS'!AN2476+'GAME STATS'!AN2539+'GAME STATS'!AN2602+'GAME STATS'!AN2665+'GAME STATS'!AN2728+'GAME STATS'!AN2791+'GAME STATS'!AN2854+'GAME STATS'!AN2917+'GAME STATS'!AN2980+'GAME STATS'!AN3043+'GAME STATS'!AN3106</f>
        <v>0</v>
      </c>
      <c r="AN17" s="731"/>
      <c r="AO17" s="741">
        <f>'GAME STATS'!AP19+'GAME STATS'!AP82+'GAME STATS'!AP145+'GAME STATS'!AP208+'GAME STATS'!AP271+'GAME STATS'!AP334+'GAME STATS'!AP397+'GAME STATS'!AP460+'GAME STATS'!AP523+'GAME STATS'!AP586+'GAME STATS'!AP649+'GAME STATS'!AP712+'GAME STATS'!AP775+'GAME STATS'!AP838+'GAME STATS'!AP901+'GAME STATS'!AP964+'GAME STATS'!AP1027+'GAME STATS'!AP1090+'GAME STATS'!AP1153+'GAME STATS'!AP1216+'GAME STATS'!AP1279+'GAME STATS'!AP1342+'GAME STATS'!AP1405+'GAME STATS'!AP1468+'GAME STATS'!AP1531+'GAME STATS'!AP1594+'GAME STATS'!AP1657+'GAME STATS'!AP1720+'GAME STATS'!AP1783+'GAME STATS'!AP1846+'GAME STATS'!AP1909+'GAME STATS'!AP1972+'GAME STATS'!AP2035+'GAME STATS'!AP2098+'GAME STATS'!AP2161+'GAME STATS'!AP2224+'GAME STATS'!AP2287+'GAME STATS'!AP2350+'GAME STATS'!AP2413+'GAME STATS'!AP2476+'GAME STATS'!AP2539+'GAME STATS'!AP2602+'GAME STATS'!AP2665+'GAME STATS'!AP2728+'GAME STATS'!AP2791+'GAME STATS'!AP2854+'GAME STATS'!AP2917+'GAME STATS'!AP2980+'GAME STATS'!AP3043+'GAME STATS'!AP3106</f>
        <v>0</v>
      </c>
      <c r="AP17" s="735"/>
      <c r="AQ17" s="736">
        <f>IF(AM17=0,0,(AO17/AM17)*100)</f>
        <v>0</v>
      </c>
      <c r="AR17" s="737"/>
      <c r="AS17" s="729">
        <f>AA17+AG17+AM17</f>
        <v>0</v>
      </c>
      <c r="AT17" s="731"/>
      <c r="AU17" s="741">
        <f>AC17+AI17+AO17</f>
        <v>0</v>
      </c>
      <c r="AV17" s="735"/>
      <c r="AW17" s="736">
        <f>IF(AS17=0,0,(AU17/AS17)*100)</f>
        <v>0</v>
      </c>
      <c r="AX17" s="737"/>
      <c r="AY17" s="729">
        <f>'GAME STATS'!AZ19+'GAME STATS'!AZ82+'GAME STATS'!AZ145+'GAME STATS'!AZ208+'GAME STATS'!AZ271+'GAME STATS'!AZ334+'GAME STATS'!AZ397+'GAME STATS'!AZ460+'GAME STATS'!AZ523+'GAME STATS'!AZ586+'GAME STATS'!AZ649+'GAME STATS'!AZ712+'GAME STATS'!AZ775+'GAME STATS'!AZ838+'GAME STATS'!AZ901+'GAME STATS'!AZ964+'GAME STATS'!AZ1027+'GAME STATS'!AZ1090+'GAME STATS'!AZ1153+'GAME STATS'!AZ1216+'GAME STATS'!AZ1279+'GAME STATS'!AZ1342+'GAME STATS'!AZ1405+'GAME STATS'!AZ1468+'GAME STATS'!AZ1531+'GAME STATS'!AZ1594+'GAME STATS'!AZ1657+'GAME STATS'!AZ1720+'GAME STATS'!AZ1783+'GAME STATS'!AZ1846+'GAME STATS'!AZ1909+'GAME STATS'!AZ1972+'GAME STATS'!AZ2035+'GAME STATS'!AZ2098+'GAME STATS'!AZ2161+'GAME STATS'!AZ2224+'GAME STATS'!AZ2287+'GAME STATS'!AZ2350+'GAME STATS'!AZ2413+'GAME STATS'!AZ2476+'GAME STATS'!AZ2539+'GAME STATS'!AZ2602+'GAME STATS'!AZ2665+'GAME STATS'!AZ2728+'GAME STATS'!AZ2791+'GAME STATS'!AZ2854+'GAME STATS'!AZ2917+'GAME STATS'!AZ2980+'GAME STATS'!AZ3043+'GAME STATS'!AZ3106</f>
        <v>0</v>
      </c>
      <c r="AZ17" s="731"/>
      <c r="BA17" s="741">
        <f>'GAME STATS'!BB19+'GAME STATS'!BB82+'GAME STATS'!BB145+'GAME STATS'!BB208+'GAME STATS'!BB271+'GAME STATS'!BB334+'GAME STATS'!BB397+'GAME STATS'!BB460+'GAME STATS'!BB523+'GAME STATS'!BB586+'GAME STATS'!BB649+'GAME STATS'!BB712+'GAME STATS'!BB775+'GAME STATS'!BB838+'GAME STATS'!BB901+'GAME STATS'!BB964+'GAME STATS'!BB1027+'GAME STATS'!BB1090+'GAME STATS'!BB1153+'GAME STATS'!BB1216+'GAME STATS'!BB1279+'GAME STATS'!BB1342+'GAME STATS'!BB1405+'GAME STATS'!BB1468+'GAME STATS'!BB1531+'GAME STATS'!BB1594+'GAME STATS'!BB1657+'GAME STATS'!BB1720+'GAME STATS'!BB1783+'GAME STATS'!BB1846+'GAME STATS'!BB1909+'GAME STATS'!BB1972+'GAME STATS'!BB2035+'GAME STATS'!BB2098+'GAME STATS'!BB2161+'GAME STATS'!BB2224+'GAME STATS'!BB2287+'GAME STATS'!BB2350+'GAME STATS'!BB2413+'GAME STATS'!BB2476+'GAME STATS'!BB2539+'GAME STATS'!BB2602+'GAME STATS'!BB2665+'GAME STATS'!BB2728+'GAME STATS'!BB2791+'GAME STATS'!BB2854+'GAME STATS'!BB2917+'GAME STATS'!BB2980+'GAME STATS'!BB3043+'GAME STATS'!BB3106</f>
        <v>0</v>
      </c>
      <c r="BB17" s="735"/>
      <c r="BC17" s="736">
        <f>IF(AY17=0,0,(BA17/AY17)*100)</f>
        <v>0</v>
      </c>
      <c r="BD17" s="737"/>
      <c r="BE17" s="729">
        <f>AA17+AG17+AM17+AY17</f>
        <v>0</v>
      </c>
      <c r="BF17" s="731"/>
      <c r="BG17" s="741">
        <f>AC17+AI17+AO17+BA17</f>
        <v>0</v>
      </c>
      <c r="BH17" s="735"/>
      <c r="BI17" s="736">
        <f>IF(BE17=0,0,(BG17/BE17)*100)</f>
        <v>0</v>
      </c>
      <c r="BJ17" s="737"/>
      <c r="BK17" s="909">
        <f>(AC17*2)+(AI17*2)+(AO17*3)+BA17</f>
        <v>0</v>
      </c>
      <c r="BL17" s="910"/>
      <c r="BM17" s="911"/>
      <c r="BN17" s="116"/>
      <c r="BO17" s="116"/>
    </row>
    <row r="18" spans="1:67" ht="24.95" customHeight="1">
      <c r="A18" s="116"/>
      <c r="B18" s="819"/>
      <c r="C18" s="768" t="str">
        <f>IF(ROSTER!D$16="","",ROSTER!D$16)</f>
        <v/>
      </c>
      <c r="D18" s="769"/>
      <c r="E18" s="770"/>
      <c r="F18" s="729"/>
      <c r="G18" s="730"/>
      <c r="H18" s="725"/>
      <c r="I18" s="726"/>
      <c r="J18" s="732"/>
      <c r="K18" s="729"/>
      <c r="L18" s="731"/>
      <c r="M18" s="741"/>
      <c r="N18" s="735"/>
      <c r="O18" s="924" t="s">
        <v>14</v>
      </c>
      <c r="P18" s="925"/>
      <c r="Q18" s="729"/>
      <c r="R18" s="731"/>
      <c r="S18" s="741"/>
      <c r="T18" s="730"/>
      <c r="U18" s="924" t="s">
        <v>14</v>
      </c>
      <c r="V18" s="925"/>
      <c r="W18" s="732"/>
      <c r="X18" s="732"/>
      <c r="Y18" s="723"/>
      <c r="Z18" s="724"/>
      <c r="AA18" s="729"/>
      <c r="AB18" s="731"/>
      <c r="AC18" s="734"/>
      <c r="AD18" s="735"/>
      <c r="AE18" s="736"/>
      <c r="AF18" s="737"/>
      <c r="AG18" s="729"/>
      <c r="AH18" s="731"/>
      <c r="AI18" s="741"/>
      <c r="AJ18" s="735"/>
      <c r="AK18" s="736"/>
      <c r="AL18" s="737"/>
      <c r="AM18" s="729"/>
      <c r="AN18" s="731"/>
      <c r="AO18" s="741"/>
      <c r="AP18" s="735"/>
      <c r="AQ18" s="736"/>
      <c r="AR18" s="737"/>
      <c r="AS18" s="729"/>
      <c r="AT18" s="731"/>
      <c r="AU18" s="741"/>
      <c r="AV18" s="735"/>
      <c r="AW18" s="736"/>
      <c r="AX18" s="737"/>
      <c r="AY18" s="729"/>
      <c r="AZ18" s="731"/>
      <c r="BA18" s="741"/>
      <c r="BB18" s="735"/>
      <c r="BC18" s="736"/>
      <c r="BD18" s="737"/>
      <c r="BE18" s="729"/>
      <c r="BF18" s="731"/>
      <c r="BG18" s="741"/>
      <c r="BH18" s="735"/>
      <c r="BI18" s="736"/>
      <c r="BJ18" s="737"/>
      <c r="BK18" s="909"/>
      <c r="BL18" s="910"/>
      <c r="BM18" s="911"/>
      <c r="BN18" s="116"/>
      <c r="BO18" s="116"/>
    </row>
    <row r="19" spans="1:67" ht="24.95" customHeight="1">
      <c r="A19" s="116"/>
      <c r="B19" s="818" t="str">
        <f>IF(ROSTER!B18="","",ROSTER!B18)</f>
        <v/>
      </c>
      <c r="C19" s="771" t="str">
        <f>IF(ROSTER!C$18="","",ROSTER!C$18)</f>
        <v/>
      </c>
      <c r="D19" s="772"/>
      <c r="E19" s="773"/>
      <c r="F19" s="729">
        <f>'GAME STATS'!F21+'GAME STATS'!F84+'GAME STATS'!F147+'GAME STATS'!F210+'GAME STATS'!F273+'GAME STATS'!F336+'GAME STATS'!F399+'GAME STATS'!F462+'GAME STATS'!F525+'GAME STATS'!F588+'GAME STATS'!F651+'GAME STATS'!F714+'GAME STATS'!F777+'GAME STATS'!F840+'GAME STATS'!F903+'GAME STATS'!F966+'GAME STATS'!F1029+'GAME STATS'!F1092+'GAME STATS'!F1155+'GAME STATS'!F1218+'GAME STATS'!F1281+'GAME STATS'!F1344+'GAME STATS'!F1407+'GAME STATS'!F1470+'GAME STATS'!F1533+'GAME STATS'!F1596+'GAME STATS'!F1659+'GAME STATS'!F1722+'GAME STATS'!F1785+'GAME STATS'!F1848+'GAME STATS'!F1911+'GAME STATS'!F1974+'GAME STATS'!F2037+'GAME STATS'!F2100+'GAME STATS'!F2163+'GAME STATS'!F2226+'GAME STATS'!F2289+'GAME STATS'!F2352+'GAME STATS'!F2415+'GAME STATS'!F2478+'GAME STATS'!F2541+'GAME STATS'!F2604+'GAME STATS'!F2667+'GAME STATS'!F2730+'GAME STATS'!F2793+'GAME STATS'!F2856+'GAME STATS'!F2919+'GAME STATS'!F2982+'GAME STATS'!F3045+'GAME STATS'!F3108</f>
        <v>0</v>
      </c>
      <c r="G19" s="730"/>
      <c r="H19" s="727">
        <f>'GAME STATS'!G21+'GAME STATS'!G84+'GAME STATS'!G147+'GAME STATS'!G210+'GAME STATS'!G273+'GAME STATS'!G336+'GAME STATS'!G399+'GAME STATS'!G462+'GAME STATS'!G525+'GAME STATS'!G588+'GAME STATS'!G651+'GAME STATS'!G714+'GAME STATS'!G777+'GAME STATS'!G840+'GAME STATS'!G903+'GAME STATS'!G966+'GAME STATS'!G1029+'GAME STATS'!G1092+'GAME STATS'!G1155+'GAME STATS'!G1218+'GAME STATS'!G1281+'GAME STATS'!G1344+'GAME STATS'!G1407+'GAME STATS'!G1470+'GAME STATS'!G1533+'GAME STATS'!G1596+'GAME STATS'!G1659+'GAME STATS'!G1722+'GAME STATS'!G1785+'GAME STATS'!G1848+'GAME STATS'!G1911+'GAME STATS'!G1974+'GAME STATS'!G2037+'GAME STATS'!G2100+'GAME STATS'!G2163+'GAME STATS'!G2226+'GAME STATS'!G2289+'GAME STATS'!G2352+'GAME STATS'!G2415+'GAME STATS'!G2478+'GAME STATS'!G2541+'GAME STATS'!G2604+'GAME STATS'!G2667+'GAME STATS'!G2730+'GAME STATS'!G2793+'GAME STATS'!G2856+'GAME STATS'!G2919+'GAME STATS'!G2982+'GAME STATS'!G3045+'GAME STATS'!G3108</f>
        <v>0</v>
      </c>
      <c r="I19" s="728"/>
      <c r="J19" s="732">
        <f>'GAME STATS'!H21+'GAME STATS'!H84+'GAME STATS'!H147+'GAME STATS'!H210+'GAME STATS'!H273+'GAME STATS'!H336+'GAME STATS'!H399+'GAME STATS'!H462+'GAME STATS'!H525+'GAME STATS'!H588+'GAME STATS'!H651+'GAME STATS'!H714+'GAME STATS'!H777+'GAME STATS'!H840+'GAME STATS'!H903+'GAME STATS'!H966+'GAME STATS'!H1029+'GAME STATS'!H1092+'GAME STATS'!H1155+'GAME STATS'!H1218+'GAME STATS'!H1281+'GAME STATS'!H1344+'GAME STATS'!H1407+'GAME STATS'!H1470+'GAME STATS'!H1533+'GAME STATS'!H1596+'GAME STATS'!H1659+'GAME STATS'!H1722+'GAME STATS'!H1785+'GAME STATS'!H1848+'GAME STATS'!H1911+'GAME STATS'!H1974+'GAME STATS'!H2037+'GAME STATS'!H2100+'GAME STATS'!H2163+'GAME STATS'!H2226+'GAME STATS'!H2289+'GAME STATS'!H2352+'GAME STATS'!H2415+'GAME STATS'!H2478+'GAME STATS'!H2541+'GAME STATS'!H2604+'GAME STATS'!H2667+'GAME STATS'!H2730+'GAME STATS'!H2793+'GAME STATS'!H2856+'GAME STATS'!H2919+'GAME STATS'!H2982+'GAME STATS'!H3045+'GAME STATS'!H3108</f>
        <v>0</v>
      </c>
      <c r="K19" s="729">
        <f>'GAME STATS'!J21+'GAME STATS'!J84+'GAME STATS'!J147+'GAME STATS'!J210+'GAME STATS'!J273+'GAME STATS'!J336+'GAME STATS'!J399+'GAME STATS'!J462+'GAME STATS'!J525+'GAME STATS'!J588+'GAME STATS'!J651+'GAME STATS'!J714+'GAME STATS'!J777+'GAME STATS'!J840+'GAME STATS'!J903+'GAME STATS'!J966+'GAME STATS'!J1029+'GAME STATS'!J1092+'GAME STATS'!J1155+'GAME STATS'!J1218+'GAME STATS'!J1281+'GAME STATS'!J1344+'GAME STATS'!J1407+'GAME STATS'!J1470+'GAME STATS'!J1533+'GAME STATS'!J1596+'GAME STATS'!J1659+'GAME STATS'!J1722+'GAME STATS'!J1785+'GAME STATS'!J1848+'GAME STATS'!J1911+'GAME STATS'!J1974+'GAME STATS'!J2037+'GAME STATS'!J2100+'GAME STATS'!J2163+'GAME STATS'!J2226+'GAME STATS'!J2289+'GAME STATS'!J2352+'GAME STATS'!J2415+'GAME STATS'!J2478+'GAME STATS'!J2541+'GAME STATS'!J2604+'GAME STATS'!J2667+'GAME STATS'!J2730+'GAME STATS'!J2793+'GAME STATS'!J2856+'GAME STATS'!J2919+'GAME STATS'!J2982+'GAME STATS'!J3045+'GAME STATS'!J3108</f>
        <v>0</v>
      </c>
      <c r="L19" s="731"/>
      <c r="M19" s="741">
        <f>'GAME STATS'!L21+'GAME STATS'!L84+'GAME STATS'!L147+'GAME STATS'!L210+'GAME STATS'!L273+'GAME STATS'!L336+'GAME STATS'!L399+'GAME STATS'!L462+'GAME STATS'!L525+'GAME STATS'!L588+'GAME STATS'!L651+'GAME STATS'!L714+'GAME STATS'!L777+'GAME STATS'!L840+'GAME STATS'!L903+'GAME STATS'!L966+'GAME STATS'!L1029+'GAME STATS'!L1092+'GAME STATS'!L1155+'GAME STATS'!L1218+'GAME STATS'!L1281+'GAME STATS'!L1344+'GAME STATS'!L1407+'GAME STATS'!L1470+'GAME STATS'!L1533+'GAME STATS'!L1596+'GAME STATS'!L1659+'GAME STATS'!L1722+'GAME STATS'!L1785+'GAME STATS'!L1848+'GAME STATS'!L1911+'GAME STATS'!L1974+'GAME STATS'!L2037+'GAME STATS'!L2100+'GAME STATS'!L2163+'GAME STATS'!L2226+'GAME STATS'!L2289+'GAME STATS'!L2352+'GAME STATS'!L2415+'GAME STATS'!L2478+'GAME STATS'!L2541+'GAME STATS'!L2604+'GAME STATS'!L2667+'GAME STATS'!L2730+'GAME STATS'!L2793+'GAME STATS'!L2856+'GAME STATS'!L2919+'GAME STATS'!L2982+'GAME STATS'!L3045+'GAME STATS'!L3108</f>
        <v>0</v>
      </c>
      <c r="N19" s="735"/>
      <c r="O19" s="924">
        <f>K19+M19</f>
        <v>0</v>
      </c>
      <c r="P19" s="925"/>
      <c r="Q19" s="729">
        <f>'GAME STATS'!P21+'GAME STATS'!P84+'GAME STATS'!P147+'GAME STATS'!P210+'GAME STATS'!P273+'GAME STATS'!P336+'GAME STATS'!P399+'GAME STATS'!P462+'GAME STATS'!P525+'GAME STATS'!P588+'GAME STATS'!P651+'GAME STATS'!P714+'GAME STATS'!P777+'GAME STATS'!P840+'GAME STATS'!P903+'GAME STATS'!P966+'GAME STATS'!P1029+'GAME STATS'!P1092+'GAME STATS'!P1155+'GAME STATS'!P1218+'GAME STATS'!P1281+'GAME STATS'!P1344+'GAME STATS'!P1407+'GAME STATS'!P1470+'GAME STATS'!P1533+'GAME STATS'!P1596+'GAME STATS'!P1659+'GAME STATS'!P1722+'GAME STATS'!P1785+'GAME STATS'!P1848+'GAME STATS'!P1911+'GAME STATS'!P1974+'GAME STATS'!P2037+'GAME STATS'!P2100+'GAME STATS'!P2163+'GAME STATS'!P2226+'GAME STATS'!P2289+'GAME STATS'!P2352+'GAME STATS'!P2415+'GAME STATS'!P2478+'GAME STATS'!P2541+'GAME STATS'!P2604+'GAME STATS'!P2667+'GAME STATS'!P2730+'GAME STATS'!P2793+'GAME STATS'!P2856+'GAME STATS'!P2919+'GAME STATS'!P2982+'GAME STATS'!P3045+'GAME STATS'!P3108</f>
        <v>0</v>
      </c>
      <c r="R19" s="731"/>
      <c r="S19" s="741">
        <f>'GAME STATS'!R21+'GAME STATS'!R84+'GAME STATS'!R147+'GAME STATS'!R210+'GAME STATS'!R273+'GAME STATS'!R336+'GAME STATS'!R399+'GAME STATS'!R462+'GAME STATS'!R525+'GAME STATS'!R588+'GAME STATS'!R651+'GAME STATS'!R714+'GAME STATS'!R777+'GAME STATS'!R840+'GAME STATS'!R903+'GAME STATS'!R966+'GAME STATS'!R1029+'GAME STATS'!R1092+'GAME STATS'!R1155+'GAME STATS'!R1218+'GAME STATS'!R1281+'GAME STATS'!R1344+'GAME STATS'!R1407+'GAME STATS'!R1470+'GAME STATS'!R1533+'GAME STATS'!R1596+'GAME STATS'!R1659+'GAME STATS'!R1722+'GAME STATS'!R1785+'GAME STATS'!R1848+'GAME STATS'!R1911+'GAME STATS'!R1974+'GAME STATS'!R2037+'GAME STATS'!R2100+'GAME STATS'!R2163+'GAME STATS'!R2226+'GAME STATS'!R2289+'GAME STATS'!R2352+'GAME STATS'!R2415+'GAME STATS'!R2478+'GAME STATS'!R2541+'GAME STATS'!R2604+'GAME STATS'!R2667+'GAME STATS'!R2730+'GAME STATS'!R2793+'GAME STATS'!R2856+'GAME STATS'!R2919+'GAME STATS'!R2982+'GAME STATS'!R3045+'GAME STATS'!R3108</f>
        <v>0</v>
      </c>
      <c r="T19" s="730"/>
      <c r="U19" s="924">
        <f t="shared" ref="U19:U54" si="3">S19-Q19</f>
        <v>0</v>
      </c>
      <c r="V19" s="925"/>
      <c r="W19" s="732">
        <f>'GAME STATS'!V21+'GAME STATS'!V84+'GAME STATS'!V147+'GAME STATS'!V210+'GAME STATS'!V273+'GAME STATS'!V336+'GAME STATS'!V399+'GAME STATS'!V462+'GAME STATS'!V525+'GAME STATS'!V588+'GAME STATS'!V651+'GAME STATS'!V714+'GAME STATS'!V777+'GAME STATS'!V840+'GAME STATS'!V903+'GAME STATS'!V966+'GAME STATS'!V1029+'GAME STATS'!V1092+'GAME STATS'!V1155+'GAME STATS'!V1218+'GAME STATS'!V1281+'GAME STATS'!V1344+'GAME STATS'!V1407+'GAME STATS'!V1470+'GAME STATS'!V1533+'GAME STATS'!V1596+'GAME STATS'!V1659+'GAME STATS'!U1722+'GAME STATS'!U1785+'GAME STATS'!U1848+'GAME STATS'!U1911+'GAME STATS'!U1974+'GAME STATS'!U2037+'GAME STATS'!U2100+'GAME STATS'!V2163+'GAME STATS'!V2226+'GAME STATS'!V2289+'GAME STATS'!V2352+'GAME STATS'!V2415+'GAME STATS'!V2478+'GAME STATS'!V2541+'GAME STATS'!V2604+'GAME STATS'!V2667+'GAME STATS'!V2730+'GAME STATS'!V2793+'GAME STATS'!V2856+'GAME STATS'!V2919+'GAME STATS'!V2982+'GAME STATS'!V3045+'GAME STATS'!V3108</f>
        <v>0</v>
      </c>
      <c r="X19" s="732">
        <f>'GAME STATS'!X21+'GAME STATS'!X84+'GAME STATS'!X147+'GAME STATS'!X210+'GAME STATS'!X273+'GAME STATS'!X336+'GAME STATS'!X399+'GAME STATS'!X462+'GAME STATS'!X525+'GAME STATS'!X588+'GAME STATS'!X651+'GAME STATS'!X714+'GAME STATS'!X777+'GAME STATS'!X840+'GAME STATS'!X903+'GAME STATS'!X966+'GAME STATS'!X1029+'GAME STATS'!X1092+'GAME STATS'!X1155+'GAME STATS'!X1218+'GAME STATS'!X1281+'GAME STATS'!X1344+'GAME STATS'!X1407+'GAME STATS'!X1470+'GAME STATS'!X1533+'GAME STATS'!X1596+'GAME STATS'!X1659+'GAME STATS'!V1722+'GAME STATS'!V1785+'GAME STATS'!V1848+'GAME STATS'!V1911+'GAME STATS'!V1974+'GAME STATS'!V2037+'GAME STATS'!V2100+'GAME STATS'!X2163+'GAME STATS'!X2226+'GAME STATS'!X2289+'GAME STATS'!X2352+'GAME STATS'!X2415+'GAME STATS'!X2478+'GAME STATS'!X2541+'GAME STATS'!X2604+'GAME STATS'!X2667+'GAME STATS'!X2730+'GAME STATS'!X2793+'GAME STATS'!X2856+'GAME STATS'!X2919+'GAME STATS'!X2982+'GAME STATS'!X3045+'GAME STATS'!X3108</f>
        <v>0</v>
      </c>
      <c r="Y19" s="727">
        <f>'GAME STATS'!Z21+'GAME STATS'!Z84+'GAME STATS'!Z147+'GAME STATS'!Z210+'GAME STATS'!Z273+'GAME STATS'!Z336+'GAME STATS'!Z399+'GAME STATS'!Z462+'GAME STATS'!Z525+'GAME STATS'!Z588+'GAME STATS'!Z651+'GAME STATS'!Z714+'GAME STATS'!Z777+'GAME STATS'!Z840+'GAME STATS'!Z903+'GAME STATS'!Z966+'GAME STATS'!Z1029+'GAME STATS'!Z1092+'GAME STATS'!Z1155+'GAME STATS'!Z1218+'GAME STATS'!Z1281+'GAME STATS'!Z1344+'GAME STATS'!Z1407+'GAME STATS'!Z1470+'GAME STATS'!Z1533+'GAME STATS'!Z1596+'GAME STATS'!Z1659+'GAME STATS'!W1722+'GAME STATS'!W1785+'GAME STATS'!W1848+'GAME STATS'!W1911+'GAME STATS'!W1974+'GAME STATS'!W2037+'GAME STATS'!W2100+'GAME STATS'!Z2163+'GAME STATS'!Z2226+'GAME STATS'!Z2289+'GAME STATS'!Z2352+'GAME STATS'!Z2415+'GAME STATS'!Z2478+'GAME STATS'!Z2541+'GAME STATS'!Z2604+'GAME STATS'!Z2667+'GAME STATS'!Z2730+'GAME STATS'!Z2793+'GAME STATS'!Z2856+'GAME STATS'!Z2919+'GAME STATS'!Z2982+'GAME STATS'!Z3045+'GAME STATS'!Z3108</f>
        <v>0</v>
      </c>
      <c r="Z19" s="728"/>
      <c r="AA19" s="729">
        <f>'GAME STATS'!AB21+'GAME STATS'!AB84+'GAME STATS'!AB147+'GAME STATS'!AB210+'GAME STATS'!AB273+'GAME STATS'!AB336+'GAME STATS'!AB399+'GAME STATS'!AB462+'GAME STATS'!AB525+'GAME STATS'!AB588+'GAME STATS'!AB651+'GAME STATS'!AB714+'GAME STATS'!AB777+'GAME STATS'!AB840+'GAME STATS'!AB903+'GAME STATS'!AB966+'GAME STATS'!AB1029+'GAME STATS'!AB1092+'GAME STATS'!AB1155+'GAME STATS'!AB1218+'GAME STATS'!AB1281+'GAME STATS'!AB1344+'GAME STATS'!AB1407+'GAME STATS'!AB1470+'GAME STATS'!AB1533+'GAME STATS'!AB1596+'GAME STATS'!AB1659+'GAME STATS'!AB1722+'GAME STATS'!AB1785+'GAME STATS'!AB1848+'GAME STATS'!AB1911+'GAME STATS'!AB1974+'GAME STATS'!AB2037+'GAME STATS'!AB2100+'GAME STATS'!AB2163+'GAME STATS'!AB2226+'GAME STATS'!AB2289+'GAME STATS'!AB2352+'GAME STATS'!AB2415+'GAME STATS'!AB2478+'GAME STATS'!AB2541+'GAME STATS'!AB2604+'GAME STATS'!AB2667+'GAME STATS'!AB2730+'GAME STATS'!AB2793+'GAME STATS'!AB2856+'GAME STATS'!AB2919+'GAME STATS'!AB2982+'GAME STATS'!AB3045+'GAME STATS'!AB3108</f>
        <v>0</v>
      </c>
      <c r="AB19" s="731"/>
      <c r="AC19" s="734">
        <f>'GAME STATS'!AD21+'GAME STATS'!AD84+'GAME STATS'!AD147+'GAME STATS'!AD210+'GAME STATS'!AD273+'GAME STATS'!AD336+'GAME STATS'!AD399+'GAME STATS'!AD462+'GAME STATS'!AD525+'GAME STATS'!AD588+'GAME STATS'!AD651+'GAME STATS'!AD714+'GAME STATS'!AD777+'GAME STATS'!AD840+'GAME STATS'!AD903+'GAME STATS'!AD966+'GAME STATS'!AD1029+'GAME STATS'!AD1092+'GAME STATS'!AD1155+'GAME STATS'!AD1218+'GAME STATS'!AD1281+'GAME STATS'!AD1344+'GAME STATS'!AD1407+'GAME STATS'!AD1470+'GAME STATS'!AD1533+'GAME STATS'!AD1596+'GAME STATS'!AD1659+'GAME STATS'!AD1722+'GAME STATS'!AD1785+'GAME STATS'!AD1848+'GAME STATS'!AD1911+'GAME STATS'!AD1974+'GAME STATS'!AD2037+'GAME STATS'!AD2100+'GAME STATS'!AD2163+'GAME STATS'!AD2226+'GAME STATS'!AD2289+'GAME STATS'!AD2352+'GAME STATS'!AD2415+'GAME STATS'!AD2478+'GAME STATS'!AD2541+'GAME STATS'!AD2604+'GAME STATS'!AD2667+'GAME STATS'!AD2730+'GAME STATS'!AD2793+'GAME STATS'!AD2856+'GAME STATS'!AD2919+'GAME STATS'!AD2982+'GAME STATS'!AD3045+'GAME STATS'!AD3108</f>
        <v>0</v>
      </c>
      <c r="AD19" s="735"/>
      <c r="AE19" s="736">
        <f>IF(AA19=0,0,(AC19/AA19)*100)</f>
        <v>0</v>
      </c>
      <c r="AF19" s="737"/>
      <c r="AG19" s="729">
        <f>'GAME STATS'!AH21+'GAME STATS'!AH84+'GAME STATS'!AH147+'GAME STATS'!AH210+'GAME STATS'!AH273+'GAME STATS'!AH336+'GAME STATS'!AH399+'GAME STATS'!AH462+'GAME STATS'!AH525+'GAME STATS'!AH588+'GAME STATS'!AH651+'GAME STATS'!AH714+'GAME STATS'!AH777+'GAME STATS'!AH840+'GAME STATS'!AH903+'GAME STATS'!AH966+'GAME STATS'!AH1029+'GAME STATS'!AH1092+'GAME STATS'!AH1155+'GAME STATS'!AH1218+'GAME STATS'!AH1281+'GAME STATS'!AH1344+'GAME STATS'!AH1407+'GAME STATS'!AH1470+'GAME STATS'!AH1533+'GAME STATS'!AH1596+'GAME STATS'!AH1659+'GAME STATS'!AH1722+'GAME STATS'!AH1785+'GAME STATS'!AH1848+'GAME STATS'!AH1911+'GAME STATS'!AH1974+'GAME STATS'!AH2037+'GAME STATS'!AH2100+'GAME STATS'!AH2163+'GAME STATS'!AH2226+'GAME STATS'!AH2289+'GAME STATS'!AH2352+'GAME STATS'!AH2415+'GAME STATS'!AH2478+'GAME STATS'!AH2541+'GAME STATS'!AH2604+'GAME STATS'!AH2667+'GAME STATS'!AH2730+'GAME STATS'!AH2793+'GAME STATS'!AH2856+'GAME STATS'!AH2919+'GAME STATS'!AH2982+'GAME STATS'!AH3045+'GAME STATS'!AH3108</f>
        <v>0</v>
      </c>
      <c r="AH19" s="731"/>
      <c r="AI19" s="741">
        <f>'GAME STATS'!AJ21+'GAME STATS'!AJ84+'GAME STATS'!AJ147+'GAME STATS'!AJ210+'GAME STATS'!AJ273+'GAME STATS'!AJ336+'GAME STATS'!AJ399+'GAME STATS'!AJ462+'GAME STATS'!AJ525+'GAME STATS'!AJ588+'GAME STATS'!AJ651+'GAME STATS'!AJ714+'GAME STATS'!AJ777+'GAME STATS'!AJ840+'GAME STATS'!AJ903+'GAME STATS'!AJ966+'GAME STATS'!AJ1029+'GAME STATS'!AJ1092+'GAME STATS'!AJ1155+'GAME STATS'!AJ1218+'GAME STATS'!AJ1281+'GAME STATS'!AJ1344+'GAME STATS'!AJ1407+'GAME STATS'!AJ1470+'GAME STATS'!AJ1533+'GAME STATS'!AJ1596+'GAME STATS'!AJ1659+'GAME STATS'!AJ1722+'GAME STATS'!AJ1785+'GAME STATS'!AJ1848+'GAME STATS'!AJ1911+'GAME STATS'!AJ1974+'GAME STATS'!AJ2037+'GAME STATS'!AJ2100+'GAME STATS'!AJ2163+'GAME STATS'!AJ2226+'GAME STATS'!AJ2289+'GAME STATS'!AJ2352+'GAME STATS'!AJ2415+'GAME STATS'!AJ2478+'GAME STATS'!AJ2541+'GAME STATS'!AJ2604+'GAME STATS'!AJ2667+'GAME STATS'!AJ2730+'GAME STATS'!AJ2793+'GAME STATS'!AJ2856+'GAME STATS'!AJ2919+'GAME STATS'!AJ2982+'GAME STATS'!AJ3045+'GAME STATS'!AJ3108</f>
        <v>0</v>
      </c>
      <c r="AJ19" s="735"/>
      <c r="AK19" s="736">
        <f>IF(AG19=0,0,(AI19/AG19)*100)</f>
        <v>0</v>
      </c>
      <c r="AL19" s="737"/>
      <c r="AM19" s="729">
        <f>'GAME STATS'!AN21+'GAME STATS'!AN84+'GAME STATS'!AN147+'GAME STATS'!AN210+'GAME STATS'!AN273+'GAME STATS'!AN336+'GAME STATS'!AN399+'GAME STATS'!AN462+'GAME STATS'!AN525+'GAME STATS'!AN588+'GAME STATS'!AN651+'GAME STATS'!AN714+'GAME STATS'!AN777+'GAME STATS'!AN840+'GAME STATS'!AN903+'GAME STATS'!AN966+'GAME STATS'!AN1029+'GAME STATS'!AN1092+'GAME STATS'!AN1155+'GAME STATS'!AN1218+'GAME STATS'!AN1281+'GAME STATS'!AN1344+'GAME STATS'!AN1407+'GAME STATS'!AN1470+'GAME STATS'!AN1533+'GAME STATS'!AN1596+'GAME STATS'!AN1659+'GAME STATS'!AN1722+'GAME STATS'!AN1785+'GAME STATS'!AN1848+'GAME STATS'!AN1911+'GAME STATS'!AN1974+'GAME STATS'!AN2037+'GAME STATS'!AN2100+'GAME STATS'!AN2163+'GAME STATS'!AN2226+'GAME STATS'!AN2289+'GAME STATS'!AN2352+'GAME STATS'!AN2415+'GAME STATS'!AN2478+'GAME STATS'!AN2541+'GAME STATS'!AN2604+'GAME STATS'!AN2667+'GAME STATS'!AN2730+'GAME STATS'!AN2793+'GAME STATS'!AN2856+'GAME STATS'!AN2919+'GAME STATS'!AN2982+'GAME STATS'!AN3045+'GAME STATS'!AN3108</f>
        <v>0</v>
      </c>
      <c r="AN19" s="731"/>
      <c r="AO19" s="741">
        <f>'GAME STATS'!AP21+'GAME STATS'!AP84+'GAME STATS'!AP147+'GAME STATS'!AP210+'GAME STATS'!AP273+'GAME STATS'!AP336+'GAME STATS'!AP399+'GAME STATS'!AP462+'GAME STATS'!AP525+'GAME STATS'!AP588+'GAME STATS'!AP651+'GAME STATS'!AP714+'GAME STATS'!AP777+'GAME STATS'!AP840+'GAME STATS'!AP903+'GAME STATS'!AP966+'GAME STATS'!AP1029+'GAME STATS'!AP1092+'GAME STATS'!AP1155+'GAME STATS'!AP1218+'GAME STATS'!AP1281+'GAME STATS'!AP1344+'GAME STATS'!AP1407+'GAME STATS'!AP1470+'GAME STATS'!AP1533+'GAME STATS'!AP1596+'GAME STATS'!AP1659+'GAME STATS'!AP1722+'GAME STATS'!AP1785+'GAME STATS'!AP1848+'GAME STATS'!AP1911+'GAME STATS'!AP1974+'GAME STATS'!AP2037+'GAME STATS'!AP2100+'GAME STATS'!AP2163+'GAME STATS'!AP2226+'GAME STATS'!AP2289+'GAME STATS'!AP2352+'GAME STATS'!AP2415+'GAME STATS'!AP2478+'GAME STATS'!AP2541+'GAME STATS'!AP2604+'GAME STATS'!AP2667+'GAME STATS'!AP2730+'GAME STATS'!AP2793+'GAME STATS'!AP2856+'GAME STATS'!AP2919+'GAME STATS'!AP2982+'GAME STATS'!AP3045+'GAME STATS'!AP3108</f>
        <v>0</v>
      </c>
      <c r="AP19" s="735"/>
      <c r="AQ19" s="736">
        <f>IF(AM19=0,0,(AO19/AM19)*100)</f>
        <v>0</v>
      </c>
      <c r="AR19" s="737"/>
      <c r="AS19" s="729">
        <f>AA19+AG19+AM19</f>
        <v>0</v>
      </c>
      <c r="AT19" s="731"/>
      <c r="AU19" s="741">
        <f>AC19+AI19+AO19</f>
        <v>0</v>
      </c>
      <c r="AV19" s="735"/>
      <c r="AW19" s="736">
        <f>IF(AS19=0,0,(AU19/AS19)*100)</f>
        <v>0</v>
      </c>
      <c r="AX19" s="737"/>
      <c r="AY19" s="729">
        <f>'GAME STATS'!AZ21+'GAME STATS'!AZ84+'GAME STATS'!AZ147+'GAME STATS'!AZ210+'GAME STATS'!AZ273+'GAME STATS'!AZ336+'GAME STATS'!AZ399+'GAME STATS'!AZ462+'GAME STATS'!AZ525+'GAME STATS'!AZ588+'GAME STATS'!AZ651+'GAME STATS'!AZ714+'GAME STATS'!AZ777+'GAME STATS'!AZ840+'GAME STATS'!AZ903+'GAME STATS'!AZ966+'GAME STATS'!AZ1029+'GAME STATS'!AZ1092+'GAME STATS'!AZ1155+'GAME STATS'!AZ1218+'GAME STATS'!AZ1281+'GAME STATS'!AZ1344+'GAME STATS'!AZ1407+'GAME STATS'!AZ1470+'GAME STATS'!AZ1533+'GAME STATS'!AZ1596+'GAME STATS'!AZ1659+'GAME STATS'!AZ1722+'GAME STATS'!AZ1785+'GAME STATS'!AZ1848+'GAME STATS'!AZ1911+'GAME STATS'!AZ1974+'GAME STATS'!AZ2037+'GAME STATS'!AZ2100+'GAME STATS'!AZ2163+'GAME STATS'!AZ2226+'GAME STATS'!AZ2289+'GAME STATS'!AZ2352+'GAME STATS'!AZ2415+'GAME STATS'!AZ2478+'GAME STATS'!AZ2541+'GAME STATS'!AZ2604+'GAME STATS'!AZ2667+'GAME STATS'!AZ2730+'GAME STATS'!AZ2793+'GAME STATS'!AZ2856+'GAME STATS'!AZ2919+'GAME STATS'!AZ2982+'GAME STATS'!AZ3045+'GAME STATS'!AZ3108</f>
        <v>0</v>
      </c>
      <c r="AZ19" s="731"/>
      <c r="BA19" s="741">
        <f>'GAME STATS'!BB21+'GAME STATS'!BB84+'GAME STATS'!BB147+'GAME STATS'!BB210+'GAME STATS'!BB273+'GAME STATS'!BB336+'GAME STATS'!BB399+'GAME STATS'!BB462+'GAME STATS'!BB525+'GAME STATS'!BB588+'GAME STATS'!BB651+'GAME STATS'!BB714+'GAME STATS'!BB777+'GAME STATS'!BB840+'GAME STATS'!BB903+'GAME STATS'!BB966+'GAME STATS'!BB1029+'GAME STATS'!BB1092+'GAME STATS'!BB1155+'GAME STATS'!BB1218+'GAME STATS'!BB1281+'GAME STATS'!BB1344+'GAME STATS'!BB1407+'GAME STATS'!BB1470+'GAME STATS'!BB1533+'GAME STATS'!BB1596+'GAME STATS'!BB1659+'GAME STATS'!BB1722+'GAME STATS'!BB1785+'GAME STATS'!BB1848+'GAME STATS'!BB1911+'GAME STATS'!BB1974+'GAME STATS'!BB2037+'GAME STATS'!BB2100+'GAME STATS'!BB2163+'GAME STATS'!BB2226+'GAME STATS'!BB2289+'GAME STATS'!BB2352+'GAME STATS'!BB2415+'GAME STATS'!BB2478+'GAME STATS'!BB2541+'GAME STATS'!BB2604+'GAME STATS'!BB2667+'GAME STATS'!BB2730+'GAME STATS'!BB2793+'GAME STATS'!BB2856+'GAME STATS'!BB2919+'GAME STATS'!BB2982+'GAME STATS'!BB3045+'GAME STATS'!BB3108</f>
        <v>0</v>
      </c>
      <c r="BB19" s="735"/>
      <c r="BC19" s="736">
        <f>IF(AY19=0,0,(BA19/AY19)*100)</f>
        <v>0</v>
      </c>
      <c r="BD19" s="737"/>
      <c r="BE19" s="729">
        <f>AA19+AG19+AM19+AY19</f>
        <v>0</v>
      </c>
      <c r="BF19" s="731"/>
      <c r="BG19" s="741">
        <f>AC19+AI19+AO19+BA19</f>
        <v>0</v>
      </c>
      <c r="BH19" s="735"/>
      <c r="BI19" s="736">
        <f>IF(BE19=0,0,(BG19/BE19)*100)</f>
        <v>0</v>
      </c>
      <c r="BJ19" s="737"/>
      <c r="BK19" s="909">
        <f>(AC19*2)+(AI19*2)+(AO19*3)+BA19</f>
        <v>0</v>
      </c>
      <c r="BL19" s="910"/>
      <c r="BM19" s="911"/>
      <c r="BN19" s="116"/>
      <c r="BO19" s="116"/>
    </row>
    <row r="20" spans="1:67" ht="24.95" customHeight="1">
      <c r="A20" s="116"/>
      <c r="B20" s="819"/>
      <c r="C20" s="768" t="str">
        <f>IF(ROSTER!D$18="","",ROSTER!D$18)</f>
        <v/>
      </c>
      <c r="D20" s="769"/>
      <c r="E20" s="770"/>
      <c r="F20" s="729"/>
      <c r="G20" s="730"/>
      <c r="H20" s="725"/>
      <c r="I20" s="726"/>
      <c r="J20" s="732"/>
      <c r="K20" s="729"/>
      <c r="L20" s="731"/>
      <c r="M20" s="741"/>
      <c r="N20" s="735"/>
      <c r="O20" s="924" t="s">
        <v>14</v>
      </c>
      <c r="P20" s="925"/>
      <c r="Q20" s="729"/>
      <c r="R20" s="731"/>
      <c r="S20" s="741"/>
      <c r="T20" s="730"/>
      <c r="U20" s="924" t="s">
        <v>14</v>
      </c>
      <c r="V20" s="925"/>
      <c r="W20" s="732"/>
      <c r="X20" s="732"/>
      <c r="Y20" s="723"/>
      <c r="Z20" s="724"/>
      <c r="AA20" s="729"/>
      <c r="AB20" s="731"/>
      <c r="AC20" s="734"/>
      <c r="AD20" s="735"/>
      <c r="AE20" s="736"/>
      <c r="AF20" s="737"/>
      <c r="AG20" s="729"/>
      <c r="AH20" s="731"/>
      <c r="AI20" s="741"/>
      <c r="AJ20" s="735"/>
      <c r="AK20" s="736"/>
      <c r="AL20" s="737"/>
      <c r="AM20" s="729"/>
      <c r="AN20" s="731"/>
      <c r="AO20" s="741"/>
      <c r="AP20" s="735"/>
      <c r="AQ20" s="736"/>
      <c r="AR20" s="737"/>
      <c r="AS20" s="729"/>
      <c r="AT20" s="731"/>
      <c r="AU20" s="741"/>
      <c r="AV20" s="735"/>
      <c r="AW20" s="736"/>
      <c r="AX20" s="737"/>
      <c r="AY20" s="729"/>
      <c r="AZ20" s="731"/>
      <c r="BA20" s="741"/>
      <c r="BB20" s="735"/>
      <c r="BC20" s="736"/>
      <c r="BD20" s="737"/>
      <c r="BE20" s="729"/>
      <c r="BF20" s="731"/>
      <c r="BG20" s="741"/>
      <c r="BH20" s="735"/>
      <c r="BI20" s="736"/>
      <c r="BJ20" s="737"/>
      <c r="BK20" s="909"/>
      <c r="BL20" s="910"/>
      <c r="BM20" s="911"/>
      <c r="BN20" s="116"/>
      <c r="BO20" s="116"/>
    </row>
    <row r="21" spans="1:67" ht="24.95" customHeight="1">
      <c r="A21" s="116"/>
      <c r="B21" s="818" t="str">
        <f>IF(ROSTER!B20="","",ROSTER!B20)</f>
        <v/>
      </c>
      <c r="C21" s="771" t="str">
        <f>IF(ROSTER!C$20="","",ROSTER!C$20)</f>
        <v/>
      </c>
      <c r="D21" s="772"/>
      <c r="E21" s="773"/>
      <c r="F21" s="729">
        <f>'GAME STATS'!F23+'GAME STATS'!F86+'GAME STATS'!F149+'GAME STATS'!F212+'GAME STATS'!F275+'GAME STATS'!F338+'GAME STATS'!F401+'GAME STATS'!F464+'GAME STATS'!F527+'GAME STATS'!F590+'GAME STATS'!F653+'GAME STATS'!F716+'GAME STATS'!F779+'GAME STATS'!F842+'GAME STATS'!F905+'GAME STATS'!F968+'GAME STATS'!F1031+'GAME STATS'!F1094+'GAME STATS'!F1157+'GAME STATS'!F1220+'GAME STATS'!F1283+'GAME STATS'!F1346+'GAME STATS'!F1409+'GAME STATS'!F1472+'GAME STATS'!F1535+'GAME STATS'!F1598+'GAME STATS'!F1661+'GAME STATS'!F1724+'GAME STATS'!F1787+'GAME STATS'!F1850+'GAME STATS'!F1913+'GAME STATS'!F1976+'GAME STATS'!F2039+'GAME STATS'!F2102+'GAME STATS'!F2165+'GAME STATS'!F2228+'GAME STATS'!F2291+'GAME STATS'!F2354+'GAME STATS'!F2417+'GAME STATS'!F2480+'GAME STATS'!F2543+'GAME STATS'!F2606+'GAME STATS'!F2669+'GAME STATS'!F2732+'GAME STATS'!F2795+'GAME STATS'!F2858+'GAME STATS'!F2921+'GAME STATS'!F2984+'GAME STATS'!F3047+'GAME STATS'!F3110</f>
        <v>0</v>
      </c>
      <c r="G21" s="730"/>
      <c r="H21" s="727">
        <f>'GAME STATS'!G23+'GAME STATS'!G86+'GAME STATS'!G149+'GAME STATS'!G212+'GAME STATS'!G275+'GAME STATS'!G338+'GAME STATS'!G401+'GAME STATS'!G464+'GAME STATS'!G527+'GAME STATS'!G590+'GAME STATS'!G653+'GAME STATS'!G716+'GAME STATS'!G779+'GAME STATS'!G842+'GAME STATS'!G905+'GAME STATS'!G968+'GAME STATS'!G1031+'GAME STATS'!G1094+'GAME STATS'!G1157+'GAME STATS'!G1220+'GAME STATS'!G1283+'GAME STATS'!G1346+'GAME STATS'!G1409+'GAME STATS'!G1472+'GAME STATS'!G1535+'GAME STATS'!G1598+'GAME STATS'!G1661+'GAME STATS'!G1724+'GAME STATS'!G1787+'GAME STATS'!G1850+'GAME STATS'!G1913+'GAME STATS'!G1976+'GAME STATS'!G2039+'GAME STATS'!G2102+'GAME STATS'!G2165+'GAME STATS'!G2228+'GAME STATS'!G2291+'GAME STATS'!G2354+'GAME STATS'!G2417+'GAME STATS'!G2480+'GAME STATS'!G2543+'GAME STATS'!G2606+'GAME STATS'!G2669+'GAME STATS'!G2732+'GAME STATS'!G2795+'GAME STATS'!G2858+'GAME STATS'!G2921+'GAME STATS'!G2984+'GAME STATS'!G3047+'GAME STATS'!G3110</f>
        <v>0</v>
      </c>
      <c r="I21" s="728"/>
      <c r="J21" s="732">
        <f>'GAME STATS'!H23+'GAME STATS'!H86+'GAME STATS'!H149+'GAME STATS'!H212+'GAME STATS'!H275+'GAME STATS'!H338+'GAME STATS'!H401+'GAME STATS'!H464+'GAME STATS'!H527+'GAME STATS'!H590+'GAME STATS'!H653+'GAME STATS'!H716+'GAME STATS'!H779+'GAME STATS'!H842+'GAME STATS'!H905+'GAME STATS'!H968+'GAME STATS'!H1031+'GAME STATS'!H1094+'GAME STATS'!H1157+'GAME STATS'!H1220+'GAME STATS'!H1283+'GAME STATS'!H1346+'GAME STATS'!H1409+'GAME STATS'!H1472+'GAME STATS'!H1535+'GAME STATS'!H1598+'GAME STATS'!H1661+'GAME STATS'!H1724+'GAME STATS'!H1787+'GAME STATS'!H1850+'GAME STATS'!H1913+'GAME STATS'!H1976+'GAME STATS'!H2039+'GAME STATS'!H2102+'GAME STATS'!H2165+'GAME STATS'!H2228+'GAME STATS'!H2291+'GAME STATS'!H2354+'GAME STATS'!H2417+'GAME STATS'!H2480+'GAME STATS'!H2543+'GAME STATS'!H2606+'GAME STATS'!H2669+'GAME STATS'!H2732+'GAME STATS'!H2795+'GAME STATS'!H2858+'GAME STATS'!H2921+'GAME STATS'!H2984+'GAME STATS'!H3047+'GAME STATS'!H3110</f>
        <v>0</v>
      </c>
      <c r="K21" s="729">
        <f>'GAME STATS'!J23+'GAME STATS'!J86+'GAME STATS'!J149+'GAME STATS'!J212+'GAME STATS'!J275+'GAME STATS'!J338+'GAME STATS'!J401+'GAME STATS'!J464+'GAME STATS'!J527+'GAME STATS'!J590+'GAME STATS'!J653+'GAME STATS'!J716+'GAME STATS'!J779+'GAME STATS'!J842+'GAME STATS'!J905+'GAME STATS'!J968+'GAME STATS'!J1031+'GAME STATS'!J1094+'GAME STATS'!J1157+'GAME STATS'!J1220+'GAME STATS'!J1283+'GAME STATS'!J1346+'GAME STATS'!J1409+'GAME STATS'!J1472+'GAME STATS'!J1535+'GAME STATS'!J1598+'GAME STATS'!J1661+'GAME STATS'!J1724+'GAME STATS'!J1787+'GAME STATS'!J1850+'GAME STATS'!J1913+'GAME STATS'!J1976+'GAME STATS'!J2039+'GAME STATS'!J2102+'GAME STATS'!J2165+'GAME STATS'!J2228+'GAME STATS'!J2291+'GAME STATS'!J2354+'GAME STATS'!J2417+'GAME STATS'!J2480+'GAME STATS'!J2543+'GAME STATS'!J2606+'GAME STATS'!J2669+'GAME STATS'!J2732+'GAME STATS'!J2795+'GAME STATS'!J2858+'GAME STATS'!J2921+'GAME STATS'!J2984+'GAME STATS'!J3047+'GAME STATS'!J3110</f>
        <v>0</v>
      </c>
      <c r="L21" s="731"/>
      <c r="M21" s="741">
        <f>'GAME STATS'!L23+'GAME STATS'!L86+'GAME STATS'!L149+'GAME STATS'!L212+'GAME STATS'!L275+'GAME STATS'!L338+'GAME STATS'!L401+'GAME STATS'!L464+'GAME STATS'!L527+'GAME STATS'!L590+'GAME STATS'!L653+'GAME STATS'!L716+'GAME STATS'!L779+'GAME STATS'!L842+'GAME STATS'!L905+'GAME STATS'!L968+'GAME STATS'!L1031+'GAME STATS'!L1094+'GAME STATS'!L1157+'GAME STATS'!L1220+'GAME STATS'!L1283+'GAME STATS'!L1346+'GAME STATS'!L1409+'GAME STATS'!L1472+'GAME STATS'!L1535+'GAME STATS'!L1598+'GAME STATS'!L1661+'GAME STATS'!L1724+'GAME STATS'!L1787+'GAME STATS'!L1850+'GAME STATS'!L1913+'GAME STATS'!L1976+'GAME STATS'!L2039+'GAME STATS'!L2102+'GAME STATS'!L2165+'GAME STATS'!L2228+'GAME STATS'!L2291+'GAME STATS'!L2354+'GAME STATS'!L2417+'GAME STATS'!L2480+'GAME STATS'!L2543+'GAME STATS'!L2606+'GAME STATS'!L2669+'GAME STATS'!L2732+'GAME STATS'!L2795+'GAME STATS'!L2858+'GAME STATS'!L2921+'GAME STATS'!L2984+'GAME STATS'!L3047+'GAME STATS'!L3110</f>
        <v>0</v>
      </c>
      <c r="N21" s="735"/>
      <c r="O21" s="924">
        <f>K21+M21</f>
        <v>0</v>
      </c>
      <c r="P21" s="925"/>
      <c r="Q21" s="729">
        <f>'GAME STATS'!P23+'GAME STATS'!P86+'GAME STATS'!P149+'GAME STATS'!P212+'GAME STATS'!P275+'GAME STATS'!P338+'GAME STATS'!P401+'GAME STATS'!P464+'GAME STATS'!P527+'GAME STATS'!P590+'GAME STATS'!P653+'GAME STATS'!P716+'GAME STATS'!P779+'GAME STATS'!P842+'GAME STATS'!P905+'GAME STATS'!P968+'GAME STATS'!P1031+'GAME STATS'!P1094+'GAME STATS'!P1157+'GAME STATS'!P1220+'GAME STATS'!P1283+'GAME STATS'!P1346+'GAME STATS'!P1409+'GAME STATS'!P1472+'GAME STATS'!P1535+'GAME STATS'!P1598+'GAME STATS'!P1661+'GAME STATS'!P1724+'GAME STATS'!P1787+'GAME STATS'!P1850+'GAME STATS'!P1913+'GAME STATS'!P1976+'GAME STATS'!P2039+'GAME STATS'!P2102+'GAME STATS'!P2165+'GAME STATS'!P2228+'GAME STATS'!P2291+'GAME STATS'!P2354+'GAME STATS'!P2417+'GAME STATS'!P2480+'GAME STATS'!P2543+'GAME STATS'!P2606+'GAME STATS'!P2669+'GAME STATS'!P2732+'GAME STATS'!P2795+'GAME STATS'!P2858+'GAME STATS'!P2921+'GAME STATS'!P2984+'GAME STATS'!P3047+'GAME STATS'!P3110</f>
        <v>0</v>
      </c>
      <c r="R21" s="731"/>
      <c r="S21" s="741">
        <f>'GAME STATS'!R23+'GAME STATS'!R86+'GAME STATS'!R149+'GAME STATS'!R212+'GAME STATS'!R275+'GAME STATS'!R338+'GAME STATS'!R401+'GAME STATS'!R464+'GAME STATS'!R527+'GAME STATS'!R590+'GAME STATS'!R653+'GAME STATS'!R716+'GAME STATS'!R779+'GAME STATS'!R842+'GAME STATS'!R905+'GAME STATS'!R968+'GAME STATS'!R1031+'GAME STATS'!R1094+'GAME STATS'!R1157+'GAME STATS'!R1220+'GAME STATS'!R1283+'GAME STATS'!R1346+'GAME STATS'!R1409+'GAME STATS'!R1472+'GAME STATS'!R1535+'GAME STATS'!R1598+'GAME STATS'!R1661+'GAME STATS'!R1724+'GAME STATS'!R1787+'GAME STATS'!R1850+'GAME STATS'!R1913+'GAME STATS'!R1976+'GAME STATS'!R2039+'GAME STATS'!R2102+'GAME STATS'!R2165+'GAME STATS'!R2228+'GAME STATS'!R2291+'GAME STATS'!R2354+'GAME STATS'!R2417+'GAME STATS'!R2480+'GAME STATS'!R2543+'GAME STATS'!R2606+'GAME STATS'!R2669+'GAME STATS'!R2732+'GAME STATS'!R2795+'GAME STATS'!R2858+'GAME STATS'!R2921+'GAME STATS'!R2984+'GAME STATS'!R3047+'GAME STATS'!R3110</f>
        <v>0</v>
      </c>
      <c r="T21" s="730"/>
      <c r="U21" s="924">
        <f t="shared" ref="U21:U54" si="4">S21-Q21</f>
        <v>0</v>
      </c>
      <c r="V21" s="925"/>
      <c r="W21" s="732">
        <f>'GAME STATS'!V23+'GAME STATS'!V86+'GAME STATS'!V149+'GAME STATS'!V212+'GAME STATS'!V275+'GAME STATS'!V338+'GAME STATS'!V401+'GAME STATS'!V464+'GAME STATS'!V527+'GAME STATS'!V590+'GAME STATS'!V653+'GAME STATS'!V716+'GAME STATS'!V779+'GAME STATS'!V842+'GAME STATS'!V905+'GAME STATS'!V968+'GAME STATS'!V1031+'GAME STATS'!V1094+'GAME STATS'!V1157+'GAME STATS'!V1220+'GAME STATS'!V1283+'GAME STATS'!V1346+'GAME STATS'!V1409+'GAME STATS'!V1472+'GAME STATS'!V1535+'GAME STATS'!V1598+'GAME STATS'!V1661+'GAME STATS'!U1724+'GAME STATS'!U1787+'GAME STATS'!U1850+'GAME STATS'!U1913+'GAME STATS'!U1976+'GAME STATS'!U2039+'GAME STATS'!U2102+'GAME STATS'!V2165+'GAME STATS'!V2228+'GAME STATS'!V2291+'GAME STATS'!V2354+'GAME STATS'!V2417+'GAME STATS'!V2480+'GAME STATS'!V2543+'GAME STATS'!V2606+'GAME STATS'!V2669+'GAME STATS'!V2732+'GAME STATS'!V2795+'GAME STATS'!V2858+'GAME STATS'!V2921+'GAME STATS'!V2984+'GAME STATS'!V3047+'GAME STATS'!V3110</f>
        <v>0</v>
      </c>
      <c r="X21" s="732">
        <f>'GAME STATS'!X23+'GAME STATS'!X86+'GAME STATS'!X149+'GAME STATS'!X212+'GAME STATS'!X275+'GAME STATS'!X338+'GAME STATS'!X401+'GAME STATS'!X464+'GAME STATS'!X527+'GAME STATS'!X590+'GAME STATS'!X653+'GAME STATS'!X716+'GAME STATS'!X779+'GAME STATS'!X842+'GAME STATS'!X905+'GAME STATS'!X968+'GAME STATS'!X1031+'GAME STATS'!X1094+'GAME STATS'!X1157+'GAME STATS'!X1220+'GAME STATS'!X1283+'GAME STATS'!X1346+'GAME STATS'!X1409+'GAME STATS'!X1472+'GAME STATS'!X1535+'GAME STATS'!X1598+'GAME STATS'!X1661+'GAME STATS'!V1724+'GAME STATS'!V1787+'GAME STATS'!V1850+'GAME STATS'!V1913+'GAME STATS'!V1976+'GAME STATS'!V2039+'GAME STATS'!V2102+'GAME STATS'!X2165+'GAME STATS'!X2228+'GAME STATS'!X2291+'GAME STATS'!X2354+'GAME STATS'!X2417+'GAME STATS'!X2480+'GAME STATS'!X2543+'GAME STATS'!X2606+'GAME STATS'!X2669+'GAME STATS'!X2732+'GAME STATS'!X2795+'GAME STATS'!X2858+'GAME STATS'!X2921+'GAME STATS'!X2984+'GAME STATS'!X3047+'GAME STATS'!X3110</f>
        <v>0</v>
      </c>
      <c r="Y21" s="727">
        <f>'GAME STATS'!Z23+'GAME STATS'!Z86+'GAME STATS'!Z149+'GAME STATS'!Z212+'GAME STATS'!Z275+'GAME STATS'!Z338+'GAME STATS'!Z401+'GAME STATS'!Z464+'GAME STATS'!Z527+'GAME STATS'!Z590+'GAME STATS'!Z653+'GAME STATS'!Z716+'GAME STATS'!Z779+'GAME STATS'!Z842+'GAME STATS'!Z905+'GAME STATS'!Z968+'GAME STATS'!Z1031+'GAME STATS'!Z1094+'GAME STATS'!Z1157+'GAME STATS'!Z1220+'GAME STATS'!Z1283+'GAME STATS'!Z1346+'GAME STATS'!Z1409+'GAME STATS'!Z1472+'GAME STATS'!Z1535+'GAME STATS'!Z1598+'GAME STATS'!Z1661+'GAME STATS'!W1724+'GAME STATS'!W1787+'GAME STATS'!W1850+'GAME STATS'!W1913+'GAME STATS'!W1976+'GAME STATS'!W2039+'GAME STATS'!W2102+'GAME STATS'!Z2165+'GAME STATS'!Z2228+'GAME STATS'!Z2291+'GAME STATS'!Z2354+'GAME STATS'!Z2417+'GAME STATS'!Z2480+'GAME STATS'!Z2543+'GAME STATS'!Z2606+'GAME STATS'!Z2669+'GAME STATS'!Z2732+'GAME STATS'!Z2795+'GAME STATS'!Z2858+'GAME STATS'!Z2921+'GAME STATS'!Z2984+'GAME STATS'!Z3047+'GAME STATS'!Z3110</f>
        <v>0</v>
      </c>
      <c r="Z21" s="728"/>
      <c r="AA21" s="729">
        <f>'GAME STATS'!AB23+'GAME STATS'!AB86+'GAME STATS'!AB149+'GAME STATS'!AB212+'GAME STATS'!AB275+'GAME STATS'!AB338+'GAME STATS'!AB401+'GAME STATS'!AB464+'GAME STATS'!AB527+'GAME STATS'!AB590+'GAME STATS'!AB653+'GAME STATS'!AB716+'GAME STATS'!AB779+'GAME STATS'!AB842+'GAME STATS'!AB905+'GAME STATS'!AB968+'GAME STATS'!AB1031+'GAME STATS'!AB1094+'GAME STATS'!AB1157+'GAME STATS'!AB1220+'GAME STATS'!AB1283+'GAME STATS'!AB1346+'GAME STATS'!AB1409+'GAME STATS'!AB1472+'GAME STATS'!AB1535+'GAME STATS'!AB1598+'GAME STATS'!AB1661+'GAME STATS'!AB1724+'GAME STATS'!AB1787+'GAME STATS'!AB1850+'GAME STATS'!AB1913+'GAME STATS'!AB1976+'GAME STATS'!AB2039+'GAME STATS'!AB2102+'GAME STATS'!AB2165+'GAME STATS'!AB2228+'GAME STATS'!AB2291+'GAME STATS'!AB2354+'GAME STATS'!AB2417+'GAME STATS'!AB2480+'GAME STATS'!AB2543+'GAME STATS'!AB2606+'GAME STATS'!AB2669+'GAME STATS'!AB2732+'GAME STATS'!AB2795+'GAME STATS'!AB2858+'GAME STATS'!AB2921+'GAME STATS'!AB2984+'GAME STATS'!AB3047+'GAME STATS'!AB3110</f>
        <v>0</v>
      </c>
      <c r="AB21" s="731"/>
      <c r="AC21" s="734">
        <f>'GAME STATS'!AD23+'GAME STATS'!AD86+'GAME STATS'!AD149+'GAME STATS'!AD212+'GAME STATS'!AD275+'GAME STATS'!AD338+'GAME STATS'!AD401+'GAME STATS'!AD464+'GAME STATS'!AD527+'GAME STATS'!AD590+'GAME STATS'!AD653+'GAME STATS'!AD716+'GAME STATS'!AD779+'GAME STATS'!AD842+'GAME STATS'!AD905+'GAME STATS'!AD968+'GAME STATS'!AD1031+'GAME STATS'!AD1094+'GAME STATS'!AD1157+'GAME STATS'!AD1220+'GAME STATS'!AD1283+'GAME STATS'!AD1346+'GAME STATS'!AD1409+'GAME STATS'!AD1472+'GAME STATS'!AD1535+'GAME STATS'!AD1598+'GAME STATS'!AD1661+'GAME STATS'!AD1724+'GAME STATS'!AD1787+'GAME STATS'!AD1850+'GAME STATS'!AD1913+'GAME STATS'!AD1976+'GAME STATS'!AD2039+'GAME STATS'!AD2102+'GAME STATS'!AD2165+'GAME STATS'!AD2228+'GAME STATS'!AD2291+'GAME STATS'!AD2354+'GAME STATS'!AD2417+'GAME STATS'!AD2480+'GAME STATS'!AD2543+'GAME STATS'!AD2606+'GAME STATS'!AD2669+'GAME STATS'!AD2732+'GAME STATS'!AD2795+'GAME STATS'!AD2858+'GAME STATS'!AD2921+'GAME STATS'!AD2984+'GAME STATS'!AD3047+'GAME STATS'!AD3110</f>
        <v>0</v>
      </c>
      <c r="AD21" s="735"/>
      <c r="AE21" s="736">
        <f>IF(AA21=0,0,(AC21/AA21)*100)</f>
        <v>0</v>
      </c>
      <c r="AF21" s="737"/>
      <c r="AG21" s="729">
        <f>'GAME STATS'!AH23+'GAME STATS'!AH86+'GAME STATS'!AH149+'GAME STATS'!AH212+'GAME STATS'!AH275+'GAME STATS'!AH338+'GAME STATS'!AH401+'GAME STATS'!AH464+'GAME STATS'!AH527+'GAME STATS'!AH590+'GAME STATS'!AH653+'GAME STATS'!AH716+'GAME STATS'!AH779+'GAME STATS'!AH842+'GAME STATS'!AH905+'GAME STATS'!AH968+'GAME STATS'!AH1031+'GAME STATS'!AH1094+'GAME STATS'!AH1157+'GAME STATS'!AH1220+'GAME STATS'!AH1283+'GAME STATS'!AH1346+'GAME STATS'!AH1409+'GAME STATS'!AH1472+'GAME STATS'!AH1535+'GAME STATS'!AH1598+'GAME STATS'!AH1661+'GAME STATS'!AH1724+'GAME STATS'!AH1787+'GAME STATS'!AH1850+'GAME STATS'!AH1913+'GAME STATS'!AH1976+'GAME STATS'!AH2039+'GAME STATS'!AH2102+'GAME STATS'!AH2165+'GAME STATS'!AH2228+'GAME STATS'!AH2291+'GAME STATS'!AH2354+'GAME STATS'!AH2417+'GAME STATS'!AH2480+'GAME STATS'!AH2543+'GAME STATS'!AH2606+'GAME STATS'!AH2669+'GAME STATS'!AH2732+'GAME STATS'!AH2795+'GAME STATS'!AH2858+'GAME STATS'!AH2921+'GAME STATS'!AH2984+'GAME STATS'!AH3047+'GAME STATS'!AH3110</f>
        <v>0</v>
      </c>
      <c r="AH21" s="731"/>
      <c r="AI21" s="741">
        <f>'GAME STATS'!AJ23+'GAME STATS'!AJ86+'GAME STATS'!AJ149+'GAME STATS'!AJ212+'GAME STATS'!AJ275+'GAME STATS'!AJ338+'GAME STATS'!AJ401+'GAME STATS'!AJ464+'GAME STATS'!AJ527+'GAME STATS'!AJ590+'GAME STATS'!AJ653+'GAME STATS'!AJ716+'GAME STATS'!AJ779+'GAME STATS'!AJ842+'GAME STATS'!AJ905+'GAME STATS'!AJ968+'GAME STATS'!AJ1031+'GAME STATS'!AJ1094+'GAME STATS'!AJ1157+'GAME STATS'!AJ1220+'GAME STATS'!AJ1283+'GAME STATS'!AJ1346+'GAME STATS'!AJ1409+'GAME STATS'!AJ1472+'GAME STATS'!AJ1535+'GAME STATS'!AJ1598+'GAME STATS'!AJ1661+'GAME STATS'!AJ1724+'GAME STATS'!AJ1787+'GAME STATS'!AJ1850+'GAME STATS'!AJ1913+'GAME STATS'!AJ1976+'GAME STATS'!AJ2039+'GAME STATS'!AJ2102+'GAME STATS'!AJ2165+'GAME STATS'!AJ2228+'GAME STATS'!AJ2291+'GAME STATS'!AJ2354+'GAME STATS'!AJ2417+'GAME STATS'!AJ2480+'GAME STATS'!AJ2543+'GAME STATS'!AJ2606+'GAME STATS'!AJ2669+'GAME STATS'!AJ2732+'GAME STATS'!AJ2795+'GAME STATS'!AJ2858+'GAME STATS'!AJ2921+'GAME STATS'!AJ2984+'GAME STATS'!AJ3047+'GAME STATS'!AJ3110</f>
        <v>0</v>
      </c>
      <c r="AJ21" s="735"/>
      <c r="AK21" s="736">
        <f>IF(AG21=0,0,(AI21/AG21)*100)</f>
        <v>0</v>
      </c>
      <c r="AL21" s="737"/>
      <c r="AM21" s="729">
        <f>'GAME STATS'!AN23+'GAME STATS'!AN86+'GAME STATS'!AN149+'GAME STATS'!AN212+'GAME STATS'!AN275+'GAME STATS'!AN338+'GAME STATS'!AN401+'GAME STATS'!AN464+'GAME STATS'!AN527+'GAME STATS'!AN590+'GAME STATS'!AN653+'GAME STATS'!AN716+'GAME STATS'!AN779+'GAME STATS'!AN842+'GAME STATS'!AN905+'GAME STATS'!AN968+'GAME STATS'!AN1031+'GAME STATS'!AN1094+'GAME STATS'!AN1157+'GAME STATS'!AN1220+'GAME STATS'!AN1283+'GAME STATS'!AN1346+'GAME STATS'!AN1409+'GAME STATS'!AN1472+'GAME STATS'!AN1535+'GAME STATS'!AN1598+'GAME STATS'!AN1661+'GAME STATS'!AN1724+'GAME STATS'!AN1787+'GAME STATS'!AN1850+'GAME STATS'!AN1913+'GAME STATS'!AN1976+'GAME STATS'!AN2039+'GAME STATS'!AN2102+'GAME STATS'!AN2165+'GAME STATS'!AN2228+'GAME STATS'!AN2291+'GAME STATS'!AN2354+'GAME STATS'!AN2417+'GAME STATS'!AN2480+'GAME STATS'!AN2543+'GAME STATS'!AN2606+'GAME STATS'!AN2669+'GAME STATS'!AN2732+'GAME STATS'!AN2795+'GAME STATS'!AN2858+'GAME STATS'!AN2921+'GAME STATS'!AN2984+'GAME STATS'!AN3047+'GAME STATS'!AN3110</f>
        <v>0</v>
      </c>
      <c r="AN21" s="731"/>
      <c r="AO21" s="741">
        <f>'GAME STATS'!AP23+'GAME STATS'!AP86+'GAME STATS'!AP149+'GAME STATS'!AP212+'GAME STATS'!AP275+'GAME STATS'!AP338+'GAME STATS'!AP401+'GAME STATS'!AP464+'GAME STATS'!AP527+'GAME STATS'!AP590+'GAME STATS'!AP653+'GAME STATS'!AP716+'GAME STATS'!AP779+'GAME STATS'!AP842+'GAME STATS'!AP905+'GAME STATS'!AP968+'GAME STATS'!AP1031+'GAME STATS'!AP1094+'GAME STATS'!AP1157+'GAME STATS'!AP1220+'GAME STATS'!AP1283+'GAME STATS'!AP1346+'GAME STATS'!AP1409+'GAME STATS'!AP1472+'GAME STATS'!AP1535+'GAME STATS'!AP1598+'GAME STATS'!AP1661+'GAME STATS'!AP1724+'GAME STATS'!AP1787+'GAME STATS'!AP1850+'GAME STATS'!AP1913+'GAME STATS'!AP1976+'GAME STATS'!AP2039+'GAME STATS'!AP2102+'GAME STATS'!AP2165+'GAME STATS'!AP2228+'GAME STATS'!AP2291+'GAME STATS'!AP2354+'GAME STATS'!AP2417+'GAME STATS'!AP2480+'GAME STATS'!AP2543+'GAME STATS'!AP2606+'GAME STATS'!AP2669+'GAME STATS'!AP2732+'GAME STATS'!AP2795+'GAME STATS'!AP2858+'GAME STATS'!AP2921+'GAME STATS'!AP2984+'GAME STATS'!AP3047+'GAME STATS'!AP3110</f>
        <v>0</v>
      </c>
      <c r="AP21" s="735"/>
      <c r="AQ21" s="736">
        <f>IF(AM21=0,0,(AO21/AM21)*100)</f>
        <v>0</v>
      </c>
      <c r="AR21" s="737"/>
      <c r="AS21" s="729">
        <f>AA21+AG21+AM21</f>
        <v>0</v>
      </c>
      <c r="AT21" s="731"/>
      <c r="AU21" s="741">
        <f>AC21+AI21+AO21</f>
        <v>0</v>
      </c>
      <c r="AV21" s="735"/>
      <c r="AW21" s="736">
        <f>IF(AS21=0,0,(AU21/AS21)*100)</f>
        <v>0</v>
      </c>
      <c r="AX21" s="737"/>
      <c r="AY21" s="729">
        <f>'GAME STATS'!AZ23+'GAME STATS'!AZ86+'GAME STATS'!AZ149+'GAME STATS'!AZ212+'GAME STATS'!AZ275+'GAME STATS'!AZ338+'GAME STATS'!AZ401+'GAME STATS'!AZ464+'GAME STATS'!AZ527+'GAME STATS'!AZ590+'GAME STATS'!AZ653+'GAME STATS'!AZ716+'GAME STATS'!AZ779+'GAME STATS'!AZ842+'GAME STATS'!AZ905+'GAME STATS'!AZ968+'GAME STATS'!AZ1031+'GAME STATS'!AZ1094+'GAME STATS'!AZ1157+'GAME STATS'!AZ1220+'GAME STATS'!AZ1283+'GAME STATS'!AZ1346+'GAME STATS'!AZ1409+'GAME STATS'!AZ1472+'GAME STATS'!AZ1535+'GAME STATS'!AZ1598+'GAME STATS'!AZ1661+'GAME STATS'!AZ1724+'GAME STATS'!AZ1787+'GAME STATS'!AZ1850+'GAME STATS'!AZ1913+'GAME STATS'!AZ1976+'GAME STATS'!AZ2039+'GAME STATS'!AZ2102+'GAME STATS'!AZ2165+'GAME STATS'!AZ2228+'GAME STATS'!AZ2291+'GAME STATS'!AZ2354+'GAME STATS'!AZ2417+'GAME STATS'!AZ2480+'GAME STATS'!AZ2543+'GAME STATS'!AZ2606+'GAME STATS'!AZ2669+'GAME STATS'!AZ2732+'GAME STATS'!AZ2795+'GAME STATS'!AZ2858+'GAME STATS'!AZ2921+'GAME STATS'!AZ2984+'GAME STATS'!AZ3047+'GAME STATS'!AZ3110</f>
        <v>0</v>
      </c>
      <c r="AZ21" s="731"/>
      <c r="BA21" s="741">
        <f>'GAME STATS'!BB23+'GAME STATS'!BB86+'GAME STATS'!BB149+'GAME STATS'!BB212+'GAME STATS'!BB275+'GAME STATS'!BB338+'GAME STATS'!BB401+'GAME STATS'!BB464+'GAME STATS'!BB527+'GAME STATS'!BB590+'GAME STATS'!BB653+'GAME STATS'!BB716+'GAME STATS'!BB779+'GAME STATS'!BB842+'GAME STATS'!BB905+'GAME STATS'!BB968+'GAME STATS'!BB1031+'GAME STATS'!BB1094+'GAME STATS'!BB1157+'GAME STATS'!BB1220+'GAME STATS'!BB1283+'GAME STATS'!BB1346+'GAME STATS'!BB1409+'GAME STATS'!BB1472+'GAME STATS'!BB1535+'GAME STATS'!BB1598+'GAME STATS'!BB1661+'GAME STATS'!BB1724+'GAME STATS'!BB1787+'GAME STATS'!BB1850+'GAME STATS'!BB1913+'GAME STATS'!BB1976+'GAME STATS'!BB2039+'GAME STATS'!BB2102+'GAME STATS'!BB2165+'GAME STATS'!BB2228+'GAME STATS'!BB2291+'GAME STATS'!BB2354+'GAME STATS'!BB2417+'GAME STATS'!BB2480+'GAME STATS'!BB2543+'GAME STATS'!BB2606+'GAME STATS'!BB2669+'GAME STATS'!BB2732+'GAME STATS'!BB2795+'GAME STATS'!BB2858+'GAME STATS'!BB2921+'GAME STATS'!BB2984+'GAME STATS'!BB3047+'GAME STATS'!BB3110</f>
        <v>0</v>
      </c>
      <c r="BB21" s="735"/>
      <c r="BC21" s="736">
        <f>IF(AY21=0,0,(BA21/AY21)*100)</f>
        <v>0</v>
      </c>
      <c r="BD21" s="737"/>
      <c r="BE21" s="729">
        <f>AA21+AG21+AM21+AY21</f>
        <v>0</v>
      </c>
      <c r="BF21" s="731"/>
      <c r="BG21" s="741">
        <f>AC21+AI21+AO21+BA21</f>
        <v>0</v>
      </c>
      <c r="BH21" s="735"/>
      <c r="BI21" s="736">
        <f>IF(BE21=0,0,(BG21/BE21)*100)</f>
        <v>0</v>
      </c>
      <c r="BJ21" s="737"/>
      <c r="BK21" s="909">
        <f>(AC21*2)+(AI21*2)+(AO21*3)+BA21</f>
        <v>0</v>
      </c>
      <c r="BL21" s="910"/>
      <c r="BM21" s="911"/>
      <c r="BN21" s="116"/>
      <c r="BO21" s="116"/>
    </row>
    <row r="22" spans="1:67" ht="24.95" customHeight="1">
      <c r="A22" s="116"/>
      <c r="B22" s="819"/>
      <c r="C22" s="768" t="str">
        <f>IF(ROSTER!D$20="","",ROSTER!D$20)</f>
        <v/>
      </c>
      <c r="D22" s="769"/>
      <c r="E22" s="770"/>
      <c r="F22" s="729"/>
      <c r="G22" s="730"/>
      <c r="H22" s="725"/>
      <c r="I22" s="726"/>
      <c r="J22" s="732"/>
      <c r="K22" s="729"/>
      <c r="L22" s="731"/>
      <c r="M22" s="741"/>
      <c r="N22" s="735"/>
      <c r="O22" s="924" t="s">
        <v>14</v>
      </c>
      <c r="P22" s="925"/>
      <c r="Q22" s="729"/>
      <c r="R22" s="731"/>
      <c r="S22" s="741"/>
      <c r="T22" s="730"/>
      <c r="U22" s="924" t="s">
        <v>14</v>
      </c>
      <c r="V22" s="925"/>
      <c r="W22" s="732"/>
      <c r="X22" s="732"/>
      <c r="Y22" s="723"/>
      <c r="Z22" s="724"/>
      <c r="AA22" s="729"/>
      <c r="AB22" s="731"/>
      <c r="AC22" s="734"/>
      <c r="AD22" s="735"/>
      <c r="AE22" s="736"/>
      <c r="AF22" s="737"/>
      <c r="AG22" s="729"/>
      <c r="AH22" s="731"/>
      <c r="AI22" s="741"/>
      <c r="AJ22" s="735"/>
      <c r="AK22" s="736"/>
      <c r="AL22" s="737"/>
      <c r="AM22" s="729"/>
      <c r="AN22" s="731"/>
      <c r="AO22" s="741"/>
      <c r="AP22" s="735"/>
      <c r="AQ22" s="736"/>
      <c r="AR22" s="737"/>
      <c r="AS22" s="729"/>
      <c r="AT22" s="731"/>
      <c r="AU22" s="741"/>
      <c r="AV22" s="735"/>
      <c r="AW22" s="736"/>
      <c r="AX22" s="737"/>
      <c r="AY22" s="729"/>
      <c r="AZ22" s="731"/>
      <c r="BA22" s="741"/>
      <c r="BB22" s="735"/>
      <c r="BC22" s="736"/>
      <c r="BD22" s="737"/>
      <c r="BE22" s="729"/>
      <c r="BF22" s="731"/>
      <c r="BG22" s="741"/>
      <c r="BH22" s="735"/>
      <c r="BI22" s="736"/>
      <c r="BJ22" s="737"/>
      <c r="BK22" s="909"/>
      <c r="BL22" s="910"/>
      <c r="BM22" s="911"/>
      <c r="BN22" s="116"/>
      <c r="BO22" s="116"/>
    </row>
    <row r="23" spans="1:67" ht="24.95" customHeight="1">
      <c r="A23" s="116"/>
      <c r="B23" s="818" t="str">
        <f>IF(ROSTER!B22="","",ROSTER!B22)</f>
        <v/>
      </c>
      <c r="C23" s="771" t="str">
        <f>IF(ROSTER!C$22="","",ROSTER!C$22)</f>
        <v/>
      </c>
      <c r="D23" s="772"/>
      <c r="E23" s="773"/>
      <c r="F23" s="729">
        <f>'GAME STATS'!F25+'GAME STATS'!F88+'GAME STATS'!F151+'GAME STATS'!F214+'GAME STATS'!F277+'GAME STATS'!F340+'GAME STATS'!F403+'GAME STATS'!F466+'GAME STATS'!F529+'GAME STATS'!F592+'GAME STATS'!F655+'GAME STATS'!F718+'GAME STATS'!F781+'GAME STATS'!F844+'GAME STATS'!F907+'GAME STATS'!F970+'GAME STATS'!F1033+'GAME STATS'!F1096+'GAME STATS'!F1159+'GAME STATS'!F1222+'GAME STATS'!F1285+'GAME STATS'!F1348+'GAME STATS'!F1411+'GAME STATS'!F1474+'GAME STATS'!F1537+'GAME STATS'!F1600+'GAME STATS'!F1663+'GAME STATS'!F1726+'GAME STATS'!F1789+'GAME STATS'!F1852+'GAME STATS'!F1915+'GAME STATS'!F1978+'GAME STATS'!F2041+'GAME STATS'!F2104+'GAME STATS'!F2167+'GAME STATS'!F2230+'GAME STATS'!F2293+'GAME STATS'!F2356+'GAME STATS'!F2419+'GAME STATS'!F2482+'GAME STATS'!F2545+'GAME STATS'!F2608+'GAME STATS'!F2671+'GAME STATS'!F2734+'GAME STATS'!F2797+'GAME STATS'!F2860+'GAME STATS'!F2923+'GAME STATS'!F2986+'GAME STATS'!F3049+'GAME STATS'!F3112</f>
        <v>0</v>
      </c>
      <c r="G23" s="730"/>
      <c r="H23" s="727">
        <f>'GAME STATS'!G25+'GAME STATS'!G88+'GAME STATS'!G151+'GAME STATS'!G214+'GAME STATS'!G277+'GAME STATS'!G340+'GAME STATS'!G403+'GAME STATS'!G466+'GAME STATS'!G529+'GAME STATS'!G592+'GAME STATS'!G655+'GAME STATS'!G718+'GAME STATS'!G781+'GAME STATS'!G844+'GAME STATS'!G907+'GAME STATS'!G970+'GAME STATS'!G1033+'GAME STATS'!G1096+'GAME STATS'!G1159+'GAME STATS'!G1222+'GAME STATS'!G1285+'GAME STATS'!G1348+'GAME STATS'!G1411+'GAME STATS'!G1474+'GAME STATS'!G1537+'GAME STATS'!G1600+'GAME STATS'!G1663+'GAME STATS'!G1726+'GAME STATS'!G1789+'GAME STATS'!G1852+'GAME STATS'!G1915+'GAME STATS'!G1978+'GAME STATS'!G2041+'GAME STATS'!G2104+'GAME STATS'!G2167+'GAME STATS'!G2230+'GAME STATS'!G2293+'GAME STATS'!G2356+'GAME STATS'!G2419+'GAME STATS'!G2482+'GAME STATS'!G2545+'GAME STATS'!G2608+'GAME STATS'!G2671+'GAME STATS'!G2734+'GAME STATS'!G2797+'GAME STATS'!G2860+'GAME STATS'!G2923+'GAME STATS'!G2986+'GAME STATS'!G3049+'GAME STATS'!G3112</f>
        <v>0</v>
      </c>
      <c r="I23" s="728"/>
      <c r="J23" s="732">
        <f>'GAME STATS'!H25+'GAME STATS'!H88+'GAME STATS'!H151+'GAME STATS'!H214+'GAME STATS'!H277+'GAME STATS'!H340+'GAME STATS'!H403+'GAME STATS'!H466+'GAME STATS'!H529+'GAME STATS'!H592+'GAME STATS'!H655+'GAME STATS'!H718+'GAME STATS'!H781+'GAME STATS'!H844+'GAME STATS'!H907+'GAME STATS'!H970+'GAME STATS'!H1033+'GAME STATS'!H1096+'GAME STATS'!H1159+'GAME STATS'!H1222+'GAME STATS'!H1285+'GAME STATS'!H1348+'GAME STATS'!H1411+'GAME STATS'!H1474+'GAME STATS'!H1537+'GAME STATS'!H1600+'GAME STATS'!H1663+'GAME STATS'!H1726+'GAME STATS'!H1789+'GAME STATS'!H1852+'GAME STATS'!H1915+'GAME STATS'!H1978+'GAME STATS'!H2041+'GAME STATS'!H2104+'GAME STATS'!H2167+'GAME STATS'!H2230+'GAME STATS'!H2293+'GAME STATS'!H2356+'GAME STATS'!H2419+'GAME STATS'!H2482+'GAME STATS'!H2545+'GAME STATS'!H2608+'GAME STATS'!H2671+'GAME STATS'!H2734+'GAME STATS'!H2797+'GAME STATS'!H2860+'GAME STATS'!H2923+'GAME STATS'!H2986+'GAME STATS'!H3049+'GAME STATS'!H3112</f>
        <v>0</v>
      </c>
      <c r="K23" s="729">
        <f>'GAME STATS'!J25+'GAME STATS'!J88+'GAME STATS'!J151+'GAME STATS'!J214+'GAME STATS'!J277+'GAME STATS'!J340+'GAME STATS'!J403+'GAME STATS'!J466+'GAME STATS'!J529+'GAME STATS'!J592+'GAME STATS'!J655+'GAME STATS'!J718+'GAME STATS'!J781+'GAME STATS'!J844+'GAME STATS'!J907+'GAME STATS'!J970+'GAME STATS'!J1033+'GAME STATS'!J1096+'GAME STATS'!J1159+'GAME STATS'!J1222+'GAME STATS'!J1285+'GAME STATS'!J1348+'GAME STATS'!J1411+'GAME STATS'!J1474+'GAME STATS'!J1537+'GAME STATS'!J1600+'GAME STATS'!J1663+'GAME STATS'!J1726+'GAME STATS'!J1789+'GAME STATS'!J1852+'GAME STATS'!J1915+'GAME STATS'!J1978+'GAME STATS'!J2041+'GAME STATS'!J2104+'GAME STATS'!J2167+'GAME STATS'!J2230+'GAME STATS'!J2293+'GAME STATS'!J2356+'GAME STATS'!J2419+'GAME STATS'!J2482+'GAME STATS'!J2545+'GAME STATS'!J2608+'GAME STATS'!J2671+'GAME STATS'!J2734+'GAME STATS'!J2797+'GAME STATS'!J2860+'GAME STATS'!J2923+'GAME STATS'!J2986+'GAME STATS'!J3049+'GAME STATS'!J3112</f>
        <v>0</v>
      </c>
      <c r="L23" s="731"/>
      <c r="M23" s="741">
        <f>'GAME STATS'!L25+'GAME STATS'!L88+'GAME STATS'!L151+'GAME STATS'!L214+'GAME STATS'!L277+'GAME STATS'!L340+'GAME STATS'!L403+'GAME STATS'!L466+'GAME STATS'!L529+'GAME STATS'!L592+'GAME STATS'!L655+'GAME STATS'!L718+'GAME STATS'!L781+'GAME STATS'!L844+'GAME STATS'!L907+'GAME STATS'!L970+'GAME STATS'!L1033+'GAME STATS'!L1096+'GAME STATS'!L1159+'GAME STATS'!L1222+'GAME STATS'!L1285+'GAME STATS'!L1348+'GAME STATS'!L1411+'GAME STATS'!L1474+'GAME STATS'!L1537+'GAME STATS'!L1600+'GAME STATS'!L1663+'GAME STATS'!L1726+'GAME STATS'!L1789+'GAME STATS'!L1852+'GAME STATS'!L1915+'GAME STATS'!L1978+'GAME STATS'!L2041+'GAME STATS'!L2104+'GAME STATS'!L2167+'GAME STATS'!L2230+'GAME STATS'!L2293+'GAME STATS'!L2356+'GAME STATS'!L2419+'GAME STATS'!L2482+'GAME STATS'!L2545+'GAME STATS'!L2608+'GAME STATS'!L2671+'GAME STATS'!L2734+'GAME STATS'!L2797+'GAME STATS'!L2860+'GAME STATS'!L2923+'GAME STATS'!L2986+'GAME STATS'!L3049+'GAME STATS'!L3112</f>
        <v>0</v>
      </c>
      <c r="N23" s="735"/>
      <c r="O23" s="924">
        <f>K23+M23</f>
        <v>0</v>
      </c>
      <c r="P23" s="925"/>
      <c r="Q23" s="729">
        <f>'GAME STATS'!P25+'GAME STATS'!P88+'GAME STATS'!P151+'GAME STATS'!P214+'GAME STATS'!P277+'GAME STATS'!P340+'GAME STATS'!P403+'GAME STATS'!P466+'GAME STATS'!P529+'GAME STATS'!P592+'GAME STATS'!P655+'GAME STATS'!P718+'GAME STATS'!P781+'GAME STATS'!P844+'GAME STATS'!P907+'GAME STATS'!P970+'GAME STATS'!P1033+'GAME STATS'!P1096+'GAME STATS'!P1159+'GAME STATS'!P1222+'GAME STATS'!P1285+'GAME STATS'!P1348+'GAME STATS'!P1411+'GAME STATS'!P1474+'GAME STATS'!P1537+'GAME STATS'!P1600+'GAME STATS'!P1663+'GAME STATS'!P1726+'GAME STATS'!P1789+'GAME STATS'!P1852+'GAME STATS'!P1915+'GAME STATS'!P1978+'GAME STATS'!P2041+'GAME STATS'!P2104+'GAME STATS'!P2167+'GAME STATS'!P2230+'GAME STATS'!P2293+'GAME STATS'!P2356+'GAME STATS'!P2419+'GAME STATS'!P2482+'GAME STATS'!P2545+'GAME STATS'!P2608+'GAME STATS'!P2671+'GAME STATS'!P2734+'GAME STATS'!P2797+'GAME STATS'!P2860+'GAME STATS'!P2923+'GAME STATS'!P2986+'GAME STATS'!P3049+'GAME STATS'!P3112</f>
        <v>0</v>
      </c>
      <c r="R23" s="731"/>
      <c r="S23" s="741">
        <f>'GAME STATS'!R25+'GAME STATS'!R88+'GAME STATS'!R151+'GAME STATS'!R214+'GAME STATS'!R277+'GAME STATS'!R340+'GAME STATS'!R403+'GAME STATS'!R466+'GAME STATS'!R529+'GAME STATS'!R592+'GAME STATS'!R655+'GAME STATS'!R718+'GAME STATS'!R781+'GAME STATS'!R844+'GAME STATS'!R907+'GAME STATS'!R970+'GAME STATS'!R1033+'GAME STATS'!R1096+'GAME STATS'!R1159+'GAME STATS'!R1222+'GAME STATS'!R1285+'GAME STATS'!R1348+'GAME STATS'!R1411+'GAME STATS'!R1474+'GAME STATS'!R1537+'GAME STATS'!R1600+'GAME STATS'!R1663+'GAME STATS'!R1726+'GAME STATS'!R1789+'GAME STATS'!R1852+'GAME STATS'!R1915+'GAME STATS'!R1978+'GAME STATS'!R2041+'GAME STATS'!R2104+'GAME STATS'!R2167+'GAME STATS'!R2230+'GAME STATS'!R2293+'GAME STATS'!R2356+'GAME STATS'!R2419+'GAME STATS'!R2482+'GAME STATS'!R2545+'GAME STATS'!R2608+'GAME STATS'!R2671+'GAME STATS'!R2734+'GAME STATS'!R2797+'GAME STATS'!R2860+'GAME STATS'!R2923+'GAME STATS'!R2986+'GAME STATS'!R3049+'GAME STATS'!R3112</f>
        <v>0</v>
      </c>
      <c r="T23" s="730"/>
      <c r="U23" s="924">
        <f t="shared" ref="U23:U54" si="5">S23-Q23</f>
        <v>0</v>
      </c>
      <c r="V23" s="925"/>
      <c r="W23" s="732">
        <f>'GAME STATS'!V25+'GAME STATS'!V88+'GAME STATS'!V151+'GAME STATS'!V214+'GAME STATS'!V277+'GAME STATS'!V340+'GAME STATS'!V403+'GAME STATS'!V466+'GAME STATS'!V529+'GAME STATS'!V592+'GAME STATS'!V655+'GAME STATS'!V718+'GAME STATS'!V781+'GAME STATS'!V844+'GAME STATS'!V907+'GAME STATS'!V970+'GAME STATS'!V1033+'GAME STATS'!V1096+'GAME STATS'!V1159+'GAME STATS'!V1222+'GAME STATS'!V1285+'GAME STATS'!V1348+'GAME STATS'!V1411+'GAME STATS'!V1474+'GAME STATS'!V1537+'GAME STATS'!V1600+'GAME STATS'!V1663+'GAME STATS'!U1726+'GAME STATS'!U1789+'GAME STATS'!U1852+'GAME STATS'!U1915+'GAME STATS'!U1978+'GAME STATS'!U2041+'GAME STATS'!U2104+'GAME STATS'!V2167+'GAME STATS'!V2230+'GAME STATS'!V2293+'GAME STATS'!V2356+'GAME STATS'!V2419+'GAME STATS'!V2482+'GAME STATS'!V2545+'GAME STATS'!V2608+'GAME STATS'!V2671+'GAME STATS'!V2734+'GAME STATS'!V2797+'GAME STATS'!V2860+'GAME STATS'!V2923+'GAME STATS'!V2986+'GAME STATS'!V3049+'GAME STATS'!V3112</f>
        <v>0</v>
      </c>
      <c r="X23" s="732">
        <f>'GAME STATS'!X25+'GAME STATS'!X88+'GAME STATS'!X151+'GAME STATS'!X214+'GAME STATS'!X277+'GAME STATS'!X340+'GAME STATS'!X403+'GAME STATS'!X466+'GAME STATS'!X529+'GAME STATS'!X592+'GAME STATS'!X655+'GAME STATS'!X718+'GAME STATS'!X781+'GAME STATS'!X844+'GAME STATS'!X907+'GAME STATS'!X970+'GAME STATS'!X1033+'GAME STATS'!X1096+'GAME STATS'!X1159+'GAME STATS'!X1222+'GAME STATS'!X1285+'GAME STATS'!X1348+'GAME STATS'!X1411+'GAME STATS'!X1474+'GAME STATS'!X1537+'GAME STATS'!X1600+'GAME STATS'!X1663+'GAME STATS'!V1726+'GAME STATS'!V1789+'GAME STATS'!V1852+'GAME STATS'!V1915+'GAME STATS'!V1978+'GAME STATS'!V2041+'GAME STATS'!V2104+'GAME STATS'!X2167+'GAME STATS'!X2230+'GAME STATS'!X2293+'GAME STATS'!X2356+'GAME STATS'!X2419+'GAME STATS'!X2482+'GAME STATS'!X2545+'GAME STATS'!X2608+'GAME STATS'!X2671+'GAME STATS'!X2734+'GAME STATS'!X2797+'GAME STATS'!X2860+'GAME STATS'!X2923+'GAME STATS'!X2986+'GAME STATS'!X3049+'GAME STATS'!X3112</f>
        <v>0</v>
      </c>
      <c r="Y23" s="727">
        <f>'GAME STATS'!Z25+'GAME STATS'!Z88+'GAME STATS'!Z151+'GAME STATS'!Z214+'GAME STATS'!Z277+'GAME STATS'!Z340+'GAME STATS'!Z403+'GAME STATS'!Z466+'GAME STATS'!Z529+'GAME STATS'!Z592+'GAME STATS'!Z655+'GAME STATS'!Z718+'GAME STATS'!Z781+'GAME STATS'!Z844+'GAME STATS'!Z907+'GAME STATS'!Z970+'GAME STATS'!Z1033+'GAME STATS'!Z1096+'GAME STATS'!Z1159+'GAME STATS'!Z1222+'GAME STATS'!Z1285+'GAME STATS'!Z1348+'GAME STATS'!Z1411+'GAME STATS'!Z1474+'GAME STATS'!Z1537+'GAME STATS'!Z1600+'GAME STATS'!Z1663+'GAME STATS'!W1726+'GAME STATS'!W1789+'GAME STATS'!W1852+'GAME STATS'!W1915+'GAME STATS'!W1978+'GAME STATS'!W2041+'GAME STATS'!W2104+'GAME STATS'!Z2167+'GAME STATS'!Z2230+'GAME STATS'!Z2293+'GAME STATS'!Z2356+'GAME STATS'!Z2419+'GAME STATS'!Z2482+'GAME STATS'!Z2545+'GAME STATS'!Z2608+'GAME STATS'!Z2671+'GAME STATS'!Z2734+'GAME STATS'!Z2797+'GAME STATS'!Z2860+'GAME STATS'!Z2923+'GAME STATS'!Z2986+'GAME STATS'!Z3049+'GAME STATS'!Z3112</f>
        <v>0</v>
      </c>
      <c r="Z23" s="728"/>
      <c r="AA23" s="729">
        <f>'GAME STATS'!AB25+'GAME STATS'!AB88+'GAME STATS'!AB151+'GAME STATS'!AB214+'GAME STATS'!AB277+'GAME STATS'!AB340+'GAME STATS'!AB403+'GAME STATS'!AB466+'GAME STATS'!AB529+'GAME STATS'!AB592+'GAME STATS'!AB655+'GAME STATS'!AB718+'GAME STATS'!AB781+'GAME STATS'!AB844+'GAME STATS'!AB907+'GAME STATS'!AB970+'GAME STATS'!AB1033+'GAME STATS'!AB1096+'GAME STATS'!AB1159+'GAME STATS'!AB1222+'GAME STATS'!AB1285+'GAME STATS'!AB1348+'GAME STATS'!AB1411+'GAME STATS'!AB1474+'GAME STATS'!AB1537+'GAME STATS'!AB1600+'GAME STATS'!AB1663+'GAME STATS'!AB1726+'GAME STATS'!AB1789+'GAME STATS'!AB1852+'GAME STATS'!AB1915+'GAME STATS'!AB1978+'GAME STATS'!AB2041+'GAME STATS'!AB2104+'GAME STATS'!AB2167+'GAME STATS'!AB2230+'GAME STATS'!AB2293+'GAME STATS'!AB2356+'GAME STATS'!AB2419+'GAME STATS'!AB2482+'GAME STATS'!AB2545+'GAME STATS'!AB2608+'GAME STATS'!AB2671+'GAME STATS'!AB2734+'GAME STATS'!AB2797+'GAME STATS'!AB2860+'GAME STATS'!AB2923+'GAME STATS'!AB2986+'GAME STATS'!AB3049+'GAME STATS'!AB3112</f>
        <v>0</v>
      </c>
      <c r="AB23" s="731"/>
      <c r="AC23" s="734">
        <f>'GAME STATS'!AD25+'GAME STATS'!AD88+'GAME STATS'!AD151+'GAME STATS'!AD214+'GAME STATS'!AD277+'GAME STATS'!AD340+'GAME STATS'!AD403+'GAME STATS'!AD466+'GAME STATS'!AD529+'GAME STATS'!AD592+'GAME STATS'!AD655+'GAME STATS'!AD718+'GAME STATS'!AD781+'GAME STATS'!AD844+'GAME STATS'!AD907+'GAME STATS'!AD970+'GAME STATS'!AD1033+'GAME STATS'!AD1096+'GAME STATS'!AD1159+'GAME STATS'!AD1222+'GAME STATS'!AD1285+'GAME STATS'!AD1348+'GAME STATS'!AD1411+'GAME STATS'!AD1474+'GAME STATS'!AD1537+'GAME STATS'!AD1600+'GAME STATS'!AD1663+'GAME STATS'!AD1726+'GAME STATS'!AD1789+'GAME STATS'!AD1852+'GAME STATS'!AD1915+'GAME STATS'!AD1978+'GAME STATS'!AD2041+'GAME STATS'!AD2104+'GAME STATS'!AD2167+'GAME STATS'!AD2230+'GAME STATS'!AD2293+'GAME STATS'!AD2356+'GAME STATS'!AD2419+'GAME STATS'!AD2482+'GAME STATS'!AD2545+'GAME STATS'!AD2608+'GAME STATS'!AD2671+'GAME STATS'!AD2734+'GAME STATS'!AD2797+'GAME STATS'!AD2860+'GAME STATS'!AD2923+'GAME STATS'!AD2986+'GAME STATS'!AD3049+'GAME STATS'!AD3112</f>
        <v>0</v>
      </c>
      <c r="AD23" s="735"/>
      <c r="AE23" s="736">
        <f>IF(AA23=0,0,(AC23/AA23)*100)</f>
        <v>0</v>
      </c>
      <c r="AF23" s="737"/>
      <c r="AG23" s="729">
        <f>'GAME STATS'!AH25+'GAME STATS'!AH88+'GAME STATS'!AH151+'GAME STATS'!AH214+'GAME STATS'!AH277+'GAME STATS'!AH340+'GAME STATS'!AH403+'GAME STATS'!AH466+'GAME STATS'!AH529+'GAME STATS'!AH592+'GAME STATS'!AH655+'GAME STATS'!AH718+'GAME STATS'!AH781+'GAME STATS'!AH844+'GAME STATS'!AH907+'GAME STATS'!AH970+'GAME STATS'!AH1033+'GAME STATS'!AH1096+'GAME STATS'!AH1159+'GAME STATS'!AH1222+'GAME STATS'!AH1285+'GAME STATS'!AH1348+'GAME STATS'!AH1411+'GAME STATS'!AH1474+'GAME STATS'!AH1537+'GAME STATS'!AH1600+'GAME STATS'!AH1663+'GAME STATS'!AH1726+'GAME STATS'!AH1789+'GAME STATS'!AH1852+'GAME STATS'!AH1915+'GAME STATS'!AH1978+'GAME STATS'!AH2041+'GAME STATS'!AH2104+'GAME STATS'!AH2167+'GAME STATS'!AH2230+'GAME STATS'!AH2293+'GAME STATS'!AH2356+'GAME STATS'!AH2419+'GAME STATS'!AH2482+'GAME STATS'!AH2545+'GAME STATS'!AH2608+'GAME STATS'!AH2671+'GAME STATS'!AH2734+'GAME STATS'!AH2797+'GAME STATS'!AH2860+'GAME STATS'!AH2923+'GAME STATS'!AH2986+'GAME STATS'!AH3049+'GAME STATS'!AH3112</f>
        <v>0</v>
      </c>
      <c r="AH23" s="731"/>
      <c r="AI23" s="741">
        <f>'GAME STATS'!AJ25+'GAME STATS'!AJ88+'GAME STATS'!AJ151+'GAME STATS'!AJ214+'GAME STATS'!AJ277+'GAME STATS'!AJ340+'GAME STATS'!AJ403+'GAME STATS'!AJ466+'GAME STATS'!AJ529+'GAME STATS'!AJ592+'GAME STATS'!AJ655+'GAME STATS'!AJ718+'GAME STATS'!AJ781+'GAME STATS'!AJ844+'GAME STATS'!AJ907+'GAME STATS'!AJ970+'GAME STATS'!AJ1033+'GAME STATS'!AJ1096+'GAME STATS'!AJ1159+'GAME STATS'!AJ1222+'GAME STATS'!AJ1285+'GAME STATS'!AJ1348+'GAME STATS'!AJ1411+'GAME STATS'!AJ1474+'GAME STATS'!AJ1537+'GAME STATS'!AJ1600+'GAME STATS'!AJ1663+'GAME STATS'!AJ1726+'GAME STATS'!AJ1789+'GAME STATS'!AJ1852+'GAME STATS'!AJ1915+'GAME STATS'!AJ1978+'GAME STATS'!AJ2041+'GAME STATS'!AJ2104+'GAME STATS'!AJ2167+'GAME STATS'!AJ2230+'GAME STATS'!AJ2293+'GAME STATS'!AJ2356+'GAME STATS'!AJ2419+'GAME STATS'!AJ2482+'GAME STATS'!AJ2545+'GAME STATS'!AJ2608+'GAME STATS'!AJ2671+'GAME STATS'!AJ2734+'GAME STATS'!AJ2797+'GAME STATS'!AJ2860+'GAME STATS'!AJ2923+'GAME STATS'!AJ2986+'GAME STATS'!AJ3049+'GAME STATS'!AJ3112</f>
        <v>0</v>
      </c>
      <c r="AJ23" s="735"/>
      <c r="AK23" s="736">
        <f>IF(AG23=0,0,(AI23/AG23)*100)</f>
        <v>0</v>
      </c>
      <c r="AL23" s="737"/>
      <c r="AM23" s="729">
        <f>'GAME STATS'!AN25+'GAME STATS'!AN88+'GAME STATS'!AN151+'GAME STATS'!AN214+'GAME STATS'!AN277+'GAME STATS'!AN340+'GAME STATS'!AN403+'GAME STATS'!AN466+'GAME STATS'!AN529+'GAME STATS'!AN592+'GAME STATS'!AN655+'GAME STATS'!AN718+'GAME STATS'!AN781+'GAME STATS'!AN844+'GAME STATS'!AN907+'GAME STATS'!AN970+'GAME STATS'!AN1033+'GAME STATS'!AN1096+'GAME STATS'!AN1159+'GAME STATS'!AN1222+'GAME STATS'!AN1285+'GAME STATS'!AN1348+'GAME STATS'!AN1411+'GAME STATS'!AN1474+'GAME STATS'!AN1537+'GAME STATS'!AN1600+'GAME STATS'!AN1663+'GAME STATS'!AN1726+'GAME STATS'!AN1789+'GAME STATS'!AN1852+'GAME STATS'!AN1915+'GAME STATS'!AN1978+'GAME STATS'!AN2041+'GAME STATS'!AN2104+'GAME STATS'!AN2167+'GAME STATS'!AN2230+'GAME STATS'!AN2293+'GAME STATS'!AN2356+'GAME STATS'!AN2419+'GAME STATS'!AN2482+'GAME STATS'!AN2545+'GAME STATS'!AN2608+'GAME STATS'!AN2671+'GAME STATS'!AN2734+'GAME STATS'!AN2797+'GAME STATS'!AN2860+'GAME STATS'!AN2923+'GAME STATS'!AN2986+'GAME STATS'!AN3049+'GAME STATS'!AN3112</f>
        <v>0</v>
      </c>
      <c r="AN23" s="731"/>
      <c r="AO23" s="741">
        <f>'GAME STATS'!AP25+'GAME STATS'!AP88+'GAME STATS'!AP151+'GAME STATS'!AP214+'GAME STATS'!AP277+'GAME STATS'!AP340+'GAME STATS'!AP403+'GAME STATS'!AP466+'GAME STATS'!AP529+'GAME STATS'!AP592+'GAME STATS'!AP655+'GAME STATS'!AP718+'GAME STATS'!AP781+'GAME STATS'!AP844+'GAME STATS'!AP907+'GAME STATS'!AP970+'GAME STATS'!AP1033+'GAME STATS'!AP1096+'GAME STATS'!AP1159+'GAME STATS'!AP1222+'GAME STATS'!AP1285+'GAME STATS'!AP1348+'GAME STATS'!AP1411+'GAME STATS'!AP1474+'GAME STATS'!AP1537+'GAME STATS'!AP1600+'GAME STATS'!AP1663+'GAME STATS'!AP1726+'GAME STATS'!AP1789+'GAME STATS'!AP1852+'GAME STATS'!AP1915+'GAME STATS'!AP1978+'GAME STATS'!AP2041+'GAME STATS'!AP2104+'GAME STATS'!AP2167+'GAME STATS'!AP2230+'GAME STATS'!AP2293+'GAME STATS'!AP2356+'GAME STATS'!AP2419+'GAME STATS'!AP2482+'GAME STATS'!AP2545+'GAME STATS'!AP2608+'GAME STATS'!AP2671+'GAME STATS'!AP2734+'GAME STATS'!AP2797+'GAME STATS'!AP2860+'GAME STATS'!AP2923+'GAME STATS'!AP2986+'GAME STATS'!AP3049+'GAME STATS'!AP3112</f>
        <v>0</v>
      </c>
      <c r="AP23" s="735"/>
      <c r="AQ23" s="736">
        <f>IF(AM23=0,0,(AO23/AM23)*100)</f>
        <v>0</v>
      </c>
      <c r="AR23" s="737"/>
      <c r="AS23" s="729">
        <f>AA23+AG23+AM23</f>
        <v>0</v>
      </c>
      <c r="AT23" s="731"/>
      <c r="AU23" s="741">
        <f>AC23+AI23+AO23</f>
        <v>0</v>
      </c>
      <c r="AV23" s="735"/>
      <c r="AW23" s="736">
        <f>IF(AS23=0,0,(AU23/AS23)*100)</f>
        <v>0</v>
      </c>
      <c r="AX23" s="737"/>
      <c r="AY23" s="729">
        <f>'GAME STATS'!AZ25+'GAME STATS'!AZ88+'GAME STATS'!AZ151+'GAME STATS'!AZ214+'GAME STATS'!AZ277+'GAME STATS'!AZ340+'GAME STATS'!AZ403+'GAME STATS'!AZ466+'GAME STATS'!AZ529+'GAME STATS'!AZ592+'GAME STATS'!AZ655+'GAME STATS'!AZ718+'GAME STATS'!AZ781+'GAME STATS'!AZ844+'GAME STATS'!AZ907+'GAME STATS'!AZ970+'GAME STATS'!AZ1033+'GAME STATS'!AZ1096+'GAME STATS'!AZ1159+'GAME STATS'!AZ1222+'GAME STATS'!AZ1285+'GAME STATS'!AZ1348+'GAME STATS'!AZ1411+'GAME STATS'!AZ1474+'GAME STATS'!AZ1537+'GAME STATS'!AZ1600+'GAME STATS'!AZ1663+'GAME STATS'!AZ1726+'GAME STATS'!AZ1789+'GAME STATS'!AZ1852+'GAME STATS'!AZ1915+'GAME STATS'!AZ1978+'GAME STATS'!AZ2041+'GAME STATS'!AZ2104+'GAME STATS'!AZ2167+'GAME STATS'!AZ2230+'GAME STATS'!AZ2293+'GAME STATS'!AZ2356+'GAME STATS'!AZ2419+'GAME STATS'!AZ2482+'GAME STATS'!AZ2545+'GAME STATS'!AZ2608+'GAME STATS'!AZ2671+'GAME STATS'!AZ2734+'GAME STATS'!AZ2797+'GAME STATS'!AZ2860+'GAME STATS'!AZ2923+'GAME STATS'!AZ2986+'GAME STATS'!AZ3049+'GAME STATS'!AZ3112</f>
        <v>0</v>
      </c>
      <c r="AZ23" s="731"/>
      <c r="BA23" s="741">
        <f>'GAME STATS'!BB25+'GAME STATS'!BB88+'GAME STATS'!BB151+'GAME STATS'!BB214+'GAME STATS'!BB277+'GAME STATS'!BB340+'GAME STATS'!BB403+'GAME STATS'!BB466+'GAME STATS'!BB529+'GAME STATS'!BB592+'GAME STATS'!BB655+'GAME STATS'!BB718+'GAME STATS'!BB781+'GAME STATS'!BB844+'GAME STATS'!BB907+'GAME STATS'!BB970+'GAME STATS'!BB1033+'GAME STATS'!BB1096+'GAME STATS'!BB1159+'GAME STATS'!BB1222+'GAME STATS'!BB1285+'GAME STATS'!BB1348+'GAME STATS'!BB1411+'GAME STATS'!BB1474+'GAME STATS'!BB1537+'GAME STATS'!BB1600+'GAME STATS'!BB1663+'GAME STATS'!BB1726+'GAME STATS'!BB1789+'GAME STATS'!BB1852+'GAME STATS'!BB1915+'GAME STATS'!BB1978+'GAME STATS'!BB2041+'GAME STATS'!BB2104+'GAME STATS'!BB2167+'GAME STATS'!BB2230+'GAME STATS'!BB2293+'GAME STATS'!BB2356+'GAME STATS'!BB2419+'GAME STATS'!BB2482+'GAME STATS'!BB2545+'GAME STATS'!BB2608+'GAME STATS'!BB2671+'GAME STATS'!BB2734+'GAME STATS'!BB2797+'GAME STATS'!BB2860+'GAME STATS'!BB2923+'GAME STATS'!BB2986+'GAME STATS'!BB3049+'GAME STATS'!BB3112</f>
        <v>0</v>
      </c>
      <c r="BB23" s="735"/>
      <c r="BC23" s="736">
        <f>IF(AY23=0,0,(BA23/AY23)*100)</f>
        <v>0</v>
      </c>
      <c r="BD23" s="737"/>
      <c r="BE23" s="729">
        <f>AA23+AG23+AM23+AY23</f>
        <v>0</v>
      </c>
      <c r="BF23" s="731"/>
      <c r="BG23" s="741">
        <f>AC23+AI23+AO23+BA23</f>
        <v>0</v>
      </c>
      <c r="BH23" s="735"/>
      <c r="BI23" s="736">
        <f>IF(BE23=0,0,(BG23/BE23)*100)</f>
        <v>0</v>
      </c>
      <c r="BJ23" s="737"/>
      <c r="BK23" s="909">
        <f>(AC23*2)+(AI23*2)+(AO23*3)+BA23</f>
        <v>0</v>
      </c>
      <c r="BL23" s="910"/>
      <c r="BM23" s="911"/>
      <c r="BN23" s="116"/>
      <c r="BO23" s="116"/>
    </row>
    <row r="24" spans="1:67" ht="24.95" customHeight="1">
      <c r="A24" s="116"/>
      <c r="B24" s="819"/>
      <c r="C24" s="768" t="str">
        <f>IF(ROSTER!D$22="","",ROSTER!D$22)</f>
        <v/>
      </c>
      <c r="D24" s="769"/>
      <c r="E24" s="770"/>
      <c r="F24" s="729"/>
      <c r="G24" s="730"/>
      <c r="H24" s="725"/>
      <c r="I24" s="726"/>
      <c r="J24" s="732"/>
      <c r="K24" s="729"/>
      <c r="L24" s="731"/>
      <c r="M24" s="741"/>
      <c r="N24" s="735"/>
      <c r="O24" s="924" t="s">
        <v>14</v>
      </c>
      <c r="P24" s="925"/>
      <c r="Q24" s="729"/>
      <c r="R24" s="731"/>
      <c r="S24" s="741"/>
      <c r="T24" s="730"/>
      <c r="U24" s="924" t="s">
        <v>14</v>
      </c>
      <c r="V24" s="925"/>
      <c r="W24" s="732"/>
      <c r="X24" s="732"/>
      <c r="Y24" s="723"/>
      <c r="Z24" s="724"/>
      <c r="AA24" s="729"/>
      <c r="AB24" s="731"/>
      <c r="AC24" s="734"/>
      <c r="AD24" s="735"/>
      <c r="AE24" s="736"/>
      <c r="AF24" s="737"/>
      <c r="AG24" s="729"/>
      <c r="AH24" s="731"/>
      <c r="AI24" s="741"/>
      <c r="AJ24" s="735"/>
      <c r="AK24" s="736"/>
      <c r="AL24" s="737"/>
      <c r="AM24" s="729"/>
      <c r="AN24" s="731"/>
      <c r="AO24" s="741"/>
      <c r="AP24" s="735"/>
      <c r="AQ24" s="736"/>
      <c r="AR24" s="737"/>
      <c r="AS24" s="729"/>
      <c r="AT24" s="731"/>
      <c r="AU24" s="741"/>
      <c r="AV24" s="735"/>
      <c r="AW24" s="736"/>
      <c r="AX24" s="737"/>
      <c r="AY24" s="729"/>
      <c r="AZ24" s="731"/>
      <c r="BA24" s="741"/>
      <c r="BB24" s="735"/>
      <c r="BC24" s="736"/>
      <c r="BD24" s="737"/>
      <c r="BE24" s="729"/>
      <c r="BF24" s="731"/>
      <c r="BG24" s="741"/>
      <c r="BH24" s="735"/>
      <c r="BI24" s="736"/>
      <c r="BJ24" s="737"/>
      <c r="BK24" s="909"/>
      <c r="BL24" s="910"/>
      <c r="BM24" s="911"/>
      <c r="BN24" s="116"/>
      <c r="BO24" s="116"/>
    </row>
    <row r="25" spans="1:67" ht="24.95" customHeight="1">
      <c r="A25" s="116"/>
      <c r="B25" s="818" t="str">
        <f>IF(ROSTER!B24="","",ROSTER!B24)</f>
        <v/>
      </c>
      <c r="C25" s="771" t="str">
        <f>IF(ROSTER!C$24="","",ROSTER!C$24)</f>
        <v/>
      </c>
      <c r="D25" s="772"/>
      <c r="E25" s="773"/>
      <c r="F25" s="729">
        <f>'GAME STATS'!F27+'GAME STATS'!F90+'GAME STATS'!F153+'GAME STATS'!F216+'GAME STATS'!F279+'GAME STATS'!F342+'GAME STATS'!F405+'GAME STATS'!F468+'GAME STATS'!F531+'GAME STATS'!F594+'GAME STATS'!F657+'GAME STATS'!F720+'GAME STATS'!F783+'GAME STATS'!F846+'GAME STATS'!F909+'GAME STATS'!F972+'GAME STATS'!F1035+'GAME STATS'!F1098+'GAME STATS'!F1161+'GAME STATS'!F1224+'GAME STATS'!F1287+'GAME STATS'!F1350+'GAME STATS'!F1413+'GAME STATS'!F1476+'GAME STATS'!F1539+'GAME STATS'!F1602+'GAME STATS'!F1665+'GAME STATS'!F1728+'GAME STATS'!F1791+'GAME STATS'!F1854+'GAME STATS'!F1917+'GAME STATS'!F1980+'GAME STATS'!F2043+'GAME STATS'!F2106+'GAME STATS'!F2169+'GAME STATS'!F2232+'GAME STATS'!F2295+'GAME STATS'!F2358+'GAME STATS'!F2421+'GAME STATS'!F2484+'GAME STATS'!F2547+'GAME STATS'!F2610+'GAME STATS'!F2673+'GAME STATS'!F2736+'GAME STATS'!F2799+'GAME STATS'!F2862+'GAME STATS'!F2925+'GAME STATS'!F2988+'GAME STATS'!F3051+'GAME STATS'!F3114</f>
        <v>0</v>
      </c>
      <c r="G25" s="730"/>
      <c r="H25" s="727">
        <f>'GAME STATS'!G27+'GAME STATS'!G90+'GAME STATS'!G153+'GAME STATS'!G216+'GAME STATS'!G279+'GAME STATS'!G342+'GAME STATS'!G405+'GAME STATS'!G468+'GAME STATS'!G531+'GAME STATS'!G594+'GAME STATS'!G657+'GAME STATS'!G720+'GAME STATS'!G783+'GAME STATS'!G846+'GAME STATS'!G909+'GAME STATS'!G972+'GAME STATS'!G1035+'GAME STATS'!G1098+'GAME STATS'!G1161+'GAME STATS'!G1224+'GAME STATS'!G1287+'GAME STATS'!G1350+'GAME STATS'!G1413+'GAME STATS'!G1476+'GAME STATS'!G1539+'GAME STATS'!G1602+'GAME STATS'!G1665+'GAME STATS'!G1728+'GAME STATS'!G1791+'GAME STATS'!G1854+'GAME STATS'!G1917+'GAME STATS'!G1980+'GAME STATS'!G2043+'GAME STATS'!G2106+'GAME STATS'!G2169+'GAME STATS'!G2232+'GAME STATS'!G2295+'GAME STATS'!G2358+'GAME STATS'!G2421+'GAME STATS'!G2484+'GAME STATS'!G2547+'GAME STATS'!G2610+'GAME STATS'!G2673+'GAME STATS'!G2736+'GAME STATS'!G2799+'GAME STATS'!G2862+'GAME STATS'!G2925+'GAME STATS'!G2988+'GAME STATS'!G3051+'GAME STATS'!G3114</f>
        <v>0</v>
      </c>
      <c r="I25" s="728"/>
      <c r="J25" s="732">
        <f>'GAME STATS'!H27+'GAME STATS'!H90+'GAME STATS'!H153+'GAME STATS'!H216+'GAME STATS'!H279+'GAME STATS'!H342+'GAME STATS'!H405+'GAME STATS'!H468+'GAME STATS'!H531+'GAME STATS'!H594+'GAME STATS'!H657+'GAME STATS'!H720+'GAME STATS'!H783+'GAME STATS'!H846+'GAME STATS'!H909+'GAME STATS'!H972+'GAME STATS'!H1035+'GAME STATS'!H1098+'GAME STATS'!H1161+'GAME STATS'!H1224+'GAME STATS'!H1287+'GAME STATS'!H1350+'GAME STATS'!H1413+'GAME STATS'!H1476+'GAME STATS'!H1539+'GAME STATS'!H1602+'GAME STATS'!H1665+'GAME STATS'!H1728+'GAME STATS'!H1791+'GAME STATS'!H1854+'GAME STATS'!H1917+'GAME STATS'!H1980+'GAME STATS'!H2043+'GAME STATS'!H2106+'GAME STATS'!H2169+'GAME STATS'!H2232+'GAME STATS'!H2295+'GAME STATS'!H2358+'GAME STATS'!H2421+'GAME STATS'!H2484+'GAME STATS'!H2547+'GAME STATS'!H2610+'GAME STATS'!H2673+'GAME STATS'!H2736+'GAME STATS'!H2799+'GAME STATS'!H2862+'GAME STATS'!H2925+'GAME STATS'!H2988+'GAME STATS'!H3051+'GAME STATS'!H3114</f>
        <v>0</v>
      </c>
      <c r="K25" s="729">
        <f>'GAME STATS'!J27+'GAME STATS'!J90+'GAME STATS'!J153+'GAME STATS'!J216+'GAME STATS'!J279+'GAME STATS'!J342+'GAME STATS'!J405+'GAME STATS'!J468+'GAME STATS'!J531+'GAME STATS'!J594+'GAME STATS'!J657+'GAME STATS'!J720+'GAME STATS'!J783+'GAME STATS'!J846+'GAME STATS'!J909+'GAME STATS'!J972+'GAME STATS'!J1035+'GAME STATS'!J1098+'GAME STATS'!J1161+'GAME STATS'!J1224+'GAME STATS'!J1287+'GAME STATS'!J1350+'GAME STATS'!J1413+'GAME STATS'!J1476+'GAME STATS'!J1539+'GAME STATS'!J1602+'GAME STATS'!J1665+'GAME STATS'!J1728+'GAME STATS'!J1791+'GAME STATS'!J1854+'GAME STATS'!J1917+'GAME STATS'!J1980+'GAME STATS'!J2043+'GAME STATS'!J2106+'GAME STATS'!J2169+'GAME STATS'!J2232+'GAME STATS'!J2295+'GAME STATS'!J2358+'GAME STATS'!J2421+'GAME STATS'!J2484+'GAME STATS'!J2547+'GAME STATS'!J2610+'GAME STATS'!J2673+'GAME STATS'!J2736+'GAME STATS'!J2799+'GAME STATS'!J2862+'GAME STATS'!J2925+'GAME STATS'!J2988+'GAME STATS'!J3051+'GAME STATS'!J3114</f>
        <v>0</v>
      </c>
      <c r="L25" s="731"/>
      <c r="M25" s="741">
        <f>'GAME STATS'!L27+'GAME STATS'!L90+'GAME STATS'!L153+'GAME STATS'!L216+'GAME STATS'!L279+'GAME STATS'!L342+'GAME STATS'!L405+'GAME STATS'!L468+'GAME STATS'!L531+'GAME STATS'!L594+'GAME STATS'!L657+'GAME STATS'!L720+'GAME STATS'!L783+'GAME STATS'!L846+'GAME STATS'!L909+'GAME STATS'!L972+'GAME STATS'!L1035+'GAME STATS'!L1098+'GAME STATS'!L1161+'GAME STATS'!L1224+'GAME STATS'!L1287+'GAME STATS'!L1350+'GAME STATS'!L1413+'GAME STATS'!L1476+'GAME STATS'!L1539+'GAME STATS'!L1602+'GAME STATS'!L1665+'GAME STATS'!L1728+'GAME STATS'!L1791+'GAME STATS'!L1854+'GAME STATS'!L1917+'GAME STATS'!L1980+'GAME STATS'!L2043+'GAME STATS'!L2106+'GAME STATS'!L2169+'GAME STATS'!L2232+'GAME STATS'!L2295+'GAME STATS'!L2358+'GAME STATS'!L2421+'GAME STATS'!L2484+'GAME STATS'!L2547+'GAME STATS'!L2610+'GAME STATS'!L2673+'GAME STATS'!L2736+'GAME STATS'!L2799+'GAME STATS'!L2862+'GAME STATS'!L2925+'GAME STATS'!L2988+'GAME STATS'!L3051+'GAME STATS'!L3114</f>
        <v>0</v>
      </c>
      <c r="N25" s="735"/>
      <c r="O25" s="924">
        <f>K25+M25</f>
        <v>0</v>
      </c>
      <c r="P25" s="925"/>
      <c r="Q25" s="729">
        <f>'GAME STATS'!P27+'GAME STATS'!P90+'GAME STATS'!P153+'GAME STATS'!P216+'GAME STATS'!P279+'GAME STATS'!P342+'GAME STATS'!P405+'GAME STATS'!P468+'GAME STATS'!P531+'GAME STATS'!P594+'GAME STATS'!P657+'GAME STATS'!P720+'GAME STATS'!P783+'GAME STATS'!P846+'GAME STATS'!P909+'GAME STATS'!P972+'GAME STATS'!P1035+'GAME STATS'!P1098+'GAME STATS'!P1161+'GAME STATS'!P1224+'GAME STATS'!P1287+'GAME STATS'!P1350+'GAME STATS'!P1413+'GAME STATS'!P1476+'GAME STATS'!P1539+'GAME STATS'!P1602+'GAME STATS'!P1665+'GAME STATS'!P1728+'GAME STATS'!P1791+'GAME STATS'!P1854+'GAME STATS'!P1917+'GAME STATS'!P1980+'GAME STATS'!P2043+'GAME STATS'!P2106+'GAME STATS'!P2169+'GAME STATS'!P2232+'GAME STATS'!P2295+'GAME STATS'!P2358+'GAME STATS'!P2421+'GAME STATS'!P2484+'GAME STATS'!P2547+'GAME STATS'!P2610+'GAME STATS'!P2673+'GAME STATS'!P2736+'GAME STATS'!P2799+'GAME STATS'!P2862+'GAME STATS'!P2925+'GAME STATS'!P2988+'GAME STATS'!P3051+'GAME STATS'!P3114</f>
        <v>0</v>
      </c>
      <c r="R25" s="731"/>
      <c r="S25" s="741">
        <f>'GAME STATS'!R27+'GAME STATS'!R90+'GAME STATS'!R153+'GAME STATS'!R216+'GAME STATS'!R279+'GAME STATS'!R342+'GAME STATS'!R405+'GAME STATS'!R468+'GAME STATS'!R531+'GAME STATS'!R594+'GAME STATS'!R657+'GAME STATS'!R720+'GAME STATS'!R783+'GAME STATS'!R846+'GAME STATS'!R909+'GAME STATS'!R972+'GAME STATS'!R1035+'GAME STATS'!R1098+'GAME STATS'!R1161+'GAME STATS'!R1224+'GAME STATS'!R1287+'GAME STATS'!R1350+'GAME STATS'!R1413+'GAME STATS'!R1476+'GAME STATS'!R1539+'GAME STATS'!R1602+'GAME STATS'!R1665+'GAME STATS'!R1728+'GAME STATS'!R1791+'GAME STATS'!R1854+'GAME STATS'!R1917+'GAME STATS'!R1980+'GAME STATS'!R2043+'GAME STATS'!R2106+'GAME STATS'!R2169+'GAME STATS'!R2232+'GAME STATS'!R2295+'GAME STATS'!R2358+'GAME STATS'!R2421+'GAME STATS'!R2484+'GAME STATS'!R2547+'GAME STATS'!R2610+'GAME STATS'!R2673+'GAME STATS'!R2736+'GAME STATS'!R2799+'GAME STATS'!R2862+'GAME STATS'!R2925+'GAME STATS'!R2988+'GAME STATS'!R3051+'GAME STATS'!R3114</f>
        <v>0</v>
      </c>
      <c r="T25" s="730"/>
      <c r="U25" s="924">
        <f t="shared" ref="U25:U54" si="6">S25-Q25</f>
        <v>0</v>
      </c>
      <c r="V25" s="925"/>
      <c r="W25" s="732">
        <f>'GAME STATS'!V27+'GAME STATS'!V90+'GAME STATS'!V153+'GAME STATS'!V216+'GAME STATS'!V279+'GAME STATS'!V342+'GAME STATS'!V405+'GAME STATS'!V468+'GAME STATS'!V531+'GAME STATS'!V594+'GAME STATS'!V657+'GAME STATS'!V720+'GAME STATS'!V783+'GAME STATS'!V846+'GAME STATS'!V909+'GAME STATS'!V972+'GAME STATS'!V1035+'GAME STATS'!V1098+'GAME STATS'!V1161+'GAME STATS'!V1224+'GAME STATS'!V1287+'GAME STATS'!V1350+'GAME STATS'!V1413+'GAME STATS'!V1476+'GAME STATS'!V1539+'GAME STATS'!V1602+'GAME STATS'!V1665+'GAME STATS'!U1728+'GAME STATS'!U1791+'GAME STATS'!U1854+'GAME STATS'!U1917+'GAME STATS'!U1980+'GAME STATS'!U2043+'GAME STATS'!U2106+'GAME STATS'!V2169+'GAME STATS'!V2232+'GAME STATS'!V2295+'GAME STATS'!V2358+'GAME STATS'!V2421+'GAME STATS'!V2484+'GAME STATS'!V2547+'GAME STATS'!V2610+'GAME STATS'!V2673+'GAME STATS'!V2736+'GAME STATS'!V2799+'GAME STATS'!V2862+'GAME STATS'!V2925+'GAME STATS'!V2988+'GAME STATS'!V3051+'GAME STATS'!V3114</f>
        <v>0</v>
      </c>
      <c r="X25" s="732">
        <f>'GAME STATS'!X27+'GAME STATS'!X90+'GAME STATS'!X153+'GAME STATS'!X216+'GAME STATS'!X279+'GAME STATS'!X342+'GAME STATS'!X405+'GAME STATS'!X468+'GAME STATS'!X531+'GAME STATS'!X594+'GAME STATS'!X657+'GAME STATS'!X720+'GAME STATS'!X783+'GAME STATS'!X846+'GAME STATS'!X909+'GAME STATS'!X972+'GAME STATS'!X1035+'GAME STATS'!X1098+'GAME STATS'!X1161+'GAME STATS'!X1224+'GAME STATS'!X1287+'GAME STATS'!X1350+'GAME STATS'!X1413+'GAME STATS'!X1476+'GAME STATS'!X1539+'GAME STATS'!X1602+'GAME STATS'!X1665+'GAME STATS'!V1728+'GAME STATS'!V1791+'GAME STATS'!V1854+'GAME STATS'!V1917+'GAME STATS'!V1980+'GAME STATS'!V2043+'GAME STATS'!V2106+'GAME STATS'!X2169+'GAME STATS'!X2232+'GAME STATS'!X2295+'GAME STATS'!X2358+'GAME STATS'!X2421+'GAME STATS'!X2484+'GAME STATS'!X2547+'GAME STATS'!X2610+'GAME STATS'!X2673+'GAME STATS'!X2736+'GAME STATS'!X2799+'GAME STATS'!X2862+'GAME STATS'!X2925+'GAME STATS'!X2988+'GAME STATS'!X3051+'GAME STATS'!X3114</f>
        <v>0</v>
      </c>
      <c r="Y25" s="727">
        <f>'GAME STATS'!Z27+'GAME STATS'!Z90+'GAME STATS'!Z153+'GAME STATS'!Z216+'GAME STATS'!Z279+'GAME STATS'!Z342+'GAME STATS'!Z405+'GAME STATS'!Z468+'GAME STATS'!Z531+'GAME STATS'!Z594+'GAME STATS'!Z657+'GAME STATS'!Z720+'GAME STATS'!Z783+'GAME STATS'!Z846+'GAME STATS'!Z909+'GAME STATS'!Z972+'GAME STATS'!Z1035+'GAME STATS'!Z1098+'GAME STATS'!Z1161+'GAME STATS'!Z1224+'GAME STATS'!Z1287+'GAME STATS'!Z1350+'GAME STATS'!Z1413+'GAME STATS'!Z1476+'GAME STATS'!Z1539+'GAME STATS'!Z1602+'GAME STATS'!Z1665+'GAME STATS'!W1728+'GAME STATS'!W1791+'GAME STATS'!W1854+'GAME STATS'!W1917+'GAME STATS'!W1980+'GAME STATS'!W2043+'GAME STATS'!W2106+'GAME STATS'!Z2169+'GAME STATS'!Z2232+'GAME STATS'!Z2295+'GAME STATS'!Z2358+'GAME STATS'!Z2421+'GAME STATS'!Z2484+'GAME STATS'!Z2547+'GAME STATS'!Z2610+'GAME STATS'!Z2673+'GAME STATS'!Z2736+'GAME STATS'!Z2799+'GAME STATS'!Z2862+'GAME STATS'!Z2925+'GAME STATS'!Z2988+'GAME STATS'!Z3051+'GAME STATS'!Z3114</f>
        <v>0</v>
      </c>
      <c r="Z25" s="728"/>
      <c r="AA25" s="729">
        <f>'GAME STATS'!AB27+'GAME STATS'!AB90+'GAME STATS'!AB153+'GAME STATS'!AB216+'GAME STATS'!AB279+'GAME STATS'!AB342+'GAME STATS'!AB405+'GAME STATS'!AB468+'GAME STATS'!AB531+'GAME STATS'!AB594+'GAME STATS'!AB657+'GAME STATS'!AB720+'GAME STATS'!AB783+'GAME STATS'!AB846+'GAME STATS'!AB909+'GAME STATS'!AB972+'GAME STATS'!AB1035+'GAME STATS'!AB1098+'GAME STATS'!AB1161+'GAME STATS'!AB1224+'GAME STATS'!AB1287+'GAME STATS'!AB1350+'GAME STATS'!AB1413+'GAME STATS'!AB1476+'GAME STATS'!AB1539+'GAME STATS'!AB1602+'GAME STATS'!AB1665+'GAME STATS'!AB1728+'GAME STATS'!AB1791+'GAME STATS'!AB1854+'GAME STATS'!AB1917+'GAME STATS'!AB1980+'GAME STATS'!AB2043+'GAME STATS'!AB2106+'GAME STATS'!AB2169+'GAME STATS'!AB2232+'GAME STATS'!AB2295+'GAME STATS'!AB2358+'GAME STATS'!AB2421+'GAME STATS'!AB2484+'GAME STATS'!AB2547+'GAME STATS'!AB2610+'GAME STATS'!AB2673+'GAME STATS'!AB2736+'GAME STATS'!AB2799+'GAME STATS'!AB2862+'GAME STATS'!AB2925+'GAME STATS'!AB2988+'GAME STATS'!AB3051+'GAME STATS'!AB3114</f>
        <v>0</v>
      </c>
      <c r="AB25" s="731"/>
      <c r="AC25" s="734">
        <f>'GAME STATS'!AD27+'GAME STATS'!AD90+'GAME STATS'!AD153+'GAME STATS'!AD216+'GAME STATS'!AD279+'GAME STATS'!AD342+'GAME STATS'!AD405+'GAME STATS'!AD468+'GAME STATS'!AD531+'GAME STATS'!AD594+'GAME STATS'!AD657+'GAME STATS'!AD720+'GAME STATS'!AD783+'GAME STATS'!AD846+'GAME STATS'!AD909+'GAME STATS'!AD972+'GAME STATS'!AD1035+'GAME STATS'!AD1098+'GAME STATS'!AD1161+'GAME STATS'!AD1224+'GAME STATS'!AD1287+'GAME STATS'!AD1350+'GAME STATS'!AD1413+'GAME STATS'!AD1476+'GAME STATS'!AD1539+'GAME STATS'!AD1602+'GAME STATS'!AD1665+'GAME STATS'!AD1728+'GAME STATS'!AD1791+'GAME STATS'!AD1854+'GAME STATS'!AD1917+'GAME STATS'!AD1980+'GAME STATS'!AD2043+'GAME STATS'!AD2106+'GAME STATS'!AD2169+'GAME STATS'!AD2232+'GAME STATS'!AD2295+'GAME STATS'!AD2358+'GAME STATS'!AD2421+'GAME STATS'!AD2484+'GAME STATS'!AD2547+'GAME STATS'!AD2610+'GAME STATS'!AD2673+'GAME STATS'!AD2736+'GAME STATS'!AD2799+'GAME STATS'!AD2862+'GAME STATS'!AD2925+'GAME STATS'!AD2988+'GAME STATS'!AD3051+'GAME STATS'!AD3114</f>
        <v>0</v>
      </c>
      <c r="AD25" s="735"/>
      <c r="AE25" s="736">
        <f>IF(AA25=0,0,(AC25/AA25)*100)</f>
        <v>0</v>
      </c>
      <c r="AF25" s="737"/>
      <c r="AG25" s="729">
        <f>'GAME STATS'!AH27+'GAME STATS'!AH90+'GAME STATS'!AH153+'GAME STATS'!AH216+'GAME STATS'!AH279+'GAME STATS'!AH342+'GAME STATS'!AH405+'GAME STATS'!AH468+'GAME STATS'!AH531+'GAME STATS'!AH594+'GAME STATS'!AH657+'GAME STATS'!AH720+'GAME STATS'!AH783+'GAME STATS'!AH846+'GAME STATS'!AH909+'GAME STATS'!AH972+'GAME STATS'!AH1035+'GAME STATS'!AH1098+'GAME STATS'!AH1161+'GAME STATS'!AH1224+'GAME STATS'!AH1287+'GAME STATS'!AH1350+'GAME STATS'!AH1413+'GAME STATS'!AH1476+'GAME STATS'!AH1539+'GAME STATS'!AH1602+'GAME STATS'!AH1665+'GAME STATS'!AH1728+'GAME STATS'!AH1791+'GAME STATS'!AH1854+'GAME STATS'!AH1917+'GAME STATS'!AH1980+'GAME STATS'!AH2043+'GAME STATS'!AH2106+'GAME STATS'!AH2169+'GAME STATS'!AH2232+'GAME STATS'!AH2295+'GAME STATS'!AH2358+'GAME STATS'!AH2421+'GAME STATS'!AH2484+'GAME STATS'!AH2547+'GAME STATS'!AH2610+'GAME STATS'!AH2673+'GAME STATS'!AH2736+'GAME STATS'!AH2799+'GAME STATS'!AH2862+'GAME STATS'!AH2925+'GAME STATS'!AH2988+'GAME STATS'!AH3051+'GAME STATS'!AH3114</f>
        <v>0</v>
      </c>
      <c r="AH25" s="731"/>
      <c r="AI25" s="741">
        <f>'GAME STATS'!AJ27+'GAME STATS'!AJ90+'GAME STATS'!AJ153+'GAME STATS'!AJ216+'GAME STATS'!AJ279+'GAME STATS'!AJ342+'GAME STATS'!AJ405+'GAME STATS'!AJ468+'GAME STATS'!AJ531+'GAME STATS'!AJ594+'GAME STATS'!AJ657+'GAME STATS'!AJ720+'GAME STATS'!AJ783+'GAME STATS'!AJ846+'GAME STATS'!AJ909+'GAME STATS'!AJ972+'GAME STATS'!AJ1035+'GAME STATS'!AJ1098+'GAME STATS'!AJ1161+'GAME STATS'!AJ1224+'GAME STATS'!AJ1287+'GAME STATS'!AJ1350+'GAME STATS'!AJ1413+'GAME STATS'!AJ1476+'GAME STATS'!AJ1539+'GAME STATS'!AJ1602+'GAME STATS'!AJ1665+'GAME STATS'!AJ1728+'GAME STATS'!AJ1791+'GAME STATS'!AJ1854+'GAME STATS'!AJ1917+'GAME STATS'!AJ1980+'GAME STATS'!AJ2043+'GAME STATS'!AJ2106+'GAME STATS'!AJ2169+'GAME STATS'!AJ2232+'GAME STATS'!AJ2295+'GAME STATS'!AJ2358+'GAME STATS'!AJ2421+'GAME STATS'!AJ2484+'GAME STATS'!AJ2547+'GAME STATS'!AJ2610+'GAME STATS'!AJ2673+'GAME STATS'!AJ2736+'GAME STATS'!AJ2799+'GAME STATS'!AJ2862+'GAME STATS'!AJ2925+'GAME STATS'!AJ2988+'GAME STATS'!AJ3051+'GAME STATS'!AJ3114</f>
        <v>0</v>
      </c>
      <c r="AJ25" s="735"/>
      <c r="AK25" s="736">
        <f>IF(AG25=0,0,(AI25/AG25)*100)</f>
        <v>0</v>
      </c>
      <c r="AL25" s="737"/>
      <c r="AM25" s="729">
        <f>'GAME STATS'!AN27+'GAME STATS'!AN90+'GAME STATS'!AN153+'GAME STATS'!AN216+'GAME STATS'!AN279+'GAME STATS'!AN342+'GAME STATS'!AN405+'GAME STATS'!AN468+'GAME STATS'!AN531+'GAME STATS'!AN594+'GAME STATS'!AN657+'GAME STATS'!AN720+'GAME STATS'!AN783+'GAME STATS'!AN846+'GAME STATS'!AN909+'GAME STATS'!AN972+'GAME STATS'!AN1035+'GAME STATS'!AN1098+'GAME STATS'!AN1161+'GAME STATS'!AN1224+'GAME STATS'!AN1287+'GAME STATS'!AN1350+'GAME STATS'!AN1413+'GAME STATS'!AN1476+'GAME STATS'!AN1539+'GAME STATS'!AN1602+'GAME STATS'!AN1665+'GAME STATS'!AN1728+'GAME STATS'!AN1791+'GAME STATS'!AN1854+'GAME STATS'!AN1917+'GAME STATS'!AN1980+'GAME STATS'!AN2043+'GAME STATS'!AN2106+'GAME STATS'!AN2169+'GAME STATS'!AN2232+'GAME STATS'!AN2295+'GAME STATS'!AN2358+'GAME STATS'!AN2421+'GAME STATS'!AN2484+'GAME STATS'!AN2547+'GAME STATS'!AN2610+'GAME STATS'!AN2673+'GAME STATS'!AN2736+'GAME STATS'!AN2799+'GAME STATS'!AN2862+'GAME STATS'!AN2925+'GAME STATS'!AN2988+'GAME STATS'!AN3051+'GAME STATS'!AN3114</f>
        <v>0</v>
      </c>
      <c r="AN25" s="731"/>
      <c r="AO25" s="741">
        <f>'GAME STATS'!AP27+'GAME STATS'!AP90+'GAME STATS'!AP153+'GAME STATS'!AP216+'GAME STATS'!AP279+'GAME STATS'!AP342+'GAME STATS'!AP405+'GAME STATS'!AP468+'GAME STATS'!AP531+'GAME STATS'!AP594+'GAME STATS'!AP657+'GAME STATS'!AP720+'GAME STATS'!AP783+'GAME STATS'!AP846+'GAME STATS'!AP909+'GAME STATS'!AP972+'GAME STATS'!AP1035+'GAME STATS'!AP1098+'GAME STATS'!AP1161+'GAME STATS'!AP1224+'GAME STATS'!AP1287+'GAME STATS'!AP1350+'GAME STATS'!AP1413+'GAME STATS'!AP1476+'GAME STATS'!AP1539+'GAME STATS'!AP1602+'GAME STATS'!AP1665+'GAME STATS'!AP1728+'GAME STATS'!AP1791+'GAME STATS'!AP1854+'GAME STATS'!AP1917+'GAME STATS'!AP1980+'GAME STATS'!AP2043+'GAME STATS'!AP2106+'GAME STATS'!AP2169+'GAME STATS'!AP2232+'GAME STATS'!AP2295+'GAME STATS'!AP2358+'GAME STATS'!AP2421+'GAME STATS'!AP2484+'GAME STATS'!AP2547+'GAME STATS'!AP2610+'GAME STATS'!AP2673+'GAME STATS'!AP2736+'GAME STATS'!AP2799+'GAME STATS'!AP2862+'GAME STATS'!AP2925+'GAME STATS'!AP2988+'GAME STATS'!AP3051+'GAME STATS'!AP3114</f>
        <v>0</v>
      </c>
      <c r="AP25" s="735"/>
      <c r="AQ25" s="736">
        <f>IF(AM25=0,0,(AO25/AM25)*100)</f>
        <v>0</v>
      </c>
      <c r="AR25" s="737"/>
      <c r="AS25" s="729">
        <f>AA25+AG25+AM25</f>
        <v>0</v>
      </c>
      <c r="AT25" s="731"/>
      <c r="AU25" s="741">
        <f>AC25+AI25+AO25</f>
        <v>0</v>
      </c>
      <c r="AV25" s="735"/>
      <c r="AW25" s="736">
        <f>IF(AS25=0,0,(AU25/AS25)*100)</f>
        <v>0</v>
      </c>
      <c r="AX25" s="737"/>
      <c r="AY25" s="729">
        <f>'GAME STATS'!AZ27+'GAME STATS'!AZ90+'GAME STATS'!AZ153+'GAME STATS'!AZ216+'GAME STATS'!AZ279+'GAME STATS'!AZ342+'GAME STATS'!AZ405+'GAME STATS'!AZ468+'GAME STATS'!AZ531+'GAME STATS'!AZ594+'GAME STATS'!AZ657+'GAME STATS'!AZ720+'GAME STATS'!AZ783+'GAME STATS'!AZ846+'GAME STATS'!AZ909+'GAME STATS'!AZ972+'GAME STATS'!AZ1035+'GAME STATS'!AZ1098+'GAME STATS'!AZ1161+'GAME STATS'!AZ1224+'GAME STATS'!AZ1287+'GAME STATS'!AZ1350+'GAME STATS'!AZ1413+'GAME STATS'!AZ1476+'GAME STATS'!AZ1539+'GAME STATS'!AZ1602+'GAME STATS'!AZ1665+'GAME STATS'!AZ1728+'GAME STATS'!AZ1791+'GAME STATS'!AZ1854+'GAME STATS'!AZ1917+'GAME STATS'!AZ1980+'GAME STATS'!AZ2043+'GAME STATS'!AZ2106+'GAME STATS'!AZ2169+'GAME STATS'!AZ2232+'GAME STATS'!AZ2295+'GAME STATS'!AZ2358+'GAME STATS'!AZ2421+'GAME STATS'!AZ2484+'GAME STATS'!AZ2547+'GAME STATS'!AZ2610+'GAME STATS'!AZ2673+'GAME STATS'!AZ2736+'GAME STATS'!AZ2799+'GAME STATS'!AZ2862+'GAME STATS'!AZ2925+'GAME STATS'!AZ2988+'GAME STATS'!AZ3051+'GAME STATS'!AZ3114</f>
        <v>0</v>
      </c>
      <c r="AZ25" s="731"/>
      <c r="BA25" s="741">
        <f>'GAME STATS'!BB27+'GAME STATS'!BB90+'GAME STATS'!BB153+'GAME STATS'!BB216+'GAME STATS'!BB279+'GAME STATS'!BB342+'GAME STATS'!BB405+'GAME STATS'!BB468+'GAME STATS'!BB531+'GAME STATS'!BB594+'GAME STATS'!BB657+'GAME STATS'!BB720+'GAME STATS'!BB783+'GAME STATS'!BB846+'GAME STATS'!BB909+'GAME STATS'!BB972+'GAME STATS'!BB1035+'GAME STATS'!BB1098+'GAME STATS'!BB1161+'GAME STATS'!BB1224+'GAME STATS'!BB1287+'GAME STATS'!BB1350+'GAME STATS'!BB1413+'GAME STATS'!BB1476+'GAME STATS'!BB1539+'GAME STATS'!BB1602+'GAME STATS'!BB1665+'GAME STATS'!BB1728+'GAME STATS'!BB1791+'GAME STATS'!BB1854+'GAME STATS'!BB1917+'GAME STATS'!BB1980+'GAME STATS'!BB2043+'GAME STATS'!BB2106+'GAME STATS'!BB2169+'GAME STATS'!BB2232+'GAME STATS'!BB2295+'GAME STATS'!BB2358+'GAME STATS'!BB2421+'GAME STATS'!BB2484+'GAME STATS'!BB2547+'GAME STATS'!BB2610+'GAME STATS'!BB2673+'GAME STATS'!BB2736+'GAME STATS'!BB2799+'GAME STATS'!BB2862+'GAME STATS'!BB2925+'GAME STATS'!BB2988+'GAME STATS'!BB3051+'GAME STATS'!BB3114</f>
        <v>0</v>
      </c>
      <c r="BB25" s="735"/>
      <c r="BC25" s="736">
        <f>IF(AY25=0,0,(BA25/AY25)*100)</f>
        <v>0</v>
      </c>
      <c r="BD25" s="737"/>
      <c r="BE25" s="729">
        <f>AA25+AG25+AM25+AY25</f>
        <v>0</v>
      </c>
      <c r="BF25" s="731"/>
      <c r="BG25" s="741">
        <f>AC25+AI25+AO25+BA25</f>
        <v>0</v>
      </c>
      <c r="BH25" s="735"/>
      <c r="BI25" s="736">
        <f>IF(BE25=0,0,(BG25/BE25)*100)</f>
        <v>0</v>
      </c>
      <c r="BJ25" s="737"/>
      <c r="BK25" s="909">
        <f>(AC25*2)+(AI25*2)+(AO25*3)+BA25</f>
        <v>0</v>
      </c>
      <c r="BL25" s="910"/>
      <c r="BM25" s="911"/>
      <c r="BN25" s="116"/>
      <c r="BO25" s="116"/>
    </row>
    <row r="26" spans="1:67" ht="24.95" customHeight="1">
      <c r="A26" s="116"/>
      <c r="B26" s="819"/>
      <c r="C26" s="768" t="str">
        <f>IF(ROSTER!D$24="","",ROSTER!D$24)</f>
        <v/>
      </c>
      <c r="D26" s="769"/>
      <c r="E26" s="770"/>
      <c r="F26" s="729"/>
      <c r="G26" s="730"/>
      <c r="H26" s="725"/>
      <c r="I26" s="726"/>
      <c r="J26" s="732"/>
      <c r="K26" s="729"/>
      <c r="L26" s="731"/>
      <c r="M26" s="741"/>
      <c r="N26" s="735"/>
      <c r="O26" s="924" t="s">
        <v>14</v>
      </c>
      <c r="P26" s="925"/>
      <c r="Q26" s="729"/>
      <c r="R26" s="731"/>
      <c r="S26" s="741"/>
      <c r="T26" s="730"/>
      <c r="U26" s="924" t="s">
        <v>14</v>
      </c>
      <c r="V26" s="925"/>
      <c r="W26" s="732"/>
      <c r="X26" s="732"/>
      <c r="Y26" s="723"/>
      <c r="Z26" s="724"/>
      <c r="AA26" s="729"/>
      <c r="AB26" s="731"/>
      <c r="AC26" s="734"/>
      <c r="AD26" s="735"/>
      <c r="AE26" s="736"/>
      <c r="AF26" s="737"/>
      <c r="AG26" s="729"/>
      <c r="AH26" s="731"/>
      <c r="AI26" s="741"/>
      <c r="AJ26" s="735"/>
      <c r="AK26" s="736"/>
      <c r="AL26" s="737"/>
      <c r="AM26" s="729"/>
      <c r="AN26" s="731"/>
      <c r="AO26" s="741"/>
      <c r="AP26" s="735"/>
      <c r="AQ26" s="736"/>
      <c r="AR26" s="737"/>
      <c r="AS26" s="729"/>
      <c r="AT26" s="731"/>
      <c r="AU26" s="741"/>
      <c r="AV26" s="735"/>
      <c r="AW26" s="736"/>
      <c r="AX26" s="737"/>
      <c r="AY26" s="729"/>
      <c r="AZ26" s="731"/>
      <c r="BA26" s="741"/>
      <c r="BB26" s="735"/>
      <c r="BC26" s="736"/>
      <c r="BD26" s="737"/>
      <c r="BE26" s="729"/>
      <c r="BF26" s="731"/>
      <c r="BG26" s="741"/>
      <c r="BH26" s="735"/>
      <c r="BI26" s="736"/>
      <c r="BJ26" s="737"/>
      <c r="BK26" s="909"/>
      <c r="BL26" s="910"/>
      <c r="BM26" s="911"/>
      <c r="BN26" s="116"/>
      <c r="BO26" s="116"/>
    </row>
    <row r="27" spans="1:67" ht="24.95" customHeight="1">
      <c r="A27" s="116"/>
      <c r="B27" s="818" t="str">
        <f>IF(ROSTER!B26="","",ROSTER!B26)</f>
        <v/>
      </c>
      <c r="C27" s="771" t="str">
        <f>IF(ROSTER!C$26="","",ROSTER!C$26)</f>
        <v/>
      </c>
      <c r="D27" s="772"/>
      <c r="E27" s="773"/>
      <c r="F27" s="729">
        <f>'GAME STATS'!F29+'GAME STATS'!F92+'GAME STATS'!F155+'GAME STATS'!F218+'GAME STATS'!F281+'GAME STATS'!F344+'GAME STATS'!F407+'GAME STATS'!F470+'GAME STATS'!F533+'GAME STATS'!F596+'GAME STATS'!F659+'GAME STATS'!F722+'GAME STATS'!F785+'GAME STATS'!F848+'GAME STATS'!F911+'GAME STATS'!F974+'GAME STATS'!F1037+'GAME STATS'!F1100+'GAME STATS'!F1163+'GAME STATS'!F1226+'GAME STATS'!F1289+'GAME STATS'!F1352+'GAME STATS'!F1415+'GAME STATS'!F1478+'GAME STATS'!F1541+'GAME STATS'!F1604+'GAME STATS'!F1667+'GAME STATS'!F1730+'GAME STATS'!F1793+'GAME STATS'!F1856+'GAME STATS'!F1919+'GAME STATS'!F1982+'GAME STATS'!F2045+'GAME STATS'!F2108+'GAME STATS'!F2171+'GAME STATS'!F2234+'GAME STATS'!F2297+'GAME STATS'!F2360+'GAME STATS'!F2423+'GAME STATS'!F2486+'GAME STATS'!F2549+'GAME STATS'!F2612+'GAME STATS'!F2675+'GAME STATS'!F2738+'GAME STATS'!F2801+'GAME STATS'!F2864+'GAME STATS'!F2927+'GAME STATS'!F2990+'GAME STATS'!F3053+'GAME STATS'!F3116</f>
        <v>0</v>
      </c>
      <c r="G27" s="730"/>
      <c r="H27" s="727">
        <f>'GAME STATS'!G29+'GAME STATS'!G92+'GAME STATS'!G155+'GAME STATS'!G218+'GAME STATS'!G281+'GAME STATS'!G344+'GAME STATS'!G407+'GAME STATS'!G470+'GAME STATS'!G533+'GAME STATS'!G596+'GAME STATS'!G659+'GAME STATS'!G722+'GAME STATS'!G785+'GAME STATS'!G848+'GAME STATS'!G911+'GAME STATS'!G974+'GAME STATS'!G1037+'GAME STATS'!G1100+'GAME STATS'!G1163+'GAME STATS'!G1226+'GAME STATS'!G1289+'GAME STATS'!G1352+'GAME STATS'!G1415+'GAME STATS'!G1478+'GAME STATS'!G1541+'GAME STATS'!G1604+'GAME STATS'!G1667+'GAME STATS'!G1730+'GAME STATS'!G1793+'GAME STATS'!G1856+'GAME STATS'!G1919+'GAME STATS'!G1982+'GAME STATS'!G2045+'GAME STATS'!G2108+'GAME STATS'!G2171+'GAME STATS'!G2234+'GAME STATS'!G2297+'GAME STATS'!G2360+'GAME STATS'!G2423+'GAME STATS'!G2486+'GAME STATS'!G2549+'GAME STATS'!G2612+'GAME STATS'!G2675+'GAME STATS'!G2738+'GAME STATS'!G2801+'GAME STATS'!G2864+'GAME STATS'!G2927+'GAME STATS'!G2990+'GAME STATS'!G3053+'GAME STATS'!G3116</f>
        <v>0</v>
      </c>
      <c r="I27" s="728"/>
      <c r="J27" s="732">
        <f>'GAME STATS'!H29+'GAME STATS'!H92+'GAME STATS'!H155+'GAME STATS'!H218+'GAME STATS'!H281+'GAME STATS'!H344+'GAME STATS'!H407+'GAME STATS'!H470+'GAME STATS'!H533+'GAME STATS'!H596+'GAME STATS'!H659+'GAME STATS'!H722+'GAME STATS'!H785+'GAME STATS'!H848+'GAME STATS'!H911+'GAME STATS'!H974+'GAME STATS'!H1037+'GAME STATS'!H1100+'GAME STATS'!H1163+'GAME STATS'!H1226+'GAME STATS'!H1289+'GAME STATS'!H1352+'GAME STATS'!H1415+'GAME STATS'!H1478+'GAME STATS'!H1541+'GAME STATS'!H1604+'GAME STATS'!H1667+'GAME STATS'!H1730+'GAME STATS'!H1793+'GAME STATS'!H1856+'GAME STATS'!H1919+'GAME STATS'!H1982+'GAME STATS'!H2045+'GAME STATS'!H2108+'GAME STATS'!H2171+'GAME STATS'!H2234+'GAME STATS'!H2297+'GAME STATS'!H2360+'GAME STATS'!H2423+'GAME STATS'!H2486+'GAME STATS'!H2549+'GAME STATS'!H2612+'GAME STATS'!H2675+'GAME STATS'!H2738+'GAME STATS'!H2801+'GAME STATS'!H2864+'GAME STATS'!H2927+'GAME STATS'!H2990+'GAME STATS'!H3053+'GAME STATS'!H3116</f>
        <v>0</v>
      </c>
      <c r="K27" s="729">
        <f>'GAME STATS'!J29+'GAME STATS'!J92+'GAME STATS'!J155+'GAME STATS'!J218+'GAME STATS'!J281+'GAME STATS'!J344+'GAME STATS'!J407+'GAME STATS'!J470+'GAME STATS'!J533+'GAME STATS'!J596+'GAME STATS'!J659+'GAME STATS'!J722+'GAME STATS'!J785+'GAME STATS'!J848+'GAME STATS'!J911+'GAME STATS'!J974+'GAME STATS'!J1037+'GAME STATS'!J1100+'GAME STATS'!J1163+'GAME STATS'!J1226+'GAME STATS'!J1289+'GAME STATS'!J1352+'GAME STATS'!J1415+'GAME STATS'!J1478+'GAME STATS'!J1541+'GAME STATS'!J1604+'GAME STATS'!J1667+'GAME STATS'!J1730+'GAME STATS'!J1793+'GAME STATS'!J1856+'GAME STATS'!J1919+'GAME STATS'!J1982+'GAME STATS'!J2045+'GAME STATS'!J2108+'GAME STATS'!J2171+'GAME STATS'!J2234+'GAME STATS'!J2297+'GAME STATS'!J2360+'GAME STATS'!J2423+'GAME STATS'!J2486+'GAME STATS'!J2549+'GAME STATS'!J2612+'GAME STATS'!J2675+'GAME STATS'!J2738+'GAME STATS'!J2801+'GAME STATS'!J2864+'GAME STATS'!J2927+'GAME STATS'!J2990+'GAME STATS'!J3053+'GAME STATS'!J3116</f>
        <v>0</v>
      </c>
      <c r="L27" s="731"/>
      <c r="M27" s="741">
        <f>'GAME STATS'!L29+'GAME STATS'!L92+'GAME STATS'!L155+'GAME STATS'!L218+'GAME STATS'!L281+'GAME STATS'!L344+'GAME STATS'!L407+'GAME STATS'!L470+'GAME STATS'!L533+'GAME STATS'!L596+'GAME STATS'!L659+'GAME STATS'!L722+'GAME STATS'!L785+'GAME STATS'!L848+'GAME STATS'!L911+'GAME STATS'!L974+'GAME STATS'!L1037+'GAME STATS'!L1100+'GAME STATS'!L1163+'GAME STATS'!L1226+'GAME STATS'!L1289+'GAME STATS'!L1352+'GAME STATS'!L1415+'GAME STATS'!L1478+'GAME STATS'!L1541+'GAME STATS'!L1604+'GAME STATS'!L1667+'GAME STATS'!L1730+'GAME STATS'!L1793+'GAME STATS'!L1856+'GAME STATS'!L1919+'GAME STATS'!L1982+'GAME STATS'!L2045+'GAME STATS'!L2108+'GAME STATS'!L2171+'GAME STATS'!L2234+'GAME STATS'!L2297+'GAME STATS'!L2360+'GAME STATS'!L2423+'GAME STATS'!L2486+'GAME STATS'!L2549+'GAME STATS'!L2612+'GAME STATS'!L2675+'GAME STATS'!L2738+'GAME STATS'!L2801+'GAME STATS'!L2864+'GAME STATS'!L2927+'GAME STATS'!L2990+'GAME STATS'!L3053+'GAME STATS'!L3116</f>
        <v>0</v>
      </c>
      <c r="N27" s="735"/>
      <c r="O27" s="924">
        <f>K27+M27</f>
        <v>0</v>
      </c>
      <c r="P27" s="925"/>
      <c r="Q27" s="729">
        <f>'GAME STATS'!P29+'GAME STATS'!P92+'GAME STATS'!P155+'GAME STATS'!P218+'GAME STATS'!P281+'GAME STATS'!P344+'GAME STATS'!P407+'GAME STATS'!P470+'GAME STATS'!P533+'GAME STATS'!P596+'GAME STATS'!P659+'GAME STATS'!P722+'GAME STATS'!P785+'GAME STATS'!P848+'GAME STATS'!P911+'GAME STATS'!P974+'GAME STATS'!P1037+'GAME STATS'!P1100+'GAME STATS'!P1163+'GAME STATS'!P1226+'GAME STATS'!P1289+'GAME STATS'!P1352+'GAME STATS'!P1415+'GAME STATS'!P1478+'GAME STATS'!P1541+'GAME STATS'!P1604+'GAME STATS'!P1667+'GAME STATS'!P1730+'GAME STATS'!P1793+'GAME STATS'!P1856+'GAME STATS'!P1919+'GAME STATS'!P1982+'GAME STATS'!P2045+'GAME STATS'!P2108+'GAME STATS'!P2171+'GAME STATS'!P2234+'GAME STATS'!P2297+'GAME STATS'!P2360+'GAME STATS'!P2423+'GAME STATS'!P2486+'GAME STATS'!P2549+'GAME STATS'!P2612+'GAME STATS'!P2675+'GAME STATS'!P2738+'GAME STATS'!P2801+'GAME STATS'!P2864+'GAME STATS'!P2927+'GAME STATS'!P2990+'GAME STATS'!P3053+'GAME STATS'!P3116</f>
        <v>0</v>
      </c>
      <c r="R27" s="731"/>
      <c r="S27" s="741">
        <f>'GAME STATS'!R29+'GAME STATS'!R92+'GAME STATS'!R155+'GAME STATS'!R218+'GAME STATS'!R281+'GAME STATS'!R344+'GAME STATS'!R407+'GAME STATS'!R470+'GAME STATS'!R533+'GAME STATS'!R596+'GAME STATS'!R659+'GAME STATS'!R722+'GAME STATS'!R785+'GAME STATS'!R848+'GAME STATS'!R911+'GAME STATS'!R974+'GAME STATS'!R1037+'GAME STATS'!R1100+'GAME STATS'!R1163+'GAME STATS'!R1226+'GAME STATS'!R1289+'GAME STATS'!R1352+'GAME STATS'!R1415+'GAME STATS'!R1478+'GAME STATS'!R1541+'GAME STATS'!R1604+'GAME STATS'!R1667+'GAME STATS'!R1730+'GAME STATS'!R1793+'GAME STATS'!R1856+'GAME STATS'!R1919+'GAME STATS'!R1982+'GAME STATS'!R2045+'GAME STATS'!R2108+'GAME STATS'!R2171+'GAME STATS'!R2234+'GAME STATS'!R2297+'GAME STATS'!R2360+'GAME STATS'!R2423+'GAME STATS'!R2486+'GAME STATS'!R2549+'GAME STATS'!R2612+'GAME STATS'!R2675+'GAME STATS'!R2738+'GAME STATS'!R2801+'GAME STATS'!R2864+'GAME STATS'!R2927+'GAME STATS'!R2990+'GAME STATS'!R3053+'GAME STATS'!R3116</f>
        <v>0</v>
      </c>
      <c r="T27" s="730"/>
      <c r="U27" s="924">
        <f t="shared" ref="U27:U54" si="7">S27-Q27</f>
        <v>0</v>
      </c>
      <c r="V27" s="925"/>
      <c r="W27" s="732">
        <f>'GAME STATS'!V29+'GAME STATS'!V92+'GAME STATS'!V155+'GAME STATS'!V218+'GAME STATS'!V281+'GAME STATS'!V344+'GAME STATS'!V407+'GAME STATS'!V470+'GAME STATS'!V533+'GAME STATS'!V596+'GAME STATS'!V659+'GAME STATS'!V722+'GAME STATS'!V785+'GAME STATS'!V848+'GAME STATS'!V911+'GAME STATS'!V974+'GAME STATS'!V1037+'GAME STATS'!V1100+'GAME STATS'!V1163+'GAME STATS'!V1226+'GAME STATS'!V1289+'GAME STATS'!V1352+'GAME STATS'!V1415+'GAME STATS'!V1478+'GAME STATS'!V1541+'GAME STATS'!V1604+'GAME STATS'!V1667+'GAME STATS'!U1730+'GAME STATS'!U1793+'GAME STATS'!U1856+'GAME STATS'!U1919+'GAME STATS'!U1982+'GAME STATS'!U2045+'GAME STATS'!U2108+'GAME STATS'!V2171+'GAME STATS'!V2234+'GAME STATS'!V2297+'GAME STATS'!V2360+'GAME STATS'!V2423+'GAME STATS'!V2486+'GAME STATS'!V2549+'GAME STATS'!V2612+'GAME STATS'!V2675+'GAME STATS'!V2738+'GAME STATS'!V2801+'GAME STATS'!V2864+'GAME STATS'!V2927+'GAME STATS'!V2990+'GAME STATS'!V3053+'GAME STATS'!V3116</f>
        <v>0</v>
      </c>
      <c r="X27" s="732">
        <f>'GAME STATS'!X29+'GAME STATS'!X92+'GAME STATS'!X155+'GAME STATS'!X218+'GAME STATS'!X281+'GAME STATS'!X344+'GAME STATS'!X407+'GAME STATS'!X470+'GAME STATS'!X533+'GAME STATS'!X596+'GAME STATS'!X659+'GAME STATS'!X722+'GAME STATS'!X785+'GAME STATS'!X848+'GAME STATS'!X911+'GAME STATS'!X974+'GAME STATS'!X1037+'GAME STATS'!X1100+'GAME STATS'!X1163+'GAME STATS'!X1226+'GAME STATS'!X1289+'GAME STATS'!X1352+'GAME STATS'!X1415+'GAME STATS'!X1478+'GAME STATS'!X1541+'GAME STATS'!X1604+'GAME STATS'!X1667+'GAME STATS'!V1730+'GAME STATS'!V1793+'GAME STATS'!V1856+'GAME STATS'!V1919+'GAME STATS'!V1982+'GAME STATS'!V2045+'GAME STATS'!V2108+'GAME STATS'!X2171+'GAME STATS'!X2234+'GAME STATS'!X2297+'GAME STATS'!X2360+'GAME STATS'!X2423+'GAME STATS'!X2486+'GAME STATS'!X2549+'GAME STATS'!X2612+'GAME STATS'!X2675+'GAME STATS'!X2738+'GAME STATS'!X2801+'GAME STATS'!X2864+'GAME STATS'!X2927+'GAME STATS'!X2990+'GAME STATS'!X3053+'GAME STATS'!X3116</f>
        <v>0</v>
      </c>
      <c r="Y27" s="727">
        <f>'GAME STATS'!Z29+'GAME STATS'!Z92+'GAME STATS'!Z155+'GAME STATS'!Z218+'GAME STATS'!Z281+'GAME STATS'!Z344+'GAME STATS'!Z407+'GAME STATS'!Z470+'GAME STATS'!Z533+'GAME STATS'!Z596+'GAME STATS'!Z659+'GAME STATS'!Z722+'GAME STATS'!Z785+'GAME STATS'!Z848+'GAME STATS'!Z911+'GAME STATS'!Z974+'GAME STATS'!Z1037+'GAME STATS'!Z1100+'GAME STATS'!Z1163+'GAME STATS'!Z1226+'GAME STATS'!Z1289+'GAME STATS'!Z1352+'GAME STATS'!Z1415+'GAME STATS'!Z1478+'GAME STATS'!Z1541+'GAME STATS'!Z1604+'GAME STATS'!Z1667+'GAME STATS'!W1730+'GAME STATS'!W1793+'GAME STATS'!W1856+'GAME STATS'!W1919+'GAME STATS'!W1982+'GAME STATS'!W2045+'GAME STATS'!W2108+'GAME STATS'!Z2171+'GAME STATS'!Z2234+'GAME STATS'!Z2297+'GAME STATS'!Z2360+'GAME STATS'!Z2423+'GAME STATS'!Z2486+'GAME STATS'!Z2549+'GAME STATS'!Z2612+'GAME STATS'!Z2675+'GAME STATS'!Z2738+'GAME STATS'!Z2801+'GAME STATS'!Z2864+'GAME STATS'!Z2927+'GAME STATS'!Z2990+'GAME STATS'!Z3053+'GAME STATS'!Z3116</f>
        <v>0</v>
      </c>
      <c r="Z27" s="728"/>
      <c r="AA27" s="729">
        <f>'GAME STATS'!AB29+'GAME STATS'!AB92+'GAME STATS'!AB155+'GAME STATS'!AB218+'GAME STATS'!AB281+'GAME STATS'!AB344+'GAME STATS'!AB407+'GAME STATS'!AB470+'GAME STATS'!AB533+'GAME STATS'!AB596+'GAME STATS'!AB659+'GAME STATS'!AB722+'GAME STATS'!AB785+'GAME STATS'!AB848+'GAME STATS'!AB911+'GAME STATS'!AB974+'GAME STATS'!AB1037+'GAME STATS'!AB1100+'GAME STATS'!AB1163+'GAME STATS'!AB1226+'GAME STATS'!AB1289+'GAME STATS'!AB1352+'GAME STATS'!AB1415+'GAME STATS'!AB1478+'GAME STATS'!AB1541+'GAME STATS'!AB1604+'GAME STATS'!AB1667+'GAME STATS'!AB1730+'GAME STATS'!AB1793+'GAME STATS'!AB1856+'GAME STATS'!AB1919+'GAME STATS'!AB1982+'GAME STATS'!AB2045+'GAME STATS'!AB2108+'GAME STATS'!AB2171+'GAME STATS'!AB2234+'GAME STATS'!AB2297+'GAME STATS'!AB2360+'GAME STATS'!AB2423+'GAME STATS'!AB2486+'GAME STATS'!AB2549+'GAME STATS'!AB2612+'GAME STATS'!AB2675+'GAME STATS'!AB2738+'GAME STATS'!AB2801+'GAME STATS'!AB2864+'GAME STATS'!AB2927+'GAME STATS'!AB2990+'GAME STATS'!AB3053+'GAME STATS'!AB3116</f>
        <v>0</v>
      </c>
      <c r="AB27" s="731"/>
      <c r="AC27" s="734">
        <f>'GAME STATS'!AD29+'GAME STATS'!AD92+'GAME STATS'!AD155+'GAME STATS'!AD218+'GAME STATS'!AD281+'GAME STATS'!AD344+'GAME STATS'!AD407+'GAME STATS'!AD470+'GAME STATS'!AD533+'GAME STATS'!AD596+'GAME STATS'!AD659+'GAME STATS'!AD722+'GAME STATS'!AD785+'GAME STATS'!AD848+'GAME STATS'!AD911+'GAME STATS'!AD974+'GAME STATS'!AD1037+'GAME STATS'!AD1100+'GAME STATS'!AD1163+'GAME STATS'!AD1226+'GAME STATS'!AD1289+'GAME STATS'!AD1352+'GAME STATS'!AD1415+'GAME STATS'!AD1478+'GAME STATS'!AD1541+'GAME STATS'!AD1604+'GAME STATS'!AD1667+'GAME STATS'!AD1730+'GAME STATS'!AD1793+'GAME STATS'!AD1856+'GAME STATS'!AD1919+'GAME STATS'!AD1982+'GAME STATS'!AD2045+'GAME STATS'!AD2108+'GAME STATS'!AD2171+'GAME STATS'!AD2234+'GAME STATS'!AD2297+'GAME STATS'!AD2360+'GAME STATS'!AD2423+'GAME STATS'!AD2486+'GAME STATS'!AD2549+'GAME STATS'!AD2612+'GAME STATS'!AD2675+'GAME STATS'!AD2738+'GAME STATS'!AD2801+'GAME STATS'!AD2864+'GAME STATS'!AD2927+'GAME STATS'!AD2990+'GAME STATS'!AD3053+'GAME STATS'!AD3116</f>
        <v>0</v>
      </c>
      <c r="AD27" s="735"/>
      <c r="AE27" s="736">
        <f>IF(AA27=0,0,(AC27/AA27)*100)</f>
        <v>0</v>
      </c>
      <c r="AF27" s="737"/>
      <c r="AG27" s="729">
        <f>'GAME STATS'!AH29+'GAME STATS'!AH92+'GAME STATS'!AH155+'GAME STATS'!AH218+'GAME STATS'!AH281+'GAME STATS'!AH344+'GAME STATS'!AH407+'GAME STATS'!AH470+'GAME STATS'!AH533+'GAME STATS'!AH596+'GAME STATS'!AH659+'GAME STATS'!AH722+'GAME STATS'!AH785+'GAME STATS'!AH848+'GAME STATS'!AH911+'GAME STATS'!AH974+'GAME STATS'!AH1037+'GAME STATS'!AH1100+'GAME STATS'!AH1163+'GAME STATS'!AH1226+'GAME STATS'!AH1289+'GAME STATS'!AH1352+'GAME STATS'!AH1415+'GAME STATS'!AH1478+'GAME STATS'!AH1541+'GAME STATS'!AH1604+'GAME STATS'!AH1667+'GAME STATS'!AH1730+'GAME STATS'!AH1793+'GAME STATS'!AH1856+'GAME STATS'!AH1919+'GAME STATS'!AH1982+'GAME STATS'!AH2045+'GAME STATS'!AH2108+'GAME STATS'!AH2171+'GAME STATS'!AH2234+'GAME STATS'!AH2297+'GAME STATS'!AH2360+'GAME STATS'!AH2423+'GAME STATS'!AH2486+'GAME STATS'!AH2549+'GAME STATS'!AH2612+'GAME STATS'!AH2675+'GAME STATS'!AH2738+'GAME STATS'!AH2801+'GAME STATS'!AH2864+'GAME STATS'!AH2927+'GAME STATS'!AH2990+'GAME STATS'!AH3053+'GAME STATS'!AH3116</f>
        <v>0</v>
      </c>
      <c r="AH27" s="731"/>
      <c r="AI27" s="741">
        <f>'GAME STATS'!AJ29+'GAME STATS'!AJ92+'GAME STATS'!AJ155+'GAME STATS'!AJ218+'GAME STATS'!AJ281+'GAME STATS'!AJ344+'GAME STATS'!AJ407+'GAME STATS'!AJ470+'GAME STATS'!AJ533+'GAME STATS'!AJ596+'GAME STATS'!AJ659+'GAME STATS'!AJ722+'GAME STATS'!AJ785+'GAME STATS'!AJ848+'GAME STATS'!AJ911+'GAME STATS'!AJ974+'GAME STATS'!AJ1037+'GAME STATS'!AJ1100+'GAME STATS'!AJ1163+'GAME STATS'!AJ1226+'GAME STATS'!AJ1289+'GAME STATS'!AJ1352+'GAME STATS'!AJ1415+'GAME STATS'!AJ1478+'GAME STATS'!AJ1541+'GAME STATS'!AJ1604+'GAME STATS'!AJ1667+'GAME STATS'!AJ1730+'GAME STATS'!AJ1793+'GAME STATS'!AJ1856+'GAME STATS'!AJ1919+'GAME STATS'!AJ1982+'GAME STATS'!AJ2045+'GAME STATS'!AJ2108+'GAME STATS'!AJ2171+'GAME STATS'!AJ2234+'GAME STATS'!AJ2297+'GAME STATS'!AJ2360+'GAME STATS'!AJ2423+'GAME STATS'!AJ2486+'GAME STATS'!AJ2549+'GAME STATS'!AJ2612+'GAME STATS'!AJ2675+'GAME STATS'!AJ2738+'GAME STATS'!AJ2801+'GAME STATS'!AJ2864+'GAME STATS'!AJ2927+'GAME STATS'!AJ2990+'GAME STATS'!AJ3053+'GAME STATS'!AJ3116</f>
        <v>0</v>
      </c>
      <c r="AJ27" s="735"/>
      <c r="AK27" s="736">
        <f>IF(AG27=0,0,(AI27/AG27)*100)</f>
        <v>0</v>
      </c>
      <c r="AL27" s="737"/>
      <c r="AM27" s="729">
        <f>'GAME STATS'!AN29+'GAME STATS'!AN92+'GAME STATS'!AN155+'GAME STATS'!AN218+'GAME STATS'!AN281+'GAME STATS'!AN344+'GAME STATS'!AN407+'GAME STATS'!AN470+'GAME STATS'!AN533+'GAME STATS'!AN596+'GAME STATS'!AN659+'GAME STATS'!AN722+'GAME STATS'!AN785+'GAME STATS'!AN848+'GAME STATS'!AN911+'GAME STATS'!AN974+'GAME STATS'!AN1037+'GAME STATS'!AN1100+'GAME STATS'!AN1163+'GAME STATS'!AN1226+'GAME STATS'!AN1289+'GAME STATS'!AN1352+'GAME STATS'!AN1415+'GAME STATS'!AN1478+'GAME STATS'!AN1541+'GAME STATS'!AN1604+'GAME STATS'!AN1667+'GAME STATS'!AN1730+'GAME STATS'!AN1793+'GAME STATS'!AN1856+'GAME STATS'!AN1919+'GAME STATS'!AN1982+'GAME STATS'!AN2045+'GAME STATS'!AN2108+'GAME STATS'!AN2171+'GAME STATS'!AN2234+'GAME STATS'!AN2297+'GAME STATS'!AN2360+'GAME STATS'!AN2423+'GAME STATS'!AN2486+'GAME STATS'!AN2549+'GAME STATS'!AN2612+'GAME STATS'!AN2675+'GAME STATS'!AN2738+'GAME STATS'!AN2801+'GAME STATS'!AN2864+'GAME STATS'!AN2927+'GAME STATS'!AN2990+'GAME STATS'!AN3053+'GAME STATS'!AN3116</f>
        <v>0</v>
      </c>
      <c r="AN27" s="731"/>
      <c r="AO27" s="741">
        <f>'GAME STATS'!AP29+'GAME STATS'!AP92+'GAME STATS'!AP155+'GAME STATS'!AP218+'GAME STATS'!AP281+'GAME STATS'!AP344+'GAME STATS'!AP407+'GAME STATS'!AP470+'GAME STATS'!AP533+'GAME STATS'!AP596+'GAME STATS'!AP659+'GAME STATS'!AP722+'GAME STATS'!AP785+'GAME STATS'!AP848+'GAME STATS'!AP911+'GAME STATS'!AP974+'GAME STATS'!AP1037+'GAME STATS'!AP1100+'GAME STATS'!AP1163+'GAME STATS'!AP1226+'GAME STATS'!AP1289+'GAME STATS'!AP1352+'GAME STATS'!AP1415+'GAME STATS'!AP1478+'GAME STATS'!AP1541+'GAME STATS'!AP1604+'GAME STATS'!AP1667+'GAME STATS'!AP1730+'GAME STATS'!AP1793+'GAME STATS'!AP1856+'GAME STATS'!AP1919+'GAME STATS'!AP1982+'GAME STATS'!AP2045+'GAME STATS'!AP2108+'GAME STATS'!AP2171+'GAME STATS'!AP2234+'GAME STATS'!AP2297+'GAME STATS'!AP2360+'GAME STATS'!AP2423+'GAME STATS'!AP2486+'GAME STATS'!AP2549+'GAME STATS'!AP2612+'GAME STATS'!AP2675+'GAME STATS'!AP2738+'GAME STATS'!AP2801+'GAME STATS'!AP2864+'GAME STATS'!AP2927+'GAME STATS'!AP2990+'GAME STATS'!AP3053+'GAME STATS'!AP3116</f>
        <v>0</v>
      </c>
      <c r="AP27" s="735"/>
      <c r="AQ27" s="736">
        <f>IF(AM27=0,0,(AO27/AM27)*100)</f>
        <v>0</v>
      </c>
      <c r="AR27" s="737"/>
      <c r="AS27" s="729">
        <f>AA27+AG27+AM27</f>
        <v>0</v>
      </c>
      <c r="AT27" s="731"/>
      <c r="AU27" s="741">
        <f>AC27+AI27+AO27</f>
        <v>0</v>
      </c>
      <c r="AV27" s="735"/>
      <c r="AW27" s="736">
        <f>IF(AS27=0,0,(AU27/AS27)*100)</f>
        <v>0</v>
      </c>
      <c r="AX27" s="737"/>
      <c r="AY27" s="729">
        <f>'GAME STATS'!AZ29+'GAME STATS'!AZ92+'GAME STATS'!AZ155+'GAME STATS'!AZ218+'GAME STATS'!AZ281+'GAME STATS'!AZ344+'GAME STATS'!AZ407+'GAME STATS'!AZ470+'GAME STATS'!AZ533+'GAME STATS'!AZ596+'GAME STATS'!AZ659+'GAME STATS'!AZ722+'GAME STATS'!AZ785+'GAME STATS'!AZ848+'GAME STATS'!AZ911+'GAME STATS'!AZ974+'GAME STATS'!AZ1037+'GAME STATS'!AZ1100+'GAME STATS'!AZ1163+'GAME STATS'!AZ1226+'GAME STATS'!AZ1289+'GAME STATS'!AZ1352+'GAME STATS'!AZ1415+'GAME STATS'!AZ1478+'GAME STATS'!AZ1541+'GAME STATS'!AZ1604+'GAME STATS'!AZ1667+'GAME STATS'!AZ1730+'GAME STATS'!AZ1793+'GAME STATS'!AZ1856+'GAME STATS'!AZ1919+'GAME STATS'!AZ1982+'GAME STATS'!AZ2045+'GAME STATS'!AZ2108+'GAME STATS'!AZ2171+'GAME STATS'!AZ2234+'GAME STATS'!AZ2297+'GAME STATS'!AZ2360+'GAME STATS'!AZ2423+'GAME STATS'!AZ2486+'GAME STATS'!AZ2549+'GAME STATS'!AZ2612+'GAME STATS'!AZ2675+'GAME STATS'!AZ2738+'GAME STATS'!AZ2801+'GAME STATS'!AZ2864+'GAME STATS'!AZ2927+'GAME STATS'!AZ2990+'GAME STATS'!AZ3053+'GAME STATS'!AZ3116</f>
        <v>0</v>
      </c>
      <c r="AZ27" s="731"/>
      <c r="BA27" s="741">
        <f>'GAME STATS'!BB29+'GAME STATS'!BB92+'GAME STATS'!BB155+'GAME STATS'!BB218+'GAME STATS'!BB281+'GAME STATS'!BB344+'GAME STATS'!BB407+'GAME STATS'!BB470+'GAME STATS'!BB533+'GAME STATS'!BB596+'GAME STATS'!BB659+'GAME STATS'!BB722+'GAME STATS'!BB785+'GAME STATS'!BB848+'GAME STATS'!BB911+'GAME STATS'!BB974+'GAME STATS'!BB1037+'GAME STATS'!BB1100+'GAME STATS'!BB1163+'GAME STATS'!BB1226+'GAME STATS'!BB1289+'GAME STATS'!BB1352+'GAME STATS'!BB1415+'GAME STATS'!BB1478+'GAME STATS'!BB1541+'GAME STATS'!BB1604+'GAME STATS'!BB1667+'GAME STATS'!BB1730+'GAME STATS'!BB1793+'GAME STATS'!BB1856+'GAME STATS'!BB1919+'GAME STATS'!BB1982+'GAME STATS'!BB2045+'GAME STATS'!BB2108+'GAME STATS'!BB2171+'GAME STATS'!BB2234+'GAME STATS'!BB2297+'GAME STATS'!BB2360+'GAME STATS'!BB2423+'GAME STATS'!BB2486+'GAME STATS'!BB2549+'GAME STATS'!BB2612+'GAME STATS'!BB2675+'GAME STATS'!BB2738+'GAME STATS'!BB2801+'GAME STATS'!BB2864+'GAME STATS'!BB2927+'GAME STATS'!BB2990+'GAME STATS'!BB3053+'GAME STATS'!BB3116</f>
        <v>0</v>
      </c>
      <c r="BB27" s="735"/>
      <c r="BC27" s="736">
        <f>IF(AY27=0,0,(BA27/AY27)*100)</f>
        <v>0</v>
      </c>
      <c r="BD27" s="737"/>
      <c r="BE27" s="729">
        <f>AA27+AG27+AM27+AY27</f>
        <v>0</v>
      </c>
      <c r="BF27" s="731"/>
      <c r="BG27" s="741">
        <f>AC27+AI27+AO27+BA27</f>
        <v>0</v>
      </c>
      <c r="BH27" s="735"/>
      <c r="BI27" s="736">
        <f>IF(BE27=0,0,(BG27/BE27)*100)</f>
        <v>0</v>
      </c>
      <c r="BJ27" s="737"/>
      <c r="BK27" s="909">
        <f>(AC27*2)+(AI27*2)+(AO27*3)+BA27</f>
        <v>0</v>
      </c>
      <c r="BL27" s="910"/>
      <c r="BM27" s="911"/>
      <c r="BN27" s="116"/>
      <c r="BO27" s="116"/>
    </row>
    <row r="28" spans="1:67" ht="24.95" customHeight="1">
      <c r="A28" s="116"/>
      <c r="B28" s="819"/>
      <c r="C28" s="768" t="str">
        <f>IF(ROSTER!D$26="","",ROSTER!D$26)</f>
        <v/>
      </c>
      <c r="D28" s="769"/>
      <c r="E28" s="770"/>
      <c r="F28" s="729"/>
      <c r="G28" s="730"/>
      <c r="H28" s="725"/>
      <c r="I28" s="726"/>
      <c r="J28" s="732"/>
      <c r="K28" s="729"/>
      <c r="L28" s="731"/>
      <c r="M28" s="741"/>
      <c r="N28" s="735"/>
      <c r="O28" s="924" t="s">
        <v>14</v>
      </c>
      <c r="P28" s="925"/>
      <c r="Q28" s="729"/>
      <c r="R28" s="731"/>
      <c r="S28" s="741"/>
      <c r="T28" s="730"/>
      <c r="U28" s="924" t="s">
        <v>14</v>
      </c>
      <c r="V28" s="925"/>
      <c r="W28" s="732"/>
      <c r="X28" s="732"/>
      <c r="Y28" s="723"/>
      <c r="Z28" s="724"/>
      <c r="AA28" s="729"/>
      <c r="AB28" s="731"/>
      <c r="AC28" s="734"/>
      <c r="AD28" s="735"/>
      <c r="AE28" s="736"/>
      <c r="AF28" s="737"/>
      <c r="AG28" s="729"/>
      <c r="AH28" s="731"/>
      <c r="AI28" s="741"/>
      <c r="AJ28" s="735"/>
      <c r="AK28" s="736"/>
      <c r="AL28" s="737"/>
      <c r="AM28" s="729"/>
      <c r="AN28" s="731"/>
      <c r="AO28" s="741"/>
      <c r="AP28" s="735"/>
      <c r="AQ28" s="736"/>
      <c r="AR28" s="737"/>
      <c r="AS28" s="729"/>
      <c r="AT28" s="731"/>
      <c r="AU28" s="741"/>
      <c r="AV28" s="735"/>
      <c r="AW28" s="736"/>
      <c r="AX28" s="737"/>
      <c r="AY28" s="729"/>
      <c r="AZ28" s="731"/>
      <c r="BA28" s="741"/>
      <c r="BB28" s="735"/>
      <c r="BC28" s="736"/>
      <c r="BD28" s="737"/>
      <c r="BE28" s="729"/>
      <c r="BF28" s="731"/>
      <c r="BG28" s="741"/>
      <c r="BH28" s="735"/>
      <c r="BI28" s="736"/>
      <c r="BJ28" s="737"/>
      <c r="BK28" s="909"/>
      <c r="BL28" s="910"/>
      <c r="BM28" s="911"/>
      <c r="BN28" s="116"/>
      <c r="BO28" s="116"/>
    </row>
    <row r="29" spans="1:67" ht="24.95" customHeight="1">
      <c r="A29" s="116"/>
      <c r="B29" s="818" t="str">
        <f>IF(ROSTER!B28="","",ROSTER!B28)</f>
        <v/>
      </c>
      <c r="C29" s="771" t="str">
        <f>IF(ROSTER!C$28="","",ROSTER!C$28)</f>
        <v/>
      </c>
      <c r="D29" s="772"/>
      <c r="E29" s="773"/>
      <c r="F29" s="729">
        <f>'GAME STATS'!F31+'GAME STATS'!F94+'GAME STATS'!F157+'GAME STATS'!F220+'GAME STATS'!F283+'GAME STATS'!F346+'GAME STATS'!F409+'GAME STATS'!F472+'GAME STATS'!F535+'GAME STATS'!F598+'GAME STATS'!F661+'GAME STATS'!F724+'GAME STATS'!F787+'GAME STATS'!F850+'GAME STATS'!F913+'GAME STATS'!F976+'GAME STATS'!F1039+'GAME STATS'!F1102+'GAME STATS'!F1165+'GAME STATS'!F1228+'GAME STATS'!F1291+'GAME STATS'!F1354+'GAME STATS'!F1417+'GAME STATS'!F1480+'GAME STATS'!F1543+'GAME STATS'!F1606+'GAME STATS'!F1669+'GAME STATS'!F1732+'GAME STATS'!F1795+'GAME STATS'!F1858+'GAME STATS'!F1921+'GAME STATS'!F1984+'GAME STATS'!F2047+'GAME STATS'!F2110+'GAME STATS'!F2173+'GAME STATS'!F2236+'GAME STATS'!F2299+'GAME STATS'!F2362+'GAME STATS'!F2425+'GAME STATS'!F2488+'GAME STATS'!F2551+'GAME STATS'!F2614+'GAME STATS'!F2677+'GAME STATS'!F2740+'GAME STATS'!F2803+'GAME STATS'!F2866+'GAME STATS'!F2929+'GAME STATS'!F2992+'GAME STATS'!F3055+'GAME STATS'!F3118</f>
        <v>0</v>
      </c>
      <c r="G29" s="730"/>
      <c r="H29" s="727">
        <f>'GAME STATS'!G31+'GAME STATS'!G94+'GAME STATS'!G157+'GAME STATS'!G220+'GAME STATS'!G283+'GAME STATS'!G346+'GAME STATS'!G409+'GAME STATS'!G472+'GAME STATS'!G535+'GAME STATS'!G598+'GAME STATS'!G661+'GAME STATS'!G724+'GAME STATS'!G787+'GAME STATS'!G850+'GAME STATS'!G913+'GAME STATS'!G976+'GAME STATS'!G1039+'GAME STATS'!G1102+'GAME STATS'!G1165+'GAME STATS'!G1228+'GAME STATS'!G1291+'GAME STATS'!G1354+'GAME STATS'!G1417+'GAME STATS'!G1480+'GAME STATS'!G1543+'GAME STATS'!G1606+'GAME STATS'!G1669+'GAME STATS'!G1732+'GAME STATS'!G1795+'GAME STATS'!G1858+'GAME STATS'!G1921+'GAME STATS'!G1984+'GAME STATS'!G2047+'GAME STATS'!G2110+'GAME STATS'!G2173+'GAME STATS'!G2236+'GAME STATS'!G2299+'GAME STATS'!G2362+'GAME STATS'!G2425+'GAME STATS'!G2488+'GAME STATS'!G2551+'GAME STATS'!G2614+'GAME STATS'!G2677+'GAME STATS'!G2740+'GAME STATS'!G2803+'GAME STATS'!G2866+'GAME STATS'!G2929+'GAME STATS'!G2992+'GAME STATS'!G3055+'GAME STATS'!G3118</f>
        <v>0</v>
      </c>
      <c r="I29" s="728"/>
      <c r="J29" s="732">
        <f>'GAME STATS'!H31+'GAME STATS'!H94+'GAME STATS'!H157+'GAME STATS'!H220+'GAME STATS'!H283+'GAME STATS'!H346+'GAME STATS'!H409+'GAME STATS'!H472+'GAME STATS'!H535+'GAME STATS'!H598+'GAME STATS'!H661+'GAME STATS'!H724+'GAME STATS'!H787+'GAME STATS'!H850+'GAME STATS'!H913+'GAME STATS'!H976+'GAME STATS'!H1039+'GAME STATS'!H1102+'GAME STATS'!H1165+'GAME STATS'!H1228+'GAME STATS'!H1291+'GAME STATS'!H1354+'GAME STATS'!H1417+'GAME STATS'!H1480+'GAME STATS'!H1543+'GAME STATS'!H1606+'GAME STATS'!H1669+'GAME STATS'!H1732+'GAME STATS'!H1795+'GAME STATS'!H1858+'GAME STATS'!H1921+'GAME STATS'!H1984+'GAME STATS'!H2047+'GAME STATS'!H2110+'GAME STATS'!H2173+'GAME STATS'!H2236+'GAME STATS'!H2299+'GAME STATS'!H2362+'GAME STATS'!H2425+'GAME STATS'!H2488+'GAME STATS'!H2551+'GAME STATS'!H2614+'GAME STATS'!H2677+'GAME STATS'!H2740+'GAME STATS'!H2803+'GAME STATS'!H2866+'GAME STATS'!H2929+'GAME STATS'!H2992+'GAME STATS'!H3055+'GAME STATS'!H3118</f>
        <v>0</v>
      </c>
      <c r="K29" s="729">
        <f>'GAME STATS'!J31+'GAME STATS'!J94+'GAME STATS'!J157+'GAME STATS'!J220+'GAME STATS'!J283+'GAME STATS'!J346+'GAME STATS'!J409+'GAME STATS'!J472+'GAME STATS'!J535+'GAME STATS'!J598+'GAME STATS'!J661+'GAME STATS'!J724+'GAME STATS'!J787+'GAME STATS'!J850+'GAME STATS'!J913+'GAME STATS'!J976+'GAME STATS'!J1039+'GAME STATS'!J1102+'GAME STATS'!J1165+'GAME STATS'!J1228+'GAME STATS'!J1291+'GAME STATS'!J1354+'GAME STATS'!J1417+'GAME STATS'!J1480+'GAME STATS'!J1543+'GAME STATS'!J1606+'GAME STATS'!J1669+'GAME STATS'!J1732+'GAME STATS'!J1795+'GAME STATS'!J1858+'GAME STATS'!J1921+'GAME STATS'!J1984+'GAME STATS'!J2047+'GAME STATS'!J2110+'GAME STATS'!J2173+'GAME STATS'!J2236+'GAME STATS'!J2299+'GAME STATS'!J2362+'GAME STATS'!J2425+'GAME STATS'!J2488+'GAME STATS'!J2551+'GAME STATS'!J2614+'GAME STATS'!J2677+'GAME STATS'!J2740+'GAME STATS'!J2803+'GAME STATS'!J2866+'GAME STATS'!J2929+'GAME STATS'!J2992+'GAME STATS'!J3055+'GAME STATS'!J3118</f>
        <v>0</v>
      </c>
      <c r="L29" s="731"/>
      <c r="M29" s="741">
        <f>'GAME STATS'!L31+'GAME STATS'!L94+'GAME STATS'!L157+'GAME STATS'!L220+'GAME STATS'!L283+'GAME STATS'!L346+'GAME STATS'!L409+'GAME STATS'!L472+'GAME STATS'!L535+'GAME STATS'!L598+'GAME STATS'!L661+'GAME STATS'!L724+'GAME STATS'!L787+'GAME STATS'!L850+'GAME STATS'!L913+'GAME STATS'!L976+'GAME STATS'!L1039+'GAME STATS'!L1102+'GAME STATS'!L1165+'GAME STATS'!L1228+'GAME STATS'!L1291+'GAME STATS'!L1354+'GAME STATS'!L1417+'GAME STATS'!L1480+'GAME STATS'!L1543+'GAME STATS'!L1606+'GAME STATS'!L1669+'GAME STATS'!L1732+'GAME STATS'!L1795+'GAME STATS'!L1858+'GAME STATS'!L1921+'GAME STATS'!L1984+'GAME STATS'!L2047+'GAME STATS'!L2110+'GAME STATS'!L2173+'GAME STATS'!L2236+'GAME STATS'!L2299+'GAME STATS'!L2362+'GAME STATS'!L2425+'GAME STATS'!L2488+'GAME STATS'!L2551+'GAME STATS'!L2614+'GAME STATS'!L2677+'GAME STATS'!L2740+'GAME STATS'!L2803+'GAME STATS'!L2866+'GAME STATS'!L2929+'GAME STATS'!L2992+'GAME STATS'!L3055+'GAME STATS'!L3118</f>
        <v>0</v>
      </c>
      <c r="N29" s="735"/>
      <c r="O29" s="924">
        <f>K29+M29</f>
        <v>0</v>
      </c>
      <c r="P29" s="925"/>
      <c r="Q29" s="729">
        <f>'GAME STATS'!P31+'GAME STATS'!P94+'GAME STATS'!P157+'GAME STATS'!P220+'GAME STATS'!P283+'GAME STATS'!P346+'GAME STATS'!P409+'GAME STATS'!P472+'GAME STATS'!P535+'GAME STATS'!P598+'GAME STATS'!P661+'GAME STATS'!P724+'GAME STATS'!P787+'GAME STATS'!P850+'GAME STATS'!P913+'GAME STATS'!P976+'GAME STATS'!P1039+'GAME STATS'!P1102+'GAME STATS'!P1165+'GAME STATS'!P1228+'GAME STATS'!P1291+'GAME STATS'!P1354+'GAME STATS'!P1417+'GAME STATS'!P1480+'GAME STATS'!P1543+'GAME STATS'!P1606+'GAME STATS'!P1669+'GAME STATS'!P1732+'GAME STATS'!P1795+'GAME STATS'!P1858+'GAME STATS'!P1921+'GAME STATS'!P1984+'GAME STATS'!P2047+'GAME STATS'!P2110+'GAME STATS'!P2173+'GAME STATS'!P2236+'GAME STATS'!P2299+'GAME STATS'!P2362+'GAME STATS'!P2425+'GAME STATS'!P2488+'GAME STATS'!P2551+'GAME STATS'!P2614+'GAME STATS'!P2677+'GAME STATS'!P2740+'GAME STATS'!P2803+'GAME STATS'!P2866+'GAME STATS'!P2929+'GAME STATS'!P2992+'GAME STATS'!P3055+'GAME STATS'!P3118</f>
        <v>0</v>
      </c>
      <c r="R29" s="731"/>
      <c r="S29" s="741">
        <f>'GAME STATS'!R31+'GAME STATS'!R94+'GAME STATS'!R157+'GAME STATS'!R220+'GAME STATS'!R283+'GAME STATS'!R346+'GAME STATS'!R409+'GAME STATS'!R472+'GAME STATS'!R535+'GAME STATS'!R598+'GAME STATS'!R661+'GAME STATS'!R724+'GAME STATS'!R787+'GAME STATS'!R850+'GAME STATS'!R913+'GAME STATS'!R976+'GAME STATS'!R1039+'GAME STATS'!R1102+'GAME STATS'!R1165+'GAME STATS'!R1228+'GAME STATS'!R1291+'GAME STATS'!R1354+'GAME STATS'!R1417+'GAME STATS'!R1480+'GAME STATS'!R1543+'GAME STATS'!R1606+'GAME STATS'!R1669+'GAME STATS'!R1732+'GAME STATS'!R1795+'GAME STATS'!R1858+'GAME STATS'!R1921+'GAME STATS'!R1984+'GAME STATS'!R2047+'GAME STATS'!R2110+'GAME STATS'!R2173+'GAME STATS'!R2236+'GAME STATS'!R2299+'GAME STATS'!R2362+'GAME STATS'!R2425+'GAME STATS'!R2488+'GAME STATS'!R2551+'GAME STATS'!R2614+'GAME STATS'!R2677+'GAME STATS'!R2740+'GAME STATS'!R2803+'GAME STATS'!R2866+'GAME STATS'!R2929+'GAME STATS'!R2992+'GAME STATS'!R3055+'GAME STATS'!R3118</f>
        <v>0</v>
      </c>
      <c r="T29" s="730"/>
      <c r="U29" s="924">
        <f t="shared" ref="U29:U54" si="8">S29-Q29</f>
        <v>0</v>
      </c>
      <c r="V29" s="925"/>
      <c r="W29" s="732">
        <f>'GAME STATS'!V31+'GAME STATS'!V94+'GAME STATS'!V157+'GAME STATS'!V220+'GAME STATS'!V283+'GAME STATS'!V346+'GAME STATS'!V409+'GAME STATS'!V472+'GAME STATS'!V535+'GAME STATS'!V598+'GAME STATS'!V661+'GAME STATS'!V724+'GAME STATS'!V787+'GAME STATS'!V850+'GAME STATS'!V913+'GAME STATS'!V976+'GAME STATS'!V1039+'GAME STATS'!V1102+'GAME STATS'!V1165+'GAME STATS'!V1228+'GAME STATS'!V1291+'GAME STATS'!V1354+'GAME STATS'!V1417+'GAME STATS'!V1480+'GAME STATS'!V1543+'GAME STATS'!V1606+'GAME STATS'!V1669+'GAME STATS'!U1732+'GAME STATS'!U1795+'GAME STATS'!U1858+'GAME STATS'!U1921+'GAME STATS'!U1984+'GAME STATS'!U2047+'GAME STATS'!U2110+'GAME STATS'!V2173+'GAME STATS'!V2236+'GAME STATS'!V2299+'GAME STATS'!V2362+'GAME STATS'!V2425+'GAME STATS'!V2488+'GAME STATS'!V2551+'GAME STATS'!V2614+'GAME STATS'!V2677+'GAME STATS'!V2740+'GAME STATS'!V2803+'GAME STATS'!V2866+'GAME STATS'!V2929+'GAME STATS'!V2992+'GAME STATS'!V3055+'GAME STATS'!V3118</f>
        <v>0</v>
      </c>
      <c r="X29" s="732">
        <f>'GAME STATS'!X31+'GAME STATS'!X94+'GAME STATS'!X157+'GAME STATS'!X220+'GAME STATS'!X283+'GAME STATS'!X346+'GAME STATS'!X409+'GAME STATS'!X472+'GAME STATS'!X535+'GAME STATS'!X598+'GAME STATS'!X661+'GAME STATS'!X724+'GAME STATS'!X787+'GAME STATS'!X850+'GAME STATS'!X913+'GAME STATS'!X976+'GAME STATS'!X1039+'GAME STATS'!X1102+'GAME STATS'!X1165+'GAME STATS'!X1228+'GAME STATS'!X1291+'GAME STATS'!X1354+'GAME STATS'!X1417+'GAME STATS'!X1480+'GAME STATS'!X1543+'GAME STATS'!X1606+'GAME STATS'!X1669+'GAME STATS'!V1732+'GAME STATS'!V1795+'GAME STATS'!V1858+'GAME STATS'!V1921+'GAME STATS'!V1984+'GAME STATS'!V2047+'GAME STATS'!V2110+'GAME STATS'!X2173+'GAME STATS'!X2236+'GAME STATS'!X2299+'GAME STATS'!X2362+'GAME STATS'!X2425+'GAME STATS'!X2488+'GAME STATS'!X2551+'GAME STATS'!X2614+'GAME STATS'!X2677+'GAME STATS'!X2740+'GAME STATS'!X2803+'GAME STATS'!X2866+'GAME STATS'!X2929+'GAME STATS'!X2992+'GAME STATS'!X3055+'GAME STATS'!X3118</f>
        <v>0</v>
      </c>
      <c r="Y29" s="727">
        <f>'GAME STATS'!Z31+'GAME STATS'!Z94+'GAME STATS'!Z157+'GAME STATS'!Z220+'GAME STATS'!Z283+'GAME STATS'!Z346+'GAME STATS'!Z409+'GAME STATS'!Z472+'GAME STATS'!Z535+'GAME STATS'!Z598+'GAME STATS'!Z661+'GAME STATS'!Z724+'GAME STATS'!Z787+'GAME STATS'!Z850+'GAME STATS'!Z913+'GAME STATS'!Z976+'GAME STATS'!Z1039+'GAME STATS'!Z1102+'GAME STATS'!Z1165+'GAME STATS'!Z1228+'GAME STATS'!Z1291+'GAME STATS'!Z1354+'GAME STATS'!Z1417+'GAME STATS'!Z1480+'GAME STATS'!Z1543+'GAME STATS'!Z1606+'GAME STATS'!Z1669+'GAME STATS'!W1732+'GAME STATS'!W1795+'GAME STATS'!W1858+'GAME STATS'!W1921+'GAME STATS'!W1984+'GAME STATS'!W2047+'GAME STATS'!W2110+'GAME STATS'!Z2173+'GAME STATS'!Z2236+'GAME STATS'!Z2299+'GAME STATS'!Z2362+'GAME STATS'!Z2425+'GAME STATS'!Z2488+'GAME STATS'!Z2551+'GAME STATS'!Z2614+'GAME STATS'!Z2677+'GAME STATS'!Z2740+'GAME STATS'!Z2803+'GAME STATS'!Z2866+'GAME STATS'!Z2929+'GAME STATS'!Z2992+'GAME STATS'!Z3055+'GAME STATS'!Z3118</f>
        <v>0</v>
      </c>
      <c r="Z29" s="728"/>
      <c r="AA29" s="729">
        <f>'GAME STATS'!AB31+'GAME STATS'!AB94+'GAME STATS'!AB157+'GAME STATS'!AB220+'GAME STATS'!AB283+'GAME STATS'!AB346+'GAME STATS'!AB409+'GAME STATS'!AB472+'GAME STATS'!AB535+'GAME STATS'!AB598+'GAME STATS'!AB661+'GAME STATS'!AB724+'GAME STATS'!AB787+'GAME STATS'!AB850+'GAME STATS'!AB913+'GAME STATS'!AB976+'GAME STATS'!AB1039+'GAME STATS'!AB1102+'GAME STATS'!AB1165+'GAME STATS'!AB1228+'GAME STATS'!AB1291+'GAME STATS'!AB1354+'GAME STATS'!AB1417+'GAME STATS'!AB1480+'GAME STATS'!AB1543+'GAME STATS'!AB1606+'GAME STATS'!AB1669+'GAME STATS'!AB1732+'GAME STATS'!AB1795+'GAME STATS'!AB1858+'GAME STATS'!AB1921+'GAME STATS'!AB1984+'GAME STATS'!AB2047+'GAME STATS'!AB2110+'GAME STATS'!AB2173+'GAME STATS'!AB2236+'GAME STATS'!AB2299+'GAME STATS'!AB2362+'GAME STATS'!AB2425+'GAME STATS'!AB2488+'GAME STATS'!AB2551+'GAME STATS'!AB2614+'GAME STATS'!AB2677+'GAME STATS'!AB2740+'GAME STATS'!AB2803+'GAME STATS'!AB2866+'GAME STATS'!AB2929+'GAME STATS'!AB2992+'GAME STATS'!AB3055+'GAME STATS'!AB3118</f>
        <v>0</v>
      </c>
      <c r="AB29" s="731"/>
      <c r="AC29" s="734">
        <f>'GAME STATS'!AD31+'GAME STATS'!AD94+'GAME STATS'!AD157+'GAME STATS'!AD220+'GAME STATS'!AD283+'GAME STATS'!AD346+'GAME STATS'!AD409+'GAME STATS'!AD472+'GAME STATS'!AD535+'GAME STATS'!AD598+'GAME STATS'!AD661+'GAME STATS'!AD724+'GAME STATS'!AD787+'GAME STATS'!AD850+'GAME STATS'!AD913+'GAME STATS'!AD976+'GAME STATS'!AD1039+'GAME STATS'!AD1102+'GAME STATS'!AD1165+'GAME STATS'!AD1228+'GAME STATS'!AD1291+'GAME STATS'!AD1354+'GAME STATS'!AD1417+'GAME STATS'!AD1480+'GAME STATS'!AD1543+'GAME STATS'!AD1606+'GAME STATS'!AD1669+'GAME STATS'!AD1732+'GAME STATS'!AD1795+'GAME STATS'!AD1858+'GAME STATS'!AD1921+'GAME STATS'!AD1984+'GAME STATS'!AD2047+'GAME STATS'!AD2110+'GAME STATS'!AD2173+'GAME STATS'!AD2236+'GAME STATS'!AD2299+'GAME STATS'!AD2362+'GAME STATS'!AD2425+'GAME STATS'!AD2488+'GAME STATS'!AD2551+'GAME STATS'!AD2614+'GAME STATS'!AD2677+'GAME STATS'!AD2740+'GAME STATS'!AD2803+'GAME STATS'!AD2866+'GAME STATS'!AD2929+'GAME STATS'!AD2992+'GAME STATS'!AD3055+'GAME STATS'!AD3118</f>
        <v>0</v>
      </c>
      <c r="AD29" s="735"/>
      <c r="AE29" s="736">
        <f>IF(AA29=0,0,(AC29/AA29)*100)</f>
        <v>0</v>
      </c>
      <c r="AF29" s="737"/>
      <c r="AG29" s="729">
        <f>'GAME STATS'!AH31+'GAME STATS'!AH94+'GAME STATS'!AH157+'GAME STATS'!AH220+'GAME STATS'!AH283+'GAME STATS'!AH346+'GAME STATS'!AH409+'GAME STATS'!AH472+'GAME STATS'!AH535+'GAME STATS'!AH598+'GAME STATS'!AH661+'GAME STATS'!AH724+'GAME STATS'!AH787+'GAME STATS'!AH850+'GAME STATS'!AH913+'GAME STATS'!AH976+'GAME STATS'!AH1039+'GAME STATS'!AH1102+'GAME STATS'!AH1165+'GAME STATS'!AH1228+'GAME STATS'!AH1291+'GAME STATS'!AH1354+'GAME STATS'!AH1417+'GAME STATS'!AH1480+'GAME STATS'!AH1543+'GAME STATS'!AH1606+'GAME STATS'!AH1669+'GAME STATS'!AH1732+'GAME STATS'!AH1795+'GAME STATS'!AH1858+'GAME STATS'!AH1921+'GAME STATS'!AH1984+'GAME STATS'!AH2047+'GAME STATS'!AH2110+'GAME STATS'!AH2173+'GAME STATS'!AH2236+'GAME STATS'!AH2299+'GAME STATS'!AH2362+'GAME STATS'!AH2425+'GAME STATS'!AH2488+'GAME STATS'!AH2551+'GAME STATS'!AH2614+'GAME STATS'!AH2677+'GAME STATS'!AH2740+'GAME STATS'!AH2803+'GAME STATS'!AH2866+'GAME STATS'!AH2929+'GAME STATS'!AH2992+'GAME STATS'!AH3055+'GAME STATS'!AH3118</f>
        <v>0</v>
      </c>
      <c r="AH29" s="731"/>
      <c r="AI29" s="741">
        <f>'GAME STATS'!AJ31+'GAME STATS'!AJ94+'GAME STATS'!AJ157+'GAME STATS'!AJ220+'GAME STATS'!AJ283+'GAME STATS'!AJ346+'GAME STATS'!AJ409+'GAME STATS'!AJ472+'GAME STATS'!AJ535+'GAME STATS'!AJ598+'GAME STATS'!AJ661+'GAME STATS'!AJ724+'GAME STATS'!AJ787+'GAME STATS'!AJ850+'GAME STATS'!AJ913+'GAME STATS'!AJ976+'GAME STATS'!AJ1039+'GAME STATS'!AJ1102+'GAME STATS'!AJ1165+'GAME STATS'!AJ1228+'GAME STATS'!AJ1291+'GAME STATS'!AJ1354+'GAME STATS'!AJ1417+'GAME STATS'!AJ1480+'GAME STATS'!AJ1543+'GAME STATS'!AJ1606+'GAME STATS'!AJ1669+'GAME STATS'!AJ1732+'GAME STATS'!AJ1795+'GAME STATS'!AJ1858+'GAME STATS'!AJ1921+'GAME STATS'!AJ1984+'GAME STATS'!AJ2047+'GAME STATS'!AJ2110+'GAME STATS'!AJ2173+'GAME STATS'!AJ2236+'GAME STATS'!AJ2299+'GAME STATS'!AJ2362+'GAME STATS'!AJ2425+'GAME STATS'!AJ2488+'GAME STATS'!AJ2551+'GAME STATS'!AJ2614+'GAME STATS'!AJ2677+'GAME STATS'!AJ2740+'GAME STATS'!AJ2803+'GAME STATS'!AJ2866+'GAME STATS'!AJ2929+'GAME STATS'!AJ2992+'GAME STATS'!AJ3055+'GAME STATS'!AJ3118</f>
        <v>0</v>
      </c>
      <c r="AJ29" s="735"/>
      <c r="AK29" s="736">
        <f>IF(AG29=0,0,(AI29/AG29)*100)</f>
        <v>0</v>
      </c>
      <c r="AL29" s="737"/>
      <c r="AM29" s="729">
        <f>'GAME STATS'!AN31+'GAME STATS'!AN94+'GAME STATS'!AN157+'GAME STATS'!AN220+'GAME STATS'!AN283+'GAME STATS'!AN346+'GAME STATS'!AN409+'GAME STATS'!AN472+'GAME STATS'!AN535+'GAME STATS'!AN598+'GAME STATS'!AN661+'GAME STATS'!AN724+'GAME STATS'!AN787+'GAME STATS'!AN850+'GAME STATS'!AN913+'GAME STATS'!AN976+'GAME STATS'!AN1039+'GAME STATS'!AN1102+'GAME STATS'!AN1165+'GAME STATS'!AN1228+'GAME STATS'!AN1291+'GAME STATS'!AN1354+'GAME STATS'!AN1417+'GAME STATS'!AN1480+'GAME STATS'!AN1543+'GAME STATS'!AN1606+'GAME STATS'!AN1669+'GAME STATS'!AN1732+'GAME STATS'!AN1795+'GAME STATS'!AN1858+'GAME STATS'!AN1921+'GAME STATS'!AN1984+'GAME STATS'!AN2047+'GAME STATS'!AN2110+'GAME STATS'!AN2173+'GAME STATS'!AN2236+'GAME STATS'!AN2299+'GAME STATS'!AN2362+'GAME STATS'!AN2425+'GAME STATS'!AN2488+'GAME STATS'!AN2551+'GAME STATS'!AN2614+'GAME STATS'!AN2677+'GAME STATS'!AN2740+'GAME STATS'!AN2803+'GAME STATS'!AN2866+'GAME STATS'!AN2929+'GAME STATS'!AN2992+'GAME STATS'!AN3055+'GAME STATS'!AN3118</f>
        <v>0</v>
      </c>
      <c r="AN29" s="731"/>
      <c r="AO29" s="741">
        <f>'GAME STATS'!AP31+'GAME STATS'!AP94+'GAME STATS'!AP157+'GAME STATS'!AP220+'GAME STATS'!AP283+'GAME STATS'!AP346+'GAME STATS'!AP409+'GAME STATS'!AP472+'GAME STATS'!AP535+'GAME STATS'!AP598+'GAME STATS'!AP661+'GAME STATS'!AP724+'GAME STATS'!AP787+'GAME STATS'!AP850+'GAME STATS'!AP913+'GAME STATS'!AP976+'GAME STATS'!AP1039+'GAME STATS'!AP1102+'GAME STATS'!AP1165+'GAME STATS'!AP1228+'GAME STATS'!AP1291+'GAME STATS'!AP1354+'GAME STATS'!AP1417+'GAME STATS'!AP1480+'GAME STATS'!AP1543+'GAME STATS'!AP1606+'GAME STATS'!AP1669+'GAME STATS'!AP1732+'GAME STATS'!AP1795+'GAME STATS'!AP1858+'GAME STATS'!AP1921+'GAME STATS'!AP1984+'GAME STATS'!AP2047+'GAME STATS'!AP2110+'GAME STATS'!AP2173+'GAME STATS'!AP2236+'GAME STATS'!AP2299+'GAME STATS'!AP2362+'GAME STATS'!AP2425+'GAME STATS'!AP2488+'GAME STATS'!AP2551+'GAME STATS'!AP2614+'GAME STATS'!AP2677+'GAME STATS'!AP2740+'GAME STATS'!AP2803+'GAME STATS'!AP2866+'GAME STATS'!AP2929+'GAME STATS'!AP2992+'GAME STATS'!AP3055+'GAME STATS'!AP3118</f>
        <v>0</v>
      </c>
      <c r="AP29" s="735"/>
      <c r="AQ29" s="736">
        <f>IF(AM29=0,0,(AO29/AM29)*100)</f>
        <v>0</v>
      </c>
      <c r="AR29" s="737"/>
      <c r="AS29" s="729">
        <f>AA29+AG29+AM29</f>
        <v>0</v>
      </c>
      <c r="AT29" s="731"/>
      <c r="AU29" s="741">
        <f>AC29+AI29+AO29</f>
        <v>0</v>
      </c>
      <c r="AV29" s="735"/>
      <c r="AW29" s="736">
        <f>IF(AS29=0,0,(AU29/AS29)*100)</f>
        <v>0</v>
      </c>
      <c r="AX29" s="737"/>
      <c r="AY29" s="729">
        <f>'GAME STATS'!AZ31+'GAME STATS'!AZ94+'GAME STATS'!AZ157+'GAME STATS'!AZ220+'GAME STATS'!AZ283+'GAME STATS'!AZ346+'GAME STATS'!AZ409+'GAME STATS'!AZ472+'GAME STATS'!AZ535+'GAME STATS'!AZ598+'GAME STATS'!AZ661+'GAME STATS'!AZ724+'GAME STATS'!AZ787+'GAME STATS'!AZ850+'GAME STATS'!AZ913+'GAME STATS'!AZ976+'GAME STATS'!AZ1039+'GAME STATS'!AZ1102+'GAME STATS'!AZ1165+'GAME STATS'!AZ1228+'GAME STATS'!AZ1291+'GAME STATS'!AZ1354+'GAME STATS'!AZ1417+'GAME STATS'!AZ1480+'GAME STATS'!AZ1543+'GAME STATS'!AZ1606+'GAME STATS'!AZ1669+'GAME STATS'!AZ1732+'GAME STATS'!AZ1795+'GAME STATS'!AZ1858+'GAME STATS'!AZ1921+'GAME STATS'!AZ1984+'GAME STATS'!AZ2047+'GAME STATS'!AZ2110+'GAME STATS'!AZ2173+'GAME STATS'!AZ2236+'GAME STATS'!AZ2299+'GAME STATS'!AZ2362+'GAME STATS'!AZ2425+'GAME STATS'!AZ2488+'GAME STATS'!AZ2551+'GAME STATS'!AZ2614+'GAME STATS'!AZ2677+'GAME STATS'!AZ2740+'GAME STATS'!AZ2803+'GAME STATS'!AZ2866+'GAME STATS'!AZ2929+'GAME STATS'!AZ2992+'GAME STATS'!AZ3055+'GAME STATS'!AZ3118</f>
        <v>0</v>
      </c>
      <c r="AZ29" s="731"/>
      <c r="BA29" s="741">
        <f>'GAME STATS'!BB31+'GAME STATS'!BB94+'GAME STATS'!BB157+'GAME STATS'!BB220+'GAME STATS'!BB283+'GAME STATS'!BB346+'GAME STATS'!BB409+'GAME STATS'!BB472+'GAME STATS'!BB535+'GAME STATS'!BB598+'GAME STATS'!BB661+'GAME STATS'!BB724+'GAME STATS'!BB787+'GAME STATS'!BB850+'GAME STATS'!BB913+'GAME STATS'!BB976+'GAME STATS'!BB1039+'GAME STATS'!BB1102+'GAME STATS'!BB1165+'GAME STATS'!BB1228+'GAME STATS'!BB1291+'GAME STATS'!BB1354+'GAME STATS'!BB1417+'GAME STATS'!BB1480+'GAME STATS'!BB1543+'GAME STATS'!BB1606+'GAME STATS'!BB1669+'GAME STATS'!BB1732+'GAME STATS'!BB1795+'GAME STATS'!BB1858+'GAME STATS'!BB1921+'GAME STATS'!BB1984+'GAME STATS'!BB2047+'GAME STATS'!BB2110+'GAME STATS'!BB2173+'GAME STATS'!BB2236+'GAME STATS'!BB2299+'GAME STATS'!BB2362+'GAME STATS'!BB2425+'GAME STATS'!BB2488+'GAME STATS'!BB2551+'GAME STATS'!BB2614+'GAME STATS'!BB2677+'GAME STATS'!BB2740+'GAME STATS'!BB2803+'GAME STATS'!BB2866+'GAME STATS'!BB2929+'GAME STATS'!BB2992+'GAME STATS'!BB3055+'GAME STATS'!BB3118</f>
        <v>0</v>
      </c>
      <c r="BB29" s="735"/>
      <c r="BC29" s="736">
        <f>IF(AY29=0,0,(BA29/AY29)*100)</f>
        <v>0</v>
      </c>
      <c r="BD29" s="737"/>
      <c r="BE29" s="729">
        <f>AA29+AG29+AM29+AY29</f>
        <v>0</v>
      </c>
      <c r="BF29" s="731"/>
      <c r="BG29" s="741">
        <f>AC29+AI29+AO29+BA29</f>
        <v>0</v>
      </c>
      <c r="BH29" s="735"/>
      <c r="BI29" s="736">
        <f>IF(BE29=0,0,(BG29/BE29)*100)</f>
        <v>0</v>
      </c>
      <c r="BJ29" s="737"/>
      <c r="BK29" s="909">
        <f>(AC29*2)+(AI29*2)+(AO29*3)+BA29</f>
        <v>0</v>
      </c>
      <c r="BL29" s="910"/>
      <c r="BM29" s="911"/>
      <c r="BN29" s="116"/>
      <c r="BO29" s="116"/>
    </row>
    <row r="30" spans="1:67" ht="24.95" customHeight="1">
      <c r="A30" s="116"/>
      <c r="B30" s="819"/>
      <c r="C30" s="768" t="str">
        <f>IF(ROSTER!D$28="","",ROSTER!D$28)</f>
        <v/>
      </c>
      <c r="D30" s="769"/>
      <c r="E30" s="770"/>
      <c r="F30" s="729"/>
      <c r="G30" s="730"/>
      <c r="H30" s="725"/>
      <c r="I30" s="726"/>
      <c r="J30" s="732"/>
      <c r="K30" s="729"/>
      <c r="L30" s="731"/>
      <c r="M30" s="741"/>
      <c r="N30" s="735"/>
      <c r="O30" s="924" t="s">
        <v>14</v>
      </c>
      <c r="P30" s="925"/>
      <c r="Q30" s="729"/>
      <c r="R30" s="731"/>
      <c r="S30" s="741"/>
      <c r="T30" s="730"/>
      <c r="U30" s="924" t="s">
        <v>14</v>
      </c>
      <c r="V30" s="925"/>
      <c r="W30" s="732"/>
      <c r="X30" s="732"/>
      <c r="Y30" s="723"/>
      <c r="Z30" s="724"/>
      <c r="AA30" s="729"/>
      <c r="AB30" s="731"/>
      <c r="AC30" s="734"/>
      <c r="AD30" s="735"/>
      <c r="AE30" s="736"/>
      <c r="AF30" s="737"/>
      <c r="AG30" s="729"/>
      <c r="AH30" s="731"/>
      <c r="AI30" s="741"/>
      <c r="AJ30" s="735"/>
      <c r="AK30" s="736"/>
      <c r="AL30" s="737"/>
      <c r="AM30" s="729"/>
      <c r="AN30" s="731"/>
      <c r="AO30" s="741"/>
      <c r="AP30" s="735"/>
      <c r="AQ30" s="736"/>
      <c r="AR30" s="737"/>
      <c r="AS30" s="729"/>
      <c r="AT30" s="731"/>
      <c r="AU30" s="741"/>
      <c r="AV30" s="735"/>
      <c r="AW30" s="736"/>
      <c r="AX30" s="737"/>
      <c r="AY30" s="729"/>
      <c r="AZ30" s="731"/>
      <c r="BA30" s="741"/>
      <c r="BB30" s="735"/>
      <c r="BC30" s="736"/>
      <c r="BD30" s="737"/>
      <c r="BE30" s="729"/>
      <c r="BF30" s="731"/>
      <c r="BG30" s="741"/>
      <c r="BH30" s="735"/>
      <c r="BI30" s="736"/>
      <c r="BJ30" s="737"/>
      <c r="BK30" s="909"/>
      <c r="BL30" s="910"/>
      <c r="BM30" s="911"/>
      <c r="BN30" s="116"/>
      <c r="BO30" s="116"/>
    </row>
    <row r="31" spans="1:67" ht="24.95" customHeight="1">
      <c r="A31" s="116"/>
      <c r="B31" s="818" t="str">
        <f>IF(ROSTER!B30="","",ROSTER!B30)</f>
        <v/>
      </c>
      <c r="C31" s="771" t="str">
        <f>IF(ROSTER!C$30="","",ROSTER!C$30)</f>
        <v/>
      </c>
      <c r="D31" s="772"/>
      <c r="E31" s="773"/>
      <c r="F31" s="729">
        <f>'GAME STATS'!F33+'GAME STATS'!F96+'GAME STATS'!F159+'GAME STATS'!F222+'GAME STATS'!F285+'GAME STATS'!F348+'GAME STATS'!F411+'GAME STATS'!F474+'GAME STATS'!F537+'GAME STATS'!F600+'GAME STATS'!F663+'GAME STATS'!F726+'GAME STATS'!F789+'GAME STATS'!F852+'GAME STATS'!F915+'GAME STATS'!F978+'GAME STATS'!F1041+'GAME STATS'!F1104+'GAME STATS'!F1167+'GAME STATS'!F1230+'GAME STATS'!F1293+'GAME STATS'!F1356+'GAME STATS'!F1419+'GAME STATS'!F1482+'GAME STATS'!F1545+'GAME STATS'!F1608+'GAME STATS'!F1671+'GAME STATS'!F1734+'GAME STATS'!F1797+'GAME STATS'!F1860+'GAME STATS'!F1923+'GAME STATS'!F1986+'GAME STATS'!F2049+'GAME STATS'!F2112+'GAME STATS'!F2175+'GAME STATS'!F2238+'GAME STATS'!F2301+'GAME STATS'!F2364+'GAME STATS'!F2427+'GAME STATS'!F2490+'GAME STATS'!F2553+'GAME STATS'!F2616+'GAME STATS'!F2679+'GAME STATS'!F2742+'GAME STATS'!F2805+'GAME STATS'!F2868+'GAME STATS'!F2931+'GAME STATS'!F2994+'GAME STATS'!F3057+'GAME STATS'!F3120</f>
        <v>0</v>
      </c>
      <c r="G31" s="730"/>
      <c r="H31" s="727">
        <f>'GAME STATS'!G33+'GAME STATS'!G96+'GAME STATS'!G159+'GAME STATS'!G222+'GAME STATS'!G285+'GAME STATS'!G348+'GAME STATS'!G411+'GAME STATS'!G474+'GAME STATS'!G537+'GAME STATS'!G600+'GAME STATS'!G663+'GAME STATS'!G726+'GAME STATS'!G789+'GAME STATS'!G852+'GAME STATS'!G915+'GAME STATS'!G978+'GAME STATS'!G1041+'GAME STATS'!G1104+'GAME STATS'!G1167+'GAME STATS'!G1230+'GAME STATS'!G1293+'GAME STATS'!G1356+'GAME STATS'!G1419+'GAME STATS'!G1482+'GAME STATS'!G1545+'GAME STATS'!G1608+'GAME STATS'!G1671+'GAME STATS'!G1734+'GAME STATS'!G1797+'GAME STATS'!G1860+'GAME STATS'!G1923+'GAME STATS'!G1986+'GAME STATS'!G2049+'GAME STATS'!G2112+'GAME STATS'!G2175+'GAME STATS'!G2238+'GAME STATS'!G2301+'GAME STATS'!G2364+'GAME STATS'!G2427+'GAME STATS'!G2490+'GAME STATS'!G2553+'GAME STATS'!G2616+'GAME STATS'!G2679+'GAME STATS'!G2742+'GAME STATS'!G2805+'GAME STATS'!G2868+'GAME STATS'!G2931+'GAME STATS'!G2994+'GAME STATS'!G3057+'GAME STATS'!G3120</f>
        <v>0</v>
      </c>
      <c r="I31" s="728"/>
      <c r="J31" s="732">
        <f>'GAME STATS'!H33+'GAME STATS'!H96+'GAME STATS'!H159+'GAME STATS'!H222+'GAME STATS'!H285+'GAME STATS'!H348+'GAME STATS'!H411+'GAME STATS'!H474+'GAME STATS'!H537+'GAME STATS'!H600+'GAME STATS'!H663+'GAME STATS'!H726+'GAME STATS'!H789+'GAME STATS'!H852+'GAME STATS'!H915+'GAME STATS'!H978+'GAME STATS'!H1041+'GAME STATS'!H1104+'GAME STATS'!H1167+'GAME STATS'!H1230+'GAME STATS'!H1293+'GAME STATS'!H1356+'GAME STATS'!H1419+'GAME STATS'!H1482+'GAME STATS'!H1545+'GAME STATS'!H1608+'GAME STATS'!H1671+'GAME STATS'!H1734+'GAME STATS'!H1797+'GAME STATS'!H1860+'GAME STATS'!H1923+'GAME STATS'!H1986+'GAME STATS'!H2049+'GAME STATS'!H2112+'GAME STATS'!H2175+'GAME STATS'!H2238+'GAME STATS'!H2301+'GAME STATS'!H2364+'GAME STATS'!H2427+'GAME STATS'!H2490+'GAME STATS'!H2553+'GAME STATS'!H2616+'GAME STATS'!H2679+'GAME STATS'!H2742+'GAME STATS'!H2805+'GAME STATS'!H2868+'GAME STATS'!H2931+'GAME STATS'!H2994+'GAME STATS'!H3057+'GAME STATS'!H3120</f>
        <v>0</v>
      </c>
      <c r="K31" s="729">
        <f>'GAME STATS'!J33+'GAME STATS'!J96+'GAME STATS'!J159+'GAME STATS'!J222+'GAME STATS'!J285+'GAME STATS'!J348+'GAME STATS'!J411+'GAME STATS'!J474+'GAME STATS'!J537+'GAME STATS'!J600+'GAME STATS'!J663+'GAME STATS'!J726+'GAME STATS'!J789+'GAME STATS'!J852+'GAME STATS'!J915+'GAME STATS'!J978+'GAME STATS'!J1041+'GAME STATS'!J1104+'GAME STATS'!J1167+'GAME STATS'!J1230+'GAME STATS'!J1293+'GAME STATS'!J1356+'GAME STATS'!J1419+'GAME STATS'!J1482+'GAME STATS'!J1545+'GAME STATS'!J1608+'GAME STATS'!J1671+'GAME STATS'!J1734+'GAME STATS'!J1797+'GAME STATS'!J1860+'GAME STATS'!J1923+'GAME STATS'!J1986+'GAME STATS'!J2049+'GAME STATS'!J2112+'GAME STATS'!J2175+'GAME STATS'!J2238+'GAME STATS'!J2301+'GAME STATS'!J2364+'GAME STATS'!J2427+'GAME STATS'!J2490+'GAME STATS'!J2553+'GAME STATS'!J2616+'GAME STATS'!J2679+'GAME STATS'!J2742+'GAME STATS'!J2805+'GAME STATS'!J2868+'GAME STATS'!J2931+'GAME STATS'!J2994+'GAME STATS'!J3057+'GAME STATS'!J3120</f>
        <v>0</v>
      </c>
      <c r="L31" s="731"/>
      <c r="M31" s="741">
        <f>'GAME STATS'!L33+'GAME STATS'!L96+'GAME STATS'!L159+'GAME STATS'!L222+'GAME STATS'!L285+'GAME STATS'!L348+'GAME STATS'!L411+'GAME STATS'!L474+'GAME STATS'!L537+'GAME STATS'!L600+'GAME STATS'!L663+'GAME STATS'!L726+'GAME STATS'!L789+'GAME STATS'!L852+'GAME STATS'!L915+'GAME STATS'!L978+'GAME STATS'!L1041+'GAME STATS'!L1104+'GAME STATS'!L1167+'GAME STATS'!L1230+'GAME STATS'!L1293+'GAME STATS'!L1356+'GAME STATS'!L1419+'GAME STATS'!L1482+'GAME STATS'!L1545+'GAME STATS'!L1608+'GAME STATS'!L1671+'GAME STATS'!L1734+'GAME STATS'!L1797+'GAME STATS'!L1860+'GAME STATS'!L1923+'GAME STATS'!L1986+'GAME STATS'!L2049+'GAME STATS'!L2112+'GAME STATS'!L2175+'GAME STATS'!L2238+'GAME STATS'!L2301+'GAME STATS'!L2364+'GAME STATS'!L2427+'GAME STATS'!L2490+'GAME STATS'!L2553+'GAME STATS'!L2616+'GAME STATS'!L2679+'GAME STATS'!L2742+'GAME STATS'!L2805+'GAME STATS'!L2868+'GAME STATS'!L2931+'GAME STATS'!L2994+'GAME STATS'!L3057+'GAME STATS'!L3120</f>
        <v>0</v>
      </c>
      <c r="N31" s="735"/>
      <c r="O31" s="924">
        <f>K31+M31</f>
        <v>0</v>
      </c>
      <c r="P31" s="925"/>
      <c r="Q31" s="729">
        <f>'GAME STATS'!P33+'GAME STATS'!P96+'GAME STATS'!P159+'GAME STATS'!P222+'GAME STATS'!P285+'GAME STATS'!P348+'GAME STATS'!P411+'GAME STATS'!P474+'GAME STATS'!P537+'GAME STATS'!P600+'GAME STATS'!P663+'GAME STATS'!P726+'GAME STATS'!P789+'GAME STATS'!P852+'GAME STATS'!P915+'GAME STATS'!P978+'GAME STATS'!P1041+'GAME STATS'!P1104+'GAME STATS'!P1167+'GAME STATS'!P1230+'GAME STATS'!P1293+'GAME STATS'!P1356+'GAME STATS'!P1419+'GAME STATS'!P1482+'GAME STATS'!P1545+'GAME STATS'!P1608+'GAME STATS'!P1671+'GAME STATS'!P1734+'GAME STATS'!P1797+'GAME STATS'!P1860+'GAME STATS'!P1923+'GAME STATS'!P1986+'GAME STATS'!P2049+'GAME STATS'!P2112+'GAME STATS'!P2175+'GAME STATS'!P2238+'GAME STATS'!P2301+'GAME STATS'!P2364+'GAME STATS'!P2427+'GAME STATS'!P2490+'GAME STATS'!P2553+'GAME STATS'!P2616+'GAME STATS'!P2679+'GAME STATS'!P2742+'GAME STATS'!P2805+'GAME STATS'!P2868+'GAME STATS'!P2931+'GAME STATS'!P2994+'GAME STATS'!P3057+'GAME STATS'!P3120</f>
        <v>0</v>
      </c>
      <c r="R31" s="731"/>
      <c r="S31" s="741">
        <f>'GAME STATS'!R33+'GAME STATS'!R96+'GAME STATS'!R159+'GAME STATS'!R222+'GAME STATS'!R285+'GAME STATS'!R348+'GAME STATS'!R411+'GAME STATS'!R474+'GAME STATS'!R537+'GAME STATS'!R600+'GAME STATS'!R663+'GAME STATS'!R726+'GAME STATS'!R789+'GAME STATS'!R852+'GAME STATS'!R915+'GAME STATS'!R978+'GAME STATS'!R1041+'GAME STATS'!R1104+'GAME STATS'!R1167+'GAME STATS'!R1230+'GAME STATS'!R1293+'GAME STATS'!R1356+'GAME STATS'!R1419+'GAME STATS'!R1482+'GAME STATS'!R1545+'GAME STATS'!R1608+'GAME STATS'!R1671+'GAME STATS'!R1734+'GAME STATS'!R1797+'GAME STATS'!R1860+'GAME STATS'!R1923+'GAME STATS'!R1986+'GAME STATS'!R2049+'GAME STATS'!R2112+'GAME STATS'!R2175+'GAME STATS'!R2238+'GAME STATS'!R2301+'GAME STATS'!R2364+'GAME STATS'!R2427+'GAME STATS'!R2490+'GAME STATS'!R2553+'GAME STATS'!R2616+'GAME STATS'!R2679+'GAME STATS'!R2742+'GAME STATS'!R2805+'GAME STATS'!R2868+'GAME STATS'!R2931+'GAME STATS'!R2994+'GAME STATS'!R3057+'GAME STATS'!R3120</f>
        <v>0</v>
      </c>
      <c r="T31" s="730"/>
      <c r="U31" s="924">
        <f t="shared" ref="U31:U54" si="9">S31-Q31</f>
        <v>0</v>
      </c>
      <c r="V31" s="925"/>
      <c r="W31" s="732">
        <f>'GAME STATS'!V33+'GAME STATS'!V96+'GAME STATS'!V159+'GAME STATS'!V222+'GAME STATS'!V285+'GAME STATS'!V348+'GAME STATS'!V411+'GAME STATS'!V474+'GAME STATS'!V537+'GAME STATS'!V600+'GAME STATS'!V663+'GAME STATS'!V726+'GAME STATS'!V789+'GAME STATS'!V852+'GAME STATS'!V915+'GAME STATS'!V978+'GAME STATS'!V1041+'GAME STATS'!V1104+'GAME STATS'!V1167+'GAME STATS'!V1230+'GAME STATS'!V1293+'GAME STATS'!V1356+'GAME STATS'!V1419+'GAME STATS'!V1482+'GAME STATS'!V1545+'GAME STATS'!V1608+'GAME STATS'!V1671+'GAME STATS'!U1734+'GAME STATS'!U1797+'GAME STATS'!U1860+'GAME STATS'!U1923+'GAME STATS'!U1986+'GAME STATS'!U2049+'GAME STATS'!U2112+'GAME STATS'!V2175+'GAME STATS'!V2238+'GAME STATS'!V2301+'GAME STATS'!V2364+'GAME STATS'!V2427+'GAME STATS'!V2490+'GAME STATS'!V2553+'GAME STATS'!V2616+'GAME STATS'!V2679+'GAME STATS'!V2742+'GAME STATS'!V2805+'GAME STATS'!V2868+'GAME STATS'!V2931+'GAME STATS'!V2994+'GAME STATS'!V3057+'GAME STATS'!V3120</f>
        <v>0</v>
      </c>
      <c r="X31" s="732">
        <f>'GAME STATS'!X33+'GAME STATS'!X96+'GAME STATS'!X159+'GAME STATS'!X222+'GAME STATS'!X285+'GAME STATS'!X348+'GAME STATS'!X411+'GAME STATS'!X474+'GAME STATS'!X537+'GAME STATS'!X600+'GAME STATS'!X663+'GAME STATS'!X726+'GAME STATS'!X789+'GAME STATS'!X852+'GAME STATS'!X915+'GAME STATS'!X978+'GAME STATS'!X1041+'GAME STATS'!X1104+'GAME STATS'!X1167+'GAME STATS'!X1230+'GAME STATS'!X1293+'GAME STATS'!X1356+'GAME STATS'!X1419+'GAME STATS'!X1482+'GAME STATS'!X1545+'GAME STATS'!X1608+'GAME STATS'!X1671+'GAME STATS'!V1734+'GAME STATS'!V1797+'GAME STATS'!V1860+'GAME STATS'!V1923+'GAME STATS'!V1986+'GAME STATS'!V2049+'GAME STATS'!V2112+'GAME STATS'!X2175+'GAME STATS'!X2238+'GAME STATS'!X2301+'GAME STATS'!X2364+'GAME STATS'!X2427+'GAME STATS'!X2490+'GAME STATS'!X2553+'GAME STATS'!X2616+'GAME STATS'!X2679+'GAME STATS'!X2742+'GAME STATS'!X2805+'GAME STATS'!X2868+'GAME STATS'!X2931+'GAME STATS'!X2994+'GAME STATS'!X3057+'GAME STATS'!X3120</f>
        <v>0</v>
      </c>
      <c r="Y31" s="727">
        <f>'GAME STATS'!Z33+'GAME STATS'!Z96+'GAME STATS'!Z159+'GAME STATS'!Z222+'GAME STATS'!Z285+'GAME STATS'!Z348+'GAME STATS'!Z411+'GAME STATS'!Z474+'GAME STATS'!Z537+'GAME STATS'!Z600+'GAME STATS'!Z663+'GAME STATS'!Z726+'GAME STATS'!Z789+'GAME STATS'!Z852+'GAME STATS'!Z915+'GAME STATS'!Z978+'GAME STATS'!Z1041+'GAME STATS'!Z1104+'GAME STATS'!Z1167+'GAME STATS'!Z1230+'GAME STATS'!Z1293+'GAME STATS'!Z1356+'GAME STATS'!Z1419+'GAME STATS'!Z1482+'GAME STATS'!Z1545+'GAME STATS'!Z1608+'GAME STATS'!Z1671+'GAME STATS'!W1734+'GAME STATS'!W1797+'GAME STATS'!W1860+'GAME STATS'!W1923+'GAME STATS'!W1986+'GAME STATS'!W2049+'GAME STATS'!W2112+'GAME STATS'!Z2175+'GAME STATS'!Z2238+'GAME STATS'!Z2301+'GAME STATS'!Z2364+'GAME STATS'!Z2427+'GAME STATS'!Z2490+'GAME STATS'!Z2553+'GAME STATS'!Z2616+'GAME STATS'!Z2679+'GAME STATS'!Z2742+'GAME STATS'!Z2805+'GAME STATS'!Z2868+'GAME STATS'!Z2931+'GAME STATS'!Z2994+'GAME STATS'!Z3057+'GAME STATS'!Z3120</f>
        <v>0</v>
      </c>
      <c r="Z31" s="728"/>
      <c r="AA31" s="729">
        <f>'GAME STATS'!AB33+'GAME STATS'!AB96+'GAME STATS'!AB159+'GAME STATS'!AB222+'GAME STATS'!AB285+'GAME STATS'!AB348+'GAME STATS'!AB411+'GAME STATS'!AB474+'GAME STATS'!AB537+'GAME STATS'!AB600+'GAME STATS'!AB663+'GAME STATS'!AB726+'GAME STATS'!AB789+'GAME STATS'!AB852+'GAME STATS'!AB915+'GAME STATS'!AB978+'GAME STATS'!AB1041+'GAME STATS'!AB1104+'GAME STATS'!AB1167+'GAME STATS'!AB1230+'GAME STATS'!AB1293+'GAME STATS'!AB1356+'GAME STATS'!AB1419+'GAME STATS'!AB1482+'GAME STATS'!AB1545+'GAME STATS'!AB1608+'GAME STATS'!AB1671+'GAME STATS'!AB1734+'GAME STATS'!AB1797+'GAME STATS'!AB1860+'GAME STATS'!AB1923+'GAME STATS'!AB1986+'GAME STATS'!AB2049+'GAME STATS'!AB2112+'GAME STATS'!AB2175+'GAME STATS'!AB2238+'GAME STATS'!AB2301+'GAME STATS'!AB2364+'GAME STATS'!AB2427+'GAME STATS'!AB2490+'GAME STATS'!AB2553+'GAME STATS'!AB2616+'GAME STATS'!AB2679+'GAME STATS'!AB2742+'GAME STATS'!AB2805+'GAME STATS'!AB2868+'GAME STATS'!AB2931+'GAME STATS'!AB2994+'GAME STATS'!AB3057+'GAME STATS'!AB3120</f>
        <v>0</v>
      </c>
      <c r="AB31" s="731"/>
      <c r="AC31" s="734">
        <f>'GAME STATS'!AD33+'GAME STATS'!AD96+'GAME STATS'!AD159+'GAME STATS'!AD222+'GAME STATS'!AD285+'GAME STATS'!AD348+'GAME STATS'!AD411+'GAME STATS'!AD474+'GAME STATS'!AD537+'GAME STATS'!AD600+'GAME STATS'!AD663+'GAME STATS'!AD726+'GAME STATS'!AD789+'GAME STATS'!AD852+'GAME STATS'!AD915+'GAME STATS'!AD978+'GAME STATS'!AD1041+'GAME STATS'!AD1104+'GAME STATS'!AD1167+'GAME STATS'!AD1230+'GAME STATS'!AD1293+'GAME STATS'!AD1356+'GAME STATS'!AD1419+'GAME STATS'!AD1482+'GAME STATS'!AD1545+'GAME STATS'!AD1608+'GAME STATS'!AD1671+'GAME STATS'!AD1734+'GAME STATS'!AD1797+'GAME STATS'!AD1860+'GAME STATS'!AD1923+'GAME STATS'!AD1986+'GAME STATS'!AD2049+'GAME STATS'!AD2112+'GAME STATS'!AD2175+'GAME STATS'!AD2238+'GAME STATS'!AD2301+'GAME STATS'!AD2364+'GAME STATS'!AD2427+'GAME STATS'!AD2490+'GAME STATS'!AD2553+'GAME STATS'!AD2616+'GAME STATS'!AD2679+'GAME STATS'!AD2742+'GAME STATS'!AD2805+'GAME STATS'!AD2868+'GAME STATS'!AD2931+'GAME STATS'!AD2994+'GAME STATS'!AD3057+'GAME STATS'!AD3120</f>
        <v>0</v>
      </c>
      <c r="AD31" s="735"/>
      <c r="AE31" s="736">
        <f>IF(AA31=0,0,(AC31/AA31)*100)</f>
        <v>0</v>
      </c>
      <c r="AF31" s="737"/>
      <c r="AG31" s="729">
        <f>'GAME STATS'!AH33+'GAME STATS'!AH96+'GAME STATS'!AH159+'GAME STATS'!AH222+'GAME STATS'!AH285+'GAME STATS'!AH348+'GAME STATS'!AH411+'GAME STATS'!AH474+'GAME STATS'!AH537+'GAME STATS'!AH600+'GAME STATS'!AH663+'GAME STATS'!AH726+'GAME STATS'!AH789+'GAME STATS'!AH852+'GAME STATS'!AH915+'GAME STATS'!AH978+'GAME STATS'!AH1041+'GAME STATS'!AH1104+'GAME STATS'!AH1167+'GAME STATS'!AH1230+'GAME STATS'!AH1293+'GAME STATS'!AH1356+'GAME STATS'!AH1419+'GAME STATS'!AH1482+'GAME STATS'!AH1545+'GAME STATS'!AH1608+'GAME STATS'!AH1671+'GAME STATS'!AH1734+'GAME STATS'!AH1797+'GAME STATS'!AH1860+'GAME STATS'!AH1923+'GAME STATS'!AH1986+'GAME STATS'!AH2049+'GAME STATS'!AH2112+'GAME STATS'!AH2175+'GAME STATS'!AH2238+'GAME STATS'!AH2301+'GAME STATS'!AH2364+'GAME STATS'!AH2427+'GAME STATS'!AH2490+'GAME STATS'!AH2553+'GAME STATS'!AH2616+'GAME STATS'!AH2679+'GAME STATS'!AH2742+'GAME STATS'!AH2805+'GAME STATS'!AH2868+'GAME STATS'!AH2931+'GAME STATS'!AH2994+'GAME STATS'!AH3057+'GAME STATS'!AH3120</f>
        <v>0</v>
      </c>
      <c r="AH31" s="731"/>
      <c r="AI31" s="741">
        <f>'GAME STATS'!AJ33+'GAME STATS'!AJ96+'GAME STATS'!AJ159+'GAME STATS'!AJ222+'GAME STATS'!AJ285+'GAME STATS'!AJ348+'GAME STATS'!AJ411+'GAME STATS'!AJ474+'GAME STATS'!AJ537+'GAME STATS'!AJ600+'GAME STATS'!AJ663+'GAME STATS'!AJ726+'GAME STATS'!AJ789+'GAME STATS'!AJ852+'GAME STATS'!AJ915+'GAME STATS'!AJ978+'GAME STATS'!AJ1041+'GAME STATS'!AJ1104+'GAME STATS'!AJ1167+'GAME STATS'!AJ1230+'GAME STATS'!AJ1293+'GAME STATS'!AJ1356+'GAME STATS'!AJ1419+'GAME STATS'!AJ1482+'GAME STATS'!AJ1545+'GAME STATS'!AJ1608+'GAME STATS'!AJ1671+'GAME STATS'!AJ1734+'GAME STATS'!AJ1797+'GAME STATS'!AJ1860+'GAME STATS'!AJ1923+'GAME STATS'!AJ1986+'GAME STATS'!AJ2049+'GAME STATS'!AJ2112+'GAME STATS'!AJ2175+'GAME STATS'!AJ2238+'GAME STATS'!AJ2301+'GAME STATS'!AJ2364+'GAME STATS'!AJ2427+'GAME STATS'!AJ2490+'GAME STATS'!AJ2553+'GAME STATS'!AJ2616+'GAME STATS'!AJ2679+'GAME STATS'!AJ2742+'GAME STATS'!AJ2805+'GAME STATS'!AJ2868+'GAME STATS'!AJ2931+'GAME STATS'!AJ2994+'GAME STATS'!AJ3057+'GAME STATS'!AJ3120</f>
        <v>0</v>
      </c>
      <c r="AJ31" s="735"/>
      <c r="AK31" s="736">
        <f>IF(AG31=0,0,(AI31/AG31)*100)</f>
        <v>0</v>
      </c>
      <c r="AL31" s="737"/>
      <c r="AM31" s="729">
        <f>'GAME STATS'!AN33+'GAME STATS'!AN96+'GAME STATS'!AN159+'GAME STATS'!AN222+'GAME STATS'!AN285+'GAME STATS'!AN348+'GAME STATS'!AN411+'GAME STATS'!AN474+'GAME STATS'!AN537+'GAME STATS'!AN600+'GAME STATS'!AN663+'GAME STATS'!AN726+'GAME STATS'!AN789+'GAME STATS'!AN852+'GAME STATS'!AN915+'GAME STATS'!AN978+'GAME STATS'!AN1041+'GAME STATS'!AN1104+'GAME STATS'!AN1167+'GAME STATS'!AN1230+'GAME STATS'!AN1293+'GAME STATS'!AN1356+'GAME STATS'!AN1419+'GAME STATS'!AN1482+'GAME STATS'!AN1545+'GAME STATS'!AN1608+'GAME STATS'!AN1671+'GAME STATS'!AN1734+'GAME STATS'!AN1797+'GAME STATS'!AN1860+'GAME STATS'!AN1923+'GAME STATS'!AN1986+'GAME STATS'!AN2049+'GAME STATS'!AN2112+'GAME STATS'!AN2175+'GAME STATS'!AN2238+'GAME STATS'!AN2301+'GAME STATS'!AN2364+'GAME STATS'!AN2427+'GAME STATS'!AN2490+'GAME STATS'!AN2553+'GAME STATS'!AN2616+'GAME STATS'!AN2679+'GAME STATS'!AN2742+'GAME STATS'!AN2805+'GAME STATS'!AN2868+'GAME STATS'!AN2931+'GAME STATS'!AN2994+'GAME STATS'!AN3057+'GAME STATS'!AN3120</f>
        <v>0</v>
      </c>
      <c r="AN31" s="731"/>
      <c r="AO31" s="741">
        <f>'GAME STATS'!AP33+'GAME STATS'!AP96+'GAME STATS'!AP159+'GAME STATS'!AP222+'GAME STATS'!AP285+'GAME STATS'!AP348+'GAME STATS'!AP411+'GAME STATS'!AP474+'GAME STATS'!AP537+'GAME STATS'!AP600+'GAME STATS'!AP663+'GAME STATS'!AP726+'GAME STATS'!AP789+'GAME STATS'!AP852+'GAME STATS'!AP915+'GAME STATS'!AP978+'GAME STATS'!AP1041+'GAME STATS'!AP1104+'GAME STATS'!AP1167+'GAME STATS'!AP1230+'GAME STATS'!AP1293+'GAME STATS'!AP1356+'GAME STATS'!AP1419+'GAME STATS'!AP1482+'GAME STATS'!AP1545+'GAME STATS'!AP1608+'GAME STATS'!AP1671+'GAME STATS'!AP1734+'GAME STATS'!AP1797+'GAME STATS'!AP1860+'GAME STATS'!AP1923+'GAME STATS'!AP1986+'GAME STATS'!AP2049+'GAME STATS'!AP2112+'GAME STATS'!AP2175+'GAME STATS'!AP2238+'GAME STATS'!AP2301+'GAME STATS'!AP2364+'GAME STATS'!AP2427+'GAME STATS'!AP2490+'GAME STATS'!AP2553+'GAME STATS'!AP2616+'GAME STATS'!AP2679+'GAME STATS'!AP2742+'GAME STATS'!AP2805+'GAME STATS'!AP2868+'GAME STATS'!AP2931+'GAME STATS'!AP2994+'GAME STATS'!AP3057+'GAME STATS'!AP3120</f>
        <v>0</v>
      </c>
      <c r="AP31" s="735"/>
      <c r="AQ31" s="736">
        <f>IF(AM31=0,0,(AO31/AM31)*100)</f>
        <v>0</v>
      </c>
      <c r="AR31" s="737"/>
      <c r="AS31" s="729">
        <f>AA31+AG31+AM31</f>
        <v>0</v>
      </c>
      <c r="AT31" s="731"/>
      <c r="AU31" s="741">
        <f>AC31+AI31+AO31</f>
        <v>0</v>
      </c>
      <c r="AV31" s="735"/>
      <c r="AW31" s="736">
        <f>IF(AS31=0,0,(AU31/AS31)*100)</f>
        <v>0</v>
      </c>
      <c r="AX31" s="737"/>
      <c r="AY31" s="729">
        <f>'GAME STATS'!AZ33+'GAME STATS'!AZ96+'GAME STATS'!AZ159+'GAME STATS'!AZ222+'GAME STATS'!AZ285+'GAME STATS'!AZ348+'GAME STATS'!AZ411+'GAME STATS'!AZ474+'GAME STATS'!AZ537+'GAME STATS'!AZ600+'GAME STATS'!AZ663+'GAME STATS'!AZ726+'GAME STATS'!AZ789+'GAME STATS'!AZ852+'GAME STATS'!AZ915+'GAME STATS'!AZ978+'GAME STATS'!AZ1041+'GAME STATS'!AZ1104+'GAME STATS'!AZ1167+'GAME STATS'!AZ1230+'GAME STATS'!AZ1293+'GAME STATS'!AZ1356+'GAME STATS'!AZ1419+'GAME STATS'!AZ1482+'GAME STATS'!AZ1545+'GAME STATS'!AZ1608+'GAME STATS'!AZ1671+'GAME STATS'!AZ1734+'GAME STATS'!AZ1797+'GAME STATS'!AZ1860+'GAME STATS'!AZ1923+'GAME STATS'!AZ1986+'GAME STATS'!AZ2049+'GAME STATS'!AZ2112+'GAME STATS'!AZ2175+'GAME STATS'!AZ2238+'GAME STATS'!AZ2301+'GAME STATS'!AZ2364+'GAME STATS'!AZ2427+'GAME STATS'!AZ2490+'GAME STATS'!AZ2553+'GAME STATS'!AZ2616+'GAME STATS'!AZ2679+'GAME STATS'!AZ2742+'GAME STATS'!AZ2805+'GAME STATS'!AZ2868+'GAME STATS'!AZ2931+'GAME STATS'!AZ2994+'GAME STATS'!AZ3057+'GAME STATS'!AZ3120</f>
        <v>0</v>
      </c>
      <c r="AZ31" s="731"/>
      <c r="BA31" s="741">
        <f>'GAME STATS'!BB33+'GAME STATS'!BB96+'GAME STATS'!BB159+'GAME STATS'!BB222+'GAME STATS'!BB285+'GAME STATS'!BB348+'GAME STATS'!BB411+'GAME STATS'!BB474+'GAME STATS'!BB537+'GAME STATS'!BB600+'GAME STATS'!BB663+'GAME STATS'!BB726+'GAME STATS'!BB789+'GAME STATS'!BB852+'GAME STATS'!BB915+'GAME STATS'!BB978+'GAME STATS'!BB1041+'GAME STATS'!BB1104+'GAME STATS'!BB1167+'GAME STATS'!BB1230+'GAME STATS'!BB1293+'GAME STATS'!BB1356+'GAME STATS'!BB1419+'GAME STATS'!BB1482+'GAME STATS'!BB1545+'GAME STATS'!BB1608+'GAME STATS'!BB1671+'GAME STATS'!BB1734+'GAME STATS'!BB1797+'GAME STATS'!BB1860+'GAME STATS'!BB1923+'GAME STATS'!BB1986+'GAME STATS'!BB2049+'GAME STATS'!BB2112+'GAME STATS'!BB2175+'GAME STATS'!BB2238+'GAME STATS'!BB2301+'GAME STATS'!BB2364+'GAME STATS'!BB2427+'GAME STATS'!BB2490+'GAME STATS'!BB2553+'GAME STATS'!BB2616+'GAME STATS'!BB2679+'GAME STATS'!BB2742+'GAME STATS'!BB2805+'GAME STATS'!BB2868+'GAME STATS'!BB2931+'GAME STATS'!BB2994+'GAME STATS'!BB3057+'GAME STATS'!BB3120</f>
        <v>0</v>
      </c>
      <c r="BB31" s="735"/>
      <c r="BC31" s="736">
        <f>IF(AY31=0,0,(BA31/AY31)*100)</f>
        <v>0</v>
      </c>
      <c r="BD31" s="737"/>
      <c r="BE31" s="729">
        <f>AA31+AG31+AM31+AY31</f>
        <v>0</v>
      </c>
      <c r="BF31" s="731"/>
      <c r="BG31" s="741">
        <f>AC31+AI31+AO31+BA31</f>
        <v>0</v>
      </c>
      <c r="BH31" s="735"/>
      <c r="BI31" s="736">
        <f>IF(BE31=0,0,(BG31/BE31)*100)</f>
        <v>0</v>
      </c>
      <c r="BJ31" s="737"/>
      <c r="BK31" s="909">
        <f>(AC31*2)+(AI31*2)+(AO31*3)+BA31</f>
        <v>0</v>
      </c>
      <c r="BL31" s="910"/>
      <c r="BM31" s="911"/>
      <c r="BN31" s="116"/>
      <c r="BO31" s="116"/>
    </row>
    <row r="32" spans="1:67" ht="24.95" customHeight="1">
      <c r="A32" s="116"/>
      <c r="B32" s="819"/>
      <c r="C32" s="768" t="str">
        <f>IF(ROSTER!D$30="","",ROSTER!D$30)</f>
        <v/>
      </c>
      <c r="D32" s="769"/>
      <c r="E32" s="770"/>
      <c r="F32" s="729"/>
      <c r="G32" s="730"/>
      <c r="H32" s="725"/>
      <c r="I32" s="726"/>
      <c r="J32" s="732"/>
      <c r="K32" s="729"/>
      <c r="L32" s="731"/>
      <c r="M32" s="741"/>
      <c r="N32" s="735"/>
      <c r="O32" s="924" t="s">
        <v>14</v>
      </c>
      <c r="P32" s="925"/>
      <c r="Q32" s="729"/>
      <c r="R32" s="731"/>
      <c r="S32" s="741"/>
      <c r="T32" s="730"/>
      <c r="U32" s="924" t="s">
        <v>14</v>
      </c>
      <c r="V32" s="925"/>
      <c r="W32" s="732"/>
      <c r="X32" s="732"/>
      <c r="Y32" s="723"/>
      <c r="Z32" s="724"/>
      <c r="AA32" s="729"/>
      <c r="AB32" s="731"/>
      <c r="AC32" s="734"/>
      <c r="AD32" s="735"/>
      <c r="AE32" s="736"/>
      <c r="AF32" s="737"/>
      <c r="AG32" s="729"/>
      <c r="AH32" s="731"/>
      <c r="AI32" s="741"/>
      <c r="AJ32" s="735"/>
      <c r="AK32" s="736"/>
      <c r="AL32" s="737"/>
      <c r="AM32" s="729"/>
      <c r="AN32" s="731"/>
      <c r="AO32" s="741"/>
      <c r="AP32" s="735"/>
      <c r="AQ32" s="736"/>
      <c r="AR32" s="737"/>
      <c r="AS32" s="729"/>
      <c r="AT32" s="731"/>
      <c r="AU32" s="741"/>
      <c r="AV32" s="735"/>
      <c r="AW32" s="736"/>
      <c r="AX32" s="737"/>
      <c r="AY32" s="729"/>
      <c r="AZ32" s="731"/>
      <c r="BA32" s="741"/>
      <c r="BB32" s="735"/>
      <c r="BC32" s="736"/>
      <c r="BD32" s="737"/>
      <c r="BE32" s="729"/>
      <c r="BF32" s="731"/>
      <c r="BG32" s="741"/>
      <c r="BH32" s="735"/>
      <c r="BI32" s="736"/>
      <c r="BJ32" s="737"/>
      <c r="BK32" s="909"/>
      <c r="BL32" s="910"/>
      <c r="BM32" s="911"/>
      <c r="BN32" s="116"/>
      <c r="BO32" s="116"/>
    </row>
    <row r="33" spans="1:67" ht="24.95" customHeight="1">
      <c r="A33" s="116"/>
      <c r="B33" s="818" t="str">
        <f>IF(ROSTER!B32="","",ROSTER!B32)</f>
        <v/>
      </c>
      <c r="C33" s="771" t="str">
        <f>IF(ROSTER!C$32="","",ROSTER!C$32)</f>
        <v/>
      </c>
      <c r="D33" s="772"/>
      <c r="E33" s="773"/>
      <c r="F33" s="729">
        <f>'GAME STATS'!F35+'GAME STATS'!F98+'GAME STATS'!F161+'GAME STATS'!F224+'GAME STATS'!F287+'GAME STATS'!F350+'GAME STATS'!F413+'GAME STATS'!F476+'GAME STATS'!F539+'GAME STATS'!F602+'GAME STATS'!F665+'GAME STATS'!F728+'GAME STATS'!F791+'GAME STATS'!F854+'GAME STATS'!F917+'GAME STATS'!F980+'GAME STATS'!F1043+'GAME STATS'!F1106+'GAME STATS'!F1169+'GAME STATS'!F1232+'GAME STATS'!F1295+'GAME STATS'!F1358+'GAME STATS'!F1421+'GAME STATS'!F1484+'GAME STATS'!F1547+'GAME STATS'!F1610+'GAME STATS'!F1673+'GAME STATS'!F1736+'GAME STATS'!F1799+'GAME STATS'!F1862+'GAME STATS'!F1925+'GAME STATS'!F1988+'GAME STATS'!F2051+'GAME STATS'!F2114+'GAME STATS'!F2177+'GAME STATS'!F2240+'GAME STATS'!F2303+'GAME STATS'!F2366+'GAME STATS'!F2429+'GAME STATS'!F2492+'GAME STATS'!F2555+'GAME STATS'!F2618+'GAME STATS'!F2681+'GAME STATS'!F2744+'GAME STATS'!F2807+'GAME STATS'!F2870+'GAME STATS'!F2933+'GAME STATS'!F2996+'GAME STATS'!F3059+'GAME STATS'!F3122</f>
        <v>0</v>
      </c>
      <c r="G33" s="730"/>
      <c r="H33" s="727">
        <f>'GAME STATS'!G35+'GAME STATS'!G98+'GAME STATS'!G161+'GAME STATS'!G224+'GAME STATS'!G287+'GAME STATS'!G350+'GAME STATS'!G413+'GAME STATS'!G476+'GAME STATS'!G539+'GAME STATS'!G602+'GAME STATS'!G665+'GAME STATS'!G728+'GAME STATS'!G791+'GAME STATS'!G854+'GAME STATS'!G917+'GAME STATS'!G980+'GAME STATS'!G1043+'GAME STATS'!G1106+'GAME STATS'!G1169+'GAME STATS'!G1232+'GAME STATS'!G1295+'GAME STATS'!G1358+'GAME STATS'!G1421+'GAME STATS'!G1484+'GAME STATS'!G1547+'GAME STATS'!G1610+'GAME STATS'!G1673+'GAME STATS'!G1736+'GAME STATS'!G1799+'GAME STATS'!G1862+'GAME STATS'!G1925+'GAME STATS'!G1988+'GAME STATS'!G2051+'GAME STATS'!G2114+'GAME STATS'!G2177+'GAME STATS'!G2240+'GAME STATS'!G2303+'GAME STATS'!G2366+'GAME STATS'!G2429+'GAME STATS'!G2492+'GAME STATS'!G2555+'GAME STATS'!G2618+'GAME STATS'!G2681+'GAME STATS'!G2744+'GAME STATS'!G2807+'GAME STATS'!G2870+'GAME STATS'!G2933+'GAME STATS'!G2996+'GAME STATS'!G3059+'GAME STATS'!G3122</f>
        <v>0</v>
      </c>
      <c r="I33" s="728"/>
      <c r="J33" s="732">
        <f>'GAME STATS'!H35+'GAME STATS'!H98+'GAME STATS'!H161+'GAME STATS'!H224+'GAME STATS'!H287+'GAME STATS'!H350+'GAME STATS'!H413+'GAME STATS'!H476+'GAME STATS'!H539+'GAME STATS'!H602+'GAME STATS'!H665+'GAME STATS'!H728+'GAME STATS'!H791+'GAME STATS'!H854+'GAME STATS'!H917+'GAME STATS'!H980+'GAME STATS'!H1043+'GAME STATS'!H1106+'GAME STATS'!H1169+'GAME STATS'!H1232+'GAME STATS'!H1295+'GAME STATS'!H1358+'GAME STATS'!H1421+'GAME STATS'!H1484+'GAME STATS'!H1547+'GAME STATS'!H1610+'GAME STATS'!H1673+'GAME STATS'!H1736+'GAME STATS'!H1799+'GAME STATS'!H1862+'GAME STATS'!H1925+'GAME STATS'!H1988+'GAME STATS'!H2051+'GAME STATS'!H2114+'GAME STATS'!H2177+'GAME STATS'!H2240+'GAME STATS'!H2303+'GAME STATS'!H2366+'GAME STATS'!H2429+'GAME STATS'!H2492+'GAME STATS'!H2555+'GAME STATS'!H2618+'GAME STATS'!H2681+'GAME STATS'!H2744+'GAME STATS'!H2807+'GAME STATS'!H2870+'GAME STATS'!H2933+'GAME STATS'!H2996+'GAME STATS'!H3059+'GAME STATS'!H3122</f>
        <v>0</v>
      </c>
      <c r="K33" s="729">
        <f>'GAME STATS'!J35+'GAME STATS'!J98+'GAME STATS'!J161+'GAME STATS'!J224+'GAME STATS'!J287+'GAME STATS'!J350+'GAME STATS'!J413+'GAME STATS'!J476+'GAME STATS'!J539+'GAME STATS'!J602+'GAME STATS'!J665+'GAME STATS'!J728+'GAME STATS'!J791+'GAME STATS'!J854+'GAME STATS'!J917+'GAME STATS'!J980+'GAME STATS'!J1043+'GAME STATS'!J1106+'GAME STATS'!J1169+'GAME STATS'!J1232+'GAME STATS'!J1295+'GAME STATS'!J1358+'GAME STATS'!J1421+'GAME STATS'!J1484+'GAME STATS'!J1547+'GAME STATS'!J1610+'GAME STATS'!J1673+'GAME STATS'!J1736+'GAME STATS'!J1799+'GAME STATS'!J1862+'GAME STATS'!J1925+'GAME STATS'!J1988+'GAME STATS'!J2051+'GAME STATS'!J2114+'GAME STATS'!J2177+'GAME STATS'!J2240+'GAME STATS'!J2303+'GAME STATS'!J2366+'GAME STATS'!J2429+'GAME STATS'!J2492+'GAME STATS'!J2555+'GAME STATS'!J2618+'GAME STATS'!J2681+'GAME STATS'!J2744+'GAME STATS'!J2807+'GAME STATS'!J2870+'GAME STATS'!J2933+'GAME STATS'!J2996+'GAME STATS'!J3059+'GAME STATS'!J3122</f>
        <v>0</v>
      </c>
      <c r="L33" s="731"/>
      <c r="M33" s="741">
        <f>'GAME STATS'!L35+'GAME STATS'!L98+'GAME STATS'!L161+'GAME STATS'!L224+'GAME STATS'!L287+'GAME STATS'!L350+'GAME STATS'!L413+'GAME STATS'!L476+'GAME STATS'!L539+'GAME STATS'!L602+'GAME STATS'!L665+'GAME STATS'!L728+'GAME STATS'!L791+'GAME STATS'!L854+'GAME STATS'!L917+'GAME STATS'!L980+'GAME STATS'!L1043+'GAME STATS'!L1106+'GAME STATS'!L1169+'GAME STATS'!L1232+'GAME STATS'!L1295+'GAME STATS'!L1358+'GAME STATS'!L1421+'GAME STATS'!L1484+'GAME STATS'!L1547+'GAME STATS'!L1610+'GAME STATS'!L1673+'GAME STATS'!L1736+'GAME STATS'!L1799+'GAME STATS'!L1862+'GAME STATS'!L1925+'GAME STATS'!L1988+'GAME STATS'!L2051+'GAME STATS'!L2114+'GAME STATS'!L2177+'GAME STATS'!L2240+'GAME STATS'!L2303+'GAME STATS'!L2366+'GAME STATS'!L2429+'GAME STATS'!L2492+'GAME STATS'!L2555+'GAME STATS'!L2618+'GAME STATS'!L2681+'GAME STATS'!L2744+'GAME STATS'!L2807+'GAME STATS'!L2870+'GAME STATS'!L2933+'GAME STATS'!L2996+'GAME STATS'!L3059+'GAME STATS'!L3122</f>
        <v>0</v>
      </c>
      <c r="N33" s="735"/>
      <c r="O33" s="924">
        <f>K33+M33</f>
        <v>0</v>
      </c>
      <c r="P33" s="925"/>
      <c r="Q33" s="729">
        <f>'GAME STATS'!P35+'GAME STATS'!P98+'GAME STATS'!P161+'GAME STATS'!P224+'GAME STATS'!P287+'GAME STATS'!P350+'GAME STATS'!P413+'GAME STATS'!P476+'GAME STATS'!P539+'GAME STATS'!P602+'GAME STATS'!P665+'GAME STATS'!P728+'GAME STATS'!P791+'GAME STATS'!P854+'GAME STATS'!P917+'GAME STATS'!P980+'GAME STATS'!P1043+'GAME STATS'!P1106+'GAME STATS'!P1169+'GAME STATS'!P1232+'GAME STATS'!P1295+'GAME STATS'!P1358+'GAME STATS'!P1421+'GAME STATS'!P1484+'GAME STATS'!P1547+'GAME STATS'!P1610+'GAME STATS'!P1673+'GAME STATS'!P1736+'GAME STATS'!P1799+'GAME STATS'!P1862+'GAME STATS'!P1925+'GAME STATS'!P1988+'GAME STATS'!P2051+'GAME STATS'!P2114+'GAME STATS'!P2177+'GAME STATS'!P2240+'GAME STATS'!P2303+'GAME STATS'!P2366+'GAME STATS'!P2429+'GAME STATS'!P2492+'GAME STATS'!P2555+'GAME STATS'!P2618+'GAME STATS'!P2681+'GAME STATS'!P2744+'GAME STATS'!P2807+'GAME STATS'!P2870+'GAME STATS'!P2933+'GAME STATS'!P2996+'GAME STATS'!P3059+'GAME STATS'!P3122</f>
        <v>0</v>
      </c>
      <c r="R33" s="731"/>
      <c r="S33" s="741">
        <f>'GAME STATS'!R35+'GAME STATS'!R98+'GAME STATS'!R161+'GAME STATS'!R224+'GAME STATS'!R287+'GAME STATS'!R350+'GAME STATS'!R413+'GAME STATS'!R476+'GAME STATS'!R539+'GAME STATS'!R602+'GAME STATS'!R665+'GAME STATS'!R728+'GAME STATS'!R791+'GAME STATS'!R854+'GAME STATS'!R917+'GAME STATS'!R980+'GAME STATS'!R1043+'GAME STATS'!R1106+'GAME STATS'!R1169+'GAME STATS'!R1232+'GAME STATS'!R1295+'GAME STATS'!R1358+'GAME STATS'!R1421+'GAME STATS'!R1484+'GAME STATS'!R1547+'GAME STATS'!R1610+'GAME STATS'!R1673+'GAME STATS'!R1736+'GAME STATS'!R1799+'GAME STATS'!R1862+'GAME STATS'!R1925+'GAME STATS'!R1988+'GAME STATS'!R2051+'GAME STATS'!R2114+'GAME STATS'!R2177+'GAME STATS'!R2240+'GAME STATS'!R2303+'GAME STATS'!R2366+'GAME STATS'!R2429+'GAME STATS'!R2492+'GAME STATS'!R2555+'GAME STATS'!R2618+'GAME STATS'!R2681+'GAME STATS'!R2744+'GAME STATS'!R2807+'GAME STATS'!R2870+'GAME STATS'!R2933+'GAME STATS'!R2996+'GAME STATS'!R3059+'GAME STATS'!R3122</f>
        <v>0</v>
      </c>
      <c r="T33" s="730"/>
      <c r="U33" s="924">
        <f t="shared" ref="U33:U54" si="10">S33-Q33</f>
        <v>0</v>
      </c>
      <c r="V33" s="925"/>
      <c r="W33" s="732">
        <f>'GAME STATS'!V35+'GAME STATS'!V98+'GAME STATS'!V161+'GAME STATS'!V224+'GAME STATS'!V287+'GAME STATS'!V350+'GAME STATS'!V413+'GAME STATS'!V476+'GAME STATS'!V539+'GAME STATS'!V602+'GAME STATS'!V665+'GAME STATS'!V728+'GAME STATS'!V791+'GAME STATS'!V854+'GAME STATS'!V917+'GAME STATS'!V980+'GAME STATS'!V1043+'GAME STATS'!V1106+'GAME STATS'!V1169+'GAME STATS'!V1232+'GAME STATS'!V1295+'GAME STATS'!V1358+'GAME STATS'!V1421+'GAME STATS'!V1484+'GAME STATS'!V1547+'GAME STATS'!V1610+'GAME STATS'!V1673+'GAME STATS'!U1736+'GAME STATS'!U1799+'GAME STATS'!U1862+'GAME STATS'!U1925+'GAME STATS'!U1988+'GAME STATS'!U2051+'GAME STATS'!U2114+'GAME STATS'!V2177+'GAME STATS'!V2240+'GAME STATS'!V2303+'GAME STATS'!V2366+'GAME STATS'!V2429+'GAME STATS'!V2492+'GAME STATS'!V2555+'GAME STATS'!V2618+'GAME STATS'!V2681+'GAME STATS'!V2744+'GAME STATS'!V2807+'GAME STATS'!V2870+'GAME STATS'!V2933+'GAME STATS'!V2996+'GAME STATS'!V3059+'GAME STATS'!V3122</f>
        <v>0</v>
      </c>
      <c r="X33" s="732">
        <f>'GAME STATS'!X35+'GAME STATS'!X98+'GAME STATS'!X161+'GAME STATS'!X224+'GAME STATS'!X287+'GAME STATS'!X350+'GAME STATS'!X413+'GAME STATS'!X476+'GAME STATS'!X539+'GAME STATS'!X602+'GAME STATS'!X665+'GAME STATS'!X728+'GAME STATS'!X791+'GAME STATS'!X854+'GAME STATS'!X917+'GAME STATS'!X980+'GAME STATS'!X1043+'GAME STATS'!X1106+'GAME STATS'!X1169+'GAME STATS'!X1232+'GAME STATS'!X1295+'GAME STATS'!X1358+'GAME STATS'!X1421+'GAME STATS'!X1484+'GAME STATS'!X1547+'GAME STATS'!X1610+'GAME STATS'!X1673+'GAME STATS'!V1736+'GAME STATS'!V1799+'GAME STATS'!V1862+'GAME STATS'!V1925+'GAME STATS'!V1988+'GAME STATS'!V2051+'GAME STATS'!V2114+'GAME STATS'!X2177+'GAME STATS'!X2240+'GAME STATS'!X2303+'GAME STATS'!X2366+'GAME STATS'!X2429+'GAME STATS'!X2492+'GAME STATS'!X2555+'GAME STATS'!X2618+'GAME STATS'!X2681+'GAME STATS'!X2744+'GAME STATS'!X2807+'GAME STATS'!X2870+'GAME STATS'!X2933+'GAME STATS'!X2996+'GAME STATS'!X3059+'GAME STATS'!X3122</f>
        <v>0</v>
      </c>
      <c r="Y33" s="727">
        <f>'GAME STATS'!Z35+'GAME STATS'!Z98+'GAME STATS'!Z161+'GAME STATS'!Z224+'GAME STATS'!Z287+'GAME STATS'!Z350+'GAME STATS'!Z413+'GAME STATS'!Z476+'GAME STATS'!Z539+'GAME STATS'!Z602+'GAME STATS'!Z665+'GAME STATS'!Z728+'GAME STATS'!Z791+'GAME STATS'!Z854+'GAME STATS'!Z917+'GAME STATS'!Z980+'GAME STATS'!Z1043+'GAME STATS'!Z1106+'GAME STATS'!Z1169+'GAME STATS'!Z1232+'GAME STATS'!Z1295+'GAME STATS'!Z1358+'GAME STATS'!Z1421+'GAME STATS'!Z1484+'GAME STATS'!Z1547+'GAME STATS'!Z1610+'GAME STATS'!Z1673+'GAME STATS'!W1736+'GAME STATS'!W1799+'GAME STATS'!W1862+'GAME STATS'!W1925+'GAME STATS'!W1988+'GAME STATS'!W2051+'GAME STATS'!W2114+'GAME STATS'!Z2177+'GAME STATS'!Z2240+'GAME STATS'!Z2303+'GAME STATS'!Z2366+'GAME STATS'!Z2429+'GAME STATS'!Z2492+'GAME STATS'!Z2555+'GAME STATS'!Z2618+'GAME STATS'!Z2681+'GAME STATS'!Z2744+'GAME STATS'!Z2807+'GAME STATS'!Z2870+'GAME STATS'!Z2933+'GAME STATS'!Z2996+'GAME STATS'!Z3059+'GAME STATS'!Z3122</f>
        <v>0</v>
      </c>
      <c r="Z33" s="728"/>
      <c r="AA33" s="729">
        <f>'GAME STATS'!AB35+'GAME STATS'!AB98+'GAME STATS'!AB161+'GAME STATS'!AB224+'GAME STATS'!AB287+'GAME STATS'!AB350+'GAME STATS'!AB413+'GAME STATS'!AB476+'GAME STATS'!AB539+'GAME STATS'!AB602+'GAME STATS'!AB665+'GAME STATS'!AB728+'GAME STATS'!AB791+'GAME STATS'!AB854+'GAME STATS'!AB917+'GAME STATS'!AB980+'GAME STATS'!AB1043+'GAME STATS'!AB1106+'GAME STATS'!AB1169+'GAME STATS'!AB1232+'GAME STATS'!AB1295+'GAME STATS'!AB1358+'GAME STATS'!AB1421+'GAME STATS'!AB1484+'GAME STATS'!AB1547+'GAME STATS'!AB1610+'GAME STATS'!AB1673+'GAME STATS'!AB1736+'GAME STATS'!AB1799+'GAME STATS'!AB1862+'GAME STATS'!AB1925+'GAME STATS'!AB1988+'GAME STATS'!AB2051+'GAME STATS'!AB2114+'GAME STATS'!AB2177+'GAME STATS'!AB2240+'GAME STATS'!AB2303+'GAME STATS'!AB2366+'GAME STATS'!AB2429+'GAME STATS'!AB2492+'GAME STATS'!AB2555+'GAME STATS'!AB2618+'GAME STATS'!AB2681+'GAME STATS'!AB2744+'GAME STATS'!AB2807+'GAME STATS'!AB2870+'GAME STATS'!AB2933+'GAME STATS'!AB2996+'GAME STATS'!AB3059+'GAME STATS'!AB3122</f>
        <v>0</v>
      </c>
      <c r="AB33" s="731"/>
      <c r="AC33" s="734">
        <f>'GAME STATS'!AD35+'GAME STATS'!AD98+'GAME STATS'!AD161+'GAME STATS'!AD224+'GAME STATS'!AD287+'GAME STATS'!AD350+'GAME STATS'!AD413+'GAME STATS'!AD476+'GAME STATS'!AD539+'GAME STATS'!AD602+'GAME STATS'!AD665+'GAME STATS'!AD728+'GAME STATS'!AD791+'GAME STATS'!AD854+'GAME STATS'!AD917+'GAME STATS'!AD980+'GAME STATS'!AD1043+'GAME STATS'!AD1106+'GAME STATS'!AD1169+'GAME STATS'!AD1232+'GAME STATS'!AD1295+'GAME STATS'!AD1358+'GAME STATS'!AD1421+'GAME STATS'!AD1484+'GAME STATS'!AD1547+'GAME STATS'!AD1610+'GAME STATS'!AD1673+'GAME STATS'!AD1736+'GAME STATS'!AD1799+'GAME STATS'!AD1862+'GAME STATS'!AD1925+'GAME STATS'!AD1988+'GAME STATS'!AD2051+'GAME STATS'!AD2114+'GAME STATS'!AD2177+'GAME STATS'!AD2240+'GAME STATS'!AD2303+'GAME STATS'!AD2366+'GAME STATS'!AD2429+'GAME STATS'!AD2492+'GAME STATS'!AD2555+'GAME STATS'!AD2618+'GAME STATS'!AD2681+'GAME STATS'!AD2744+'GAME STATS'!AD2807+'GAME STATS'!AD2870+'GAME STATS'!AD2933+'GAME STATS'!AD2996+'GAME STATS'!AD3059+'GAME STATS'!AD3122</f>
        <v>0</v>
      </c>
      <c r="AD33" s="735"/>
      <c r="AE33" s="736">
        <f>IF(AA33=0,0,(AC33/AA33)*100)</f>
        <v>0</v>
      </c>
      <c r="AF33" s="737"/>
      <c r="AG33" s="729">
        <f>'GAME STATS'!AH35+'GAME STATS'!AH98+'GAME STATS'!AH161+'GAME STATS'!AH224+'GAME STATS'!AH287+'GAME STATS'!AH350+'GAME STATS'!AH413+'GAME STATS'!AH476+'GAME STATS'!AH539+'GAME STATS'!AH602+'GAME STATS'!AH665+'GAME STATS'!AH728+'GAME STATS'!AH791+'GAME STATS'!AH854+'GAME STATS'!AH917+'GAME STATS'!AH980+'GAME STATS'!AH1043+'GAME STATS'!AH1106+'GAME STATS'!AH1169+'GAME STATS'!AH1232+'GAME STATS'!AH1295+'GAME STATS'!AH1358+'GAME STATS'!AH1421+'GAME STATS'!AH1484+'GAME STATS'!AH1547+'GAME STATS'!AH1610+'GAME STATS'!AH1673+'GAME STATS'!AH1736+'GAME STATS'!AH1799+'GAME STATS'!AH1862+'GAME STATS'!AH1925+'GAME STATS'!AH1988+'GAME STATS'!AH2051+'GAME STATS'!AH2114+'GAME STATS'!AH2177+'GAME STATS'!AH2240+'GAME STATS'!AH2303+'GAME STATS'!AH2366+'GAME STATS'!AH2429+'GAME STATS'!AH2492+'GAME STATS'!AH2555+'GAME STATS'!AH2618+'GAME STATS'!AH2681+'GAME STATS'!AH2744+'GAME STATS'!AH2807+'GAME STATS'!AH2870+'GAME STATS'!AH2933+'GAME STATS'!AH2996+'GAME STATS'!AH3059+'GAME STATS'!AH3122</f>
        <v>0</v>
      </c>
      <c r="AH33" s="731"/>
      <c r="AI33" s="741">
        <f>'GAME STATS'!AJ35+'GAME STATS'!AJ98+'GAME STATS'!AJ161+'GAME STATS'!AJ224+'GAME STATS'!AJ287+'GAME STATS'!AJ350+'GAME STATS'!AJ413+'GAME STATS'!AJ476+'GAME STATS'!AJ539+'GAME STATS'!AJ602+'GAME STATS'!AJ665+'GAME STATS'!AJ728+'GAME STATS'!AJ791+'GAME STATS'!AJ854+'GAME STATS'!AJ917+'GAME STATS'!AJ980+'GAME STATS'!AJ1043+'GAME STATS'!AJ1106+'GAME STATS'!AJ1169+'GAME STATS'!AJ1232+'GAME STATS'!AJ1295+'GAME STATS'!AJ1358+'GAME STATS'!AJ1421+'GAME STATS'!AJ1484+'GAME STATS'!AJ1547+'GAME STATS'!AJ1610+'GAME STATS'!AJ1673+'GAME STATS'!AJ1736+'GAME STATS'!AJ1799+'GAME STATS'!AJ1862+'GAME STATS'!AJ1925+'GAME STATS'!AJ1988+'GAME STATS'!AJ2051+'GAME STATS'!AJ2114+'GAME STATS'!AJ2177+'GAME STATS'!AJ2240+'GAME STATS'!AJ2303+'GAME STATS'!AJ2366+'GAME STATS'!AJ2429+'GAME STATS'!AJ2492+'GAME STATS'!AJ2555+'GAME STATS'!AJ2618+'GAME STATS'!AJ2681+'GAME STATS'!AJ2744+'GAME STATS'!AJ2807+'GAME STATS'!AJ2870+'GAME STATS'!AJ2933+'GAME STATS'!AJ2996+'GAME STATS'!AJ3059+'GAME STATS'!AJ3122</f>
        <v>0</v>
      </c>
      <c r="AJ33" s="735"/>
      <c r="AK33" s="736">
        <f>IF(AG33=0,0,(AI33/AG33)*100)</f>
        <v>0</v>
      </c>
      <c r="AL33" s="737"/>
      <c r="AM33" s="729">
        <f>'GAME STATS'!AN35+'GAME STATS'!AN98+'GAME STATS'!AN161+'GAME STATS'!AN224+'GAME STATS'!AN287+'GAME STATS'!AN350+'GAME STATS'!AN413+'GAME STATS'!AN476+'GAME STATS'!AN539+'GAME STATS'!AN602+'GAME STATS'!AN665+'GAME STATS'!AN728+'GAME STATS'!AN791+'GAME STATS'!AN854+'GAME STATS'!AN917+'GAME STATS'!AN980+'GAME STATS'!AN1043+'GAME STATS'!AN1106+'GAME STATS'!AN1169+'GAME STATS'!AN1232+'GAME STATS'!AN1295+'GAME STATS'!AN1358+'GAME STATS'!AN1421+'GAME STATS'!AN1484+'GAME STATS'!AN1547+'GAME STATS'!AN1610+'GAME STATS'!AN1673+'GAME STATS'!AN1736+'GAME STATS'!AN1799+'GAME STATS'!AN1862+'GAME STATS'!AN1925+'GAME STATS'!AN1988+'GAME STATS'!AN2051+'GAME STATS'!AN2114+'GAME STATS'!AN2177+'GAME STATS'!AN2240+'GAME STATS'!AN2303+'GAME STATS'!AN2366+'GAME STATS'!AN2429+'GAME STATS'!AN2492+'GAME STATS'!AN2555+'GAME STATS'!AN2618+'GAME STATS'!AN2681+'GAME STATS'!AN2744+'GAME STATS'!AN2807+'GAME STATS'!AN2870+'GAME STATS'!AN2933+'GAME STATS'!AN2996+'GAME STATS'!AN3059+'GAME STATS'!AN3122</f>
        <v>0</v>
      </c>
      <c r="AN33" s="731"/>
      <c r="AO33" s="741">
        <f>'GAME STATS'!AP35+'GAME STATS'!AP98+'GAME STATS'!AP161+'GAME STATS'!AP224+'GAME STATS'!AP287+'GAME STATS'!AP350+'GAME STATS'!AP413+'GAME STATS'!AP476+'GAME STATS'!AP539+'GAME STATS'!AP602+'GAME STATS'!AP665+'GAME STATS'!AP728+'GAME STATS'!AP791+'GAME STATS'!AP854+'GAME STATS'!AP917+'GAME STATS'!AP980+'GAME STATS'!AP1043+'GAME STATS'!AP1106+'GAME STATS'!AP1169+'GAME STATS'!AP1232+'GAME STATS'!AP1295+'GAME STATS'!AP1358+'GAME STATS'!AP1421+'GAME STATS'!AP1484+'GAME STATS'!AP1547+'GAME STATS'!AP1610+'GAME STATS'!AP1673+'GAME STATS'!AP1736+'GAME STATS'!AP1799+'GAME STATS'!AP1862+'GAME STATS'!AP1925+'GAME STATS'!AP1988+'GAME STATS'!AP2051+'GAME STATS'!AP2114+'GAME STATS'!AP2177+'GAME STATS'!AP2240+'GAME STATS'!AP2303+'GAME STATS'!AP2366+'GAME STATS'!AP2429+'GAME STATS'!AP2492+'GAME STATS'!AP2555+'GAME STATS'!AP2618+'GAME STATS'!AP2681+'GAME STATS'!AP2744+'GAME STATS'!AP2807+'GAME STATS'!AP2870+'GAME STATS'!AP2933+'GAME STATS'!AP2996+'GAME STATS'!AP3059+'GAME STATS'!AP3122</f>
        <v>0</v>
      </c>
      <c r="AP33" s="735"/>
      <c r="AQ33" s="736">
        <f>IF(AM33=0,0,(AO33/AM33)*100)</f>
        <v>0</v>
      </c>
      <c r="AR33" s="737"/>
      <c r="AS33" s="729">
        <f>AA33+AG33+AM33</f>
        <v>0</v>
      </c>
      <c r="AT33" s="731"/>
      <c r="AU33" s="741">
        <f>AC33+AI33+AO33</f>
        <v>0</v>
      </c>
      <c r="AV33" s="735"/>
      <c r="AW33" s="736">
        <f>IF(AS33=0,0,(AU33/AS33)*100)</f>
        <v>0</v>
      </c>
      <c r="AX33" s="737"/>
      <c r="AY33" s="729">
        <f>'GAME STATS'!AZ35+'GAME STATS'!AZ98+'GAME STATS'!AZ161+'GAME STATS'!AZ224+'GAME STATS'!AZ287+'GAME STATS'!AZ350+'GAME STATS'!AZ413+'GAME STATS'!AZ476+'GAME STATS'!AZ539+'GAME STATS'!AZ602+'GAME STATS'!AZ665+'GAME STATS'!AZ728+'GAME STATS'!AZ791+'GAME STATS'!AZ854+'GAME STATS'!AZ917+'GAME STATS'!AZ980+'GAME STATS'!AZ1043+'GAME STATS'!AZ1106+'GAME STATS'!AZ1169+'GAME STATS'!AZ1232+'GAME STATS'!AZ1295+'GAME STATS'!AZ1358+'GAME STATS'!AZ1421+'GAME STATS'!AZ1484+'GAME STATS'!AZ1547+'GAME STATS'!AZ1610+'GAME STATS'!AZ1673+'GAME STATS'!AZ1736+'GAME STATS'!AZ1799+'GAME STATS'!AZ1862+'GAME STATS'!AZ1925+'GAME STATS'!AZ1988+'GAME STATS'!AZ2051+'GAME STATS'!AZ2114+'GAME STATS'!AZ2177+'GAME STATS'!AZ2240+'GAME STATS'!AZ2303+'GAME STATS'!AZ2366+'GAME STATS'!AZ2429+'GAME STATS'!AZ2492+'GAME STATS'!AZ2555+'GAME STATS'!AZ2618+'GAME STATS'!AZ2681+'GAME STATS'!AZ2744+'GAME STATS'!AZ2807+'GAME STATS'!AZ2870+'GAME STATS'!AZ2933+'GAME STATS'!AZ2996+'GAME STATS'!AZ3059+'GAME STATS'!AZ3122</f>
        <v>0</v>
      </c>
      <c r="AZ33" s="731"/>
      <c r="BA33" s="741">
        <f>'GAME STATS'!BB35+'GAME STATS'!BB98+'GAME STATS'!BB161+'GAME STATS'!BB224+'GAME STATS'!BB287+'GAME STATS'!BB350+'GAME STATS'!BB413+'GAME STATS'!BB476+'GAME STATS'!BB539+'GAME STATS'!BB602+'GAME STATS'!BB665+'GAME STATS'!BB728+'GAME STATS'!BB791+'GAME STATS'!BB854+'GAME STATS'!BB917+'GAME STATS'!BB980+'GAME STATS'!BB1043+'GAME STATS'!BB1106+'GAME STATS'!BB1169+'GAME STATS'!BB1232+'GAME STATS'!BB1295+'GAME STATS'!BB1358+'GAME STATS'!BB1421+'GAME STATS'!BB1484+'GAME STATS'!BB1547+'GAME STATS'!BB1610+'GAME STATS'!BB1673+'GAME STATS'!BB1736+'GAME STATS'!BB1799+'GAME STATS'!BB1862+'GAME STATS'!BB1925+'GAME STATS'!BB1988+'GAME STATS'!BB2051+'GAME STATS'!BB2114+'GAME STATS'!BB2177+'GAME STATS'!BB2240+'GAME STATS'!BB2303+'GAME STATS'!BB2366+'GAME STATS'!BB2429+'GAME STATS'!BB2492+'GAME STATS'!BB2555+'GAME STATS'!BB2618+'GAME STATS'!BB2681+'GAME STATS'!BB2744+'GAME STATS'!BB2807+'GAME STATS'!BB2870+'GAME STATS'!BB2933+'GAME STATS'!BB2996+'GAME STATS'!BB3059+'GAME STATS'!BB3122</f>
        <v>0</v>
      </c>
      <c r="BB33" s="735"/>
      <c r="BC33" s="736">
        <f>IF(AY33=0,0,(BA33/AY33)*100)</f>
        <v>0</v>
      </c>
      <c r="BD33" s="737"/>
      <c r="BE33" s="729">
        <f>AA33+AG33+AM33+AY33</f>
        <v>0</v>
      </c>
      <c r="BF33" s="731"/>
      <c r="BG33" s="741">
        <f>AC33+AI33+AO33+BA33</f>
        <v>0</v>
      </c>
      <c r="BH33" s="735"/>
      <c r="BI33" s="736">
        <f>IF(BE33=0,0,(BG33/BE33)*100)</f>
        <v>0</v>
      </c>
      <c r="BJ33" s="737"/>
      <c r="BK33" s="909">
        <f>(AC33*2)+(AI33*2)+(AO33*3)+BA33</f>
        <v>0</v>
      </c>
      <c r="BL33" s="910"/>
      <c r="BM33" s="911"/>
      <c r="BN33" s="116"/>
      <c r="BO33" s="116"/>
    </row>
    <row r="34" spans="1:67" ht="24.95" customHeight="1">
      <c r="A34" s="116"/>
      <c r="B34" s="819"/>
      <c r="C34" s="768" t="str">
        <f>IF(ROSTER!D$32="","",ROSTER!D$32)</f>
        <v/>
      </c>
      <c r="D34" s="769"/>
      <c r="E34" s="770"/>
      <c r="F34" s="729"/>
      <c r="G34" s="730"/>
      <c r="H34" s="725"/>
      <c r="I34" s="726"/>
      <c r="J34" s="732"/>
      <c r="K34" s="729"/>
      <c r="L34" s="731"/>
      <c r="M34" s="741"/>
      <c r="N34" s="735"/>
      <c r="O34" s="924" t="s">
        <v>14</v>
      </c>
      <c r="P34" s="925"/>
      <c r="Q34" s="729"/>
      <c r="R34" s="731"/>
      <c r="S34" s="741"/>
      <c r="T34" s="730"/>
      <c r="U34" s="924" t="s">
        <v>14</v>
      </c>
      <c r="V34" s="925"/>
      <c r="W34" s="732"/>
      <c r="X34" s="732"/>
      <c r="Y34" s="723"/>
      <c r="Z34" s="724"/>
      <c r="AA34" s="729"/>
      <c r="AB34" s="731"/>
      <c r="AC34" s="734"/>
      <c r="AD34" s="735"/>
      <c r="AE34" s="736"/>
      <c r="AF34" s="737"/>
      <c r="AG34" s="729"/>
      <c r="AH34" s="731"/>
      <c r="AI34" s="741"/>
      <c r="AJ34" s="735"/>
      <c r="AK34" s="736"/>
      <c r="AL34" s="737"/>
      <c r="AM34" s="729"/>
      <c r="AN34" s="731"/>
      <c r="AO34" s="741"/>
      <c r="AP34" s="735"/>
      <c r="AQ34" s="736"/>
      <c r="AR34" s="737"/>
      <c r="AS34" s="729"/>
      <c r="AT34" s="731"/>
      <c r="AU34" s="741"/>
      <c r="AV34" s="735"/>
      <c r="AW34" s="736"/>
      <c r="AX34" s="737"/>
      <c r="AY34" s="729"/>
      <c r="AZ34" s="731"/>
      <c r="BA34" s="741"/>
      <c r="BB34" s="735"/>
      <c r="BC34" s="736"/>
      <c r="BD34" s="737"/>
      <c r="BE34" s="729"/>
      <c r="BF34" s="731"/>
      <c r="BG34" s="741"/>
      <c r="BH34" s="735"/>
      <c r="BI34" s="736"/>
      <c r="BJ34" s="737"/>
      <c r="BK34" s="909"/>
      <c r="BL34" s="910"/>
      <c r="BM34" s="911"/>
      <c r="BN34" s="116"/>
      <c r="BO34" s="116"/>
    </row>
    <row r="35" spans="1:67" ht="24.95" customHeight="1">
      <c r="A35" s="116"/>
      <c r="B35" s="818" t="str">
        <f>IF(ROSTER!B34="","",ROSTER!B34)</f>
        <v/>
      </c>
      <c r="C35" s="771" t="str">
        <f>IF(ROSTER!C$34="","",ROSTER!C$34)</f>
        <v/>
      </c>
      <c r="D35" s="772"/>
      <c r="E35" s="773"/>
      <c r="F35" s="729">
        <f>'GAME STATS'!F37+'GAME STATS'!F100+'GAME STATS'!F163+'GAME STATS'!F226+'GAME STATS'!F289+'GAME STATS'!F352+'GAME STATS'!F415+'GAME STATS'!F478+'GAME STATS'!F541+'GAME STATS'!F604+'GAME STATS'!F667+'GAME STATS'!F730+'GAME STATS'!F793+'GAME STATS'!F856+'GAME STATS'!F919+'GAME STATS'!F982+'GAME STATS'!F1045+'GAME STATS'!F1108+'GAME STATS'!F1171+'GAME STATS'!F1234+'GAME STATS'!F1297+'GAME STATS'!F1360+'GAME STATS'!F1423+'GAME STATS'!F1486+'GAME STATS'!F1549+'GAME STATS'!F1612+'GAME STATS'!F1675+'GAME STATS'!F1738+'GAME STATS'!F1801+'GAME STATS'!F1864+'GAME STATS'!F1927+'GAME STATS'!F1990+'GAME STATS'!F2053+'GAME STATS'!F2116+'GAME STATS'!F2179+'GAME STATS'!F2242+'GAME STATS'!F2305+'GAME STATS'!F2368+'GAME STATS'!F2431+'GAME STATS'!F2494+'GAME STATS'!F2557+'GAME STATS'!F2620+'GAME STATS'!F2683+'GAME STATS'!F2746+'GAME STATS'!F2809+'GAME STATS'!F2872+'GAME STATS'!F2935+'GAME STATS'!F2998+'GAME STATS'!F3061+'GAME STATS'!F3124</f>
        <v>0</v>
      </c>
      <c r="G35" s="730"/>
      <c r="H35" s="727">
        <f>'GAME STATS'!G37+'GAME STATS'!G100+'GAME STATS'!G163+'GAME STATS'!G226+'GAME STATS'!G289+'GAME STATS'!G352+'GAME STATS'!G415+'GAME STATS'!G478+'GAME STATS'!G541+'GAME STATS'!G604+'GAME STATS'!G667+'GAME STATS'!G730+'GAME STATS'!G793+'GAME STATS'!G856+'GAME STATS'!G919+'GAME STATS'!G982+'GAME STATS'!G1045+'GAME STATS'!G1108+'GAME STATS'!G1171+'GAME STATS'!G1234+'GAME STATS'!G1297+'GAME STATS'!G1360+'GAME STATS'!G1423+'GAME STATS'!G1486+'GAME STATS'!G1549+'GAME STATS'!G1612+'GAME STATS'!G1675+'GAME STATS'!G1738+'GAME STATS'!G1801+'GAME STATS'!G1864+'GAME STATS'!G1927+'GAME STATS'!G1990+'GAME STATS'!G2053+'GAME STATS'!G2116+'GAME STATS'!G2179+'GAME STATS'!G2242+'GAME STATS'!G2305+'GAME STATS'!G2368+'GAME STATS'!G2431+'GAME STATS'!G2494+'GAME STATS'!G2557+'GAME STATS'!G2620+'GAME STATS'!G2683+'GAME STATS'!G2746+'GAME STATS'!G2809+'GAME STATS'!G2872+'GAME STATS'!G2935+'GAME STATS'!G2998+'GAME STATS'!G3061+'GAME STATS'!G3124</f>
        <v>0</v>
      </c>
      <c r="I35" s="728"/>
      <c r="J35" s="732">
        <f>'GAME STATS'!H37+'GAME STATS'!H100+'GAME STATS'!H163+'GAME STATS'!H226+'GAME STATS'!H289+'GAME STATS'!H352+'GAME STATS'!H415+'GAME STATS'!H478+'GAME STATS'!H541+'GAME STATS'!H604+'GAME STATS'!H667+'GAME STATS'!H730+'GAME STATS'!H793+'GAME STATS'!H856+'GAME STATS'!H919+'GAME STATS'!H982+'GAME STATS'!H1045+'GAME STATS'!H1108+'GAME STATS'!H1171+'GAME STATS'!H1234+'GAME STATS'!H1297+'GAME STATS'!H1360+'GAME STATS'!H1423+'GAME STATS'!H1486+'GAME STATS'!H1549+'GAME STATS'!H1612+'GAME STATS'!H1675+'GAME STATS'!H1738+'GAME STATS'!H1801+'GAME STATS'!H1864+'GAME STATS'!H1927+'GAME STATS'!H1990+'GAME STATS'!H2053+'GAME STATS'!H2116+'GAME STATS'!H2179+'GAME STATS'!H2242+'GAME STATS'!H2305+'GAME STATS'!H2368+'GAME STATS'!H2431+'GAME STATS'!H2494+'GAME STATS'!H2557+'GAME STATS'!H2620+'GAME STATS'!H2683+'GAME STATS'!H2746+'GAME STATS'!H2809+'GAME STATS'!H2872+'GAME STATS'!H2935+'GAME STATS'!H2998+'GAME STATS'!H3061+'GAME STATS'!H3124</f>
        <v>0</v>
      </c>
      <c r="K35" s="729">
        <f>'GAME STATS'!J37+'GAME STATS'!J100+'GAME STATS'!J163+'GAME STATS'!J226+'GAME STATS'!J289+'GAME STATS'!J352+'GAME STATS'!J415+'GAME STATS'!J478+'GAME STATS'!J541+'GAME STATS'!J604+'GAME STATS'!J667+'GAME STATS'!J730+'GAME STATS'!J793+'GAME STATS'!J856+'GAME STATS'!J919+'GAME STATS'!J982+'GAME STATS'!J1045+'GAME STATS'!J1108+'GAME STATS'!J1171+'GAME STATS'!J1234+'GAME STATS'!J1297+'GAME STATS'!J1360+'GAME STATS'!J1423+'GAME STATS'!J1486+'GAME STATS'!J1549+'GAME STATS'!J1612+'GAME STATS'!J1675+'GAME STATS'!J1738+'GAME STATS'!J1801+'GAME STATS'!J1864+'GAME STATS'!J1927+'GAME STATS'!J1990+'GAME STATS'!J2053+'GAME STATS'!J2116+'GAME STATS'!J2179+'GAME STATS'!J2242+'GAME STATS'!J2305+'GAME STATS'!J2368+'GAME STATS'!J2431+'GAME STATS'!J2494+'GAME STATS'!J2557+'GAME STATS'!J2620+'GAME STATS'!J2683+'GAME STATS'!J2746+'GAME STATS'!J2809+'GAME STATS'!J2872+'GAME STATS'!J2935+'GAME STATS'!J2998+'GAME STATS'!J3061+'GAME STATS'!J3124</f>
        <v>0</v>
      </c>
      <c r="L35" s="731"/>
      <c r="M35" s="741">
        <f>'GAME STATS'!L37+'GAME STATS'!L100+'GAME STATS'!L163+'GAME STATS'!L226+'GAME STATS'!L289+'GAME STATS'!L352+'GAME STATS'!L415+'GAME STATS'!L478+'GAME STATS'!L541+'GAME STATS'!L604+'GAME STATS'!L667+'GAME STATS'!L730+'GAME STATS'!L793+'GAME STATS'!L856+'GAME STATS'!L919+'GAME STATS'!L982+'GAME STATS'!L1045+'GAME STATS'!L1108+'GAME STATS'!L1171+'GAME STATS'!L1234+'GAME STATS'!L1297+'GAME STATS'!L1360+'GAME STATS'!L1423+'GAME STATS'!L1486+'GAME STATS'!L1549+'GAME STATS'!L1612+'GAME STATS'!L1675+'GAME STATS'!L1738+'GAME STATS'!L1801+'GAME STATS'!L1864+'GAME STATS'!L1927+'GAME STATS'!L1990+'GAME STATS'!L2053+'GAME STATS'!L2116+'GAME STATS'!L2179+'GAME STATS'!L2242+'GAME STATS'!L2305+'GAME STATS'!L2368+'GAME STATS'!L2431+'GAME STATS'!L2494+'GAME STATS'!L2557+'GAME STATS'!L2620+'GAME STATS'!L2683+'GAME STATS'!L2746+'GAME STATS'!L2809+'GAME STATS'!L2872+'GAME STATS'!L2935+'GAME STATS'!L2998+'GAME STATS'!L3061+'GAME STATS'!L3124</f>
        <v>0</v>
      </c>
      <c r="N35" s="735"/>
      <c r="O35" s="924">
        <f>K35+M35</f>
        <v>0</v>
      </c>
      <c r="P35" s="925"/>
      <c r="Q35" s="729">
        <f>'GAME STATS'!P37+'GAME STATS'!P100+'GAME STATS'!P163+'GAME STATS'!P226+'GAME STATS'!P289+'GAME STATS'!P352+'GAME STATS'!P415+'GAME STATS'!P478+'GAME STATS'!P541+'GAME STATS'!P604+'GAME STATS'!P667+'GAME STATS'!P730+'GAME STATS'!P793+'GAME STATS'!P856+'GAME STATS'!P919+'GAME STATS'!P982+'GAME STATS'!P1045+'GAME STATS'!P1108+'GAME STATS'!P1171+'GAME STATS'!P1234+'GAME STATS'!P1297+'GAME STATS'!P1360+'GAME STATS'!P1423+'GAME STATS'!P1486+'GAME STATS'!P1549+'GAME STATS'!P1612+'GAME STATS'!P1675+'GAME STATS'!P1738+'GAME STATS'!P1801+'GAME STATS'!P1864+'GAME STATS'!P1927+'GAME STATS'!P1990+'GAME STATS'!P2053+'GAME STATS'!P2116+'GAME STATS'!P2179+'GAME STATS'!P2242+'GAME STATS'!P2305+'GAME STATS'!P2368+'GAME STATS'!P2431+'GAME STATS'!P2494+'GAME STATS'!P2557+'GAME STATS'!P2620+'GAME STATS'!P2683+'GAME STATS'!P2746+'GAME STATS'!P2809+'GAME STATS'!P2872+'GAME STATS'!P2935+'GAME STATS'!P2998+'GAME STATS'!P3061+'GAME STATS'!P3124</f>
        <v>0</v>
      </c>
      <c r="R35" s="731"/>
      <c r="S35" s="741">
        <f>'GAME STATS'!R37+'GAME STATS'!R100+'GAME STATS'!R163+'GAME STATS'!R226+'GAME STATS'!R289+'GAME STATS'!R352+'GAME STATS'!R415+'GAME STATS'!R478+'GAME STATS'!R541+'GAME STATS'!R604+'GAME STATS'!R667+'GAME STATS'!R730+'GAME STATS'!R793+'GAME STATS'!R856+'GAME STATS'!R919+'GAME STATS'!R982+'GAME STATS'!R1045+'GAME STATS'!R1108+'GAME STATS'!R1171+'GAME STATS'!R1234+'GAME STATS'!R1297+'GAME STATS'!R1360+'GAME STATS'!R1423+'GAME STATS'!R1486+'GAME STATS'!R1549+'GAME STATS'!R1612+'GAME STATS'!R1675+'GAME STATS'!R1738+'GAME STATS'!R1801+'GAME STATS'!R1864+'GAME STATS'!R1927+'GAME STATS'!R1990+'GAME STATS'!R2053+'GAME STATS'!R2116+'GAME STATS'!R2179+'GAME STATS'!R2242+'GAME STATS'!R2305+'GAME STATS'!R2368+'GAME STATS'!R2431+'GAME STATS'!R2494+'GAME STATS'!R2557+'GAME STATS'!R2620+'GAME STATS'!R2683+'GAME STATS'!R2746+'GAME STATS'!R2809+'GAME STATS'!R2872+'GAME STATS'!R2935+'GAME STATS'!R2998+'GAME STATS'!R3061+'GAME STATS'!R3124</f>
        <v>0</v>
      </c>
      <c r="T35" s="730"/>
      <c r="U35" s="924">
        <f t="shared" ref="U35:U54" si="11">S35-Q35</f>
        <v>0</v>
      </c>
      <c r="V35" s="925"/>
      <c r="W35" s="732">
        <f>'GAME STATS'!V37+'GAME STATS'!V100+'GAME STATS'!V163+'GAME STATS'!V226+'GAME STATS'!V289+'GAME STATS'!V352+'GAME STATS'!V415+'GAME STATS'!V478+'GAME STATS'!V541+'GAME STATS'!V604+'GAME STATS'!V667+'GAME STATS'!V730+'GAME STATS'!V793+'GAME STATS'!V856+'GAME STATS'!V919+'GAME STATS'!V982+'GAME STATS'!V1045+'GAME STATS'!V1108+'GAME STATS'!V1171+'GAME STATS'!V1234+'GAME STATS'!V1297+'GAME STATS'!V1360+'GAME STATS'!V1423+'GAME STATS'!V1486+'GAME STATS'!V1549+'GAME STATS'!V1612+'GAME STATS'!V1675+'GAME STATS'!U1738+'GAME STATS'!U1801+'GAME STATS'!U1864+'GAME STATS'!U1927+'GAME STATS'!U1990+'GAME STATS'!U2053+'GAME STATS'!U2116+'GAME STATS'!V2179+'GAME STATS'!V2242+'GAME STATS'!V2305+'GAME STATS'!V2368+'GAME STATS'!V2431+'GAME STATS'!V2494+'GAME STATS'!V2557+'GAME STATS'!V2620+'GAME STATS'!V2683+'GAME STATS'!V2746+'GAME STATS'!V2809+'GAME STATS'!V2872+'GAME STATS'!V2935+'GAME STATS'!V2998+'GAME STATS'!V3061+'GAME STATS'!V3124</f>
        <v>0</v>
      </c>
      <c r="X35" s="732">
        <f>'GAME STATS'!X37+'GAME STATS'!X100+'GAME STATS'!X163+'GAME STATS'!X226+'GAME STATS'!X289+'GAME STATS'!X352+'GAME STATS'!X415+'GAME STATS'!X478+'GAME STATS'!X541+'GAME STATS'!X604+'GAME STATS'!X667+'GAME STATS'!X730+'GAME STATS'!X793+'GAME STATS'!X856+'GAME STATS'!X919+'GAME STATS'!X982+'GAME STATS'!X1045+'GAME STATS'!X1108+'GAME STATS'!X1171+'GAME STATS'!X1234+'GAME STATS'!X1297+'GAME STATS'!X1360+'GAME STATS'!X1423+'GAME STATS'!X1486+'GAME STATS'!X1549+'GAME STATS'!X1612+'GAME STATS'!X1675+'GAME STATS'!V1738+'GAME STATS'!V1801+'GAME STATS'!V1864+'GAME STATS'!V1927+'GAME STATS'!V1990+'GAME STATS'!V2053+'GAME STATS'!V2116+'GAME STATS'!X2179+'GAME STATS'!X2242+'GAME STATS'!X2305+'GAME STATS'!X2368+'GAME STATS'!X2431+'GAME STATS'!X2494+'GAME STATS'!X2557+'GAME STATS'!X2620+'GAME STATS'!X2683+'GAME STATS'!X2746+'GAME STATS'!X2809+'GAME STATS'!X2872+'GAME STATS'!X2935+'GAME STATS'!X2998+'GAME STATS'!X3061+'GAME STATS'!X3124</f>
        <v>0</v>
      </c>
      <c r="Y35" s="727">
        <f>'GAME STATS'!Z37+'GAME STATS'!Z100+'GAME STATS'!Z163+'GAME STATS'!Z226+'GAME STATS'!Z289+'GAME STATS'!Z352+'GAME STATS'!Z415+'GAME STATS'!Z478+'GAME STATS'!Z541+'GAME STATS'!Z604+'GAME STATS'!Z667+'GAME STATS'!Z730+'GAME STATS'!Z793+'GAME STATS'!Z856+'GAME STATS'!Z919+'GAME STATS'!Z982+'GAME STATS'!Z1045+'GAME STATS'!Z1108+'GAME STATS'!Z1171+'GAME STATS'!Z1234+'GAME STATS'!Z1297+'GAME STATS'!Z1360+'GAME STATS'!Z1423+'GAME STATS'!Z1486+'GAME STATS'!Z1549+'GAME STATS'!Z1612+'GAME STATS'!Z1675+'GAME STATS'!W1738+'GAME STATS'!W1801+'GAME STATS'!W1864+'GAME STATS'!W1927+'GAME STATS'!W1990+'GAME STATS'!W2053+'GAME STATS'!W2116+'GAME STATS'!Z2179+'GAME STATS'!Z2242+'GAME STATS'!Z2305+'GAME STATS'!Z2368+'GAME STATS'!Z2431+'GAME STATS'!Z2494+'GAME STATS'!Z2557+'GAME STATS'!Z2620+'GAME STATS'!Z2683+'GAME STATS'!Z2746+'GAME STATS'!Z2809+'GAME STATS'!Z2872+'GAME STATS'!Z2935+'GAME STATS'!Z2998+'GAME STATS'!Z3061+'GAME STATS'!Z3124</f>
        <v>0</v>
      </c>
      <c r="Z35" s="728"/>
      <c r="AA35" s="729">
        <f>'GAME STATS'!AB37+'GAME STATS'!AB100+'GAME STATS'!AB163+'GAME STATS'!AB226+'GAME STATS'!AB289+'GAME STATS'!AB352+'GAME STATS'!AB415+'GAME STATS'!AB478+'GAME STATS'!AB541+'GAME STATS'!AB604+'GAME STATS'!AB667+'GAME STATS'!AB730+'GAME STATS'!AB793+'GAME STATS'!AB856+'GAME STATS'!AB919+'GAME STATS'!AB982+'GAME STATS'!AB1045+'GAME STATS'!AB1108+'GAME STATS'!AB1171+'GAME STATS'!AB1234+'GAME STATS'!AB1297+'GAME STATS'!AB1360+'GAME STATS'!AB1423+'GAME STATS'!AB1486+'GAME STATS'!AB1549+'GAME STATS'!AB1612+'GAME STATS'!AB1675+'GAME STATS'!AB1738+'GAME STATS'!AB1801+'GAME STATS'!AB1864+'GAME STATS'!AB1927+'GAME STATS'!AB1990+'GAME STATS'!AB2053+'GAME STATS'!AB2116+'GAME STATS'!AB2179+'GAME STATS'!AB2242+'GAME STATS'!AB2305+'GAME STATS'!AB2368+'GAME STATS'!AB2431+'GAME STATS'!AB2494+'GAME STATS'!AB2557+'GAME STATS'!AB2620+'GAME STATS'!AB2683+'GAME STATS'!AB2746+'GAME STATS'!AB2809+'GAME STATS'!AB2872+'GAME STATS'!AB2935+'GAME STATS'!AB2998+'GAME STATS'!AB3061+'GAME STATS'!AB3124</f>
        <v>0</v>
      </c>
      <c r="AB35" s="731"/>
      <c r="AC35" s="734">
        <f>'GAME STATS'!AD37+'GAME STATS'!AD100+'GAME STATS'!AD163+'GAME STATS'!AD226+'GAME STATS'!AD289+'GAME STATS'!AD352+'GAME STATS'!AD415+'GAME STATS'!AD478+'GAME STATS'!AD541+'GAME STATS'!AD604+'GAME STATS'!AD667+'GAME STATS'!AD730+'GAME STATS'!AD793+'GAME STATS'!AD856+'GAME STATS'!AD919+'GAME STATS'!AD982+'GAME STATS'!AD1045+'GAME STATS'!AD1108+'GAME STATS'!AD1171+'GAME STATS'!AD1234+'GAME STATS'!AD1297+'GAME STATS'!AD1360+'GAME STATS'!AD1423+'GAME STATS'!AD1486+'GAME STATS'!AD1549+'GAME STATS'!AD1612+'GAME STATS'!AD1675+'GAME STATS'!AD1738+'GAME STATS'!AD1801+'GAME STATS'!AD1864+'GAME STATS'!AD1927+'GAME STATS'!AD1990+'GAME STATS'!AD2053+'GAME STATS'!AD2116+'GAME STATS'!AD2179+'GAME STATS'!AD2242+'GAME STATS'!AD2305+'GAME STATS'!AD2368+'GAME STATS'!AD2431+'GAME STATS'!AD2494+'GAME STATS'!AD2557+'GAME STATS'!AD2620+'GAME STATS'!AD2683+'GAME STATS'!AD2746+'GAME STATS'!AD2809+'GAME STATS'!AD2872+'GAME STATS'!AD2935+'GAME STATS'!AD2998+'GAME STATS'!AD3061+'GAME STATS'!AD3124</f>
        <v>0</v>
      </c>
      <c r="AD35" s="735"/>
      <c r="AE35" s="736">
        <f>IF(AA35=0,0,(AC35/AA35)*100)</f>
        <v>0</v>
      </c>
      <c r="AF35" s="737"/>
      <c r="AG35" s="729">
        <f>'GAME STATS'!AH37+'GAME STATS'!AH100+'GAME STATS'!AH163+'GAME STATS'!AH226+'GAME STATS'!AH289+'GAME STATS'!AH352+'GAME STATS'!AH415+'GAME STATS'!AH478+'GAME STATS'!AH541+'GAME STATS'!AH604+'GAME STATS'!AH667+'GAME STATS'!AH730+'GAME STATS'!AH793+'GAME STATS'!AH856+'GAME STATS'!AH919+'GAME STATS'!AH982+'GAME STATS'!AH1045+'GAME STATS'!AH1108+'GAME STATS'!AH1171+'GAME STATS'!AH1234+'GAME STATS'!AH1297+'GAME STATS'!AH1360+'GAME STATS'!AH1423+'GAME STATS'!AH1486+'GAME STATS'!AH1549+'GAME STATS'!AH1612+'GAME STATS'!AH1675+'GAME STATS'!AH1738+'GAME STATS'!AH1801+'GAME STATS'!AH1864+'GAME STATS'!AH1927+'GAME STATS'!AH1990+'GAME STATS'!AH2053+'GAME STATS'!AH2116+'GAME STATS'!AH2179+'GAME STATS'!AH2242+'GAME STATS'!AH2305+'GAME STATS'!AH2368+'GAME STATS'!AH2431+'GAME STATS'!AH2494+'GAME STATS'!AH2557+'GAME STATS'!AH2620+'GAME STATS'!AH2683+'GAME STATS'!AH2746+'GAME STATS'!AH2809+'GAME STATS'!AH2872+'GAME STATS'!AH2935+'GAME STATS'!AH2998+'GAME STATS'!AH3061+'GAME STATS'!AH3124</f>
        <v>0</v>
      </c>
      <c r="AH35" s="731"/>
      <c r="AI35" s="741">
        <f>'GAME STATS'!AJ37+'GAME STATS'!AJ100+'GAME STATS'!AJ163+'GAME STATS'!AJ226+'GAME STATS'!AJ289+'GAME STATS'!AJ352+'GAME STATS'!AJ415+'GAME STATS'!AJ478+'GAME STATS'!AJ541+'GAME STATS'!AJ604+'GAME STATS'!AJ667+'GAME STATS'!AJ730+'GAME STATS'!AJ793+'GAME STATS'!AJ856+'GAME STATS'!AJ919+'GAME STATS'!AJ982+'GAME STATS'!AJ1045+'GAME STATS'!AJ1108+'GAME STATS'!AJ1171+'GAME STATS'!AJ1234+'GAME STATS'!AJ1297+'GAME STATS'!AJ1360+'GAME STATS'!AJ1423+'GAME STATS'!AJ1486+'GAME STATS'!AJ1549+'GAME STATS'!AJ1612+'GAME STATS'!AJ1675+'GAME STATS'!AJ1738+'GAME STATS'!AJ1801+'GAME STATS'!AJ1864+'GAME STATS'!AJ1927+'GAME STATS'!AJ1990+'GAME STATS'!AJ2053+'GAME STATS'!AJ2116+'GAME STATS'!AJ2179+'GAME STATS'!AJ2242+'GAME STATS'!AJ2305+'GAME STATS'!AJ2368+'GAME STATS'!AJ2431+'GAME STATS'!AJ2494+'GAME STATS'!AJ2557+'GAME STATS'!AJ2620+'GAME STATS'!AJ2683+'GAME STATS'!AJ2746+'GAME STATS'!AJ2809+'GAME STATS'!AJ2872+'GAME STATS'!AJ2935+'GAME STATS'!AJ2998+'GAME STATS'!AJ3061+'GAME STATS'!AJ3124</f>
        <v>0</v>
      </c>
      <c r="AJ35" s="735"/>
      <c r="AK35" s="736">
        <f>IF(AG35=0,0,(AI35/AG35)*100)</f>
        <v>0</v>
      </c>
      <c r="AL35" s="737"/>
      <c r="AM35" s="729">
        <f>'GAME STATS'!AN37+'GAME STATS'!AN100+'GAME STATS'!AN163+'GAME STATS'!AN226+'GAME STATS'!AN289+'GAME STATS'!AN352+'GAME STATS'!AN415+'GAME STATS'!AN478+'GAME STATS'!AN541+'GAME STATS'!AN604+'GAME STATS'!AN667+'GAME STATS'!AN730+'GAME STATS'!AN793+'GAME STATS'!AN856+'GAME STATS'!AN919+'GAME STATS'!AN982+'GAME STATS'!AN1045+'GAME STATS'!AN1108+'GAME STATS'!AN1171+'GAME STATS'!AN1234+'GAME STATS'!AN1297+'GAME STATS'!AN1360+'GAME STATS'!AN1423+'GAME STATS'!AN1486+'GAME STATS'!AN1549+'GAME STATS'!AN1612+'GAME STATS'!AN1675+'GAME STATS'!AN1738+'GAME STATS'!AN1801+'GAME STATS'!AN1864+'GAME STATS'!AN1927+'GAME STATS'!AN1990+'GAME STATS'!AN2053+'GAME STATS'!AN2116+'GAME STATS'!AN2179+'GAME STATS'!AN2242+'GAME STATS'!AN2305+'GAME STATS'!AN2368+'GAME STATS'!AN2431+'GAME STATS'!AN2494+'GAME STATS'!AN2557+'GAME STATS'!AN2620+'GAME STATS'!AN2683+'GAME STATS'!AN2746+'GAME STATS'!AN2809+'GAME STATS'!AN2872+'GAME STATS'!AN2935+'GAME STATS'!AN2998+'GAME STATS'!AN3061+'GAME STATS'!AN3124</f>
        <v>0</v>
      </c>
      <c r="AN35" s="731"/>
      <c r="AO35" s="741">
        <f>'GAME STATS'!AP37+'GAME STATS'!AP100+'GAME STATS'!AP163+'GAME STATS'!AP226+'GAME STATS'!AP289+'GAME STATS'!AP352+'GAME STATS'!AP415+'GAME STATS'!AP478+'GAME STATS'!AP541+'GAME STATS'!AP604+'GAME STATS'!AP667+'GAME STATS'!AP730+'GAME STATS'!AP793+'GAME STATS'!AP856+'GAME STATS'!AP919+'GAME STATS'!AP982+'GAME STATS'!AP1045+'GAME STATS'!AP1108+'GAME STATS'!AP1171+'GAME STATS'!AP1234+'GAME STATS'!AP1297+'GAME STATS'!AP1360+'GAME STATS'!AP1423+'GAME STATS'!AP1486+'GAME STATS'!AP1549+'GAME STATS'!AP1612+'GAME STATS'!AP1675+'GAME STATS'!AP1738+'GAME STATS'!AP1801+'GAME STATS'!AP1864+'GAME STATS'!AP1927+'GAME STATS'!AP1990+'GAME STATS'!AP2053+'GAME STATS'!AP2116+'GAME STATS'!AP2179+'GAME STATS'!AP2242+'GAME STATS'!AP2305+'GAME STATS'!AP2368+'GAME STATS'!AP2431+'GAME STATS'!AP2494+'GAME STATS'!AP2557+'GAME STATS'!AP2620+'GAME STATS'!AP2683+'GAME STATS'!AP2746+'GAME STATS'!AP2809+'GAME STATS'!AP2872+'GAME STATS'!AP2935+'GAME STATS'!AP2998+'GAME STATS'!AP3061+'GAME STATS'!AP3124</f>
        <v>0</v>
      </c>
      <c r="AP35" s="735"/>
      <c r="AQ35" s="736">
        <f>IF(AM35=0,0,(AO35/AM35)*100)</f>
        <v>0</v>
      </c>
      <c r="AR35" s="737"/>
      <c r="AS35" s="729">
        <f>AA35+AG35+AM35</f>
        <v>0</v>
      </c>
      <c r="AT35" s="731"/>
      <c r="AU35" s="741">
        <f>AC35+AI35+AO35</f>
        <v>0</v>
      </c>
      <c r="AV35" s="735"/>
      <c r="AW35" s="736">
        <f>IF(AS35=0,0,(AU35/AS35)*100)</f>
        <v>0</v>
      </c>
      <c r="AX35" s="737"/>
      <c r="AY35" s="729">
        <f>'GAME STATS'!AZ37+'GAME STATS'!AZ100+'GAME STATS'!AZ163+'GAME STATS'!AZ226+'GAME STATS'!AZ289+'GAME STATS'!AZ352+'GAME STATS'!AZ415+'GAME STATS'!AZ478+'GAME STATS'!AZ541+'GAME STATS'!AZ604+'GAME STATS'!AZ667+'GAME STATS'!AZ730+'GAME STATS'!AZ793+'GAME STATS'!AZ856+'GAME STATS'!AZ919+'GAME STATS'!AZ982+'GAME STATS'!AZ1045+'GAME STATS'!AZ1108+'GAME STATS'!AZ1171+'GAME STATS'!AZ1234+'GAME STATS'!AZ1297+'GAME STATS'!AZ1360+'GAME STATS'!AZ1423+'GAME STATS'!AZ1486+'GAME STATS'!AZ1549+'GAME STATS'!AZ1612+'GAME STATS'!AZ1675+'GAME STATS'!AZ1738+'GAME STATS'!AZ1801+'GAME STATS'!AZ1864+'GAME STATS'!AZ1927+'GAME STATS'!AZ1990+'GAME STATS'!AZ2053+'GAME STATS'!AZ2116+'GAME STATS'!AZ2179+'GAME STATS'!AZ2242+'GAME STATS'!AZ2305+'GAME STATS'!AZ2368+'GAME STATS'!AZ2431+'GAME STATS'!AZ2494+'GAME STATS'!AZ2557+'GAME STATS'!AZ2620+'GAME STATS'!AZ2683+'GAME STATS'!AZ2746+'GAME STATS'!AZ2809+'GAME STATS'!AZ2872+'GAME STATS'!AZ2935+'GAME STATS'!AZ2998+'GAME STATS'!AZ3061+'GAME STATS'!AZ3124</f>
        <v>0</v>
      </c>
      <c r="AZ35" s="731"/>
      <c r="BA35" s="741">
        <f>'GAME STATS'!BB37+'GAME STATS'!BB100+'GAME STATS'!BB163+'GAME STATS'!BB226+'GAME STATS'!BB289+'GAME STATS'!BB352+'GAME STATS'!BB415+'GAME STATS'!BB478+'GAME STATS'!BB541+'GAME STATS'!BB604+'GAME STATS'!BB667+'GAME STATS'!BB730+'GAME STATS'!BB793+'GAME STATS'!BB856+'GAME STATS'!BB919+'GAME STATS'!BB982+'GAME STATS'!BB1045+'GAME STATS'!BB1108+'GAME STATS'!BB1171+'GAME STATS'!BB1234+'GAME STATS'!BB1297+'GAME STATS'!BB1360+'GAME STATS'!BB1423+'GAME STATS'!BB1486+'GAME STATS'!BB1549+'GAME STATS'!BB1612+'GAME STATS'!BB1675+'GAME STATS'!BB1738+'GAME STATS'!BB1801+'GAME STATS'!BB1864+'GAME STATS'!BB1927+'GAME STATS'!BB1990+'GAME STATS'!BB2053+'GAME STATS'!BB2116+'GAME STATS'!BB2179+'GAME STATS'!BB2242+'GAME STATS'!BB2305+'GAME STATS'!BB2368+'GAME STATS'!BB2431+'GAME STATS'!BB2494+'GAME STATS'!BB2557+'GAME STATS'!BB2620+'GAME STATS'!BB2683+'GAME STATS'!BB2746+'GAME STATS'!BB2809+'GAME STATS'!BB2872+'GAME STATS'!BB2935+'GAME STATS'!BB2998+'GAME STATS'!BB3061+'GAME STATS'!BB3124</f>
        <v>0</v>
      </c>
      <c r="BB35" s="735"/>
      <c r="BC35" s="736">
        <f>IF(AY35=0,0,(BA35/AY35)*100)</f>
        <v>0</v>
      </c>
      <c r="BD35" s="737"/>
      <c r="BE35" s="729">
        <f>AA35+AG35+AM35+AY35</f>
        <v>0</v>
      </c>
      <c r="BF35" s="731"/>
      <c r="BG35" s="741">
        <f>AC35+AI35+AO35+BA35</f>
        <v>0</v>
      </c>
      <c r="BH35" s="735"/>
      <c r="BI35" s="736">
        <f>IF(BE35=0,0,(BG35/BE35)*100)</f>
        <v>0</v>
      </c>
      <c r="BJ35" s="737"/>
      <c r="BK35" s="909">
        <f>(AC35*2)+(AI35*2)+(AO35*3)+BA35</f>
        <v>0</v>
      </c>
      <c r="BL35" s="910"/>
      <c r="BM35" s="911"/>
      <c r="BN35" s="116"/>
      <c r="BO35" s="116"/>
    </row>
    <row r="36" spans="1:67" ht="24.95" customHeight="1">
      <c r="A36" s="116"/>
      <c r="B36" s="819"/>
      <c r="C36" s="768" t="str">
        <f>IF(ROSTER!D$34="","",ROSTER!D$34)</f>
        <v/>
      </c>
      <c r="D36" s="769"/>
      <c r="E36" s="770"/>
      <c r="F36" s="729"/>
      <c r="G36" s="730"/>
      <c r="H36" s="725"/>
      <c r="I36" s="726"/>
      <c r="J36" s="732"/>
      <c r="K36" s="729"/>
      <c r="L36" s="731"/>
      <c r="M36" s="741"/>
      <c r="N36" s="735"/>
      <c r="O36" s="924" t="s">
        <v>14</v>
      </c>
      <c r="P36" s="925"/>
      <c r="Q36" s="729"/>
      <c r="R36" s="731"/>
      <c r="S36" s="741"/>
      <c r="T36" s="730"/>
      <c r="U36" s="924" t="s">
        <v>14</v>
      </c>
      <c r="V36" s="925"/>
      <c r="W36" s="732"/>
      <c r="X36" s="732"/>
      <c r="Y36" s="723"/>
      <c r="Z36" s="724"/>
      <c r="AA36" s="729"/>
      <c r="AB36" s="731"/>
      <c r="AC36" s="734"/>
      <c r="AD36" s="735"/>
      <c r="AE36" s="736"/>
      <c r="AF36" s="737"/>
      <c r="AG36" s="729"/>
      <c r="AH36" s="731"/>
      <c r="AI36" s="741"/>
      <c r="AJ36" s="735"/>
      <c r="AK36" s="736"/>
      <c r="AL36" s="737"/>
      <c r="AM36" s="729"/>
      <c r="AN36" s="731"/>
      <c r="AO36" s="741"/>
      <c r="AP36" s="735"/>
      <c r="AQ36" s="736"/>
      <c r="AR36" s="737"/>
      <c r="AS36" s="729"/>
      <c r="AT36" s="731"/>
      <c r="AU36" s="741"/>
      <c r="AV36" s="735"/>
      <c r="AW36" s="736"/>
      <c r="AX36" s="737"/>
      <c r="AY36" s="729"/>
      <c r="AZ36" s="731"/>
      <c r="BA36" s="741"/>
      <c r="BB36" s="735"/>
      <c r="BC36" s="736"/>
      <c r="BD36" s="737"/>
      <c r="BE36" s="729"/>
      <c r="BF36" s="731"/>
      <c r="BG36" s="741"/>
      <c r="BH36" s="735"/>
      <c r="BI36" s="736"/>
      <c r="BJ36" s="737"/>
      <c r="BK36" s="909"/>
      <c r="BL36" s="910"/>
      <c r="BM36" s="911"/>
      <c r="BN36" s="116"/>
      <c r="BO36" s="116"/>
    </row>
    <row r="37" spans="1:67" ht="24.95" customHeight="1">
      <c r="A37" s="116"/>
      <c r="B37" s="818" t="str">
        <f>IF(ROSTER!B36="","",ROSTER!B36)</f>
        <v/>
      </c>
      <c r="C37" s="771" t="str">
        <f>IF(ROSTER!C$36="","",ROSTER!C$36)</f>
        <v/>
      </c>
      <c r="D37" s="772"/>
      <c r="E37" s="773"/>
      <c r="F37" s="729">
        <f>'GAME STATS'!F39+'GAME STATS'!F102+'GAME STATS'!F165+'GAME STATS'!F228+'GAME STATS'!F291+'GAME STATS'!F354+'GAME STATS'!F417+'GAME STATS'!F480+'GAME STATS'!F543+'GAME STATS'!F606+'GAME STATS'!F669+'GAME STATS'!F732+'GAME STATS'!F795+'GAME STATS'!F858+'GAME STATS'!F921+'GAME STATS'!F984+'GAME STATS'!F1047+'GAME STATS'!F1110+'GAME STATS'!F1173+'GAME STATS'!F1236+'GAME STATS'!F1299+'GAME STATS'!F1362+'GAME STATS'!F1425+'GAME STATS'!F1488+'GAME STATS'!F1551+'GAME STATS'!F1614+'GAME STATS'!F1677+'GAME STATS'!F1740+'GAME STATS'!F1803+'GAME STATS'!F1866+'GAME STATS'!F1929+'GAME STATS'!F1992+'GAME STATS'!F2055+'GAME STATS'!F2118+'GAME STATS'!F2181+'GAME STATS'!F2244+'GAME STATS'!F2307+'GAME STATS'!F2370+'GAME STATS'!F2433+'GAME STATS'!F2496+'GAME STATS'!F2559+'GAME STATS'!F2622+'GAME STATS'!F2685+'GAME STATS'!F2748+'GAME STATS'!F2811+'GAME STATS'!F2874+'GAME STATS'!F2937+'GAME STATS'!F3000+'GAME STATS'!F3063+'GAME STATS'!F3126</f>
        <v>0</v>
      </c>
      <c r="G37" s="730"/>
      <c r="H37" s="727">
        <f>'GAME STATS'!G39+'GAME STATS'!G102+'GAME STATS'!G165+'GAME STATS'!G228+'GAME STATS'!G291+'GAME STATS'!G354+'GAME STATS'!G417+'GAME STATS'!G480+'GAME STATS'!G543+'GAME STATS'!G606+'GAME STATS'!G669+'GAME STATS'!G732+'GAME STATS'!G795+'GAME STATS'!G858+'GAME STATS'!G921+'GAME STATS'!G984+'GAME STATS'!G1047+'GAME STATS'!G1110+'GAME STATS'!G1173+'GAME STATS'!G1236+'GAME STATS'!G1299+'GAME STATS'!G1362+'GAME STATS'!G1425+'GAME STATS'!G1488+'GAME STATS'!G1551+'GAME STATS'!G1614+'GAME STATS'!G1677+'GAME STATS'!G1740+'GAME STATS'!G1803+'GAME STATS'!G1866+'GAME STATS'!G1929+'GAME STATS'!G1992+'GAME STATS'!G2055+'GAME STATS'!G2118+'GAME STATS'!G2181+'GAME STATS'!G2244+'GAME STATS'!G2307+'GAME STATS'!G2370+'GAME STATS'!G2433+'GAME STATS'!G2496+'GAME STATS'!G2559+'GAME STATS'!G2622+'GAME STATS'!G2685+'GAME STATS'!G2748+'GAME STATS'!G2811+'GAME STATS'!G2874+'GAME STATS'!G2937+'GAME STATS'!G3000+'GAME STATS'!G3063+'GAME STATS'!G3126</f>
        <v>0</v>
      </c>
      <c r="I37" s="728"/>
      <c r="J37" s="732">
        <f>'GAME STATS'!H39+'GAME STATS'!H102+'GAME STATS'!H165+'GAME STATS'!H228+'GAME STATS'!H291+'GAME STATS'!H354+'GAME STATS'!H417+'GAME STATS'!H480+'GAME STATS'!H543+'GAME STATS'!H606+'GAME STATS'!H669+'GAME STATS'!H732+'GAME STATS'!H795+'GAME STATS'!H858+'GAME STATS'!H921+'GAME STATS'!H984+'GAME STATS'!H1047+'GAME STATS'!H1110+'GAME STATS'!H1173+'GAME STATS'!H1236+'GAME STATS'!H1299+'GAME STATS'!H1362+'GAME STATS'!H1425+'GAME STATS'!H1488+'GAME STATS'!H1551+'GAME STATS'!H1614+'GAME STATS'!H1677+'GAME STATS'!H1740+'GAME STATS'!H1803+'GAME STATS'!H1866+'GAME STATS'!H1929+'GAME STATS'!H1992+'GAME STATS'!H2055+'GAME STATS'!H2118+'GAME STATS'!H2181+'GAME STATS'!H2244+'GAME STATS'!H2307+'GAME STATS'!H2370+'GAME STATS'!H2433+'GAME STATS'!H2496+'GAME STATS'!H2559+'GAME STATS'!H2622+'GAME STATS'!H2685+'GAME STATS'!H2748+'GAME STATS'!H2811+'GAME STATS'!H2874+'GAME STATS'!H2937+'GAME STATS'!H3000+'GAME STATS'!H3063+'GAME STATS'!H3126</f>
        <v>0</v>
      </c>
      <c r="K37" s="729">
        <f>'GAME STATS'!J39+'GAME STATS'!J102+'GAME STATS'!J165+'GAME STATS'!J228+'GAME STATS'!J291+'GAME STATS'!J354+'GAME STATS'!J417+'GAME STATS'!J480+'GAME STATS'!J543+'GAME STATS'!J606+'GAME STATS'!J669+'GAME STATS'!J732+'GAME STATS'!J795+'GAME STATS'!J858+'GAME STATS'!J921+'GAME STATS'!J984+'GAME STATS'!J1047+'GAME STATS'!J1110+'GAME STATS'!J1173+'GAME STATS'!J1236+'GAME STATS'!J1299+'GAME STATS'!J1362+'GAME STATS'!J1425+'GAME STATS'!J1488+'GAME STATS'!J1551+'GAME STATS'!J1614+'GAME STATS'!J1677+'GAME STATS'!J1740+'GAME STATS'!J1803+'GAME STATS'!J1866+'GAME STATS'!J1929+'GAME STATS'!J1992+'GAME STATS'!J2055+'GAME STATS'!J2118+'GAME STATS'!J2181+'GAME STATS'!J2244+'GAME STATS'!J2307+'GAME STATS'!J2370+'GAME STATS'!J2433+'GAME STATS'!J2496+'GAME STATS'!J2559+'GAME STATS'!J2622+'GAME STATS'!J2685+'GAME STATS'!J2748+'GAME STATS'!J2811+'GAME STATS'!J2874+'GAME STATS'!J2937+'GAME STATS'!J3000+'GAME STATS'!J3063+'GAME STATS'!J3126</f>
        <v>0</v>
      </c>
      <c r="L37" s="731"/>
      <c r="M37" s="741">
        <f>'GAME STATS'!L39+'GAME STATS'!L102+'GAME STATS'!L165+'GAME STATS'!L228+'GAME STATS'!L291+'GAME STATS'!L354+'GAME STATS'!L417+'GAME STATS'!L480+'GAME STATS'!L543+'GAME STATS'!L606+'GAME STATS'!L669+'GAME STATS'!L732+'GAME STATS'!L795+'GAME STATS'!L858+'GAME STATS'!L921+'GAME STATS'!L984+'GAME STATS'!L1047+'GAME STATS'!L1110+'GAME STATS'!L1173+'GAME STATS'!L1236+'GAME STATS'!L1299+'GAME STATS'!L1362+'GAME STATS'!L1425+'GAME STATS'!L1488+'GAME STATS'!L1551+'GAME STATS'!L1614+'GAME STATS'!L1677+'GAME STATS'!L1740+'GAME STATS'!L1803+'GAME STATS'!L1866+'GAME STATS'!L1929+'GAME STATS'!L1992+'GAME STATS'!L2055+'GAME STATS'!L2118+'GAME STATS'!L2181+'GAME STATS'!L2244+'GAME STATS'!L2307+'GAME STATS'!L2370+'GAME STATS'!L2433+'GAME STATS'!L2496+'GAME STATS'!L2559+'GAME STATS'!L2622+'GAME STATS'!L2685+'GAME STATS'!L2748+'GAME STATS'!L2811+'GAME STATS'!L2874+'GAME STATS'!L2937+'GAME STATS'!L3000+'GAME STATS'!L3063+'GAME STATS'!L3126</f>
        <v>0</v>
      </c>
      <c r="N37" s="735"/>
      <c r="O37" s="924">
        <f>K37+M37</f>
        <v>0</v>
      </c>
      <c r="P37" s="925"/>
      <c r="Q37" s="729">
        <f>'GAME STATS'!P39+'GAME STATS'!P102+'GAME STATS'!P165+'GAME STATS'!P228+'GAME STATS'!P291+'GAME STATS'!P354+'GAME STATS'!P417+'GAME STATS'!P480+'GAME STATS'!P543+'GAME STATS'!P606+'GAME STATS'!P669+'GAME STATS'!P732+'GAME STATS'!P795+'GAME STATS'!P858+'GAME STATS'!P921+'GAME STATS'!P984+'GAME STATS'!P1047+'GAME STATS'!P1110+'GAME STATS'!P1173+'GAME STATS'!P1236+'GAME STATS'!P1299+'GAME STATS'!P1362+'GAME STATS'!P1425+'GAME STATS'!P1488+'GAME STATS'!P1551+'GAME STATS'!P1614+'GAME STATS'!P1677+'GAME STATS'!P1740+'GAME STATS'!P1803+'GAME STATS'!P1866+'GAME STATS'!P1929+'GAME STATS'!P1992+'GAME STATS'!P2055+'GAME STATS'!P2118+'GAME STATS'!P2181+'GAME STATS'!P2244+'GAME STATS'!P2307+'GAME STATS'!P2370+'GAME STATS'!P2433+'GAME STATS'!P2496+'GAME STATS'!P2559+'GAME STATS'!P2622+'GAME STATS'!P2685+'GAME STATS'!P2748+'GAME STATS'!P2811+'GAME STATS'!P2874+'GAME STATS'!P2937+'GAME STATS'!P3000+'GAME STATS'!P3063+'GAME STATS'!P3126</f>
        <v>0</v>
      </c>
      <c r="R37" s="731"/>
      <c r="S37" s="741">
        <f>'GAME STATS'!R39+'GAME STATS'!R102+'GAME STATS'!R165+'GAME STATS'!R228+'GAME STATS'!R291+'GAME STATS'!R354+'GAME STATS'!R417+'GAME STATS'!R480+'GAME STATS'!R543+'GAME STATS'!R606+'GAME STATS'!R669+'GAME STATS'!R732+'GAME STATS'!R795+'GAME STATS'!R858+'GAME STATS'!R921+'GAME STATS'!R984+'GAME STATS'!R1047+'GAME STATS'!R1110+'GAME STATS'!R1173+'GAME STATS'!R1236+'GAME STATS'!R1299+'GAME STATS'!R1362+'GAME STATS'!R1425+'GAME STATS'!R1488+'GAME STATS'!R1551+'GAME STATS'!R1614+'GAME STATS'!R1677+'GAME STATS'!R1740+'GAME STATS'!R1803+'GAME STATS'!R1866+'GAME STATS'!R1929+'GAME STATS'!R1992+'GAME STATS'!R2055+'GAME STATS'!R2118+'GAME STATS'!R2181+'GAME STATS'!R2244+'GAME STATS'!R2307+'GAME STATS'!R2370+'GAME STATS'!R2433+'GAME STATS'!R2496+'GAME STATS'!R2559+'GAME STATS'!R2622+'GAME STATS'!R2685+'GAME STATS'!R2748+'GAME STATS'!R2811+'GAME STATS'!R2874+'GAME STATS'!R2937+'GAME STATS'!R3000+'GAME STATS'!R3063+'GAME STATS'!R3126</f>
        <v>0</v>
      </c>
      <c r="T37" s="730"/>
      <c r="U37" s="924">
        <f t="shared" ref="U37:U54" si="12">S37-Q37</f>
        <v>0</v>
      </c>
      <c r="V37" s="925"/>
      <c r="W37" s="732">
        <f>'GAME STATS'!V39+'GAME STATS'!V102+'GAME STATS'!V165+'GAME STATS'!V228+'GAME STATS'!V291+'GAME STATS'!V354+'GAME STATS'!V417+'GAME STATS'!V480+'GAME STATS'!V543+'GAME STATS'!V606+'GAME STATS'!V669+'GAME STATS'!V732+'GAME STATS'!V795+'GAME STATS'!V858+'GAME STATS'!V921+'GAME STATS'!V984+'GAME STATS'!V1047+'GAME STATS'!V1110+'GAME STATS'!V1173+'GAME STATS'!V1236+'GAME STATS'!V1299+'GAME STATS'!V1362+'GAME STATS'!V1425+'GAME STATS'!V1488+'GAME STATS'!V1551+'GAME STATS'!V1614+'GAME STATS'!V1677+'GAME STATS'!U1740+'GAME STATS'!U1803+'GAME STATS'!U1866+'GAME STATS'!U1929+'GAME STATS'!U1992+'GAME STATS'!U2055+'GAME STATS'!U2118+'GAME STATS'!V2181+'GAME STATS'!V2244+'GAME STATS'!V2307+'GAME STATS'!V2370+'GAME STATS'!V2433+'GAME STATS'!V2496+'GAME STATS'!V2559+'GAME STATS'!V2622+'GAME STATS'!V2685+'GAME STATS'!V2748+'GAME STATS'!V2811+'GAME STATS'!V2874+'GAME STATS'!V2937+'GAME STATS'!V3000+'GAME STATS'!V3063+'GAME STATS'!V3126</f>
        <v>0</v>
      </c>
      <c r="X37" s="732">
        <f>'GAME STATS'!X39+'GAME STATS'!X102+'GAME STATS'!X165+'GAME STATS'!X228+'GAME STATS'!X291+'GAME STATS'!X354+'GAME STATS'!X417+'GAME STATS'!X480+'GAME STATS'!X543+'GAME STATS'!X606+'GAME STATS'!X669+'GAME STATS'!X732+'GAME STATS'!X795+'GAME STATS'!X858+'GAME STATS'!X921+'GAME STATS'!X984+'GAME STATS'!X1047+'GAME STATS'!X1110+'GAME STATS'!X1173+'GAME STATS'!X1236+'GAME STATS'!X1299+'GAME STATS'!X1362+'GAME STATS'!X1425+'GAME STATS'!X1488+'GAME STATS'!X1551+'GAME STATS'!X1614+'GAME STATS'!X1677+'GAME STATS'!V1740+'GAME STATS'!V1803+'GAME STATS'!V1866+'GAME STATS'!V1929+'GAME STATS'!V1992+'GAME STATS'!V2055+'GAME STATS'!V2118+'GAME STATS'!X2181+'GAME STATS'!X2244+'GAME STATS'!X2307+'GAME STATS'!X2370+'GAME STATS'!X2433+'GAME STATS'!X2496+'GAME STATS'!X2559+'GAME STATS'!X2622+'GAME STATS'!X2685+'GAME STATS'!X2748+'GAME STATS'!X2811+'GAME STATS'!X2874+'GAME STATS'!X2937+'GAME STATS'!X3000+'GAME STATS'!X3063+'GAME STATS'!X3126</f>
        <v>0</v>
      </c>
      <c r="Y37" s="727">
        <f>'GAME STATS'!Z39+'GAME STATS'!Z102+'GAME STATS'!Z165+'GAME STATS'!Z228+'GAME STATS'!Z291+'GAME STATS'!Z354+'GAME STATS'!Z417+'GAME STATS'!Z480+'GAME STATS'!Z543+'GAME STATS'!Z606+'GAME STATS'!Z669+'GAME STATS'!Z732+'GAME STATS'!Z795+'GAME STATS'!Z858+'GAME STATS'!Z921+'GAME STATS'!Z984+'GAME STATS'!Z1047+'GAME STATS'!Z1110+'GAME STATS'!Z1173+'GAME STATS'!Z1236+'GAME STATS'!Z1299+'GAME STATS'!Z1362+'GAME STATS'!Z1425+'GAME STATS'!Z1488+'GAME STATS'!Z1551+'GAME STATS'!Z1614+'GAME STATS'!Z1677+'GAME STATS'!W1740+'GAME STATS'!W1803+'GAME STATS'!W1866+'GAME STATS'!W1929+'GAME STATS'!W1992+'GAME STATS'!W2055+'GAME STATS'!W2118+'GAME STATS'!Z2181+'GAME STATS'!Z2244+'GAME STATS'!Z2307+'GAME STATS'!Z2370+'GAME STATS'!Z2433+'GAME STATS'!Z2496+'GAME STATS'!Z2559+'GAME STATS'!Z2622+'GAME STATS'!Z2685+'GAME STATS'!Z2748+'GAME STATS'!Z2811+'GAME STATS'!Z2874+'GAME STATS'!Z2937+'GAME STATS'!Z3000+'GAME STATS'!Z3063+'GAME STATS'!Z3126</f>
        <v>0</v>
      </c>
      <c r="Z37" s="728"/>
      <c r="AA37" s="729">
        <f>'GAME STATS'!AB39+'GAME STATS'!AB102+'GAME STATS'!AB165+'GAME STATS'!AB228+'GAME STATS'!AB291+'GAME STATS'!AB354+'GAME STATS'!AB417+'GAME STATS'!AB480+'GAME STATS'!AB543+'GAME STATS'!AB606+'GAME STATS'!AB669+'GAME STATS'!AB732+'GAME STATS'!AB795+'GAME STATS'!AB858+'GAME STATS'!AB921+'GAME STATS'!AB984+'GAME STATS'!AB1047+'GAME STATS'!AB1110+'GAME STATS'!AB1173+'GAME STATS'!AB1236+'GAME STATS'!AB1299+'GAME STATS'!AB1362+'GAME STATS'!AB1425+'GAME STATS'!AB1488+'GAME STATS'!AB1551+'GAME STATS'!AB1614+'GAME STATS'!AB1677+'GAME STATS'!AB1740+'GAME STATS'!AB1803+'GAME STATS'!AB1866+'GAME STATS'!AB1929+'GAME STATS'!AB1992+'GAME STATS'!AB2055+'GAME STATS'!AB2118+'GAME STATS'!AB2181+'GAME STATS'!AB2244+'GAME STATS'!AB2307+'GAME STATS'!AB2370+'GAME STATS'!AB2433+'GAME STATS'!AB2496+'GAME STATS'!AB2559+'GAME STATS'!AB2622+'GAME STATS'!AB2685+'GAME STATS'!AB2748+'GAME STATS'!AB2811+'GAME STATS'!AB2874+'GAME STATS'!AB2937+'GAME STATS'!AB3000+'GAME STATS'!AB3063+'GAME STATS'!AB3126</f>
        <v>0</v>
      </c>
      <c r="AB37" s="731"/>
      <c r="AC37" s="734">
        <f>'GAME STATS'!AD39+'GAME STATS'!AD102+'GAME STATS'!AD165+'GAME STATS'!AD228+'GAME STATS'!AD291+'GAME STATS'!AD354+'GAME STATS'!AD417+'GAME STATS'!AD480+'GAME STATS'!AD543+'GAME STATS'!AD606+'GAME STATS'!AD669+'GAME STATS'!AD732+'GAME STATS'!AD795+'GAME STATS'!AD858+'GAME STATS'!AD921+'GAME STATS'!AD984+'GAME STATS'!AD1047+'GAME STATS'!AD1110+'GAME STATS'!AD1173+'GAME STATS'!AD1236+'GAME STATS'!AD1299+'GAME STATS'!AD1362+'GAME STATS'!AD1425+'GAME STATS'!AD1488+'GAME STATS'!AD1551+'GAME STATS'!AD1614+'GAME STATS'!AD1677+'GAME STATS'!AD1740+'GAME STATS'!AD1803+'GAME STATS'!AD1866+'GAME STATS'!AD1929+'GAME STATS'!AD1992+'GAME STATS'!AD2055+'GAME STATS'!AD2118+'GAME STATS'!AD2181+'GAME STATS'!AD2244+'GAME STATS'!AD2307+'GAME STATS'!AD2370+'GAME STATS'!AD2433+'GAME STATS'!AD2496+'GAME STATS'!AD2559+'GAME STATS'!AD2622+'GAME STATS'!AD2685+'GAME STATS'!AD2748+'GAME STATS'!AD2811+'GAME STATS'!AD2874+'GAME STATS'!AD2937+'GAME STATS'!AD3000+'GAME STATS'!AD3063+'GAME STATS'!AD3126</f>
        <v>0</v>
      </c>
      <c r="AD37" s="735"/>
      <c r="AE37" s="736">
        <f>IF(AA37=0,0,(AC37/AA37)*100)</f>
        <v>0</v>
      </c>
      <c r="AF37" s="737"/>
      <c r="AG37" s="729">
        <f>'GAME STATS'!AH39+'GAME STATS'!AH102+'GAME STATS'!AH165+'GAME STATS'!AH228+'GAME STATS'!AH291+'GAME STATS'!AH354+'GAME STATS'!AH417+'GAME STATS'!AH480+'GAME STATS'!AH543+'GAME STATS'!AH606+'GAME STATS'!AH669+'GAME STATS'!AH732+'GAME STATS'!AH795+'GAME STATS'!AH858+'GAME STATS'!AH921+'GAME STATS'!AH984+'GAME STATS'!AH1047+'GAME STATS'!AH1110+'GAME STATS'!AH1173+'GAME STATS'!AH1236+'GAME STATS'!AH1299+'GAME STATS'!AH1362+'GAME STATS'!AH1425+'GAME STATS'!AH1488+'GAME STATS'!AH1551+'GAME STATS'!AH1614+'GAME STATS'!AH1677+'GAME STATS'!AH1740+'GAME STATS'!AH1803+'GAME STATS'!AH1866+'GAME STATS'!AH1929+'GAME STATS'!AH1992+'GAME STATS'!AH2055+'GAME STATS'!AH2118+'GAME STATS'!AH2181+'GAME STATS'!AH2244+'GAME STATS'!AH2307+'GAME STATS'!AH2370+'GAME STATS'!AH2433+'GAME STATS'!AH2496+'GAME STATS'!AH2559+'GAME STATS'!AH2622+'GAME STATS'!AH2685+'GAME STATS'!AH2748+'GAME STATS'!AH2811+'GAME STATS'!AH2874+'GAME STATS'!AH2937+'GAME STATS'!AH3000+'GAME STATS'!AH3063+'GAME STATS'!AH3126</f>
        <v>0</v>
      </c>
      <c r="AH37" s="731"/>
      <c r="AI37" s="741">
        <f>'GAME STATS'!AJ39+'GAME STATS'!AJ102+'GAME STATS'!AJ165+'GAME STATS'!AJ228+'GAME STATS'!AJ291+'GAME STATS'!AJ354+'GAME STATS'!AJ417+'GAME STATS'!AJ480+'GAME STATS'!AJ543+'GAME STATS'!AJ606+'GAME STATS'!AJ669+'GAME STATS'!AJ732+'GAME STATS'!AJ795+'GAME STATS'!AJ858+'GAME STATS'!AJ921+'GAME STATS'!AJ984+'GAME STATS'!AJ1047+'GAME STATS'!AJ1110+'GAME STATS'!AJ1173+'GAME STATS'!AJ1236+'GAME STATS'!AJ1299+'GAME STATS'!AJ1362+'GAME STATS'!AJ1425+'GAME STATS'!AJ1488+'GAME STATS'!AJ1551+'GAME STATS'!AJ1614+'GAME STATS'!AJ1677+'GAME STATS'!AJ1740+'GAME STATS'!AJ1803+'GAME STATS'!AJ1866+'GAME STATS'!AJ1929+'GAME STATS'!AJ1992+'GAME STATS'!AJ2055+'GAME STATS'!AJ2118+'GAME STATS'!AJ2181+'GAME STATS'!AJ2244+'GAME STATS'!AJ2307+'GAME STATS'!AJ2370+'GAME STATS'!AJ2433+'GAME STATS'!AJ2496+'GAME STATS'!AJ2559+'GAME STATS'!AJ2622+'GAME STATS'!AJ2685+'GAME STATS'!AJ2748+'GAME STATS'!AJ2811+'GAME STATS'!AJ2874+'GAME STATS'!AJ2937+'GAME STATS'!AJ3000+'GAME STATS'!AJ3063+'GAME STATS'!AJ3126</f>
        <v>0</v>
      </c>
      <c r="AJ37" s="735"/>
      <c r="AK37" s="736">
        <f>IF(AG37=0,0,(AI37/AG37)*100)</f>
        <v>0</v>
      </c>
      <c r="AL37" s="737"/>
      <c r="AM37" s="729">
        <f>'GAME STATS'!AN39+'GAME STATS'!AN102+'GAME STATS'!AN165+'GAME STATS'!AN228+'GAME STATS'!AN291+'GAME STATS'!AN354+'GAME STATS'!AN417+'GAME STATS'!AN480+'GAME STATS'!AN543+'GAME STATS'!AN606+'GAME STATS'!AN669+'GAME STATS'!AN732+'GAME STATS'!AN795+'GAME STATS'!AN858+'GAME STATS'!AN921+'GAME STATS'!AN984+'GAME STATS'!AN1047+'GAME STATS'!AN1110+'GAME STATS'!AN1173+'GAME STATS'!AN1236+'GAME STATS'!AN1299+'GAME STATS'!AN1362+'GAME STATS'!AN1425+'GAME STATS'!AN1488+'GAME STATS'!AN1551+'GAME STATS'!AN1614+'GAME STATS'!AN1677+'GAME STATS'!AN1740+'GAME STATS'!AN1803+'GAME STATS'!AN1866+'GAME STATS'!AN1929+'GAME STATS'!AN1992+'GAME STATS'!AN2055+'GAME STATS'!AN2118+'GAME STATS'!AN2181+'GAME STATS'!AN2244+'GAME STATS'!AN2307+'GAME STATS'!AN2370+'GAME STATS'!AN2433+'GAME STATS'!AN2496+'GAME STATS'!AN2559+'GAME STATS'!AN2622+'GAME STATS'!AN2685+'GAME STATS'!AN2748+'GAME STATS'!AN2811+'GAME STATS'!AN2874+'GAME STATS'!AN2937+'GAME STATS'!AN3000+'GAME STATS'!AN3063+'GAME STATS'!AN3126</f>
        <v>0</v>
      </c>
      <c r="AN37" s="731"/>
      <c r="AO37" s="741">
        <f>'GAME STATS'!AP39+'GAME STATS'!AP102+'GAME STATS'!AP165+'GAME STATS'!AP228+'GAME STATS'!AP291+'GAME STATS'!AP354+'GAME STATS'!AP417+'GAME STATS'!AP480+'GAME STATS'!AP543+'GAME STATS'!AP606+'GAME STATS'!AP669+'GAME STATS'!AP732+'GAME STATS'!AP795+'GAME STATS'!AP858+'GAME STATS'!AP921+'GAME STATS'!AP984+'GAME STATS'!AP1047+'GAME STATS'!AP1110+'GAME STATS'!AP1173+'GAME STATS'!AP1236+'GAME STATS'!AP1299+'GAME STATS'!AP1362+'GAME STATS'!AP1425+'GAME STATS'!AP1488+'GAME STATS'!AP1551+'GAME STATS'!AP1614+'GAME STATS'!AP1677+'GAME STATS'!AP1740+'GAME STATS'!AP1803+'GAME STATS'!AP1866+'GAME STATS'!AP1929+'GAME STATS'!AP1992+'GAME STATS'!AP2055+'GAME STATS'!AP2118+'GAME STATS'!AP2181+'GAME STATS'!AP2244+'GAME STATS'!AP2307+'GAME STATS'!AP2370+'GAME STATS'!AP2433+'GAME STATS'!AP2496+'GAME STATS'!AP2559+'GAME STATS'!AP2622+'GAME STATS'!AP2685+'GAME STATS'!AP2748+'GAME STATS'!AP2811+'GAME STATS'!AP2874+'GAME STATS'!AP2937+'GAME STATS'!AP3000+'GAME STATS'!AP3063+'GAME STATS'!AP3126</f>
        <v>0</v>
      </c>
      <c r="AP37" s="735"/>
      <c r="AQ37" s="736">
        <f>IF(AM37=0,0,(AO37/AM37)*100)</f>
        <v>0</v>
      </c>
      <c r="AR37" s="737"/>
      <c r="AS37" s="729">
        <f>AA37+AG37+AM37</f>
        <v>0</v>
      </c>
      <c r="AT37" s="731"/>
      <c r="AU37" s="741">
        <f>AC37+AI37+AO37</f>
        <v>0</v>
      </c>
      <c r="AV37" s="735"/>
      <c r="AW37" s="736">
        <f>IF(AS37=0,0,(AU37/AS37)*100)</f>
        <v>0</v>
      </c>
      <c r="AX37" s="737"/>
      <c r="AY37" s="729">
        <f>'GAME STATS'!AZ39+'GAME STATS'!AZ102+'GAME STATS'!AZ165+'GAME STATS'!AZ228+'GAME STATS'!AZ291+'GAME STATS'!AZ354+'GAME STATS'!AZ417+'GAME STATS'!AZ480+'GAME STATS'!AZ543+'GAME STATS'!AZ606+'GAME STATS'!AZ669+'GAME STATS'!AZ732+'GAME STATS'!AZ795+'GAME STATS'!AZ858+'GAME STATS'!AZ921+'GAME STATS'!AZ984+'GAME STATS'!AZ1047+'GAME STATS'!AZ1110+'GAME STATS'!AZ1173+'GAME STATS'!AZ1236+'GAME STATS'!AZ1299+'GAME STATS'!AZ1362+'GAME STATS'!AZ1425+'GAME STATS'!AZ1488+'GAME STATS'!AZ1551+'GAME STATS'!AZ1614+'GAME STATS'!AZ1677+'GAME STATS'!AZ1740+'GAME STATS'!AZ1803+'GAME STATS'!AZ1866+'GAME STATS'!AZ1929+'GAME STATS'!AZ1992+'GAME STATS'!AZ2055+'GAME STATS'!AZ2118+'GAME STATS'!AZ2181+'GAME STATS'!AZ2244+'GAME STATS'!AZ2307+'GAME STATS'!AZ2370+'GAME STATS'!AZ2433+'GAME STATS'!AZ2496+'GAME STATS'!AZ2559+'GAME STATS'!AZ2622+'GAME STATS'!AZ2685+'GAME STATS'!AZ2748+'GAME STATS'!AZ2811+'GAME STATS'!AZ2874+'GAME STATS'!AZ2937+'GAME STATS'!AZ3000+'GAME STATS'!AZ3063+'GAME STATS'!AZ3126</f>
        <v>0</v>
      </c>
      <c r="AZ37" s="731"/>
      <c r="BA37" s="741">
        <f>'GAME STATS'!BB39+'GAME STATS'!BB102+'GAME STATS'!BB165+'GAME STATS'!BB228+'GAME STATS'!BB291+'GAME STATS'!BB354+'GAME STATS'!BB417+'GAME STATS'!BB480+'GAME STATS'!BB543+'GAME STATS'!BB606+'GAME STATS'!BB669+'GAME STATS'!BB732+'GAME STATS'!BB795+'GAME STATS'!BB858+'GAME STATS'!BB921+'GAME STATS'!BB984+'GAME STATS'!BB1047+'GAME STATS'!BB1110+'GAME STATS'!BB1173+'GAME STATS'!BB1236+'GAME STATS'!BB1299+'GAME STATS'!BB1362+'GAME STATS'!BB1425+'GAME STATS'!BB1488+'GAME STATS'!BB1551+'GAME STATS'!BB1614+'GAME STATS'!BB1677+'GAME STATS'!BB1740+'GAME STATS'!BB1803+'GAME STATS'!BB1866+'GAME STATS'!BB1929+'GAME STATS'!BB1992+'GAME STATS'!BB2055+'GAME STATS'!BB2118+'GAME STATS'!BB2181+'GAME STATS'!BB2244+'GAME STATS'!BB2307+'GAME STATS'!BB2370+'GAME STATS'!BB2433+'GAME STATS'!BB2496+'GAME STATS'!BB2559+'GAME STATS'!BB2622+'GAME STATS'!BB2685+'GAME STATS'!BB2748+'GAME STATS'!BB2811+'GAME STATS'!BB2874+'GAME STATS'!BB2937+'GAME STATS'!BB3000+'GAME STATS'!BB3063+'GAME STATS'!BB3126</f>
        <v>0</v>
      </c>
      <c r="BB37" s="735"/>
      <c r="BC37" s="736">
        <f>IF(AY37=0,0,(BA37/AY37)*100)</f>
        <v>0</v>
      </c>
      <c r="BD37" s="737"/>
      <c r="BE37" s="729">
        <f>AA37+AG37+AM37+AY37</f>
        <v>0</v>
      </c>
      <c r="BF37" s="731"/>
      <c r="BG37" s="741">
        <f>AC37+AI37+AO37+BA37</f>
        <v>0</v>
      </c>
      <c r="BH37" s="735"/>
      <c r="BI37" s="736">
        <f>IF(BE37=0,0,(BG37/BE37)*100)</f>
        <v>0</v>
      </c>
      <c r="BJ37" s="737"/>
      <c r="BK37" s="909">
        <f>(AC37*2)+(AI37*2)+(AO37*3)+BA37</f>
        <v>0</v>
      </c>
      <c r="BL37" s="910"/>
      <c r="BM37" s="911"/>
      <c r="BN37" s="116"/>
      <c r="BO37" s="116"/>
    </row>
    <row r="38" spans="1:67" ht="24.95" customHeight="1">
      <c r="A38" s="116"/>
      <c r="B38" s="819"/>
      <c r="C38" s="768" t="str">
        <f>IF(ROSTER!D$36="","",ROSTER!D$36)</f>
        <v/>
      </c>
      <c r="D38" s="769"/>
      <c r="E38" s="770"/>
      <c r="F38" s="729"/>
      <c r="G38" s="730"/>
      <c r="H38" s="725"/>
      <c r="I38" s="726"/>
      <c r="J38" s="732"/>
      <c r="K38" s="729"/>
      <c r="L38" s="731"/>
      <c r="M38" s="741"/>
      <c r="N38" s="735"/>
      <c r="O38" s="924" t="s">
        <v>14</v>
      </c>
      <c r="P38" s="925"/>
      <c r="Q38" s="729"/>
      <c r="R38" s="731"/>
      <c r="S38" s="741"/>
      <c r="T38" s="730"/>
      <c r="U38" s="924" t="s">
        <v>14</v>
      </c>
      <c r="V38" s="925"/>
      <c r="W38" s="732"/>
      <c r="X38" s="732"/>
      <c r="Y38" s="723"/>
      <c r="Z38" s="724"/>
      <c r="AA38" s="729"/>
      <c r="AB38" s="731"/>
      <c r="AC38" s="734"/>
      <c r="AD38" s="735"/>
      <c r="AE38" s="736"/>
      <c r="AF38" s="737"/>
      <c r="AG38" s="729"/>
      <c r="AH38" s="731"/>
      <c r="AI38" s="741"/>
      <c r="AJ38" s="735"/>
      <c r="AK38" s="736"/>
      <c r="AL38" s="737"/>
      <c r="AM38" s="729"/>
      <c r="AN38" s="731"/>
      <c r="AO38" s="741"/>
      <c r="AP38" s="735"/>
      <c r="AQ38" s="736"/>
      <c r="AR38" s="737"/>
      <c r="AS38" s="729"/>
      <c r="AT38" s="731"/>
      <c r="AU38" s="741"/>
      <c r="AV38" s="735"/>
      <c r="AW38" s="736"/>
      <c r="AX38" s="737"/>
      <c r="AY38" s="729"/>
      <c r="AZ38" s="731"/>
      <c r="BA38" s="741"/>
      <c r="BB38" s="735"/>
      <c r="BC38" s="736"/>
      <c r="BD38" s="737"/>
      <c r="BE38" s="729"/>
      <c r="BF38" s="731"/>
      <c r="BG38" s="741"/>
      <c r="BH38" s="735"/>
      <c r="BI38" s="736"/>
      <c r="BJ38" s="737"/>
      <c r="BK38" s="909"/>
      <c r="BL38" s="910"/>
      <c r="BM38" s="911"/>
      <c r="BN38" s="116"/>
      <c r="BO38" s="116"/>
    </row>
    <row r="39" spans="1:67" ht="24.95" customHeight="1">
      <c r="A39" s="116"/>
      <c r="B39" s="818" t="str">
        <f>IF(ROSTER!B38="","",ROSTER!B38)</f>
        <v/>
      </c>
      <c r="C39" s="771" t="str">
        <f>IF(ROSTER!C$38="","",ROSTER!C$38)</f>
        <v/>
      </c>
      <c r="D39" s="772"/>
      <c r="E39" s="773"/>
      <c r="F39" s="729">
        <f>'GAME STATS'!F41+'GAME STATS'!F104+'GAME STATS'!F167+'GAME STATS'!F230+'GAME STATS'!F293+'GAME STATS'!F356+'GAME STATS'!F419+'GAME STATS'!F482+'GAME STATS'!F545+'GAME STATS'!F608+'GAME STATS'!F671+'GAME STATS'!F734+'GAME STATS'!F797+'GAME STATS'!F860+'GAME STATS'!F923+'GAME STATS'!F986+'GAME STATS'!F1049+'GAME STATS'!F1112+'GAME STATS'!F1175+'GAME STATS'!F1238+'GAME STATS'!F1301+'GAME STATS'!F1364+'GAME STATS'!F1427+'GAME STATS'!F1490+'GAME STATS'!F1553+'GAME STATS'!F1616+'GAME STATS'!F1679+'GAME STATS'!F1742+'GAME STATS'!F1805+'GAME STATS'!F1868+'GAME STATS'!F1931+'GAME STATS'!F1994+'GAME STATS'!F2057+'GAME STATS'!F2120+'GAME STATS'!F2183+'GAME STATS'!F2246+'GAME STATS'!F2309+'GAME STATS'!F2372+'GAME STATS'!F2435+'GAME STATS'!F2498+'GAME STATS'!F2561+'GAME STATS'!F2624+'GAME STATS'!F2687+'GAME STATS'!F2750+'GAME STATS'!F2813+'GAME STATS'!F2876+'GAME STATS'!F2939+'GAME STATS'!F3002+'GAME STATS'!F3065+'GAME STATS'!F3128</f>
        <v>0</v>
      </c>
      <c r="G39" s="730"/>
      <c r="H39" s="727">
        <f>'GAME STATS'!G41+'GAME STATS'!G104+'GAME STATS'!G167+'GAME STATS'!G230+'GAME STATS'!G293+'GAME STATS'!G356+'GAME STATS'!G419+'GAME STATS'!G482+'GAME STATS'!G545+'GAME STATS'!G608+'GAME STATS'!G671+'GAME STATS'!G734+'GAME STATS'!G797+'GAME STATS'!G860+'GAME STATS'!G923+'GAME STATS'!G986+'GAME STATS'!G1049+'GAME STATS'!G1112+'GAME STATS'!G1175+'GAME STATS'!G1238+'GAME STATS'!G1301+'GAME STATS'!G1364+'GAME STATS'!G1427+'GAME STATS'!G1490+'GAME STATS'!G1553+'GAME STATS'!G1616+'GAME STATS'!G1679+'GAME STATS'!G1742+'GAME STATS'!G1805+'GAME STATS'!G1868+'GAME STATS'!G1931+'GAME STATS'!G1994+'GAME STATS'!G2057+'GAME STATS'!G2120+'GAME STATS'!G2183+'GAME STATS'!G2246+'GAME STATS'!G2309+'GAME STATS'!G2372+'GAME STATS'!G2435+'GAME STATS'!G2498+'GAME STATS'!G2561+'GAME STATS'!G2624+'GAME STATS'!G2687+'GAME STATS'!G2750+'GAME STATS'!G2813+'GAME STATS'!G2876+'GAME STATS'!G2939+'GAME STATS'!G3002+'GAME STATS'!G3065+'GAME STATS'!G3128</f>
        <v>0</v>
      </c>
      <c r="I39" s="728"/>
      <c r="J39" s="732">
        <f>'GAME STATS'!H41+'GAME STATS'!H104+'GAME STATS'!H167+'GAME STATS'!H230+'GAME STATS'!H293+'GAME STATS'!H356+'GAME STATS'!H419+'GAME STATS'!H482+'GAME STATS'!H545+'GAME STATS'!H608+'GAME STATS'!H671+'GAME STATS'!H734+'GAME STATS'!H797+'GAME STATS'!H860+'GAME STATS'!H923+'GAME STATS'!H986+'GAME STATS'!H1049+'GAME STATS'!H1112+'GAME STATS'!H1175+'GAME STATS'!H1238+'GAME STATS'!H1301+'GAME STATS'!H1364+'GAME STATS'!H1427+'GAME STATS'!H1490+'GAME STATS'!H1553+'GAME STATS'!H1616+'GAME STATS'!H1679+'GAME STATS'!H1742+'GAME STATS'!H1805+'GAME STATS'!H1868+'GAME STATS'!H1931+'GAME STATS'!H1994+'GAME STATS'!H2057+'GAME STATS'!H2120+'GAME STATS'!H2183+'GAME STATS'!H2246+'GAME STATS'!H2309+'GAME STATS'!H2372+'GAME STATS'!H2435+'GAME STATS'!H2498+'GAME STATS'!H2561+'GAME STATS'!H2624+'GAME STATS'!H2687+'GAME STATS'!H2750+'GAME STATS'!H2813+'GAME STATS'!H2876+'GAME STATS'!H2939+'GAME STATS'!H3002+'GAME STATS'!H3065+'GAME STATS'!H3128</f>
        <v>0</v>
      </c>
      <c r="K39" s="729">
        <f>'GAME STATS'!J41+'GAME STATS'!J104+'GAME STATS'!J167+'GAME STATS'!J230+'GAME STATS'!J293+'GAME STATS'!J356+'GAME STATS'!J419+'GAME STATS'!J482+'GAME STATS'!J545+'GAME STATS'!J608+'GAME STATS'!J671+'GAME STATS'!J734+'GAME STATS'!J797+'GAME STATS'!J860+'GAME STATS'!J923+'GAME STATS'!J986+'GAME STATS'!J1049+'GAME STATS'!J1112+'GAME STATS'!J1175+'GAME STATS'!J1238+'GAME STATS'!J1301+'GAME STATS'!J1364+'GAME STATS'!J1427+'GAME STATS'!J1490+'GAME STATS'!J1553+'GAME STATS'!J1616+'GAME STATS'!J1679+'GAME STATS'!J1742+'GAME STATS'!J1805+'GAME STATS'!J1868+'GAME STATS'!J1931+'GAME STATS'!J1994+'GAME STATS'!J2057+'GAME STATS'!J2120+'GAME STATS'!J2183+'GAME STATS'!J2246+'GAME STATS'!J2309+'GAME STATS'!J2372+'GAME STATS'!J2435+'GAME STATS'!J2498+'GAME STATS'!J2561+'GAME STATS'!J2624+'GAME STATS'!J2687+'GAME STATS'!J2750+'GAME STATS'!J2813+'GAME STATS'!J2876+'GAME STATS'!J2939+'GAME STATS'!J3002+'GAME STATS'!J3065+'GAME STATS'!J3128</f>
        <v>0</v>
      </c>
      <c r="L39" s="731"/>
      <c r="M39" s="741">
        <f>'GAME STATS'!L41+'GAME STATS'!L104+'GAME STATS'!L167+'GAME STATS'!L230+'GAME STATS'!L293+'GAME STATS'!L356+'GAME STATS'!L419+'GAME STATS'!L482+'GAME STATS'!L545+'GAME STATS'!L608+'GAME STATS'!L671+'GAME STATS'!L734+'GAME STATS'!L797+'GAME STATS'!L860+'GAME STATS'!L923+'GAME STATS'!L986+'GAME STATS'!L1049+'GAME STATS'!L1112+'GAME STATS'!L1175+'GAME STATS'!L1238+'GAME STATS'!L1301+'GAME STATS'!L1364+'GAME STATS'!L1427+'GAME STATS'!L1490+'GAME STATS'!L1553+'GAME STATS'!L1616+'GAME STATS'!L1679+'GAME STATS'!L1742+'GAME STATS'!L1805+'GAME STATS'!L1868+'GAME STATS'!L1931+'GAME STATS'!L1994+'GAME STATS'!L2057+'GAME STATS'!L2120+'GAME STATS'!L2183+'GAME STATS'!L2246+'GAME STATS'!L2309+'GAME STATS'!L2372+'GAME STATS'!L2435+'GAME STATS'!L2498+'GAME STATS'!L2561+'GAME STATS'!L2624+'GAME STATS'!L2687+'GAME STATS'!L2750+'GAME STATS'!L2813+'GAME STATS'!L2876+'GAME STATS'!L2939+'GAME STATS'!L3002+'GAME STATS'!L3065+'GAME STATS'!L3128</f>
        <v>0</v>
      </c>
      <c r="N39" s="735"/>
      <c r="O39" s="924">
        <f>K39+M39</f>
        <v>0</v>
      </c>
      <c r="P39" s="925"/>
      <c r="Q39" s="729">
        <f>'GAME STATS'!P41+'GAME STATS'!P104+'GAME STATS'!P167+'GAME STATS'!P230+'GAME STATS'!P293+'GAME STATS'!P356+'GAME STATS'!P419+'GAME STATS'!P482+'GAME STATS'!P545+'GAME STATS'!P608+'GAME STATS'!P671+'GAME STATS'!P734+'GAME STATS'!P797+'GAME STATS'!P860+'GAME STATS'!P923+'GAME STATS'!P986+'GAME STATS'!P1049+'GAME STATS'!P1112+'GAME STATS'!P1175+'GAME STATS'!P1238+'GAME STATS'!P1301+'GAME STATS'!P1364+'GAME STATS'!P1427+'GAME STATS'!P1490+'GAME STATS'!P1553+'GAME STATS'!P1616+'GAME STATS'!P1679+'GAME STATS'!P1742+'GAME STATS'!P1805+'GAME STATS'!P1868+'GAME STATS'!P1931+'GAME STATS'!P1994+'GAME STATS'!P2057+'GAME STATS'!P2120+'GAME STATS'!P2183+'GAME STATS'!P2246+'GAME STATS'!P2309+'GAME STATS'!P2372+'GAME STATS'!P2435+'GAME STATS'!P2498+'GAME STATS'!P2561+'GAME STATS'!P2624+'GAME STATS'!P2687+'GAME STATS'!P2750+'GAME STATS'!P2813+'GAME STATS'!P2876+'GAME STATS'!P2939+'GAME STATS'!P3002+'GAME STATS'!P3065+'GAME STATS'!P3128</f>
        <v>0</v>
      </c>
      <c r="R39" s="731"/>
      <c r="S39" s="741">
        <f>'GAME STATS'!R41+'GAME STATS'!R104+'GAME STATS'!R167+'GAME STATS'!R230+'GAME STATS'!R293+'GAME STATS'!R356+'GAME STATS'!R419+'GAME STATS'!R482+'GAME STATS'!R545+'GAME STATS'!R608+'GAME STATS'!R671+'GAME STATS'!R734+'GAME STATS'!R797+'GAME STATS'!R860+'GAME STATS'!R923+'GAME STATS'!R986+'GAME STATS'!R1049+'GAME STATS'!R1112+'GAME STATS'!R1175+'GAME STATS'!R1238+'GAME STATS'!R1301+'GAME STATS'!R1364+'GAME STATS'!R1427+'GAME STATS'!R1490+'GAME STATS'!R1553+'GAME STATS'!R1616+'GAME STATS'!R1679+'GAME STATS'!R1742+'GAME STATS'!R1805+'GAME STATS'!R1868+'GAME STATS'!R1931+'GAME STATS'!R1994+'GAME STATS'!R2057+'GAME STATS'!R2120+'GAME STATS'!R2183+'GAME STATS'!R2246+'GAME STATS'!R2309+'GAME STATS'!R2372+'GAME STATS'!R2435+'GAME STATS'!R2498+'GAME STATS'!R2561+'GAME STATS'!R2624+'GAME STATS'!R2687+'GAME STATS'!R2750+'GAME STATS'!R2813+'GAME STATS'!R2876+'GAME STATS'!R2939+'GAME STATS'!R3002+'GAME STATS'!R3065+'GAME STATS'!R3128</f>
        <v>0</v>
      </c>
      <c r="T39" s="730"/>
      <c r="U39" s="924">
        <f t="shared" ref="U39:U54" si="13">S39-Q39</f>
        <v>0</v>
      </c>
      <c r="V39" s="925"/>
      <c r="W39" s="732">
        <f>'GAME STATS'!V41+'GAME STATS'!V104+'GAME STATS'!V167+'GAME STATS'!V230+'GAME STATS'!V293+'GAME STATS'!V356+'GAME STATS'!V419+'GAME STATS'!V482+'GAME STATS'!V545+'GAME STATS'!V608+'GAME STATS'!V671+'GAME STATS'!V734+'GAME STATS'!V797+'GAME STATS'!V860+'GAME STATS'!V923+'GAME STATS'!V986+'GAME STATS'!V1049+'GAME STATS'!V1112+'GAME STATS'!V1175+'GAME STATS'!V1238+'GAME STATS'!V1301+'GAME STATS'!V1364+'GAME STATS'!V1427+'GAME STATS'!V1490+'GAME STATS'!V1553+'GAME STATS'!V1616+'GAME STATS'!V1679+'GAME STATS'!U1742+'GAME STATS'!U1805+'GAME STATS'!U1868+'GAME STATS'!U1931+'GAME STATS'!U1994+'GAME STATS'!U2057+'GAME STATS'!U2120+'GAME STATS'!V2183+'GAME STATS'!V2246+'GAME STATS'!V2309+'GAME STATS'!V2372+'GAME STATS'!V2435+'GAME STATS'!V2498+'GAME STATS'!V2561+'GAME STATS'!V2624+'GAME STATS'!V2687+'GAME STATS'!V2750+'GAME STATS'!V2813+'GAME STATS'!V2876+'GAME STATS'!V2939+'GAME STATS'!V3002+'GAME STATS'!V3065+'GAME STATS'!V3128</f>
        <v>0</v>
      </c>
      <c r="X39" s="732">
        <f>'GAME STATS'!X41+'GAME STATS'!X104+'GAME STATS'!X167+'GAME STATS'!X230+'GAME STATS'!X293+'GAME STATS'!X356+'GAME STATS'!X419+'GAME STATS'!X482+'GAME STATS'!X545+'GAME STATS'!X608+'GAME STATS'!X671+'GAME STATS'!X734+'GAME STATS'!X797+'GAME STATS'!X860+'GAME STATS'!X923+'GAME STATS'!X986+'GAME STATS'!X1049+'GAME STATS'!X1112+'GAME STATS'!X1175+'GAME STATS'!X1238+'GAME STATS'!X1301+'GAME STATS'!X1364+'GAME STATS'!X1427+'GAME STATS'!X1490+'GAME STATS'!X1553+'GAME STATS'!X1616+'GAME STATS'!X1679+'GAME STATS'!V1742+'GAME STATS'!V1805+'GAME STATS'!V1868+'GAME STATS'!V1931+'GAME STATS'!V1994+'GAME STATS'!V2057+'GAME STATS'!V2120+'GAME STATS'!X2183+'GAME STATS'!X2246+'GAME STATS'!X2309+'GAME STATS'!X2372+'GAME STATS'!X2435+'GAME STATS'!X2498+'GAME STATS'!X2561+'GAME STATS'!X2624+'GAME STATS'!X2687+'GAME STATS'!X2750+'GAME STATS'!X2813+'GAME STATS'!X2876+'GAME STATS'!X2939+'GAME STATS'!X3002+'GAME STATS'!X3065+'GAME STATS'!X3128</f>
        <v>0</v>
      </c>
      <c r="Y39" s="727">
        <f>'GAME STATS'!Z41+'GAME STATS'!Z104+'GAME STATS'!Z167+'GAME STATS'!Z230+'GAME STATS'!Z293+'GAME STATS'!Z356+'GAME STATS'!Z419+'GAME STATS'!Z482+'GAME STATS'!Z545+'GAME STATS'!Z608+'GAME STATS'!Z671+'GAME STATS'!Z734+'GAME STATS'!Z797+'GAME STATS'!Z860+'GAME STATS'!Z923+'GAME STATS'!Z986+'GAME STATS'!Z1049+'GAME STATS'!Z1112+'GAME STATS'!Z1175+'GAME STATS'!Z1238+'GAME STATS'!Z1301+'GAME STATS'!Z1364+'GAME STATS'!Z1427+'GAME STATS'!Z1490+'GAME STATS'!Z1553+'GAME STATS'!Z1616+'GAME STATS'!Z1679+'GAME STATS'!W1742+'GAME STATS'!W1805+'GAME STATS'!W1868+'GAME STATS'!W1931+'GAME STATS'!W1994+'GAME STATS'!W2057+'GAME STATS'!W2120+'GAME STATS'!Z2183+'GAME STATS'!Z2246+'GAME STATS'!Z2309+'GAME STATS'!Z2372+'GAME STATS'!Z2435+'GAME STATS'!Z2498+'GAME STATS'!Z2561+'GAME STATS'!Z2624+'GAME STATS'!Z2687+'GAME STATS'!Z2750+'GAME STATS'!Z2813+'GAME STATS'!Z2876+'GAME STATS'!Z2939+'GAME STATS'!Z3002+'GAME STATS'!Z3065+'GAME STATS'!Z3128</f>
        <v>0</v>
      </c>
      <c r="Z39" s="728"/>
      <c r="AA39" s="729">
        <f>'GAME STATS'!AB41+'GAME STATS'!AB104+'GAME STATS'!AB167+'GAME STATS'!AB230+'GAME STATS'!AB293+'GAME STATS'!AB356+'GAME STATS'!AB419+'GAME STATS'!AB482+'GAME STATS'!AB545+'GAME STATS'!AB608+'GAME STATS'!AB671+'GAME STATS'!AB734+'GAME STATS'!AB797+'GAME STATS'!AB860+'GAME STATS'!AB923+'GAME STATS'!AB986+'GAME STATS'!AB1049+'GAME STATS'!AB1112+'GAME STATS'!AB1175+'GAME STATS'!AB1238+'GAME STATS'!AB1301+'GAME STATS'!AB1364+'GAME STATS'!AB1427+'GAME STATS'!AB1490+'GAME STATS'!AB1553+'GAME STATS'!AB1616+'GAME STATS'!AB1679+'GAME STATS'!AB1742+'GAME STATS'!AB1805+'GAME STATS'!AB1868+'GAME STATS'!AB1931+'GAME STATS'!AB1994+'GAME STATS'!AB2057+'GAME STATS'!AB2120+'GAME STATS'!AB2183+'GAME STATS'!AB2246+'GAME STATS'!AB2309+'GAME STATS'!AB2372+'GAME STATS'!AB2435+'GAME STATS'!AB2498+'GAME STATS'!AB2561+'GAME STATS'!AB2624+'GAME STATS'!AB2687+'GAME STATS'!AB2750+'GAME STATS'!AB2813+'GAME STATS'!AB2876+'GAME STATS'!AB2939+'GAME STATS'!AB3002+'GAME STATS'!AB3065+'GAME STATS'!AB3128</f>
        <v>0</v>
      </c>
      <c r="AB39" s="731"/>
      <c r="AC39" s="734">
        <f>'GAME STATS'!AD41+'GAME STATS'!AD104+'GAME STATS'!AD167+'GAME STATS'!AD230+'GAME STATS'!AD293+'GAME STATS'!AD356+'GAME STATS'!AD419+'GAME STATS'!AD482+'GAME STATS'!AD545+'GAME STATS'!AD608+'GAME STATS'!AD671+'GAME STATS'!AD734+'GAME STATS'!AD797+'GAME STATS'!AD860+'GAME STATS'!AD923+'GAME STATS'!AD986+'GAME STATS'!AD1049+'GAME STATS'!AD1112+'GAME STATS'!AD1175+'GAME STATS'!AD1238+'GAME STATS'!AD1301+'GAME STATS'!AD1364+'GAME STATS'!AD1427+'GAME STATS'!AD1490+'GAME STATS'!AD1553+'GAME STATS'!AD1616+'GAME STATS'!AD1679+'GAME STATS'!AD1742+'GAME STATS'!AD1805+'GAME STATS'!AD1868+'GAME STATS'!AD1931+'GAME STATS'!AD1994+'GAME STATS'!AD2057+'GAME STATS'!AD2120+'GAME STATS'!AD2183+'GAME STATS'!AD2246+'GAME STATS'!AD2309+'GAME STATS'!AD2372+'GAME STATS'!AD2435+'GAME STATS'!AD2498+'GAME STATS'!AD2561+'GAME STATS'!AD2624+'GAME STATS'!AD2687+'GAME STATS'!AD2750+'GAME STATS'!AD2813+'GAME STATS'!AD2876+'GAME STATS'!AD2939+'GAME STATS'!AD3002+'GAME STATS'!AD3065+'GAME STATS'!AD3128</f>
        <v>0</v>
      </c>
      <c r="AD39" s="735"/>
      <c r="AE39" s="736">
        <f>IF(AA39=0,0,(AC39/AA39)*100)</f>
        <v>0</v>
      </c>
      <c r="AF39" s="737"/>
      <c r="AG39" s="729">
        <f>'GAME STATS'!AH41+'GAME STATS'!AH104+'GAME STATS'!AH167+'GAME STATS'!AH230+'GAME STATS'!AH293+'GAME STATS'!AH356+'GAME STATS'!AH419+'GAME STATS'!AH482+'GAME STATS'!AH545+'GAME STATS'!AH608+'GAME STATS'!AH671+'GAME STATS'!AH734+'GAME STATS'!AH797+'GAME STATS'!AH860+'GAME STATS'!AH923+'GAME STATS'!AH986+'GAME STATS'!AH1049+'GAME STATS'!AH1112+'GAME STATS'!AH1175+'GAME STATS'!AH1238+'GAME STATS'!AH1301+'GAME STATS'!AH1364+'GAME STATS'!AH1427+'GAME STATS'!AH1490+'GAME STATS'!AH1553+'GAME STATS'!AH1616+'GAME STATS'!AH1679+'GAME STATS'!AH1742+'GAME STATS'!AH1805+'GAME STATS'!AH1868+'GAME STATS'!AH1931+'GAME STATS'!AH1994+'GAME STATS'!AH2057+'GAME STATS'!AH2120+'GAME STATS'!AH2183+'GAME STATS'!AH2246+'GAME STATS'!AH2309+'GAME STATS'!AH2372+'GAME STATS'!AH2435+'GAME STATS'!AH2498+'GAME STATS'!AH2561+'GAME STATS'!AH2624+'GAME STATS'!AH2687+'GAME STATS'!AH2750+'GAME STATS'!AH2813+'GAME STATS'!AH2876+'GAME STATS'!AH2939+'GAME STATS'!AH3002+'GAME STATS'!AH3065+'GAME STATS'!AH3128</f>
        <v>0</v>
      </c>
      <c r="AH39" s="731"/>
      <c r="AI39" s="741">
        <f>'GAME STATS'!AJ41+'GAME STATS'!AJ104+'GAME STATS'!AJ167+'GAME STATS'!AJ230+'GAME STATS'!AJ293+'GAME STATS'!AJ356+'GAME STATS'!AJ419+'GAME STATS'!AJ482+'GAME STATS'!AJ545+'GAME STATS'!AJ608+'GAME STATS'!AJ671+'GAME STATS'!AJ734+'GAME STATS'!AJ797+'GAME STATS'!AJ860+'GAME STATS'!AJ923+'GAME STATS'!AJ986+'GAME STATS'!AJ1049+'GAME STATS'!AJ1112+'GAME STATS'!AJ1175+'GAME STATS'!AJ1238+'GAME STATS'!AJ1301+'GAME STATS'!AJ1364+'GAME STATS'!AJ1427+'GAME STATS'!AJ1490+'GAME STATS'!AJ1553+'GAME STATS'!AJ1616+'GAME STATS'!AJ1679+'GAME STATS'!AJ1742+'GAME STATS'!AJ1805+'GAME STATS'!AJ1868+'GAME STATS'!AJ1931+'GAME STATS'!AJ1994+'GAME STATS'!AJ2057+'GAME STATS'!AJ2120+'GAME STATS'!AJ2183+'GAME STATS'!AJ2246+'GAME STATS'!AJ2309+'GAME STATS'!AJ2372+'GAME STATS'!AJ2435+'GAME STATS'!AJ2498+'GAME STATS'!AJ2561+'GAME STATS'!AJ2624+'GAME STATS'!AJ2687+'GAME STATS'!AJ2750+'GAME STATS'!AJ2813+'GAME STATS'!AJ2876+'GAME STATS'!AJ2939+'GAME STATS'!AJ3002+'GAME STATS'!AJ3065+'GAME STATS'!AJ3128</f>
        <v>0</v>
      </c>
      <c r="AJ39" s="735"/>
      <c r="AK39" s="736">
        <f>IF(AG39=0,0,(AI39/AG39)*100)</f>
        <v>0</v>
      </c>
      <c r="AL39" s="737"/>
      <c r="AM39" s="729">
        <f>'GAME STATS'!AN41+'GAME STATS'!AN104+'GAME STATS'!AN167+'GAME STATS'!AN230+'GAME STATS'!AN293+'GAME STATS'!AN356+'GAME STATS'!AN419+'GAME STATS'!AN482+'GAME STATS'!AN545+'GAME STATS'!AN608+'GAME STATS'!AN671+'GAME STATS'!AN734+'GAME STATS'!AN797+'GAME STATS'!AN860+'GAME STATS'!AN923+'GAME STATS'!AN986+'GAME STATS'!AN1049+'GAME STATS'!AN1112+'GAME STATS'!AN1175+'GAME STATS'!AN1238+'GAME STATS'!AN1301+'GAME STATS'!AN1364+'GAME STATS'!AN1427+'GAME STATS'!AN1490+'GAME STATS'!AN1553+'GAME STATS'!AN1616+'GAME STATS'!AN1679+'GAME STATS'!AN1742+'GAME STATS'!AN1805+'GAME STATS'!AN1868+'GAME STATS'!AN1931+'GAME STATS'!AN1994+'GAME STATS'!AN2057+'GAME STATS'!AN2120+'GAME STATS'!AN2183+'GAME STATS'!AN2246+'GAME STATS'!AN2309+'GAME STATS'!AN2372+'GAME STATS'!AN2435+'GAME STATS'!AN2498+'GAME STATS'!AN2561+'GAME STATS'!AN2624+'GAME STATS'!AN2687+'GAME STATS'!AN2750+'GAME STATS'!AN2813+'GAME STATS'!AN2876+'GAME STATS'!AN2939+'GAME STATS'!AN3002+'GAME STATS'!AN3065+'GAME STATS'!AN3128</f>
        <v>0</v>
      </c>
      <c r="AN39" s="731"/>
      <c r="AO39" s="741">
        <f>'GAME STATS'!AP41+'GAME STATS'!AP104+'GAME STATS'!AP167+'GAME STATS'!AP230+'GAME STATS'!AP293+'GAME STATS'!AP356+'GAME STATS'!AP419+'GAME STATS'!AP482+'GAME STATS'!AP545+'GAME STATS'!AP608+'GAME STATS'!AP671+'GAME STATS'!AP734+'GAME STATS'!AP797+'GAME STATS'!AP860+'GAME STATS'!AP923+'GAME STATS'!AP986+'GAME STATS'!AP1049+'GAME STATS'!AP1112+'GAME STATS'!AP1175+'GAME STATS'!AP1238+'GAME STATS'!AP1301+'GAME STATS'!AP1364+'GAME STATS'!AP1427+'GAME STATS'!AP1490+'GAME STATS'!AP1553+'GAME STATS'!AP1616+'GAME STATS'!AP1679+'GAME STATS'!AP1742+'GAME STATS'!AP1805+'GAME STATS'!AP1868+'GAME STATS'!AP1931+'GAME STATS'!AP1994+'GAME STATS'!AP2057+'GAME STATS'!AP2120+'GAME STATS'!AP2183+'GAME STATS'!AP2246+'GAME STATS'!AP2309+'GAME STATS'!AP2372+'GAME STATS'!AP2435+'GAME STATS'!AP2498+'GAME STATS'!AP2561+'GAME STATS'!AP2624+'GAME STATS'!AP2687+'GAME STATS'!AP2750+'GAME STATS'!AP2813+'GAME STATS'!AP2876+'GAME STATS'!AP2939+'GAME STATS'!AP3002+'GAME STATS'!AP3065+'GAME STATS'!AP3128</f>
        <v>0</v>
      </c>
      <c r="AP39" s="735"/>
      <c r="AQ39" s="736">
        <f>IF(AM39=0,0,(AO39/AM39)*100)</f>
        <v>0</v>
      </c>
      <c r="AR39" s="737"/>
      <c r="AS39" s="729">
        <f>AA39+AG39+AM39</f>
        <v>0</v>
      </c>
      <c r="AT39" s="731"/>
      <c r="AU39" s="741">
        <f>AC39+AI39+AO39</f>
        <v>0</v>
      </c>
      <c r="AV39" s="735"/>
      <c r="AW39" s="736">
        <f>IF(AS39=0,0,(AU39/AS39)*100)</f>
        <v>0</v>
      </c>
      <c r="AX39" s="737"/>
      <c r="AY39" s="729">
        <f>'GAME STATS'!AZ41+'GAME STATS'!AZ104+'GAME STATS'!AZ167+'GAME STATS'!AZ230+'GAME STATS'!AZ293+'GAME STATS'!AZ356+'GAME STATS'!AZ419+'GAME STATS'!AZ482+'GAME STATS'!AZ545+'GAME STATS'!AZ608+'GAME STATS'!AZ671+'GAME STATS'!AZ734+'GAME STATS'!AZ797+'GAME STATS'!AZ860+'GAME STATS'!AZ923+'GAME STATS'!AZ986+'GAME STATS'!AZ1049+'GAME STATS'!AZ1112+'GAME STATS'!AZ1175+'GAME STATS'!AZ1238+'GAME STATS'!AZ1301+'GAME STATS'!AZ1364+'GAME STATS'!AZ1427+'GAME STATS'!AZ1490+'GAME STATS'!AZ1553+'GAME STATS'!AZ1616+'GAME STATS'!AZ1679+'GAME STATS'!AZ1742+'GAME STATS'!AZ1805+'GAME STATS'!AZ1868+'GAME STATS'!AZ1931+'GAME STATS'!AZ1994+'GAME STATS'!AZ2057+'GAME STATS'!AZ2120+'GAME STATS'!AZ2183+'GAME STATS'!AZ2246+'GAME STATS'!AZ2309+'GAME STATS'!AZ2372+'GAME STATS'!AZ2435+'GAME STATS'!AZ2498+'GAME STATS'!AZ2561+'GAME STATS'!AZ2624+'GAME STATS'!AZ2687+'GAME STATS'!AZ2750+'GAME STATS'!AZ2813+'GAME STATS'!AZ2876+'GAME STATS'!AZ2939+'GAME STATS'!AZ3002+'GAME STATS'!AZ3065+'GAME STATS'!AZ3128</f>
        <v>0</v>
      </c>
      <c r="AZ39" s="731"/>
      <c r="BA39" s="741">
        <f>'GAME STATS'!BB41+'GAME STATS'!BB104+'GAME STATS'!BB167+'GAME STATS'!BB230+'GAME STATS'!BB293+'GAME STATS'!BB356+'GAME STATS'!BB419+'GAME STATS'!BB482+'GAME STATS'!BB545+'GAME STATS'!BB608+'GAME STATS'!BB671+'GAME STATS'!BB734+'GAME STATS'!BB797+'GAME STATS'!BB860+'GAME STATS'!BB923+'GAME STATS'!BB986+'GAME STATS'!BB1049+'GAME STATS'!BB1112+'GAME STATS'!BB1175+'GAME STATS'!BB1238+'GAME STATS'!BB1301+'GAME STATS'!BB1364+'GAME STATS'!BB1427+'GAME STATS'!BB1490+'GAME STATS'!BB1553+'GAME STATS'!BB1616+'GAME STATS'!BB1679+'GAME STATS'!BB1742+'GAME STATS'!BB1805+'GAME STATS'!BB1868+'GAME STATS'!BB1931+'GAME STATS'!BB1994+'GAME STATS'!BB2057+'GAME STATS'!BB2120+'GAME STATS'!BB2183+'GAME STATS'!BB2246+'GAME STATS'!BB2309+'GAME STATS'!BB2372+'GAME STATS'!BB2435+'GAME STATS'!BB2498+'GAME STATS'!BB2561+'GAME STATS'!BB2624+'GAME STATS'!BB2687+'GAME STATS'!BB2750+'GAME STATS'!BB2813+'GAME STATS'!BB2876+'GAME STATS'!BB2939+'GAME STATS'!BB3002+'GAME STATS'!BB3065+'GAME STATS'!BB3128</f>
        <v>0</v>
      </c>
      <c r="BB39" s="735"/>
      <c r="BC39" s="736">
        <f>IF(AY39=0,0,(BA39/AY39)*100)</f>
        <v>0</v>
      </c>
      <c r="BD39" s="737"/>
      <c r="BE39" s="729">
        <f>AA39+AG39+AM39+AY39</f>
        <v>0</v>
      </c>
      <c r="BF39" s="731"/>
      <c r="BG39" s="741">
        <f>AC39+AI39+AO39+BA39</f>
        <v>0</v>
      </c>
      <c r="BH39" s="735"/>
      <c r="BI39" s="736">
        <f>IF(BE39=0,0,(BG39/BE39)*100)</f>
        <v>0</v>
      </c>
      <c r="BJ39" s="737"/>
      <c r="BK39" s="909">
        <f>(AC39*2)+(AI39*2)+(AO39*3)+BA39</f>
        <v>0</v>
      </c>
      <c r="BL39" s="910"/>
      <c r="BM39" s="911"/>
      <c r="BN39" s="116"/>
      <c r="BO39" s="116"/>
    </row>
    <row r="40" spans="1:67" ht="24.95" customHeight="1">
      <c r="A40" s="116"/>
      <c r="B40" s="819"/>
      <c r="C40" s="768" t="str">
        <f>IF(ROSTER!D$38="","",ROSTER!D$38)</f>
        <v/>
      </c>
      <c r="D40" s="769"/>
      <c r="E40" s="770"/>
      <c r="F40" s="729"/>
      <c r="G40" s="730"/>
      <c r="H40" s="725"/>
      <c r="I40" s="726"/>
      <c r="J40" s="732"/>
      <c r="K40" s="729"/>
      <c r="L40" s="731"/>
      <c r="M40" s="741"/>
      <c r="N40" s="735"/>
      <c r="O40" s="924" t="s">
        <v>14</v>
      </c>
      <c r="P40" s="925"/>
      <c r="Q40" s="729"/>
      <c r="R40" s="731"/>
      <c r="S40" s="741"/>
      <c r="T40" s="730"/>
      <c r="U40" s="924" t="s">
        <v>14</v>
      </c>
      <c r="V40" s="925"/>
      <c r="W40" s="732"/>
      <c r="X40" s="732"/>
      <c r="Y40" s="723"/>
      <c r="Z40" s="724"/>
      <c r="AA40" s="729"/>
      <c r="AB40" s="731"/>
      <c r="AC40" s="734"/>
      <c r="AD40" s="735"/>
      <c r="AE40" s="736"/>
      <c r="AF40" s="737"/>
      <c r="AG40" s="729"/>
      <c r="AH40" s="731"/>
      <c r="AI40" s="741"/>
      <c r="AJ40" s="735"/>
      <c r="AK40" s="736"/>
      <c r="AL40" s="737"/>
      <c r="AM40" s="729"/>
      <c r="AN40" s="731"/>
      <c r="AO40" s="741"/>
      <c r="AP40" s="735"/>
      <c r="AQ40" s="736"/>
      <c r="AR40" s="737"/>
      <c r="AS40" s="729"/>
      <c r="AT40" s="731"/>
      <c r="AU40" s="741"/>
      <c r="AV40" s="735"/>
      <c r="AW40" s="736"/>
      <c r="AX40" s="737"/>
      <c r="AY40" s="729"/>
      <c r="AZ40" s="731"/>
      <c r="BA40" s="741"/>
      <c r="BB40" s="735"/>
      <c r="BC40" s="736"/>
      <c r="BD40" s="737"/>
      <c r="BE40" s="729"/>
      <c r="BF40" s="731"/>
      <c r="BG40" s="741"/>
      <c r="BH40" s="735"/>
      <c r="BI40" s="736"/>
      <c r="BJ40" s="737"/>
      <c r="BK40" s="909"/>
      <c r="BL40" s="910"/>
      <c r="BM40" s="911"/>
      <c r="BN40" s="116"/>
      <c r="BO40" s="116"/>
    </row>
    <row r="41" spans="1:67" ht="24.95" customHeight="1">
      <c r="A41" s="116"/>
      <c r="B41" s="818" t="str">
        <f>IF(ROSTER!B40="","",ROSTER!B40)</f>
        <v/>
      </c>
      <c r="C41" s="771" t="str">
        <f>IF(ROSTER!C$40="","",ROSTER!C$40)</f>
        <v/>
      </c>
      <c r="D41" s="772"/>
      <c r="E41" s="773"/>
      <c r="F41" s="729">
        <f>'GAME STATS'!F43+'GAME STATS'!F106+'GAME STATS'!F169+'GAME STATS'!F232+'GAME STATS'!F295+'GAME STATS'!F358+'GAME STATS'!F421+'GAME STATS'!F484+'GAME STATS'!F547+'GAME STATS'!F610+'GAME STATS'!F673+'GAME STATS'!F736+'GAME STATS'!F799+'GAME STATS'!F862+'GAME STATS'!F925+'GAME STATS'!F988+'GAME STATS'!F1051+'GAME STATS'!F1114+'GAME STATS'!F1177+'GAME STATS'!F1240+'GAME STATS'!F1303+'GAME STATS'!F1366+'GAME STATS'!F1429+'GAME STATS'!F1492+'GAME STATS'!F1555+'GAME STATS'!F1618+'GAME STATS'!F1681+'GAME STATS'!F1744+'GAME STATS'!F1807+'GAME STATS'!F1870+'GAME STATS'!F1933+'GAME STATS'!F1996+'GAME STATS'!F2059+'GAME STATS'!F2122+'GAME STATS'!F2185+'GAME STATS'!F2248+'GAME STATS'!F2311+'GAME STATS'!F2374+'GAME STATS'!F2437+'GAME STATS'!F2500+'GAME STATS'!F2563+'GAME STATS'!F2626+'GAME STATS'!F2689+'GAME STATS'!F2752+'GAME STATS'!F2815+'GAME STATS'!F2878+'GAME STATS'!F2941+'GAME STATS'!F3004+'GAME STATS'!F3067+'GAME STATS'!F3130</f>
        <v>0</v>
      </c>
      <c r="G41" s="730"/>
      <c r="H41" s="727">
        <f>'GAME STATS'!G43+'GAME STATS'!G106+'GAME STATS'!G169+'GAME STATS'!G232+'GAME STATS'!G295+'GAME STATS'!G358+'GAME STATS'!G421+'GAME STATS'!G484+'GAME STATS'!G547+'GAME STATS'!G610+'GAME STATS'!G673+'GAME STATS'!G736+'GAME STATS'!G799+'GAME STATS'!G862+'GAME STATS'!G925+'GAME STATS'!G988+'GAME STATS'!G1051+'GAME STATS'!G1114+'GAME STATS'!G1177+'GAME STATS'!G1240+'GAME STATS'!G1303+'GAME STATS'!G1366+'GAME STATS'!G1429+'GAME STATS'!G1492+'GAME STATS'!G1555+'GAME STATS'!G1618+'GAME STATS'!G1681+'GAME STATS'!G1744+'GAME STATS'!G1807+'GAME STATS'!G1870+'GAME STATS'!G1933+'GAME STATS'!G1996+'GAME STATS'!G2059+'GAME STATS'!G2122+'GAME STATS'!G2185+'GAME STATS'!G2248+'GAME STATS'!G2311+'GAME STATS'!G2374+'GAME STATS'!G2437+'GAME STATS'!G2500+'GAME STATS'!G2563+'GAME STATS'!G2626+'GAME STATS'!G2689+'GAME STATS'!G2752+'GAME STATS'!G2815+'GAME STATS'!G2878+'GAME STATS'!G2941+'GAME STATS'!G3004+'GAME STATS'!G3067+'GAME STATS'!G3130</f>
        <v>0</v>
      </c>
      <c r="I41" s="728"/>
      <c r="J41" s="732">
        <f>'GAME STATS'!H43+'GAME STATS'!H106+'GAME STATS'!H169+'GAME STATS'!H232+'GAME STATS'!H295+'GAME STATS'!H358+'GAME STATS'!H421+'GAME STATS'!H484+'GAME STATS'!H547+'GAME STATS'!H610+'GAME STATS'!H673+'GAME STATS'!H736+'GAME STATS'!H799+'GAME STATS'!H862+'GAME STATS'!H925+'GAME STATS'!H988+'GAME STATS'!H1051+'GAME STATS'!H1114+'GAME STATS'!H1177+'GAME STATS'!H1240+'GAME STATS'!H1303+'GAME STATS'!H1366+'GAME STATS'!H1429+'GAME STATS'!H1492+'GAME STATS'!H1555+'GAME STATS'!H1618+'GAME STATS'!H1681+'GAME STATS'!H1744+'GAME STATS'!H1807+'GAME STATS'!H1870+'GAME STATS'!H1933+'GAME STATS'!H1996+'GAME STATS'!H2059+'GAME STATS'!H2122+'GAME STATS'!H2185+'GAME STATS'!H2248+'GAME STATS'!H2311+'GAME STATS'!H2374+'GAME STATS'!H2437+'GAME STATS'!H2500+'GAME STATS'!H2563+'GAME STATS'!H2626+'GAME STATS'!H2689+'GAME STATS'!H2752+'GAME STATS'!H2815+'GAME STATS'!H2878+'GAME STATS'!H2941+'GAME STATS'!H3004+'GAME STATS'!H3067+'GAME STATS'!H3130</f>
        <v>0</v>
      </c>
      <c r="K41" s="729">
        <f>'GAME STATS'!J43+'GAME STATS'!J106+'GAME STATS'!J169+'GAME STATS'!J232+'GAME STATS'!J295+'GAME STATS'!J358+'GAME STATS'!J421+'GAME STATS'!J484+'GAME STATS'!J547+'GAME STATS'!J610+'GAME STATS'!J673+'GAME STATS'!J736+'GAME STATS'!J799+'GAME STATS'!J862+'GAME STATS'!J925+'GAME STATS'!J988+'GAME STATS'!J1051+'GAME STATS'!J1114+'GAME STATS'!J1177+'GAME STATS'!J1240+'GAME STATS'!J1303+'GAME STATS'!J1366+'GAME STATS'!J1429+'GAME STATS'!J1492+'GAME STATS'!J1555+'GAME STATS'!J1618+'GAME STATS'!J1681+'GAME STATS'!J1744+'GAME STATS'!J1807+'GAME STATS'!J1870+'GAME STATS'!J1933+'GAME STATS'!J1996+'GAME STATS'!J2059+'GAME STATS'!J2122+'GAME STATS'!J2185+'GAME STATS'!J2248+'GAME STATS'!J2311+'GAME STATS'!J2374+'GAME STATS'!J2437+'GAME STATS'!J2500+'GAME STATS'!J2563+'GAME STATS'!J2626+'GAME STATS'!J2689+'GAME STATS'!J2752+'GAME STATS'!J2815+'GAME STATS'!J2878+'GAME STATS'!J2941+'GAME STATS'!J3004+'GAME STATS'!J3067+'GAME STATS'!J3130</f>
        <v>0</v>
      </c>
      <c r="L41" s="731"/>
      <c r="M41" s="741">
        <f>'GAME STATS'!L43+'GAME STATS'!L106+'GAME STATS'!L169+'GAME STATS'!L232+'GAME STATS'!L295+'GAME STATS'!L358+'GAME STATS'!L421+'GAME STATS'!L484+'GAME STATS'!L547+'GAME STATS'!L610+'GAME STATS'!L673+'GAME STATS'!L736+'GAME STATS'!L799+'GAME STATS'!L862+'GAME STATS'!L925+'GAME STATS'!L988+'GAME STATS'!L1051+'GAME STATS'!L1114+'GAME STATS'!L1177+'GAME STATS'!L1240+'GAME STATS'!L1303+'GAME STATS'!L1366+'GAME STATS'!L1429+'GAME STATS'!L1492+'GAME STATS'!L1555+'GAME STATS'!L1618+'GAME STATS'!L1681+'GAME STATS'!L1744+'GAME STATS'!L1807+'GAME STATS'!L1870+'GAME STATS'!L1933+'GAME STATS'!L1996+'GAME STATS'!L2059+'GAME STATS'!L2122+'GAME STATS'!L2185+'GAME STATS'!L2248+'GAME STATS'!L2311+'GAME STATS'!L2374+'GAME STATS'!L2437+'GAME STATS'!L2500+'GAME STATS'!L2563+'GAME STATS'!L2626+'GAME STATS'!L2689+'GAME STATS'!L2752+'GAME STATS'!L2815+'GAME STATS'!L2878+'GAME STATS'!L2941+'GAME STATS'!L3004+'GAME STATS'!L3067+'GAME STATS'!L3130</f>
        <v>0</v>
      </c>
      <c r="N41" s="735"/>
      <c r="O41" s="924">
        <f>K41+M41</f>
        <v>0</v>
      </c>
      <c r="P41" s="925"/>
      <c r="Q41" s="729">
        <f>'GAME STATS'!P43+'GAME STATS'!P106+'GAME STATS'!P169+'GAME STATS'!P232+'GAME STATS'!P295+'GAME STATS'!P358+'GAME STATS'!P421+'GAME STATS'!P484+'GAME STATS'!P547+'GAME STATS'!P610+'GAME STATS'!P673+'GAME STATS'!P736+'GAME STATS'!P799+'GAME STATS'!P862+'GAME STATS'!P925+'GAME STATS'!P988+'GAME STATS'!P1051+'GAME STATS'!P1114+'GAME STATS'!P1177+'GAME STATS'!P1240+'GAME STATS'!P1303+'GAME STATS'!P1366+'GAME STATS'!P1429+'GAME STATS'!P1492+'GAME STATS'!P1555+'GAME STATS'!P1618+'GAME STATS'!P1681+'GAME STATS'!P1744+'GAME STATS'!P1807+'GAME STATS'!P1870+'GAME STATS'!P1933+'GAME STATS'!P1996+'GAME STATS'!P2059+'GAME STATS'!P2122+'GAME STATS'!P2185+'GAME STATS'!P2248+'GAME STATS'!P2311+'GAME STATS'!P2374+'GAME STATS'!P2437+'GAME STATS'!P2500+'GAME STATS'!P2563+'GAME STATS'!P2626+'GAME STATS'!P2689+'GAME STATS'!P2752+'GAME STATS'!P2815+'GAME STATS'!P2878+'GAME STATS'!P2941+'GAME STATS'!P3004+'GAME STATS'!P3067+'GAME STATS'!P3130</f>
        <v>0</v>
      </c>
      <c r="R41" s="731"/>
      <c r="S41" s="741">
        <f>'GAME STATS'!R43+'GAME STATS'!R106+'GAME STATS'!R169+'GAME STATS'!R232+'GAME STATS'!R295+'GAME STATS'!R358+'GAME STATS'!R421+'GAME STATS'!R484+'GAME STATS'!R547+'GAME STATS'!R610+'GAME STATS'!R673+'GAME STATS'!R736+'GAME STATS'!R799+'GAME STATS'!R862+'GAME STATS'!R925+'GAME STATS'!R988+'GAME STATS'!R1051+'GAME STATS'!R1114+'GAME STATS'!R1177+'GAME STATS'!R1240+'GAME STATS'!R1303+'GAME STATS'!R1366+'GAME STATS'!R1429+'GAME STATS'!R1492+'GAME STATS'!R1555+'GAME STATS'!R1618+'GAME STATS'!R1681+'GAME STATS'!R1744+'GAME STATS'!R1807+'GAME STATS'!R1870+'GAME STATS'!R1933+'GAME STATS'!R1996+'GAME STATS'!R2059+'GAME STATS'!R2122+'GAME STATS'!R2185+'GAME STATS'!R2248+'GAME STATS'!R2311+'GAME STATS'!R2374+'GAME STATS'!R2437+'GAME STATS'!R2500+'GAME STATS'!R2563+'GAME STATS'!R2626+'GAME STATS'!R2689+'GAME STATS'!R2752+'GAME STATS'!R2815+'GAME STATS'!R2878+'GAME STATS'!R2941+'GAME STATS'!R3004+'GAME STATS'!R3067+'GAME STATS'!R3130</f>
        <v>0</v>
      </c>
      <c r="T41" s="730"/>
      <c r="U41" s="924">
        <f t="shared" ref="U41:U54" si="14">S41-Q41</f>
        <v>0</v>
      </c>
      <c r="V41" s="925"/>
      <c r="W41" s="732">
        <f>'GAME STATS'!V43+'GAME STATS'!V106+'GAME STATS'!V169+'GAME STATS'!V232+'GAME STATS'!V295+'GAME STATS'!V358+'GAME STATS'!V421+'GAME STATS'!V484+'GAME STATS'!V547+'GAME STATS'!V610+'GAME STATS'!V673+'GAME STATS'!V736+'GAME STATS'!V799+'GAME STATS'!V862+'GAME STATS'!V925+'GAME STATS'!V988+'GAME STATS'!V1051+'GAME STATS'!V1114+'GAME STATS'!V1177+'GAME STATS'!V1240+'GAME STATS'!V1303+'GAME STATS'!V1366+'GAME STATS'!V1429+'GAME STATS'!V1492+'GAME STATS'!V1555+'GAME STATS'!V1618+'GAME STATS'!V1681+'GAME STATS'!U1744+'GAME STATS'!U1807+'GAME STATS'!U1870+'GAME STATS'!U1933+'GAME STATS'!U1996+'GAME STATS'!U2059+'GAME STATS'!U2122+'GAME STATS'!V2185+'GAME STATS'!V2248+'GAME STATS'!V2311+'GAME STATS'!V2374+'GAME STATS'!V2437+'GAME STATS'!V2500+'GAME STATS'!V2563+'GAME STATS'!V2626+'GAME STATS'!V2689+'GAME STATS'!V2752+'GAME STATS'!V2815+'GAME STATS'!V2878+'GAME STATS'!V2941+'GAME STATS'!V3004+'GAME STATS'!V3067+'GAME STATS'!V3130</f>
        <v>0</v>
      </c>
      <c r="X41" s="732">
        <f>'GAME STATS'!X43+'GAME STATS'!X106+'GAME STATS'!X169+'GAME STATS'!X232+'GAME STATS'!X295+'GAME STATS'!X358+'GAME STATS'!X421+'GAME STATS'!X484+'GAME STATS'!X547+'GAME STATS'!X610+'GAME STATS'!X673+'GAME STATS'!X736+'GAME STATS'!X799+'GAME STATS'!X862+'GAME STATS'!X925+'GAME STATS'!X988+'GAME STATS'!X1051+'GAME STATS'!X1114+'GAME STATS'!X1177+'GAME STATS'!X1240+'GAME STATS'!X1303+'GAME STATS'!X1366+'GAME STATS'!X1429+'GAME STATS'!X1492+'GAME STATS'!X1555+'GAME STATS'!X1618+'GAME STATS'!X1681+'GAME STATS'!V1744+'GAME STATS'!V1807+'GAME STATS'!V1870+'GAME STATS'!V1933+'GAME STATS'!V1996+'GAME STATS'!V2059+'GAME STATS'!V2122+'GAME STATS'!X2185+'GAME STATS'!X2248+'GAME STATS'!X2311+'GAME STATS'!X2374+'GAME STATS'!X2437+'GAME STATS'!X2500+'GAME STATS'!X2563+'GAME STATS'!X2626+'GAME STATS'!X2689+'GAME STATS'!X2752+'GAME STATS'!X2815+'GAME STATS'!X2878+'GAME STATS'!X2941+'GAME STATS'!X3004+'GAME STATS'!X3067+'GAME STATS'!X3130</f>
        <v>0</v>
      </c>
      <c r="Y41" s="727">
        <f>'GAME STATS'!Z43+'GAME STATS'!Z106+'GAME STATS'!Z169+'GAME STATS'!Z232+'GAME STATS'!Z295+'GAME STATS'!Z358+'GAME STATS'!Z421+'GAME STATS'!Z484+'GAME STATS'!Z547+'GAME STATS'!Z610+'GAME STATS'!Z673+'GAME STATS'!Z736+'GAME STATS'!Z799+'GAME STATS'!Z862+'GAME STATS'!Z925+'GAME STATS'!Z988+'GAME STATS'!Z1051+'GAME STATS'!Z1114+'GAME STATS'!Z1177+'GAME STATS'!Z1240+'GAME STATS'!Z1303+'GAME STATS'!Z1366+'GAME STATS'!Z1429+'GAME STATS'!Z1492+'GAME STATS'!Z1555+'GAME STATS'!Z1618+'GAME STATS'!Z1681+'GAME STATS'!W1744+'GAME STATS'!W1807+'GAME STATS'!W1870+'GAME STATS'!W1933+'GAME STATS'!W1996+'GAME STATS'!W2059+'GAME STATS'!W2122+'GAME STATS'!Z2185+'GAME STATS'!Z2248+'GAME STATS'!Z2311+'GAME STATS'!Z2374+'GAME STATS'!Z2437+'GAME STATS'!Z2500+'GAME STATS'!Z2563+'GAME STATS'!Z2626+'GAME STATS'!Z2689+'GAME STATS'!Z2752+'GAME STATS'!Z2815+'GAME STATS'!Z2878+'GAME STATS'!Z2941+'GAME STATS'!Z3004+'GAME STATS'!Z3067+'GAME STATS'!Z3130</f>
        <v>0</v>
      </c>
      <c r="Z41" s="728"/>
      <c r="AA41" s="729">
        <f>'GAME STATS'!AB43+'GAME STATS'!AB106+'GAME STATS'!AB169+'GAME STATS'!AB232+'GAME STATS'!AB295+'GAME STATS'!AB358+'GAME STATS'!AB421+'GAME STATS'!AB484+'GAME STATS'!AB547+'GAME STATS'!AB610+'GAME STATS'!AB673+'GAME STATS'!AB736+'GAME STATS'!AB799+'GAME STATS'!AB862+'GAME STATS'!AB925+'GAME STATS'!AB988+'GAME STATS'!AB1051+'GAME STATS'!AB1114+'GAME STATS'!AB1177+'GAME STATS'!AB1240+'GAME STATS'!AB1303+'GAME STATS'!AB1366+'GAME STATS'!AB1429+'GAME STATS'!AB1492+'GAME STATS'!AB1555+'GAME STATS'!AB1618+'GAME STATS'!AB1681+'GAME STATS'!AB1744+'GAME STATS'!AB1807+'GAME STATS'!AB1870+'GAME STATS'!AB1933+'GAME STATS'!AB1996+'GAME STATS'!AB2059+'GAME STATS'!AB2122+'GAME STATS'!AB2185+'GAME STATS'!AB2248+'GAME STATS'!AB2311+'GAME STATS'!AB2374+'GAME STATS'!AB2437+'GAME STATS'!AB2500+'GAME STATS'!AB2563+'GAME STATS'!AB2626+'GAME STATS'!AB2689+'GAME STATS'!AB2752+'GAME STATS'!AB2815+'GAME STATS'!AB2878+'GAME STATS'!AB2941+'GAME STATS'!AB3004+'GAME STATS'!AB3067+'GAME STATS'!AB3130</f>
        <v>0</v>
      </c>
      <c r="AB41" s="731"/>
      <c r="AC41" s="734">
        <f>'GAME STATS'!AD43+'GAME STATS'!AD106+'GAME STATS'!AD169+'GAME STATS'!AD232+'GAME STATS'!AD295+'GAME STATS'!AD358+'GAME STATS'!AD421+'GAME STATS'!AD484+'GAME STATS'!AD547+'GAME STATS'!AD610+'GAME STATS'!AD673+'GAME STATS'!AD736+'GAME STATS'!AD799+'GAME STATS'!AD862+'GAME STATS'!AD925+'GAME STATS'!AD988+'GAME STATS'!AD1051+'GAME STATS'!AD1114+'GAME STATS'!AD1177+'GAME STATS'!AD1240+'GAME STATS'!AD1303+'GAME STATS'!AD1366+'GAME STATS'!AD1429+'GAME STATS'!AD1492+'GAME STATS'!AD1555+'GAME STATS'!AD1618+'GAME STATS'!AD1681+'GAME STATS'!AD1744+'GAME STATS'!AD1807+'GAME STATS'!AD1870+'GAME STATS'!AD1933+'GAME STATS'!AD1996+'GAME STATS'!AD2059+'GAME STATS'!AD2122+'GAME STATS'!AD2185+'GAME STATS'!AD2248+'GAME STATS'!AD2311+'GAME STATS'!AD2374+'GAME STATS'!AD2437+'GAME STATS'!AD2500+'GAME STATS'!AD2563+'GAME STATS'!AD2626+'GAME STATS'!AD2689+'GAME STATS'!AD2752+'GAME STATS'!AD2815+'GAME STATS'!AD2878+'GAME STATS'!AD2941+'GAME STATS'!AD3004+'GAME STATS'!AD3067+'GAME STATS'!AD3130</f>
        <v>0</v>
      </c>
      <c r="AD41" s="735"/>
      <c r="AE41" s="736">
        <f>IF(AA41=0,0,(AC41/AA41)*100)</f>
        <v>0</v>
      </c>
      <c r="AF41" s="737"/>
      <c r="AG41" s="729">
        <f>'GAME STATS'!AH43+'GAME STATS'!AH106+'GAME STATS'!AH169+'GAME STATS'!AH232+'GAME STATS'!AH295+'GAME STATS'!AH358+'GAME STATS'!AH421+'GAME STATS'!AH484+'GAME STATS'!AH547+'GAME STATS'!AH610+'GAME STATS'!AH673+'GAME STATS'!AH736+'GAME STATS'!AH799+'GAME STATS'!AH862+'GAME STATS'!AH925+'GAME STATS'!AH988+'GAME STATS'!AH1051+'GAME STATS'!AH1114+'GAME STATS'!AH1177+'GAME STATS'!AH1240+'GAME STATS'!AH1303+'GAME STATS'!AH1366+'GAME STATS'!AH1429+'GAME STATS'!AH1492+'GAME STATS'!AH1555+'GAME STATS'!AH1618+'GAME STATS'!AH1681+'GAME STATS'!AH1744+'GAME STATS'!AH1807+'GAME STATS'!AH1870+'GAME STATS'!AH1933+'GAME STATS'!AH1996+'GAME STATS'!AH2059+'GAME STATS'!AH2122+'GAME STATS'!AH2185+'GAME STATS'!AH2248+'GAME STATS'!AH2311+'GAME STATS'!AH2374+'GAME STATS'!AH2437+'GAME STATS'!AH2500+'GAME STATS'!AH2563+'GAME STATS'!AH2626+'GAME STATS'!AH2689+'GAME STATS'!AH2752+'GAME STATS'!AH2815+'GAME STATS'!AH2878+'GAME STATS'!AH2941+'GAME STATS'!AH3004+'GAME STATS'!AH3067+'GAME STATS'!AH3130</f>
        <v>0</v>
      </c>
      <c r="AH41" s="731"/>
      <c r="AI41" s="741">
        <f>'GAME STATS'!AJ43+'GAME STATS'!AJ106+'GAME STATS'!AJ169+'GAME STATS'!AJ232+'GAME STATS'!AJ295+'GAME STATS'!AJ358+'GAME STATS'!AJ421+'GAME STATS'!AJ484+'GAME STATS'!AJ547+'GAME STATS'!AJ610+'GAME STATS'!AJ673+'GAME STATS'!AJ736+'GAME STATS'!AJ799+'GAME STATS'!AJ862+'GAME STATS'!AJ925+'GAME STATS'!AJ988+'GAME STATS'!AJ1051+'GAME STATS'!AJ1114+'GAME STATS'!AJ1177+'GAME STATS'!AJ1240+'GAME STATS'!AJ1303+'GAME STATS'!AJ1366+'GAME STATS'!AJ1429+'GAME STATS'!AJ1492+'GAME STATS'!AJ1555+'GAME STATS'!AJ1618+'GAME STATS'!AJ1681+'GAME STATS'!AJ1744+'GAME STATS'!AJ1807+'GAME STATS'!AJ1870+'GAME STATS'!AJ1933+'GAME STATS'!AJ1996+'GAME STATS'!AJ2059+'GAME STATS'!AJ2122+'GAME STATS'!AJ2185+'GAME STATS'!AJ2248+'GAME STATS'!AJ2311+'GAME STATS'!AJ2374+'GAME STATS'!AJ2437+'GAME STATS'!AJ2500+'GAME STATS'!AJ2563+'GAME STATS'!AJ2626+'GAME STATS'!AJ2689+'GAME STATS'!AJ2752+'GAME STATS'!AJ2815+'GAME STATS'!AJ2878+'GAME STATS'!AJ2941+'GAME STATS'!AJ3004+'GAME STATS'!AJ3067+'GAME STATS'!AJ3130</f>
        <v>0</v>
      </c>
      <c r="AJ41" s="735"/>
      <c r="AK41" s="736">
        <f>IF(AG41=0,0,(AI41/AG41)*100)</f>
        <v>0</v>
      </c>
      <c r="AL41" s="737"/>
      <c r="AM41" s="729">
        <f>'GAME STATS'!AN43+'GAME STATS'!AN106+'GAME STATS'!AN169+'GAME STATS'!AN232+'GAME STATS'!AN295+'GAME STATS'!AN358+'GAME STATS'!AN421+'GAME STATS'!AN484+'GAME STATS'!AN547+'GAME STATS'!AN610+'GAME STATS'!AN673+'GAME STATS'!AN736+'GAME STATS'!AN799+'GAME STATS'!AN862+'GAME STATS'!AN925+'GAME STATS'!AN988+'GAME STATS'!AN1051+'GAME STATS'!AN1114+'GAME STATS'!AN1177+'GAME STATS'!AN1240+'GAME STATS'!AN1303+'GAME STATS'!AN1366+'GAME STATS'!AN1429+'GAME STATS'!AN1492+'GAME STATS'!AN1555+'GAME STATS'!AN1618+'GAME STATS'!AN1681+'GAME STATS'!AN1744+'GAME STATS'!AN1807+'GAME STATS'!AN1870+'GAME STATS'!AN1933+'GAME STATS'!AN1996+'GAME STATS'!AN2059+'GAME STATS'!AN2122+'GAME STATS'!AN2185+'GAME STATS'!AN2248+'GAME STATS'!AN2311+'GAME STATS'!AN2374+'GAME STATS'!AN2437+'GAME STATS'!AN2500+'GAME STATS'!AN2563+'GAME STATS'!AN2626+'GAME STATS'!AN2689+'GAME STATS'!AN2752+'GAME STATS'!AN2815+'GAME STATS'!AN2878+'GAME STATS'!AN2941+'GAME STATS'!AN3004+'GAME STATS'!AN3067+'GAME STATS'!AN3130</f>
        <v>0</v>
      </c>
      <c r="AN41" s="731"/>
      <c r="AO41" s="741">
        <f>'GAME STATS'!AP43+'GAME STATS'!AP106+'GAME STATS'!AP169+'GAME STATS'!AP232+'GAME STATS'!AP295+'GAME STATS'!AP358+'GAME STATS'!AP421+'GAME STATS'!AP484+'GAME STATS'!AP547+'GAME STATS'!AP610+'GAME STATS'!AP673+'GAME STATS'!AP736+'GAME STATS'!AP799+'GAME STATS'!AP862+'GAME STATS'!AP925+'GAME STATS'!AP988+'GAME STATS'!AP1051+'GAME STATS'!AP1114+'GAME STATS'!AP1177+'GAME STATS'!AP1240+'GAME STATS'!AP1303+'GAME STATS'!AP1366+'GAME STATS'!AP1429+'GAME STATS'!AP1492+'GAME STATS'!AP1555+'GAME STATS'!AP1618+'GAME STATS'!AP1681+'GAME STATS'!AP1744+'GAME STATS'!AP1807+'GAME STATS'!AP1870+'GAME STATS'!AP1933+'GAME STATS'!AP1996+'GAME STATS'!AP2059+'GAME STATS'!AP2122+'GAME STATS'!AP2185+'GAME STATS'!AP2248+'GAME STATS'!AP2311+'GAME STATS'!AP2374+'GAME STATS'!AP2437+'GAME STATS'!AP2500+'GAME STATS'!AP2563+'GAME STATS'!AP2626+'GAME STATS'!AP2689+'GAME STATS'!AP2752+'GAME STATS'!AP2815+'GAME STATS'!AP2878+'GAME STATS'!AP2941+'GAME STATS'!AP3004+'GAME STATS'!AP3067+'GAME STATS'!AP3130</f>
        <v>0</v>
      </c>
      <c r="AP41" s="735"/>
      <c r="AQ41" s="736">
        <f>IF(AM41=0,0,(AO41/AM41)*100)</f>
        <v>0</v>
      </c>
      <c r="AR41" s="737"/>
      <c r="AS41" s="729">
        <f>AA41+AG41+AM41</f>
        <v>0</v>
      </c>
      <c r="AT41" s="731"/>
      <c r="AU41" s="741">
        <f>AC41+AI41+AO41</f>
        <v>0</v>
      </c>
      <c r="AV41" s="735"/>
      <c r="AW41" s="736">
        <f>IF(AS41=0,0,(AU41/AS41)*100)</f>
        <v>0</v>
      </c>
      <c r="AX41" s="737"/>
      <c r="AY41" s="729">
        <f>'GAME STATS'!AZ43+'GAME STATS'!AZ106+'GAME STATS'!AZ169+'GAME STATS'!AZ232+'GAME STATS'!AZ295+'GAME STATS'!AZ358+'GAME STATS'!AZ421+'GAME STATS'!AZ484+'GAME STATS'!AZ547+'GAME STATS'!AZ610+'GAME STATS'!AZ673+'GAME STATS'!AZ736+'GAME STATS'!AZ799+'GAME STATS'!AZ862+'GAME STATS'!AZ925+'GAME STATS'!AZ988+'GAME STATS'!AZ1051+'GAME STATS'!AZ1114+'GAME STATS'!AZ1177+'GAME STATS'!AZ1240+'GAME STATS'!AZ1303+'GAME STATS'!AZ1366+'GAME STATS'!AZ1429+'GAME STATS'!AZ1492+'GAME STATS'!AZ1555+'GAME STATS'!AZ1618+'GAME STATS'!AZ1681+'GAME STATS'!AZ1744+'GAME STATS'!AZ1807+'GAME STATS'!AZ1870+'GAME STATS'!AZ1933+'GAME STATS'!AZ1996+'GAME STATS'!AZ2059+'GAME STATS'!AZ2122+'GAME STATS'!AZ2185+'GAME STATS'!AZ2248+'GAME STATS'!AZ2311+'GAME STATS'!AZ2374+'GAME STATS'!AZ2437+'GAME STATS'!AZ2500+'GAME STATS'!AZ2563+'GAME STATS'!AZ2626+'GAME STATS'!AZ2689+'GAME STATS'!AZ2752+'GAME STATS'!AZ2815+'GAME STATS'!AZ2878+'GAME STATS'!AZ2941+'GAME STATS'!AZ3004+'GAME STATS'!AZ3067+'GAME STATS'!AZ3130</f>
        <v>0</v>
      </c>
      <c r="AZ41" s="731"/>
      <c r="BA41" s="741">
        <f>'GAME STATS'!BB43+'GAME STATS'!BB106+'GAME STATS'!BB169+'GAME STATS'!BB232+'GAME STATS'!BB295+'GAME STATS'!BB358+'GAME STATS'!BB421+'GAME STATS'!BB484+'GAME STATS'!BB547+'GAME STATS'!BB610+'GAME STATS'!BB673+'GAME STATS'!BB736+'GAME STATS'!BB799+'GAME STATS'!BB862+'GAME STATS'!BB925+'GAME STATS'!BB988+'GAME STATS'!BB1051+'GAME STATS'!BB1114+'GAME STATS'!BB1177+'GAME STATS'!BB1240+'GAME STATS'!BB1303+'GAME STATS'!BB1366+'GAME STATS'!BB1429+'GAME STATS'!BB1492+'GAME STATS'!BB1555+'GAME STATS'!BB1618+'GAME STATS'!BB1681+'GAME STATS'!BB1744+'GAME STATS'!BB1807+'GAME STATS'!BB1870+'GAME STATS'!BB1933+'GAME STATS'!BB1996+'GAME STATS'!BB2059+'GAME STATS'!BB2122+'GAME STATS'!BB2185+'GAME STATS'!BB2248+'GAME STATS'!BB2311+'GAME STATS'!BB2374+'GAME STATS'!BB2437+'GAME STATS'!BB2500+'GAME STATS'!BB2563+'GAME STATS'!BB2626+'GAME STATS'!BB2689+'GAME STATS'!BB2752+'GAME STATS'!BB2815+'GAME STATS'!BB2878+'GAME STATS'!BB2941+'GAME STATS'!BB3004+'GAME STATS'!BB3067+'GAME STATS'!BB3130</f>
        <v>0</v>
      </c>
      <c r="BB41" s="735"/>
      <c r="BC41" s="736">
        <f>IF(AY41=0,0,(BA41/AY41)*100)</f>
        <v>0</v>
      </c>
      <c r="BD41" s="737"/>
      <c r="BE41" s="729">
        <f>AA41+AG41+AM41+AY41</f>
        <v>0</v>
      </c>
      <c r="BF41" s="731"/>
      <c r="BG41" s="741">
        <f>AC41+AI41+AO41+BA41</f>
        <v>0</v>
      </c>
      <c r="BH41" s="735"/>
      <c r="BI41" s="736">
        <f>IF(BE41=0,0,(BG41/BE41)*100)</f>
        <v>0</v>
      </c>
      <c r="BJ41" s="737"/>
      <c r="BK41" s="909">
        <f>(AC41*2)+(AI41*2)+(AO41*3)+BA41</f>
        <v>0</v>
      </c>
      <c r="BL41" s="910"/>
      <c r="BM41" s="911"/>
      <c r="BN41" s="116"/>
      <c r="BO41" s="116"/>
    </row>
    <row r="42" spans="1:67" ht="24.95" customHeight="1">
      <c r="A42" s="116"/>
      <c r="B42" s="819"/>
      <c r="C42" s="768" t="str">
        <f>IF(ROSTER!D$40="","",ROSTER!D$40)</f>
        <v/>
      </c>
      <c r="D42" s="769"/>
      <c r="E42" s="770"/>
      <c r="F42" s="729"/>
      <c r="G42" s="730"/>
      <c r="H42" s="725"/>
      <c r="I42" s="726"/>
      <c r="J42" s="732"/>
      <c r="K42" s="729"/>
      <c r="L42" s="731"/>
      <c r="M42" s="741"/>
      <c r="N42" s="735"/>
      <c r="O42" s="924" t="s">
        <v>14</v>
      </c>
      <c r="P42" s="925"/>
      <c r="Q42" s="729"/>
      <c r="R42" s="731"/>
      <c r="S42" s="741"/>
      <c r="T42" s="730"/>
      <c r="U42" s="924" t="s">
        <v>14</v>
      </c>
      <c r="V42" s="925"/>
      <c r="W42" s="732"/>
      <c r="X42" s="732"/>
      <c r="Y42" s="723"/>
      <c r="Z42" s="724"/>
      <c r="AA42" s="729"/>
      <c r="AB42" s="731"/>
      <c r="AC42" s="734"/>
      <c r="AD42" s="735"/>
      <c r="AE42" s="736"/>
      <c r="AF42" s="737"/>
      <c r="AG42" s="729"/>
      <c r="AH42" s="731"/>
      <c r="AI42" s="741"/>
      <c r="AJ42" s="735"/>
      <c r="AK42" s="736"/>
      <c r="AL42" s="737"/>
      <c r="AM42" s="729"/>
      <c r="AN42" s="731"/>
      <c r="AO42" s="741"/>
      <c r="AP42" s="735"/>
      <c r="AQ42" s="736"/>
      <c r="AR42" s="737"/>
      <c r="AS42" s="729"/>
      <c r="AT42" s="731"/>
      <c r="AU42" s="741"/>
      <c r="AV42" s="735"/>
      <c r="AW42" s="736"/>
      <c r="AX42" s="737"/>
      <c r="AY42" s="729"/>
      <c r="AZ42" s="731"/>
      <c r="BA42" s="741"/>
      <c r="BB42" s="735"/>
      <c r="BC42" s="736"/>
      <c r="BD42" s="737"/>
      <c r="BE42" s="729"/>
      <c r="BF42" s="731"/>
      <c r="BG42" s="741"/>
      <c r="BH42" s="735"/>
      <c r="BI42" s="736"/>
      <c r="BJ42" s="737"/>
      <c r="BK42" s="909"/>
      <c r="BL42" s="910"/>
      <c r="BM42" s="911"/>
      <c r="BN42" s="116"/>
      <c r="BO42" s="116"/>
    </row>
    <row r="43" spans="1:67" ht="24.95" customHeight="1">
      <c r="A43" s="116"/>
      <c r="B43" s="818" t="str">
        <f>IF(ROSTER!B42="","",ROSTER!B42)</f>
        <v/>
      </c>
      <c r="C43" s="771" t="str">
        <f>IF(ROSTER!C$42="","",ROSTER!C$42)</f>
        <v/>
      </c>
      <c r="D43" s="772"/>
      <c r="E43" s="773"/>
      <c r="F43" s="729">
        <f>'GAME STATS'!F45+'GAME STATS'!F108+'GAME STATS'!F171+'GAME STATS'!F234+'GAME STATS'!F297+'GAME STATS'!F360+'GAME STATS'!F423+'GAME STATS'!F486+'GAME STATS'!F549+'GAME STATS'!F612+'GAME STATS'!F675+'GAME STATS'!F738+'GAME STATS'!F801+'GAME STATS'!F864+'GAME STATS'!F927+'GAME STATS'!F990+'GAME STATS'!F1053+'GAME STATS'!F1116+'GAME STATS'!F1179+'GAME STATS'!F1242+'GAME STATS'!F1305+'GAME STATS'!F1368+'GAME STATS'!F1431+'GAME STATS'!F1494+'GAME STATS'!F1557+'GAME STATS'!F1620+'GAME STATS'!F1683+'GAME STATS'!F1746+'GAME STATS'!F1809+'GAME STATS'!F1872+'GAME STATS'!F1935+'GAME STATS'!F1998+'GAME STATS'!F2061+'GAME STATS'!F2124+'GAME STATS'!F2187+'GAME STATS'!F2250+'GAME STATS'!F2313+'GAME STATS'!F2376+'GAME STATS'!F2439+'GAME STATS'!F2502+'GAME STATS'!F2565+'GAME STATS'!F2628+'GAME STATS'!F2691+'GAME STATS'!F2754+'GAME STATS'!F2817+'GAME STATS'!F2880+'GAME STATS'!F2943+'GAME STATS'!F3006+'GAME STATS'!F3069+'GAME STATS'!F3132</f>
        <v>0</v>
      </c>
      <c r="G43" s="730"/>
      <c r="H43" s="727">
        <f>'GAME STATS'!G45+'GAME STATS'!G108+'GAME STATS'!G171+'GAME STATS'!G234+'GAME STATS'!G297+'GAME STATS'!G360+'GAME STATS'!G423+'GAME STATS'!G486+'GAME STATS'!G549+'GAME STATS'!G612+'GAME STATS'!G675+'GAME STATS'!G738+'GAME STATS'!G801+'GAME STATS'!G864+'GAME STATS'!G927+'GAME STATS'!G990+'GAME STATS'!G1053+'GAME STATS'!G1116+'GAME STATS'!G1179+'GAME STATS'!G1242+'GAME STATS'!G1305+'GAME STATS'!G1368+'GAME STATS'!G1431+'GAME STATS'!G1494+'GAME STATS'!G1557+'GAME STATS'!G1620+'GAME STATS'!G1683+'GAME STATS'!G1746+'GAME STATS'!G1809+'GAME STATS'!G1872+'GAME STATS'!G1935+'GAME STATS'!G1998+'GAME STATS'!G2061+'GAME STATS'!G2124+'GAME STATS'!G2187+'GAME STATS'!G2250+'GAME STATS'!G2313+'GAME STATS'!G2376+'GAME STATS'!G2439+'GAME STATS'!G2502+'GAME STATS'!G2565+'GAME STATS'!G2628+'GAME STATS'!G2691+'GAME STATS'!G2754+'GAME STATS'!G2817+'GAME STATS'!G2880+'GAME STATS'!G2943+'GAME STATS'!G3006+'GAME STATS'!G3069+'GAME STATS'!G3132</f>
        <v>0</v>
      </c>
      <c r="I43" s="728"/>
      <c r="J43" s="732">
        <f>'GAME STATS'!H45+'GAME STATS'!H108+'GAME STATS'!H171+'GAME STATS'!H234+'GAME STATS'!H297+'GAME STATS'!H360+'GAME STATS'!H423+'GAME STATS'!H486+'GAME STATS'!H549+'GAME STATS'!H612+'GAME STATS'!H675+'GAME STATS'!H738+'GAME STATS'!H801+'GAME STATS'!H864+'GAME STATS'!H927+'GAME STATS'!H990+'GAME STATS'!H1053+'GAME STATS'!H1116+'GAME STATS'!H1179+'GAME STATS'!H1242+'GAME STATS'!H1305+'GAME STATS'!H1368+'GAME STATS'!H1431+'GAME STATS'!H1494+'GAME STATS'!H1557+'GAME STATS'!H1620+'GAME STATS'!H1683+'GAME STATS'!H1746+'GAME STATS'!H1809+'GAME STATS'!H1872+'GAME STATS'!H1935+'GAME STATS'!H1998+'GAME STATS'!H2061+'GAME STATS'!H2124+'GAME STATS'!H2187+'GAME STATS'!H2250+'GAME STATS'!H2313+'GAME STATS'!H2376+'GAME STATS'!H2439+'GAME STATS'!H2502+'GAME STATS'!H2565+'GAME STATS'!H2628+'GAME STATS'!H2691+'GAME STATS'!H2754+'GAME STATS'!H2817+'GAME STATS'!H2880+'GAME STATS'!H2943+'GAME STATS'!H3006+'GAME STATS'!H3069+'GAME STATS'!H3132</f>
        <v>0</v>
      </c>
      <c r="K43" s="729">
        <f>'GAME STATS'!J45+'GAME STATS'!J108+'GAME STATS'!J171+'GAME STATS'!J234+'GAME STATS'!J297+'GAME STATS'!J360+'GAME STATS'!J423+'GAME STATS'!J486+'GAME STATS'!J549+'GAME STATS'!J612+'GAME STATS'!J675+'GAME STATS'!J738+'GAME STATS'!J801+'GAME STATS'!J864+'GAME STATS'!J927+'GAME STATS'!J990+'GAME STATS'!J1053+'GAME STATS'!J1116+'GAME STATS'!J1179+'GAME STATS'!J1242+'GAME STATS'!J1305+'GAME STATS'!J1368+'GAME STATS'!J1431+'GAME STATS'!J1494+'GAME STATS'!J1557+'GAME STATS'!J1620+'GAME STATS'!J1683+'GAME STATS'!J1746+'GAME STATS'!J1809+'GAME STATS'!J1872+'GAME STATS'!J1935+'GAME STATS'!J1998+'GAME STATS'!J2061+'GAME STATS'!J2124+'GAME STATS'!J2187+'GAME STATS'!J2250+'GAME STATS'!J2313+'GAME STATS'!J2376+'GAME STATS'!J2439+'GAME STATS'!J2502+'GAME STATS'!J2565+'GAME STATS'!J2628+'GAME STATS'!J2691+'GAME STATS'!J2754+'GAME STATS'!J2817+'GAME STATS'!J2880+'GAME STATS'!J2943+'GAME STATS'!J3006+'GAME STATS'!J3069+'GAME STATS'!J3132</f>
        <v>0</v>
      </c>
      <c r="L43" s="731"/>
      <c r="M43" s="741">
        <f>'GAME STATS'!L45+'GAME STATS'!L108+'GAME STATS'!L171+'GAME STATS'!L234+'GAME STATS'!L297+'GAME STATS'!L360+'GAME STATS'!L423+'GAME STATS'!L486+'GAME STATS'!L549+'GAME STATS'!L612+'GAME STATS'!L675+'GAME STATS'!L738+'GAME STATS'!L801+'GAME STATS'!L864+'GAME STATS'!L927+'GAME STATS'!L990+'GAME STATS'!L1053+'GAME STATS'!L1116+'GAME STATS'!L1179+'GAME STATS'!L1242+'GAME STATS'!L1305+'GAME STATS'!L1368+'GAME STATS'!L1431+'GAME STATS'!L1494+'GAME STATS'!L1557+'GAME STATS'!L1620+'GAME STATS'!L1683+'GAME STATS'!L1746+'GAME STATS'!L1809+'GAME STATS'!L1872+'GAME STATS'!L1935+'GAME STATS'!L1998+'GAME STATS'!L2061+'GAME STATS'!L2124+'GAME STATS'!L2187+'GAME STATS'!L2250+'GAME STATS'!L2313+'GAME STATS'!L2376+'GAME STATS'!L2439+'GAME STATS'!L2502+'GAME STATS'!L2565+'GAME STATS'!L2628+'GAME STATS'!L2691+'GAME STATS'!L2754+'GAME STATS'!L2817+'GAME STATS'!L2880+'GAME STATS'!L2943+'GAME STATS'!L3006+'GAME STATS'!L3069+'GAME STATS'!L3132</f>
        <v>0</v>
      </c>
      <c r="N43" s="735"/>
      <c r="O43" s="924">
        <f>K43+M43</f>
        <v>0</v>
      </c>
      <c r="P43" s="925"/>
      <c r="Q43" s="729">
        <f>'GAME STATS'!P45+'GAME STATS'!P108+'GAME STATS'!P171+'GAME STATS'!P234+'GAME STATS'!P297+'GAME STATS'!P360+'GAME STATS'!P423+'GAME STATS'!P486+'GAME STATS'!P549+'GAME STATS'!P612+'GAME STATS'!P675+'GAME STATS'!P738+'GAME STATS'!P801+'GAME STATS'!P864+'GAME STATS'!P927+'GAME STATS'!P990+'GAME STATS'!P1053+'GAME STATS'!P1116+'GAME STATS'!P1179+'GAME STATS'!P1242+'GAME STATS'!P1305+'GAME STATS'!P1368+'GAME STATS'!P1431+'GAME STATS'!P1494+'GAME STATS'!P1557+'GAME STATS'!P1620+'GAME STATS'!P1683+'GAME STATS'!P1746+'GAME STATS'!P1809+'GAME STATS'!P1872+'GAME STATS'!P1935+'GAME STATS'!P1998+'GAME STATS'!P2061+'GAME STATS'!P2124+'GAME STATS'!P2187+'GAME STATS'!P2250+'GAME STATS'!P2313+'GAME STATS'!P2376+'GAME STATS'!P2439+'GAME STATS'!P2502+'GAME STATS'!P2565+'GAME STATS'!P2628+'GAME STATS'!P2691+'GAME STATS'!P2754+'GAME STATS'!P2817+'GAME STATS'!P2880+'GAME STATS'!P2943+'GAME STATS'!P3006+'GAME STATS'!P3069+'GAME STATS'!P3132</f>
        <v>0</v>
      </c>
      <c r="R43" s="731"/>
      <c r="S43" s="741">
        <f>'GAME STATS'!R45+'GAME STATS'!R108+'GAME STATS'!R171+'GAME STATS'!R234+'GAME STATS'!R297+'GAME STATS'!R360+'GAME STATS'!R423+'GAME STATS'!R486+'GAME STATS'!R549+'GAME STATS'!R612+'GAME STATS'!R675+'GAME STATS'!R738+'GAME STATS'!R801+'GAME STATS'!R864+'GAME STATS'!R927+'GAME STATS'!R990+'GAME STATS'!R1053+'GAME STATS'!R1116+'GAME STATS'!R1179+'GAME STATS'!R1242+'GAME STATS'!R1305+'GAME STATS'!R1368+'GAME STATS'!R1431+'GAME STATS'!R1494+'GAME STATS'!R1557+'GAME STATS'!R1620+'GAME STATS'!R1683+'GAME STATS'!R1746+'GAME STATS'!R1809+'GAME STATS'!R1872+'GAME STATS'!R1935+'GAME STATS'!R1998+'GAME STATS'!R2061+'GAME STATS'!R2124+'GAME STATS'!R2187+'GAME STATS'!R2250+'GAME STATS'!R2313+'GAME STATS'!R2376+'GAME STATS'!R2439+'GAME STATS'!R2502+'GAME STATS'!R2565+'GAME STATS'!R2628+'GAME STATS'!R2691+'GAME STATS'!R2754+'GAME STATS'!R2817+'GAME STATS'!R2880+'GAME STATS'!R2943+'GAME STATS'!R3006+'GAME STATS'!R3069+'GAME STATS'!R3132</f>
        <v>0</v>
      </c>
      <c r="T43" s="730"/>
      <c r="U43" s="924">
        <f t="shared" ref="U43:U54" si="15">S43-Q43</f>
        <v>0</v>
      </c>
      <c r="V43" s="925"/>
      <c r="W43" s="732">
        <f>'GAME STATS'!V45+'GAME STATS'!V108+'GAME STATS'!V171+'GAME STATS'!V234+'GAME STATS'!V297+'GAME STATS'!V360+'GAME STATS'!V423+'GAME STATS'!V486+'GAME STATS'!V549+'GAME STATS'!V612+'GAME STATS'!V675+'GAME STATS'!V738+'GAME STATS'!V801+'GAME STATS'!V864+'GAME STATS'!V927+'GAME STATS'!V990+'GAME STATS'!V1053+'GAME STATS'!V1116+'GAME STATS'!V1179+'GAME STATS'!V1242+'GAME STATS'!V1305+'GAME STATS'!V1368+'GAME STATS'!V1431+'GAME STATS'!V1494+'GAME STATS'!V1557+'GAME STATS'!V1620+'GAME STATS'!V1683+'GAME STATS'!U1746+'GAME STATS'!U1809+'GAME STATS'!U1872+'GAME STATS'!U1935+'GAME STATS'!U1998+'GAME STATS'!U2061+'GAME STATS'!U2124+'GAME STATS'!V2187+'GAME STATS'!V2250+'GAME STATS'!V2313+'GAME STATS'!V2376+'GAME STATS'!V2439+'GAME STATS'!V2502+'GAME STATS'!V2565+'GAME STATS'!V2628+'GAME STATS'!V2691+'GAME STATS'!V2754+'GAME STATS'!V2817+'GAME STATS'!V2880+'GAME STATS'!V2943+'GAME STATS'!V3006+'GAME STATS'!V3069+'GAME STATS'!V3132</f>
        <v>0</v>
      </c>
      <c r="X43" s="732">
        <f>'GAME STATS'!X45+'GAME STATS'!X108+'GAME STATS'!X171+'GAME STATS'!X234+'GAME STATS'!X297+'GAME STATS'!X360+'GAME STATS'!X423+'GAME STATS'!X486+'GAME STATS'!X549+'GAME STATS'!X612+'GAME STATS'!X675+'GAME STATS'!X738+'GAME STATS'!X801+'GAME STATS'!X864+'GAME STATS'!X927+'GAME STATS'!X990+'GAME STATS'!X1053+'GAME STATS'!X1116+'GAME STATS'!X1179+'GAME STATS'!X1242+'GAME STATS'!X1305+'GAME STATS'!X1368+'GAME STATS'!X1431+'GAME STATS'!X1494+'GAME STATS'!X1557+'GAME STATS'!X1620+'GAME STATS'!X1683+'GAME STATS'!V1746+'GAME STATS'!V1809+'GAME STATS'!V1872+'GAME STATS'!V1935+'GAME STATS'!V1998+'GAME STATS'!V2061+'GAME STATS'!V2124+'GAME STATS'!X2187+'GAME STATS'!X2250+'GAME STATS'!X2313+'GAME STATS'!X2376+'GAME STATS'!X2439+'GAME STATS'!X2502+'GAME STATS'!X2565+'GAME STATS'!X2628+'GAME STATS'!X2691+'GAME STATS'!X2754+'GAME STATS'!X2817+'GAME STATS'!X2880+'GAME STATS'!X2943+'GAME STATS'!X3006+'GAME STATS'!X3069+'GAME STATS'!X3132</f>
        <v>0</v>
      </c>
      <c r="Y43" s="727">
        <f>'GAME STATS'!Z45+'GAME STATS'!Z108+'GAME STATS'!Z171+'GAME STATS'!Z234+'GAME STATS'!Z297+'GAME STATS'!Z360+'GAME STATS'!Z423+'GAME STATS'!Z486+'GAME STATS'!Z549+'GAME STATS'!Z612+'GAME STATS'!Z675+'GAME STATS'!Z738+'GAME STATS'!Z801+'GAME STATS'!Z864+'GAME STATS'!Z927+'GAME STATS'!Z990+'GAME STATS'!Z1053+'GAME STATS'!Z1116+'GAME STATS'!Z1179+'GAME STATS'!Z1242+'GAME STATS'!Z1305+'GAME STATS'!Z1368+'GAME STATS'!Z1431+'GAME STATS'!Z1494+'GAME STATS'!Z1557+'GAME STATS'!Z1620+'GAME STATS'!Z1683+'GAME STATS'!W1746+'GAME STATS'!W1809+'GAME STATS'!W1872+'GAME STATS'!W1935+'GAME STATS'!W1998+'GAME STATS'!W2061+'GAME STATS'!W2124+'GAME STATS'!Z2187+'GAME STATS'!Z2250+'GAME STATS'!Z2313+'GAME STATS'!Z2376+'GAME STATS'!Z2439+'GAME STATS'!Z2502+'GAME STATS'!Z2565+'GAME STATS'!Z2628+'GAME STATS'!Z2691+'GAME STATS'!Z2754+'GAME STATS'!Z2817+'GAME STATS'!Z2880+'GAME STATS'!Z2943+'GAME STATS'!Z3006+'GAME STATS'!Z3069+'GAME STATS'!Z3132</f>
        <v>0</v>
      </c>
      <c r="Z43" s="728"/>
      <c r="AA43" s="729">
        <f>'GAME STATS'!AB45+'GAME STATS'!AB108+'GAME STATS'!AB171+'GAME STATS'!AB234+'GAME STATS'!AB297+'GAME STATS'!AB360+'GAME STATS'!AB423+'GAME STATS'!AB486+'GAME STATS'!AB549+'GAME STATS'!AB612+'GAME STATS'!AB675+'GAME STATS'!AB738+'GAME STATS'!AB801+'GAME STATS'!AB864+'GAME STATS'!AB927+'GAME STATS'!AB990+'GAME STATS'!AB1053+'GAME STATS'!AB1116+'GAME STATS'!AB1179+'GAME STATS'!AB1242+'GAME STATS'!AB1305+'GAME STATS'!AB1368+'GAME STATS'!AB1431+'GAME STATS'!AB1494+'GAME STATS'!AB1557+'GAME STATS'!AB1620+'GAME STATS'!AB1683+'GAME STATS'!AB1746+'GAME STATS'!AB1809+'GAME STATS'!AB1872+'GAME STATS'!AB1935+'GAME STATS'!AB1998+'GAME STATS'!AB2061+'GAME STATS'!AB2124+'GAME STATS'!AB2187+'GAME STATS'!AB2250+'GAME STATS'!AB2313+'GAME STATS'!AB2376+'GAME STATS'!AB2439+'GAME STATS'!AB2502+'GAME STATS'!AB2565+'GAME STATS'!AB2628+'GAME STATS'!AB2691+'GAME STATS'!AB2754+'GAME STATS'!AB2817+'GAME STATS'!AB2880+'GAME STATS'!AB2943+'GAME STATS'!AB3006+'GAME STATS'!AB3069+'GAME STATS'!AB3132</f>
        <v>0</v>
      </c>
      <c r="AB43" s="731"/>
      <c r="AC43" s="734">
        <f>'GAME STATS'!AD45+'GAME STATS'!AD108+'GAME STATS'!AD171+'GAME STATS'!AD234+'GAME STATS'!AD297+'GAME STATS'!AD360+'GAME STATS'!AD423+'GAME STATS'!AD486+'GAME STATS'!AD549+'GAME STATS'!AD612+'GAME STATS'!AD675+'GAME STATS'!AD738+'GAME STATS'!AD801+'GAME STATS'!AD864+'GAME STATS'!AD927+'GAME STATS'!AD990+'GAME STATS'!AD1053+'GAME STATS'!AD1116+'GAME STATS'!AD1179+'GAME STATS'!AD1242+'GAME STATS'!AD1305+'GAME STATS'!AD1368+'GAME STATS'!AD1431+'GAME STATS'!AD1494+'GAME STATS'!AD1557+'GAME STATS'!AD1620+'GAME STATS'!AD1683+'GAME STATS'!AD1746+'GAME STATS'!AD1809+'GAME STATS'!AD1872+'GAME STATS'!AD1935+'GAME STATS'!AD1998+'GAME STATS'!AD2061+'GAME STATS'!AD2124+'GAME STATS'!AD2187+'GAME STATS'!AD2250+'GAME STATS'!AD2313+'GAME STATS'!AD2376+'GAME STATS'!AD2439+'GAME STATS'!AD2502+'GAME STATS'!AD2565+'GAME STATS'!AD2628+'GAME STATS'!AD2691+'GAME STATS'!AD2754+'GAME STATS'!AD2817+'GAME STATS'!AD2880+'GAME STATS'!AD2943+'GAME STATS'!AD3006+'GAME STATS'!AD3069+'GAME STATS'!AD3132</f>
        <v>0</v>
      </c>
      <c r="AD43" s="735"/>
      <c r="AE43" s="736">
        <f>IF(AA43=0,0,(AC43/AA43)*100)</f>
        <v>0</v>
      </c>
      <c r="AF43" s="737"/>
      <c r="AG43" s="729">
        <f>'GAME STATS'!AH45+'GAME STATS'!AH108+'GAME STATS'!AH171+'GAME STATS'!AH234+'GAME STATS'!AH297+'GAME STATS'!AH360+'GAME STATS'!AH423+'GAME STATS'!AH486+'GAME STATS'!AH549+'GAME STATS'!AH612+'GAME STATS'!AH675+'GAME STATS'!AH738+'GAME STATS'!AH801+'GAME STATS'!AH864+'GAME STATS'!AH927+'GAME STATS'!AH990+'GAME STATS'!AH1053+'GAME STATS'!AH1116+'GAME STATS'!AH1179+'GAME STATS'!AH1242+'GAME STATS'!AH1305+'GAME STATS'!AH1368+'GAME STATS'!AH1431+'GAME STATS'!AH1494+'GAME STATS'!AH1557+'GAME STATS'!AH1620+'GAME STATS'!AH1683+'GAME STATS'!AH1746+'GAME STATS'!AH1809+'GAME STATS'!AH1872+'GAME STATS'!AH1935+'GAME STATS'!AH1998+'GAME STATS'!AH2061+'GAME STATS'!AH2124+'GAME STATS'!AH2187+'GAME STATS'!AH2250+'GAME STATS'!AH2313+'GAME STATS'!AH2376+'GAME STATS'!AH2439+'GAME STATS'!AH2502+'GAME STATS'!AH2565+'GAME STATS'!AH2628+'GAME STATS'!AH2691+'GAME STATS'!AH2754+'GAME STATS'!AH2817+'GAME STATS'!AH2880+'GAME STATS'!AH2943+'GAME STATS'!AH3006+'GAME STATS'!AH3069+'GAME STATS'!AH3132</f>
        <v>0</v>
      </c>
      <c r="AH43" s="731"/>
      <c r="AI43" s="741">
        <f>'GAME STATS'!AJ45+'GAME STATS'!AJ108+'GAME STATS'!AJ171+'GAME STATS'!AJ234+'GAME STATS'!AJ297+'GAME STATS'!AJ360+'GAME STATS'!AJ423+'GAME STATS'!AJ486+'GAME STATS'!AJ549+'GAME STATS'!AJ612+'GAME STATS'!AJ675+'GAME STATS'!AJ738+'GAME STATS'!AJ801+'GAME STATS'!AJ864+'GAME STATS'!AJ927+'GAME STATS'!AJ990+'GAME STATS'!AJ1053+'GAME STATS'!AJ1116+'GAME STATS'!AJ1179+'GAME STATS'!AJ1242+'GAME STATS'!AJ1305+'GAME STATS'!AJ1368+'GAME STATS'!AJ1431+'GAME STATS'!AJ1494+'GAME STATS'!AJ1557+'GAME STATS'!AJ1620+'GAME STATS'!AJ1683+'GAME STATS'!AJ1746+'GAME STATS'!AJ1809+'GAME STATS'!AJ1872+'GAME STATS'!AJ1935+'GAME STATS'!AJ1998+'GAME STATS'!AJ2061+'GAME STATS'!AJ2124+'GAME STATS'!AJ2187+'GAME STATS'!AJ2250+'GAME STATS'!AJ2313+'GAME STATS'!AJ2376+'GAME STATS'!AJ2439+'GAME STATS'!AJ2502+'GAME STATS'!AJ2565+'GAME STATS'!AJ2628+'GAME STATS'!AJ2691+'GAME STATS'!AJ2754+'GAME STATS'!AJ2817+'GAME STATS'!AJ2880+'GAME STATS'!AJ2943+'GAME STATS'!AJ3006+'GAME STATS'!AJ3069+'GAME STATS'!AJ3132</f>
        <v>0</v>
      </c>
      <c r="AJ43" s="735"/>
      <c r="AK43" s="736">
        <f>IF(AG43=0,0,(AI43/AG43)*100)</f>
        <v>0</v>
      </c>
      <c r="AL43" s="737"/>
      <c r="AM43" s="729">
        <f>'GAME STATS'!AN45+'GAME STATS'!AN108+'GAME STATS'!AN171+'GAME STATS'!AN234+'GAME STATS'!AN297+'GAME STATS'!AN360+'GAME STATS'!AN423+'GAME STATS'!AN486+'GAME STATS'!AN549+'GAME STATS'!AN612+'GAME STATS'!AN675+'GAME STATS'!AN738+'GAME STATS'!AN801+'GAME STATS'!AN864+'GAME STATS'!AN927+'GAME STATS'!AN990+'GAME STATS'!AN1053+'GAME STATS'!AN1116+'GAME STATS'!AN1179+'GAME STATS'!AN1242+'GAME STATS'!AN1305+'GAME STATS'!AN1368+'GAME STATS'!AN1431+'GAME STATS'!AN1494+'GAME STATS'!AN1557+'GAME STATS'!AN1620+'GAME STATS'!AN1683+'GAME STATS'!AN1746+'GAME STATS'!AN1809+'GAME STATS'!AN1872+'GAME STATS'!AN1935+'GAME STATS'!AN1998+'GAME STATS'!AN2061+'GAME STATS'!AN2124+'GAME STATS'!AN2187+'GAME STATS'!AN2250+'GAME STATS'!AN2313+'GAME STATS'!AN2376+'GAME STATS'!AN2439+'GAME STATS'!AN2502+'GAME STATS'!AN2565+'GAME STATS'!AN2628+'GAME STATS'!AN2691+'GAME STATS'!AN2754+'GAME STATS'!AN2817+'GAME STATS'!AN2880+'GAME STATS'!AN2943+'GAME STATS'!AN3006+'GAME STATS'!AN3069+'GAME STATS'!AN3132</f>
        <v>0</v>
      </c>
      <c r="AN43" s="731"/>
      <c r="AO43" s="741">
        <f>'GAME STATS'!AP45+'GAME STATS'!AP108+'GAME STATS'!AP171+'GAME STATS'!AP234+'GAME STATS'!AP297+'GAME STATS'!AP360+'GAME STATS'!AP423+'GAME STATS'!AP486+'GAME STATS'!AP549+'GAME STATS'!AP612+'GAME STATS'!AP675+'GAME STATS'!AP738+'GAME STATS'!AP801+'GAME STATS'!AP864+'GAME STATS'!AP927+'GAME STATS'!AP990+'GAME STATS'!AP1053+'GAME STATS'!AP1116+'GAME STATS'!AP1179+'GAME STATS'!AP1242+'GAME STATS'!AP1305+'GAME STATS'!AP1368+'GAME STATS'!AP1431+'GAME STATS'!AP1494+'GAME STATS'!AP1557+'GAME STATS'!AP1620+'GAME STATS'!AP1683+'GAME STATS'!AP1746+'GAME STATS'!AP1809+'GAME STATS'!AP1872+'GAME STATS'!AP1935+'GAME STATS'!AP1998+'GAME STATS'!AP2061+'GAME STATS'!AP2124+'GAME STATS'!AP2187+'GAME STATS'!AP2250+'GAME STATS'!AP2313+'GAME STATS'!AP2376+'GAME STATS'!AP2439+'GAME STATS'!AP2502+'GAME STATS'!AP2565+'GAME STATS'!AP2628+'GAME STATS'!AP2691+'GAME STATS'!AP2754+'GAME STATS'!AP2817+'GAME STATS'!AP2880+'GAME STATS'!AP2943+'GAME STATS'!AP3006+'GAME STATS'!AP3069+'GAME STATS'!AP3132</f>
        <v>0</v>
      </c>
      <c r="AP43" s="735"/>
      <c r="AQ43" s="736">
        <f>IF(AM43=0,0,(AO43/AM43)*100)</f>
        <v>0</v>
      </c>
      <c r="AR43" s="737"/>
      <c r="AS43" s="729">
        <f>AA43+AG43+AM43</f>
        <v>0</v>
      </c>
      <c r="AT43" s="731"/>
      <c r="AU43" s="741">
        <f>AC43+AI43+AO43</f>
        <v>0</v>
      </c>
      <c r="AV43" s="735"/>
      <c r="AW43" s="736">
        <f>IF(AS43=0,0,(AU43/AS43)*100)</f>
        <v>0</v>
      </c>
      <c r="AX43" s="737"/>
      <c r="AY43" s="729">
        <f>'GAME STATS'!AZ45+'GAME STATS'!AZ108+'GAME STATS'!AZ171+'GAME STATS'!AZ234+'GAME STATS'!AZ297+'GAME STATS'!AZ360+'GAME STATS'!AZ423+'GAME STATS'!AZ486+'GAME STATS'!AZ549+'GAME STATS'!AZ612+'GAME STATS'!AZ675+'GAME STATS'!AZ738+'GAME STATS'!AZ801+'GAME STATS'!AZ864+'GAME STATS'!AZ927+'GAME STATS'!AZ990+'GAME STATS'!AZ1053+'GAME STATS'!AZ1116+'GAME STATS'!AZ1179+'GAME STATS'!AZ1242+'GAME STATS'!AZ1305+'GAME STATS'!AZ1368+'GAME STATS'!AZ1431+'GAME STATS'!AZ1494+'GAME STATS'!AZ1557+'GAME STATS'!AZ1620+'GAME STATS'!AZ1683+'GAME STATS'!AZ1746+'GAME STATS'!AZ1809+'GAME STATS'!AZ1872+'GAME STATS'!AZ1935+'GAME STATS'!AZ1998+'GAME STATS'!AZ2061+'GAME STATS'!AZ2124+'GAME STATS'!AZ2187+'GAME STATS'!AZ2250+'GAME STATS'!AZ2313+'GAME STATS'!AZ2376+'GAME STATS'!AZ2439+'GAME STATS'!AZ2502+'GAME STATS'!AZ2565+'GAME STATS'!AZ2628+'GAME STATS'!AZ2691+'GAME STATS'!AZ2754+'GAME STATS'!AZ2817+'GAME STATS'!AZ2880+'GAME STATS'!AZ2943+'GAME STATS'!AZ3006+'GAME STATS'!AZ3069+'GAME STATS'!AZ3132</f>
        <v>0</v>
      </c>
      <c r="AZ43" s="731"/>
      <c r="BA43" s="741">
        <f>'GAME STATS'!BB45+'GAME STATS'!BB108+'GAME STATS'!BB171+'GAME STATS'!BB234+'GAME STATS'!BB297+'GAME STATS'!BB360+'GAME STATS'!BB423+'GAME STATS'!BB486+'GAME STATS'!BB549+'GAME STATS'!BB612+'GAME STATS'!BB675+'GAME STATS'!BB738+'GAME STATS'!BB801+'GAME STATS'!BB864+'GAME STATS'!BB927+'GAME STATS'!BB990+'GAME STATS'!BB1053+'GAME STATS'!BB1116+'GAME STATS'!BB1179+'GAME STATS'!BB1242+'GAME STATS'!BB1305+'GAME STATS'!BB1368+'GAME STATS'!BB1431+'GAME STATS'!BB1494+'GAME STATS'!BB1557+'GAME STATS'!BB1620+'GAME STATS'!BB1683+'GAME STATS'!BB1746+'GAME STATS'!BB1809+'GAME STATS'!BB1872+'GAME STATS'!BB1935+'GAME STATS'!BB1998+'GAME STATS'!BB2061+'GAME STATS'!BB2124+'GAME STATS'!BB2187+'GAME STATS'!BB2250+'GAME STATS'!BB2313+'GAME STATS'!BB2376+'GAME STATS'!BB2439+'GAME STATS'!BB2502+'GAME STATS'!BB2565+'GAME STATS'!BB2628+'GAME STATS'!BB2691+'GAME STATS'!BB2754+'GAME STATS'!BB2817+'GAME STATS'!BB2880+'GAME STATS'!BB2943+'GAME STATS'!BB3006+'GAME STATS'!BB3069+'GAME STATS'!BB3132</f>
        <v>0</v>
      </c>
      <c r="BB43" s="735"/>
      <c r="BC43" s="736">
        <f>IF(AY43=0,0,(BA43/AY43)*100)</f>
        <v>0</v>
      </c>
      <c r="BD43" s="737"/>
      <c r="BE43" s="729">
        <f>AA43+AG43+AM43+AY43</f>
        <v>0</v>
      </c>
      <c r="BF43" s="731"/>
      <c r="BG43" s="741">
        <f>AC43+AI43+AO43+BA43</f>
        <v>0</v>
      </c>
      <c r="BH43" s="735"/>
      <c r="BI43" s="736">
        <f>IF(BE43=0,0,(BG43/BE43)*100)</f>
        <v>0</v>
      </c>
      <c r="BJ43" s="737"/>
      <c r="BK43" s="909">
        <f>(AC43*2)+(AI43*2)+(AO43*3)+BA43</f>
        <v>0</v>
      </c>
      <c r="BL43" s="910"/>
      <c r="BM43" s="911"/>
      <c r="BN43" s="116"/>
      <c r="BO43" s="116"/>
    </row>
    <row r="44" spans="1:67" ht="24.95" customHeight="1">
      <c r="A44" s="116"/>
      <c r="B44" s="819"/>
      <c r="C44" s="768" t="str">
        <f>IF(ROSTER!D$42="","",ROSTER!D$42)</f>
        <v/>
      </c>
      <c r="D44" s="769"/>
      <c r="E44" s="770"/>
      <c r="F44" s="729"/>
      <c r="G44" s="730"/>
      <c r="H44" s="725"/>
      <c r="I44" s="726"/>
      <c r="J44" s="732"/>
      <c r="K44" s="729"/>
      <c r="L44" s="731"/>
      <c r="M44" s="741"/>
      <c r="N44" s="735"/>
      <c r="O44" s="924" t="s">
        <v>14</v>
      </c>
      <c r="P44" s="925"/>
      <c r="Q44" s="729"/>
      <c r="R44" s="731"/>
      <c r="S44" s="741"/>
      <c r="T44" s="730"/>
      <c r="U44" s="924" t="s">
        <v>14</v>
      </c>
      <c r="V44" s="925"/>
      <c r="W44" s="732"/>
      <c r="X44" s="732"/>
      <c r="Y44" s="723"/>
      <c r="Z44" s="724"/>
      <c r="AA44" s="729"/>
      <c r="AB44" s="731"/>
      <c r="AC44" s="734"/>
      <c r="AD44" s="735"/>
      <c r="AE44" s="736"/>
      <c r="AF44" s="737"/>
      <c r="AG44" s="729"/>
      <c r="AH44" s="731"/>
      <c r="AI44" s="741"/>
      <c r="AJ44" s="735"/>
      <c r="AK44" s="736"/>
      <c r="AL44" s="737"/>
      <c r="AM44" s="729"/>
      <c r="AN44" s="731"/>
      <c r="AO44" s="741"/>
      <c r="AP44" s="735"/>
      <c r="AQ44" s="736"/>
      <c r="AR44" s="737"/>
      <c r="AS44" s="729"/>
      <c r="AT44" s="731"/>
      <c r="AU44" s="741"/>
      <c r="AV44" s="735"/>
      <c r="AW44" s="736"/>
      <c r="AX44" s="737"/>
      <c r="AY44" s="729"/>
      <c r="AZ44" s="731"/>
      <c r="BA44" s="741"/>
      <c r="BB44" s="735"/>
      <c r="BC44" s="736"/>
      <c r="BD44" s="737"/>
      <c r="BE44" s="729"/>
      <c r="BF44" s="731"/>
      <c r="BG44" s="741"/>
      <c r="BH44" s="735"/>
      <c r="BI44" s="736"/>
      <c r="BJ44" s="737"/>
      <c r="BK44" s="909"/>
      <c r="BL44" s="910"/>
      <c r="BM44" s="911"/>
      <c r="BN44" s="116"/>
      <c r="BO44" s="116"/>
    </row>
    <row r="45" spans="1:67" ht="24.95" customHeight="1">
      <c r="A45" s="116"/>
      <c r="B45" s="818" t="str">
        <f>IF(ROSTER!B44="","",ROSTER!B44)</f>
        <v/>
      </c>
      <c r="C45" s="771" t="str">
        <f>IF(ROSTER!C$44="","",ROSTER!C$44)</f>
        <v/>
      </c>
      <c r="D45" s="772"/>
      <c r="E45" s="773"/>
      <c r="F45" s="723">
        <f>'GAME STATS'!F47+'GAME STATS'!F110+'GAME STATS'!F173+'GAME STATS'!F236+'GAME STATS'!F299+'GAME STATS'!F362+'GAME STATS'!F425+'GAME STATS'!F488+'GAME STATS'!F551+'GAME STATS'!F614+'GAME STATS'!F677+'GAME STATS'!F740+'GAME STATS'!F803+'GAME STATS'!F866+'GAME STATS'!F929+'GAME STATS'!F992+'GAME STATS'!F1055+'GAME STATS'!F1118+'GAME STATS'!F1181+'GAME STATS'!F1244+'GAME STATS'!F1307+'GAME STATS'!F1370+'GAME STATS'!F1433+'GAME STATS'!F1496+'GAME STATS'!F1559+'GAME STATS'!F1622+'GAME STATS'!F1685+'GAME STATS'!F1748+'GAME STATS'!F1811+'GAME STATS'!F1874+'GAME STATS'!F1937+'GAME STATS'!F2000+'GAME STATS'!F2063+'GAME STATS'!F2126+'GAME STATS'!F2189+'GAME STATS'!F2252+'GAME STATS'!F2315+'GAME STATS'!F2378+'GAME STATS'!F2441+'GAME STATS'!F2504+'GAME STATS'!F2567+'GAME STATS'!F2630+'GAME STATS'!F2693+'GAME STATS'!F2756+'GAME STATS'!F2819+'GAME STATS'!F2882+'GAME STATS'!F2945+'GAME STATS'!F3008+'GAME STATS'!F3071+'GAME STATS'!F3134</f>
        <v>0</v>
      </c>
      <c r="G45" s="724"/>
      <c r="H45" s="727">
        <f>'GAME STATS'!G47+'GAME STATS'!G110+'GAME STATS'!G173+'GAME STATS'!G236+'GAME STATS'!G299+'GAME STATS'!G362+'GAME STATS'!G425+'GAME STATS'!G488+'GAME STATS'!G551+'GAME STATS'!G614+'GAME STATS'!G677+'GAME STATS'!G740+'GAME STATS'!G803+'GAME STATS'!G866+'GAME STATS'!G929+'GAME STATS'!G992+'GAME STATS'!G1055+'GAME STATS'!G1118+'GAME STATS'!G1181+'GAME STATS'!G1244+'GAME STATS'!G1307+'GAME STATS'!G1370+'GAME STATS'!G1433+'GAME STATS'!G1496+'GAME STATS'!G1559+'GAME STATS'!G1622+'GAME STATS'!G1685+'GAME STATS'!G1748+'GAME STATS'!G1811+'GAME STATS'!G1874+'GAME STATS'!G1937+'GAME STATS'!G2000+'GAME STATS'!G2063+'GAME STATS'!G2126+'GAME STATS'!G2189+'GAME STATS'!G2252+'GAME STATS'!G2315+'GAME STATS'!G2378+'GAME STATS'!G2441+'GAME STATS'!G2504+'GAME STATS'!G2567+'GAME STATS'!G2630+'GAME STATS'!G2693+'GAME STATS'!G2756+'GAME STATS'!G2819+'GAME STATS'!G2882+'GAME STATS'!G2945+'GAME STATS'!G3008+'GAME STATS'!G3071+'GAME STATS'!G3134</f>
        <v>0</v>
      </c>
      <c r="I45" s="728"/>
      <c r="J45" s="834">
        <f>'GAME STATS'!H47+'GAME STATS'!H110+'GAME STATS'!H173+'GAME STATS'!H236+'GAME STATS'!H299+'GAME STATS'!H362+'GAME STATS'!H425+'GAME STATS'!H488+'GAME STATS'!H551+'GAME STATS'!H614+'GAME STATS'!H677+'GAME STATS'!H740+'GAME STATS'!H803+'GAME STATS'!H866+'GAME STATS'!H929+'GAME STATS'!H992+'GAME STATS'!H1055+'GAME STATS'!H1118+'GAME STATS'!H1181+'GAME STATS'!H1244+'GAME STATS'!H1307+'GAME STATS'!H1370+'GAME STATS'!H1433+'GAME STATS'!H1496+'GAME STATS'!H1559+'GAME STATS'!H1622+'GAME STATS'!H1685+'GAME STATS'!H1748+'GAME STATS'!H1811+'GAME STATS'!H1874+'GAME STATS'!H1937+'GAME STATS'!H2000+'GAME STATS'!H2063+'GAME STATS'!H2126+'GAME STATS'!H2189+'GAME STATS'!H2252+'GAME STATS'!H2315+'GAME STATS'!H2378+'GAME STATS'!H2441+'GAME STATS'!H2504+'GAME STATS'!H2567+'GAME STATS'!H2630+'GAME STATS'!H2693+'GAME STATS'!H2756+'GAME STATS'!H2819+'GAME STATS'!H2882+'GAME STATS'!H2945+'GAME STATS'!H3008+'GAME STATS'!H3071+'GAME STATS'!H3134</f>
        <v>0</v>
      </c>
      <c r="K45" s="729">
        <f>'GAME STATS'!J47+'GAME STATS'!J110+'GAME STATS'!J173+'GAME STATS'!J236+'GAME STATS'!J299+'GAME STATS'!J362+'GAME STATS'!J425+'GAME STATS'!J488+'GAME STATS'!J551+'GAME STATS'!J614+'GAME STATS'!J677+'GAME STATS'!J740+'GAME STATS'!J803+'GAME STATS'!J866+'GAME STATS'!J929+'GAME STATS'!J992+'GAME STATS'!J1055+'GAME STATS'!J1118+'GAME STATS'!J1181+'GAME STATS'!J1244+'GAME STATS'!J1307+'GAME STATS'!J1370+'GAME STATS'!J1433+'GAME STATS'!J1496+'GAME STATS'!J1559+'GAME STATS'!J1622+'GAME STATS'!J1685+'GAME STATS'!J1748+'GAME STATS'!J1811+'GAME STATS'!J1874+'GAME STATS'!J1937+'GAME STATS'!J2000+'GAME STATS'!J2063+'GAME STATS'!J2126+'GAME STATS'!J2189+'GAME STATS'!J2252+'GAME STATS'!J2315+'GAME STATS'!J2378+'GAME STATS'!J2441+'GAME STATS'!J2504+'GAME STATS'!J2567+'GAME STATS'!J2630+'GAME STATS'!J2693+'GAME STATS'!J2756+'GAME STATS'!J2819+'GAME STATS'!J2882+'GAME STATS'!J2945+'GAME STATS'!J3008+'GAME STATS'!J3071+'GAME STATS'!J3134</f>
        <v>0</v>
      </c>
      <c r="L45" s="731"/>
      <c r="M45" s="741">
        <f>'GAME STATS'!L47+'GAME STATS'!L110+'GAME STATS'!L173+'GAME STATS'!L236+'GAME STATS'!L299+'GAME STATS'!L362+'GAME STATS'!L425+'GAME STATS'!L488+'GAME STATS'!L551+'GAME STATS'!L614+'GAME STATS'!L677+'GAME STATS'!L740+'GAME STATS'!L803+'GAME STATS'!L866+'GAME STATS'!L929+'GAME STATS'!L992+'GAME STATS'!L1055+'GAME STATS'!L1118+'GAME STATS'!L1181+'GAME STATS'!L1244+'GAME STATS'!L1307+'GAME STATS'!L1370+'GAME STATS'!L1433+'GAME STATS'!L1496+'GAME STATS'!L1559+'GAME STATS'!L1622+'GAME STATS'!L1685+'GAME STATS'!L1748+'GAME STATS'!L1811+'GAME STATS'!L1874+'GAME STATS'!L1937+'GAME STATS'!L2000+'GAME STATS'!L2063+'GAME STATS'!L2126+'GAME STATS'!L2189+'GAME STATS'!L2252+'GAME STATS'!L2315+'GAME STATS'!L2378+'GAME STATS'!L2441+'GAME STATS'!L2504+'GAME STATS'!L2567+'GAME STATS'!L2630+'GAME STATS'!L2693+'GAME STATS'!L2756+'GAME STATS'!L2819+'GAME STATS'!L2882+'GAME STATS'!L2945+'GAME STATS'!L3008+'GAME STATS'!L3071+'GAME STATS'!L3134</f>
        <v>0</v>
      </c>
      <c r="N45" s="735"/>
      <c r="O45" s="924">
        <f>K45+M45</f>
        <v>0</v>
      </c>
      <c r="P45" s="925"/>
      <c r="Q45" s="729">
        <f>'GAME STATS'!P47+'GAME STATS'!P110+'GAME STATS'!P173+'GAME STATS'!P236+'GAME STATS'!P299+'GAME STATS'!P362+'GAME STATS'!P425+'GAME STATS'!P488+'GAME STATS'!P551+'GAME STATS'!P614+'GAME STATS'!P677+'GAME STATS'!P740+'GAME STATS'!P803+'GAME STATS'!P866+'GAME STATS'!P929+'GAME STATS'!P992+'GAME STATS'!P1055+'GAME STATS'!P1118+'GAME STATS'!P1181+'GAME STATS'!P1244+'GAME STATS'!P1307+'GAME STATS'!P1370+'GAME STATS'!P1433+'GAME STATS'!P1496+'GAME STATS'!P1559+'GAME STATS'!P1622+'GAME STATS'!P1685+'GAME STATS'!P1748+'GAME STATS'!P1811+'GAME STATS'!P1874+'GAME STATS'!P1937+'GAME STATS'!P2000+'GAME STATS'!P2063+'GAME STATS'!P2126+'GAME STATS'!P2189+'GAME STATS'!P2252+'GAME STATS'!P2315+'GAME STATS'!P2378+'GAME STATS'!P2441+'GAME STATS'!P2504+'GAME STATS'!P2567+'GAME STATS'!P2630+'GAME STATS'!P2693+'GAME STATS'!P2756+'GAME STATS'!P2819+'GAME STATS'!P2882+'GAME STATS'!P2945+'GAME STATS'!P3008+'GAME STATS'!P3071+'GAME STATS'!P3134</f>
        <v>0</v>
      </c>
      <c r="R45" s="731"/>
      <c r="S45" s="741">
        <f>'GAME STATS'!R47+'GAME STATS'!R110+'GAME STATS'!R173+'GAME STATS'!R236+'GAME STATS'!R299+'GAME STATS'!R362+'GAME STATS'!R425+'GAME STATS'!R488+'GAME STATS'!R551+'GAME STATS'!R614+'GAME STATS'!R677+'GAME STATS'!R740+'GAME STATS'!R803+'GAME STATS'!R866+'GAME STATS'!R929+'GAME STATS'!R992+'GAME STATS'!R1055+'GAME STATS'!R1118+'GAME STATS'!R1181+'GAME STATS'!R1244+'GAME STATS'!R1307+'GAME STATS'!R1370+'GAME STATS'!R1433+'GAME STATS'!R1496+'GAME STATS'!R1559+'GAME STATS'!R1622+'GAME STATS'!R1685+'GAME STATS'!R1748+'GAME STATS'!R1811+'GAME STATS'!R1874+'GAME STATS'!R1937+'GAME STATS'!R2000+'GAME STATS'!R2063+'GAME STATS'!R2126+'GAME STATS'!R2189+'GAME STATS'!R2252+'GAME STATS'!R2315+'GAME STATS'!R2378+'GAME STATS'!R2441+'GAME STATS'!R2504+'GAME STATS'!R2567+'GAME STATS'!R2630+'GAME STATS'!R2693+'GAME STATS'!R2756+'GAME STATS'!R2819+'GAME STATS'!R2882+'GAME STATS'!R2945+'GAME STATS'!R3008+'GAME STATS'!R3071+'GAME STATS'!R3134</f>
        <v>0</v>
      </c>
      <c r="T45" s="730"/>
      <c r="U45" s="924">
        <f t="shared" ref="U45:U54" si="16">S45-Q45</f>
        <v>0</v>
      </c>
      <c r="V45" s="925"/>
      <c r="W45" s="732">
        <f>'GAME STATS'!V47+'GAME STATS'!V110+'GAME STATS'!V173+'GAME STATS'!V236+'GAME STATS'!V299+'GAME STATS'!V362+'GAME STATS'!V425+'GAME STATS'!V488+'GAME STATS'!V551+'GAME STATS'!V614+'GAME STATS'!V677+'GAME STATS'!V740+'GAME STATS'!V803+'GAME STATS'!V866+'GAME STATS'!V929+'GAME STATS'!V992+'GAME STATS'!V1055+'GAME STATS'!V1118+'GAME STATS'!V1181+'GAME STATS'!V1244+'GAME STATS'!V1307+'GAME STATS'!V1370+'GAME STATS'!V1433+'GAME STATS'!V1496+'GAME STATS'!V1559+'GAME STATS'!V1622+'GAME STATS'!V1685+'GAME STATS'!U1748+'GAME STATS'!U1811+'GAME STATS'!U1874+'GAME STATS'!U1937+'GAME STATS'!U2000+'GAME STATS'!U2063+'GAME STATS'!U2126+'GAME STATS'!V2189+'GAME STATS'!V2252+'GAME STATS'!V2315+'GAME STATS'!V2378+'GAME STATS'!V2441+'GAME STATS'!V2504+'GAME STATS'!V2567+'GAME STATS'!V2630+'GAME STATS'!V2693+'GAME STATS'!V2756+'GAME STATS'!V2819+'GAME STATS'!V2882+'GAME STATS'!V2945+'GAME STATS'!V3008+'GAME STATS'!V3071+'GAME STATS'!V3134</f>
        <v>0</v>
      </c>
      <c r="X45" s="732">
        <f>'GAME STATS'!X47+'GAME STATS'!X110+'GAME STATS'!X173+'GAME STATS'!X236+'GAME STATS'!X299+'GAME STATS'!X362+'GAME STATS'!X425+'GAME STATS'!X488+'GAME STATS'!X551+'GAME STATS'!X614+'GAME STATS'!X677+'GAME STATS'!X740+'GAME STATS'!X803+'GAME STATS'!X866+'GAME STATS'!X929+'GAME STATS'!X992+'GAME STATS'!X1055+'GAME STATS'!X1118+'GAME STATS'!X1181+'GAME STATS'!X1244+'GAME STATS'!X1307+'GAME STATS'!X1370+'GAME STATS'!X1433+'GAME STATS'!X1496+'GAME STATS'!X1559+'GAME STATS'!X1622+'GAME STATS'!X1685+'GAME STATS'!V1748+'GAME STATS'!V1811+'GAME STATS'!V1874+'GAME STATS'!V1937+'GAME STATS'!V2000+'GAME STATS'!V2063+'GAME STATS'!V2126+'GAME STATS'!X2189+'GAME STATS'!X2252+'GAME STATS'!X2315+'GAME STATS'!X2378+'GAME STATS'!X2441+'GAME STATS'!X2504+'GAME STATS'!X2567+'GAME STATS'!X2630+'GAME STATS'!X2693+'GAME STATS'!X2756+'GAME STATS'!X2819+'GAME STATS'!X2882+'GAME STATS'!X2945+'GAME STATS'!X3008+'GAME STATS'!X3071+'GAME STATS'!X3134</f>
        <v>0</v>
      </c>
      <c r="Y45" s="727">
        <f>'GAME STATS'!Z47+'GAME STATS'!Z110+'GAME STATS'!Z173+'GAME STATS'!Z236+'GAME STATS'!Z299+'GAME STATS'!Z362+'GAME STATS'!Z425+'GAME STATS'!Z488+'GAME STATS'!Z551+'GAME STATS'!Z614+'GAME STATS'!Z677+'GAME STATS'!Z740+'GAME STATS'!Z803+'GAME STATS'!Z866+'GAME STATS'!Z929+'GAME STATS'!Z992+'GAME STATS'!Z1055+'GAME STATS'!Z1118+'GAME STATS'!Z1181+'GAME STATS'!Z1244+'GAME STATS'!Z1307+'GAME STATS'!Z1370+'GAME STATS'!Z1433+'GAME STATS'!Z1496+'GAME STATS'!Z1559+'GAME STATS'!Z1622+'GAME STATS'!Z1685+'GAME STATS'!W1748+'GAME STATS'!W1811+'GAME STATS'!W1874+'GAME STATS'!W1937+'GAME STATS'!W2000+'GAME STATS'!W2063+'GAME STATS'!W2126+'GAME STATS'!Z2189+'GAME STATS'!Z2252+'GAME STATS'!Z2315+'GAME STATS'!Z2378+'GAME STATS'!Z2441+'GAME STATS'!Z2504+'GAME STATS'!Z2567+'GAME STATS'!Z2630+'GAME STATS'!Z2693+'GAME STATS'!Z2756+'GAME STATS'!Z2819+'GAME STATS'!Z2882+'GAME STATS'!Z2945+'GAME STATS'!Z3008+'GAME STATS'!Z3071+'GAME STATS'!Z3134</f>
        <v>0</v>
      </c>
      <c r="Z45" s="728"/>
      <c r="AA45" s="729">
        <f>'GAME STATS'!AB47+'GAME STATS'!AB110+'GAME STATS'!AB173+'GAME STATS'!AB236+'GAME STATS'!AB299+'GAME STATS'!AB362+'GAME STATS'!AB425+'GAME STATS'!AB488+'GAME STATS'!AB551+'GAME STATS'!AB614+'GAME STATS'!AB677+'GAME STATS'!AB740+'GAME STATS'!AB803+'GAME STATS'!AB866+'GAME STATS'!AB929+'GAME STATS'!AB992+'GAME STATS'!AB1055+'GAME STATS'!AB1118+'GAME STATS'!AB1181+'GAME STATS'!AB1244+'GAME STATS'!AB1307+'GAME STATS'!AB1370+'GAME STATS'!AB1433+'GAME STATS'!AB1496+'GAME STATS'!AB1559+'GAME STATS'!AB1622+'GAME STATS'!AB1685+'GAME STATS'!AB1748+'GAME STATS'!AB1811+'GAME STATS'!AB1874+'GAME STATS'!AB1937+'GAME STATS'!AB2000+'GAME STATS'!AB2063+'GAME STATS'!AB2126+'GAME STATS'!AB2189+'GAME STATS'!AB2252+'GAME STATS'!AB2315+'GAME STATS'!AB2378+'GAME STATS'!AB2441+'GAME STATS'!AB2504+'GAME STATS'!AB2567+'GAME STATS'!AB2630+'GAME STATS'!AB2693+'GAME STATS'!AB2756+'GAME STATS'!AB2819+'GAME STATS'!AB2882+'GAME STATS'!AB2945+'GAME STATS'!AB3008+'GAME STATS'!AB3071+'GAME STATS'!AB3134</f>
        <v>0</v>
      </c>
      <c r="AB45" s="731"/>
      <c r="AC45" s="734">
        <f>'GAME STATS'!AD47+'GAME STATS'!AD110+'GAME STATS'!AD173+'GAME STATS'!AD236+'GAME STATS'!AD299+'GAME STATS'!AD362+'GAME STATS'!AD425+'GAME STATS'!AD488+'GAME STATS'!AD551+'GAME STATS'!AD614+'GAME STATS'!AD677+'GAME STATS'!AD740+'GAME STATS'!AD803+'GAME STATS'!AD866+'GAME STATS'!AD929+'GAME STATS'!AD992+'GAME STATS'!AD1055+'GAME STATS'!AD1118+'GAME STATS'!AD1181+'GAME STATS'!AD1244+'GAME STATS'!AD1307+'GAME STATS'!AD1370+'GAME STATS'!AD1433+'GAME STATS'!AD1496+'GAME STATS'!AD1559+'GAME STATS'!AD1622+'GAME STATS'!AD1685+'GAME STATS'!AD1748+'GAME STATS'!AD1811+'GAME STATS'!AD1874+'GAME STATS'!AD1937+'GAME STATS'!AD2000+'GAME STATS'!AD2063+'GAME STATS'!AD2126+'GAME STATS'!AD2189+'GAME STATS'!AD2252+'GAME STATS'!AD2315+'GAME STATS'!AD2378+'GAME STATS'!AD2441+'GAME STATS'!AD2504+'GAME STATS'!AD2567+'GAME STATS'!AD2630+'GAME STATS'!AD2693+'GAME STATS'!AD2756+'GAME STATS'!AD2819+'GAME STATS'!AD2882+'GAME STATS'!AD2945+'GAME STATS'!AD3008+'GAME STATS'!AD3071+'GAME STATS'!AD3134</f>
        <v>0</v>
      </c>
      <c r="AD45" s="735"/>
      <c r="AE45" s="736">
        <f>IF(AA45=0,0,(AC45/AA45)*100)</f>
        <v>0</v>
      </c>
      <c r="AF45" s="737"/>
      <c r="AG45" s="729">
        <f>'GAME STATS'!AH47+'GAME STATS'!AH110+'GAME STATS'!AH173+'GAME STATS'!AH236+'GAME STATS'!AH299+'GAME STATS'!AH362+'GAME STATS'!AH425+'GAME STATS'!AH488+'GAME STATS'!AH551+'GAME STATS'!AH614+'GAME STATS'!AH677+'GAME STATS'!AH740+'GAME STATS'!AH803+'GAME STATS'!AH866+'GAME STATS'!AH929+'GAME STATS'!AH992+'GAME STATS'!AH1055+'GAME STATS'!AH1118+'GAME STATS'!AH1181+'GAME STATS'!AH1244+'GAME STATS'!AH1307+'GAME STATS'!AH1370+'GAME STATS'!AH1433+'GAME STATS'!AH1496+'GAME STATS'!AH1559+'GAME STATS'!AH1622+'GAME STATS'!AH1685+'GAME STATS'!AH1748+'GAME STATS'!AH1811+'GAME STATS'!AH1874+'GAME STATS'!AH1937+'GAME STATS'!AH2000+'GAME STATS'!AH2063+'GAME STATS'!AH2126+'GAME STATS'!AH2189+'GAME STATS'!AH2252+'GAME STATS'!AH2315+'GAME STATS'!AH2378+'GAME STATS'!AH2441+'GAME STATS'!AH2504+'GAME STATS'!AH2567+'GAME STATS'!AH2630+'GAME STATS'!AH2693+'GAME STATS'!AH2756+'GAME STATS'!AH2819+'GAME STATS'!AH2882+'GAME STATS'!AH2945+'GAME STATS'!AH3008+'GAME STATS'!AH3071+'GAME STATS'!AH3134</f>
        <v>0</v>
      </c>
      <c r="AH45" s="731"/>
      <c r="AI45" s="741">
        <f>'GAME STATS'!AJ47+'GAME STATS'!AJ110+'GAME STATS'!AJ173+'GAME STATS'!AJ236+'GAME STATS'!AJ299+'GAME STATS'!AJ362+'GAME STATS'!AJ425+'GAME STATS'!AJ488+'GAME STATS'!AJ551+'GAME STATS'!AJ614+'GAME STATS'!AJ677+'GAME STATS'!AJ740+'GAME STATS'!AJ803+'GAME STATS'!AJ866+'GAME STATS'!AJ929+'GAME STATS'!AJ992+'GAME STATS'!AJ1055+'GAME STATS'!AJ1118+'GAME STATS'!AJ1181+'GAME STATS'!AJ1244+'GAME STATS'!AJ1307+'GAME STATS'!AJ1370+'GAME STATS'!AJ1433+'GAME STATS'!AJ1496+'GAME STATS'!AJ1559+'GAME STATS'!AJ1622+'GAME STATS'!AJ1685+'GAME STATS'!AJ1748+'GAME STATS'!AJ1811+'GAME STATS'!AJ1874+'GAME STATS'!AJ1937+'GAME STATS'!AJ2000+'GAME STATS'!AJ2063+'GAME STATS'!AJ2126+'GAME STATS'!AJ2189+'GAME STATS'!AJ2252+'GAME STATS'!AJ2315+'GAME STATS'!AJ2378+'GAME STATS'!AJ2441+'GAME STATS'!AJ2504+'GAME STATS'!AJ2567+'GAME STATS'!AJ2630+'GAME STATS'!AJ2693+'GAME STATS'!AJ2756+'GAME STATS'!AJ2819+'GAME STATS'!AJ2882+'GAME STATS'!AJ2945+'GAME STATS'!AJ3008+'GAME STATS'!AJ3071+'GAME STATS'!AJ3134</f>
        <v>0</v>
      </c>
      <c r="AJ45" s="735"/>
      <c r="AK45" s="736">
        <f>IF(AG45=0,0,(AI45/AG45)*100)</f>
        <v>0</v>
      </c>
      <c r="AL45" s="737"/>
      <c r="AM45" s="729">
        <f>'GAME STATS'!AN47+'GAME STATS'!AN110+'GAME STATS'!AN173+'GAME STATS'!AN236+'GAME STATS'!AN299+'GAME STATS'!AN362+'GAME STATS'!AN425+'GAME STATS'!AN488+'GAME STATS'!AN551+'GAME STATS'!AN614+'GAME STATS'!AN677+'GAME STATS'!AN740+'GAME STATS'!AN803+'GAME STATS'!AN866+'GAME STATS'!AN929+'GAME STATS'!AN992+'GAME STATS'!AN1055+'GAME STATS'!AN1118+'GAME STATS'!AN1181+'GAME STATS'!AN1244+'GAME STATS'!AN1307+'GAME STATS'!AN1370+'GAME STATS'!AN1433+'GAME STATS'!AN1496+'GAME STATS'!AN1559+'GAME STATS'!AN1622+'GAME STATS'!AN1685+'GAME STATS'!AN1748+'GAME STATS'!AN1811+'GAME STATS'!AN1874+'GAME STATS'!AN1937+'GAME STATS'!AN2000+'GAME STATS'!AN2063+'GAME STATS'!AN2126+'GAME STATS'!AN2189+'GAME STATS'!AN2252+'GAME STATS'!AN2315+'GAME STATS'!AN2378+'GAME STATS'!AN2441+'GAME STATS'!AN2504+'GAME STATS'!AN2567+'GAME STATS'!AN2630+'GAME STATS'!AN2693+'GAME STATS'!AN2756+'GAME STATS'!AN2819+'GAME STATS'!AN2882+'GAME STATS'!AN2945+'GAME STATS'!AN3008+'GAME STATS'!AN3071+'GAME STATS'!AN3134</f>
        <v>0</v>
      </c>
      <c r="AN45" s="731"/>
      <c r="AO45" s="741">
        <f>'GAME STATS'!AP47+'GAME STATS'!AP110+'GAME STATS'!AP173+'GAME STATS'!AP236+'GAME STATS'!AP299+'GAME STATS'!AP362+'GAME STATS'!AP425+'GAME STATS'!AP488+'GAME STATS'!AP551+'GAME STATS'!AP614+'GAME STATS'!AP677+'GAME STATS'!AP740+'GAME STATS'!AP803+'GAME STATS'!AP866+'GAME STATS'!AP929+'GAME STATS'!AP992+'GAME STATS'!AP1055+'GAME STATS'!AP1118+'GAME STATS'!AP1181+'GAME STATS'!AP1244+'GAME STATS'!AP1307+'GAME STATS'!AP1370+'GAME STATS'!AP1433+'GAME STATS'!AP1496+'GAME STATS'!AP1559+'GAME STATS'!AP1622+'GAME STATS'!AP1685+'GAME STATS'!AP1748+'GAME STATS'!AP1811+'GAME STATS'!AP1874+'GAME STATS'!AP1937+'GAME STATS'!AP2000+'GAME STATS'!AP2063+'GAME STATS'!AP2126+'GAME STATS'!AP2189+'GAME STATS'!AP2252+'GAME STATS'!AP2315+'GAME STATS'!AP2378+'GAME STATS'!AP2441+'GAME STATS'!AP2504+'GAME STATS'!AP2567+'GAME STATS'!AP2630+'GAME STATS'!AP2693+'GAME STATS'!AP2756+'GAME STATS'!AP2819+'GAME STATS'!AP2882+'GAME STATS'!AP2945+'GAME STATS'!AP3008+'GAME STATS'!AP3071+'GAME STATS'!AP3134</f>
        <v>0</v>
      </c>
      <c r="AP45" s="735"/>
      <c r="AQ45" s="736">
        <f>IF(AM45=0,0,(AO45/AM45)*100)</f>
        <v>0</v>
      </c>
      <c r="AR45" s="737"/>
      <c r="AS45" s="729">
        <f>AA45+AG45+AM45</f>
        <v>0</v>
      </c>
      <c r="AT45" s="731"/>
      <c r="AU45" s="741">
        <f>AC45+AI45+AO45</f>
        <v>0</v>
      </c>
      <c r="AV45" s="735"/>
      <c r="AW45" s="736">
        <f>IF(AS45=0,0,(AU45/AS45)*100)</f>
        <v>0</v>
      </c>
      <c r="AX45" s="737"/>
      <c r="AY45" s="729">
        <f>'GAME STATS'!AZ47+'GAME STATS'!AZ110+'GAME STATS'!AZ173+'GAME STATS'!AZ236+'GAME STATS'!AZ299+'GAME STATS'!AZ362+'GAME STATS'!AZ425+'GAME STATS'!AZ488+'GAME STATS'!AZ551+'GAME STATS'!AZ614+'GAME STATS'!AZ677+'GAME STATS'!AZ740+'GAME STATS'!AZ803+'GAME STATS'!AZ866+'GAME STATS'!AZ929+'GAME STATS'!AZ992+'GAME STATS'!AZ1055+'GAME STATS'!AZ1118+'GAME STATS'!AZ1181+'GAME STATS'!AZ1244+'GAME STATS'!AZ1307+'GAME STATS'!AZ1370+'GAME STATS'!AZ1433+'GAME STATS'!AZ1496+'GAME STATS'!AZ1559+'GAME STATS'!AZ1622+'GAME STATS'!AZ1685+'GAME STATS'!AZ1748+'GAME STATS'!AZ1811+'GAME STATS'!AZ1874+'GAME STATS'!AZ1937+'GAME STATS'!AZ2000+'GAME STATS'!AZ2063+'GAME STATS'!AZ2126+'GAME STATS'!AZ2189+'GAME STATS'!AZ2252+'GAME STATS'!AZ2315+'GAME STATS'!AZ2378+'GAME STATS'!AZ2441+'GAME STATS'!AZ2504+'GAME STATS'!AZ2567+'GAME STATS'!AZ2630+'GAME STATS'!AZ2693+'GAME STATS'!AZ2756+'GAME STATS'!AZ2819+'GAME STATS'!AZ2882+'GAME STATS'!AZ2945+'GAME STATS'!AZ3008+'GAME STATS'!AZ3071+'GAME STATS'!AZ3134</f>
        <v>0</v>
      </c>
      <c r="AZ45" s="731"/>
      <c r="BA45" s="741">
        <f>'GAME STATS'!BB47+'GAME STATS'!BB110+'GAME STATS'!BB173+'GAME STATS'!BB236+'GAME STATS'!BB299+'GAME STATS'!BB362+'GAME STATS'!BB425+'GAME STATS'!BB488+'GAME STATS'!BB551+'GAME STATS'!BB614+'GAME STATS'!BB677+'GAME STATS'!BB740+'GAME STATS'!BB803+'GAME STATS'!BB866+'GAME STATS'!BB929+'GAME STATS'!BB992+'GAME STATS'!BB1055+'GAME STATS'!BB1118+'GAME STATS'!BB1181+'GAME STATS'!BB1244+'GAME STATS'!BB1307+'GAME STATS'!BB1370+'GAME STATS'!BB1433+'GAME STATS'!BB1496+'GAME STATS'!BB1559+'GAME STATS'!BB1622+'GAME STATS'!BB1685+'GAME STATS'!BB1748+'GAME STATS'!BB1811+'GAME STATS'!BB1874+'GAME STATS'!BB1937+'GAME STATS'!BB2000+'GAME STATS'!BB2063+'GAME STATS'!BB2126+'GAME STATS'!BB2189+'GAME STATS'!BB2252+'GAME STATS'!BB2315+'GAME STATS'!BB2378+'GAME STATS'!BB2441+'GAME STATS'!BB2504</f>
        <v>0</v>
      </c>
      <c r="BB45" s="735"/>
      <c r="BC45" s="736">
        <f>IF(AY45=0,0,(BA45/AY45)*100)</f>
        <v>0</v>
      </c>
      <c r="BD45" s="737"/>
      <c r="BE45" s="729">
        <f>AA45+AG45+AM45+AY45</f>
        <v>0</v>
      </c>
      <c r="BF45" s="731"/>
      <c r="BG45" s="741">
        <f>AC45+AI45+AO45+BA45</f>
        <v>0</v>
      </c>
      <c r="BH45" s="735"/>
      <c r="BI45" s="736">
        <f>IF(BE45=0,0,(BG45/BE45)*100)</f>
        <v>0</v>
      </c>
      <c r="BJ45" s="737"/>
      <c r="BK45" s="909">
        <f>(AC45*2)+(AI45*2)+(AO45*3)+BA45</f>
        <v>0</v>
      </c>
      <c r="BL45" s="910"/>
      <c r="BM45" s="911"/>
      <c r="BN45" s="116"/>
      <c r="BO45" s="116"/>
    </row>
    <row r="46" spans="1:67" ht="24.95" customHeight="1">
      <c r="A46" s="116"/>
      <c r="B46" s="819"/>
      <c r="C46" s="768" t="str">
        <f>IF(ROSTER!D$44="","",ROSTER!D$44)</f>
        <v/>
      </c>
      <c r="D46" s="769"/>
      <c r="E46" s="770"/>
      <c r="F46" s="725"/>
      <c r="G46" s="726"/>
      <c r="H46" s="725"/>
      <c r="I46" s="726"/>
      <c r="J46" s="835"/>
      <c r="K46" s="729"/>
      <c r="L46" s="731"/>
      <c r="M46" s="741"/>
      <c r="N46" s="735"/>
      <c r="O46" s="924" t="s">
        <v>14</v>
      </c>
      <c r="P46" s="925"/>
      <c r="Q46" s="729"/>
      <c r="R46" s="731"/>
      <c r="S46" s="741"/>
      <c r="T46" s="730"/>
      <c r="U46" s="924" t="s">
        <v>14</v>
      </c>
      <c r="V46" s="925"/>
      <c r="W46" s="732"/>
      <c r="X46" s="732"/>
      <c r="Y46" s="723"/>
      <c r="Z46" s="724"/>
      <c r="AA46" s="729"/>
      <c r="AB46" s="731"/>
      <c r="AC46" s="734"/>
      <c r="AD46" s="735"/>
      <c r="AE46" s="736"/>
      <c r="AF46" s="737"/>
      <c r="AG46" s="729"/>
      <c r="AH46" s="731"/>
      <c r="AI46" s="741"/>
      <c r="AJ46" s="735"/>
      <c r="AK46" s="736"/>
      <c r="AL46" s="737"/>
      <c r="AM46" s="729"/>
      <c r="AN46" s="731"/>
      <c r="AO46" s="741"/>
      <c r="AP46" s="735"/>
      <c r="AQ46" s="736"/>
      <c r="AR46" s="737"/>
      <c r="AS46" s="729"/>
      <c r="AT46" s="731"/>
      <c r="AU46" s="741"/>
      <c r="AV46" s="735"/>
      <c r="AW46" s="736"/>
      <c r="AX46" s="737"/>
      <c r="AY46" s="729"/>
      <c r="AZ46" s="731"/>
      <c r="BA46" s="741"/>
      <c r="BB46" s="735"/>
      <c r="BC46" s="736"/>
      <c r="BD46" s="737"/>
      <c r="BE46" s="729"/>
      <c r="BF46" s="731"/>
      <c r="BG46" s="741"/>
      <c r="BH46" s="735"/>
      <c r="BI46" s="736"/>
      <c r="BJ46" s="737"/>
      <c r="BK46" s="909"/>
      <c r="BL46" s="910"/>
      <c r="BM46" s="911"/>
      <c r="BN46" s="116"/>
      <c r="BO46" s="116"/>
    </row>
    <row r="47" spans="1:67" ht="24.95" customHeight="1">
      <c r="A47" s="116"/>
      <c r="B47" s="818" t="str">
        <f>IF(ROSTER!B46="","",ROSTER!B46)</f>
        <v/>
      </c>
      <c r="C47" s="771" t="str">
        <f>IF(ROSTER!C$46="","",ROSTER!C$46)</f>
        <v/>
      </c>
      <c r="D47" s="772"/>
      <c r="E47" s="773"/>
      <c r="F47" s="727">
        <f>'GAME STATS'!F49+'GAME STATS'!F112+'GAME STATS'!F175+'GAME STATS'!F238+'GAME STATS'!F301+'GAME STATS'!F364+'GAME STATS'!F427+'GAME STATS'!F490+'GAME STATS'!F553+'GAME STATS'!F616+'GAME STATS'!F679+'GAME STATS'!F742+'GAME STATS'!F805+'GAME STATS'!F868+'GAME STATS'!F931+'GAME STATS'!F994+'GAME STATS'!F1057+'GAME STATS'!F1120+'GAME STATS'!F1183+'GAME STATS'!F1246+'GAME STATS'!F1309+'GAME STATS'!F1372+'GAME STATS'!F1435+'GAME STATS'!F1498+'GAME STATS'!F1561+'GAME STATS'!F1624+'GAME STATS'!F1687+'GAME STATS'!F1750+'GAME STATS'!F1813+'GAME STATS'!F1876+'GAME STATS'!F1939+'GAME STATS'!F2002+'GAME STATS'!F2065+'GAME STATS'!F2128+'GAME STATS'!F2191+'GAME STATS'!F2254+'GAME STATS'!F2317+'GAME STATS'!F2380+'GAME STATS'!F2443+'GAME STATS'!F2506+'GAME STATS'!F2569+'GAME STATS'!F2632+'GAME STATS'!F2695+'GAME STATS'!F2758+'GAME STATS'!F2821+'GAME STATS'!F2884+'GAME STATS'!F2947+'GAME STATS'!F3010+'GAME STATS'!F3073+'GAME STATS'!F3136</f>
        <v>0</v>
      </c>
      <c r="G47" s="728"/>
      <c r="H47" s="727">
        <f>'GAME STATS'!G49+'GAME STATS'!G112+'GAME STATS'!G175+'GAME STATS'!G238+'GAME STATS'!G301+'GAME STATS'!G364+'GAME STATS'!G427+'GAME STATS'!G490+'GAME STATS'!G553+'GAME STATS'!G616+'GAME STATS'!G679+'GAME STATS'!G742+'GAME STATS'!G805+'GAME STATS'!G868+'GAME STATS'!G931+'GAME STATS'!G994+'GAME STATS'!G1057+'GAME STATS'!G1120+'GAME STATS'!G1183+'GAME STATS'!G1246+'GAME STATS'!G1309+'GAME STATS'!G1372+'GAME STATS'!G1435+'GAME STATS'!G1498+'GAME STATS'!G1561+'GAME STATS'!G1624+'GAME STATS'!G1687+'GAME STATS'!G1750+'GAME STATS'!G1813+'GAME STATS'!G1876+'GAME STATS'!G1939+'GAME STATS'!G2002+'GAME STATS'!G2065+'GAME STATS'!G2128+'GAME STATS'!G2191+'GAME STATS'!G2254+'GAME STATS'!G2317+'GAME STATS'!G2380+'GAME STATS'!G2443+'GAME STATS'!G2506+'GAME STATS'!G2569+'GAME STATS'!G2632+'GAME STATS'!G2695+'GAME STATS'!G2758+'GAME STATS'!G2821+'GAME STATS'!G2884+'GAME STATS'!G2947+'GAME STATS'!G3010+'GAME STATS'!G3073+'GAME STATS'!G3136</f>
        <v>0</v>
      </c>
      <c r="I47" s="728"/>
      <c r="J47" s="732">
        <f>'GAME STATS'!H49+'GAME STATS'!H112+'GAME STATS'!H175+'GAME STATS'!H238+'GAME STATS'!H301+'GAME STATS'!H364+'GAME STATS'!H427+'GAME STATS'!H490+'GAME STATS'!H553+'GAME STATS'!H616+'GAME STATS'!H679+'GAME STATS'!H742+'GAME STATS'!H805+'GAME STATS'!H868+'GAME STATS'!H931+'GAME STATS'!H994+'GAME STATS'!H1057+'GAME STATS'!H1120+'GAME STATS'!H1183+'GAME STATS'!H1246+'GAME STATS'!H1309+'GAME STATS'!H1372+'GAME STATS'!H1435+'GAME STATS'!H1498+'GAME STATS'!H1561+'GAME STATS'!H1624+'GAME STATS'!H1687+'GAME STATS'!H1750+'GAME STATS'!H1813+'GAME STATS'!H1876+'GAME STATS'!H1939+'GAME STATS'!H2002+'GAME STATS'!H2065+'GAME STATS'!H2128+'GAME STATS'!H2191+'GAME STATS'!H2254+'GAME STATS'!H2317+'GAME STATS'!H2380+'GAME STATS'!H2443+'GAME STATS'!H2506+'GAME STATS'!H2569+'GAME STATS'!H2632+'GAME STATS'!H2695+'GAME STATS'!H2758+'GAME STATS'!H2821+'GAME STATS'!H2884+'GAME STATS'!H2947+'GAME STATS'!H3010+'GAME STATS'!H3073+'GAME STATS'!H3136</f>
        <v>0</v>
      </c>
      <c r="K47" s="723">
        <f>'GAME STATS'!J49+'GAME STATS'!J112+'GAME STATS'!J175+'GAME STATS'!J238+'GAME STATS'!J301+'GAME STATS'!J364+'GAME STATS'!J427+'GAME STATS'!J490+'GAME STATS'!J553+'GAME STATS'!J616+'GAME STATS'!J679+'GAME STATS'!J742+'GAME STATS'!J805+'GAME STATS'!J868+'GAME STATS'!J931+'GAME STATS'!J994+'GAME STATS'!J1057+'GAME STATS'!J1120+'GAME STATS'!J1183+'GAME STATS'!J1246+'GAME STATS'!J1309+'GAME STATS'!J1372+'GAME STATS'!J1435+'GAME STATS'!J1498+'GAME STATS'!J1561+'GAME STATS'!J1624+'GAME STATS'!J1687+'GAME STATS'!J1750+'GAME STATS'!J1813+'GAME STATS'!J1876+'GAME STATS'!J1939+'GAME STATS'!J2002+'GAME STATS'!J2065+'GAME STATS'!J2128+'GAME STATS'!J2191+'GAME STATS'!J2254+'GAME STATS'!J2317+'GAME STATS'!J2380+'GAME STATS'!J2443+'GAME STATS'!J2506+'GAME STATS'!J2569+'GAME STATS'!J2632+'GAME STATS'!J2695+'GAME STATS'!J2758+'GAME STATS'!J2821+'GAME STATS'!J2884+'GAME STATS'!J2947+'GAME STATS'!J3010+'GAME STATS'!J3073+'GAME STATS'!J3136</f>
        <v>0</v>
      </c>
      <c r="L47" s="824"/>
      <c r="M47" s="814">
        <f>'GAME STATS'!L49+'GAME STATS'!L112+'GAME STATS'!L175+'GAME STATS'!L238+'GAME STATS'!L301+'GAME STATS'!L364+'GAME STATS'!L427+'GAME STATS'!L490+'GAME STATS'!L553+'GAME STATS'!L616+'GAME STATS'!L679+'GAME STATS'!L742+'GAME STATS'!L805+'GAME STATS'!L868+'GAME STATS'!L931+'GAME STATS'!L994+'GAME STATS'!L1057+'GAME STATS'!L1120+'GAME STATS'!L1183+'GAME STATS'!L1246+'GAME STATS'!L1309+'GAME STATS'!L1372+'GAME STATS'!L1435+'GAME STATS'!L1498+'GAME STATS'!L1561+'GAME STATS'!L1624+'GAME STATS'!L1687+'GAME STATS'!L1750+'GAME STATS'!L1813+'GAME STATS'!L1876+'GAME STATS'!L1939+'GAME STATS'!L2002+'GAME STATS'!L2065+'GAME STATS'!L2128+'GAME STATS'!L2191+'GAME STATS'!L2254+'GAME STATS'!L2317+'GAME STATS'!L2380+'GAME STATS'!L2443+'GAME STATS'!L2506+'GAME STATS'!L2569+'GAME STATS'!L2632+'GAME STATS'!L2695+'GAME STATS'!L2758+'GAME STATS'!L2821+'GAME STATS'!L2884+'GAME STATS'!L2947+'GAME STATS'!L3010+'GAME STATS'!L3073+'GAME STATS'!L3136</f>
        <v>0</v>
      </c>
      <c r="N47" s="815"/>
      <c r="O47" s="912">
        <f>K47+M47</f>
        <v>0</v>
      </c>
      <c r="P47" s="913"/>
      <c r="Q47" s="723">
        <f>'GAME STATS'!P49+'GAME STATS'!P112+'GAME STATS'!P175+'GAME STATS'!P238+'GAME STATS'!P301+'GAME STATS'!P364+'GAME STATS'!P427+'GAME STATS'!P490+'GAME STATS'!P553+'GAME STATS'!P616+'GAME STATS'!P679+'GAME STATS'!P742+'GAME STATS'!P805+'GAME STATS'!P868+'GAME STATS'!P931+'GAME STATS'!P994+'GAME STATS'!P1057+'GAME STATS'!P1120+'GAME STATS'!P1183+'GAME STATS'!P1246+'GAME STATS'!P1309+'GAME STATS'!P1372+'GAME STATS'!P1435+'GAME STATS'!P1498+'GAME STATS'!P1561+'GAME STATS'!P1624+'GAME STATS'!P1687+'GAME STATS'!P1750+'GAME STATS'!P1813+'GAME STATS'!P1876+'GAME STATS'!P1939+'GAME STATS'!P2002+'GAME STATS'!P2065+'GAME STATS'!P2128+'GAME STATS'!P2191+'GAME STATS'!P2254+'GAME STATS'!P2317+'GAME STATS'!P2380+'GAME STATS'!P2443+'GAME STATS'!P2506+'GAME STATS'!P2569+'GAME STATS'!P2632+'GAME STATS'!P2695+'GAME STATS'!P2758+'GAME STATS'!P2821+'GAME STATS'!P2884+'GAME STATS'!P2947+'GAME STATS'!P3010+'GAME STATS'!P3073+'GAME STATS'!P3136</f>
        <v>0</v>
      </c>
      <c r="R47" s="824"/>
      <c r="S47" s="814">
        <f>'GAME STATS'!R49+'GAME STATS'!R112+'GAME STATS'!R175+'GAME STATS'!R238+'GAME STATS'!R301+'GAME STATS'!R364+'GAME STATS'!R427+'GAME STATS'!R490+'GAME STATS'!R553+'GAME STATS'!R616+'GAME STATS'!R679+'GAME STATS'!R742+'GAME STATS'!R805+'GAME STATS'!R868+'GAME STATS'!R931+'GAME STATS'!R994+'GAME STATS'!R1057+'GAME STATS'!R1120+'GAME STATS'!R1183+'GAME STATS'!R1246+'GAME STATS'!R1309+'GAME STATS'!R1372+'GAME STATS'!R1435+'GAME STATS'!R1498+'GAME STATS'!R1561+'GAME STATS'!R1624+'GAME STATS'!R1687+'GAME STATS'!R1750+'GAME STATS'!R1813+'GAME STATS'!R1876+'GAME STATS'!R1939+'GAME STATS'!R2002+'GAME STATS'!R2065+'GAME STATS'!R2128+'GAME STATS'!R2191+'GAME STATS'!R2254+'GAME STATS'!R2317+'GAME STATS'!R2380+'GAME STATS'!R2443+'GAME STATS'!R2506+'GAME STATS'!R2569+'GAME STATS'!R2632+'GAME STATS'!R2695+'GAME STATS'!R2758+'GAME STATS'!R2821+'GAME STATS'!R2884+'GAME STATS'!R2947+'GAME STATS'!R3010+'GAME STATS'!R3073+'GAME STATS'!R3136</f>
        <v>0</v>
      </c>
      <c r="T47" s="724"/>
      <c r="U47" s="912">
        <f t="shared" ref="U47:U54" si="17">S47-Q47</f>
        <v>0</v>
      </c>
      <c r="V47" s="913"/>
      <c r="W47" s="834">
        <f>'GAME STATS'!V49+'GAME STATS'!V112+'GAME STATS'!V175+'GAME STATS'!V238+'GAME STATS'!V301+'GAME STATS'!V364+'GAME STATS'!V427+'GAME STATS'!V490+'GAME STATS'!V553+'GAME STATS'!V616+'GAME STATS'!V679+'GAME STATS'!V742+'GAME STATS'!V805+'GAME STATS'!V868+'GAME STATS'!V931+'GAME STATS'!V994+'GAME STATS'!V1057+'GAME STATS'!V1120+'GAME STATS'!V1183+'GAME STATS'!V1246+'GAME STATS'!V1309+'GAME STATS'!V1372+'GAME STATS'!V1435+'GAME STATS'!V1498+'GAME STATS'!V1561+'GAME STATS'!V1624+'GAME STATS'!V1687+'GAME STATS'!U1750+'GAME STATS'!U1813+'GAME STATS'!U1876+'GAME STATS'!U1939+'GAME STATS'!U2002+'GAME STATS'!U2065+'GAME STATS'!U2128+'GAME STATS'!V2191+'GAME STATS'!V2254+'GAME STATS'!V2317+'GAME STATS'!V2380+'GAME STATS'!V2443+'GAME STATS'!V2506+'GAME STATS'!V2569+'GAME STATS'!V2632+'GAME STATS'!V2695+'GAME STATS'!V2758+'GAME STATS'!V2821+'GAME STATS'!V2884+'GAME STATS'!V2947+'GAME STATS'!V3010+'GAME STATS'!V3073+'GAME STATS'!V3136</f>
        <v>0</v>
      </c>
      <c r="X47" s="834">
        <f>'GAME STATS'!X49+'GAME STATS'!X112+'GAME STATS'!X175+'GAME STATS'!X238+'GAME STATS'!X301+'GAME STATS'!X364+'GAME STATS'!X427+'GAME STATS'!X490+'GAME STATS'!X553+'GAME STATS'!X616+'GAME STATS'!X679+'GAME STATS'!X742+'GAME STATS'!X805+'GAME STATS'!X868+'GAME STATS'!X931+'GAME STATS'!X994+'GAME STATS'!X1057+'GAME STATS'!X1120+'GAME STATS'!X1183+'GAME STATS'!X1246+'GAME STATS'!X1309+'GAME STATS'!X1372+'GAME STATS'!X1435+'GAME STATS'!X1498+'GAME STATS'!X1561+'GAME STATS'!X1624+'GAME STATS'!X1687+'GAME STATS'!V1750+'GAME STATS'!V1813+'GAME STATS'!V1876+'GAME STATS'!V1939+'GAME STATS'!V2002+'GAME STATS'!V2065+'GAME STATS'!V2128+'GAME STATS'!X2191+'GAME STATS'!X2254+'GAME STATS'!X2317+'GAME STATS'!X2380+'GAME STATS'!X2443+'GAME STATS'!X2506+'GAME STATS'!X2569+'GAME STATS'!X2632+'GAME STATS'!X2695+'GAME STATS'!X2758+'GAME STATS'!X2821+'GAME STATS'!X2884+'GAME STATS'!X2947+'GAME STATS'!X3010+'GAME STATS'!X3073+'GAME STATS'!X3136</f>
        <v>0</v>
      </c>
      <c r="Y47" s="727">
        <f>'GAME STATS'!Z49+'GAME STATS'!Z112+'GAME STATS'!Z175+'GAME STATS'!Z238+'GAME STATS'!Z301+'GAME STATS'!Z364+'GAME STATS'!Z427+'GAME STATS'!Z490+'GAME STATS'!Z553+'GAME STATS'!Z616+'GAME STATS'!Z679+'GAME STATS'!Z742+'GAME STATS'!Z805+'GAME STATS'!Z868+'GAME STATS'!Z931+'GAME STATS'!Z994+'GAME STATS'!Z1057+'GAME STATS'!Z1120+'GAME STATS'!Z1183+'GAME STATS'!Z1246+'GAME STATS'!Z1309+'GAME STATS'!Z1372+'GAME STATS'!Z1435+'GAME STATS'!Z1498+'GAME STATS'!Z1561+'GAME STATS'!Z1624+'GAME STATS'!Z1687+'GAME STATS'!W1750+'GAME STATS'!W1813+'GAME STATS'!W1876+'GAME STATS'!W1939+'GAME STATS'!W2002+'GAME STATS'!W2065+'GAME STATS'!W2128+'GAME STATS'!Z2191+'GAME STATS'!Z2254+'GAME STATS'!Z2317+'GAME STATS'!Z2380+'GAME STATS'!Z2443+'GAME STATS'!Z2506+'GAME STATS'!Z2569+'GAME STATS'!Z2632+'GAME STATS'!Z2695+'GAME STATS'!Z2758+'GAME STATS'!Z2821+'GAME STATS'!Z2884+'GAME STATS'!Z2947+'GAME STATS'!Z3010+'GAME STATS'!Z3073+'GAME STATS'!Z3136</f>
        <v>0</v>
      </c>
      <c r="Z47" s="728"/>
      <c r="AA47" s="723">
        <f>'GAME STATS'!AB49+'GAME STATS'!AB112+'GAME STATS'!AB175+'GAME STATS'!AB238+'GAME STATS'!AB301+'GAME STATS'!AB364+'GAME STATS'!AB427+'GAME STATS'!AB490+'GAME STATS'!AB553+'GAME STATS'!AB616+'GAME STATS'!AB679+'GAME STATS'!AB742+'GAME STATS'!AB805+'GAME STATS'!AB868+'GAME STATS'!AB931+'GAME STATS'!AB994+'GAME STATS'!AB1057+'GAME STATS'!AB1120+'GAME STATS'!AB1183+'GAME STATS'!AB1246+'GAME STATS'!AB1309+'GAME STATS'!AB1372+'GAME STATS'!AB1435+'GAME STATS'!AB1498+'GAME STATS'!AB1561+'GAME STATS'!AB1624+'GAME STATS'!AB1687+'GAME STATS'!AB1750+'GAME STATS'!AB1813+'GAME STATS'!AB1876+'GAME STATS'!AB1939+'GAME STATS'!AB2002+'GAME STATS'!AB2065+'GAME STATS'!AB2128+'GAME STATS'!AB2191+'GAME STATS'!AB2254+'GAME STATS'!AB2317+'GAME STATS'!AB2380+'GAME STATS'!AB2443+'GAME STATS'!AB2506+'GAME STATS'!AB2569+'GAME STATS'!AB2632+'GAME STATS'!AB2695+'GAME STATS'!AB2758+'GAME STATS'!AB2821+'GAME STATS'!AB2884+'GAME STATS'!AB2947+'GAME STATS'!AB3010+'GAME STATS'!AB3073+'GAME STATS'!AB3136</f>
        <v>0</v>
      </c>
      <c r="AB47" s="824"/>
      <c r="AC47" s="916">
        <f>'GAME STATS'!AD49+'GAME STATS'!AD112+'GAME STATS'!AD175+'GAME STATS'!AD238+'GAME STATS'!AD301+'GAME STATS'!AD364+'GAME STATS'!AD427+'GAME STATS'!AD490+'GAME STATS'!AD553+'GAME STATS'!AD616+'GAME STATS'!AD679+'GAME STATS'!AD742+'GAME STATS'!AD805+'GAME STATS'!AD868+'GAME STATS'!AD931+'GAME STATS'!AD994+'GAME STATS'!AD1057+'GAME STATS'!AD1120+'GAME STATS'!AD1183+'GAME STATS'!AD1246+'GAME STATS'!AD1309+'GAME STATS'!AD1372+'GAME STATS'!AD1435+'GAME STATS'!AD1498+'GAME STATS'!AD1561+'GAME STATS'!AD1624+'GAME STATS'!AD1687+'GAME STATS'!AD1750+'GAME STATS'!AD1813+'GAME STATS'!AD1876+'GAME STATS'!AD1939+'GAME STATS'!AD2002+'GAME STATS'!AD2065+'GAME STATS'!AD2128+'GAME STATS'!AD2191+'GAME STATS'!AD2254+'GAME STATS'!AD2317+'GAME STATS'!AD2380+'GAME STATS'!AD2443+'GAME STATS'!AD2506+'GAME STATS'!AD2569+'GAME STATS'!AD2632+'GAME STATS'!AD2695+'GAME STATS'!AD2758+'GAME STATS'!AD2821+'GAME STATS'!AD2884+'GAME STATS'!AD2947+'GAME STATS'!AD3010+'GAME STATS'!AD3073+'GAME STATS'!AD3136</f>
        <v>0</v>
      </c>
      <c r="AD47" s="815"/>
      <c r="AE47" s="820">
        <f>IF(AA47=0,0,(AC47/AA47)*100)</f>
        <v>0</v>
      </c>
      <c r="AF47" s="821"/>
      <c r="AG47" s="723">
        <f>'GAME STATS'!AH49+'GAME STATS'!AH112+'GAME STATS'!AH175+'GAME STATS'!AH238+'GAME STATS'!AH301+'GAME STATS'!AH364+'GAME STATS'!AH427+'GAME STATS'!AH490+'GAME STATS'!AH553+'GAME STATS'!AH616+'GAME STATS'!AH679+'GAME STATS'!AH742+'GAME STATS'!AH805+'GAME STATS'!AH868+'GAME STATS'!AH931+'GAME STATS'!AH994+'GAME STATS'!AH1057+'GAME STATS'!AH1120+'GAME STATS'!AH1183+'GAME STATS'!AH1246+'GAME STATS'!AH1309+'GAME STATS'!AH1372+'GAME STATS'!AH1435+'GAME STATS'!AH1498+'GAME STATS'!AH1561+'GAME STATS'!AH1624+'GAME STATS'!AH1687+'GAME STATS'!AH1750+'GAME STATS'!AH1813+'GAME STATS'!AH1876+'GAME STATS'!AH1939+'GAME STATS'!AH2002+'GAME STATS'!AH2065+'GAME STATS'!AH2128+'GAME STATS'!AH2191+'GAME STATS'!AH2254+'GAME STATS'!AH2317+'GAME STATS'!AH2380+'GAME STATS'!AH2443+'GAME STATS'!AH2506+'GAME STATS'!AH2569+'GAME STATS'!AH2632+'GAME STATS'!AH2695+'GAME STATS'!AH2758+'GAME STATS'!AH2821+'GAME STATS'!AH2884+'GAME STATS'!AH2947+'GAME STATS'!AH3010+'GAME STATS'!AH3073+'GAME STATS'!AH3136</f>
        <v>0</v>
      </c>
      <c r="AH47" s="824"/>
      <c r="AI47" s="814">
        <f>'GAME STATS'!AJ49+'GAME STATS'!AJ112+'GAME STATS'!AJ175+'GAME STATS'!AJ238+'GAME STATS'!AJ301+'GAME STATS'!AJ364+'GAME STATS'!AJ427+'GAME STATS'!AJ490+'GAME STATS'!AJ553+'GAME STATS'!AJ616+'GAME STATS'!AJ679+'GAME STATS'!AJ742+'GAME STATS'!AJ805+'GAME STATS'!AJ868+'GAME STATS'!AJ931+'GAME STATS'!AJ994+'GAME STATS'!AJ1057+'GAME STATS'!AJ1120+'GAME STATS'!AJ1183+'GAME STATS'!AJ1246+'GAME STATS'!AJ1309+'GAME STATS'!AJ1372+'GAME STATS'!AJ1435+'GAME STATS'!AJ1498+'GAME STATS'!AJ1561+'GAME STATS'!AJ1624+'GAME STATS'!AJ1687+'GAME STATS'!AJ1750+'GAME STATS'!AJ1813+'GAME STATS'!AJ1876+'GAME STATS'!AJ1939+'GAME STATS'!AJ2002+'GAME STATS'!AJ2065+'GAME STATS'!AJ2128+'GAME STATS'!AJ2191+'GAME STATS'!AJ2254+'GAME STATS'!AJ2317+'GAME STATS'!AJ2380+'GAME STATS'!AJ2443+'GAME STATS'!AJ2506+'GAME STATS'!AJ2569+'GAME STATS'!AJ2632+'GAME STATS'!AJ2695+'GAME STATS'!AJ2758+'GAME STATS'!AJ2821+'GAME STATS'!AJ2884+'GAME STATS'!AJ2947+'GAME STATS'!AJ3010+'GAME STATS'!AJ3073+'GAME STATS'!AJ3136</f>
        <v>0</v>
      </c>
      <c r="AJ47" s="815"/>
      <c r="AK47" s="820">
        <f>IF(AG47=0,0,(AI47/AG47)*100)</f>
        <v>0</v>
      </c>
      <c r="AL47" s="821"/>
      <c r="AM47" s="723">
        <f>'GAME STATS'!AN49+'GAME STATS'!AN112+'GAME STATS'!AN175+'GAME STATS'!AN238+'GAME STATS'!AN301+'GAME STATS'!AN364+'GAME STATS'!AN427+'GAME STATS'!AN490+'GAME STATS'!AN553+'GAME STATS'!AN616+'GAME STATS'!AN679+'GAME STATS'!AN742+'GAME STATS'!AN805+'GAME STATS'!AN868+'GAME STATS'!AN931+'GAME STATS'!AN994+'GAME STATS'!AN1057+'GAME STATS'!AN1120+'GAME STATS'!AN1183+'GAME STATS'!AN1246+'GAME STATS'!AN1309+'GAME STATS'!AN1372+'GAME STATS'!AN1435+'GAME STATS'!AN1498+'GAME STATS'!AN1561+'GAME STATS'!AN1624+'GAME STATS'!AN1687+'GAME STATS'!AN1750+'GAME STATS'!AN1813+'GAME STATS'!AN1876+'GAME STATS'!AN1939+'GAME STATS'!AN2002+'GAME STATS'!AN2065+'GAME STATS'!AN2128+'GAME STATS'!AN2191+'GAME STATS'!AN2254+'GAME STATS'!AN2317+'GAME STATS'!AN2380+'GAME STATS'!AN2443+'GAME STATS'!AN2506+'GAME STATS'!AN2569+'GAME STATS'!AN2632+'GAME STATS'!AN2695+'GAME STATS'!AN2758+'GAME STATS'!AN2821+'GAME STATS'!AN2884+'GAME STATS'!AN2947+'GAME STATS'!AN3010+'GAME STATS'!AN3073+'GAME STATS'!AN3136</f>
        <v>0</v>
      </c>
      <c r="AN47" s="824"/>
      <c r="AO47" s="814">
        <f>'GAME STATS'!AP49+'GAME STATS'!AP112+'GAME STATS'!AP175+'GAME STATS'!AP238+'GAME STATS'!AP301+'GAME STATS'!AP364+'GAME STATS'!AP427+'GAME STATS'!AP490+'GAME STATS'!AP553+'GAME STATS'!AP616+'GAME STATS'!AP679+'GAME STATS'!AP742+'GAME STATS'!AP805+'GAME STATS'!AP868+'GAME STATS'!AP931+'GAME STATS'!AP994+'GAME STATS'!AP1057+'GAME STATS'!AP1120+'GAME STATS'!AP1183+'GAME STATS'!AP1246+'GAME STATS'!AP1309+'GAME STATS'!AP1372+'GAME STATS'!AP1435+'GAME STATS'!AP1498+'GAME STATS'!AP1561+'GAME STATS'!AP1624+'GAME STATS'!AP1687+'GAME STATS'!AP1750+'GAME STATS'!AP1813+'GAME STATS'!AP1876+'GAME STATS'!AP1939+'GAME STATS'!AP2002+'GAME STATS'!AP2065+'GAME STATS'!AP2128+'GAME STATS'!AP2191+'GAME STATS'!AP2254+'GAME STATS'!AP2317+'GAME STATS'!AP2380+'GAME STATS'!AP2443+'GAME STATS'!AP2506+'GAME STATS'!AP2569+'GAME STATS'!AP2632+'GAME STATS'!AP2695+'GAME STATS'!AP2758+'GAME STATS'!AP2821+'GAME STATS'!AP2884+'GAME STATS'!AP2947+'GAME STATS'!AP3010+'GAME STATS'!AP3073+'GAME STATS'!AP3136</f>
        <v>0</v>
      </c>
      <c r="AP47" s="815"/>
      <c r="AQ47" s="820">
        <f>IF(AM47=0,0,(AO47/AM47)*100)</f>
        <v>0</v>
      </c>
      <c r="AR47" s="821"/>
      <c r="AS47" s="723">
        <f>AA47+AG47+AM47</f>
        <v>0</v>
      </c>
      <c r="AT47" s="824"/>
      <c r="AU47" s="814">
        <f>AC47+AI47+AO47</f>
        <v>0</v>
      </c>
      <c r="AV47" s="815"/>
      <c r="AW47" s="820">
        <f>IF(AS47=0,0,(AU47/AS47)*100)</f>
        <v>0</v>
      </c>
      <c r="AX47" s="821"/>
      <c r="AY47" s="723">
        <f>'GAME STATS'!AZ49+'GAME STATS'!AZ112+'GAME STATS'!AZ175+'GAME STATS'!AZ238+'GAME STATS'!AZ301+'GAME STATS'!AZ364+'GAME STATS'!AZ427+'GAME STATS'!AZ490+'GAME STATS'!AZ553+'GAME STATS'!AZ616+'GAME STATS'!AZ679+'GAME STATS'!AZ742+'GAME STATS'!AZ805+'GAME STATS'!AZ868+'GAME STATS'!AZ931+'GAME STATS'!AZ994+'GAME STATS'!AZ1057+'GAME STATS'!AZ1120+'GAME STATS'!AZ1183+'GAME STATS'!AZ1246+'GAME STATS'!AZ1309+'GAME STATS'!AZ1372+'GAME STATS'!AZ1435+'GAME STATS'!AZ1498+'GAME STATS'!AZ1561+'GAME STATS'!AZ1624+'GAME STATS'!AZ1687+'GAME STATS'!AZ1750+'GAME STATS'!AZ1813+'GAME STATS'!AZ1876+'GAME STATS'!AZ1939+'GAME STATS'!AZ2002+'GAME STATS'!AZ2065+'GAME STATS'!AZ2128+'GAME STATS'!AZ2191+'GAME STATS'!AZ2254+'GAME STATS'!AZ2317+'GAME STATS'!AZ2380+'GAME STATS'!AZ2443+'GAME STATS'!AZ2506+'GAME STATS'!AZ2569+'GAME STATS'!AZ2632+'GAME STATS'!AZ2695+'GAME STATS'!AZ2758+'GAME STATS'!AZ2821+'GAME STATS'!AZ2884+'GAME STATS'!AZ2947+'GAME STATS'!AZ3010+'GAME STATS'!AZ3073+'GAME STATS'!AZ3136</f>
        <v>0</v>
      </c>
      <c r="AZ47" s="824"/>
      <c r="BA47" s="814">
        <f>'GAME STATS'!BB49+'GAME STATS'!BB112+'GAME STATS'!BB175+'GAME STATS'!BB238+'GAME STATS'!BB301+'GAME STATS'!BB364+'GAME STATS'!BB427+'GAME STATS'!BB490+'GAME STATS'!BB553+'GAME STATS'!BB616+'GAME STATS'!BB679+'GAME STATS'!BB742+'GAME STATS'!BB805+'GAME STATS'!BB868+'GAME STATS'!BB931+'GAME STATS'!BB994+'GAME STATS'!BB1057+'GAME STATS'!BB1120+'GAME STATS'!BB1183+'GAME STATS'!BB1246+'GAME STATS'!BB1309+'GAME STATS'!BB1372+'GAME STATS'!BB1435+'GAME STATS'!BB1498+'GAME STATS'!BB1561+'GAME STATS'!BB1624+'GAME STATS'!BB1687+'GAME STATS'!BB1750+'GAME STATS'!BB1813+'GAME STATS'!BB1876+'GAME STATS'!BB1939+'GAME STATS'!BB2002+'GAME STATS'!BB2065+'GAME STATS'!BB2128+'GAME STATS'!BB2191+'GAME STATS'!BB2254+'GAME STATS'!BB2317+'GAME STATS'!BB2380+'GAME STATS'!BB2443+'GAME STATS'!BB2506+'GAME STATS'!BB2569+'GAME STATS'!BB2632+'GAME STATS'!BB2695+'GAME STATS'!BB2758+'GAME STATS'!BB2821+'GAME STATS'!BB2884+'GAME STATS'!BB2947+'GAME STATS'!BB3010+'GAME STATS'!BB3073+'GAME STATS'!BB3136</f>
        <v>0</v>
      </c>
      <c r="BB47" s="815"/>
      <c r="BC47" s="820">
        <f>IF(AY47=0,0,(BA47/AY47)*100)</f>
        <v>0</v>
      </c>
      <c r="BD47" s="821"/>
      <c r="BE47" s="723">
        <f>AA47+AG47+AM47+AY47</f>
        <v>0</v>
      </c>
      <c r="BF47" s="824"/>
      <c r="BG47" s="814">
        <f>AC47+AI47+AO47+BA47</f>
        <v>0</v>
      </c>
      <c r="BH47" s="815"/>
      <c r="BI47" s="820">
        <f>IF(BE47=0,0,(BG47/BE47)*100)</f>
        <v>0</v>
      </c>
      <c r="BJ47" s="821"/>
      <c r="BK47" s="918">
        <f>(AC47*2)+(AI47*2)+(AO47*3)+BA47</f>
        <v>0</v>
      </c>
      <c r="BL47" s="919"/>
      <c r="BM47" s="920"/>
      <c r="BN47" s="116"/>
      <c r="BO47" s="116"/>
    </row>
    <row r="48" spans="1:67" ht="24.95" customHeight="1">
      <c r="A48" s="116"/>
      <c r="B48" s="819"/>
      <c r="C48" s="768" t="str">
        <f>IF(ROSTER!D$46="","",ROSTER!D$46)</f>
        <v/>
      </c>
      <c r="D48" s="769"/>
      <c r="E48" s="770"/>
      <c r="F48" s="725"/>
      <c r="G48" s="726"/>
      <c r="H48" s="725"/>
      <c r="I48" s="726"/>
      <c r="J48" s="732"/>
      <c r="K48" s="725"/>
      <c r="L48" s="825"/>
      <c r="M48" s="816"/>
      <c r="N48" s="817"/>
      <c r="O48" s="914" t="s">
        <v>14</v>
      </c>
      <c r="P48" s="915"/>
      <c r="Q48" s="725"/>
      <c r="R48" s="825"/>
      <c r="S48" s="816"/>
      <c r="T48" s="726"/>
      <c r="U48" s="914" t="s">
        <v>14</v>
      </c>
      <c r="V48" s="915"/>
      <c r="W48" s="835"/>
      <c r="X48" s="835"/>
      <c r="Y48" s="723"/>
      <c r="Z48" s="724"/>
      <c r="AA48" s="725"/>
      <c r="AB48" s="825"/>
      <c r="AC48" s="917"/>
      <c r="AD48" s="817"/>
      <c r="AE48" s="822"/>
      <c r="AF48" s="823"/>
      <c r="AG48" s="725"/>
      <c r="AH48" s="825"/>
      <c r="AI48" s="816"/>
      <c r="AJ48" s="817"/>
      <c r="AK48" s="822"/>
      <c r="AL48" s="823"/>
      <c r="AM48" s="725"/>
      <c r="AN48" s="825"/>
      <c r="AO48" s="816"/>
      <c r="AP48" s="817"/>
      <c r="AQ48" s="822"/>
      <c r="AR48" s="823"/>
      <c r="AS48" s="725"/>
      <c r="AT48" s="825"/>
      <c r="AU48" s="816"/>
      <c r="AV48" s="817"/>
      <c r="AW48" s="822"/>
      <c r="AX48" s="823"/>
      <c r="AY48" s="725"/>
      <c r="AZ48" s="825"/>
      <c r="BA48" s="816"/>
      <c r="BB48" s="817"/>
      <c r="BC48" s="822"/>
      <c r="BD48" s="823"/>
      <c r="BE48" s="725"/>
      <c r="BF48" s="825"/>
      <c r="BG48" s="816"/>
      <c r="BH48" s="817"/>
      <c r="BI48" s="822"/>
      <c r="BJ48" s="823"/>
      <c r="BK48" s="921"/>
      <c r="BL48" s="922"/>
      <c r="BM48" s="923"/>
      <c r="BN48" s="116"/>
      <c r="BO48" s="116"/>
    </row>
    <row r="49" spans="1:67" ht="24.95" customHeight="1">
      <c r="A49" s="116"/>
      <c r="B49" s="818" t="str">
        <f>IF(ROSTER!B48="","",ROSTER!B48)</f>
        <v/>
      </c>
      <c r="C49" s="771" t="str">
        <f>IF(ROSTER!C$48="","",ROSTER!C$48)</f>
        <v/>
      </c>
      <c r="D49" s="772"/>
      <c r="E49" s="773"/>
      <c r="F49" s="727">
        <f>'GAME STATS'!F51+'GAME STATS'!F114+'GAME STATS'!F177+'GAME STATS'!F240+'GAME STATS'!F303+'GAME STATS'!F366+'GAME STATS'!F429+'GAME STATS'!F492+'GAME STATS'!F555+'GAME STATS'!F618+'GAME STATS'!F681+'GAME STATS'!F744+'GAME STATS'!F807+'GAME STATS'!F870+'GAME STATS'!F933+'GAME STATS'!F996+'GAME STATS'!F1059+'GAME STATS'!F1122+'GAME STATS'!F1185+'GAME STATS'!F1248+'GAME STATS'!F1311+'GAME STATS'!F1374+'GAME STATS'!F1437+'GAME STATS'!F1500+'GAME STATS'!F1563+'GAME STATS'!F1626+'GAME STATS'!F1689+'GAME STATS'!F1752+'GAME STATS'!F1815+'GAME STATS'!F1878+'GAME STATS'!F1941+'GAME STATS'!F2004+'GAME STATS'!F2067+'GAME STATS'!F2130+'GAME STATS'!F2193+'GAME STATS'!F2256+'GAME STATS'!F2319+'GAME STATS'!F2382+'GAME STATS'!F2445+'GAME STATS'!F2508+'GAME STATS'!F2571+'GAME STATS'!F2634+'GAME STATS'!F2697+'GAME STATS'!F2760+'GAME STATS'!F2823+'GAME STATS'!F2886+'GAME STATS'!F2949+'GAME STATS'!F3012+'GAME STATS'!F3075+'GAME STATS'!F3138</f>
        <v>0</v>
      </c>
      <c r="G49" s="728"/>
      <c r="H49" s="727">
        <f>'GAME STATS'!G51+'GAME STATS'!G114+'GAME STATS'!G177+'GAME STATS'!G240+'GAME STATS'!G303+'GAME STATS'!G366+'GAME STATS'!G429+'GAME STATS'!G492+'GAME STATS'!G555+'GAME STATS'!G618+'GAME STATS'!G681+'GAME STATS'!G744+'GAME STATS'!G807+'GAME STATS'!G870+'GAME STATS'!G933+'GAME STATS'!G996+'GAME STATS'!G1059+'GAME STATS'!G1122+'GAME STATS'!G1185+'GAME STATS'!G1248+'GAME STATS'!G1311+'GAME STATS'!G1374+'GAME STATS'!G1437+'GAME STATS'!G1500+'GAME STATS'!G1563+'GAME STATS'!G1626+'GAME STATS'!G1689+'GAME STATS'!G1752+'GAME STATS'!G1815+'GAME STATS'!G1878+'GAME STATS'!G1941+'GAME STATS'!G2004+'GAME STATS'!G2067+'GAME STATS'!G2130+'GAME STATS'!G2193+'GAME STATS'!G2256+'GAME STATS'!G2319+'GAME STATS'!G2382+'GAME STATS'!G2445+'GAME STATS'!G2508+'GAME STATS'!G2571+'GAME STATS'!G2634+'GAME STATS'!G2697+'GAME STATS'!G2760+'GAME STATS'!G2823+'GAME STATS'!G2886+'GAME STATS'!G2949+'GAME STATS'!G3012+'GAME STATS'!G3075+'GAME STATS'!G3138</f>
        <v>0</v>
      </c>
      <c r="I49" s="728"/>
      <c r="J49" s="732">
        <f>'GAME STATS'!H51+'GAME STATS'!H114+'GAME STATS'!H177+'GAME STATS'!H240+'GAME STATS'!H303+'GAME STATS'!H366+'GAME STATS'!H429+'GAME STATS'!H492+'GAME STATS'!H555+'GAME STATS'!H618+'GAME STATS'!H681+'GAME STATS'!H744+'GAME STATS'!H807+'GAME STATS'!H870+'GAME STATS'!H933+'GAME STATS'!H996+'GAME STATS'!H1059+'GAME STATS'!H1122+'GAME STATS'!H1185+'GAME STATS'!H1248+'GAME STATS'!H1311+'GAME STATS'!H1374+'GAME STATS'!H1437+'GAME STATS'!H1500+'GAME STATS'!H1563+'GAME STATS'!H1626+'GAME STATS'!H1689+'GAME STATS'!H1752+'GAME STATS'!H1815+'GAME STATS'!H1878+'GAME STATS'!H1941+'GAME STATS'!H2004+'GAME STATS'!H2067+'GAME STATS'!H2130+'GAME STATS'!H2193+'GAME STATS'!H2256+'GAME STATS'!H2319+'GAME STATS'!H2382+'GAME STATS'!H2445+'GAME STATS'!H2508+'GAME STATS'!H2571+'GAME STATS'!H2634+'GAME STATS'!H2697+'GAME STATS'!H2760+'GAME STATS'!H2823+'GAME STATS'!H2886+'GAME STATS'!H2949+'GAME STATS'!H3012+'GAME STATS'!H3075+'GAME STATS'!H3138</f>
        <v>0</v>
      </c>
      <c r="K49" s="723">
        <f>'GAME STATS'!J51+'GAME STATS'!J114+'GAME STATS'!J177+'GAME STATS'!J240+'GAME STATS'!J303+'GAME STATS'!J366+'GAME STATS'!J429+'GAME STATS'!J492+'GAME STATS'!J555+'GAME STATS'!J618+'GAME STATS'!J681+'GAME STATS'!J744+'GAME STATS'!J807+'GAME STATS'!J870+'GAME STATS'!J933+'GAME STATS'!J996+'GAME STATS'!J1059+'GAME STATS'!J1122+'GAME STATS'!J1185+'GAME STATS'!J1248+'GAME STATS'!J1311+'GAME STATS'!J1374+'GAME STATS'!J1437+'GAME STATS'!J1500+'GAME STATS'!J1563+'GAME STATS'!J1626+'GAME STATS'!J1689+'GAME STATS'!J1752+'GAME STATS'!J1815+'GAME STATS'!J1878+'GAME STATS'!J1941+'GAME STATS'!J2004+'GAME STATS'!J2067+'GAME STATS'!J2130+'GAME STATS'!J2193+'GAME STATS'!J2256+'GAME STATS'!J2319+'GAME STATS'!J2382+'GAME STATS'!J2445+'GAME STATS'!J2508+'GAME STATS'!J2571+'GAME STATS'!J2634+'GAME STATS'!J2697+'GAME STATS'!J2760+'GAME STATS'!J2823+'GAME STATS'!J2886+'GAME STATS'!J2949+'GAME STATS'!J3012+'GAME STATS'!J3075+'GAME STATS'!J3138</f>
        <v>0</v>
      </c>
      <c r="L49" s="824"/>
      <c r="M49" s="814">
        <f>'GAME STATS'!L51+'GAME STATS'!L114+'GAME STATS'!L177+'GAME STATS'!L240+'GAME STATS'!L303+'GAME STATS'!L366+'GAME STATS'!L429+'GAME STATS'!L492+'GAME STATS'!L555+'GAME STATS'!L618+'GAME STATS'!L681+'GAME STATS'!L744+'GAME STATS'!L807+'GAME STATS'!L870+'GAME STATS'!L933+'GAME STATS'!L996+'GAME STATS'!L1059+'GAME STATS'!L1122+'GAME STATS'!L1185+'GAME STATS'!L1248+'GAME STATS'!L1311+'GAME STATS'!L1374+'GAME STATS'!L1437+'GAME STATS'!L1500+'GAME STATS'!L1563+'GAME STATS'!L1626+'GAME STATS'!L1689+'GAME STATS'!L1752+'GAME STATS'!L1815+'GAME STATS'!L1878+'GAME STATS'!L1941+'GAME STATS'!L2004+'GAME STATS'!L2067+'GAME STATS'!L2130+'GAME STATS'!L2193+'GAME STATS'!L2256+'GAME STATS'!L2319+'GAME STATS'!L2382+'GAME STATS'!L2445+'GAME STATS'!L2508+'GAME STATS'!L2571+'GAME STATS'!L2634+'GAME STATS'!L2697+'GAME STATS'!L2760+'GAME STATS'!L2823+'GAME STATS'!L2886+'GAME STATS'!L2949+'GAME STATS'!L3012+'GAME STATS'!L3075+'GAME STATS'!L3138</f>
        <v>0</v>
      </c>
      <c r="N49" s="815"/>
      <c r="O49" s="912">
        <f t="shared" ref="O49" si="18">K49+M49</f>
        <v>0</v>
      </c>
      <c r="P49" s="913"/>
      <c r="Q49" s="723">
        <f>'GAME STATS'!P51+'GAME STATS'!P114+'GAME STATS'!P177+'GAME STATS'!P240+'GAME STATS'!P303+'GAME STATS'!P366+'GAME STATS'!P429+'GAME STATS'!P492+'GAME STATS'!P555+'GAME STATS'!P618+'GAME STATS'!P681+'GAME STATS'!P744+'GAME STATS'!P807+'GAME STATS'!P870+'GAME STATS'!P933+'GAME STATS'!P996+'GAME STATS'!P1059+'GAME STATS'!P1122+'GAME STATS'!P1185+'GAME STATS'!P1248+'GAME STATS'!P1311+'GAME STATS'!P1374+'GAME STATS'!P1437+'GAME STATS'!P1500+'GAME STATS'!P1563+'GAME STATS'!P1626+'GAME STATS'!P1689+'GAME STATS'!P1752+'GAME STATS'!P1815+'GAME STATS'!P1878+'GAME STATS'!P1941+'GAME STATS'!P2004+'GAME STATS'!P2067+'GAME STATS'!P2130+'GAME STATS'!P2193+'GAME STATS'!P2256+'GAME STATS'!P2319+'GAME STATS'!P2382+'GAME STATS'!P2445+'GAME STATS'!P2508+'GAME STATS'!P2571+'GAME STATS'!P2634+'GAME STATS'!P2697+'GAME STATS'!P2760+'GAME STATS'!P2823+'GAME STATS'!P2886+'GAME STATS'!P2949+'GAME STATS'!P3012+'GAME STATS'!P3075+'GAME STATS'!P3138</f>
        <v>0</v>
      </c>
      <c r="R49" s="824"/>
      <c r="S49" s="814">
        <f>'GAME STATS'!R51+'GAME STATS'!R114+'GAME STATS'!R177+'GAME STATS'!R240+'GAME STATS'!R303+'GAME STATS'!R366+'GAME STATS'!R429+'GAME STATS'!R492+'GAME STATS'!R555+'GAME STATS'!R618+'GAME STATS'!R681+'GAME STATS'!R744+'GAME STATS'!R807+'GAME STATS'!R870+'GAME STATS'!R933+'GAME STATS'!R996+'GAME STATS'!R1059+'GAME STATS'!R1122+'GAME STATS'!R1185+'GAME STATS'!R1248+'GAME STATS'!R1311+'GAME STATS'!R1374+'GAME STATS'!R1437+'GAME STATS'!R1500+'GAME STATS'!R1563+'GAME STATS'!R1626+'GAME STATS'!R1689+'GAME STATS'!R1752+'GAME STATS'!R1815+'GAME STATS'!R1878+'GAME STATS'!R1941+'GAME STATS'!R2004+'GAME STATS'!R2067+'GAME STATS'!R2130+'GAME STATS'!R2193+'GAME STATS'!R2256+'GAME STATS'!R2319+'GAME STATS'!R2382+'GAME STATS'!R2445+'GAME STATS'!R2508+'GAME STATS'!R2571+'GAME STATS'!R2634+'GAME STATS'!R2697+'GAME STATS'!R2760+'GAME STATS'!R2823+'GAME STATS'!R2886+'GAME STATS'!R2949+'GAME STATS'!R3012+'GAME STATS'!R3075+'GAME STATS'!R3138</f>
        <v>0</v>
      </c>
      <c r="T49" s="724"/>
      <c r="U49" s="912">
        <f t="shared" ref="U49:U54" si="19">S49-Q49</f>
        <v>0</v>
      </c>
      <c r="V49" s="913"/>
      <c r="W49" s="834">
        <f>'GAME STATS'!V51+'GAME STATS'!V114+'GAME STATS'!V177+'GAME STATS'!V240+'GAME STATS'!V303+'GAME STATS'!V366+'GAME STATS'!V429+'GAME STATS'!V492+'GAME STATS'!V555+'GAME STATS'!V618+'GAME STATS'!V681+'GAME STATS'!V744+'GAME STATS'!V807+'GAME STATS'!V870+'GAME STATS'!V933+'GAME STATS'!V996+'GAME STATS'!V1059+'GAME STATS'!V1122+'GAME STATS'!V1185+'GAME STATS'!V1248+'GAME STATS'!V1311+'GAME STATS'!V1374+'GAME STATS'!V1437+'GAME STATS'!V1500+'GAME STATS'!V1563+'GAME STATS'!V1626+'GAME STATS'!V1689+'GAME STATS'!U1752+'GAME STATS'!U1815+'GAME STATS'!U1878+'GAME STATS'!U1941+'GAME STATS'!U2004+'GAME STATS'!U2067+'GAME STATS'!U2130+'GAME STATS'!V2193+'GAME STATS'!V2256+'GAME STATS'!V2319+'GAME STATS'!V2382+'GAME STATS'!V2445+'GAME STATS'!V2508+'GAME STATS'!V2571+'GAME STATS'!V2634+'GAME STATS'!V2697+'GAME STATS'!V2760+'GAME STATS'!V2823+'GAME STATS'!V2886+'GAME STATS'!V2949+'GAME STATS'!V3012+'GAME STATS'!V3075+'GAME STATS'!V3138</f>
        <v>0</v>
      </c>
      <c r="X49" s="834">
        <f>'GAME STATS'!X51+'GAME STATS'!X114+'GAME STATS'!X177+'GAME STATS'!X240+'GAME STATS'!X303+'GAME STATS'!X366+'GAME STATS'!X429+'GAME STATS'!X492+'GAME STATS'!X555+'GAME STATS'!X618+'GAME STATS'!X681+'GAME STATS'!X744+'GAME STATS'!X807+'GAME STATS'!X870+'GAME STATS'!X933+'GAME STATS'!X996+'GAME STATS'!X1059+'GAME STATS'!X1122+'GAME STATS'!X1185+'GAME STATS'!X1248+'GAME STATS'!X1311+'GAME STATS'!X1374+'GAME STATS'!X1437+'GAME STATS'!X1500+'GAME STATS'!X1563+'GAME STATS'!X1626+'GAME STATS'!X1689+'GAME STATS'!V1752+'GAME STATS'!V1815+'GAME STATS'!V1878+'GAME STATS'!V1941+'GAME STATS'!V2004+'GAME STATS'!V2067+'GAME STATS'!V2130+'GAME STATS'!X2193+'GAME STATS'!X2256+'GAME STATS'!X2319+'GAME STATS'!X2382+'GAME STATS'!X2445+'GAME STATS'!X2508+'GAME STATS'!X2571+'GAME STATS'!X2634+'GAME STATS'!X2697+'GAME STATS'!X2760+'GAME STATS'!X2823+'GAME STATS'!X2886+'GAME STATS'!X2949+'GAME STATS'!X3012+'GAME STATS'!X3075+'GAME STATS'!X3138</f>
        <v>0</v>
      </c>
      <c r="Y49" s="727">
        <f>'GAME STATS'!Z51+'GAME STATS'!Z114+'GAME STATS'!Z177+'GAME STATS'!Z240+'GAME STATS'!Z303+'GAME STATS'!Z366+'GAME STATS'!Z429+'GAME STATS'!Z492+'GAME STATS'!Z555+'GAME STATS'!Z618+'GAME STATS'!Z681+'GAME STATS'!Z744+'GAME STATS'!Z807+'GAME STATS'!Z870+'GAME STATS'!Z933+'GAME STATS'!Z996+'GAME STATS'!Z1059+'GAME STATS'!Z1122+'GAME STATS'!Z1185+'GAME STATS'!Z1248+'GAME STATS'!Z1311+'GAME STATS'!Z1374+'GAME STATS'!Z1437+'GAME STATS'!Z1500+'GAME STATS'!Z1563+'GAME STATS'!Z1626+'GAME STATS'!Z1689+'GAME STATS'!W1752+'GAME STATS'!W1815+'GAME STATS'!W1878+'GAME STATS'!W1941+'GAME STATS'!W2004+'GAME STATS'!W2067+'GAME STATS'!W2130+'GAME STATS'!Z2193+'GAME STATS'!Z2256+'GAME STATS'!Z2319+'GAME STATS'!Z2382+'GAME STATS'!Z2445+'GAME STATS'!Z2508+'GAME STATS'!Z2571+'GAME STATS'!Z2634+'GAME STATS'!Z2697+'GAME STATS'!Z2760+'GAME STATS'!Z2823+'GAME STATS'!Z2886+'GAME STATS'!Z2949+'GAME STATS'!Z3012+'GAME STATS'!Z3075+'GAME STATS'!Z3138</f>
        <v>0</v>
      </c>
      <c r="Z49" s="728"/>
      <c r="AA49" s="723"/>
      <c r="AB49" s="824"/>
      <c r="AC49" s="916"/>
      <c r="AD49" s="815"/>
      <c r="AE49" s="820"/>
      <c r="AF49" s="821"/>
      <c r="AG49" s="723">
        <f>'GAME STATS'!AH51+'GAME STATS'!AH114+'GAME STATS'!AH177+'GAME STATS'!AH240+'GAME STATS'!AH303+'GAME STATS'!AH366+'GAME STATS'!AH429+'GAME STATS'!AH492+'GAME STATS'!AH555+'GAME STATS'!AH618+'GAME STATS'!AH681+'GAME STATS'!AH744+'GAME STATS'!AH807+'GAME STATS'!AH870+'GAME STATS'!AH933+'GAME STATS'!AH996+'GAME STATS'!AH1059+'GAME STATS'!AH1122+'GAME STATS'!AH1185+'GAME STATS'!AH1248+'GAME STATS'!AH1311+'GAME STATS'!AH1374+'GAME STATS'!AH1437+'GAME STATS'!AH1500+'GAME STATS'!AH1563+'GAME STATS'!AH1626+'GAME STATS'!AH1689+'GAME STATS'!AH1752+'GAME STATS'!AH1815+'GAME STATS'!AH1878+'GAME STATS'!AH1941+'GAME STATS'!AH2004+'GAME STATS'!AH2067+'GAME STATS'!AH2130+'GAME STATS'!AH2193+'GAME STATS'!AH2256+'GAME STATS'!AH2319+'GAME STATS'!AH2382+'GAME STATS'!AH2445+'GAME STATS'!AH2508+'GAME STATS'!AH2571+'GAME STATS'!AH2634+'GAME STATS'!AH2697+'GAME STATS'!AH2760+'GAME STATS'!AH2823+'GAME STATS'!AH2886+'GAME STATS'!AH2949+'GAME STATS'!AH3012+'GAME STATS'!AH3075+'GAME STATS'!AH3138</f>
        <v>0</v>
      </c>
      <c r="AH49" s="824"/>
      <c r="AI49" s="814">
        <f>'GAME STATS'!AJ51+'GAME STATS'!AJ114+'GAME STATS'!AJ177+'GAME STATS'!AJ240+'GAME STATS'!AJ303+'GAME STATS'!AJ366+'GAME STATS'!AJ429+'GAME STATS'!AJ492+'GAME STATS'!AJ555+'GAME STATS'!AJ618+'GAME STATS'!AJ681+'GAME STATS'!AJ744+'GAME STATS'!AJ807+'GAME STATS'!AJ870+'GAME STATS'!AJ933+'GAME STATS'!AJ996+'GAME STATS'!AJ1059+'GAME STATS'!AJ1122+'GAME STATS'!AJ1185+'GAME STATS'!AJ1248+'GAME STATS'!AJ1311+'GAME STATS'!AJ1374+'GAME STATS'!AJ1437+'GAME STATS'!AJ1500+'GAME STATS'!AJ1563+'GAME STATS'!AJ1626+'GAME STATS'!AJ1689+'GAME STATS'!AJ1752+'GAME STATS'!AJ1815+'GAME STATS'!AJ1878+'GAME STATS'!AJ1941+'GAME STATS'!AJ2004+'GAME STATS'!AJ2067+'GAME STATS'!AJ2130+'GAME STATS'!AJ2193+'GAME STATS'!AJ2256+'GAME STATS'!AJ2319+'GAME STATS'!AJ2382+'GAME STATS'!AJ2445+'GAME STATS'!AJ2508+'GAME STATS'!AJ2571+'GAME STATS'!AJ2634+'GAME STATS'!AJ2697+'GAME STATS'!AJ2760+'GAME STATS'!AJ2823+'GAME STATS'!AJ2886+'GAME STATS'!AJ2949+'GAME STATS'!AJ3012+'GAME STATS'!AJ3075+'GAME STATS'!AJ3138</f>
        <v>0</v>
      </c>
      <c r="AJ49" s="815"/>
      <c r="AK49" s="820">
        <f t="shared" ref="AK49" si="20">IF(AG49=0,0,(AI49/AG49)*100)</f>
        <v>0</v>
      </c>
      <c r="AL49" s="821"/>
      <c r="AM49" s="723">
        <f>'GAME STATS'!AN51+'GAME STATS'!AN114+'GAME STATS'!AN177+'GAME STATS'!AN240+'GAME STATS'!AN303+'GAME STATS'!AN366+'GAME STATS'!AN429+'GAME STATS'!AN492+'GAME STATS'!AN555+'GAME STATS'!AN618+'GAME STATS'!AN681+'GAME STATS'!AN744+'GAME STATS'!AN807+'GAME STATS'!AN870+'GAME STATS'!AN933+'GAME STATS'!AN996+'GAME STATS'!AN1059+'GAME STATS'!AN1122+'GAME STATS'!AN1185+'GAME STATS'!AN1248+'GAME STATS'!AN1311+'GAME STATS'!AN1374+'GAME STATS'!AN1437+'GAME STATS'!AN1500+'GAME STATS'!AN1563+'GAME STATS'!AN1626+'GAME STATS'!AN1689+'GAME STATS'!AN1752+'GAME STATS'!AN1815+'GAME STATS'!AN1878+'GAME STATS'!AN1941+'GAME STATS'!AN2004+'GAME STATS'!AN2067+'GAME STATS'!AN2130+'GAME STATS'!AN2193+'GAME STATS'!AN2256+'GAME STATS'!AN2319+'GAME STATS'!AN2382+'GAME STATS'!AN2445+'GAME STATS'!AN2508+'GAME STATS'!AN2571+'GAME STATS'!AN2634+'GAME STATS'!AN2697+'GAME STATS'!AN2760+'GAME STATS'!AN2823+'GAME STATS'!AN2886+'GAME STATS'!AN2949+'GAME STATS'!AN3012+'GAME STATS'!AN3075+'GAME STATS'!AN3138</f>
        <v>0</v>
      </c>
      <c r="AN49" s="824"/>
      <c r="AO49" s="814">
        <f>'GAME STATS'!AP51+'GAME STATS'!AP114+'GAME STATS'!AP177+'GAME STATS'!AP240+'GAME STATS'!AP303+'GAME STATS'!AP366+'GAME STATS'!AP429+'GAME STATS'!AP492+'GAME STATS'!AP555+'GAME STATS'!AP618+'GAME STATS'!AP681+'GAME STATS'!AP744+'GAME STATS'!AP807+'GAME STATS'!AP870+'GAME STATS'!AP933+'GAME STATS'!AP996+'GAME STATS'!AP1059+'GAME STATS'!AP1122+'GAME STATS'!AP1185+'GAME STATS'!AP1248+'GAME STATS'!AP1311+'GAME STATS'!AP1374+'GAME STATS'!AP1437+'GAME STATS'!AP1500+'GAME STATS'!AP1563+'GAME STATS'!AP1626+'GAME STATS'!AP1689+'GAME STATS'!AP1752+'GAME STATS'!AP1815+'GAME STATS'!AP1878+'GAME STATS'!AP1941+'GAME STATS'!AP2004+'GAME STATS'!AP2067+'GAME STATS'!AP2130+'GAME STATS'!AP2193+'GAME STATS'!AP2256+'GAME STATS'!AP2319+'GAME STATS'!AP2382+'GAME STATS'!AP2445+'GAME STATS'!AP2508+'GAME STATS'!AP2571+'GAME STATS'!AP2634+'GAME STATS'!AP2697+'GAME STATS'!AP2760+'GAME STATS'!AP2823+'GAME STATS'!AP2886+'GAME STATS'!AP2949+'GAME STATS'!AP3012+'GAME STATS'!AP3075+'GAME STATS'!AP3138</f>
        <v>0</v>
      </c>
      <c r="AP49" s="815"/>
      <c r="AQ49" s="820">
        <f t="shared" ref="AQ49" si="21">IF(AM49=0,0,(AO49/AM49)*100)</f>
        <v>0</v>
      </c>
      <c r="AR49" s="821"/>
      <c r="AS49" s="723">
        <f t="shared" ref="AS49" si="22">AA49+AG49+AM49</f>
        <v>0</v>
      </c>
      <c r="AT49" s="824"/>
      <c r="AU49" s="814">
        <f t="shared" ref="AU49" si="23">AC49+AI49+AO49</f>
        <v>0</v>
      </c>
      <c r="AV49" s="815"/>
      <c r="AW49" s="820">
        <f>IF(AS49=0,0,(AU49/AS49)*100)</f>
        <v>0</v>
      </c>
      <c r="AX49" s="821"/>
      <c r="AY49" s="723">
        <f>'GAME STATS'!AZ51+'GAME STATS'!AZ114+'GAME STATS'!AZ177+'GAME STATS'!AZ240+'GAME STATS'!AZ303+'GAME STATS'!AZ366+'GAME STATS'!AZ429+'GAME STATS'!AZ492+'GAME STATS'!AZ555+'GAME STATS'!AZ618+'GAME STATS'!AZ681+'GAME STATS'!AZ744+'GAME STATS'!AZ807+'GAME STATS'!AZ870+'GAME STATS'!AZ933+'GAME STATS'!AZ996+'GAME STATS'!AZ1059+'GAME STATS'!AZ1122+'GAME STATS'!AZ1185+'GAME STATS'!AZ1248+'GAME STATS'!AZ1311+'GAME STATS'!AZ1374+'GAME STATS'!AZ1437+'GAME STATS'!AZ1500+'GAME STATS'!AZ1563+'GAME STATS'!AZ1626+'GAME STATS'!AZ1689+'GAME STATS'!AZ1752+'GAME STATS'!AZ1815+'GAME STATS'!AZ1878+'GAME STATS'!AZ1941+'GAME STATS'!AZ2004+'GAME STATS'!AZ2067+'GAME STATS'!AZ2130+'GAME STATS'!AZ2193+'GAME STATS'!AZ2256+'GAME STATS'!AZ2319+'GAME STATS'!AZ2382+'GAME STATS'!AZ2445+'GAME STATS'!AZ2508+'GAME STATS'!AZ2571+'GAME STATS'!AZ2634+'GAME STATS'!AZ2697+'GAME STATS'!AZ2760+'GAME STATS'!AZ2823+'GAME STATS'!AZ2886+'GAME STATS'!AZ2949+'GAME STATS'!AZ3012+'GAME STATS'!AZ3075+'GAME STATS'!AZ3138</f>
        <v>0</v>
      </c>
      <c r="AZ49" s="824"/>
      <c r="BA49" s="814">
        <f>'GAME STATS'!BB51+'GAME STATS'!BB114+'GAME STATS'!BB177+'GAME STATS'!BB240+'GAME STATS'!BB303+'GAME STATS'!BB366+'GAME STATS'!BB429+'GAME STATS'!BB492+'GAME STATS'!BB555+'GAME STATS'!BB618+'GAME STATS'!BB681+'GAME STATS'!BB744+'GAME STATS'!BB807+'GAME STATS'!BB870+'GAME STATS'!BB933+'GAME STATS'!BB996+'GAME STATS'!BB1059+'GAME STATS'!BB1122+'GAME STATS'!BB1185+'GAME STATS'!BB1248+'GAME STATS'!BB1311+'GAME STATS'!BB1374+'GAME STATS'!BB1437+'GAME STATS'!BB1500+'GAME STATS'!BB1563+'GAME STATS'!BB1626+'GAME STATS'!BB1689+'GAME STATS'!BB1752+'GAME STATS'!BB1815+'GAME STATS'!BB1878+'GAME STATS'!BB1941+'GAME STATS'!BB2004+'GAME STATS'!BB2067+'GAME STATS'!BB2130+'GAME STATS'!BB2193+'GAME STATS'!BB2256+'GAME STATS'!BB2319+'GAME STATS'!BB2382+'GAME STATS'!BB2445+'GAME STATS'!BB2508+'GAME STATS'!BB2571+'GAME STATS'!BB2634+'GAME STATS'!BB2697+'GAME STATS'!BB2760+'GAME STATS'!BB2823+'GAME STATS'!BB2886+'GAME STATS'!BB2949+'GAME STATS'!BB3012+'GAME STATS'!BB3075+'GAME STATS'!BB3138</f>
        <v>0</v>
      </c>
      <c r="BB49" s="815"/>
      <c r="BC49" s="820">
        <f t="shared" ref="BC49" si="24">IF(AY49=0,0,(BA49/AY49)*100)</f>
        <v>0</v>
      </c>
      <c r="BD49" s="821"/>
      <c r="BE49" s="723">
        <f t="shared" ref="BE49" si="25">AA49+AG49+AM49+AY49</f>
        <v>0</v>
      </c>
      <c r="BF49" s="824"/>
      <c r="BG49" s="814">
        <f t="shared" ref="BG49" si="26">AC49+AI49+AO49+BA49</f>
        <v>0</v>
      </c>
      <c r="BH49" s="815"/>
      <c r="BI49" s="820">
        <f t="shared" ref="BI49" si="27">IF(BE49=0,0,(BG49/BE49)*100)</f>
        <v>0</v>
      </c>
      <c r="BJ49" s="821"/>
      <c r="BK49" s="918">
        <f t="shared" ref="BK49" si="28">(AC49*2)+(AI49*2)+(AO49*3)+BA49</f>
        <v>0</v>
      </c>
      <c r="BL49" s="919"/>
      <c r="BM49" s="920"/>
      <c r="BN49" s="116"/>
      <c r="BO49" s="116"/>
    </row>
    <row r="50" spans="1:67" ht="24.95" customHeight="1">
      <c r="A50" s="116"/>
      <c r="B50" s="819"/>
      <c r="C50" s="768" t="str">
        <f>IF(ROSTER!D$48="","",ROSTER!D$48)</f>
        <v/>
      </c>
      <c r="D50" s="769"/>
      <c r="E50" s="770"/>
      <c r="F50" s="725"/>
      <c r="G50" s="726"/>
      <c r="H50" s="725"/>
      <c r="I50" s="726"/>
      <c r="J50" s="732"/>
      <c r="K50" s="725"/>
      <c r="L50" s="825"/>
      <c r="M50" s="816"/>
      <c r="N50" s="817"/>
      <c r="O50" s="914" t="s">
        <v>14</v>
      </c>
      <c r="P50" s="915"/>
      <c r="Q50" s="725"/>
      <c r="R50" s="825"/>
      <c r="S50" s="816"/>
      <c r="T50" s="726"/>
      <c r="U50" s="914" t="s">
        <v>14</v>
      </c>
      <c r="V50" s="915"/>
      <c r="W50" s="835"/>
      <c r="X50" s="835"/>
      <c r="Y50" s="723"/>
      <c r="Z50" s="724"/>
      <c r="AA50" s="725"/>
      <c r="AB50" s="825"/>
      <c r="AC50" s="917"/>
      <c r="AD50" s="817"/>
      <c r="AE50" s="822"/>
      <c r="AF50" s="823"/>
      <c r="AG50" s="725"/>
      <c r="AH50" s="825"/>
      <c r="AI50" s="816"/>
      <c r="AJ50" s="817"/>
      <c r="AK50" s="822"/>
      <c r="AL50" s="823"/>
      <c r="AM50" s="725"/>
      <c r="AN50" s="825"/>
      <c r="AO50" s="816"/>
      <c r="AP50" s="817"/>
      <c r="AQ50" s="822"/>
      <c r="AR50" s="823"/>
      <c r="AS50" s="725"/>
      <c r="AT50" s="825"/>
      <c r="AU50" s="816"/>
      <c r="AV50" s="817"/>
      <c r="AW50" s="822"/>
      <c r="AX50" s="823"/>
      <c r="AY50" s="725"/>
      <c r="AZ50" s="825"/>
      <c r="BA50" s="816"/>
      <c r="BB50" s="817"/>
      <c r="BC50" s="822"/>
      <c r="BD50" s="823"/>
      <c r="BE50" s="725"/>
      <c r="BF50" s="825"/>
      <c r="BG50" s="816"/>
      <c r="BH50" s="817"/>
      <c r="BI50" s="822"/>
      <c r="BJ50" s="823"/>
      <c r="BK50" s="921"/>
      <c r="BL50" s="922"/>
      <c r="BM50" s="923"/>
      <c r="BN50" s="116"/>
      <c r="BO50" s="116"/>
    </row>
    <row r="51" spans="1:67" ht="24.95" customHeight="1">
      <c r="A51" s="116"/>
      <c r="B51" s="818" t="str">
        <f>IF(ROSTER!B50="","",ROSTER!B50)</f>
        <v/>
      </c>
      <c r="C51" s="771" t="str">
        <f>IF(ROSTER!C$50="","",ROSTER!C$50)</f>
        <v/>
      </c>
      <c r="D51" s="772"/>
      <c r="E51" s="773"/>
      <c r="F51" s="727">
        <f>'GAME STATS'!F53+'GAME STATS'!F116+'GAME STATS'!F179+'GAME STATS'!F242+'GAME STATS'!F305+'GAME STATS'!F368+'GAME STATS'!F431+'GAME STATS'!F494+'GAME STATS'!F557+'GAME STATS'!F620+'GAME STATS'!F683+'GAME STATS'!F746+'GAME STATS'!F809+'GAME STATS'!F872+'GAME STATS'!F935+'GAME STATS'!F998+'GAME STATS'!F1061+'GAME STATS'!F1124+'GAME STATS'!F1187+'GAME STATS'!F1250+'GAME STATS'!F1313+'GAME STATS'!F1376+'GAME STATS'!F1439+'GAME STATS'!F1502+'GAME STATS'!F1565+'GAME STATS'!F1628+'GAME STATS'!F1691+'GAME STATS'!F1754+'GAME STATS'!F1817+'GAME STATS'!F1880+'GAME STATS'!F1943+'GAME STATS'!F2006+'GAME STATS'!F2069+'GAME STATS'!F2132+'GAME STATS'!F2195+'GAME STATS'!F2258+'GAME STATS'!F2321+'GAME STATS'!F2384+'GAME STATS'!F2447+'GAME STATS'!F2510+'GAME STATS'!F2573+'GAME STATS'!F2636+'GAME STATS'!F2699+'GAME STATS'!F2762+'GAME STATS'!F2825+'GAME STATS'!F2888+'GAME STATS'!F2951+'GAME STATS'!F3014+'GAME STATS'!F3077+'GAME STATS'!F3140</f>
        <v>0</v>
      </c>
      <c r="G51" s="728"/>
      <c r="H51" s="727">
        <f>'GAME STATS'!G53+'GAME STATS'!G116+'GAME STATS'!G179+'GAME STATS'!G242+'GAME STATS'!G305+'GAME STATS'!G368+'GAME STATS'!G431+'GAME STATS'!G494+'GAME STATS'!G557+'GAME STATS'!G620+'GAME STATS'!G683+'GAME STATS'!G746+'GAME STATS'!G809+'GAME STATS'!G872+'GAME STATS'!G935+'GAME STATS'!G998+'GAME STATS'!G1061+'GAME STATS'!G1124+'GAME STATS'!G1187+'GAME STATS'!G1250+'GAME STATS'!G1313+'GAME STATS'!G1376+'GAME STATS'!G1439+'GAME STATS'!G1502+'GAME STATS'!G1565+'GAME STATS'!G1628+'GAME STATS'!G1691+'GAME STATS'!G1754+'GAME STATS'!G1817+'GAME STATS'!G1880+'GAME STATS'!G1943+'GAME STATS'!G2006+'GAME STATS'!G2069+'GAME STATS'!G2132+'GAME STATS'!G2195+'GAME STATS'!G2258+'GAME STATS'!G2321+'GAME STATS'!G2384+'GAME STATS'!G2447+'GAME STATS'!G2510+'GAME STATS'!G2573+'GAME STATS'!G2636+'GAME STATS'!G2699+'GAME STATS'!G2762+'GAME STATS'!G2825+'GAME STATS'!G2888+'GAME STATS'!G2951+'GAME STATS'!G3014+'GAME STATS'!G3077+'GAME STATS'!G3140</f>
        <v>0</v>
      </c>
      <c r="I51" s="728"/>
      <c r="J51" s="732">
        <f>'GAME STATS'!H53+'GAME STATS'!H116+'GAME STATS'!H179+'GAME STATS'!H242+'GAME STATS'!H305+'GAME STATS'!H368+'GAME STATS'!H431+'GAME STATS'!H494+'GAME STATS'!H557+'GAME STATS'!H620+'GAME STATS'!H683+'GAME STATS'!H746+'GAME STATS'!H809+'GAME STATS'!H872+'GAME STATS'!H935+'GAME STATS'!H998+'GAME STATS'!H1061+'GAME STATS'!H1124+'GAME STATS'!H1187+'GAME STATS'!H1250+'GAME STATS'!H1313+'GAME STATS'!H1376+'GAME STATS'!H1439+'GAME STATS'!H1502+'GAME STATS'!H1565+'GAME STATS'!H1628+'GAME STATS'!H1691+'GAME STATS'!H1754+'GAME STATS'!H1817+'GAME STATS'!H1880+'GAME STATS'!H1943+'GAME STATS'!H2006+'GAME STATS'!H2069+'GAME STATS'!H2132+'GAME STATS'!H2195+'GAME STATS'!H2258+'GAME STATS'!H2321+'GAME STATS'!H2384+'GAME STATS'!H2447+'GAME STATS'!H2510+'GAME STATS'!H2573+'GAME STATS'!H2636+'GAME STATS'!H2699+'GAME STATS'!H2762+'GAME STATS'!H2825+'GAME STATS'!H2888+'GAME STATS'!H2951+'GAME STATS'!H3014+'GAME STATS'!H3077+'GAME STATS'!H3140</f>
        <v>0</v>
      </c>
      <c r="K51" s="723">
        <f>'GAME STATS'!J53+'GAME STATS'!J116+'GAME STATS'!J179+'GAME STATS'!J242+'GAME STATS'!J305+'GAME STATS'!J368+'GAME STATS'!J431+'GAME STATS'!J494+'GAME STATS'!J557+'GAME STATS'!J620+'GAME STATS'!J683+'GAME STATS'!J746+'GAME STATS'!J809+'GAME STATS'!J872+'GAME STATS'!J935+'GAME STATS'!J998+'GAME STATS'!J1061+'GAME STATS'!J1124+'GAME STATS'!J1187+'GAME STATS'!J1250+'GAME STATS'!J1313+'GAME STATS'!J1376+'GAME STATS'!J1439+'GAME STATS'!J1502+'GAME STATS'!J1565+'GAME STATS'!J1628+'GAME STATS'!J1691+'GAME STATS'!J1754+'GAME STATS'!J1817+'GAME STATS'!J1880+'GAME STATS'!J1943+'GAME STATS'!J2006+'GAME STATS'!J2069+'GAME STATS'!J2132+'GAME STATS'!J2195+'GAME STATS'!J2258+'GAME STATS'!J2321+'GAME STATS'!J2384+'GAME STATS'!J2447+'GAME STATS'!J2510+'GAME STATS'!J2573+'GAME STATS'!J2636+'GAME STATS'!J2699+'GAME STATS'!J2762+'GAME STATS'!J2825+'GAME STATS'!J2888+'GAME STATS'!J2951+'GAME STATS'!J3014+'GAME STATS'!J3077+'GAME STATS'!J3140</f>
        <v>0</v>
      </c>
      <c r="L51" s="824"/>
      <c r="M51" s="814">
        <f>'GAME STATS'!L53+'GAME STATS'!L116+'GAME STATS'!L179+'GAME STATS'!L242+'GAME STATS'!L305+'GAME STATS'!L368+'GAME STATS'!L431+'GAME STATS'!L494+'GAME STATS'!L557+'GAME STATS'!L620+'GAME STATS'!L683+'GAME STATS'!L746+'GAME STATS'!L809+'GAME STATS'!L872+'GAME STATS'!L935+'GAME STATS'!L998+'GAME STATS'!L1061+'GAME STATS'!L1124+'GAME STATS'!L1187+'GAME STATS'!L1250+'GAME STATS'!L1313+'GAME STATS'!L1376+'GAME STATS'!L1439+'GAME STATS'!L1502+'GAME STATS'!L1565+'GAME STATS'!L1628+'GAME STATS'!L1691+'GAME STATS'!L1754+'GAME STATS'!L1817+'GAME STATS'!L1880+'GAME STATS'!L1943+'GAME STATS'!L2006+'GAME STATS'!L2069+'GAME STATS'!L2132+'GAME STATS'!L2195+'GAME STATS'!L2258+'GAME STATS'!L2321+'GAME STATS'!L2384+'GAME STATS'!L2447+'GAME STATS'!L2510+'GAME STATS'!L2573+'GAME STATS'!L2636+'GAME STATS'!L2699+'GAME STATS'!L2762+'GAME STATS'!L2825+'GAME STATS'!L2888+'GAME STATS'!L2951+'GAME STATS'!L3014+'GAME STATS'!L3077+'GAME STATS'!L3140</f>
        <v>0</v>
      </c>
      <c r="N51" s="815"/>
      <c r="O51" s="912">
        <f t="shared" ref="O51" si="29">K51+M51</f>
        <v>0</v>
      </c>
      <c r="P51" s="913"/>
      <c r="Q51" s="723">
        <f>'GAME STATS'!P53+'GAME STATS'!P116+'GAME STATS'!P179+'GAME STATS'!P242+'GAME STATS'!P305+'GAME STATS'!P368+'GAME STATS'!P431+'GAME STATS'!P494+'GAME STATS'!P557+'GAME STATS'!P620+'GAME STATS'!P683+'GAME STATS'!P746+'GAME STATS'!P809+'GAME STATS'!P872+'GAME STATS'!P935+'GAME STATS'!P998+'GAME STATS'!P1061+'GAME STATS'!P1124+'GAME STATS'!P1187+'GAME STATS'!P1250+'GAME STATS'!P1313+'GAME STATS'!P1376+'GAME STATS'!P1439+'GAME STATS'!P1502+'GAME STATS'!P1565+'GAME STATS'!P1628+'GAME STATS'!P1691+'GAME STATS'!P1754+'GAME STATS'!P1817+'GAME STATS'!P1880+'GAME STATS'!P1943+'GAME STATS'!P2006+'GAME STATS'!P2069+'GAME STATS'!P2132+'GAME STATS'!P2195+'GAME STATS'!P2258+'GAME STATS'!P2321+'GAME STATS'!P2384+'GAME STATS'!P2447+'GAME STATS'!P2510+'GAME STATS'!P2573+'GAME STATS'!P2636+'GAME STATS'!P2699+'GAME STATS'!P2762+'GAME STATS'!P2825+'GAME STATS'!P2888+'GAME STATS'!P2951+'GAME STATS'!P3014+'GAME STATS'!P3077+'GAME STATS'!P3140</f>
        <v>0</v>
      </c>
      <c r="R51" s="824"/>
      <c r="S51" s="814">
        <f>'GAME STATS'!R53+'GAME STATS'!R116+'GAME STATS'!R179+'GAME STATS'!R242+'GAME STATS'!R305+'GAME STATS'!R368+'GAME STATS'!R431+'GAME STATS'!R494+'GAME STATS'!R557+'GAME STATS'!R620+'GAME STATS'!R683+'GAME STATS'!R746+'GAME STATS'!R809+'GAME STATS'!R872+'GAME STATS'!R935+'GAME STATS'!R998+'GAME STATS'!R1061+'GAME STATS'!R1124+'GAME STATS'!R1187+'GAME STATS'!R1250+'GAME STATS'!R1313+'GAME STATS'!R1376+'GAME STATS'!R1439+'GAME STATS'!R1502+'GAME STATS'!R1565+'GAME STATS'!R1628+'GAME STATS'!R1691+'GAME STATS'!R1754+'GAME STATS'!R1817+'GAME STATS'!R1880+'GAME STATS'!R1943+'GAME STATS'!R2006+'GAME STATS'!R2069+'GAME STATS'!R2132+'GAME STATS'!R2195+'GAME STATS'!R2258+'GAME STATS'!R2321+'GAME STATS'!R2384+'GAME STATS'!R2447+'GAME STATS'!R2510+'GAME STATS'!R2573+'GAME STATS'!R2636+'GAME STATS'!R2699+'GAME STATS'!R2762+'GAME STATS'!R2825+'GAME STATS'!R2888+'GAME STATS'!R2951+'GAME STATS'!R3014+'GAME STATS'!R3077+'GAME STATS'!R3140</f>
        <v>0</v>
      </c>
      <c r="T51" s="724"/>
      <c r="U51" s="912">
        <f t="shared" ref="U51:U54" si="30">S51-Q51</f>
        <v>0</v>
      </c>
      <c r="V51" s="913"/>
      <c r="W51" s="834">
        <f>'GAME STATS'!V53+'GAME STATS'!V116+'GAME STATS'!V179+'GAME STATS'!V242+'GAME STATS'!V305+'GAME STATS'!V368+'GAME STATS'!V431+'GAME STATS'!V494+'GAME STATS'!V557+'GAME STATS'!V620+'GAME STATS'!V683+'GAME STATS'!V746+'GAME STATS'!V809+'GAME STATS'!V872+'GAME STATS'!V935+'GAME STATS'!V998+'GAME STATS'!V1061+'GAME STATS'!V1124+'GAME STATS'!V1187+'GAME STATS'!V1250+'GAME STATS'!V1313+'GAME STATS'!V1376+'GAME STATS'!V1439+'GAME STATS'!V1502+'GAME STATS'!V1565+'GAME STATS'!V1628+'GAME STATS'!V1691+'GAME STATS'!U1754+'GAME STATS'!U1817+'GAME STATS'!U1880+'GAME STATS'!U1943+'GAME STATS'!U2006+'GAME STATS'!U2069+'GAME STATS'!U2132+'GAME STATS'!V2195+'GAME STATS'!V2258+'GAME STATS'!V2321+'GAME STATS'!V2384+'GAME STATS'!V2447+'GAME STATS'!V2510+'GAME STATS'!V2573+'GAME STATS'!V2636+'GAME STATS'!V2699+'GAME STATS'!V2762+'GAME STATS'!V2825+'GAME STATS'!V2888+'GAME STATS'!V2951+'GAME STATS'!V3014+'GAME STATS'!V3077+'GAME STATS'!V3140</f>
        <v>0</v>
      </c>
      <c r="X51" s="834">
        <f>'GAME STATS'!X53+'GAME STATS'!X116+'GAME STATS'!X179+'GAME STATS'!X242+'GAME STATS'!X305+'GAME STATS'!X368+'GAME STATS'!X431+'GAME STATS'!X494+'GAME STATS'!X557+'GAME STATS'!X620+'GAME STATS'!X683+'GAME STATS'!X746+'GAME STATS'!X809+'GAME STATS'!X872+'GAME STATS'!X935+'GAME STATS'!X998+'GAME STATS'!X1061+'GAME STATS'!X1124+'GAME STATS'!X1187+'GAME STATS'!X1250+'GAME STATS'!X1313+'GAME STATS'!X1376+'GAME STATS'!X1439+'GAME STATS'!X1502+'GAME STATS'!X1565+'GAME STATS'!X1628+'GAME STATS'!X1691+'GAME STATS'!V1754+'GAME STATS'!V1817+'GAME STATS'!V1880+'GAME STATS'!V1943+'GAME STATS'!V2006+'GAME STATS'!V2069+'GAME STATS'!V2132+'GAME STATS'!X2195+'GAME STATS'!X2258+'GAME STATS'!X2321+'GAME STATS'!X2384+'GAME STATS'!X2447+'GAME STATS'!X2510+'GAME STATS'!X2573+'GAME STATS'!X2636+'GAME STATS'!X2699+'GAME STATS'!X2762+'GAME STATS'!X2825+'GAME STATS'!X2888+'GAME STATS'!X2951+'GAME STATS'!X3014+'GAME STATS'!X3077+'GAME STATS'!X3140</f>
        <v>0</v>
      </c>
      <c r="Y51" s="727">
        <f>'GAME STATS'!Z53+'GAME STATS'!Z116+'GAME STATS'!Z179+'GAME STATS'!Z242+'GAME STATS'!Z305+'GAME STATS'!Z368+'GAME STATS'!Z431+'GAME STATS'!Z494+'GAME STATS'!Z557+'GAME STATS'!Z620+'GAME STATS'!Z683+'GAME STATS'!Z746+'GAME STATS'!Z809+'GAME STATS'!Z872+'GAME STATS'!Z935+'GAME STATS'!Z998+'GAME STATS'!Z1061+'GAME STATS'!Z1124+'GAME STATS'!Z1187+'GAME STATS'!Z1250+'GAME STATS'!Z1313+'GAME STATS'!Z1376+'GAME STATS'!Z1439+'GAME STATS'!Z1502+'GAME STATS'!Z1565+'GAME STATS'!Z1628+'GAME STATS'!Z1691+'GAME STATS'!W1754+'GAME STATS'!W1817+'GAME STATS'!W1880+'GAME STATS'!W1943+'GAME STATS'!W2006+'GAME STATS'!W2069+'GAME STATS'!W2132+'GAME STATS'!Z2195+'GAME STATS'!Z2258+'GAME STATS'!Z2321+'GAME STATS'!Z2384+'GAME STATS'!Z2447+'GAME STATS'!Z2510+'GAME STATS'!Z2573+'GAME STATS'!Z2636+'GAME STATS'!Z2699+'GAME STATS'!Z2762+'GAME STATS'!Z2825+'GAME STATS'!Z2888+'GAME STATS'!Z2951+'GAME STATS'!Z3014+'GAME STATS'!Z3077+'GAME STATS'!Z3140</f>
        <v>0</v>
      </c>
      <c r="Z51" s="728"/>
      <c r="AA51" s="723"/>
      <c r="AB51" s="824"/>
      <c r="AC51" s="916"/>
      <c r="AD51" s="815"/>
      <c r="AE51" s="820"/>
      <c r="AF51" s="821"/>
      <c r="AG51" s="723">
        <f>'GAME STATS'!AH53+'GAME STATS'!AH116+'GAME STATS'!AH179+'GAME STATS'!AH242+'GAME STATS'!AH305+'GAME STATS'!AH368+'GAME STATS'!AH431+'GAME STATS'!AH494+'GAME STATS'!AH557+'GAME STATS'!AH620+'GAME STATS'!AH683+'GAME STATS'!AH746+'GAME STATS'!AH809+'GAME STATS'!AH872+'GAME STATS'!AH935+'GAME STATS'!AH998+'GAME STATS'!AH1061+'GAME STATS'!AH1124+'GAME STATS'!AH1187+'GAME STATS'!AH1250+'GAME STATS'!AH1313+'GAME STATS'!AH1376+'GAME STATS'!AH1439+'GAME STATS'!AH1502+'GAME STATS'!AH1565+'GAME STATS'!AH1628+'GAME STATS'!AH1691+'GAME STATS'!AH1754+'GAME STATS'!AH1817+'GAME STATS'!AH1880+'GAME STATS'!AH1943+'GAME STATS'!AH2006+'GAME STATS'!AH2069+'GAME STATS'!AH2132+'GAME STATS'!AH2195+'GAME STATS'!AH2258+'GAME STATS'!AH2321+'GAME STATS'!AH2384+'GAME STATS'!AH2447+'GAME STATS'!AH2510+'GAME STATS'!AH2573+'GAME STATS'!AH2636+'GAME STATS'!AH2699+'GAME STATS'!AH2762+'GAME STATS'!AH2825+'GAME STATS'!AH2888+'GAME STATS'!AH2951+'GAME STATS'!AH3014+'GAME STATS'!AH3077+'GAME STATS'!AH3140</f>
        <v>0</v>
      </c>
      <c r="AH51" s="824"/>
      <c r="AI51" s="814">
        <f>'GAME STATS'!AJ53+'GAME STATS'!AJ116+'GAME STATS'!AJ179+'GAME STATS'!AJ242+'GAME STATS'!AJ305+'GAME STATS'!AJ368+'GAME STATS'!AJ431+'GAME STATS'!AJ494+'GAME STATS'!AJ557+'GAME STATS'!AJ620+'GAME STATS'!AJ683+'GAME STATS'!AJ746+'GAME STATS'!AJ809+'GAME STATS'!AJ872+'GAME STATS'!AJ935+'GAME STATS'!AJ998+'GAME STATS'!AJ1061+'GAME STATS'!AJ1124+'GAME STATS'!AJ1187+'GAME STATS'!AJ1250+'GAME STATS'!AJ1313+'GAME STATS'!AJ1376+'GAME STATS'!AJ1439+'GAME STATS'!AJ1502+'GAME STATS'!AJ1565+'GAME STATS'!AJ1628+'GAME STATS'!AJ1691+'GAME STATS'!AJ1754+'GAME STATS'!AJ1817+'GAME STATS'!AJ1880+'GAME STATS'!AJ1943+'GAME STATS'!AJ2006+'GAME STATS'!AJ2069+'GAME STATS'!AJ2132+'GAME STATS'!AJ2195+'GAME STATS'!AJ2258+'GAME STATS'!AJ2321+'GAME STATS'!AJ2384+'GAME STATS'!AJ2447+'GAME STATS'!AJ2510+'GAME STATS'!AJ2573+'GAME STATS'!AJ2636+'GAME STATS'!AJ2699+'GAME STATS'!AJ2762+'GAME STATS'!AJ2825+'GAME STATS'!AJ2888+'GAME STATS'!AJ2951+'GAME STATS'!AJ3014+'GAME STATS'!AJ3077+'GAME STATS'!AJ3140</f>
        <v>0</v>
      </c>
      <c r="AJ51" s="815"/>
      <c r="AK51" s="820">
        <f t="shared" ref="AK51" si="31">IF(AG51=0,0,(AI51/AG51)*100)</f>
        <v>0</v>
      </c>
      <c r="AL51" s="821"/>
      <c r="AM51" s="723">
        <f>'GAME STATS'!AN53+'GAME STATS'!AN116+'GAME STATS'!AN179+'GAME STATS'!AN242+'GAME STATS'!AN305+'GAME STATS'!AN368+'GAME STATS'!AN431+'GAME STATS'!AN494+'GAME STATS'!AN557+'GAME STATS'!AN620+'GAME STATS'!AN683+'GAME STATS'!AN746+'GAME STATS'!AN809+'GAME STATS'!AN872+'GAME STATS'!AN935+'GAME STATS'!AN998+'GAME STATS'!AN1061+'GAME STATS'!AN1124+'GAME STATS'!AN1187+'GAME STATS'!AN1250+'GAME STATS'!AN1313+'GAME STATS'!AN1376+'GAME STATS'!AN1439+'GAME STATS'!AN1502+'GAME STATS'!AN1565+'GAME STATS'!AN1628+'GAME STATS'!AN1691+'GAME STATS'!AN1754+'GAME STATS'!AN1817+'GAME STATS'!AN1880+'GAME STATS'!AN1943+'GAME STATS'!AN2006+'GAME STATS'!AN2069+'GAME STATS'!AN2132+'GAME STATS'!AN2195+'GAME STATS'!AN2258+'GAME STATS'!AN2321+'GAME STATS'!AN2384+'GAME STATS'!AN2447+'GAME STATS'!AN2510+'GAME STATS'!AN2573+'GAME STATS'!AN2636+'GAME STATS'!AN2699+'GAME STATS'!AN2762+'GAME STATS'!AN2825+'GAME STATS'!AN2888+'GAME STATS'!AN2951+'GAME STATS'!AN3014+'GAME STATS'!AN3077+'GAME STATS'!AN3140</f>
        <v>0</v>
      </c>
      <c r="AN51" s="824"/>
      <c r="AO51" s="814">
        <f>'GAME STATS'!AP53+'GAME STATS'!AP116+'GAME STATS'!AP179+'GAME STATS'!AP242+'GAME STATS'!AP305+'GAME STATS'!AP368+'GAME STATS'!AP431+'GAME STATS'!AP494+'GAME STATS'!AP557+'GAME STATS'!AP620+'GAME STATS'!AP683+'GAME STATS'!AP746+'GAME STATS'!AP809+'GAME STATS'!AP872+'GAME STATS'!AP935+'GAME STATS'!AP998+'GAME STATS'!AP1061+'GAME STATS'!AP1124+'GAME STATS'!AP1187+'GAME STATS'!AP1250+'GAME STATS'!AP1313+'GAME STATS'!AP1376+'GAME STATS'!AP1439+'GAME STATS'!AP1502+'GAME STATS'!AP1565+'GAME STATS'!AP1628+'GAME STATS'!AP1691+'GAME STATS'!AP1754+'GAME STATS'!AP1817+'GAME STATS'!AP1880+'GAME STATS'!AP1943+'GAME STATS'!AP2006+'GAME STATS'!AP2069+'GAME STATS'!AP2132+'GAME STATS'!AP2195+'GAME STATS'!AP2258+'GAME STATS'!AP2321+'GAME STATS'!AP2384+'GAME STATS'!AP2447+'GAME STATS'!AP2510+'GAME STATS'!AP2573+'GAME STATS'!AP2636+'GAME STATS'!AP2699+'GAME STATS'!AP2762+'GAME STATS'!AP2825+'GAME STATS'!AP2888+'GAME STATS'!AP2951+'GAME STATS'!AP3014+'GAME STATS'!AP3077+'GAME STATS'!AP3140</f>
        <v>0</v>
      </c>
      <c r="AP51" s="815"/>
      <c r="AQ51" s="820">
        <f t="shared" ref="AQ51" si="32">IF(AM51=0,0,(AO51/AM51)*100)</f>
        <v>0</v>
      </c>
      <c r="AR51" s="821"/>
      <c r="AS51" s="723">
        <f t="shared" ref="AS51" si="33">AA51+AG51+AM51</f>
        <v>0</v>
      </c>
      <c r="AT51" s="824"/>
      <c r="AU51" s="814">
        <f t="shared" ref="AU51" si="34">AC51+AI51+AO51</f>
        <v>0</v>
      </c>
      <c r="AV51" s="815"/>
      <c r="AW51" s="820">
        <f>IF(AS51=0,0,(AU51/AS51)*100)</f>
        <v>0</v>
      </c>
      <c r="AX51" s="821"/>
      <c r="AY51" s="723">
        <f>'GAME STATS'!AZ53+'GAME STATS'!AZ116+'GAME STATS'!AZ179+'GAME STATS'!AZ242+'GAME STATS'!AZ305+'GAME STATS'!AZ368+'GAME STATS'!AZ431+'GAME STATS'!AZ494+'GAME STATS'!AZ557+'GAME STATS'!AZ620+'GAME STATS'!AZ683+'GAME STATS'!AZ746+'GAME STATS'!AZ809+'GAME STATS'!AZ872+'GAME STATS'!AZ935+'GAME STATS'!AZ998+'GAME STATS'!AZ1061+'GAME STATS'!AZ1124+'GAME STATS'!AZ1187+'GAME STATS'!AZ1250+'GAME STATS'!AZ1313+'GAME STATS'!AZ1376+'GAME STATS'!AZ1439+'GAME STATS'!AZ1502+'GAME STATS'!AZ1565+'GAME STATS'!AZ1628+'GAME STATS'!AZ1691+'GAME STATS'!AZ1754+'GAME STATS'!AZ1817+'GAME STATS'!AZ1880+'GAME STATS'!AZ1943+'GAME STATS'!AZ2006+'GAME STATS'!AZ2069+'GAME STATS'!AZ2132+'GAME STATS'!AZ2195+'GAME STATS'!AZ2258+'GAME STATS'!AZ2321+'GAME STATS'!AZ2384+'GAME STATS'!AZ2447+'GAME STATS'!AZ2510+'GAME STATS'!AZ2573+'GAME STATS'!AZ2636+'GAME STATS'!AZ2699+'GAME STATS'!AZ2762+'GAME STATS'!AZ2825+'GAME STATS'!AZ2888+'GAME STATS'!AZ2951+'GAME STATS'!AZ3014+'GAME STATS'!AZ3077+'GAME STATS'!AZ3140</f>
        <v>0</v>
      </c>
      <c r="AZ51" s="824"/>
      <c r="BA51" s="814">
        <f>'GAME STATS'!BB53+'GAME STATS'!BB116+'GAME STATS'!BB179+'GAME STATS'!BB242+'GAME STATS'!BB305+'GAME STATS'!BB368+'GAME STATS'!BB431+'GAME STATS'!BB494+'GAME STATS'!BB557+'GAME STATS'!BB620+'GAME STATS'!BB683+'GAME STATS'!BB746+'GAME STATS'!BB809+'GAME STATS'!BB872+'GAME STATS'!BB935+'GAME STATS'!BB998+'GAME STATS'!BB1061+'GAME STATS'!BB1124+'GAME STATS'!BB1187+'GAME STATS'!BB1250+'GAME STATS'!BB1313+'GAME STATS'!BB1376+'GAME STATS'!BB1439+'GAME STATS'!BB1502+'GAME STATS'!BB1565+'GAME STATS'!BB1628+'GAME STATS'!BB1691+'GAME STATS'!BB1754+'GAME STATS'!BB1817+'GAME STATS'!BB1880+'GAME STATS'!BB1943+'GAME STATS'!BB2006+'GAME STATS'!BB2069+'GAME STATS'!BB2132+'GAME STATS'!BB2195+'GAME STATS'!BB2258+'GAME STATS'!BB2321+'GAME STATS'!BB2384+'GAME STATS'!BB2447+'GAME STATS'!BB2510+'GAME STATS'!BB2573+'GAME STATS'!BB2636+'GAME STATS'!BB2699+'GAME STATS'!BB2762+'GAME STATS'!BB2825+'GAME STATS'!BB2888+'GAME STATS'!BB2951+'GAME STATS'!BB3014+'GAME STATS'!BB3077+'GAME STATS'!BB3140</f>
        <v>0</v>
      </c>
      <c r="BB51" s="815"/>
      <c r="BC51" s="820">
        <f t="shared" ref="BC51" si="35">IF(AY51=0,0,(BA51/AY51)*100)</f>
        <v>0</v>
      </c>
      <c r="BD51" s="821"/>
      <c r="BE51" s="723">
        <f t="shared" ref="BE51" si="36">AA51+AG51+AM51+AY51</f>
        <v>0</v>
      </c>
      <c r="BF51" s="824"/>
      <c r="BG51" s="814">
        <f t="shared" ref="BG51" si="37">AC51+AI51+AO51+BA51</f>
        <v>0</v>
      </c>
      <c r="BH51" s="815"/>
      <c r="BI51" s="820">
        <f t="shared" ref="BI51" si="38">IF(BE51=0,0,(BG51/BE51)*100)</f>
        <v>0</v>
      </c>
      <c r="BJ51" s="821"/>
      <c r="BK51" s="918">
        <f t="shared" ref="BK51" si="39">(AC51*2)+(AI51*2)+(AO51*3)+BA51</f>
        <v>0</v>
      </c>
      <c r="BL51" s="919"/>
      <c r="BM51" s="920"/>
      <c r="BN51" s="116"/>
      <c r="BO51" s="116"/>
    </row>
    <row r="52" spans="1:67" ht="24.95" customHeight="1" thickBot="1">
      <c r="A52" s="116"/>
      <c r="B52" s="819"/>
      <c r="C52" s="768" t="str">
        <f>IF(ROSTER!D$50="","",ROSTER!D$50)</f>
        <v/>
      </c>
      <c r="D52" s="769"/>
      <c r="E52" s="770"/>
      <c r="F52" s="725"/>
      <c r="G52" s="726"/>
      <c r="H52" s="725"/>
      <c r="I52" s="726"/>
      <c r="J52" s="732"/>
      <c r="K52" s="725"/>
      <c r="L52" s="825"/>
      <c r="M52" s="816"/>
      <c r="N52" s="817"/>
      <c r="O52" s="914" t="s">
        <v>14</v>
      </c>
      <c r="P52" s="915"/>
      <c r="Q52" s="725"/>
      <c r="R52" s="825"/>
      <c r="S52" s="816"/>
      <c r="T52" s="726"/>
      <c r="U52" s="914" t="s">
        <v>14</v>
      </c>
      <c r="V52" s="915"/>
      <c r="W52" s="835"/>
      <c r="X52" s="835"/>
      <c r="Y52" s="723"/>
      <c r="Z52" s="724"/>
      <c r="AA52" s="725"/>
      <c r="AB52" s="825"/>
      <c r="AC52" s="917"/>
      <c r="AD52" s="817"/>
      <c r="AE52" s="822"/>
      <c r="AF52" s="823"/>
      <c r="AG52" s="725"/>
      <c r="AH52" s="825"/>
      <c r="AI52" s="816"/>
      <c r="AJ52" s="817"/>
      <c r="AK52" s="822"/>
      <c r="AL52" s="823"/>
      <c r="AM52" s="725"/>
      <c r="AN52" s="825"/>
      <c r="AO52" s="816"/>
      <c r="AP52" s="817"/>
      <c r="AQ52" s="822"/>
      <c r="AR52" s="823"/>
      <c r="AS52" s="725"/>
      <c r="AT52" s="825"/>
      <c r="AU52" s="816"/>
      <c r="AV52" s="817"/>
      <c r="AW52" s="822"/>
      <c r="AX52" s="823"/>
      <c r="AY52" s="725"/>
      <c r="AZ52" s="825"/>
      <c r="BA52" s="816"/>
      <c r="BB52" s="817"/>
      <c r="BC52" s="822"/>
      <c r="BD52" s="823"/>
      <c r="BE52" s="725"/>
      <c r="BF52" s="825"/>
      <c r="BG52" s="816"/>
      <c r="BH52" s="817"/>
      <c r="BI52" s="822"/>
      <c r="BJ52" s="823"/>
      <c r="BK52" s="921"/>
      <c r="BL52" s="922"/>
      <c r="BM52" s="923"/>
      <c r="BN52" s="116"/>
      <c r="BO52" s="116"/>
    </row>
    <row r="53" spans="1:67" s="354" customFormat="1" ht="21.75" customHeight="1">
      <c r="A53" s="353"/>
      <c r="B53" s="843"/>
      <c r="C53" s="739"/>
      <c r="D53" s="739" t="s">
        <v>10</v>
      </c>
      <c r="E53" s="739"/>
      <c r="F53" s="739"/>
      <c r="G53" s="716"/>
      <c r="H53" s="762"/>
      <c r="I53" s="763"/>
      <c r="J53" s="828">
        <f>SUM(J9:J52)</f>
        <v>0</v>
      </c>
      <c r="K53" s="740">
        <f>SUM(K9:L52)</f>
        <v>0</v>
      </c>
      <c r="L53" s="739"/>
      <c r="M53" s="715">
        <f>SUM(M9:N52)</f>
        <v>0</v>
      </c>
      <c r="N53" s="810"/>
      <c r="O53" s="715">
        <f>K53+M53</f>
        <v>0</v>
      </c>
      <c r="P53" s="716"/>
      <c r="Q53" s="740">
        <f>SUM(Q9:R52)</f>
        <v>0</v>
      </c>
      <c r="R53" s="739"/>
      <c r="S53" s="715">
        <f>SUM(S9:T52)</f>
        <v>0</v>
      </c>
      <c r="T53" s="716"/>
      <c r="U53" s="936">
        <f t="shared" ref="U53:U54" si="40">S53-Q53</f>
        <v>0</v>
      </c>
      <c r="V53" s="937"/>
      <c r="W53" s="716">
        <f>SUM(W9:W52)</f>
        <v>0</v>
      </c>
      <c r="X53" s="828">
        <f>SUM(X9:X52)</f>
        <v>0</v>
      </c>
      <c r="Y53" s="740">
        <f>SUM(Z9:Z52)</f>
        <v>0</v>
      </c>
      <c r="Z53" s="716"/>
      <c r="AA53" s="740">
        <f>SUM(AA9:AB48)</f>
        <v>0</v>
      </c>
      <c r="AB53" s="739"/>
      <c r="AC53" s="738">
        <f>SUM(AC9:AD48)</f>
        <v>0</v>
      </c>
      <c r="AD53" s="739"/>
      <c r="AE53" s="715">
        <f>IF(AA53=0,0,(AC53/AA53)*100)</f>
        <v>0</v>
      </c>
      <c r="AF53" s="716"/>
      <c r="AG53" s="740">
        <f>SUM(AG9:AH52)</f>
        <v>0</v>
      </c>
      <c r="AH53" s="739"/>
      <c r="AI53" s="715">
        <f>SUM(AI9:AJ52)</f>
        <v>0</v>
      </c>
      <c r="AJ53" s="810"/>
      <c r="AK53" s="715">
        <f>IF(AG53=0,0,(AI53/AG53)*100)</f>
        <v>0</v>
      </c>
      <c r="AL53" s="716"/>
      <c r="AM53" s="740">
        <f>SUM(AM9:AN52)</f>
        <v>0</v>
      </c>
      <c r="AN53" s="739"/>
      <c r="AO53" s="715">
        <f>SUM(AO9:AP52)</f>
        <v>0</v>
      </c>
      <c r="AP53" s="810"/>
      <c r="AQ53" s="715">
        <f>IF(AM53=0,0,(AO53/AM53)*100)</f>
        <v>0</v>
      </c>
      <c r="AR53" s="716"/>
      <c r="AS53" s="740">
        <f>SUM(AS9:AT52)</f>
        <v>0</v>
      </c>
      <c r="AT53" s="739"/>
      <c r="AU53" s="715">
        <f>SUM(AU9:AV52)</f>
        <v>0</v>
      </c>
      <c r="AV53" s="810"/>
      <c r="AW53" s="715">
        <f>IF(AS53=0,0,(AU53/AS53)*100)</f>
        <v>0</v>
      </c>
      <c r="AX53" s="716"/>
      <c r="AY53" s="740">
        <f>SUM(AY9:AZ52)</f>
        <v>0</v>
      </c>
      <c r="AZ53" s="739"/>
      <c r="BA53" s="715">
        <f>SUM(BA9:BB52)</f>
        <v>0</v>
      </c>
      <c r="BB53" s="810"/>
      <c r="BC53" s="715">
        <f>IF(AY53=0,0,(BA53/AY53)*100)</f>
        <v>0</v>
      </c>
      <c r="BD53" s="716"/>
      <c r="BE53" s="740">
        <f>SUM(BE9:BF52)</f>
        <v>0</v>
      </c>
      <c r="BF53" s="739"/>
      <c r="BG53" s="715">
        <f>SUM(BG9:BH52)</f>
        <v>0</v>
      </c>
      <c r="BH53" s="810"/>
      <c r="BI53" s="715">
        <f>IF(BE53=0,0,(BG53/BE53)*100)</f>
        <v>0</v>
      </c>
      <c r="BJ53" s="794"/>
      <c r="BK53" s="751">
        <f>SUM(BK9:BM52)</f>
        <v>0</v>
      </c>
      <c r="BL53" s="739"/>
      <c r="BM53" s="752"/>
      <c r="BN53" s="353"/>
      <c r="BO53" s="353"/>
    </row>
    <row r="54" spans="1:67" s="354" customFormat="1" ht="21.75" customHeight="1" thickBot="1">
      <c r="A54" s="353"/>
      <c r="B54" s="844"/>
      <c r="C54" s="760"/>
      <c r="D54" s="760"/>
      <c r="E54" s="760"/>
      <c r="F54" s="760"/>
      <c r="G54" s="797"/>
      <c r="H54" s="764"/>
      <c r="I54" s="765"/>
      <c r="J54" s="829"/>
      <c r="K54" s="827"/>
      <c r="L54" s="760"/>
      <c r="M54" s="795"/>
      <c r="N54" s="813"/>
      <c r="O54" s="795" t="s">
        <v>14</v>
      </c>
      <c r="P54" s="797"/>
      <c r="Q54" s="827"/>
      <c r="R54" s="760"/>
      <c r="S54" s="795"/>
      <c r="T54" s="797"/>
      <c r="U54" s="912" t="s">
        <v>14</v>
      </c>
      <c r="V54" s="913"/>
      <c r="W54" s="797"/>
      <c r="X54" s="829"/>
      <c r="Y54" s="827"/>
      <c r="Z54" s="797"/>
      <c r="AA54" s="827"/>
      <c r="AB54" s="760"/>
      <c r="AC54" s="956"/>
      <c r="AD54" s="760"/>
      <c r="AE54" s="795"/>
      <c r="AF54" s="797"/>
      <c r="AG54" s="827"/>
      <c r="AH54" s="760"/>
      <c r="AI54" s="795"/>
      <c r="AJ54" s="813"/>
      <c r="AK54" s="795"/>
      <c r="AL54" s="797"/>
      <c r="AM54" s="827"/>
      <c r="AN54" s="760"/>
      <c r="AO54" s="795"/>
      <c r="AP54" s="813"/>
      <c r="AQ54" s="795"/>
      <c r="AR54" s="797"/>
      <c r="AS54" s="827"/>
      <c r="AT54" s="760"/>
      <c r="AU54" s="795"/>
      <c r="AV54" s="813"/>
      <c r="AW54" s="795"/>
      <c r="AX54" s="797"/>
      <c r="AY54" s="827"/>
      <c r="AZ54" s="760"/>
      <c r="BA54" s="795"/>
      <c r="BB54" s="813"/>
      <c r="BC54" s="795"/>
      <c r="BD54" s="797"/>
      <c r="BE54" s="827"/>
      <c r="BF54" s="760"/>
      <c r="BG54" s="795"/>
      <c r="BH54" s="813"/>
      <c r="BI54" s="795"/>
      <c r="BJ54" s="796"/>
      <c r="BK54" s="759"/>
      <c r="BL54" s="760"/>
      <c r="BM54" s="761"/>
      <c r="BN54" s="353"/>
      <c r="BO54" s="353"/>
    </row>
    <row r="55" spans="1:67" s="358" customFormat="1" ht="42.75" customHeight="1" thickBot="1">
      <c r="A55" s="355"/>
      <c r="B55" s="807"/>
      <c r="C55" s="808"/>
      <c r="D55" s="808" t="s">
        <v>13</v>
      </c>
      <c r="E55" s="808"/>
      <c r="F55" s="808"/>
      <c r="G55" s="809"/>
      <c r="H55" s="766"/>
      <c r="I55" s="767"/>
      <c r="J55" s="356">
        <f>'GAME STATS'!H57+'GAME STATS'!H120+'GAME STATS'!H183+'GAME STATS'!H246+'GAME STATS'!H309+'GAME STATS'!H372+'GAME STATS'!H435+'GAME STATS'!H498+'GAME STATS'!H561+'GAME STATS'!H624+'GAME STATS'!H687+'GAME STATS'!H750+'GAME STATS'!H813+'GAME STATS'!H876+'GAME STATS'!H939+'GAME STATS'!H1002+'GAME STATS'!H1065+'GAME STATS'!H1128+'GAME STATS'!H1191+'GAME STATS'!H1254+'GAME STATS'!H1317+'GAME STATS'!H1380+'GAME STATS'!H1443+'GAME STATS'!H1506+'GAME STATS'!H1569+'GAME STATS'!H1632+'GAME STATS'!H1695+'GAME STATS'!H1758+'GAME STATS'!H1821+'GAME STATS'!H1884+'GAME STATS'!H1947+'GAME STATS'!H2010+'GAME STATS'!H2073+'GAME STATS'!H2136+'GAME STATS'!H2199+'GAME STATS'!H2262+'GAME STATS'!H2325+'GAME STATS'!H2388+'GAME STATS'!H2451+'GAME STATS'!H2514+'GAME STATS'!H2577+'GAME STATS'!H2640+'GAME STATS'!H2703+'GAME STATS'!H2766+'GAME STATS'!H2829+'GAME STATS'!H2892+'GAME STATS'!H2955+'GAME STATS'!H3018+'GAME STATS'!H3081+'GAME STATS'!H3144</f>
        <v>0</v>
      </c>
      <c r="K55" s="740">
        <f>'GAME STATS'!J57+'GAME STATS'!J120+'GAME STATS'!J183+'GAME STATS'!J246+'GAME STATS'!J309+'GAME STATS'!J372+'GAME STATS'!J435+'GAME STATS'!J498+'GAME STATS'!J561+'GAME STATS'!J624+'GAME STATS'!J687+'GAME STATS'!J750+'GAME STATS'!J813+'GAME STATS'!J876+'GAME STATS'!J939+'GAME STATS'!J1002+'GAME STATS'!J1065+'GAME STATS'!J1128+'GAME STATS'!J1191+'GAME STATS'!J1254+'GAME STATS'!J1317+'GAME STATS'!J1380+'GAME STATS'!J1443+'GAME STATS'!J1506+'GAME STATS'!J1569+'GAME STATS'!J1632+'GAME STATS'!J1695+'GAME STATS'!J1758+'GAME STATS'!J1821+'GAME STATS'!J1884+'GAME STATS'!J1947+'GAME STATS'!J2010+'GAME STATS'!J2073+'GAME STATS'!J2136+'GAME STATS'!J2199+'GAME STATS'!J2262+'GAME STATS'!J2325+'GAME STATS'!J2388+'GAME STATS'!J2451+'GAME STATS'!J2514+'GAME STATS'!J2577+'GAME STATS'!J2640+'GAME STATS'!J2703+'GAME STATS'!J2766+'GAME STATS'!J2829+'GAME STATS'!J2892+'GAME STATS'!J2955+'GAME STATS'!J3018+'GAME STATS'!J3081+'GAME STATS'!J3144</f>
        <v>0</v>
      </c>
      <c r="L55" s="739"/>
      <c r="M55" s="715">
        <f>'GAME STATS'!L57+'GAME STATS'!L120+'GAME STATS'!L183+'GAME STATS'!L246+'GAME STATS'!L309+'GAME STATS'!L372+'GAME STATS'!L435+'GAME STATS'!L498+'GAME STATS'!L561+'GAME STATS'!L624+'GAME STATS'!L687+'GAME STATS'!L750+'GAME STATS'!L813+'GAME STATS'!L876+'GAME STATS'!L939+'GAME STATS'!L1002+'GAME STATS'!L1065+'GAME STATS'!L1128+'GAME STATS'!L1191+'GAME STATS'!L1254+'GAME STATS'!L1317+'GAME STATS'!L1380+'GAME STATS'!L1443+'GAME STATS'!L1506+'GAME STATS'!L1569+'GAME STATS'!L1632+'GAME STATS'!L1695+'GAME STATS'!L1758+'GAME STATS'!L1821+'GAME STATS'!L1884+'GAME STATS'!L1947+'GAME STATS'!L2010+'GAME STATS'!L2073+'GAME STATS'!L2136+'GAME STATS'!L2199+'GAME STATS'!L2262+'GAME STATS'!L2325+'GAME STATS'!L2388+'GAME STATS'!L2451+'GAME STATS'!L2514+'GAME STATS'!L2577+'GAME STATS'!L2640+'GAME STATS'!L2703+'GAME STATS'!L2766+'GAME STATS'!L2829+'GAME STATS'!L2892+'GAME STATS'!L2955+'GAME STATS'!L3018+'GAME STATS'!L3081+'GAME STATS'!L3144</f>
        <v>0</v>
      </c>
      <c r="N55" s="810"/>
      <c r="O55" s="811">
        <f>K55+M55</f>
        <v>0</v>
      </c>
      <c r="P55" s="812"/>
      <c r="Q55" s="903">
        <f>'GAME STATS'!P57+'GAME STATS'!P120+'GAME STATS'!P183+'GAME STATS'!P246+'GAME STATS'!P309+'GAME STATS'!P372+'GAME STATS'!P435+'GAME STATS'!P498+'GAME STATS'!P561+'GAME STATS'!P624+'GAME STATS'!P687+'GAME STATS'!P750+'GAME STATS'!P813+'GAME STATS'!P876+'GAME STATS'!P939+'GAME STATS'!P1002+'GAME STATS'!P1065+'GAME STATS'!P1128+'GAME STATS'!P1191+'GAME STATS'!P1254+'GAME STATS'!P1317+'GAME STATS'!P1380+'GAME STATS'!P1443+'GAME STATS'!P1506+'GAME STATS'!P1569+'GAME STATS'!P1632+'GAME STATS'!P1695+'GAME STATS'!P1758+'GAME STATS'!P1821+'GAME STATS'!P1884+'GAME STATS'!P1947+'GAME STATS'!P2010+'GAME STATS'!P2073+'GAME STATS'!P2136+'GAME STATS'!P2199+'GAME STATS'!P2262+'GAME STATS'!P2325+'GAME STATS'!P2388+'GAME STATS'!P2451+'GAME STATS'!P2514+'GAME STATS'!P2577+'GAME STATS'!P2640+'GAME STATS'!P2703+'GAME STATS'!P2766+'GAME STATS'!P2829+'GAME STATS'!P2892+'GAME STATS'!P2955+'GAME STATS'!P3018+'GAME STATS'!P3081+'GAME STATS'!P3144</f>
        <v>0</v>
      </c>
      <c r="R55" s="904"/>
      <c r="S55" s="811">
        <f>'GAME STATS'!R57+'GAME STATS'!R120+'GAME STATS'!R183+'GAME STATS'!R246+'GAME STATS'!R309+'GAME STATS'!R372+'GAME STATS'!R435+'GAME STATS'!R498+'GAME STATS'!R561+'GAME STATS'!R624+'GAME STATS'!R687+'GAME STATS'!R750+'GAME STATS'!R813+'GAME STATS'!R876+'GAME STATS'!R939+'GAME STATS'!R1002+'GAME STATS'!R1065+'GAME STATS'!R1128+'GAME STATS'!R1191+'GAME STATS'!R1254+'GAME STATS'!R1317+'GAME STATS'!R1380+'GAME STATS'!R1443+'GAME STATS'!R1506+'GAME STATS'!R1569+'GAME STATS'!R1632+'GAME STATS'!R1695+'GAME STATS'!R1758+'GAME STATS'!R1821+'GAME STATS'!R1884+'GAME STATS'!R1947+'GAME STATS'!R2010+'GAME STATS'!R2073+'GAME STATS'!R2136+'GAME STATS'!R2199+'GAME STATS'!R2262+'GAME STATS'!R2325+'GAME STATS'!R2388+'GAME STATS'!R2451+'GAME STATS'!R2514+'GAME STATS'!R2577+'GAME STATS'!R2640+'GAME STATS'!R2703+'GAME STATS'!R2766+'GAME STATS'!R2829+'GAME STATS'!R2892+'GAME STATS'!R2955+'GAME STATS'!R3018+'GAME STATS'!R3081+'GAME STATS'!R3144</f>
        <v>0</v>
      </c>
      <c r="T55" s="812"/>
      <c r="U55" s="903">
        <f>S55-Q55</f>
        <v>0</v>
      </c>
      <c r="V55" s="812"/>
      <c r="W55" s="357">
        <f>'GAME STATS'!V57+'GAME STATS'!V120+'GAME STATS'!V183+'GAME STATS'!V246+'GAME STATS'!V309+'GAME STATS'!V372+'GAME STATS'!V435+'GAME STATS'!V498+'GAME STATS'!V561+'GAME STATS'!V624+'GAME STATS'!V687+'GAME STATS'!V750+'GAME STATS'!V813+'GAME STATS'!V876+'GAME STATS'!V939+'GAME STATS'!V1002+'GAME STATS'!V1065+'GAME STATS'!V1128+'GAME STATS'!V1191+'GAME STATS'!V1254+'GAME STATS'!V1317+'GAME STATS'!V1380+'GAME STATS'!V1443+'GAME STATS'!V1506+'GAME STATS'!V1569+'GAME STATS'!V1632+'GAME STATS'!V1695+'GAME STATS'!V1758+'GAME STATS'!V1821+'GAME STATS'!V1884+'GAME STATS'!V1947+'GAME STATS'!V2010+'GAME STATS'!V2073+'GAME STATS'!V2136+'GAME STATS'!V2199+'GAME STATS'!V2262+'GAME STATS'!V2325+'GAME STATS'!V2388+'GAME STATS'!V2451+'GAME STATS'!V2514+'GAME STATS'!V2577+'GAME STATS'!V2640+'GAME STATS'!V2703+'GAME STATS'!V2766+'GAME STATS'!V2829+'GAME STATS'!V2892+'GAME STATS'!V2955+'GAME STATS'!V3018+'GAME STATS'!V3081+'GAME STATS'!V3144</f>
        <v>0</v>
      </c>
      <c r="X55" s="357">
        <f>'GAME STATS'!X57+'GAME STATS'!X120+'GAME STATS'!X183+'GAME STATS'!X246+'GAME STATS'!X309+'GAME STATS'!X372+'GAME STATS'!X435+'GAME STATS'!X498+'GAME STATS'!X561+'GAME STATS'!X624+'GAME STATS'!X687+'GAME STATS'!X750+'GAME STATS'!X813+'GAME STATS'!X876+'GAME STATS'!X939+'GAME STATS'!X1002+'GAME STATS'!X1065+'GAME STATS'!X1128+'GAME STATS'!X1191+'GAME STATS'!X1254+'GAME STATS'!X1317+'GAME STATS'!X1380+'GAME STATS'!X1443+'GAME STATS'!X1506+'GAME STATS'!X1569+'GAME STATS'!X1632+'GAME STATS'!X1695+'GAME STATS'!X1758+'GAME STATS'!X1821+'GAME STATS'!X1884+'GAME STATS'!X1947+'GAME STATS'!X2010+'GAME STATS'!X2073+'GAME STATS'!X2136+'GAME STATS'!X2199+'GAME STATS'!X2262+'GAME STATS'!X2325+'GAME STATS'!X2388+'GAME STATS'!X2451+'GAME STATS'!X2514+'GAME STATS'!X2577+'GAME STATS'!X2640+'GAME STATS'!X2703+'GAME STATS'!X2766+'GAME STATS'!X2829+'GAME STATS'!X2892+'GAME STATS'!X2955+'GAME STATS'!X3018+'GAME STATS'!X3081+'GAME STATS'!X3144</f>
        <v>0</v>
      </c>
      <c r="Y55" s="827">
        <f>'GAME STATS'!Z57+'GAME STATS'!Z120+'GAME STATS'!Z183+'GAME STATS'!Z246+'GAME STATS'!Z309+'GAME STATS'!Z372+'GAME STATS'!Z435+'GAME STATS'!Z498+'GAME STATS'!Z561+'GAME STATS'!Z624+'GAME STATS'!Z687+'GAME STATS'!Z750+'GAME STATS'!Z813+'GAME STATS'!Z876+'GAME STATS'!Z939+'GAME STATS'!Z1002+'GAME STATS'!Z1065+'GAME STATS'!Z1128+'GAME STATS'!Z1191+'GAME STATS'!Z1254+'GAME STATS'!Z1317+'GAME STATS'!Z1380+'GAME STATS'!Z1443+'GAME STATS'!Z1506+'GAME STATS'!Z1569+'GAME STATS'!Z1632+'GAME STATS'!Z1695+'GAME STATS'!Z1758+'GAME STATS'!Z1821+'GAME STATS'!Z1884+'GAME STATS'!Z1947+'GAME STATS'!Z2010+'GAME STATS'!Z2073+'GAME STATS'!Z2136+'GAME STATS'!Z2199+'GAME STATS'!Z2262+'GAME STATS'!Z2325+'GAME STATS'!Z2388+'GAME STATS'!Z2451+'GAME STATS'!Z2514+'GAME STATS'!Z2577+'GAME STATS'!Z2640+'GAME STATS'!Z2703+'GAME STATS'!Z2766+'GAME STATS'!Z2829+'GAME STATS'!Z2892+'GAME STATS'!Z2955+'GAME STATS'!Z3018+'GAME STATS'!Z3081+'GAME STATS'!Z3144</f>
        <v>0</v>
      </c>
      <c r="Z55" s="797"/>
      <c r="AA55" s="740">
        <f>'GAME STATS'!AB57+'GAME STATS'!AB120+'GAME STATS'!AB183+'GAME STATS'!AB246+'GAME STATS'!AB309+'GAME STATS'!AB372+'GAME STATS'!AB435+'GAME STATS'!AB498+'GAME STATS'!AB561+'GAME STATS'!AB624+'GAME STATS'!AB687+'GAME STATS'!AB750+'GAME STATS'!AB813+'GAME STATS'!AB876+'GAME STATS'!AB939+'GAME STATS'!AB1002+'GAME STATS'!AB1065+'GAME STATS'!AB1128+'GAME STATS'!AB1191+'GAME STATS'!AB1254+'GAME STATS'!AB1317+'GAME STATS'!AB1380+'GAME STATS'!AB1443+'GAME STATS'!AB1506+'GAME STATS'!AB1569+'GAME STATS'!AB1632+'GAME STATS'!AB1695+'GAME STATS'!AB1758+'GAME STATS'!AB1821+'GAME STATS'!AB1884+'GAME STATS'!AB1947+'GAME STATS'!AB2010+'GAME STATS'!AB2073+'GAME STATS'!AB2136+'GAME STATS'!AB2199+'GAME STATS'!AB2262+'GAME STATS'!AB2325+'GAME STATS'!AB2388+'GAME STATS'!AB2451+'GAME STATS'!AB2514+'GAME STATS'!AB2577+'GAME STATS'!AB2640+'GAME STATS'!AB2703+'GAME STATS'!AB2766+'GAME STATS'!AB2829+'GAME STATS'!AB2892+'GAME STATS'!AB2955+'GAME STATS'!AB3018+'GAME STATS'!AB3081+'GAME STATS'!AB3144</f>
        <v>0</v>
      </c>
      <c r="AB55" s="739"/>
      <c r="AC55" s="738">
        <f>'GAME STATS'!AD57+'GAME STATS'!AD120+'GAME STATS'!AD183+'GAME STATS'!AD246+'GAME STATS'!AD309+'GAME STATS'!AD372+'GAME STATS'!AD435+'GAME STATS'!AD498+'GAME STATS'!AD561+'GAME STATS'!AD624+'GAME STATS'!AD687+'GAME STATS'!AD750+'GAME STATS'!AD813+'GAME STATS'!AD876+'GAME STATS'!AD939+'GAME STATS'!AD1002+'GAME STATS'!AD1065+'GAME STATS'!AD1128+'GAME STATS'!AD1191+'GAME STATS'!AD1254+'GAME STATS'!AD1317+'GAME STATS'!AD1380+'GAME STATS'!AD1443+'GAME STATS'!AD1506+'GAME STATS'!AD1569+'GAME STATS'!AD1632+'GAME STATS'!AD1695+'GAME STATS'!AD1758+'GAME STATS'!AD1821+'GAME STATS'!AD1884+'GAME STATS'!AD1947+'GAME STATS'!AD2010+'GAME STATS'!AD2073+'GAME STATS'!AD2136+'GAME STATS'!AD2199+'GAME STATS'!AD2262+'GAME STATS'!AD2325+'GAME STATS'!AD2388+'GAME STATS'!AD2451+'GAME STATS'!AD2514+'GAME STATS'!AD2577+'GAME STATS'!AD2640+'GAME STATS'!AD2703+'GAME STATS'!AD2766+'GAME STATS'!AD2829+'GAME STATS'!AD2892+'GAME STATS'!AD2955+'GAME STATS'!AD3018+'GAME STATS'!AD3081+'GAME STATS'!AD3144</f>
        <v>0</v>
      </c>
      <c r="AD55" s="739"/>
      <c r="AE55" s="715">
        <f>IF(AA55=0,0,(AC55/AA55)*100)</f>
        <v>0</v>
      </c>
      <c r="AF55" s="716"/>
      <c r="AG55" s="740">
        <f>'GAME STATS'!AH57+'GAME STATS'!AH120+'GAME STATS'!AH183+'GAME STATS'!AH246+'GAME STATS'!AH309+'GAME STATS'!AH372+'GAME STATS'!AH435+'GAME STATS'!AH498+'GAME STATS'!AH561+'GAME STATS'!AH624+'GAME STATS'!AH687+'GAME STATS'!AH750+'GAME STATS'!AH813+'GAME STATS'!AH876+'GAME STATS'!AH939+'GAME STATS'!AH1002+'GAME STATS'!AH1065+'GAME STATS'!AH1128+'GAME STATS'!AH1191+'GAME STATS'!AH1254+'GAME STATS'!AH1317+'GAME STATS'!AH1380+'GAME STATS'!AH1443+'GAME STATS'!AH1506+'GAME STATS'!AH1569+'GAME STATS'!AH1632+'GAME STATS'!AH1695+'GAME STATS'!AH1758+'GAME STATS'!AH1821+'GAME STATS'!AH1884+'GAME STATS'!AH1947+'GAME STATS'!AH2010+'GAME STATS'!AH2073+'GAME STATS'!AH2136+'GAME STATS'!AH2199+'GAME STATS'!AH2262+'GAME STATS'!AH2325+'GAME STATS'!AH2388+'GAME STATS'!AH2451+'GAME STATS'!AH2514+'GAME STATS'!AH2577+'GAME STATS'!AH2640+'GAME STATS'!AH2703+'GAME STATS'!AH2766+'GAME STATS'!AH2829+'GAME STATS'!AH2892+'GAME STATS'!AH2955+'GAME STATS'!AH3018+'GAME STATS'!AH3081+'GAME STATS'!AH3144</f>
        <v>0</v>
      </c>
      <c r="AH55" s="739"/>
      <c r="AI55" s="811">
        <f>'GAME STATS'!AJ57+'GAME STATS'!AJ120+'GAME STATS'!AJ183+'GAME STATS'!AJ246+'GAME STATS'!AJ309+'GAME STATS'!AJ372+'GAME STATS'!AJ435+'GAME STATS'!AJ498+'GAME STATS'!AJ561+'GAME STATS'!AJ624+'GAME STATS'!AJ687+'GAME STATS'!AJ750+'GAME STATS'!AJ813+'GAME STATS'!AJ876+'GAME STATS'!AJ939+'GAME STATS'!AJ1002+'GAME STATS'!AJ1065+'GAME STATS'!AJ1128+'GAME STATS'!AJ1191+'GAME STATS'!AJ1254+'GAME STATS'!AJ1317+'GAME STATS'!AJ1380+'GAME STATS'!AJ1443+'GAME STATS'!AJ1506+'GAME STATS'!AJ1569+'GAME STATS'!AJ1632+'GAME STATS'!AJ1695+'GAME STATS'!AJ1758+'GAME STATS'!AJ1821+'GAME STATS'!AJ1884+'GAME STATS'!AJ1947+'GAME STATS'!AJ2010+'GAME STATS'!AJ2073+'GAME STATS'!AJ2136+'GAME STATS'!AJ2199+'GAME STATS'!AJ2262+'GAME STATS'!AJ2325+'GAME STATS'!AJ2388+'GAME STATS'!AJ2451+'GAME STATS'!AJ2514+'GAME STATS'!AJ2577+'GAME STATS'!AJ2640+'GAME STATS'!AJ2703+'GAME STATS'!AJ2766+'GAME STATS'!AJ2829+'GAME STATS'!AJ2892+'GAME STATS'!AJ2955+'GAME STATS'!AJ3018+'GAME STATS'!AJ3081+'GAME STATS'!AJ3144</f>
        <v>0</v>
      </c>
      <c r="AJ55" s="908"/>
      <c r="AK55" s="715">
        <f>IF(AG55=0,0,(AI55/AG55)*100)</f>
        <v>0</v>
      </c>
      <c r="AL55" s="716"/>
      <c r="AM55" s="740">
        <f>'GAME STATS'!AN57+'GAME STATS'!AN120+'GAME STATS'!AN183+'GAME STATS'!AN246+'GAME STATS'!AN309+'GAME STATS'!AN372+'GAME STATS'!AN435+'GAME STATS'!AN498+'GAME STATS'!AN561+'GAME STATS'!AN624+'GAME STATS'!AN687+'GAME STATS'!AN750+'GAME STATS'!AN813+'GAME STATS'!AN876+'GAME STATS'!AN939+'GAME STATS'!AN1002+'GAME STATS'!AN1065+'GAME STATS'!AN1128+'GAME STATS'!AN1191+'GAME STATS'!AN1254+'GAME STATS'!AN1317+'GAME STATS'!AN1380+'GAME STATS'!AN1443+'GAME STATS'!AN1506+'GAME STATS'!AN1569+'GAME STATS'!AN1632+'GAME STATS'!AN1695+'GAME STATS'!AN1758+'GAME STATS'!AN1821+'GAME STATS'!AN1884+'GAME STATS'!AN1947+'GAME STATS'!AN2010+'GAME STATS'!AN2073+'GAME STATS'!AN2136+'GAME STATS'!AN2199+'GAME STATS'!AN2262+'GAME STATS'!AN2325+'GAME STATS'!AN2388+'GAME STATS'!AN2451+'GAME STATS'!AN2514+'GAME STATS'!AN2577+'GAME STATS'!AN2640+'GAME STATS'!AN2703+'GAME STATS'!AN2766+'GAME STATS'!AN2829+'GAME STATS'!AN2892+'GAME STATS'!AN2955+'GAME STATS'!AN3018+'GAME STATS'!AN3081+'GAME STATS'!AN3144</f>
        <v>0</v>
      </c>
      <c r="AN55" s="739"/>
      <c r="AO55" s="811">
        <f>'GAME STATS'!AP57+'GAME STATS'!AP120+'GAME STATS'!AP183+'GAME STATS'!AP246+'GAME STATS'!AP309+'GAME STATS'!AP372+'GAME STATS'!AP435+'GAME STATS'!AP498+'GAME STATS'!AP561+'GAME STATS'!AP624+'GAME STATS'!AP687+'GAME STATS'!AP750+'GAME STATS'!AP813+'GAME STATS'!AP876+'GAME STATS'!AP939+'GAME STATS'!AP1002+'GAME STATS'!AP1065+'GAME STATS'!AP1128+'GAME STATS'!AP1191+'GAME STATS'!AP1254+'GAME STATS'!AP1317+'GAME STATS'!AP1380+'GAME STATS'!AP1443+'GAME STATS'!AP1506+'GAME STATS'!AP1569+'GAME STATS'!AP1632+'GAME STATS'!AP1695+'GAME STATS'!AP1758+'GAME STATS'!AP1821+'GAME STATS'!AP1884+'GAME STATS'!AP1947+'GAME STATS'!AP2010+'GAME STATS'!AP2073+'GAME STATS'!AP2136+'GAME STATS'!AP2199+'GAME STATS'!AP2262+'GAME STATS'!AP2325+'GAME STATS'!AP2388+'GAME STATS'!AP2451+'GAME STATS'!AP2514+'GAME STATS'!AP2577+'GAME STATS'!AP2640+'GAME STATS'!AP2703+'GAME STATS'!AP2766+'GAME STATS'!AP2829+'GAME STATS'!AP2892+'GAME STATS'!AP2955+'GAME STATS'!AP3018+'GAME STATS'!AP3081+'GAME STATS'!AP3144</f>
        <v>0</v>
      </c>
      <c r="AP55" s="908"/>
      <c r="AQ55" s="715">
        <f>IF(AM55=0,0,(AO55/AM55)*100)</f>
        <v>0</v>
      </c>
      <c r="AR55" s="716"/>
      <c r="AS55" s="740">
        <f>'GAME STATS'!AT57+'GAME STATS'!AT120+'GAME STATS'!AT183+'GAME STATS'!AT246+'GAME STATS'!AT309+'GAME STATS'!AT372+'GAME STATS'!AT435+'GAME STATS'!AT498+'GAME STATS'!AT561+'GAME STATS'!AT624+'GAME STATS'!AT687+'GAME STATS'!AT750+'GAME STATS'!AT813+'GAME STATS'!AT876+'GAME STATS'!AT939+'GAME STATS'!AT1002+'GAME STATS'!AT1065+'GAME STATS'!AT1128+'GAME STATS'!AT1191+'GAME STATS'!AT1254+'GAME STATS'!AT1317+'GAME STATS'!AT1380+'GAME STATS'!AT1443+'GAME STATS'!AT1506+'GAME STATS'!AT1569+'GAME STATS'!AT1632+'GAME STATS'!AT1695+'GAME STATS'!AT1758+'GAME STATS'!AT1821+'GAME STATS'!AT1884+'GAME STATS'!AT1947+'GAME STATS'!AT2010+'GAME STATS'!AT2073+'GAME STATS'!AT2136+'GAME STATS'!AT2199+'GAME STATS'!AT2262+'GAME STATS'!AT2325+'GAME STATS'!AT2388+'GAME STATS'!AT2451+'GAME STATS'!AT2514+'GAME STATS'!AT2577+'GAME STATS'!AT2640+'GAME STATS'!AT2703+'GAME STATS'!AT2766+'GAME STATS'!AT2829+'GAME STATS'!AT2892+'GAME STATS'!AT2955+'GAME STATS'!AT3018+'GAME STATS'!AT3081+'GAME STATS'!AT3144</f>
        <v>0</v>
      </c>
      <c r="AT55" s="739"/>
      <c r="AU55" s="811">
        <f>'GAME STATS'!AV57+'GAME STATS'!AV120+'GAME STATS'!AV183+'GAME STATS'!AV246+'GAME STATS'!AV309+'GAME STATS'!AV372+'GAME STATS'!AV435+'GAME STATS'!AV498+'GAME STATS'!AV561+'GAME STATS'!AV624+'GAME STATS'!AV687+'GAME STATS'!AV750+'GAME STATS'!AV813+'GAME STATS'!AV876+'GAME STATS'!AV939+'GAME STATS'!AV1002+'GAME STATS'!AV1065+'GAME STATS'!AV1128+'GAME STATS'!AV1191+'GAME STATS'!AV1254+'GAME STATS'!AV1317+'GAME STATS'!AV1380+'GAME STATS'!AV1443+'GAME STATS'!AV1506+'GAME STATS'!AV1569+'GAME STATS'!AV1632+'GAME STATS'!AV1695+'GAME STATS'!AV1758+'GAME STATS'!AV1821+'GAME STATS'!AV1884+'GAME STATS'!AV1947+'GAME STATS'!AV2010+'GAME STATS'!AV2073+'GAME STATS'!AV2136+'GAME STATS'!AV2199+'GAME STATS'!AV2262+'GAME STATS'!AV2325+'GAME STATS'!AV2388+'GAME STATS'!AV2451+'GAME STATS'!AV2514+'GAME STATS'!AV2577+'GAME STATS'!AV2640+'GAME STATS'!AV2703+'GAME STATS'!AV2766+'GAME STATS'!AV2829+'GAME STATS'!AV2892+'GAME STATS'!AV2955+'GAME STATS'!AV3018+'GAME STATS'!AV3081+'GAME STATS'!AV3144</f>
        <v>0</v>
      </c>
      <c r="AV55" s="908"/>
      <c r="AW55" s="715">
        <f>IF(AS55=0,0,(AU55/AS55)*100)</f>
        <v>0</v>
      </c>
      <c r="AX55" s="716"/>
      <c r="AY55" s="740">
        <f>'GAME STATS'!AZ57+'GAME STATS'!AZ120+'GAME STATS'!AZ183+'GAME STATS'!AZ246+'GAME STATS'!AZ309+'GAME STATS'!AZ372+'GAME STATS'!AZ435+'GAME STATS'!AZ498+'GAME STATS'!AZ561+'GAME STATS'!AZ624+'GAME STATS'!AZ687+'GAME STATS'!AZ750+'GAME STATS'!AZ813+'GAME STATS'!AZ876+'GAME STATS'!AZ939+'GAME STATS'!AZ1002+'GAME STATS'!AZ1065+'GAME STATS'!AZ1128+'GAME STATS'!AZ1191+'GAME STATS'!AZ1254+'GAME STATS'!AZ1317+'GAME STATS'!AZ1380+'GAME STATS'!AZ1443+'GAME STATS'!AZ1506+'GAME STATS'!AZ1569+'GAME STATS'!AZ1632+'GAME STATS'!AZ1695+'GAME STATS'!AZ1758+'GAME STATS'!AZ1821+'GAME STATS'!AZ1884+'GAME STATS'!AZ1947+'GAME STATS'!AZ2010+'GAME STATS'!AZ2073+'GAME STATS'!AZ2136+'GAME STATS'!AZ2199+'GAME STATS'!AZ2262+'GAME STATS'!AZ2325+'GAME STATS'!AZ2388+'GAME STATS'!AZ2451+'GAME STATS'!AZ2514+'GAME STATS'!AZ2577+'GAME STATS'!AZ2640+'GAME STATS'!AZ2703+'GAME STATS'!AZ2766+'GAME STATS'!AZ2829+'GAME STATS'!AZ2892+'GAME STATS'!AZ2955+'GAME STATS'!AZ3018+'GAME STATS'!AZ3081+'GAME STATS'!AZ3144</f>
        <v>0</v>
      </c>
      <c r="AZ55" s="739"/>
      <c r="BA55" s="811">
        <f>'GAME STATS'!BB57+'GAME STATS'!BB120+'GAME STATS'!BB183+'GAME STATS'!BB246+'GAME STATS'!BB309+'GAME STATS'!BB372+'GAME STATS'!BB435+'GAME STATS'!BB498+'GAME STATS'!BB561+'GAME STATS'!BB624+'GAME STATS'!BB687+'GAME STATS'!BB750+'GAME STATS'!BB813+'GAME STATS'!BB876+'GAME STATS'!BB939+'GAME STATS'!BB1002+'GAME STATS'!BB1065+'GAME STATS'!BB1128+'GAME STATS'!BB1191+'GAME STATS'!BB1254+'GAME STATS'!BB1317+'GAME STATS'!BB1380+'GAME STATS'!BB1443+'GAME STATS'!BB1506+'GAME STATS'!BB1569+'GAME STATS'!BB1632+'GAME STATS'!BB1695+'GAME STATS'!BB1758+'GAME STATS'!BB1821+'GAME STATS'!BB1884+'GAME STATS'!BB1947+'GAME STATS'!BB2010+'GAME STATS'!BB2073+'GAME STATS'!BB2136+'GAME STATS'!BB2199+'GAME STATS'!BB2262+'GAME STATS'!BB2325+'GAME STATS'!BB2388+'GAME STATS'!BB2451+'GAME STATS'!BB2514+'GAME STATS'!BB2577+'GAME STATS'!BB2640+'GAME STATS'!BB2703+'GAME STATS'!BB2766+'GAME STATS'!BB2829+'GAME STATS'!BB2892+'GAME STATS'!BB2955+'GAME STATS'!BB3018+'GAME STATS'!BB3081+'GAME STATS'!BB3144</f>
        <v>0</v>
      </c>
      <c r="BB55" s="908"/>
      <c r="BC55" s="715">
        <f>IF(AY55=0,0,(BA55/AY55)*100)</f>
        <v>0</v>
      </c>
      <c r="BD55" s="716"/>
      <c r="BE55" s="740">
        <f>'GAME STATS'!BF57+'GAME STATS'!BF120+'GAME STATS'!BF183+'GAME STATS'!BF246+'GAME STATS'!BF309+'GAME STATS'!BF372+'GAME STATS'!BF435+'GAME STATS'!BF498+'GAME STATS'!BF561+'GAME STATS'!BF624+'GAME STATS'!BF687+'GAME STATS'!BF750+'GAME STATS'!BF813+'GAME STATS'!BF876+'GAME STATS'!BF939+'GAME STATS'!BF1002+'GAME STATS'!BF1065+'GAME STATS'!BF1128+'GAME STATS'!BF1191+'GAME STATS'!BF1254+'GAME STATS'!BF1317+'GAME STATS'!BF1380+'GAME STATS'!BF1443+'GAME STATS'!BF1506+'GAME STATS'!BF1569+'GAME STATS'!BF1632+'GAME STATS'!BF1695+'GAME STATS'!BF1758+'GAME STATS'!BF1821+'GAME STATS'!BF1884+'GAME STATS'!BF1947+'GAME STATS'!BF2010+'GAME STATS'!BF2073+'GAME STATS'!BF2136+'GAME STATS'!BF2199+'GAME STATS'!BF2262+'GAME STATS'!BF2325+'GAME STATS'!BF2388+'GAME STATS'!BF2451+'GAME STATS'!BF2514+'GAME STATS'!BF2577+'GAME STATS'!BF2640+'GAME STATS'!BF2703+'GAME STATS'!BF2766+'GAME STATS'!BF2829+'GAME STATS'!BF2892+'GAME STATS'!BF2955+'GAME STATS'!BF3018+'GAME STATS'!BF3081+'GAME STATS'!BF3144</f>
        <v>0</v>
      </c>
      <c r="BF55" s="739"/>
      <c r="BG55" s="811">
        <f>'GAME STATS'!BH57+'GAME STATS'!BH120+'GAME STATS'!BH183+'GAME STATS'!BH246+'GAME STATS'!BH309+'GAME STATS'!BH372+'GAME STATS'!BH435+'GAME STATS'!BH498+'GAME STATS'!BH561+'GAME STATS'!BH624+'GAME STATS'!BH687+'GAME STATS'!BH750+'GAME STATS'!BH813+'GAME STATS'!BH876+'GAME STATS'!BH939+'GAME STATS'!BH1002+'GAME STATS'!BH1065+'GAME STATS'!BH1128+'GAME STATS'!BH1191+'GAME STATS'!BH1254+'GAME STATS'!BH1317+'GAME STATS'!BH1380+'GAME STATS'!BH1443+'GAME STATS'!BH1506+'GAME STATS'!BH1569+'GAME STATS'!BH1632+'GAME STATS'!BH1695+'GAME STATS'!BH1758+'GAME STATS'!BH1821+'GAME STATS'!BH1884+'GAME STATS'!BH1947+'GAME STATS'!BH2010+'GAME STATS'!BH2073+'GAME STATS'!BH2136+'GAME STATS'!BH2199+'GAME STATS'!BH2262+'GAME STATS'!BH2325+'GAME STATS'!BH2388+'GAME STATS'!BH2451+'GAME STATS'!BH2514+'GAME STATS'!BH2577+'GAME STATS'!BH2640+'GAME STATS'!BH2703+'GAME STATS'!BH2766+'GAME STATS'!BH2829+'GAME STATS'!BH2892+'GAME STATS'!BH2955+'GAME STATS'!BH3018+'GAME STATS'!BH3081+'GAME STATS'!BH3144</f>
        <v>0</v>
      </c>
      <c r="BH55" s="908"/>
      <c r="BI55" s="715">
        <f>IF(BE55=0,0,(BG55/BE55)*100)</f>
        <v>0</v>
      </c>
      <c r="BJ55" s="716"/>
      <c r="BK55" s="751">
        <f>'GAME STATS'!BL57+'GAME STATS'!BL120+'GAME STATS'!BL183+'GAME STATS'!BL246+'GAME STATS'!BL309+'GAME STATS'!BL372+'GAME STATS'!BL435+'GAME STATS'!BL498+'GAME STATS'!BL561+'GAME STATS'!BL624+'GAME STATS'!BL687+'GAME STATS'!BL750+'GAME STATS'!BL813+'GAME STATS'!BL876+'GAME STATS'!BL939+'GAME STATS'!BL1002+'GAME STATS'!BL1065+'GAME STATS'!BL1128+'GAME STATS'!BL1191+'GAME STATS'!BL1254+'GAME STATS'!BL1317+'GAME STATS'!BL1380+'GAME STATS'!BL1443+'GAME STATS'!BL1506+'GAME STATS'!BL1569+'GAME STATS'!BL1632+'GAME STATS'!BL1695+'GAME STATS'!BL1758+'GAME STATS'!BL1821+'GAME STATS'!BL1884+'GAME STATS'!BL1947+'GAME STATS'!BL2010+'GAME STATS'!BL2073+'GAME STATS'!BL2136+'GAME STATS'!BL2199+'GAME STATS'!BL2262+'GAME STATS'!BL2325+'GAME STATS'!BL2388+'GAME STATS'!BL2451+'GAME STATS'!BL2514+'GAME STATS'!BL2577+'GAME STATS'!BL2640+'GAME STATS'!BL2703+'GAME STATS'!BL2766+'GAME STATS'!BL2829+'GAME STATS'!BL2892+'GAME STATS'!BL2955+'GAME STATS'!BL3018+'GAME STATS'!BL3081+'GAME STATS'!BL3144</f>
        <v>0</v>
      </c>
      <c r="BL55" s="739"/>
      <c r="BM55" s="752"/>
      <c r="BN55" s="355"/>
      <c r="BO55" s="355"/>
    </row>
    <row r="56" spans="1:67" s="354" customFormat="1" ht="38.1" customHeight="1" thickBot="1">
      <c r="A56" s="353"/>
      <c r="B56" s="359"/>
      <c r="C56" s="360"/>
      <c r="D56" s="805" t="s">
        <v>48</v>
      </c>
      <c r="E56" s="805"/>
      <c r="F56" s="805"/>
      <c r="G56" s="806"/>
      <c r="H56" s="361"/>
      <c r="I56" s="361"/>
      <c r="J56" s="362"/>
      <c r="K56" s="706">
        <f>IF((K53+M55)=0,0,K53/(K53+M55)*100)</f>
        <v>0</v>
      </c>
      <c r="L56" s="707"/>
      <c r="M56" s="708">
        <f>IF((M53+K55)=0,0,M53/(M53+K55)*100)</f>
        <v>0</v>
      </c>
      <c r="N56" s="709"/>
      <c r="O56" s="708">
        <f>IF((O53+O55)=0,0,O53/(O53+O55)*100)</f>
        <v>0</v>
      </c>
      <c r="P56" s="851"/>
      <c r="Q56" s="799"/>
      <c r="R56" s="733"/>
      <c r="S56" s="733"/>
      <c r="T56" s="733"/>
      <c r="U56" s="805"/>
      <c r="V56" s="805"/>
      <c r="W56" s="363"/>
      <c r="X56" s="363"/>
      <c r="Y56" s="363"/>
      <c r="Z56" s="363"/>
      <c r="AA56" s="733"/>
      <c r="AB56" s="733"/>
      <c r="AC56" s="733"/>
      <c r="AD56" s="733"/>
      <c r="AE56" s="805"/>
      <c r="AF56" s="805"/>
      <c r="AG56" s="733"/>
      <c r="AH56" s="733"/>
      <c r="AI56" s="733"/>
      <c r="AJ56" s="733"/>
      <c r="AK56" s="805"/>
      <c r="AL56" s="805"/>
      <c r="AM56" s="733"/>
      <c r="AN56" s="733"/>
      <c r="AO56" s="733"/>
      <c r="AP56" s="733"/>
      <c r="AQ56" s="805"/>
      <c r="AR56" s="805"/>
      <c r="AS56" s="733"/>
      <c r="AT56" s="733"/>
      <c r="AU56" s="733"/>
      <c r="AV56" s="733"/>
      <c r="AW56" s="805"/>
      <c r="AX56" s="805"/>
      <c r="AY56" s="733"/>
      <c r="AZ56" s="733"/>
      <c r="BA56" s="733"/>
      <c r="BB56" s="733"/>
      <c r="BC56" s="805"/>
      <c r="BD56" s="805"/>
      <c r="BE56" s="733"/>
      <c r="BF56" s="733"/>
      <c r="BG56" s="733"/>
      <c r="BH56" s="733"/>
      <c r="BI56" s="805"/>
      <c r="BJ56" s="805"/>
      <c r="BK56" s="733"/>
      <c r="BL56" s="733"/>
      <c r="BM56" s="953"/>
      <c r="BN56" s="353"/>
      <c r="BO56" s="353"/>
    </row>
    <row r="57" spans="1:67" ht="23.85" customHeight="1" thickTop="1" thickBot="1">
      <c r="A57" s="116"/>
      <c r="B57" s="164"/>
      <c r="C57" s="165"/>
      <c r="D57" s="111"/>
      <c r="E57" s="166"/>
      <c r="F57" s="698" t="s">
        <v>58</v>
      </c>
      <c r="G57" s="698"/>
      <c r="H57" s="698"/>
      <c r="I57" s="111"/>
      <c r="J57" s="698" t="s">
        <v>59</v>
      </c>
      <c r="K57" s="698"/>
      <c r="L57" s="111"/>
      <c r="M57" s="111"/>
      <c r="N57" s="111"/>
      <c r="O57" s="698" t="s">
        <v>58</v>
      </c>
      <c r="P57" s="698"/>
      <c r="Q57" s="698"/>
      <c r="R57" s="243"/>
      <c r="S57" s="698" t="s">
        <v>59</v>
      </c>
      <c r="T57" s="698"/>
      <c r="U57" s="698"/>
      <c r="V57" s="243"/>
      <c r="W57" s="167"/>
      <c r="X57" s="702" t="s">
        <v>58</v>
      </c>
      <c r="Y57" s="702"/>
      <c r="Z57" s="243"/>
      <c r="AB57" s="111"/>
      <c r="AC57" s="698" t="s">
        <v>59</v>
      </c>
      <c r="AD57" s="698"/>
      <c r="AE57" s="698"/>
      <c r="AF57" s="168"/>
      <c r="AG57" s="699" t="s">
        <v>59</v>
      </c>
      <c r="AH57" s="699"/>
      <c r="AI57" s="699"/>
      <c r="AJ57" s="702"/>
      <c r="AK57" s="702"/>
      <c r="AL57" s="702"/>
      <c r="AM57" s="699" t="s">
        <v>58</v>
      </c>
      <c r="AN57" s="699"/>
      <c r="AO57" s="699"/>
      <c r="AP57" s="243"/>
      <c r="AQ57" s="699" t="s">
        <v>59</v>
      </c>
      <c r="AR57" s="699"/>
      <c r="AS57" s="699"/>
      <c r="AT57" s="111"/>
      <c r="AU57" s="243"/>
      <c r="AV57" s="243"/>
      <c r="AW57" s="698" t="s">
        <v>58</v>
      </c>
      <c r="AX57" s="698"/>
      <c r="AY57" s="698"/>
      <c r="AZ57" s="243"/>
      <c r="BA57" s="698" t="s">
        <v>59</v>
      </c>
      <c r="BB57" s="698"/>
      <c r="BC57" s="698"/>
      <c r="BD57" s="111"/>
      <c r="BE57" s="111"/>
      <c r="BF57" s="702"/>
      <c r="BG57" s="702"/>
      <c r="BH57" s="702"/>
      <c r="BI57" s="111"/>
      <c r="BJ57" s="702"/>
      <c r="BK57" s="702"/>
      <c r="BL57" s="702"/>
      <c r="BM57" s="114"/>
      <c r="BN57" s="116"/>
      <c r="BO57" s="116"/>
    </row>
    <row r="58" spans="1:67" ht="50.25" customHeight="1" thickTop="1" thickBot="1">
      <c r="A58" s="116"/>
      <c r="B58" s="700" t="s">
        <v>85</v>
      </c>
      <c r="C58" s="694"/>
      <c r="D58" s="169" t="s">
        <v>31</v>
      </c>
      <c r="E58" s="115"/>
      <c r="F58" s="691">
        <f>'GAME STATS'!H60+'GAME STATS'!H123+'GAME STATS'!H186+'GAME STATS'!H249+'GAME STATS'!H312+'GAME STATS'!H375+'GAME STATS'!H438+'GAME STATS'!H501+'GAME STATS'!H564+'GAME STATS'!H627+'GAME STATS'!H690+'GAME STATS'!H753+'GAME STATS'!H816+'GAME STATS'!H879+'GAME STATS'!H942+'GAME STATS'!H1005+'GAME STATS'!H1068+'GAME STATS'!H1131+'GAME STATS'!H1194+'GAME STATS'!H1257+'GAME STATS'!H1320+'GAME STATS'!H1383+'GAME STATS'!H1446+'GAME STATS'!H1509+'GAME STATS'!H1572+'GAME STATS'!H1635+'GAME STATS'!H1698+'GAME STATS'!H1761+'GAME STATS'!H1824+'GAME STATS'!H1887+'GAME STATS'!H1950+'GAME STATS'!H2013+'GAME STATS'!H2076+'GAME STATS'!H2139+'GAME STATS'!H2202+'GAME STATS'!H2265+'GAME STATS'!H2328+'GAME STATS'!H2391+'GAME STATS'!H2454+'GAME STATS'!H2517+'GAME STATS'!H2580+'GAME STATS'!H2643+'GAME STATS'!H2706+'GAME STATS'!H2769+'GAME STATS'!H2832+'GAME STATS'!H2895+'GAME STATS'!H2958+'GAME STATS'!H3021+'GAME STATS'!H3084+'GAME STATS'!H3147</f>
        <v>0</v>
      </c>
      <c r="G58" s="692"/>
      <c r="H58" s="693"/>
      <c r="I58" s="170"/>
      <c r="J58" s="691">
        <f>'GAME STATS'!L60+'GAME STATS'!L123+'GAME STATS'!L186+'GAME STATS'!L249+'GAME STATS'!L312+'GAME STATS'!L375+'GAME STATS'!L438+'GAME STATS'!L501+'GAME STATS'!L564+'GAME STATS'!L627+'GAME STATS'!L690+'GAME STATS'!L753+'GAME STATS'!L816+'GAME STATS'!L879+'GAME STATS'!L942+'GAME STATS'!L1005+'GAME STATS'!L1068+'GAME STATS'!L1131+'GAME STATS'!L1194+'GAME STATS'!L1257+'GAME STATS'!L1320+'GAME STATS'!L1383+'GAME STATS'!L1446+'GAME STATS'!L1509+'GAME STATS'!L1572+'GAME STATS'!L1635+'GAME STATS'!L1698+'GAME STATS'!L1761+'GAME STATS'!L1824+'GAME STATS'!L1887+'GAME STATS'!L1950+'GAME STATS'!L2013+'GAME STATS'!L2076+'GAME STATS'!L2139+'GAME STATS'!L2202+'GAME STATS'!L2265+'GAME STATS'!L2328+'GAME STATS'!L2391+'GAME STATS'!L2454+'GAME STATS'!L2517+'GAME STATS'!L2580+'GAME STATS'!L2643+'GAME STATS'!L2706+'GAME STATS'!L2769+'GAME STATS'!L2832+'GAME STATS'!L2895+'GAME STATS'!L2958+'GAME STATS'!L3021+'GAME STATS'!L3084+'GAME STATS'!L3147</f>
        <v>0</v>
      </c>
      <c r="K58" s="693"/>
      <c r="L58" s="696" t="s">
        <v>57</v>
      </c>
      <c r="M58" s="697"/>
      <c r="N58" s="697"/>
      <c r="O58" s="691">
        <f>'GAME STATS'!S60+'GAME STATS'!S123+'GAME STATS'!S186+'GAME STATS'!S249+'GAME STATS'!S312+'GAME STATS'!S375+'GAME STATS'!S438+'GAME STATS'!S501+'GAME STATS'!S564+'GAME STATS'!S627+'GAME STATS'!S690+'GAME STATS'!S753+'GAME STATS'!S816+'GAME STATS'!S879+'GAME STATS'!S942+'GAME STATS'!S1005+'GAME STATS'!S1068+'GAME STATS'!S1131+'GAME STATS'!S1194+'GAME STATS'!S1257+'GAME STATS'!S1320+'GAME STATS'!S1383+'GAME STATS'!S1446+'GAME STATS'!S1509+'GAME STATS'!S1572+'GAME STATS'!S1635+'GAME STATS'!S1698+'GAME STATS'!S1761+'GAME STATS'!S1824+'GAME STATS'!S1887+'GAME STATS'!S1950+'GAME STATS'!S2013+'GAME STATS'!S2076+'GAME STATS'!S2139+'GAME STATS'!S2202+'GAME STATS'!S2265+'GAME STATS'!S2328+'GAME STATS'!S2391+'GAME STATS'!S2454+'GAME STATS'!S2517+'GAME STATS'!S2580+'GAME STATS'!S2643+'GAME STATS'!S2706+'GAME STATS'!S2769+'GAME STATS'!S2832+'GAME STATS'!S2895+'GAME STATS'!S2958+'GAME STATS'!S3021+'GAME STATS'!S3084+'GAME STATS'!S3147</f>
        <v>0</v>
      </c>
      <c r="P58" s="692"/>
      <c r="Q58" s="693"/>
      <c r="R58" s="348"/>
      <c r="S58" s="691">
        <f>'GAME STATS'!W60+'GAME STATS'!W123+'GAME STATS'!W186+'GAME STATS'!W249+'GAME STATS'!W312+'GAME STATS'!W375+'GAME STATS'!W438+'GAME STATS'!W501+'GAME STATS'!W564+'GAME STATS'!W627+'GAME STATS'!W690+'GAME STATS'!W753+'GAME STATS'!W816+'GAME STATS'!W879+'GAME STATS'!W942+'GAME STATS'!W1005+'GAME STATS'!W1068+'GAME STATS'!W1131+'GAME STATS'!W1194+'GAME STATS'!W1257+'GAME STATS'!W1320+'GAME STATS'!W1383+'GAME STATS'!W1446+'GAME STATS'!W1509+'GAME STATS'!W1572+'GAME STATS'!W1635+'GAME STATS'!W1698+'GAME STATS'!W1761+'GAME STATS'!W1824+'GAME STATS'!W1887+'GAME STATS'!W1950+'GAME STATS'!W2013+'GAME STATS'!W2076+'GAME STATS'!W2139+'GAME STATS'!W2202+'GAME STATS'!W2265+'GAME STATS'!W2328+'GAME STATS'!W2391+'GAME STATS'!W2454+'GAME STATS'!W2517+'GAME STATS'!W2580+'GAME STATS'!W2643+'GAME STATS'!W2706+'GAME STATS'!W2769+'GAME STATS'!W2832+'GAME STATS'!W2895+'GAME STATS'!W2958+'GAME STATS'!W3021+'GAME STATS'!W3084+'GAME STATS'!W3147</f>
        <v>0</v>
      </c>
      <c r="T58" s="692"/>
      <c r="U58" s="693"/>
      <c r="V58" s="696" t="s">
        <v>56</v>
      </c>
      <c r="W58" s="697"/>
      <c r="X58" s="691">
        <f>'GAME STATS'!AJ60+'GAME STATS'!AJ123+'GAME STATS'!AJ186+'GAME STATS'!AJ249+'GAME STATS'!AJ312+'GAME STATS'!AJ375+'GAME STATS'!AJ438+'GAME STATS'!AJ501+'GAME STATS'!AJ564+'GAME STATS'!AJ627+'GAME STATS'!AJ690+'GAME STATS'!AJ753+'GAME STATS'!AJ816+'GAME STATS'!AJ879+'GAME STATS'!AJ942+'GAME STATS'!AJ1005+'GAME STATS'!AJ1068+'GAME STATS'!AJ1131+'GAME STATS'!AJ1194+'GAME STATS'!AJ1257+'GAME STATS'!AJ1320+'GAME STATS'!AJ1383+'GAME STATS'!AJ1446+'GAME STATS'!AJ1509+'GAME STATS'!AJ1572+'GAME STATS'!AJ1635+'GAME STATS'!AJ1698+'GAME STATS'!AJ1761+'GAME STATS'!AJ1824+'GAME STATS'!AJ1887+'GAME STATS'!AJ1950+'GAME STATS'!AJ2013+'GAME STATS'!AJ2076+'GAME STATS'!AJ2139+'GAME STATS'!AJ2202+'GAME STATS'!AJ2265+'GAME STATS'!AJ2328+'GAME STATS'!AJ2391+'GAME STATS'!AJ2454+'GAME STATS'!AJ2517+'GAME STATS'!AJ2580+'GAME STATS'!AJ2643+'GAME STATS'!AJ2706+'GAME STATS'!AJ2769+'GAME STATS'!AJ2832+'GAME STATS'!AJ2895+'GAME STATS'!AJ2958+'GAME STATS'!AJ3021+'GAME STATS'!AJ3084+'GAME STATS'!AJ3147</f>
        <v>0</v>
      </c>
      <c r="Y58" s="693"/>
      <c r="Z58" s="713"/>
      <c r="AA58" s="714"/>
      <c r="AB58" s="347"/>
      <c r="AC58" s="691">
        <f>'GAME STATS'!AJ60+'GAME STATS'!AH123+'GAME STATS'!AH186+'GAME STATS'!AH249+'GAME STATS'!AH312+'GAME STATS'!AH375+'GAME STATS'!AH438+'GAME STATS'!AH501+'GAME STATS'!AH564+'GAME STATS'!AH627+'GAME STATS'!AH690+'GAME STATS'!AH753+'GAME STATS'!AH816+'GAME STATS'!AH879+'GAME STATS'!AH942+'GAME STATS'!AH1005+'GAME STATS'!AH1068+'GAME STATS'!AH1131+'GAME STATS'!AH1194+'GAME STATS'!AH1257+'GAME STATS'!AH1320+'GAME STATS'!AH1383+'GAME STATS'!AH1446+'GAME STATS'!AH1509+'GAME STATS'!AH1572+'GAME STATS'!AH1635+'GAME STATS'!AH1698+'GAME STATS'!AH1761+'GAME STATS'!AH1824+'GAME STATS'!AH1887+'GAME STATS'!AH2013+'GAME STATS'!AH2076+'GAME STATS'!AH2139+'GAME STATS'!AH2202+'GAME STATS'!AH2265+'GAME STATS'!AH2328+'GAME STATS'!AH2391+'GAME STATS'!AH2454+'GAME STATS'!AH2517+'GAME STATS'!AH2580+'GAME STATS'!AH2643+'GAME STATS'!AH2706+'GAME STATS'!AH2769+'GAME STATS'!AH2832+'GAME STATS'!AH2895+'GAME STATS'!AH2958+'GAME STATS'!AH3021+'GAME STATS'!AH3084+'GAME STATS'!AH3147</f>
        <v>0</v>
      </c>
      <c r="AD58" s="692"/>
      <c r="AE58" s="693"/>
      <c r="AF58" s="349" t="s">
        <v>108</v>
      </c>
      <c r="AG58" s="691">
        <f>'GAME STATS'!AN60+'GAME STATS'!AN123+'GAME STATS'!AN186+'GAME STATS'!AN249+'GAME STATS'!AN312+'GAME STATS'!AN375+'GAME STATS'!AN438+'GAME STATS'!AN501+'GAME STATS'!AN564+'GAME STATS'!AN627+'GAME STATS'!AN690+'GAME STATS'!AN753+'GAME STATS'!AN816+'GAME STATS'!AN879+'GAME STATS'!AN942+'GAME STATS'!AN1005+'GAME STATS'!AN1068+'GAME STATS'!AN1131+'GAME STATS'!AN1194+'GAME STATS'!AN1257+'GAME STATS'!AN1320+'GAME STATS'!AN1383+'GAME STATS'!AN1446+'GAME STATS'!AN1509+'GAME STATS'!AN1572+'GAME STATS'!AN1635+'GAME STATS'!AN1698+'GAME STATS'!AN1761+'GAME STATS'!AN1824+'GAME STATS'!AN1887+'GAME STATS'!AN1950+'GAME STATS'!AN2013+'GAME STATS'!AN2076+'GAME STATS'!AN2139+'GAME STATS'!AN2202+'GAME STATS'!AN2265+'GAME STATS'!AN2328+'GAME STATS'!AN2391+'GAME STATS'!AN2454+'GAME STATS'!AN2517+'GAME STATS'!AN2580+'GAME STATS'!AN2643+'GAME STATS'!AN2706+'GAME STATS'!AN2769+'GAME STATS'!AN2832+'GAME STATS'!AN2895+'GAME STATS'!AN2958+'GAME STATS'!AN3021+'GAME STATS'!AN3084+'GAME STATS'!AN3147</f>
        <v>0</v>
      </c>
      <c r="AH58" s="692"/>
      <c r="AI58" s="693"/>
      <c r="AJ58" s="696" t="s">
        <v>109</v>
      </c>
      <c r="AK58" s="697"/>
      <c r="AL58" s="712"/>
      <c r="AM58" s="691">
        <f>'GAME STATS'!AU60+'GAME STATS'!AU123+'GAME STATS'!AU186+'GAME STATS'!AU249+'GAME STATS'!AU312+'GAME STATS'!AU375+'GAME STATS'!AU438+'GAME STATS'!AU501+'GAME STATS'!AU564+'GAME STATS'!AU627+'GAME STATS'!AU690+'GAME STATS'!AU753+'GAME STATS'!AU816+'GAME STATS'!AU879+'GAME STATS'!AU942+'GAME STATS'!AU1005+'GAME STATS'!AU1068+'GAME STATS'!AU1131+'GAME STATS'!AU1194+'GAME STATS'!AU1257+'GAME STATS'!AU1320+'GAME STATS'!AU1383+'GAME STATS'!AU1446+'GAME STATS'!AU1509+'GAME STATS'!AU1572+'GAME STATS'!AU1635+'GAME STATS'!AU1698+'GAME STATS'!AU1761+'GAME STATS'!AU1824+'GAME STATS'!AU1887+'GAME STATS'!AU1950+'GAME STATS'!AU2013+'GAME STATS'!AU2076+'GAME STATS'!AU2139+'GAME STATS'!AU2202+'GAME STATS'!AU2265+'GAME STATS'!AU2328+'GAME STATS'!AU2391+'GAME STATS'!AU2454+'GAME STATS'!AU2517+'GAME STATS'!AU2580+'GAME STATS'!AU2643+'GAME STATS'!AU2706+'GAME STATS'!AU2769+'GAME STATS'!AU2832+'GAME STATS'!AU2895+'GAME STATS'!AU2958+'GAME STATS'!AU3021+'GAME STATS'!AU3084+'GAME STATS'!AU3147</f>
        <v>0</v>
      </c>
      <c r="AN58" s="692"/>
      <c r="AO58" s="693"/>
      <c r="AP58" s="348"/>
      <c r="AQ58" s="691">
        <f>'GAME STATS'!AY60+'GAME STATS'!AY123+'GAME STATS'!AY186+'GAME STATS'!AY249+'GAME STATS'!AY312+'GAME STATS'!AY375+'GAME STATS'!AY438+'GAME STATS'!AY501+'GAME STATS'!AY564+'GAME STATS'!AY627+'GAME STATS'!AY690+'GAME STATS'!AY753+'GAME STATS'!AY816+'GAME STATS'!AY879+'GAME STATS'!AY942+'GAME STATS'!AY1005+'GAME STATS'!AY1068+'GAME STATS'!AY1131+'GAME STATS'!AY1194+'GAME STATS'!AY1257+'GAME STATS'!AY1320+'GAME STATS'!AY1383+'GAME STATS'!AY1446+'GAME STATS'!AY1509+'GAME STATS'!AY1572+'GAME STATS'!AY1635+'GAME STATS'!AY1698+'GAME STATS'!AY1761+'GAME STATS'!AY1824+'GAME STATS'!AY1887+'GAME STATS'!AY1950+'GAME STATS'!AY2013+'GAME STATS'!AY2076+'GAME STATS'!AY2139+'GAME STATS'!AY2202+'GAME STATS'!AY2265+'GAME STATS'!AY2328+'GAME STATS'!AY2391+'GAME STATS'!AY2454+'GAME STATS'!AY2517+'GAME STATS'!AY2580+'GAME STATS'!AY2643+'GAME STATS'!AY2706+'GAME STATS'!AY2769+'GAME STATS'!AY2832+'GAME STATS'!AY2895+'GAME STATS'!AY2958+'GAME STATS'!AY3021+'GAME STATS'!AY3084+'GAME STATS'!AY3147</f>
        <v>0</v>
      </c>
      <c r="AR58" s="692"/>
      <c r="AS58" s="693"/>
      <c r="AT58" s="700" t="s">
        <v>63</v>
      </c>
      <c r="AU58" s="694"/>
      <c r="AV58" s="701"/>
      <c r="AW58" s="691">
        <f>BF59</f>
        <v>0</v>
      </c>
      <c r="AX58" s="692"/>
      <c r="AY58" s="693"/>
      <c r="AZ58" s="348"/>
      <c r="BA58" s="691">
        <f>BJ59</f>
        <v>0</v>
      </c>
      <c r="BB58" s="692"/>
      <c r="BC58" s="693"/>
      <c r="BD58" s="169"/>
      <c r="BE58" s="244"/>
      <c r="BF58" s="749" t="s">
        <v>58</v>
      </c>
      <c r="BG58" s="750"/>
      <c r="BH58" s="750"/>
      <c r="BI58" s="170"/>
      <c r="BJ58" s="749" t="s">
        <v>59</v>
      </c>
      <c r="BK58" s="750"/>
      <c r="BL58" s="750"/>
      <c r="BM58" s="115"/>
      <c r="BN58" s="116"/>
      <c r="BO58" s="116"/>
    </row>
    <row r="59" spans="1:67" ht="23.85" customHeight="1" thickTop="1">
      <c r="A59" s="116"/>
      <c r="B59" s="171"/>
      <c r="C59" s="169"/>
      <c r="D59" s="169"/>
      <c r="E59" s="169"/>
      <c r="F59" s="169"/>
      <c r="G59" s="170"/>
      <c r="H59" s="170"/>
      <c r="I59" s="170"/>
      <c r="J59" s="169"/>
      <c r="K59" s="169"/>
      <c r="L59" s="172"/>
      <c r="M59" s="172"/>
      <c r="N59" s="172"/>
      <c r="O59" s="172"/>
      <c r="P59" s="169"/>
      <c r="Q59" s="169"/>
      <c r="R59" s="169"/>
      <c r="S59" s="170"/>
      <c r="T59" s="169"/>
      <c r="U59" s="169"/>
      <c r="V59" s="169"/>
      <c r="W59" s="172"/>
      <c r="X59" s="172"/>
      <c r="Y59" s="240"/>
      <c r="Z59" s="169"/>
      <c r="AA59" s="169"/>
      <c r="AB59" s="170"/>
      <c r="AC59" s="169"/>
      <c r="AD59" s="169"/>
      <c r="AE59" s="169"/>
      <c r="AF59" s="172"/>
      <c r="AG59" s="172"/>
      <c r="AH59" s="172"/>
      <c r="AI59" s="172"/>
      <c r="AJ59" s="244"/>
      <c r="AK59" s="241"/>
      <c r="AL59" s="241"/>
      <c r="AM59" s="244"/>
      <c r="AN59" s="244"/>
      <c r="AO59" s="244"/>
      <c r="AP59" s="170"/>
      <c r="AQ59" s="244"/>
      <c r="AR59" s="244"/>
      <c r="AS59" s="244"/>
      <c r="AT59" s="244"/>
      <c r="AU59" s="244"/>
      <c r="AV59" s="244"/>
      <c r="AW59" s="244"/>
      <c r="AX59" s="244"/>
      <c r="AY59" s="244"/>
      <c r="AZ59" s="170"/>
      <c r="BA59" s="244"/>
      <c r="BB59" s="244"/>
      <c r="BC59" s="244"/>
      <c r="BD59" s="241"/>
      <c r="BE59" s="242"/>
      <c r="BF59" s="742">
        <f>BK53</f>
        <v>0</v>
      </c>
      <c r="BG59" s="743"/>
      <c r="BH59" s="744"/>
      <c r="BI59" s="347"/>
      <c r="BJ59" s="742">
        <f>BK55</f>
        <v>0</v>
      </c>
      <c r="BK59" s="743"/>
      <c r="BL59" s="744"/>
      <c r="BM59" s="115"/>
      <c r="BN59" s="116"/>
      <c r="BO59" s="116"/>
    </row>
    <row r="60" spans="1:67" ht="23.85" customHeight="1" thickBot="1">
      <c r="A60" s="116"/>
      <c r="B60" s="173"/>
      <c r="C60" s="174"/>
      <c r="D60" s="112"/>
      <c r="E60" s="175"/>
      <c r="F60" s="695" t="s">
        <v>58</v>
      </c>
      <c r="G60" s="695"/>
      <c r="H60" s="695"/>
      <c r="I60" s="112"/>
      <c r="J60" s="695" t="s">
        <v>59</v>
      </c>
      <c r="K60" s="695"/>
      <c r="L60" s="112"/>
      <c r="M60" s="112"/>
      <c r="N60" s="112"/>
      <c r="O60" s="695" t="s">
        <v>58</v>
      </c>
      <c r="P60" s="695"/>
      <c r="Q60" s="695"/>
      <c r="R60" s="245"/>
      <c r="S60" s="695" t="s">
        <v>59</v>
      </c>
      <c r="T60" s="695"/>
      <c r="U60" s="695"/>
      <c r="V60" s="245"/>
      <c r="W60" s="176"/>
      <c r="X60" s="710" t="s">
        <v>58</v>
      </c>
      <c r="Y60" s="695"/>
      <c r="Z60" s="245"/>
      <c r="AB60" s="112"/>
      <c r="AC60" s="695" t="s">
        <v>59</v>
      </c>
      <c r="AD60" s="695"/>
      <c r="AE60" s="695"/>
      <c r="AF60" s="177"/>
      <c r="AG60" s="711" t="s">
        <v>59</v>
      </c>
      <c r="AH60" s="711"/>
      <c r="AI60" s="711"/>
      <c r="AJ60" s="245"/>
      <c r="AK60" s="176"/>
      <c r="AL60" s="176"/>
      <c r="AM60" s="695" t="s">
        <v>58</v>
      </c>
      <c r="AN60" s="695"/>
      <c r="AO60" s="695"/>
      <c r="AP60" s="112"/>
      <c r="AQ60" s="695" t="s">
        <v>59</v>
      </c>
      <c r="AR60" s="695"/>
      <c r="AS60" s="695"/>
      <c r="AT60" s="112"/>
      <c r="AU60" s="112"/>
      <c r="AV60" s="112"/>
      <c r="AW60" s="695" t="s">
        <v>58</v>
      </c>
      <c r="AX60" s="695"/>
      <c r="AY60" s="695"/>
      <c r="AZ60" s="112"/>
      <c r="BA60" s="695" t="s">
        <v>59</v>
      </c>
      <c r="BB60" s="695"/>
      <c r="BC60" s="695"/>
      <c r="BD60" s="241"/>
      <c r="BE60" s="242"/>
      <c r="BF60" s="745"/>
      <c r="BG60" s="746"/>
      <c r="BH60" s="747"/>
      <c r="BI60" s="352"/>
      <c r="BJ60" s="745"/>
      <c r="BK60" s="746"/>
      <c r="BL60" s="747"/>
      <c r="BM60" s="115"/>
      <c r="BN60" s="116"/>
      <c r="BO60" s="116"/>
    </row>
    <row r="61" spans="1:67" ht="51.6" customHeight="1" thickTop="1" thickBot="1">
      <c r="A61" s="116"/>
      <c r="B61" s="700" t="s">
        <v>86</v>
      </c>
      <c r="C61" s="694"/>
      <c r="D61" s="169" t="s">
        <v>31</v>
      </c>
      <c r="E61" s="115"/>
      <c r="F61" s="691">
        <f>'GAME STATS'!H62+'GAME STATS'!H125+'GAME STATS'!H188+'GAME STATS'!H251+'GAME STATS'!H314+'GAME STATS'!H377+'GAME STATS'!H440+'GAME STATS'!H503+'GAME STATS'!H566+'GAME STATS'!H629+'GAME STATS'!H692+'GAME STATS'!H755+'GAME STATS'!H818+'GAME STATS'!H881+'GAME STATS'!H944+'GAME STATS'!H1007+'GAME STATS'!H1070+'GAME STATS'!H1133+'GAME STATS'!H1196+'GAME STATS'!H1259+'GAME STATS'!H1322+'GAME STATS'!H1385+'GAME STATS'!H1448+'GAME STATS'!H1511+'GAME STATS'!H1574+'GAME STATS'!H1637+'GAME STATS'!H1700+'GAME STATS'!H1763+'GAME STATS'!H1826+'GAME STATS'!H1889+'GAME STATS'!H1952+'GAME STATS'!H2015+'GAME STATS'!H2078+'GAME STATS'!H2141+'GAME STATS'!H2204+'GAME STATS'!H2267+'GAME STATS'!H2330+'GAME STATS'!H2393+'GAME STATS'!H2456+'GAME STATS'!H2519+'GAME STATS'!H2582+'GAME STATS'!H2645+'GAME STATS'!H2708+'GAME STATS'!H2771+'GAME STATS'!H2834+'GAME STATS'!H2897+'GAME STATS'!H2960+'GAME STATS'!H3023+'GAME STATS'!H3086+'GAME STATS'!H3149</f>
        <v>0</v>
      </c>
      <c r="G61" s="692"/>
      <c r="H61" s="693"/>
      <c r="I61" s="347"/>
      <c r="J61" s="691">
        <f>'GAME STATS'!L62+'GAME STATS'!L125+'GAME STATS'!L188+'GAME STATS'!L251+'GAME STATS'!L314+'GAME STATS'!L377+'GAME STATS'!L440+'GAME STATS'!L503+'GAME STATS'!L566+'GAME STATS'!L629+'GAME STATS'!L692+'GAME STATS'!L755+'GAME STATS'!L818+'GAME STATS'!L881+'GAME STATS'!L944+'GAME STATS'!L1007+'GAME STATS'!L1070+'GAME STATS'!L1133+'GAME STATS'!L1196+'GAME STATS'!L1259+'GAME STATS'!L1322+'GAME STATS'!L1385+'GAME STATS'!L1448+'GAME STATS'!L1511+'GAME STATS'!L1574+'GAME STATS'!L1637+'GAME STATS'!L1700+'GAME STATS'!L1763+'GAME STATS'!L1826+'GAME STATS'!L1889+'GAME STATS'!L1952+'GAME STATS'!L2015+'GAME STATS'!L2078+'GAME STATS'!L2141+'GAME STATS'!L2204+'GAME STATS'!L2267+'GAME STATS'!L2330+'GAME STATS'!L2393+'GAME STATS'!L2456+'GAME STATS'!L2519+'GAME STATS'!L2582+'GAME STATS'!L2645+'GAME STATS'!L2708+'GAME STATS'!L2771+'GAME STATS'!L2834+'GAME STATS'!L2897+'GAME STATS'!L2960+'GAME STATS'!L3023+'GAME STATS'!L3086+'GAME STATS'!L3149</f>
        <v>0</v>
      </c>
      <c r="K61" s="693"/>
      <c r="L61" s="696" t="s">
        <v>57</v>
      </c>
      <c r="M61" s="697"/>
      <c r="N61" s="697"/>
      <c r="O61" s="691">
        <f>'GAME STATS'!S62+'GAME STATS'!S125+'GAME STATS'!S188+'GAME STATS'!S251+'GAME STATS'!S314+'GAME STATS'!S377+'GAME STATS'!S440+'GAME STATS'!S503+'GAME STATS'!S566+'GAME STATS'!S629+'GAME STATS'!S692+'GAME STATS'!S755+'GAME STATS'!S818+'GAME STATS'!S881+'GAME STATS'!S944+'GAME STATS'!S1007+'GAME STATS'!S1070+'GAME STATS'!S1133+'GAME STATS'!S1196+'GAME STATS'!S1259+'GAME STATS'!S1322+'GAME STATS'!S1385+'GAME STATS'!S1448+'GAME STATS'!S1511+'GAME STATS'!S1574+'GAME STATS'!S1637+'GAME STATS'!S1700+'GAME STATS'!S1763+'GAME STATS'!S1826+'GAME STATS'!S1889+'GAME STATS'!S1952+'GAME STATS'!S2015+'GAME STATS'!S2078+'GAME STATS'!S2141+'GAME STATS'!S2204+'GAME STATS'!S2267+'GAME STATS'!S2330+'GAME STATS'!S2393+'GAME STATS'!S2456+'GAME STATS'!S2519+'GAME STATS'!S2582+'GAME STATS'!S2645+'GAME STATS'!S2708+'GAME STATS'!S2771+'GAME STATS'!S2834+'GAME STATS'!S2897+'GAME STATS'!S2960+'GAME STATS'!S3023+'GAME STATS'!S3086+'GAME STATS'!S3149</f>
        <v>0</v>
      </c>
      <c r="P61" s="692"/>
      <c r="Q61" s="693"/>
      <c r="R61" s="348"/>
      <c r="S61" s="691">
        <f>'GAME STATS'!W62+'GAME STATS'!W125+'GAME STATS'!W188+'GAME STATS'!W251+'GAME STATS'!W314+'GAME STATS'!W377+'GAME STATS'!W440+'GAME STATS'!W503+'GAME STATS'!W566+'GAME STATS'!W629+'GAME STATS'!W692+'GAME STATS'!W755+'GAME STATS'!W818+'GAME STATS'!W881+'GAME STATS'!W944+'GAME STATS'!W1007+'GAME STATS'!W1070+'GAME STATS'!W1133+'GAME STATS'!W1196+'GAME STATS'!W1259+'GAME STATS'!W1322+'GAME STATS'!W1385+'GAME STATS'!W1448+'GAME STATS'!W1511+'GAME STATS'!W1574+'GAME STATS'!W1637+'GAME STATS'!W1700+'GAME STATS'!W1763+'GAME STATS'!W1826+'GAME STATS'!W1889+'GAME STATS'!W1952+'GAME STATS'!W2015+'GAME STATS'!W2078+'GAME STATS'!W2141+'GAME STATS'!W2204+'GAME STATS'!W2267+'GAME STATS'!W2330+'GAME STATS'!W2393+'GAME STATS'!W2456+'GAME STATS'!W2519+'GAME STATS'!W2582+'GAME STATS'!W2645+'GAME STATS'!W2708+'GAME STATS'!W2771+'GAME STATS'!W2834+'GAME STATS'!W2897+'GAME STATS'!W2960+'GAME STATS'!W3023+'GAME STATS'!W3086+'GAME STATS'!W3149</f>
        <v>0</v>
      </c>
      <c r="T61" s="692"/>
      <c r="U61" s="693"/>
      <c r="V61" s="696" t="s">
        <v>56</v>
      </c>
      <c r="W61" s="697"/>
      <c r="X61" s="691">
        <f>X58-O58</f>
        <v>0</v>
      </c>
      <c r="Y61" s="693"/>
      <c r="Z61" s="713"/>
      <c r="AA61" s="714"/>
      <c r="AB61" s="347"/>
      <c r="AC61" s="691">
        <f>'GAME STATS'!AJ62+'GAME STATS'!AH125+'GAME STATS'!AH188+'GAME STATS'!AH251+'GAME STATS'!AH314+'GAME STATS'!AH377+'GAME STATS'!AH440+'GAME STATS'!AH503+'GAME STATS'!AH566+'GAME STATS'!AH629+'GAME STATS'!AH692+'GAME STATS'!AH755+'GAME STATS'!AH818+'GAME STATS'!AH881+'GAME STATS'!AH944+'GAME STATS'!AH1007+'GAME STATS'!AH1070+'GAME STATS'!AH1133+'GAME STATS'!AH1196+'GAME STATS'!AH1259+'GAME STATS'!AH1322+'GAME STATS'!AH1385+'GAME STATS'!AH1448+'GAME STATS'!AH1511+'GAME STATS'!AH1574+'GAME STATS'!AH1637+'GAME STATS'!AH1700+'GAME STATS'!AH1763+'GAME STATS'!AH1826+'GAME STATS'!AH1889+'GAME STATS'!AH1952+'GAME STATS'!AH2015+'GAME STATS'!AH2078+'GAME STATS'!AH2141+'GAME STATS'!AH2204+'GAME STATS'!AH2267+'GAME STATS'!AH2330+'GAME STATS'!AH2393+'GAME STATS'!AH2456+'GAME STATS'!AH2519+'GAME STATS'!AH2582+'GAME STATS'!AH2645+'GAME STATS'!AH2708+'GAME STATS'!AH2771+'GAME STATS'!AH2834+'GAME STATS'!AH2897+'GAME STATS'!AH2960+'GAME STATS'!AH3023+'GAME STATS'!AH3086+'GAME STATS'!AH3149</f>
        <v>0</v>
      </c>
      <c r="AD61" s="692"/>
      <c r="AE61" s="693"/>
      <c r="AF61" s="350" t="s">
        <v>109</v>
      </c>
      <c r="AG61" s="691">
        <f>AG58-S58</f>
        <v>0</v>
      </c>
      <c r="AH61" s="692"/>
      <c r="AI61" s="693"/>
      <c r="AJ61" s="696" t="s">
        <v>109</v>
      </c>
      <c r="AK61" s="697"/>
      <c r="AL61" s="712"/>
      <c r="AM61" s="691">
        <f>AM58-X58</f>
        <v>0</v>
      </c>
      <c r="AN61" s="692"/>
      <c r="AO61" s="693"/>
      <c r="AP61" s="347"/>
      <c r="AQ61" s="691">
        <f>AQ58-AG58</f>
        <v>0</v>
      </c>
      <c r="AR61" s="692"/>
      <c r="AS61" s="693"/>
      <c r="AT61" s="700" t="s">
        <v>82</v>
      </c>
      <c r="AU61" s="694"/>
      <c r="AV61" s="701"/>
      <c r="AW61" s="691">
        <f>BF59-AM58</f>
        <v>0</v>
      </c>
      <c r="AX61" s="692"/>
      <c r="AY61" s="693"/>
      <c r="AZ61" s="351"/>
      <c r="BA61" s="691">
        <f>BJ59-AQ58</f>
        <v>0</v>
      </c>
      <c r="BB61" s="692"/>
      <c r="BC61" s="693"/>
      <c r="BD61" s="169"/>
      <c r="BE61" s="244"/>
      <c r="BF61" s="694" t="s">
        <v>112</v>
      </c>
      <c r="BG61" s="694"/>
      <c r="BH61" s="694"/>
      <c r="BI61" s="694"/>
      <c r="BJ61" s="694"/>
      <c r="BK61" s="694"/>
      <c r="BL61" s="694"/>
      <c r="BM61" s="115"/>
      <c r="BN61" s="116"/>
      <c r="BO61" s="116"/>
    </row>
    <row r="62" spans="1:67" ht="18" thickTop="1" thickBot="1">
      <c r="A62" s="116"/>
      <c r="B62" s="178"/>
      <c r="C62" s="179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80"/>
      <c r="V62" s="180"/>
      <c r="W62" s="180"/>
      <c r="X62" s="180"/>
      <c r="Y62" s="180"/>
      <c r="Z62" s="180"/>
      <c r="AA62" s="113"/>
      <c r="AB62" s="113"/>
      <c r="AC62" s="113"/>
      <c r="AD62" s="113"/>
      <c r="AE62" s="181"/>
      <c r="AF62" s="181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753" t="s">
        <v>136</v>
      </c>
      <c r="BB62" s="753"/>
      <c r="BC62" s="753"/>
      <c r="BD62" s="753"/>
      <c r="BE62" s="753"/>
      <c r="BF62" s="753"/>
      <c r="BG62" s="753"/>
      <c r="BH62" s="753"/>
      <c r="BI62" s="753"/>
      <c r="BJ62" s="753"/>
      <c r="BK62" s="753"/>
      <c r="BL62" s="753"/>
      <c r="BM62" s="754"/>
      <c r="BN62" s="116"/>
      <c r="BO62" s="116"/>
    </row>
    <row r="63" spans="1:67" ht="18" customHeight="1" thickTop="1">
      <c r="A63" s="116"/>
      <c r="B63" s="188"/>
      <c r="C63" s="189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90"/>
      <c r="V63" s="190"/>
      <c r="W63" s="190"/>
      <c r="X63" s="190"/>
      <c r="Y63" s="190"/>
      <c r="Z63" s="190"/>
      <c r="AA63" s="116"/>
      <c r="AB63" s="116"/>
      <c r="AC63" s="116"/>
      <c r="AD63" s="116"/>
      <c r="AE63" s="191"/>
      <c r="AF63" s="191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</row>
    <row r="64" spans="1:67" s="36" customFormat="1" ht="36">
      <c r="A64" s="182"/>
      <c r="B64" s="804" t="s">
        <v>97</v>
      </c>
      <c r="C64" s="804"/>
      <c r="D64" s="804"/>
      <c r="E64" s="804"/>
      <c r="F64" s="804"/>
      <c r="G64" s="804"/>
      <c r="H64" s="804"/>
      <c r="I64" s="804"/>
      <c r="J64" s="804"/>
      <c r="K64" s="804"/>
      <c r="L64" s="804"/>
      <c r="M64" s="804"/>
      <c r="N64" s="804"/>
      <c r="O64" s="804"/>
      <c r="P64" s="804"/>
      <c r="Q64" s="804"/>
      <c r="R64" s="804"/>
      <c r="S64" s="804"/>
      <c r="T64" s="804"/>
      <c r="U64" s="804"/>
      <c r="V64" s="804"/>
      <c r="W64" s="804"/>
      <c r="X64" s="804"/>
      <c r="Y64" s="804"/>
      <c r="Z64" s="804"/>
      <c r="AA64" s="804"/>
      <c r="AB64" s="804"/>
      <c r="AC64" s="804"/>
      <c r="AD64" s="804"/>
      <c r="AE64" s="804"/>
      <c r="AF64" s="804"/>
      <c r="AG64" s="804"/>
      <c r="AH64" s="804"/>
      <c r="AI64" s="804"/>
      <c r="AJ64" s="804"/>
      <c r="AK64" s="804"/>
      <c r="AL64" s="804"/>
      <c r="AM64" s="804"/>
      <c r="AN64" s="804"/>
      <c r="AO64" s="804"/>
      <c r="AP64" s="804"/>
      <c r="AQ64" s="804"/>
      <c r="AR64" s="804"/>
      <c r="AS64" s="804"/>
      <c r="AT64" s="804"/>
      <c r="AU64" s="804"/>
      <c r="AV64" s="804"/>
      <c r="AW64" s="804"/>
      <c r="AX64" s="804"/>
      <c r="AY64" s="804"/>
      <c r="AZ64" s="804"/>
      <c r="BA64" s="804"/>
      <c r="BB64" s="804"/>
      <c r="BC64" s="804"/>
      <c r="BD64" s="804"/>
      <c r="BE64" s="804"/>
      <c r="BF64" s="804"/>
      <c r="BG64" s="804"/>
      <c r="BH64" s="804"/>
      <c r="BI64" s="804"/>
      <c r="BJ64" s="804"/>
      <c r="BK64" s="804"/>
      <c r="BL64" s="804"/>
      <c r="BM64" s="804"/>
      <c r="BN64" s="182"/>
      <c r="BO64" s="182"/>
    </row>
    <row r="65" spans="1:67" s="27" customFormat="1" ht="36">
      <c r="A65" s="183"/>
      <c r="B65" s="804" t="s">
        <v>96</v>
      </c>
      <c r="C65" s="804"/>
      <c r="D65" s="804"/>
      <c r="E65" s="804"/>
      <c r="F65" s="804"/>
      <c r="G65" s="804"/>
      <c r="H65" s="804"/>
      <c r="I65" s="804"/>
      <c r="J65" s="804"/>
      <c r="K65" s="804"/>
      <c r="L65" s="804"/>
      <c r="M65" s="804"/>
      <c r="N65" s="804"/>
      <c r="O65" s="804"/>
      <c r="P65" s="804"/>
      <c r="Q65" s="804"/>
      <c r="R65" s="804"/>
      <c r="S65" s="804"/>
      <c r="T65" s="804"/>
      <c r="U65" s="804"/>
      <c r="V65" s="804"/>
      <c r="W65" s="804"/>
      <c r="X65" s="804"/>
      <c r="Y65" s="804"/>
      <c r="Z65" s="804"/>
      <c r="AA65" s="804"/>
      <c r="AB65" s="804"/>
      <c r="AC65" s="804"/>
      <c r="AD65" s="804"/>
      <c r="AE65" s="804"/>
      <c r="AF65" s="804"/>
      <c r="AG65" s="804"/>
      <c r="AH65" s="804"/>
      <c r="AI65" s="804"/>
      <c r="AJ65" s="804"/>
      <c r="AK65" s="804"/>
      <c r="AL65" s="804"/>
      <c r="AM65" s="804"/>
      <c r="AN65" s="804"/>
      <c r="AO65" s="804"/>
      <c r="AP65" s="804"/>
      <c r="AQ65" s="804"/>
      <c r="AR65" s="804"/>
      <c r="AS65" s="804"/>
      <c r="AT65" s="804"/>
      <c r="AU65" s="804"/>
      <c r="AV65" s="804"/>
      <c r="AW65" s="804"/>
      <c r="AX65" s="804"/>
      <c r="AY65" s="804"/>
      <c r="AZ65" s="804"/>
      <c r="BA65" s="804"/>
      <c r="BB65" s="804"/>
      <c r="BC65" s="804"/>
      <c r="BD65" s="804"/>
      <c r="BE65" s="804"/>
      <c r="BF65" s="804"/>
      <c r="BG65" s="804"/>
      <c r="BH65" s="804"/>
      <c r="BI65" s="804"/>
      <c r="BJ65" s="804"/>
      <c r="BK65" s="804"/>
      <c r="BL65" s="804"/>
      <c r="BM65" s="804"/>
      <c r="BN65" s="183"/>
      <c r="BO65" s="183"/>
    </row>
    <row r="66" spans="1:67">
      <c r="A66" s="116"/>
      <c r="B66" s="153"/>
      <c r="C66" s="154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6"/>
      <c r="V66" s="156"/>
      <c r="W66" s="156"/>
      <c r="X66" s="156"/>
      <c r="Y66" s="156"/>
      <c r="Z66" s="156"/>
      <c r="AA66" s="155"/>
      <c r="AB66" s="155"/>
      <c r="AC66" s="155"/>
      <c r="AD66" s="155"/>
      <c r="AE66" s="157"/>
      <c r="AF66" s="157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5"/>
      <c r="BN66" s="116"/>
      <c r="BO66" s="116"/>
    </row>
    <row r="67" spans="1:67" s="28" customFormat="1" ht="42.75">
      <c r="A67" s="184"/>
      <c r="B67" s="153"/>
      <c r="C67" s="826" t="s">
        <v>10</v>
      </c>
      <c r="D67" s="826"/>
      <c r="E67" s="158"/>
      <c r="F67" s="158"/>
      <c r="G67" s="938">
        <f>G5</f>
        <v>0</v>
      </c>
      <c r="H67" s="938"/>
      <c r="I67" s="938"/>
      <c r="J67" s="938"/>
      <c r="K67" s="938"/>
      <c r="L67" s="938"/>
      <c r="M67" s="938"/>
      <c r="N67" s="938"/>
      <c r="O67" s="938"/>
      <c r="P67" s="938"/>
      <c r="Q67" s="938"/>
      <c r="R67" s="938"/>
      <c r="S67" s="938"/>
      <c r="T67" s="938"/>
      <c r="U67" s="938"/>
      <c r="V67" s="938"/>
      <c r="W67" s="938"/>
      <c r="X67" s="938"/>
      <c r="Y67" s="938"/>
      <c r="Z67" s="938"/>
      <c r="AA67" s="938"/>
      <c r="AB67" s="938"/>
      <c r="AC67" s="938"/>
      <c r="AD67" s="938"/>
      <c r="AE67" s="938"/>
      <c r="AF67" s="938"/>
      <c r="AG67" s="717" t="s">
        <v>29</v>
      </c>
      <c r="AH67" s="718"/>
      <c r="AI67" s="718"/>
      <c r="AJ67" s="718"/>
      <c r="AK67" s="718"/>
      <c r="AL67" s="718"/>
      <c r="AM67" s="718"/>
      <c r="AN67" s="944">
        <f>AN5</f>
        <v>0</v>
      </c>
      <c r="AO67" s="945"/>
      <c r="AP67" s="945"/>
      <c r="AQ67" s="945"/>
      <c r="AR67" s="945"/>
      <c r="AS67" s="945"/>
      <c r="AT67" s="945"/>
      <c r="AU67" s="945"/>
      <c r="AV67" s="945"/>
      <c r="AW67" s="945"/>
      <c r="AX67" s="945"/>
      <c r="AY67" s="945"/>
      <c r="AZ67" s="945"/>
      <c r="BA67" s="945"/>
      <c r="BB67" s="945"/>
      <c r="BC67" s="945"/>
      <c r="BD67" s="945"/>
      <c r="BE67" s="945"/>
      <c r="BF67" s="945"/>
      <c r="BG67" s="945"/>
      <c r="BH67" s="945"/>
      <c r="BI67" s="159"/>
      <c r="BJ67" s="159"/>
      <c r="BK67" s="159"/>
      <c r="BL67" s="159"/>
      <c r="BM67" s="159"/>
      <c r="BN67" s="184"/>
      <c r="BO67" s="184"/>
    </row>
    <row r="68" spans="1:67" s="28" customFormat="1" ht="19.5" thickBot="1">
      <c r="A68" s="184"/>
      <c r="B68" s="153"/>
      <c r="C68" s="160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61"/>
      <c r="V68" s="161"/>
      <c r="W68" s="161"/>
      <c r="X68" s="161"/>
      <c r="Y68" s="161"/>
      <c r="Z68" s="161"/>
      <c r="AA68" s="157"/>
      <c r="AB68" s="157"/>
      <c r="AC68" s="157"/>
      <c r="AD68" s="157"/>
      <c r="AE68" s="157"/>
      <c r="AF68" s="157"/>
      <c r="AG68" s="162"/>
      <c r="AH68" s="163"/>
      <c r="AI68" s="163"/>
      <c r="AJ68" s="163"/>
      <c r="AK68" s="163"/>
      <c r="AL68" s="163"/>
      <c r="AM68" s="163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84"/>
      <c r="BO68" s="184"/>
    </row>
    <row r="69" spans="1:67" s="29" customFormat="1" ht="53.25" customHeight="1" thickTop="1">
      <c r="A69" s="185"/>
      <c r="B69" s="886" t="s">
        <v>0</v>
      </c>
      <c r="C69" s="774" t="s">
        <v>1</v>
      </c>
      <c r="D69" s="775"/>
      <c r="E69" s="776"/>
      <c r="F69" s="830" t="s">
        <v>30</v>
      </c>
      <c r="G69" s="831"/>
      <c r="H69" s="830" t="s">
        <v>120</v>
      </c>
      <c r="I69" s="831"/>
      <c r="J69" s="895" t="s">
        <v>38</v>
      </c>
      <c r="K69" s="864" t="s">
        <v>7</v>
      </c>
      <c r="L69" s="864"/>
      <c r="M69" s="864"/>
      <c r="N69" s="864"/>
      <c r="O69" s="864"/>
      <c r="P69" s="864"/>
      <c r="Q69" s="864" t="s">
        <v>2</v>
      </c>
      <c r="R69" s="864"/>
      <c r="S69" s="864"/>
      <c r="T69" s="864"/>
      <c r="U69" s="864"/>
      <c r="V69" s="864"/>
      <c r="W69" s="897" t="s">
        <v>32</v>
      </c>
      <c r="X69" s="899" t="s">
        <v>33</v>
      </c>
      <c r="Y69" s="940" t="s">
        <v>41</v>
      </c>
      <c r="Z69" s="941"/>
      <c r="AA69" s="894" t="s">
        <v>6</v>
      </c>
      <c r="AB69" s="894"/>
      <c r="AC69" s="894"/>
      <c r="AD69" s="894"/>
      <c r="AE69" s="894"/>
      <c r="AF69" s="894"/>
      <c r="AG69" s="864" t="s">
        <v>66</v>
      </c>
      <c r="AH69" s="864"/>
      <c r="AI69" s="864"/>
      <c r="AJ69" s="864"/>
      <c r="AK69" s="864"/>
      <c r="AL69" s="864"/>
      <c r="AM69" s="864" t="s">
        <v>67</v>
      </c>
      <c r="AN69" s="864"/>
      <c r="AO69" s="864"/>
      <c r="AP69" s="864"/>
      <c r="AQ69" s="864"/>
      <c r="AR69" s="864"/>
      <c r="AS69" s="865" t="s">
        <v>71</v>
      </c>
      <c r="AT69" s="948"/>
      <c r="AU69" s="948"/>
      <c r="AV69" s="948"/>
      <c r="AW69" s="948"/>
      <c r="AX69" s="949"/>
      <c r="AY69" s="864" t="s">
        <v>4</v>
      </c>
      <c r="AZ69" s="864"/>
      <c r="BA69" s="864"/>
      <c r="BB69" s="864"/>
      <c r="BC69" s="864"/>
      <c r="BD69" s="865"/>
      <c r="BE69" s="864" t="s">
        <v>113</v>
      </c>
      <c r="BF69" s="864"/>
      <c r="BG69" s="864"/>
      <c r="BH69" s="864"/>
      <c r="BI69" s="864"/>
      <c r="BJ69" s="866"/>
      <c r="BK69" s="867" t="s">
        <v>114</v>
      </c>
      <c r="BL69" s="868"/>
      <c r="BM69" s="869"/>
      <c r="BN69" s="185"/>
      <c r="BO69" s="185"/>
    </row>
    <row r="70" spans="1:67" s="30" customFormat="1" ht="63" customHeight="1" thickBot="1">
      <c r="A70" s="186"/>
      <c r="B70" s="887"/>
      <c r="C70" s="777"/>
      <c r="D70" s="717"/>
      <c r="E70" s="778"/>
      <c r="F70" s="832"/>
      <c r="G70" s="833"/>
      <c r="H70" s="905" t="s">
        <v>5</v>
      </c>
      <c r="I70" s="906"/>
      <c r="J70" s="896"/>
      <c r="K70" s="873" t="s">
        <v>15</v>
      </c>
      <c r="L70" s="874"/>
      <c r="M70" s="875" t="s">
        <v>16</v>
      </c>
      <c r="N70" s="876"/>
      <c r="O70" s="875" t="s">
        <v>17</v>
      </c>
      <c r="P70" s="907" t="s">
        <v>8</v>
      </c>
      <c r="Q70" s="873" t="s">
        <v>24</v>
      </c>
      <c r="R70" s="874"/>
      <c r="S70" s="946" t="s">
        <v>22</v>
      </c>
      <c r="T70" s="947"/>
      <c r="U70" s="875" t="s">
        <v>17</v>
      </c>
      <c r="V70" s="907"/>
      <c r="W70" s="898"/>
      <c r="X70" s="900"/>
      <c r="Y70" s="942"/>
      <c r="Z70" s="943"/>
      <c r="AA70" s="888" t="s">
        <v>20</v>
      </c>
      <c r="AB70" s="889"/>
      <c r="AC70" s="890" t="s">
        <v>21</v>
      </c>
      <c r="AD70" s="891" t="s">
        <v>3</v>
      </c>
      <c r="AE70" s="901" t="s">
        <v>5</v>
      </c>
      <c r="AF70" s="902"/>
      <c r="AG70" s="873" t="s">
        <v>20</v>
      </c>
      <c r="AH70" s="874"/>
      <c r="AI70" s="875" t="s">
        <v>21</v>
      </c>
      <c r="AJ70" s="876" t="s">
        <v>3</v>
      </c>
      <c r="AK70" s="877" t="s">
        <v>5</v>
      </c>
      <c r="AL70" s="878"/>
      <c r="AM70" s="873" t="s">
        <v>20</v>
      </c>
      <c r="AN70" s="874"/>
      <c r="AO70" s="875" t="s">
        <v>21</v>
      </c>
      <c r="AP70" s="876" t="s">
        <v>3</v>
      </c>
      <c r="AQ70" s="877" t="s">
        <v>5</v>
      </c>
      <c r="AR70" s="878"/>
      <c r="AS70" s="873" t="s">
        <v>20</v>
      </c>
      <c r="AT70" s="874"/>
      <c r="AU70" s="875" t="s">
        <v>21</v>
      </c>
      <c r="AV70" s="876" t="s">
        <v>3</v>
      </c>
      <c r="AW70" s="877" t="s">
        <v>5</v>
      </c>
      <c r="AX70" s="878"/>
      <c r="AY70" s="873" t="s">
        <v>20</v>
      </c>
      <c r="AZ70" s="874"/>
      <c r="BA70" s="875" t="s">
        <v>21</v>
      </c>
      <c r="BB70" s="876" t="s">
        <v>3</v>
      </c>
      <c r="BC70" s="877" t="s">
        <v>5</v>
      </c>
      <c r="BD70" s="878"/>
      <c r="BE70" s="873" t="s">
        <v>20</v>
      </c>
      <c r="BF70" s="874"/>
      <c r="BG70" s="875" t="s">
        <v>21</v>
      </c>
      <c r="BH70" s="876" t="s">
        <v>3</v>
      </c>
      <c r="BI70" s="877" t="s">
        <v>5</v>
      </c>
      <c r="BJ70" s="879"/>
      <c r="BK70" s="870"/>
      <c r="BL70" s="871"/>
      <c r="BM70" s="872"/>
      <c r="BN70" s="186"/>
      <c r="BO70" s="186"/>
    </row>
    <row r="71" spans="1:67" s="31" customFormat="1" ht="24.95" customHeight="1">
      <c r="A71" s="187"/>
      <c r="B71" s="863" t="str">
        <f>IF(ROSTER!B8="","",ROSTER!B8)</f>
        <v/>
      </c>
      <c r="C71" s="781" t="str">
        <f>IF(ROSTER!C$8="","",ROSTER!C$8)</f>
        <v/>
      </c>
      <c r="D71" s="782"/>
      <c r="E71" s="783"/>
      <c r="F71" s="779">
        <f>F9</f>
        <v>0</v>
      </c>
      <c r="G71" s="780"/>
      <c r="H71" s="779">
        <f>IF(F9=0,0,H9/F9%)</f>
        <v>0</v>
      </c>
      <c r="I71" s="780"/>
      <c r="J71" s="952">
        <f>IF(F9=0,0,J9/F9)</f>
        <v>0</v>
      </c>
      <c r="K71" s="855">
        <f>IF($F9=0,0,K9/$F9)</f>
        <v>0</v>
      </c>
      <c r="L71" s="880"/>
      <c r="M71" s="859">
        <f>IF(F9=0,0,M9/F9)</f>
        <v>0</v>
      </c>
      <c r="N71" s="860"/>
      <c r="O71" s="881">
        <f>M71+K71</f>
        <v>0</v>
      </c>
      <c r="P71" s="882"/>
      <c r="Q71" s="855">
        <f>IF($F9=0,0,Q9/$F9)</f>
        <v>0</v>
      </c>
      <c r="R71" s="880"/>
      <c r="S71" s="859">
        <f>IF($F9=0,0,S9/$F9)</f>
        <v>0</v>
      </c>
      <c r="T71" s="885"/>
      <c r="U71" s="881">
        <f>IF($F9=0,0,U9/$F9)</f>
        <v>0</v>
      </c>
      <c r="V71" s="882"/>
      <c r="W71" s="952">
        <f>IF(F9=0,0,W9/F9)</f>
        <v>0</v>
      </c>
      <c r="X71" s="952">
        <f>IF(F9=0,0,X9/F9)</f>
        <v>0</v>
      </c>
      <c r="Y71" s="954">
        <f>IF(F9=0,0,Y9/F9)</f>
        <v>0</v>
      </c>
      <c r="Z71" s="955"/>
      <c r="AA71" s="855">
        <f>IF($F9=0,0,AA9/$F9)</f>
        <v>0</v>
      </c>
      <c r="AB71" s="856"/>
      <c r="AC71" s="892">
        <f>IF($F9=0,0,AC9/$F9)</f>
        <v>0</v>
      </c>
      <c r="AD71" s="860"/>
      <c r="AE71" s="853">
        <f>IF(AA71=0,0,(AC71/AA71)*100)</f>
        <v>0</v>
      </c>
      <c r="AF71" s="854"/>
      <c r="AG71" s="855">
        <f>IF($F9=0,0,AG9/$F9)</f>
        <v>0</v>
      </c>
      <c r="AH71" s="880"/>
      <c r="AI71" s="859">
        <f>IF($F9=0,0,AI9/$F9)</f>
        <v>0</v>
      </c>
      <c r="AJ71" s="860"/>
      <c r="AK71" s="853">
        <f>IF(AG71=0,0,(AI71/AG71)*100)</f>
        <v>0</v>
      </c>
      <c r="AL71" s="854"/>
      <c r="AM71" s="855">
        <f>IF($F9=0,0,AM9/$F9)</f>
        <v>0</v>
      </c>
      <c r="AN71" s="856"/>
      <c r="AO71" s="859">
        <f>IF($F9=0,0,AO9/$F9)</f>
        <v>0</v>
      </c>
      <c r="AP71" s="860"/>
      <c r="AQ71" s="853">
        <f>IF(AM71=0,0,(AO71/AM71)*100)</f>
        <v>0</v>
      </c>
      <c r="AR71" s="854"/>
      <c r="AS71" s="855">
        <f>AA71+AG71+AM71</f>
        <v>0</v>
      </c>
      <c r="AT71" s="856"/>
      <c r="AU71" s="859">
        <f>AC71+AI71+AO71</f>
        <v>0</v>
      </c>
      <c r="AV71" s="860"/>
      <c r="AW71" s="853">
        <f>IF(AS71=0,0,(AU71/AS71)*100)</f>
        <v>0</v>
      </c>
      <c r="AX71" s="854"/>
      <c r="AY71" s="855">
        <f>IF($F9=0,0,AY9/$F9)</f>
        <v>0</v>
      </c>
      <c r="AZ71" s="856"/>
      <c r="BA71" s="859">
        <f>IF($F9=0,0,BA9/$F9)</f>
        <v>0</v>
      </c>
      <c r="BB71" s="860"/>
      <c r="BC71" s="853">
        <f>IF(AY71=0,0,(BA71/AY71)*100)</f>
        <v>0</v>
      </c>
      <c r="BD71" s="854"/>
      <c r="BE71" s="721">
        <f>AA71+AG71+AM71+AY71</f>
        <v>0</v>
      </c>
      <c r="BF71" s="722"/>
      <c r="BG71" s="859">
        <f>AC71+AI71+AO71+BA71</f>
        <v>0</v>
      </c>
      <c r="BH71" s="860"/>
      <c r="BI71" s="853">
        <f>IF(BE71=0,0,(BG71/BE71)*100)</f>
        <v>0</v>
      </c>
      <c r="BJ71" s="854"/>
      <c r="BK71" s="784">
        <f>(AC71*2)+(AI71*2)+(AO71*3)+BA71</f>
        <v>0</v>
      </c>
      <c r="BL71" s="785"/>
      <c r="BM71" s="786"/>
      <c r="BN71" s="187"/>
      <c r="BO71" s="187"/>
    </row>
    <row r="72" spans="1:67" s="31" customFormat="1" ht="24.95" customHeight="1">
      <c r="A72" s="187"/>
      <c r="B72" s="819"/>
      <c r="C72" s="768" t="str">
        <f>IF(ROSTER!D$8="","",ROSTER!D$8)</f>
        <v/>
      </c>
      <c r="D72" s="769"/>
      <c r="E72" s="770"/>
      <c r="F72" s="723"/>
      <c r="G72" s="724"/>
      <c r="H72" s="723"/>
      <c r="I72" s="724"/>
      <c r="J72" s="847"/>
      <c r="K72" s="857"/>
      <c r="L72" s="849"/>
      <c r="M72" s="861"/>
      <c r="N72" s="862"/>
      <c r="O72" s="883" t="s">
        <v>14</v>
      </c>
      <c r="P72" s="884"/>
      <c r="Q72" s="857"/>
      <c r="R72" s="849"/>
      <c r="S72" s="861"/>
      <c r="T72" s="850"/>
      <c r="U72" s="883"/>
      <c r="V72" s="884"/>
      <c r="W72" s="847"/>
      <c r="X72" s="847"/>
      <c r="Y72" s="721"/>
      <c r="Z72" s="803"/>
      <c r="AA72" s="857"/>
      <c r="AB72" s="858"/>
      <c r="AC72" s="893"/>
      <c r="AD72" s="862"/>
      <c r="AE72" s="820"/>
      <c r="AF72" s="821"/>
      <c r="AG72" s="857"/>
      <c r="AH72" s="849"/>
      <c r="AI72" s="861"/>
      <c r="AJ72" s="862"/>
      <c r="AK72" s="820"/>
      <c r="AL72" s="821"/>
      <c r="AM72" s="857"/>
      <c r="AN72" s="858"/>
      <c r="AO72" s="861"/>
      <c r="AP72" s="862"/>
      <c r="AQ72" s="820"/>
      <c r="AR72" s="821"/>
      <c r="AS72" s="857"/>
      <c r="AT72" s="858"/>
      <c r="AU72" s="861"/>
      <c r="AV72" s="862"/>
      <c r="AW72" s="820"/>
      <c r="AX72" s="821"/>
      <c r="AY72" s="857"/>
      <c r="AZ72" s="858"/>
      <c r="BA72" s="861"/>
      <c r="BB72" s="862"/>
      <c r="BC72" s="820"/>
      <c r="BD72" s="821"/>
      <c r="BE72" s="721"/>
      <c r="BF72" s="722"/>
      <c r="BG72" s="861"/>
      <c r="BH72" s="862"/>
      <c r="BI72" s="820"/>
      <c r="BJ72" s="821"/>
      <c r="BK72" s="787"/>
      <c r="BL72" s="788"/>
      <c r="BM72" s="789"/>
      <c r="BN72" s="187"/>
      <c r="BO72" s="187"/>
    </row>
    <row r="73" spans="1:67" ht="24.95" customHeight="1">
      <c r="A73" s="116"/>
      <c r="B73" s="818" t="str">
        <f>IF(ROSTER!B10="","",ROSTER!B10)</f>
        <v/>
      </c>
      <c r="C73" s="771" t="str">
        <f>IF(ROSTER!C$10="","",ROSTER!C$10)</f>
        <v/>
      </c>
      <c r="D73" s="772"/>
      <c r="E73" s="773"/>
      <c r="F73" s="727">
        <f>F11</f>
        <v>0</v>
      </c>
      <c r="G73" s="728"/>
      <c r="H73" s="727">
        <f>IF(F11=0,0,H11/F11%)</f>
        <v>0</v>
      </c>
      <c r="I73" s="728"/>
      <c r="J73" s="852">
        <f>IF(F11=0,0,J11/F11)</f>
        <v>0</v>
      </c>
      <c r="K73" s="721">
        <f>IF($F11=0,0,K11/$F11)</f>
        <v>0</v>
      </c>
      <c r="L73" s="722"/>
      <c r="M73" s="719">
        <f>IF($F11=0,0,M11/$F11)</f>
        <v>0</v>
      </c>
      <c r="N73" s="720"/>
      <c r="O73" s="801">
        <f>M73+K73</f>
        <v>0</v>
      </c>
      <c r="P73" s="802"/>
      <c r="Q73" s="721">
        <f>IF($F11=0,0,Q11/$F11)</f>
        <v>0</v>
      </c>
      <c r="R73" s="722"/>
      <c r="S73" s="719">
        <f>IF($F11=0,0,S11/$F11)</f>
        <v>0</v>
      </c>
      <c r="T73" s="803"/>
      <c r="U73" s="801">
        <f>IF($F11=0,0,U11/$F11)</f>
        <v>0</v>
      </c>
      <c r="V73" s="802"/>
      <c r="W73" s="748">
        <f>IF(F11=0,0,W11/F11)</f>
        <v>0</v>
      </c>
      <c r="X73" s="748">
        <f>IF(F11=0,0,X11/F11)</f>
        <v>0</v>
      </c>
      <c r="Y73" s="721">
        <f>IF(F11=0,0,Y11/F11)</f>
        <v>0</v>
      </c>
      <c r="Z73" s="803"/>
      <c r="AA73" s="721">
        <f>IF($F11=0,0,AA11/$F11)</f>
        <v>0</v>
      </c>
      <c r="AB73" s="722"/>
      <c r="AC73" s="800">
        <f>IF($F11=0,0,AC11/$F11)</f>
        <v>0</v>
      </c>
      <c r="AD73" s="720"/>
      <c r="AE73" s="736">
        <f>IF(AA73=0,0,(AC73/AA73)*100)</f>
        <v>0</v>
      </c>
      <c r="AF73" s="737"/>
      <c r="AG73" s="721">
        <f>IF($F11=0,0,AG11/$F11)</f>
        <v>0</v>
      </c>
      <c r="AH73" s="722"/>
      <c r="AI73" s="719">
        <f>IF($F11=0,0,AI11/$F11)</f>
        <v>0</v>
      </c>
      <c r="AJ73" s="720"/>
      <c r="AK73" s="736">
        <f>IF(AG73=0,0,(AI73/AG73)*100)</f>
        <v>0</v>
      </c>
      <c r="AL73" s="737"/>
      <c r="AM73" s="721">
        <f>IF($F11=0,0,AM11/$F11)</f>
        <v>0</v>
      </c>
      <c r="AN73" s="722"/>
      <c r="AO73" s="719">
        <f>IF($F11=0,0,AO11/$F11)</f>
        <v>0</v>
      </c>
      <c r="AP73" s="720"/>
      <c r="AQ73" s="736">
        <f>IF(AM73=0,0,(AO73/AM73)*100)</f>
        <v>0</v>
      </c>
      <c r="AR73" s="737"/>
      <c r="AS73" s="721">
        <f>AA73+AG73+AM73</f>
        <v>0</v>
      </c>
      <c r="AT73" s="722"/>
      <c r="AU73" s="719">
        <f>AC73+AI73+AO73</f>
        <v>0</v>
      </c>
      <c r="AV73" s="720"/>
      <c r="AW73" s="736">
        <f>IF(AS73=0,0,(AU73/AS73)*100)</f>
        <v>0</v>
      </c>
      <c r="AX73" s="737"/>
      <c r="AY73" s="721">
        <f>IF($F11=0,0,AY11/$F11)</f>
        <v>0</v>
      </c>
      <c r="AZ73" s="722"/>
      <c r="BA73" s="719">
        <f>IF($F11=0,0,BA11/$F11)</f>
        <v>0</v>
      </c>
      <c r="BB73" s="720"/>
      <c r="BC73" s="736">
        <f>IF(AY73=0,0,(BA73/AY73)*100)</f>
        <v>0</v>
      </c>
      <c r="BD73" s="737"/>
      <c r="BE73" s="721">
        <f>AA73+AG73+AM73+AY73</f>
        <v>0</v>
      </c>
      <c r="BF73" s="722"/>
      <c r="BG73" s="719">
        <f>AC73+AI73+AO73+BA73</f>
        <v>0</v>
      </c>
      <c r="BH73" s="720"/>
      <c r="BI73" s="736">
        <f>IF(BE73=0,0,(BG73/BE73)*100)</f>
        <v>0</v>
      </c>
      <c r="BJ73" s="737"/>
      <c r="BK73" s="703">
        <f>(AC73*2)+(AI73*2)+(AO73*3)+BA73</f>
        <v>0</v>
      </c>
      <c r="BL73" s="704"/>
      <c r="BM73" s="705"/>
      <c r="BN73" s="116"/>
      <c r="BO73" s="116"/>
    </row>
    <row r="74" spans="1:67" ht="24.95" customHeight="1">
      <c r="A74" s="116"/>
      <c r="B74" s="819"/>
      <c r="C74" s="768" t="str">
        <f>IF(ROSTER!D$10="","",ROSTER!D$10)</f>
        <v/>
      </c>
      <c r="D74" s="769"/>
      <c r="E74" s="770"/>
      <c r="F74" s="723"/>
      <c r="G74" s="724"/>
      <c r="H74" s="725"/>
      <c r="I74" s="726"/>
      <c r="J74" s="847"/>
      <c r="K74" s="721"/>
      <c r="L74" s="722"/>
      <c r="M74" s="719"/>
      <c r="N74" s="720"/>
      <c r="O74" s="801" t="s">
        <v>14</v>
      </c>
      <c r="P74" s="802"/>
      <c r="Q74" s="721"/>
      <c r="R74" s="722"/>
      <c r="S74" s="719"/>
      <c r="T74" s="803"/>
      <c r="U74" s="801"/>
      <c r="V74" s="802"/>
      <c r="W74" s="748"/>
      <c r="X74" s="748"/>
      <c r="Y74" s="721"/>
      <c r="Z74" s="803"/>
      <c r="AA74" s="721"/>
      <c r="AB74" s="722"/>
      <c r="AC74" s="800"/>
      <c r="AD74" s="720"/>
      <c r="AE74" s="736"/>
      <c r="AF74" s="737"/>
      <c r="AG74" s="721"/>
      <c r="AH74" s="722"/>
      <c r="AI74" s="719"/>
      <c r="AJ74" s="720"/>
      <c r="AK74" s="736"/>
      <c r="AL74" s="737"/>
      <c r="AM74" s="721"/>
      <c r="AN74" s="722"/>
      <c r="AO74" s="719"/>
      <c r="AP74" s="720"/>
      <c r="AQ74" s="736"/>
      <c r="AR74" s="737"/>
      <c r="AS74" s="721"/>
      <c r="AT74" s="722"/>
      <c r="AU74" s="719"/>
      <c r="AV74" s="720"/>
      <c r="AW74" s="736"/>
      <c r="AX74" s="737"/>
      <c r="AY74" s="721"/>
      <c r="AZ74" s="722"/>
      <c r="BA74" s="719"/>
      <c r="BB74" s="720"/>
      <c r="BC74" s="736"/>
      <c r="BD74" s="737"/>
      <c r="BE74" s="721"/>
      <c r="BF74" s="722"/>
      <c r="BG74" s="719"/>
      <c r="BH74" s="720"/>
      <c r="BI74" s="736"/>
      <c r="BJ74" s="737"/>
      <c r="BK74" s="703"/>
      <c r="BL74" s="704"/>
      <c r="BM74" s="705"/>
      <c r="BN74" s="116"/>
      <c r="BO74" s="116"/>
    </row>
    <row r="75" spans="1:67" ht="24.95" customHeight="1">
      <c r="A75" s="116"/>
      <c r="B75" s="818" t="str">
        <f>IF(ROSTER!B12="","",ROSTER!B12)</f>
        <v/>
      </c>
      <c r="C75" s="771" t="str">
        <f>IF(ROSTER!C$12="","",ROSTER!C$12)</f>
        <v/>
      </c>
      <c r="D75" s="772"/>
      <c r="E75" s="773"/>
      <c r="F75" s="729">
        <f>F13</f>
        <v>0</v>
      </c>
      <c r="G75" s="730"/>
      <c r="H75" s="727">
        <f>IF(F13=0,0,H13/F13%)</f>
        <v>0</v>
      </c>
      <c r="I75" s="728"/>
      <c r="J75" s="748">
        <f>IF(F13=0,0,J13/F13)</f>
        <v>0</v>
      </c>
      <c r="K75" s="721">
        <f>IF($F13=0,0,K13/$F13)</f>
        <v>0</v>
      </c>
      <c r="L75" s="722"/>
      <c r="M75" s="719">
        <f>IF($F13=0,0,M13/$F13)</f>
        <v>0</v>
      </c>
      <c r="N75" s="720"/>
      <c r="O75" s="801">
        <f>M75+K75</f>
        <v>0</v>
      </c>
      <c r="P75" s="802"/>
      <c r="Q75" s="721">
        <f>IF($F13=0,0,Q13/$F13)</f>
        <v>0</v>
      </c>
      <c r="R75" s="722"/>
      <c r="S75" s="719">
        <f>IF($F13=0,0,S13/$F13)</f>
        <v>0</v>
      </c>
      <c r="T75" s="803"/>
      <c r="U75" s="801">
        <f>IF($F13=0,0,U13/$F13)</f>
        <v>0</v>
      </c>
      <c r="V75" s="802"/>
      <c r="W75" s="748">
        <f>IF(F13=0,0,W13/F13)</f>
        <v>0</v>
      </c>
      <c r="X75" s="748">
        <f>IF(F13=0,0,X13/F13)</f>
        <v>0</v>
      </c>
      <c r="Y75" s="721">
        <f>IF(F13=0,0,Y13/F13)</f>
        <v>0</v>
      </c>
      <c r="Z75" s="803"/>
      <c r="AA75" s="721">
        <f>IF($F13=0,0,AA13/$F13)</f>
        <v>0</v>
      </c>
      <c r="AB75" s="722"/>
      <c r="AC75" s="800">
        <f>IF($F13=0,0,AC13/$F13)</f>
        <v>0</v>
      </c>
      <c r="AD75" s="720"/>
      <c r="AE75" s="736">
        <f>IF(AA75=0,0,(AC75/AA75)*100)</f>
        <v>0</v>
      </c>
      <c r="AF75" s="737"/>
      <c r="AG75" s="721">
        <f>IF($F13=0,0,AG13/$F13)</f>
        <v>0</v>
      </c>
      <c r="AH75" s="722"/>
      <c r="AI75" s="719">
        <f>IF($F13=0,0,AI13/$F13)</f>
        <v>0</v>
      </c>
      <c r="AJ75" s="720"/>
      <c r="AK75" s="736">
        <f>IF(AG75=0,0,(AI75/AG75)*100)</f>
        <v>0</v>
      </c>
      <c r="AL75" s="737"/>
      <c r="AM75" s="721">
        <f>IF($F13=0,0,AM13/$F13)</f>
        <v>0</v>
      </c>
      <c r="AN75" s="722"/>
      <c r="AO75" s="719">
        <f>IF($F13=0,0,AO13/$F13)</f>
        <v>0</v>
      </c>
      <c r="AP75" s="720"/>
      <c r="AQ75" s="736">
        <f>IF(AM75=0,0,(AO75/AM75)*100)</f>
        <v>0</v>
      </c>
      <c r="AR75" s="737"/>
      <c r="AS75" s="721">
        <f>AA75+AG75+AM75</f>
        <v>0</v>
      </c>
      <c r="AT75" s="722"/>
      <c r="AU75" s="719">
        <f>AC75+AI75+AO75</f>
        <v>0</v>
      </c>
      <c r="AV75" s="720"/>
      <c r="AW75" s="736">
        <f>IF(AS75=0,0,(AU75/AS75)*100)</f>
        <v>0</v>
      </c>
      <c r="AX75" s="737"/>
      <c r="AY75" s="721">
        <f>IF($F13=0,0,AY13/$F13)</f>
        <v>0</v>
      </c>
      <c r="AZ75" s="722"/>
      <c r="BA75" s="719">
        <f>IF($F13=0,0,BA13/$F13)</f>
        <v>0</v>
      </c>
      <c r="BB75" s="720"/>
      <c r="BC75" s="736">
        <f>IF(AY75=0,0,(BA75/AY75)*100)</f>
        <v>0</v>
      </c>
      <c r="BD75" s="737"/>
      <c r="BE75" s="721">
        <f>AA75+AG75+AM75+AY75</f>
        <v>0</v>
      </c>
      <c r="BF75" s="722"/>
      <c r="BG75" s="719">
        <f>AC75+AI75+AO75+BA75</f>
        <v>0</v>
      </c>
      <c r="BH75" s="720"/>
      <c r="BI75" s="736">
        <f>IF(BE75=0,0,(BG75/BE75)*100)</f>
        <v>0</v>
      </c>
      <c r="BJ75" s="737"/>
      <c r="BK75" s="703">
        <f>(AC75*2)+(AI75*2)+(AO75*3)+BA75</f>
        <v>0</v>
      </c>
      <c r="BL75" s="704"/>
      <c r="BM75" s="705"/>
      <c r="BN75" s="116"/>
      <c r="BO75" s="116"/>
    </row>
    <row r="76" spans="1:67" ht="24.95" customHeight="1">
      <c r="A76" s="116"/>
      <c r="B76" s="819"/>
      <c r="C76" s="768" t="str">
        <f>IF(ROSTER!D$12="","",ROSTER!D$12)</f>
        <v/>
      </c>
      <c r="D76" s="769"/>
      <c r="E76" s="770"/>
      <c r="F76" s="729"/>
      <c r="G76" s="730"/>
      <c r="H76" s="725"/>
      <c r="I76" s="726"/>
      <c r="J76" s="748"/>
      <c r="K76" s="721"/>
      <c r="L76" s="722"/>
      <c r="M76" s="719"/>
      <c r="N76" s="720"/>
      <c r="O76" s="801" t="s">
        <v>14</v>
      </c>
      <c r="P76" s="802"/>
      <c r="Q76" s="721"/>
      <c r="R76" s="722"/>
      <c r="S76" s="719"/>
      <c r="T76" s="803"/>
      <c r="U76" s="801"/>
      <c r="V76" s="802"/>
      <c r="W76" s="748"/>
      <c r="X76" s="748"/>
      <c r="Y76" s="721"/>
      <c r="Z76" s="803"/>
      <c r="AA76" s="721"/>
      <c r="AB76" s="722"/>
      <c r="AC76" s="800"/>
      <c r="AD76" s="720"/>
      <c r="AE76" s="736"/>
      <c r="AF76" s="737"/>
      <c r="AG76" s="721"/>
      <c r="AH76" s="722"/>
      <c r="AI76" s="719"/>
      <c r="AJ76" s="720"/>
      <c r="AK76" s="736"/>
      <c r="AL76" s="737"/>
      <c r="AM76" s="721"/>
      <c r="AN76" s="722"/>
      <c r="AO76" s="719"/>
      <c r="AP76" s="720"/>
      <c r="AQ76" s="736"/>
      <c r="AR76" s="737"/>
      <c r="AS76" s="721"/>
      <c r="AT76" s="722"/>
      <c r="AU76" s="719"/>
      <c r="AV76" s="720"/>
      <c r="AW76" s="736"/>
      <c r="AX76" s="737"/>
      <c r="AY76" s="721"/>
      <c r="AZ76" s="722"/>
      <c r="BA76" s="719"/>
      <c r="BB76" s="720"/>
      <c r="BC76" s="736"/>
      <c r="BD76" s="737"/>
      <c r="BE76" s="721"/>
      <c r="BF76" s="722"/>
      <c r="BG76" s="719"/>
      <c r="BH76" s="720"/>
      <c r="BI76" s="736"/>
      <c r="BJ76" s="737"/>
      <c r="BK76" s="703"/>
      <c r="BL76" s="704"/>
      <c r="BM76" s="705"/>
      <c r="BN76" s="116"/>
      <c r="BO76" s="116"/>
    </row>
    <row r="77" spans="1:67" ht="24.95" customHeight="1">
      <c r="A77" s="116"/>
      <c r="B77" s="818" t="str">
        <f>IF(ROSTER!B14="","",ROSTER!B14)</f>
        <v/>
      </c>
      <c r="C77" s="771" t="str">
        <f>IF(ROSTER!C$14="","",ROSTER!C$14)</f>
        <v/>
      </c>
      <c r="D77" s="772"/>
      <c r="E77" s="773"/>
      <c r="F77" s="729">
        <f>F15</f>
        <v>0</v>
      </c>
      <c r="G77" s="730"/>
      <c r="H77" s="727">
        <f>IF(F15=0,0,H15/F15%)</f>
        <v>0</v>
      </c>
      <c r="I77" s="728"/>
      <c r="J77" s="748">
        <f>IF(F15=0,0,J15/F15)</f>
        <v>0</v>
      </c>
      <c r="K77" s="721">
        <f>IF($F15=0,0,K15/$F15)</f>
        <v>0</v>
      </c>
      <c r="L77" s="722"/>
      <c r="M77" s="719">
        <f>IF($F15=0,0,M15/$F15)</f>
        <v>0</v>
      </c>
      <c r="N77" s="720"/>
      <c r="O77" s="801">
        <f>M77+K77</f>
        <v>0</v>
      </c>
      <c r="P77" s="802"/>
      <c r="Q77" s="721">
        <f>IF($F15=0,0,Q15/$F15)</f>
        <v>0</v>
      </c>
      <c r="R77" s="722"/>
      <c r="S77" s="719">
        <f>IF($F15=0,0,S15/$F15)</f>
        <v>0</v>
      </c>
      <c r="T77" s="803"/>
      <c r="U77" s="801">
        <f>IF($F15=0,0,U15/$F15)</f>
        <v>0</v>
      </c>
      <c r="V77" s="802"/>
      <c r="W77" s="748">
        <f>IF(F15=0,0,W15/F15)</f>
        <v>0</v>
      </c>
      <c r="X77" s="748">
        <f>IF(F15=0,0,X15/F15)</f>
        <v>0</v>
      </c>
      <c r="Y77" s="721">
        <f>IF(F15=0,0,Y15/F15)</f>
        <v>0</v>
      </c>
      <c r="Z77" s="803"/>
      <c r="AA77" s="721">
        <f>IF($F15=0,0,AA15/$F15)</f>
        <v>0</v>
      </c>
      <c r="AB77" s="722"/>
      <c r="AC77" s="800">
        <f>IF($F15=0,0,AC15/$F15)</f>
        <v>0</v>
      </c>
      <c r="AD77" s="720"/>
      <c r="AE77" s="736">
        <f>IF(AA77=0,0,(AC77/AA77)*100)</f>
        <v>0</v>
      </c>
      <c r="AF77" s="737"/>
      <c r="AG77" s="721">
        <f>IF($F15=0,0,AG15/$F15)</f>
        <v>0</v>
      </c>
      <c r="AH77" s="722"/>
      <c r="AI77" s="719">
        <f>IF($F15=0,0,AI15/$F15)</f>
        <v>0</v>
      </c>
      <c r="AJ77" s="720"/>
      <c r="AK77" s="736">
        <f>IF(AG77=0,0,(AI77/AG77)*100)</f>
        <v>0</v>
      </c>
      <c r="AL77" s="737"/>
      <c r="AM77" s="721">
        <f>IF($F15=0,0,AM15/$F15)</f>
        <v>0</v>
      </c>
      <c r="AN77" s="722"/>
      <c r="AO77" s="719">
        <f>IF($F15=0,0,AO15/$F15)</f>
        <v>0</v>
      </c>
      <c r="AP77" s="720"/>
      <c r="AQ77" s="736">
        <f>IF(AM77=0,0,(AO77/AM77)*100)</f>
        <v>0</v>
      </c>
      <c r="AR77" s="737"/>
      <c r="AS77" s="721">
        <f>AA77+AG77+AM77</f>
        <v>0</v>
      </c>
      <c r="AT77" s="722"/>
      <c r="AU77" s="719">
        <f>AC77+AI77+AO77</f>
        <v>0</v>
      </c>
      <c r="AV77" s="720"/>
      <c r="AW77" s="736">
        <f>IF(AS77=0,0,(AU77/AS77)*100)</f>
        <v>0</v>
      </c>
      <c r="AX77" s="737"/>
      <c r="AY77" s="721">
        <f>IF($F15=0,0,AY15/$F15)</f>
        <v>0</v>
      </c>
      <c r="AZ77" s="722"/>
      <c r="BA77" s="719">
        <f>IF($F15=0,0,BA15/$F15)</f>
        <v>0</v>
      </c>
      <c r="BB77" s="720"/>
      <c r="BC77" s="736">
        <f>IF(AY77=0,0,(BA77/AY77)*100)</f>
        <v>0</v>
      </c>
      <c r="BD77" s="737"/>
      <c r="BE77" s="721">
        <f>AA77+AG77+AM77+AY77</f>
        <v>0</v>
      </c>
      <c r="BF77" s="722"/>
      <c r="BG77" s="719">
        <f>AC77+AI77+AO77+BA77</f>
        <v>0</v>
      </c>
      <c r="BH77" s="720"/>
      <c r="BI77" s="736">
        <f>IF(BE77=0,0,(BG77/BE77)*100)</f>
        <v>0</v>
      </c>
      <c r="BJ77" s="737"/>
      <c r="BK77" s="703">
        <f>(AC77*2)+(AI77*2)+(AO77*3)+BA77</f>
        <v>0</v>
      </c>
      <c r="BL77" s="704"/>
      <c r="BM77" s="705"/>
      <c r="BN77" s="116"/>
      <c r="BO77" s="116"/>
    </row>
    <row r="78" spans="1:67" ht="24.95" customHeight="1">
      <c r="A78" s="116"/>
      <c r="B78" s="819"/>
      <c r="C78" s="768" t="str">
        <f>IF(ROSTER!D$14="","",ROSTER!D$14)</f>
        <v/>
      </c>
      <c r="D78" s="769"/>
      <c r="E78" s="770"/>
      <c r="F78" s="729"/>
      <c r="G78" s="730"/>
      <c r="H78" s="725"/>
      <c r="I78" s="726"/>
      <c r="J78" s="748"/>
      <c r="K78" s="721"/>
      <c r="L78" s="722"/>
      <c r="M78" s="719"/>
      <c r="N78" s="720"/>
      <c r="O78" s="801" t="s">
        <v>14</v>
      </c>
      <c r="P78" s="802"/>
      <c r="Q78" s="721"/>
      <c r="R78" s="722"/>
      <c r="S78" s="719"/>
      <c r="T78" s="803"/>
      <c r="U78" s="801"/>
      <c r="V78" s="802"/>
      <c r="W78" s="748"/>
      <c r="X78" s="748"/>
      <c r="Y78" s="721"/>
      <c r="Z78" s="803"/>
      <c r="AA78" s="721"/>
      <c r="AB78" s="722"/>
      <c r="AC78" s="800"/>
      <c r="AD78" s="720"/>
      <c r="AE78" s="736"/>
      <c r="AF78" s="737"/>
      <c r="AG78" s="721"/>
      <c r="AH78" s="722"/>
      <c r="AI78" s="719"/>
      <c r="AJ78" s="720"/>
      <c r="AK78" s="736"/>
      <c r="AL78" s="737"/>
      <c r="AM78" s="721"/>
      <c r="AN78" s="722"/>
      <c r="AO78" s="719"/>
      <c r="AP78" s="720"/>
      <c r="AQ78" s="736"/>
      <c r="AR78" s="737"/>
      <c r="AS78" s="721"/>
      <c r="AT78" s="722"/>
      <c r="AU78" s="719"/>
      <c r="AV78" s="720"/>
      <c r="AW78" s="736"/>
      <c r="AX78" s="737"/>
      <c r="AY78" s="721"/>
      <c r="AZ78" s="722"/>
      <c r="BA78" s="719"/>
      <c r="BB78" s="720"/>
      <c r="BC78" s="736"/>
      <c r="BD78" s="737"/>
      <c r="BE78" s="721"/>
      <c r="BF78" s="722"/>
      <c r="BG78" s="719"/>
      <c r="BH78" s="720"/>
      <c r="BI78" s="736"/>
      <c r="BJ78" s="737"/>
      <c r="BK78" s="703"/>
      <c r="BL78" s="704"/>
      <c r="BM78" s="705"/>
      <c r="BN78" s="116"/>
      <c r="BO78" s="116"/>
    </row>
    <row r="79" spans="1:67" ht="24.95" customHeight="1">
      <c r="A79" s="116"/>
      <c r="B79" s="818" t="str">
        <f>IF(ROSTER!B16="","",ROSTER!B16)</f>
        <v/>
      </c>
      <c r="C79" s="771" t="str">
        <f>IF(ROSTER!C$16="","",ROSTER!C$16)</f>
        <v/>
      </c>
      <c r="D79" s="772"/>
      <c r="E79" s="773"/>
      <c r="F79" s="729">
        <f>F17</f>
        <v>0</v>
      </c>
      <c r="G79" s="730"/>
      <c r="H79" s="727">
        <f>IF(F17=0,0,H17/F17%)</f>
        <v>0</v>
      </c>
      <c r="I79" s="728"/>
      <c r="J79" s="748">
        <f>IF(F17=0,0,J17/F17)</f>
        <v>0</v>
      </c>
      <c r="K79" s="721">
        <f>IF($F17=0,0,K17/$F17)</f>
        <v>0</v>
      </c>
      <c r="L79" s="722"/>
      <c r="M79" s="719">
        <f>IF($F17=0,0,M17/$F17)</f>
        <v>0</v>
      </c>
      <c r="N79" s="720"/>
      <c r="O79" s="801">
        <f>M79+K79</f>
        <v>0</v>
      </c>
      <c r="P79" s="802"/>
      <c r="Q79" s="721">
        <f>IF($F17=0,0,Q17/$F17)</f>
        <v>0</v>
      </c>
      <c r="R79" s="722"/>
      <c r="S79" s="719">
        <f>IF($F17=0,0,S17/$F17)</f>
        <v>0</v>
      </c>
      <c r="T79" s="803"/>
      <c r="U79" s="801">
        <f>IF($F17=0,0,U17/$F17)</f>
        <v>0</v>
      </c>
      <c r="V79" s="802"/>
      <c r="W79" s="748">
        <f>IF(F17=0,0,W17/F17)</f>
        <v>0</v>
      </c>
      <c r="X79" s="748">
        <f>IF(F17=0,0,X17/F17)</f>
        <v>0</v>
      </c>
      <c r="Y79" s="721">
        <f>IF(F17=0,0,Y17/F17)</f>
        <v>0</v>
      </c>
      <c r="Z79" s="803"/>
      <c r="AA79" s="721">
        <f>IF($F17=0,0,AA17/$F17)</f>
        <v>0</v>
      </c>
      <c r="AB79" s="722"/>
      <c r="AC79" s="800">
        <f>IF($F17=0,0,AC17/$F17)</f>
        <v>0</v>
      </c>
      <c r="AD79" s="720"/>
      <c r="AE79" s="736">
        <f>IF(AA79=0,0,(AC79/AA79)*100)</f>
        <v>0</v>
      </c>
      <c r="AF79" s="737"/>
      <c r="AG79" s="721">
        <f>IF($F17=0,0,AG17/$F17)</f>
        <v>0</v>
      </c>
      <c r="AH79" s="722"/>
      <c r="AI79" s="719">
        <f>IF($F17=0,0,AI17/$F17)</f>
        <v>0</v>
      </c>
      <c r="AJ79" s="720"/>
      <c r="AK79" s="736">
        <f>IF(AG79=0,0,(AI79/AG79)*100)</f>
        <v>0</v>
      </c>
      <c r="AL79" s="737"/>
      <c r="AM79" s="721">
        <f>IF($F17=0,0,AM17/$F17)</f>
        <v>0</v>
      </c>
      <c r="AN79" s="722"/>
      <c r="AO79" s="719">
        <f>IF($F17=0,0,AO17/$F17)</f>
        <v>0</v>
      </c>
      <c r="AP79" s="720"/>
      <c r="AQ79" s="736">
        <f>IF(AM79=0,0,(AO79/AM79)*100)</f>
        <v>0</v>
      </c>
      <c r="AR79" s="737"/>
      <c r="AS79" s="721">
        <f>AA79+AG79+AM79</f>
        <v>0</v>
      </c>
      <c r="AT79" s="722"/>
      <c r="AU79" s="719">
        <f>AC79+AI79+AO79</f>
        <v>0</v>
      </c>
      <c r="AV79" s="720"/>
      <c r="AW79" s="736">
        <f>IF(AS79=0,0,(AU79/AS79)*100)</f>
        <v>0</v>
      </c>
      <c r="AX79" s="737"/>
      <c r="AY79" s="721">
        <f>IF($F17=0,0,AY17/$F17)</f>
        <v>0</v>
      </c>
      <c r="AZ79" s="722"/>
      <c r="BA79" s="719">
        <f>IF($F17=0,0,BA17/$F17)</f>
        <v>0</v>
      </c>
      <c r="BB79" s="720"/>
      <c r="BC79" s="736">
        <f>IF(AY79=0,0,(BA79/AY79)*100)</f>
        <v>0</v>
      </c>
      <c r="BD79" s="737"/>
      <c r="BE79" s="721">
        <f>AA79+AG79+AM79+AY79</f>
        <v>0</v>
      </c>
      <c r="BF79" s="722"/>
      <c r="BG79" s="719">
        <f>AC79+AI79+AO79+BA79</f>
        <v>0</v>
      </c>
      <c r="BH79" s="720"/>
      <c r="BI79" s="736">
        <f>IF(BE79=0,0,(BG79/BE79)*100)</f>
        <v>0</v>
      </c>
      <c r="BJ79" s="737"/>
      <c r="BK79" s="703">
        <f>(AC79*2)+(AI79*2)+(AO79*3)+BA79</f>
        <v>0</v>
      </c>
      <c r="BL79" s="704"/>
      <c r="BM79" s="705"/>
      <c r="BN79" s="116"/>
      <c r="BO79" s="116"/>
    </row>
    <row r="80" spans="1:67" ht="24.95" customHeight="1">
      <c r="A80" s="116"/>
      <c r="B80" s="819"/>
      <c r="C80" s="768" t="str">
        <f>IF(ROSTER!D$16="","",ROSTER!D$16)</f>
        <v/>
      </c>
      <c r="D80" s="769"/>
      <c r="E80" s="770"/>
      <c r="F80" s="729"/>
      <c r="G80" s="730"/>
      <c r="H80" s="725"/>
      <c r="I80" s="726"/>
      <c r="J80" s="748"/>
      <c r="K80" s="721"/>
      <c r="L80" s="722"/>
      <c r="M80" s="719"/>
      <c r="N80" s="720"/>
      <c r="O80" s="801" t="s">
        <v>14</v>
      </c>
      <c r="P80" s="802"/>
      <c r="Q80" s="721"/>
      <c r="R80" s="722"/>
      <c r="S80" s="719"/>
      <c r="T80" s="803"/>
      <c r="U80" s="801"/>
      <c r="V80" s="802"/>
      <c r="W80" s="748"/>
      <c r="X80" s="748"/>
      <c r="Y80" s="721"/>
      <c r="Z80" s="803"/>
      <c r="AA80" s="721"/>
      <c r="AB80" s="722"/>
      <c r="AC80" s="800"/>
      <c r="AD80" s="720"/>
      <c r="AE80" s="736"/>
      <c r="AF80" s="737"/>
      <c r="AG80" s="721"/>
      <c r="AH80" s="722"/>
      <c r="AI80" s="719"/>
      <c r="AJ80" s="720"/>
      <c r="AK80" s="736"/>
      <c r="AL80" s="737"/>
      <c r="AM80" s="721"/>
      <c r="AN80" s="722"/>
      <c r="AO80" s="719"/>
      <c r="AP80" s="720"/>
      <c r="AQ80" s="736"/>
      <c r="AR80" s="737"/>
      <c r="AS80" s="721"/>
      <c r="AT80" s="722"/>
      <c r="AU80" s="719"/>
      <c r="AV80" s="720"/>
      <c r="AW80" s="736"/>
      <c r="AX80" s="737"/>
      <c r="AY80" s="721"/>
      <c r="AZ80" s="722"/>
      <c r="BA80" s="719"/>
      <c r="BB80" s="720"/>
      <c r="BC80" s="736"/>
      <c r="BD80" s="737"/>
      <c r="BE80" s="721"/>
      <c r="BF80" s="722"/>
      <c r="BG80" s="719"/>
      <c r="BH80" s="720"/>
      <c r="BI80" s="736"/>
      <c r="BJ80" s="737"/>
      <c r="BK80" s="703"/>
      <c r="BL80" s="704"/>
      <c r="BM80" s="705"/>
      <c r="BN80" s="116"/>
      <c r="BO80" s="116"/>
    </row>
    <row r="81" spans="1:67" ht="24.95" customHeight="1">
      <c r="A81" s="116"/>
      <c r="B81" s="818" t="str">
        <f>IF(ROSTER!B18="","",ROSTER!B18)</f>
        <v/>
      </c>
      <c r="C81" s="771" t="str">
        <f>IF(ROSTER!C$18="","",ROSTER!C$18)</f>
        <v/>
      </c>
      <c r="D81" s="772"/>
      <c r="E81" s="773"/>
      <c r="F81" s="729">
        <f>F19</f>
        <v>0</v>
      </c>
      <c r="G81" s="730"/>
      <c r="H81" s="727">
        <f>IF(F19=0,0,H19/F19%)</f>
        <v>0</v>
      </c>
      <c r="I81" s="728"/>
      <c r="J81" s="748">
        <f>IF(F19=0,0,J19/F19)</f>
        <v>0</v>
      </c>
      <c r="K81" s="721">
        <f>IF($F19=0,0,K19/$F19)</f>
        <v>0</v>
      </c>
      <c r="L81" s="722"/>
      <c r="M81" s="719">
        <f>IF($F19=0,0,M19/$F19)</f>
        <v>0</v>
      </c>
      <c r="N81" s="720"/>
      <c r="O81" s="801">
        <f>M81+K81</f>
        <v>0</v>
      </c>
      <c r="P81" s="802"/>
      <c r="Q81" s="721">
        <f>IF($F19=0,0,Q19/$F19)</f>
        <v>0</v>
      </c>
      <c r="R81" s="722"/>
      <c r="S81" s="719">
        <f>IF($F19=0,0,S19/$F19)</f>
        <v>0</v>
      </c>
      <c r="T81" s="803"/>
      <c r="U81" s="801">
        <f>IF($F19=0,0,U19/$F19)</f>
        <v>0</v>
      </c>
      <c r="V81" s="802"/>
      <c r="W81" s="748">
        <f>IF(F19=0,0,W19/F19)</f>
        <v>0</v>
      </c>
      <c r="X81" s="748">
        <f>IF(F19=0,0,X19/F19)</f>
        <v>0</v>
      </c>
      <c r="Y81" s="721">
        <f>IF(F19=0,0,Y19/F19)</f>
        <v>0</v>
      </c>
      <c r="Z81" s="803"/>
      <c r="AA81" s="721">
        <f>IF($F19=0,0,AA19/$F19)</f>
        <v>0</v>
      </c>
      <c r="AB81" s="722"/>
      <c r="AC81" s="800">
        <f>IF($F19=0,0,AC19/$F19)</f>
        <v>0</v>
      </c>
      <c r="AD81" s="720"/>
      <c r="AE81" s="736">
        <f>IF(AA81=0,0,(AC81/AA81)*100)</f>
        <v>0</v>
      </c>
      <c r="AF81" s="737"/>
      <c r="AG81" s="721">
        <f>IF($F19=0,0,AG19/$F19)</f>
        <v>0</v>
      </c>
      <c r="AH81" s="722"/>
      <c r="AI81" s="719">
        <f>IF($F19=0,0,AI19/$F19)</f>
        <v>0</v>
      </c>
      <c r="AJ81" s="720"/>
      <c r="AK81" s="736">
        <f>IF(AG81=0,0,(AI81/AG81)*100)</f>
        <v>0</v>
      </c>
      <c r="AL81" s="737"/>
      <c r="AM81" s="721">
        <f>IF($F19=0,0,AM19/$F19)</f>
        <v>0</v>
      </c>
      <c r="AN81" s="722"/>
      <c r="AO81" s="719">
        <f>IF($F19=0,0,AO19/$F19)</f>
        <v>0</v>
      </c>
      <c r="AP81" s="720"/>
      <c r="AQ81" s="736">
        <f>IF(AM81=0,0,(AO81/AM81)*100)</f>
        <v>0</v>
      </c>
      <c r="AR81" s="737"/>
      <c r="AS81" s="721">
        <f>AA81+AG81+AM81</f>
        <v>0</v>
      </c>
      <c r="AT81" s="722"/>
      <c r="AU81" s="719">
        <f>AC81+AI81+AO81</f>
        <v>0</v>
      </c>
      <c r="AV81" s="720"/>
      <c r="AW81" s="736">
        <f>IF(AS81=0,0,(AU81/AS81)*100)</f>
        <v>0</v>
      </c>
      <c r="AX81" s="737"/>
      <c r="AY81" s="721">
        <f>IF($F19=0,0,AY19/$F19)</f>
        <v>0</v>
      </c>
      <c r="AZ81" s="722"/>
      <c r="BA81" s="719">
        <f>IF($F19=0,0,BA19/$F19)</f>
        <v>0</v>
      </c>
      <c r="BB81" s="720"/>
      <c r="BC81" s="736">
        <f>IF(AY81=0,0,(BA81/AY81)*100)</f>
        <v>0</v>
      </c>
      <c r="BD81" s="737"/>
      <c r="BE81" s="721">
        <f>AA81+AG81+AM81+AY81</f>
        <v>0</v>
      </c>
      <c r="BF81" s="722"/>
      <c r="BG81" s="719">
        <f>AC81+AI81+AO81+BA81</f>
        <v>0</v>
      </c>
      <c r="BH81" s="720"/>
      <c r="BI81" s="736">
        <f>IF(BE81=0,0,(BG81/BE81)*100)</f>
        <v>0</v>
      </c>
      <c r="BJ81" s="737"/>
      <c r="BK81" s="703">
        <f>(AC81*2)+(AI81*2)+(AO81*3)+BA81</f>
        <v>0</v>
      </c>
      <c r="BL81" s="704"/>
      <c r="BM81" s="705"/>
      <c r="BN81" s="116"/>
      <c r="BO81" s="116"/>
    </row>
    <row r="82" spans="1:67" ht="24.95" customHeight="1">
      <c r="A82" s="116"/>
      <c r="B82" s="819"/>
      <c r="C82" s="768" t="str">
        <f>IF(ROSTER!D$18="","",ROSTER!D$18)</f>
        <v/>
      </c>
      <c r="D82" s="769"/>
      <c r="E82" s="770"/>
      <c r="F82" s="729"/>
      <c r="G82" s="730"/>
      <c r="H82" s="725"/>
      <c r="I82" s="726"/>
      <c r="J82" s="748"/>
      <c r="K82" s="721"/>
      <c r="L82" s="722"/>
      <c r="M82" s="719"/>
      <c r="N82" s="720"/>
      <c r="O82" s="801" t="s">
        <v>14</v>
      </c>
      <c r="P82" s="802"/>
      <c r="Q82" s="721"/>
      <c r="R82" s="722"/>
      <c r="S82" s="719"/>
      <c r="T82" s="803"/>
      <c r="U82" s="801"/>
      <c r="V82" s="802"/>
      <c r="W82" s="748"/>
      <c r="X82" s="748"/>
      <c r="Y82" s="721"/>
      <c r="Z82" s="803"/>
      <c r="AA82" s="721"/>
      <c r="AB82" s="722"/>
      <c r="AC82" s="800"/>
      <c r="AD82" s="720"/>
      <c r="AE82" s="736"/>
      <c r="AF82" s="737"/>
      <c r="AG82" s="721"/>
      <c r="AH82" s="722"/>
      <c r="AI82" s="719"/>
      <c r="AJ82" s="720"/>
      <c r="AK82" s="736"/>
      <c r="AL82" s="737"/>
      <c r="AM82" s="721"/>
      <c r="AN82" s="722"/>
      <c r="AO82" s="719"/>
      <c r="AP82" s="720"/>
      <c r="AQ82" s="736"/>
      <c r="AR82" s="737"/>
      <c r="AS82" s="721"/>
      <c r="AT82" s="722"/>
      <c r="AU82" s="719"/>
      <c r="AV82" s="720"/>
      <c r="AW82" s="736"/>
      <c r="AX82" s="737"/>
      <c r="AY82" s="721"/>
      <c r="AZ82" s="722"/>
      <c r="BA82" s="719"/>
      <c r="BB82" s="720"/>
      <c r="BC82" s="736"/>
      <c r="BD82" s="737"/>
      <c r="BE82" s="721"/>
      <c r="BF82" s="722"/>
      <c r="BG82" s="719"/>
      <c r="BH82" s="720"/>
      <c r="BI82" s="736"/>
      <c r="BJ82" s="737"/>
      <c r="BK82" s="703"/>
      <c r="BL82" s="704"/>
      <c r="BM82" s="705"/>
      <c r="BN82" s="116"/>
      <c r="BO82" s="116"/>
    </row>
    <row r="83" spans="1:67" ht="24.95" customHeight="1">
      <c r="A83" s="116"/>
      <c r="B83" s="818" t="str">
        <f>IF(ROSTER!B20="","",ROSTER!B20)</f>
        <v/>
      </c>
      <c r="C83" s="771" t="str">
        <f>IF(ROSTER!C$20="","",ROSTER!C$20)</f>
        <v/>
      </c>
      <c r="D83" s="772"/>
      <c r="E83" s="773"/>
      <c r="F83" s="729">
        <f>F21</f>
        <v>0</v>
      </c>
      <c r="G83" s="730"/>
      <c r="H83" s="727">
        <f>IF(F21=0,0,H21/F21%)</f>
        <v>0</v>
      </c>
      <c r="I83" s="728"/>
      <c r="J83" s="748">
        <f>IF(F21=0,0,J21/F21)</f>
        <v>0</v>
      </c>
      <c r="K83" s="721">
        <f>IF($F21=0,0,K21/$F21)</f>
        <v>0</v>
      </c>
      <c r="L83" s="722"/>
      <c r="M83" s="719">
        <f>IF($F21=0,0,M21/$F21)</f>
        <v>0</v>
      </c>
      <c r="N83" s="720"/>
      <c r="O83" s="801">
        <f>M83+K83</f>
        <v>0</v>
      </c>
      <c r="P83" s="802"/>
      <c r="Q83" s="721">
        <f>IF($F21=0,0,Q21/$F21)</f>
        <v>0</v>
      </c>
      <c r="R83" s="722"/>
      <c r="S83" s="719">
        <f>IF($F21=0,0,S21/$F21)</f>
        <v>0</v>
      </c>
      <c r="T83" s="803"/>
      <c r="U83" s="801">
        <f>IF($F21=0,0,U21/$F21)</f>
        <v>0</v>
      </c>
      <c r="V83" s="802"/>
      <c r="W83" s="748">
        <f>IF(F21=0,0,W21/F21)</f>
        <v>0</v>
      </c>
      <c r="X83" s="748">
        <f>IF(F21=0,0,X21/F21)</f>
        <v>0</v>
      </c>
      <c r="Y83" s="721">
        <f>IF(F21=0,0,Y21/F21)</f>
        <v>0</v>
      </c>
      <c r="Z83" s="803"/>
      <c r="AA83" s="721">
        <f>IF($F21=0,0,AA21/$F21)</f>
        <v>0</v>
      </c>
      <c r="AB83" s="722"/>
      <c r="AC83" s="800">
        <f>IF($F21=0,0,AC21/$F21)</f>
        <v>0</v>
      </c>
      <c r="AD83" s="720"/>
      <c r="AE83" s="736">
        <f>IF(AA83=0,0,(AC83/AA83)*100)</f>
        <v>0</v>
      </c>
      <c r="AF83" s="737"/>
      <c r="AG83" s="721">
        <f>IF($F21=0,0,AG21/$F21)</f>
        <v>0</v>
      </c>
      <c r="AH83" s="722"/>
      <c r="AI83" s="719">
        <f>IF($F21=0,0,AI21/$F21)</f>
        <v>0</v>
      </c>
      <c r="AJ83" s="720"/>
      <c r="AK83" s="736">
        <f>IF(AG83=0,0,(AI83/AG83)*100)</f>
        <v>0</v>
      </c>
      <c r="AL83" s="737"/>
      <c r="AM83" s="721">
        <f>IF($F21=0,0,AM21/$F21)</f>
        <v>0</v>
      </c>
      <c r="AN83" s="722"/>
      <c r="AO83" s="719">
        <f>IF($F21=0,0,AO21/$F21)</f>
        <v>0</v>
      </c>
      <c r="AP83" s="720"/>
      <c r="AQ83" s="736">
        <f>IF(AM83=0,0,(AO83/AM83)*100)</f>
        <v>0</v>
      </c>
      <c r="AR83" s="737"/>
      <c r="AS83" s="721">
        <f>AA83+AG83+AM83</f>
        <v>0</v>
      </c>
      <c r="AT83" s="722"/>
      <c r="AU83" s="719">
        <f>AC83+AI83+AO83</f>
        <v>0</v>
      </c>
      <c r="AV83" s="720"/>
      <c r="AW83" s="736">
        <f>IF(AS83=0,0,(AU83/AS83)*100)</f>
        <v>0</v>
      </c>
      <c r="AX83" s="737"/>
      <c r="AY83" s="721">
        <f>IF($F21=0,0,AY21/$F21)</f>
        <v>0</v>
      </c>
      <c r="AZ83" s="722"/>
      <c r="BA83" s="719">
        <f>IF($F21=0,0,BA21/$F21)</f>
        <v>0</v>
      </c>
      <c r="BB83" s="720"/>
      <c r="BC83" s="736">
        <f>IF(AY83=0,0,(BA83/AY83)*100)</f>
        <v>0</v>
      </c>
      <c r="BD83" s="737"/>
      <c r="BE83" s="721">
        <f>AA83+AG83+AM83+AY83</f>
        <v>0</v>
      </c>
      <c r="BF83" s="722"/>
      <c r="BG83" s="719">
        <f>AC83+AI83+AO83+BA83</f>
        <v>0</v>
      </c>
      <c r="BH83" s="720"/>
      <c r="BI83" s="736">
        <f>IF(BE83=0,0,(BG83/BE83)*100)</f>
        <v>0</v>
      </c>
      <c r="BJ83" s="737"/>
      <c r="BK83" s="703">
        <f>(AC83*2)+(AI83*2)+(AO83*3)+BA83</f>
        <v>0</v>
      </c>
      <c r="BL83" s="704"/>
      <c r="BM83" s="705"/>
      <c r="BN83" s="116"/>
      <c r="BO83" s="116"/>
    </row>
    <row r="84" spans="1:67" ht="24.95" customHeight="1">
      <c r="A84" s="116"/>
      <c r="B84" s="819"/>
      <c r="C84" s="768" t="str">
        <f>IF(ROSTER!D$20="","",ROSTER!D$20)</f>
        <v/>
      </c>
      <c r="D84" s="769"/>
      <c r="E84" s="770"/>
      <c r="F84" s="729"/>
      <c r="G84" s="730"/>
      <c r="H84" s="725"/>
      <c r="I84" s="726"/>
      <c r="J84" s="748"/>
      <c r="K84" s="721"/>
      <c r="L84" s="722"/>
      <c r="M84" s="719"/>
      <c r="N84" s="720"/>
      <c r="O84" s="801" t="s">
        <v>14</v>
      </c>
      <c r="P84" s="802"/>
      <c r="Q84" s="721"/>
      <c r="R84" s="722"/>
      <c r="S84" s="719"/>
      <c r="T84" s="803"/>
      <c r="U84" s="801"/>
      <c r="V84" s="802"/>
      <c r="W84" s="748"/>
      <c r="X84" s="748"/>
      <c r="Y84" s="721"/>
      <c r="Z84" s="803"/>
      <c r="AA84" s="721"/>
      <c r="AB84" s="722"/>
      <c r="AC84" s="800"/>
      <c r="AD84" s="720"/>
      <c r="AE84" s="736"/>
      <c r="AF84" s="737"/>
      <c r="AG84" s="721"/>
      <c r="AH84" s="722"/>
      <c r="AI84" s="719"/>
      <c r="AJ84" s="720"/>
      <c r="AK84" s="736"/>
      <c r="AL84" s="737"/>
      <c r="AM84" s="721"/>
      <c r="AN84" s="722"/>
      <c r="AO84" s="719"/>
      <c r="AP84" s="720"/>
      <c r="AQ84" s="736"/>
      <c r="AR84" s="737"/>
      <c r="AS84" s="721"/>
      <c r="AT84" s="722"/>
      <c r="AU84" s="719"/>
      <c r="AV84" s="720"/>
      <c r="AW84" s="736"/>
      <c r="AX84" s="737"/>
      <c r="AY84" s="721"/>
      <c r="AZ84" s="722"/>
      <c r="BA84" s="719"/>
      <c r="BB84" s="720"/>
      <c r="BC84" s="736"/>
      <c r="BD84" s="737"/>
      <c r="BE84" s="721"/>
      <c r="BF84" s="722"/>
      <c r="BG84" s="719"/>
      <c r="BH84" s="720"/>
      <c r="BI84" s="736"/>
      <c r="BJ84" s="737"/>
      <c r="BK84" s="703"/>
      <c r="BL84" s="704"/>
      <c r="BM84" s="705"/>
      <c r="BN84" s="116"/>
      <c r="BO84" s="116"/>
    </row>
    <row r="85" spans="1:67" ht="24.95" customHeight="1">
      <c r="A85" s="116"/>
      <c r="B85" s="818" t="str">
        <f>IF(ROSTER!B22="","",ROSTER!B22)</f>
        <v/>
      </c>
      <c r="C85" s="771" t="str">
        <f>IF(ROSTER!C$22="","",ROSTER!C$22)</f>
        <v/>
      </c>
      <c r="D85" s="772"/>
      <c r="E85" s="773"/>
      <c r="F85" s="729">
        <f>F23</f>
        <v>0</v>
      </c>
      <c r="G85" s="730"/>
      <c r="H85" s="727">
        <f>IF(F23=0,0,H23/F23%)</f>
        <v>0</v>
      </c>
      <c r="I85" s="728"/>
      <c r="J85" s="748">
        <f>IF(F23=0,0,J23/F23)</f>
        <v>0</v>
      </c>
      <c r="K85" s="721">
        <f>IF($F23=0,0,K23/$F23)</f>
        <v>0</v>
      </c>
      <c r="L85" s="722"/>
      <c r="M85" s="719">
        <f>IF($F23=0,0,M23/$F23)</f>
        <v>0</v>
      </c>
      <c r="N85" s="720"/>
      <c r="O85" s="801">
        <f>M85+K85</f>
        <v>0</v>
      </c>
      <c r="P85" s="802"/>
      <c r="Q85" s="721">
        <f>IF($F23=0,0,Q23/$F23)</f>
        <v>0</v>
      </c>
      <c r="R85" s="722"/>
      <c r="S85" s="719">
        <f>IF($F23=0,0,S23/$F23)</f>
        <v>0</v>
      </c>
      <c r="T85" s="803"/>
      <c r="U85" s="801">
        <f>IF($F23=0,0,U23/$F23)</f>
        <v>0</v>
      </c>
      <c r="V85" s="802"/>
      <c r="W85" s="748">
        <f>IF(F23=0,0,W23/F23)</f>
        <v>0</v>
      </c>
      <c r="X85" s="748">
        <f>IF(F23=0,0,X23/F23)</f>
        <v>0</v>
      </c>
      <c r="Y85" s="721">
        <f>IF(F23=0,0,Y23/F23)</f>
        <v>0</v>
      </c>
      <c r="Z85" s="803"/>
      <c r="AA85" s="721">
        <f>IF($F23=0,0,AA23/$F23)</f>
        <v>0</v>
      </c>
      <c r="AB85" s="722"/>
      <c r="AC85" s="800">
        <f>IF($F23=0,0,AC23/$F23)</f>
        <v>0</v>
      </c>
      <c r="AD85" s="720"/>
      <c r="AE85" s="736">
        <f>IF(AA85=0,0,(AC85/AA85)*100)</f>
        <v>0</v>
      </c>
      <c r="AF85" s="737"/>
      <c r="AG85" s="721">
        <f>IF($F23=0,0,AG23/$F23)</f>
        <v>0</v>
      </c>
      <c r="AH85" s="722"/>
      <c r="AI85" s="719">
        <f>IF($F23=0,0,AI23/$F23)</f>
        <v>0</v>
      </c>
      <c r="AJ85" s="720"/>
      <c r="AK85" s="736">
        <f>IF(AG85=0,0,(AI85/AG85)*100)</f>
        <v>0</v>
      </c>
      <c r="AL85" s="737"/>
      <c r="AM85" s="721">
        <f>IF($F23=0,0,AM23/$F23)</f>
        <v>0</v>
      </c>
      <c r="AN85" s="722"/>
      <c r="AO85" s="719">
        <f>IF($F23=0,0,AO23/$F23)</f>
        <v>0</v>
      </c>
      <c r="AP85" s="720"/>
      <c r="AQ85" s="736">
        <f>IF(AM85=0,0,(AO85/AM85)*100)</f>
        <v>0</v>
      </c>
      <c r="AR85" s="737"/>
      <c r="AS85" s="721">
        <f>AA85+AG85+AM85</f>
        <v>0</v>
      </c>
      <c r="AT85" s="722"/>
      <c r="AU85" s="719">
        <f>AC85+AI85+AO85</f>
        <v>0</v>
      </c>
      <c r="AV85" s="720"/>
      <c r="AW85" s="736">
        <f>IF(AS85=0,0,(AU85/AS85)*100)</f>
        <v>0</v>
      </c>
      <c r="AX85" s="737"/>
      <c r="AY85" s="721">
        <f>IF($F23=0,0,AY23/$F23)</f>
        <v>0</v>
      </c>
      <c r="AZ85" s="722"/>
      <c r="BA85" s="719">
        <f>IF($F23=0,0,BA23/$F23)</f>
        <v>0</v>
      </c>
      <c r="BB85" s="720"/>
      <c r="BC85" s="736">
        <f>IF(AY85=0,0,(BA85/AY85)*100)</f>
        <v>0</v>
      </c>
      <c r="BD85" s="737"/>
      <c r="BE85" s="721">
        <f>AA85+AG85+AM85+AY85</f>
        <v>0</v>
      </c>
      <c r="BF85" s="722"/>
      <c r="BG85" s="719">
        <f>AC85+AI85+AO85+BA85</f>
        <v>0</v>
      </c>
      <c r="BH85" s="720"/>
      <c r="BI85" s="736">
        <f>IF(BE85=0,0,(BG85/BE85)*100)</f>
        <v>0</v>
      </c>
      <c r="BJ85" s="737"/>
      <c r="BK85" s="703">
        <f>(AC85*2)+(AI85*2)+(AO85*3)+BA85</f>
        <v>0</v>
      </c>
      <c r="BL85" s="704"/>
      <c r="BM85" s="705"/>
      <c r="BN85" s="116"/>
      <c r="BO85" s="116"/>
    </row>
    <row r="86" spans="1:67" ht="24.95" customHeight="1">
      <c r="A86" s="116"/>
      <c r="B86" s="819"/>
      <c r="C86" s="768" t="str">
        <f>IF(ROSTER!D$22="","",ROSTER!D$22)</f>
        <v/>
      </c>
      <c r="D86" s="769"/>
      <c r="E86" s="770"/>
      <c r="F86" s="729"/>
      <c r="G86" s="730"/>
      <c r="H86" s="725"/>
      <c r="I86" s="726"/>
      <c r="J86" s="748"/>
      <c r="K86" s="721"/>
      <c r="L86" s="722"/>
      <c r="M86" s="719"/>
      <c r="N86" s="720"/>
      <c r="O86" s="801" t="s">
        <v>14</v>
      </c>
      <c r="P86" s="802"/>
      <c r="Q86" s="721"/>
      <c r="R86" s="722"/>
      <c r="S86" s="719"/>
      <c r="T86" s="803"/>
      <c r="U86" s="801"/>
      <c r="V86" s="802"/>
      <c r="W86" s="748"/>
      <c r="X86" s="748"/>
      <c r="Y86" s="721"/>
      <c r="Z86" s="803"/>
      <c r="AA86" s="721"/>
      <c r="AB86" s="722"/>
      <c r="AC86" s="800"/>
      <c r="AD86" s="720"/>
      <c r="AE86" s="736"/>
      <c r="AF86" s="737"/>
      <c r="AG86" s="721"/>
      <c r="AH86" s="722"/>
      <c r="AI86" s="719"/>
      <c r="AJ86" s="720"/>
      <c r="AK86" s="736"/>
      <c r="AL86" s="737"/>
      <c r="AM86" s="721"/>
      <c r="AN86" s="722"/>
      <c r="AO86" s="719"/>
      <c r="AP86" s="720"/>
      <c r="AQ86" s="736"/>
      <c r="AR86" s="737"/>
      <c r="AS86" s="721"/>
      <c r="AT86" s="722"/>
      <c r="AU86" s="719"/>
      <c r="AV86" s="720"/>
      <c r="AW86" s="736"/>
      <c r="AX86" s="737"/>
      <c r="AY86" s="721"/>
      <c r="AZ86" s="722"/>
      <c r="BA86" s="719"/>
      <c r="BB86" s="720"/>
      <c r="BC86" s="736"/>
      <c r="BD86" s="737"/>
      <c r="BE86" s="721"/>
      <c r="BF86" s="722"/>
      <c r="BG86" s="719"/>
      <c r="BH86" s="720"/>
      <c r="BI86" s="736"/>
      <c r="BJ86" s="737"/>
      <c r="BK86" s="703"/>
      <c r="BL86" s="704"/>
      <c r="BM86" s="705"/>
      <c r="BN86" s="116"/>
      <c r="BO86" s="116"/>
    </row>
    <row r="87" spans="1:67" ht="24.95" customHeight="1">
      <c r="A87" s="116"/>
      <c r="B87" s="818" t="str">
        <f>IF(ROSTER!B24="","",ROSTER!B24)</f>
        <v/>
      </c>
      <c r="C87" s="771" t="str">
        <f>IF(ROSTER!C$24="","",ROSTER!C$24)</f>
        <v/>
      </c>
      <c r="D87" s="772"/>
      <c r="E87" s="773"/>
      <c r="F87" s="729">
        <f>F25</f>
        <v>0</v>
      </c>
      <c r="G87" s="730"/>
      <c r="H87" s="727">
        <f>IF(F25=0,0,H25/F25%)</f>
        <v>0</v>
      </c>
      <c r="I87" s="728"/>
      <c r="J87" s="748">
        <f>IF(F25=0,0,J25/F25)</f>
        <v>0</v>
      </c>
      <c r="K87" s="721">
        <f>IF($F25=0,0,K25/$F25)</f>
        <v>0</v>
      </c>
      <c r="L87" s="722"/>
      <c r="M87" s="719">
        <f>IF($F25=0,0,M25/$F25)</f>
        <v>0</v>
      </c>
      <c r="N87" s="720"/>
      <c r="O87" s="801">
        <f>M87+K87</f>
        <v>0</v>
      </c>
      <c r="P87" s="802"/>
      <c r="Q87" s="721">
        <f>IF($F25=0,0,Q25/$F25)</f>
        <v>0</v>
      </c>
      <c r="R87" s="722"/>
      <c r="S87" s="719">
        <f>IF($F25=0,0,S25/$F25)</f>
        <v>0</v>
      </c>
      <c r="T87" s="803"/>
      <c r="U87" s="801">
        <f>IF($F25=0,0,U25/$F25)</f>
        <v>0</v>
      </c>
      <c r="V87" s="802"/>
      <c r="W87" s="748">
        <f>IF(F25=0,0,W25/F25)</f>
        <v>0</v>
      </c>
      <c r="X87" s="748">
        <f>IF(F25=0,0,X25/F25)</f>
        <v>0</v>
      </c>
      <c r="Y87" s="721">
        <f>IF(F25=0,0,Y25/F25)</f>
        <v>0</v>
      </c>
      <c r="Z87" s="803"/>
      <c r="AA87" s="721">
        <f>IF($F25=0,0,AA25/$F25)</f>
        <v>0</v>
      </c>
      <c r="AB87" s="722"/>
      <c r="AC87" s="800">
        <f>IF($F25=0,0,AC25/$F25)</f>
        <v>0</v>
      </c>
      <c r="AD87" s="720"/>
      <c r="AE87" s="736">
        <f>IF(AA87=0,0,(AC87/AA87)*100)</f>
        <v>0</v>
      </c>
      <c r="AF87" s="737"/>
      <c r="AG87" s="721">
        <f>IF($F25=0,0,AG25/$F25)</f>
        <v>0</v>
      </c>
      <c r="AH87" s="722"/>
      <c r="AI87" s="719">
        <f>IF($F25=0,0,AI25/$F25)</f>
        <v>0</v>
      </c>
      <c r="AJ87" s="720"/>
      <c r="AK87" s="736">
        <f>IF(AG87=0,0,(AI87/AG87)*100)</f>
        <v>0</v>
      </c>
      <c r="AL87" s="737"/>
      <c r="AM87" s="721">
        <f>IF($F25=0,0,AM25/$F25)</f>
        <v>0</v>
      </c>
      <c r="AN87" s="722"/>
      <c r="AO87" s="719">
        <f>IF($F25=0,0,AO25/$F25)</f>
        <v>0</v>
      </c>
      <c r="AP87" s="720"/>
      <c r="AQ87" s="736">
        <f>IF(AM87=0,0,(AO87/AM87)*100)</f>
        <v>0</v>
      </c>
      <c r="AR87" s="737"/>
      <c r="AS87" s="721">
        <f>AA87+AG87+AM87</f>
        <v>0</v>
      </c>
      <c r="AT87" s="722"/>
      <c r="AU87" s="719">
        <f>AC87+AI87+AO87</f>
        <v>0</v>
      </c>
      <c r="AV87" s="720"/>
      <c r="AW87" s="736">
        <f>IF(AS87=0,0,(AU87/AS87)*100)</f>
        <v>0</v>
      </c>
      <c r="AX87" s="737"/>
      <c r="AY87" s="721">
        <f>IF($F25=0,0,AY25/$F25)</f>
        <v>0</v>
      </c>
      <c r="AZ87" s="722"/>
      <c r="BA87" s="719">
        <f>IF($F25=0,0,BA25/$F25)</f>
        <v>0</v>
      </c>
      <c r="BB87" s="720"/>
      <c r="BC87" s="736">
        <f>IF(AY87=0,0,(BA87/AY87)*100)</f>
        <v>0</v>
      </c>
      <c r="BD87" s="737"/>
      <c r="BE87" s="721">
        <f>AA87+AG87+AM87+AY87</f>
        <v>0</v>
      </c>
      <c r="BF87" s="722"/>
      <c r="BG87" s="719">
        <f>AC87+AI87+AO87+BA87</f>
        <v>0</v>
      </c>
      <c r="BH87" s="720"/>
      <c r="BI87" s="736">
        <f>IF(BE87=0,0,(BG87/BE87)*100)</f>
        <v>0</v>
      </c>
      <c r="BJ87" s="737"/>
      <c r="BK87" s="703">
        <f>(AC87*2)+(AI87*2)+(AO87*3)+BA87</f>
        <v>0</v>
      </c>
      <c r="BL87" s="704"/>
      <c r="BM87" s="705"/>
      <c r="BN87" s="116"/>
      <c r="BO87" s="116"/>
    </row>
    <row r="88" spans="1:67" ht="24.95" customHeight="1">
      <c r="A88" s="116"/>
      <c r="B88" s="819"/>
      <c r="C88" s="768" t="str">
        <f>IF(ROSTER!D$24="","",ROSTER!D$24)</f>
        <v/>
      </c>
      <c r="D88" s="769"/>
      <c r="E88" s="770"/>
      <c r="F88" s="729"/>
      <c r="G88" s="730"/>
      <c r="H88" s="725"/>
      <c r="I88" s="726"/>
      <c r="J88" s="748"/>
      <c r="K88" s="721"/>
      <c r="L88" s="722"/>
      <c r="M88" s="719"/>
      <c r="N88" s="720"/>
      <c r="O88" s="801" t="s">
        <v>14</v>
      </c>
      <c r="P88" s="802"/>
      <c r="Q88" s="721"/>
      <c r="R88" s="722"/>
      <c r="S88" s="719"/>
      <c r="T88" s="803"/>
      <c r="U88" s="801"/>
      <c r="V88" s="802"/>
      <c r="W88" s="748"/>
      <c r="X88" s="748"/>
      <c r="Y88" s="721"/>
      <c r="Z88" s="803"/>
      <c r="AA88" s="721"/>
      <c r="AB88" s="722"/>
      <c r="AC88" s="800"/>
      <c r="AD88" s="720"/>
      <c r="AE88" s="736"/>
      <c r="AF88" s="737"/>
      <c r="AG88" s="721"/>
      <c r="AH88" s="722"/>
      <c r="AI88" s="719"/>
      <c r="AJ88" s="720"/>
      <c r="AK88" s="736"/>
      <c r="AL88" s="737"/>
      <c r="AM88" s="721"/>
      <c r="AN88" s="722"/>
      <c r="AO88" s="719"/>
      <c r="AP88" s="720"/>
      <c r="AQ88" s="736"/>
      <c r="AR88" s="737"/>
      <c r="AS88" s="721"/>
      <c r="AT88" s="722"/>
      <c r="AU88" s="719"/>
      <c r="AV88" s="720"/>
      <c r="AW88" s="736"/>
      <c r="AX88" s="737"/>
      <c r="AY88" s="721"/>
      <c r="AZ88" s="722"/>
      <c r="BA88" s="719"/>
      <c r="BB88" s="720"/>
      <c r="BC88" s="736"/>
      <c r="BD88" s="737"/>
      <c r="BE88" s="721"/>
      <c r="BF88" s="722"/>
      <c r="BG88" s="719"/>
      <c r="BH88" s="720"/>
      <c r="BI88" s="736"/>
      <c r="BJ88" s="737"/>
      <c r="BK88" s="703"/>
      <c r="BL88" s="704"/>
      <c r="BM88" s="705"/>
      <c r="BN88" s="116"/>
      <c r="BO88" s="116"/>
    </row>
    <row r="89" spans="1:67" ht="24.95" customHeight="1">
      <c r="A89" s="116"/>
      <c r="B89" s="818" t="str">
        <f>IF(ROSTER!B26="","",ROSTER!B26)</f>
        <v/>
      </c>
      <c r="C89" s="771" t="str">
        <f>IF(ROSTER!C$26="","",ROSTER!C$26)</f>
        <v/>
      </c>
      <c r="D89" s="772"/>
      <c r="E89" s="773"/>
      <c r="F89" s="729">
        <f>F27</f>
        <v>0</v>
      </c>
      <c r="G89" s="730"/>
      <c r="H89" s="727">
        <f>IF(F27=0,0,H27/F27%)</f>
        <v>0</v>
      </c>
      <c r="I89" s="728"/>
      <c r="J89" s="748">
        <f>IF(F27=0,0,J27/F27)</f>
        <v>0</v>
      </c>
      <c r="K89" s="721">
        <f>IF($F27=0,0,K27/$F27)</f>
        <v>0</v>
      </c>
      <c r="L89" s="722"/>
      <c r="M89" s="719">
        <f>IF($F27=0,0,M27/$F27)</f>
        <v>0</v>
      </c>
      <c r="N89" s="720"/>
      <c r="O89" s="801">
        <f>M89+K89</f>
        <v>0</v>
      </c>
      <c r="P89" s="802"/>
      <c r="Q89" s="721">
        <f>IF($F27=0,0,Q27/$F27)</f>
        <v>0</v>
      </c>
      <c r="R89" s="722"/>
      <c r="S89" s="719">
        <f>IF($F27=0,0,S27/$F27)</f>
        <v>0</v>
      </c>
      <c r="T89" s="803"/>
      <c r="U89" s="801">
        <f>IF($F27=0,0,U27/$F27)</f>
        <v>0</v>
      </c>
      <c r="V89" s="802"/>
      <c r="W89" s="748">
        <f>IF(F27=0,0,W27/F27)</f>
        <v>0</v>
      </c>
      <c r="X89" s="748">
        <f>IF(F27=0,0,X27/F27)</f>
        <v>0</v>
      </c>
      <c r="Y89" s="721">
        <f>IF(F27=0,0,Y27/F27)</f>
        <v>0</v>
      </c>
      <c r="Z89" s="803"/>
      <c r="AA89" s="721">
        <f>IF($F27=0,0,AA27/$F27)</f>
        <v>0</v>
      </c>
      <c r="AB89" s="722"/>
      <c r="AC89" s="800">
        <f>IF($F27=0,0,AC27/$F27)</f>
        <v>0</v>
      </c>
      <c r="AD89" s="720"/>
      <c r="AE89" s="736">
        <f>IF(AA89=0,0,(AC89/AA89)*100)</f>
        <v>0</v>
      </c>
      <c r="AF89" s="737"/>
      <c r="AG89" s="721">
        <f>IF($F27=0,0,AG27/$F27)</f>
        <v>0</v>
      </c>
      <c r="AH89" s="722"/>
      <c r="AI89" s="719">
        <f>IF($F27=0,0,AI27/$F27)</f>
        <v>0</v>
      </c>
      <c r="AJ89" s="720"/>
      <c r="AK89" s="736">
        <f>IF(AG89=0,0,(AI89/AG89)*100)</f>
        <v>0</v>
      </c>
      <c r="AL89" s="737"/>
      <c r="AM89" s="721">
        <f>IF($F27=0,0,AM27/$F27)</f>
        <v>0</v>
      </c>
      <c r="AN89" s="722"/>
      <c r="AO89" s="719">
        <f>IF($F27=0,0,AO27/$F27)</f>
        <v>0</v>
      </c>
      <c r="AP89" s="720"/>
      <c r="AQ89" s="736">
        <f>IF(AM89=0,0,(AO89/AM89)*100)</f>
        <v>0</v>
      </c>
      <c r="AR89" s="737"/>
      <c r="AS89" s="721">
        <f>AA89+AG89+AM89</f>
        <v>0</v>
      </c>
      <c r="AT89" s="722"/>
      <c r="AU89" s="719">
        <f>AC89+AI89+AO89</f>
        <v>0</v>
      </c>
      <c r="AV89" s="720"/>
      <c r="AW89" s="736">
        <f>IF(AS89=0,0,(AU89/AS89)*100)</f>
        <v>0</v>
      </c>
      <c r="AX89" s="737"/>
      <c r="AY89" s="721">
        <f>IF($F27=0,0,AY27/$F27)</f>
        <v>0</v>
      </c>
      <c r="AZ89" s="722"/>
      <c r="BA89" s="719">
        <f>IF($F27=0,0,BA27/$F27)</f>
        <v>0</v>
      </c>
      <c r="BB89" s="720"/>
      <c r="BC89" s="736">
        <f>IF(AY89=0,0,(BA89/AY89)*100)</f>
        <v>0</v>
      </c>
      <c r="BD89" s="737"/>
      <c r="BE89" s="721">
        <f>AA89+AG89+AM89+AY89</f>
        <v>0</v>
      </c>
      <c r="BF89" s="722"/>
      <c r="BG89" s="719">
        <f>AC89+AI89+AO89+BA89</f>
        <v>0</v>
      </c>
      <c r="BH89" s="720"/>
      <c r="BI89" s="736">
        <f>IF(BE89=0,0,(BG89/BE89)*100)</f>
        <v>0</v>
      </c>
      <c r="BJ89" s="737"/>
      <c r="BK89" s="703">
        <f>(AC89*2)+(AI89*2)+(AO89*3)+BA89</f>
        <v>0</v>
      </c>
      <c r="BL89" s="704"/>
      <c r="BM89" s="705"/>
      <c r="BN89" s="116"/>
      <c r="BO89" s="116"/>
    </row>
    <row r="90" spans="1:67" ht="24.95" customHeight="1">
      <c r="A90" s="116"/>
      <c r="B90" s="819"/>
      <c r="C90" s="768" t="str">
        <f>IF(ROSTER!D$26="","",ROSTER!D$26)</f>
        <v/>
      </c>
      <c r="D90" s="769"/>
      <c r="E90" s="770"/>
      <c r="F90" s="729"/>
      <c r="G90" s="730"/>
      <c r="H90" s="725"/>
      <c r="I90" s="726"/>
      <c r="J90" s="748"/>
      <c r="K90" s="721"/>
      <c r="L90" s="722"/>
      <c r="M90" s="719"/>
      <c r="N90" s="720"/>
      <c r="O90" s="801" t="s">
        <v>14</v>
      </c>
      <c r="P90" s="802"/>
      <c r="Q90" s="721"/>
      <c r="R90" s="722"/>
      <c r="S90" s="719"/>
      <c r="T90" s="803"/>
      <c r="U90" s="801"/>
      <c r="V90" s="802"/>
      <c r="W90" s="748"/>
      <c r="X90" s="748"/>
      <c r="Y90" s="721"/>
      <c r="Z90" s="803"/>
      <c r="AA90" s="721"/>
      <c r="AB90" s="722"/>
      <c r="AC90" s="800"/>
      <c r="AD90" s="720"/>
      <c r="AE90" s="736"/>
      <c r="AF90" s="737"/>
      <c r="AG90" s="721"/>
      <c r="AH90" s="722"/>
      <c r="AI90" s="719"/>
      <c r="AJ90" s="720"/>
      <c r="AK90" s="736"/>
      <c r="AL90" s="737"/>
      <c r="AM90" s="721"/>
      <c r="AN90" s="722"/>
      <c r="AO90" s="719"/>
      <c r="AP90" s="720"/>
      <c r="AQ90" s="736"/>
      <c r="AR90" s="737"/>
      <c r="AS90" s="721"/>
      <c r="AT90" s="722"/>
      <c r="AU90" s="719"/>
      <c r="AV90" s="720"/>
      <c r="AW90" s="736"/>
      <c r="AX90" s="737"/>
      <c r="AY90" s="721"/>
      <c r="AZ90" s="722"/>
      <c r="BA90" s="719"/>
      <c r="BB90" s="720"/>
      <c r="BC90" s="736"/>
      <c r="BD90" s="737"/>
      <c r="BE90" s="721"/>
      <c r="BF90" s="722"/>
      <c r="BG90" s="719"/>
      <c r="BH90" s="720"/>
      <c r="BI90" s="736"/>
      <c r="BJ90" s="737"/>
      <c r="BK90" s="703"/>
      <c r="BL90" s="704"/>
      <c r="BM90" s="705"/>
      <c r="BN90" s="116"/>
      <c r="BO90" s="116"/>
    </row>
    <row r="91" spans="1:67" ht="24.95" customHeight="1">
      <c r="A91" s="116"/>
      <c r="B91" s="818" t="str">
        <f>IF(ROSTER!B28="","",ROSTER!B28)</f>
        <v/>
      </c>
      <c r="C91" s="771" t="str">
        <f>IF(ROSTER!C$28="","",ROSTER!C$28)</f>
        <v/>
      </c>
      <c r="D91" s="772"/>
      <c r="E91" s="773"/>
      <c r="F91" s="729">
        <f>F29</f>
        <v>0</v>
      </c>
      <c r="G91" s="730"/>
      <c r="H91" s="727">
        <f>IF(F29=0,0,H29/F29%)</f>
        <v>0</v>
      </c>
      <c r="I91" s="728"/>
      <c r="J91" s="748">
        <f>IF(F29=0,0,J29/F29)</f>
        <v>0</v>
      </c>
      <c r="K91" s="721">
        <f>IF($F29=0,0,K29/$F29)</f>
        <v>0</v>
      </c>
      <c r="L91" s="722"/>
      <c r="M91" s="719">
        <f>IF($F29=0,0,M29/$F29)</f>
        <v>0</v>
      </c>
      <c r="N91" s="720"/>
      <c r="O91" s="801">
        <f>M91+K91</f>
        <v>0</v>
      </c>
      <c r="P91" s="802"/>
      <c r="Q91" s="721">
        <f>IF($F29=0,0,Q29/$F29)</f>
        <v>0</v>
      </c>
      <c r="R91" s="722"/>
      <c r="S91" s="719">
        <f>IF($F29=0,0,S29/$F29)</f>
        <v>0</v>
      </c>
      <c r="T91" s="803"/>
      <c r="U91" s="801">
        <f>IF($F29=0,0,U29/$F29)</f>
        <v>0</v>
      </c>
      <c r="V91" s="802"/>
      <c r="W91" s="748">
        <f>IF(F29=0,0,W29/F29)</f>
        <v>0</v>
      </c>
      <c r="X91" s="748">
        <f>IF(F29=0,0,X29/F29)</f>
        <v>0</v>
      </c>
      <c r="Y91" s="721">
        <f>IF(F29=0,0,Y29/F29)</f>
        <v>0</v>
      </c>
      <c r="Z91" s="803"/>
      <c r="AA91" s="721">
        <f>IF($F29=0,0,AA29/$F29)</f>
        <v>0</v>
      </c>
      <c r="AB91" s="722"/>
      <c r="AC91" s="800">
        <f>IF($F29=0,0,AC29/$F29)</f>
        <v>0</v>
      </c>
      <c r="AD91" s="720"/>
      <c r="AE91" s="736">
        <f>IF(AA91=0,0,(AC91/AA91)*100)</f>
        <v>0</v>
      </c>
      <c r="AF91" s="737"/>
      <c r="AG91" s="721">
        <f>IF($F29=0,0,AG29/$F29)</f>
        <v>0</v>
      </c>
      <c r="AH91" s="722"/>
      <c r="AI91" s="719">
        <f>IF($F29=0,0,AI29/$F29)</f>
        <v>0</v>
      </c>
      <c r="AJ91" s="720"/>
      <c r="AK91" s="736">
        <f>IF(AG91=0,0,(AI91/AG91)*100)</f>
        <v>0</v>
      </c>
      <c r="AL91" s="737"/>
      <c r="AM91" s="721">
        <f>IF($F29=0,0,AM29/$F29)</f>
        <v>0</v>
      </c>
      <c r="AN91" s="722"/>
      <c r="AO91" s="719">
        <f>IF($F29=0,0,AO29/$F29)</f>
        <v>0</v>
      </c>
      <c r="AP91" s="720"/>
      <c r="AQ91" s="736">
        <f>IF(AM91=0,0,(AO91/AM91)*100)</f>
        <v>0</v>
      </c>
      <c r="AR91" s="737"/>
      <c r="AS91" s="721">
        <f>AA91+AG91+AM91</f>
        <v>0</v>
      </c>
      <c r="AT91" s="722"/>
      <c r="AU91" s="719">
        <f>AC91+AI91+AO91</f>
        <v>0</v>
      </c>
      <c r="AV91" s="720"/>
      <c r="AW91" s="736">
        <f>IF(AS91=0,0,(AU91/AS91)*100)</f>
        <v>0</v>
      </c>
      <c r="AX91" s="737"/>
      <c r="AY91" s="721">
        <f>IF($F29=0,0,AY29/$F29)</f>
        <v>0</v>
      </c>
      <c r="AZ91" s="722"/>
      <c r="BA91" s="719">
        <f>IF($F29=0,0,BA29/$F29)</f>
        <v>0</v>
      </c>
      <c r="BB91" s="720"/>
      <c r="BC91" s="736">
        <f>IF(AY91=0,0,(BA91/AY91)*100)</f>
        <v>0</v>
      </c>
      <c r="BD91" s="737"/>
      <c r="BE91" s="721">
        <f>AA91+AG91+AM91+AY91</f>
        <v>0</v>
      </c>
      <c r="BF91" s="722"/>
      <c r="BG91" s="719">
        <f>AC91+AI91+AO91+BA91</f>
        <v>0</v>
      </c>
      <c r="BH91" s="720"/>
      <c r="BI91" s="736">
        <f>IF(BE91=0,0,(BG91/BE91)*100)</f>
        <v>0</v>
      </c>
      <c r="BJ91" s="737"/>
      <c r="BK91" s="703">
        <f>(AC91*2)+(AI91*2)+(AO91*3)+BA91</f>
        <v>0</v>
      </c>
      <c r="BL91" s="704"/>
      <c r="BM91" s="705"/>
      <c r="BN91" s="116"/>
      <c r="BO91" s="116"/>
    </row>
    <row r="92" spans="1:67" ht="24.95" customHeight="1">
      <c r="A92" s="116"/>
      <c r="B92" s="819"/>
      <c r="C92" s="768" t="str">
        <f>IF(ROSTER!D$28="","",ROSTER!D$28)</f>
        <v/>
      </c>
      <c r="D92" s="769"/>
      <c r="E92" s="770"/>
      <c r="F92" s="729"/>
      <c r="G92" s="730"/>
      <c r="H92" s="725"/>
      <c r="I92" s="726"/>
      <c r="J92" s="748"/>
      <c r="K92" s="721"/>
      <c r="L92" s="722"/>
      <c r="M92" s="719"/>
      <c r="N92" s="720"/>
      <c r="O92" s="801" t="s">
        <v>14</v>
      </c>
      <c r="P92" s="802"/>
      <c r="Q92" s="721"/>
      <c r="R92" s="722"/>
      <c r="S92" s="719"/>
      <c r="T92" s="803"/>
      <c r="U92" s="801"/>
      <c r="V92" s="802"/>
      <c r="W92" s="748"/>
      <c r="X92" s="748"/>
      <c r="Y92" s="721"/>
      <c r="Z92" s="803"/>
      <c r="AA92" s="721"/>
      <c r="AB92" s="722"/>
      <c r="AC92" s="800"/>
      <c r="AD92" s="720"/>
      <c r="AE92" s="736"/>
      <c r="AF92" s="737"/>
      <c r="AG92" s="721"/>
      <c r="AH92" s="722"/>
      <c r="AI92" s="719"/>
      <c r="AJ92" s="720"/>
      <c r="AK92" s="736"/>
      <c r="AL92" s="737"/>
      <c r="AM92" s="721"/>
      <c r="AN92" s="722"/>
      <c r="AO92" s="719"/>
      <c r="AP92" s="720"/>
      <c r="AQ92" s="736"/>
      <c r="AR92" s="737"/>
      <c r="AS92" s="721"/>
      <c r="AT92" s="722"/>
      <c r="AU92" s="719"/>
      <c r="AV92" s="720"/>
      <c r="AW92" s="736"/>
      <c r="AX92" s="737"/>
      <c r="AY92" s="721"/>
      <c r="AZ92" s="722"/>
      <c r="BA92" s="719"/>
      <c r="BB92" s="720"/>
      <c r="BC92" s="736"/>
      <c r="BD92" s="737"/>
      <c r="BE92" s="721"/>
      <c r="BF92" s="722"/>
      <c r="BG92" s="719"/>
      <c r="BH92" s="720"/>
      <c r="BI92" s="736"/>
      <c r="BJ92" s="737"/>
      <c r="BK92" s="703"/>
      <c r="BL92" s="704"/>
      <c r="BM92" s="705"/>
      <c r="BN92" s="116"/>
      <c r="BO92" s="116"/>
    </row>
    <row r="93" spans="1:67" ht="24.95" customHeight="1">
      <c r="A93" s="116"/>
      <c r="B93" s="818" t="str">
        <f>IF(ROSTER!B30="","",ROSTER!B30)</f>
        <v/>
      </c>
      <c r="C93" s="771" t="str">
        <f>IF(ROSTER!C$30="","",ROSTER!C$30)</f>
        <v/>
      </c>
      <c r="D93" s="772"/>
      <c r="E93" s="773"/>
      <c r="F93" s="729">
        <f>F31</f>
        <v>0</v>
      </c>
      <c r="G93" s="730"/>
      <c r="H93" s="727">
        <f>IF(F31=0,0,H31/F31%)</f>
        <v>0</v>
      </c>
      <c r="I93" s="728"/>
      <c r="J93" s="748">
        <f>IF(F31=0,0,J31/F31)</f>
        <v>0</v>
      </c>
      <c r="K93" s="721">
        <f>IF($F31=0,0,K31/$F31)</f>
        <v>0</v>
      </c>
      <c r="L93" s="722"/>
      <c r="M93" s="719">
        <f>IF($F31=0,0,M31/$F31)</f>
        <v>0</v>
      </c>
      <c r="N93" s="720"/>
      <c r="O93" s="801">
        <f>M93+K93</f>
        <v>0</v>
      </c>
      <c r="P93" s="802"/>
      <c r="Q93" s="721">
        <f>IF($F31=0,0,Q31/$F31)</f>
        <v>0</v>
      </c>
      <c r="R93" s="722"/>
      <c r="S93" s="719">
        <f>IF($F31=0,0,S31/$F31)</f>
        <v>0</v>
      </c>
      <c r="T93" s="803"/>
      <c r="U93" s="801">
        <f>IF($F31=0,0,U31/$F31)</f>
        <v>0</v>
      </c>
      <c r="V93" s="802"/>
      <c r="W93" s="748">
        <f>IF(F31=0,0,W31/F31)</f>
        <v>0</v>
      </c>
      <c r="X93" s="748">
        <f>IF(F31=0,0,X31/F31)</f>
        <v>0</v>
      </c>
      <c r="Y93" s="721">
        <f>IF(F31=0,0,Y31/F31)</f>
        <v>0</v>
      </c>
      <c r="Z93" s="803"/>
      <c r="AA93" s="721">
        <f>IF($F31=0,0,AA31/$F31)</f>
        <v>0</v>
      </c>
      <c r="AB93" s="722"/>
      <c r="AC93" s="800">
        <f>IF($F31=0,0,AC31/$F31)</f>
        <v>0</v>
      </c>
      <c r="AD93" s="720"/>
      <c r="AE93" s="736">
        <f>IF(AA93=0,0,(AC93/AA93)*100)</f>
        <v>0</v>
      </c>
      <c r="AF93" s="737"/>
      <c r="AG93" s="721">
        <f>IF($F31=0,0,AG31/$F31)</f>
        <v>0</v>
      </c>
      <c r="AH93" s="722"/>
      <c r="AI93" s="719">
        <f>IF($F31=0,0,AI31/$F31)</f>
        <v>0</v>
      </c>
      <c r="AJ93" s="720"/>
      <c r="AK93" s="736">
        <f>IF(AG93=0,0,(AI93/AG93)*100)</f>
        <v>0</v>
      </c>
      <c r="AL93" s="737"/>
      <c r="AM93" s="721">
        <f>IF($F31=0,0,AM31/$F31)</f>
        <v>0</v>
      </c>
      <c r="AN93" s="722"/>
      <c r="AO93" s="719">
        <f>IF($F31=0,0,AO31/$F31)</f>
        <v>0</v>
      </c>
      <c r="AP93" s="720"/>
      <c r="AQ93" s="736">
        <f>IF(AM93=0,0,(AO93/AM93)*100)</f>
        <v>0</v>
      </c>
      <c r="AR93" s="737"/>
      <c r="AS93" s="721">
        <f>AA93+AG93+AM93</f>
        <v>0</v>
      </c>
      <c r="AT93" s="722"/>
      <c r="AU93" s="719">
        <f>AC93+AI93+AO93</f>
        <v>0</v>
      </c>
      <c r="AV93" s="720"/>
      <c r="AW93" s="736">
        <f>IF(AS93=0,0,(AU93/AS93)*100)</f>
        <v>0</v>
      </c>
      <c r="AX93" s="737"/>
      <c r="AY93" s="721">
        <f>IF($F31=0,0,AY31/$F31)</f>
        <v>0</v>
      </c>
      <c r="AZ93" s="722"/>
      <c r="BA93" s="719">
        <f>IF($F31=0,0,BA31/$F31)</f>
        <v>0</v>
      </c>
      <c r="BB93" s="720"/>
      <c r="BC93" s="736">
        <f>IF(AY93=0,0,(BA93/AY93)*100)</f>
        <v>0</v>
      </c>
      <c r="BD93" s="737"/>
      <c r="BE93" s="721">
        <f>AA93+AG93+AM93+AY93</f>
        <v>0</v>
      </c>
      <c r="BF93" s="722"/>
      <c r="BG93" s="719">
        <f>AC93+AI93+AO93+BA93</f>
        <v>0</v>
      </c>
      <c r="BH93" s="720"/>
      <c r="BI93" s="736">
        <f>IF(BE93=0,0,(BG93/BE93)*100)</f>
        <v>0</v>
      </c>
      <c r="BJ93" s="737"/>
      <c r="BK93" s="703">
        <f>(AC93*2)+(AI93*2)+(AO93*3)+BA93</f>
        <v>0</v>
      </c>
      <c r="BL93" s="704"/>
      <c r="BM93" s="705"/>
      <c r="BN93" s="116"/>
      <c r="BO93" s="116"/>
    </row>
    <row r="94" spans="1:67" ht="24.95" customHeight="1">
      <c r="A94" s="116"/>
      <c r="B94" s="819"/>
      <c r="C94" s="768" t="str">
        <f>IF(ROSTER!D$30="","",ROSTER!D$30)</f>
        <v/>
      </c>
      <c r="D94" s="769"/>
      <c r="E94" s="770"/>
      <c r="F94" s="729"/>
      <c r="G94" s="730"/>
      <c r="H94" s="725"/>
      <c r="I94" s="726"/>
      <c r="J94" s="748"/>
      <c r="K94" s="721"/>
      <c r="L94" s="722"/>
      <c r="M94" s="719"/>
      <c r="N94" s="720"/>
      <c r="O94" s="801" t="s">
        <v>14</v>
      </c>
      <c r="P94" s="802"/>
      <c r="Q94" s="721"/>
      <c r="R94" s="722"/>
      <c r="S94" s="719"/>
      <c r="T94" s="803"/>
      <c r="U94" s="801"/>
      <c r="V94" s="802"/>
      <c r="W94" s="748"/>
      <c r="X94" s="748"/>
      <c r="Y94" s="721"/>
      <c r="Z94" s="803"/>
      <c r="AA94" s="721"/>
      <c r="AB94" s="722"/>
      <c r="AC94" s="800"/>
      <c r="AD94" s="720"/>
      <c r="AE94" s="736"/>
      <c r="AF94" s="737"/>
      <c r="AG94" s="721"/>
      <c r="AH94" s="722"/>
      <c r="AI94" s="719"/>
      <c r="AJ94" s="720"/>
      <c r="AK94" s="736"/>
      <c r="AL94" s="737"/>
      <c r="AM94" s="721"/>
      <c r="AN94" s="722"/>
      <c r="AO94" s="719"/>
      <c r="AP94" s="720"/>
      <c r="AQ94" s="736"/>
      <c r="AR94" s="737"/>
      <c r="AS94" s="721"/>
      <c r="AT94" s="722"/>
      <c r="AU94" s="719"/>
      <c r="AV94" s="720"/>
      <c r="AW94" s="736"/>
      <c r="AX94" s="737"/>
      <c r="AY94" s="721"/>
      <c r="AZ94" s="722"/>
      <c r="BA94" s="719"/>
      <c r="BB94" s="720"/>
      <c r="BC94" s="736"/>
      <c r="BD94" s="737"/>
      <c r="BE94" s="721"/>
      <c r="BF94" s="722"/>
      <c r="BG94" s="719"/>
      <c r="BH94" s="720"/>
      <c r="BI94" s="736"/>
      <c r="BJ94" s="737"/>
      <c r="BK94" s="703"/>
      <c r="BL94" s="704"/>
      <c r="BM94" s="705"/>
      <c r="BN94" s="116"/>
      <c r="BO94" s="116"/>
    </row>
    <row r="95" spans="1:67" ht="24.95" customHeight="1">
      <c r="A95" s="116"/>
      <c r="B95" s="818" t="str">
        <f>IF(ROSTER!B32="","",ROSTER!B32)</f>
        <v/>
      </c>
      <c r="C95" s="771" t="str">
        <f>IF(ROSTER!C$32="","",ROSTER!C$32)</f>
        <v/>
      </c>
      <c r="D95" s="772"/>
      <c r="E95" s="773"/>
      <c r="F95" s="729">
        <f>F33</f>
        <v>0</v>
      </c>
      <c r="G95" s="730"/>
      <c r="H95" s="727">
        <f>IF(F33=0,0,H33/F33%)</f>
        <v>0</v>
      </c>
      <c r="I95" s="728"/>
      <c r="J95" s="748">
        <f>IF(F33=0,0,J33/F33)</f>
        <v>0</v>
      </c>
      <c r="K95" s="721">
        <f>IF($F33=0,0,K33/$F33)</f>
        <v>0</v>
      </c>
      <c r="L95" s="722"/>
      <c r="M95" s="719">
        <f>IF($F33=0,0,M33/$F33)</f>
        <v>0</v>
      </c>
      <c r="N95" s="720"/>
      <c r="O95" s="801">
        <f>M95+K95</f>
        <v>0</v>
      </c>
      <c r="P95" s="802"/>
      <c r="Q95" s="721">
        <f>IF($F33=0,0,Q33/$F33)</f>
        <v>0</v>
      </c>
      <c r="R95" s="722"/>
      <c r="S95" s="719">
        <f>IF($F33=0,0,S33/$F33)</f>
        <v>0</v>
      </c>
      <c r="T95" s="803"/>
      <c r="U95" s="801">
        <f>IF($F33=0,0,U33/$F33)</f>
        <v>0</v>
      </c>
      <c r="V95" s="802"/>
      <c r="W95" s="748">
        <f>IF(F33=0,0,W33/F33)</f>
        <v>0</v>
      </c>
      <c r="X95" s="748">
        <f>IF(F33=0,0,X33/F33)</f>
        <v>0</v>
      </c>
      <c r="Y95" s="721">
        <f>IF(F33=0,0,Y33/F33)</f>
        <v>0</v>
      </c>
      <c r="Z95" s="803"/>
      <c r="AA95" s="721">
        <f>IF($F33=0,0,AA33/$F33)</f>
        <v>0</v>
      </c>
      <c r="AB95" s="722"/>
      <c r="AC95" s="800">
        <f>IF($F33=0,0,AC33/$F33)</f>
        <v>0</v>
      </c>
      <c r="AD95" s="720"/>
      <c r="AE95" s="736">
        <f>IF(AA95=0,0,(AC95/AA95)*100)</f>
        <v>0</v>
      </c>
      <c r="AF95" s="737"/>
      <c r="AG95" s="721">
        <f>IF($F33=0,0,AG33/$F33)</f>
        <v>0</v>
      </c>
      <c r="AH95" s="722"/>
      <c r="AI95" s="719">
        <f>IF($F33=0,0,AI33/$F33)</f>
        <v>0</v>
      </c>
      <c r="AJ95" s="720"/>
      <c r="AK95" s="736">
        <f>IF(AG95=0,0,(AI95/AG95)*100)</f>
        <v>0</v>
      </c>
      <c r="AL95" s="737"/>
      <c r="AM95" s="721">
        <f>IF($F33=0,0,AM33/$F33)</f>
        <v>0</v>
      </c>
      <c r="AN95" s="722"/>
      <c r="AO95" s="719">
        <f>IF($F33=0,0,AO33/$F33)</f>
        <v>0</v>
      </c>
      <c r="AP95" s="720"/>
      <c r="AQ95" s="736">
        <f>IF(AM95=0,0,(AO95/AM95)*100)</f>
        <v>0</v>
      </c>
      <c r="AR95" s="737"/>
      <c r="AS95" s="721">
        <f>AA95+AG95+AM95</f>
        <v>0</v>
      </c>
      <c r="AT95" s="722"/>
      <c r="AU95" s="719">
        <f>AC95+AI95+AO95</f>
        <v>0</v>
      </c>
      <c r="AV95" s="720"/>
      <c r="AW95" s="736">
        <f>IF(AS95=0,0,(AU95/AS95)*100)</f>
        <v>0</v>
      </c>
      <c r="AX95" s="737"/>
      <c r="AY95" s="721">
        <f>IF($F33=0,0,AY33/$F33)</f>
        <v>0</v>
      </c>
      <c r="AZ95" s="722"/>
      <c r="BA95" s="719">
        <f>IF($F33=0,0,BA33/$F33)</f>
        <v>0</v>
      </c>
      <c r="BB95" s="720"/>
      <c r="BC95" s="736">
        <f>IF(AY95=0,0,(BA95/AY95)*100)</f>
        <v>0</v>
      </c>
      <c r="BD95" s="737"/>
      <c r="BE95" s="721">
        <f>AA95+AG95+AM95+AY95</f>
        <v>0</v>
      </c>
      <c r="BF95" s="722"/>
      <c r="BG95" s="719">
        <f>AC95+AI95+AO95+BA95</f>
        <v>0</v>
      </c>
      <c r="BH95" s="720"/>
      <c r="BI95" s="736">
        <f>IF(BE95=0,0,(BG95/BE95)*100)</f>
        <v>0</v>
      </c>
      <c r="BJ95" s="737"/>
      <c r="BK95" s="703">
        <f>(AC95*2)+(AI95*2)+(AO95*3)+BA95</f>
        <v>0</v>
      </c>
      <c r="BL95" s="704"/>
      <c r="BM95" s="705"/>
      <c r="BN95" s="116"/>
      <c r="BO95" s="116"/>
    </row>
    <row r="96" spans="1:67" ht="24.95" customHeight="1">
      <c r="A96" s="116"/>
      <c r="B96" s="819"/>
      <c r="C96" s="768" t="str">
        <f>IF(ROSTER!D$32="","",ROSTER!D$32)</f>
        <v/>
      </c>
      <c r="D96" s="769"/>
      <c r="E96" s="770"/>
      <c r="F96" s="729"/>
      <c r="G96" s="730"/>
      <c r="H96" s="725"/>
      <c r="I96" s="726"/>
      <c r="J96" s="748"/>
      <c r="K96" s="721"/>
      <c r="L96" s="722"/>
      <c r="M96" s="719"/>
      <c r="N96" s="720"/>
      <c r="O96" s="801" t="s">
        <v>14</v>
      </c>
      <c r="P96" s="802"/>
      <c r="Q96" s="721"/>
      <c r="R96" s="722"/>
      <c r="S96" s="719"/>
      <c r="T96" s="803"/>
      <c r="U96" s="801"/>
      <c r="V96" s="802"/>
      <c r="W96" s="748"/>
      <c r="X96" s="748"/>
      <c r="Y96" s="721"/>
      <c r="Z96" s="803"/>
      <c r="AA96" s="721"/>
      <c r="AB96" s="722"/>
      <c r="AC96" s="800"/>
      <c r="AD96" s="720"/>
      <c r="AE96" s="736"/>
      <c r="AF96" s="737"/>
      <c r="AG96" s="721"/>
      <c r="AH96" s="722"/>
      <c r="AI96" s="719"/>
      <c r="AJ96" s="720"/>
      <c r="AK96" s="736"/>
      <c r="AL96" s="737"/>
      <c r="AM96" s="721"/>
      <c r="AN96" s="722"/>
      <c r="AO96" s="719"/>
      <c r="AP96" s="720"/>
      <c r="AQ96" s="736"/>
      <c r="AR96" s="737"/>
      <c r="AS96" s="721"/>
      <c r="AT96" s="722"/>
      <c r="AU96" s="719"/>
      <c r="AV96" s="720"/>
      <c r="AW96" s="736"/>
      <c r="AX96" s="737"/>
      <c r="AY96" s="721"/>
      <c r="AZ96" s="722"/>
      <c r="BA96" s="719"/>
      <c r="BB96" s="720"/>
      <c r="BC96" s="736"/>
      <c r="BD96" s="737"/>
      <c r="BE96" s="721"/>
      <c r="BF96" s="722"/>
      <c r="BG96" s="719"/>
      <c r="BH96" s="720"/>
      <c r="BI96" s="736"/>
      <c r="BJ96" s="737"/>
      <c r="BK96" s="703"/>
      <c r="BL96" s="704"/>
      <c r="BM96" s="705"/>
      <c r="BN96" s="116"/>
      <c r="BO96" s="116"/>
    </row>
    <row r="97" spans="1:67" ht="24.95" customHeight="1">
      <c r="A97" s="116"/>
      <c r="B97" s="818" t="str">
        <f>IF(ROSTER!B34="","",ROSTER!B34)</f>
        <v/>
      </c>
      <c r="C97" s="771" t="str">
        <f>IF(ROSTER!C$34="","",ROSTER!C$34)</f>
        <v/>
      </c>
      <c r="D97" s="772"/>
      <c r="E97" s="773"/>
      <c r="F97" s="729">
        <f>F35</f>
        <v>0</v>
      </c>
      <c r="G97" s="730"/>
      <c r="H97" s="727">
        <f>IF(F35=0,0,H35/F35%)</f>
        <v>0</v>
      </c>
      <c r="I97" s="728"/>
      <c r="J97" s="748">
        <f>IF(F35=0,0,J35/F35)</f>
        <v>0</v>
      </c>
      <c r="K97" s="721">
        <f>IF($F35=0,0,K35/$F35)</f>
        <v>0</v>
      </c>
      <c r="L97" s="722"/>
      <c r="M97" s="719">
        <f>IF($F35=0,0,M35/$F35)</f>
        <v>0</v>
      </c>
      <c r="N97" s="720"/>
      <c r="O97" s="801">
        <f>M97+K97</f>
        <v>0</v>
      </c>
      <c r="P97" s="802"/>
      <c r="Q97" s="721">
        <f>IF($F35=0,0,Q35/$F35)</f>
        <v>0</v>
      </c>
      <c r="R97" s="722"/>
      <c r="S97" s="719">
        <f>IF($F35=0,0,S35/$F35)</f>
        <v>0</v>
      </c>
      <c r="T97" s="803"/>
      <c r="U97" s="801">
        <f>IF($F35=0,0,U35/$F35)</f>
        <v>0</v>
      </c>
      <c r="V97" s="802"/>
      <c r="W97" s="748">
        <f>IF(F35=0,0,W35/F35)</f>
        <v>0</v>
      </c>
      <c r="X97" s="748">
        <f>IF(F35=0,0,X35/F35)</f>
        <v>0</v>
      </c>
      <c r="Y97" s="721">
        <f>IF(F35=0,0,Y35/F35)</f>
        <v>0</v>
      </c>
      <c r="Z97" s="803"/>
      <c r="AA97" s="721">
        <f>IF($F35=0,0,AA35/$F35)</f>
        <v>0</v>
      </c>
      <c r="AB97" s="722"/>
      <c r="AC97" s="800">
        <f>IF($F35=0,0,AC35/$F35)</f>
        <v>0</v>
      </c>
      <c r="AD97" s="720"/>
      <c r="AE97" s="736">
        <f>IF(AA97=0,0,(AC97/AA97)*100)</f>
        <v>0</v>
      </c>
      <c r="AF97" s="737"/>
      <c r="AG97" s="721">
        <f>IF($F35=0,0,AG35/$F35)</f>
        <v>0</v>
      </c>
      <c r="AH97" s="722"/>
      <c r="AI97" s="719">
        <f>IF($F35=0,0,AI35/$F35)</f>
        <v>0</v>
      </c>
      <c r="AJ97" s="720"/>
      <c r="AK97" s="736">
        <f>IF(AG97=0,0,(AI97/AG97)*100)</f>
        <v>0</v>
      </c>
      <c r="AL97" s="737"/>
      <c r="AM97" s="721">
        <f>IF($F35=0,0,AM35/$F35)</f>
        <v>0</v>
      </c>
      <c r="AN97" s="722"/>
      <c r="AO97" s="719">
        <f>IF($F35=0,0,AO35/$F35)</f>
        <v>0</v>
      </c>
      <c r="AP97" s="720"/>
      <c r="AQ97" s="736">
        <f>IF(AM97=0,0,(AO97/AM97)*100)</f>
        <v>0</v>
      </c>
      <c r="AR97" s="737"/>
      <c r="AS97" s="721">
        <f>AA97+AG97+AM97</f>
        <v>0</v>
      </c>
      <c r="AT97" s="722"/>
      <c r="AU97" s="719">
        <f>AC97+AI97+AO97</f>
        <v>0</v>
      </c>
      <c r="AV97" s="720"/>
      <c r="AW97" s="736">
        <f>IF(AS97=0,0,(AU97/AS97)*100)</f>
        <v>0</v>
      </c>
      <c r="AX97" s="737"/>
      <c r="AY97" s="721">
        <f>IF($F35=0,0,AY35/$F35)</f>
        <v>0</v>
      </c>
      <c r="AZ97" s="722"/>
      <c r="BA97" s="719">
        <f>IF($F35=0,0,BA35/$F35)</f>
        <v>0</v>
      </c>
      <c r="BB97" s="720"/>
      <c r="BC97" s="736">
        <f>IF(AY97=0,0,(BA97/AY97)*100)</f>
        <v>0</v>
      </c>
      <c r="BD97" s="737"/>
      <c r="BE97" s="721">
        <f>AA97+AG97+AM97+AY97</f>
        <v>0</v>
      </c>
      <c r="BF97" s="722"/>
      <c r="BG97" s="719">
        <f>AC97+AI97+AO97+BA97</f>
        <v>0</v>
      </c>
      <c r="BH97" s="720"/>
      <c r="BI97" s="736">
        <f>IF(BE97=0,0,(BG97/BE97)*100)</f>
        <v>0</v>
      </c>
      <c r="BJ97" s="737"/>
      <c r="BK97" s="703">
        <f>(AC97*2)+(AI97*2)+(AO97*3)+BA97</f>
        <v>0</v>
      </c>
      <c r="BL97" s="704"/>
      <c r="BM97" s="705"/>
      <c r="BN97" s="116"/>
      <c r="BO97" s="116"/>
    </row>
    <row r="98" spans="1:67" ht="24.95" customHeight="1">
      <c r="A98" s="116"/>
      <c r="B98" s="819"/>
      <c r="C98" s="768" t="str">
        <f>IF(ROSTER!D$34="","",ROSTER!D$34)</f>
        <v/>
      </c>
      <c r="D98" s="769"/>
      <c r="E98" s="770"/>
      <c r="F98" s="729"/>
      <c r="G98" s="730"/>
      <c r="H98" s="725"/>
      <c r="I98" s="726"/>
      <c r="J98" s="748"/>
      <c r="K98" s="721"/>
      <c r="L98" s="722"/>
      <c r="M98" s="719"/>
      <c r="N98" s="720"/>
      <c r="O98" s="801" t="s">
        <v>14</v>
      </c>
      <c r="P98" s="802"/>
      <c r="Q98" s="721"/>
      <c r="R98" s="722"/>
      <c r="S98" s="719"/>
      <c r="T98" s="803"/>
      <c r="U98" s="801"/>
      <c r="V98" s="802"/>
      <c r="W98" s="748"/>
      <c r="X98" s="748"/>
      <c r="Y98" s="721"/>
      <c r="Z98" s="803"/>
      <c r="AA98" s="721"/>
      <c r="AB98" s="722"/>
      <c r="AC98" s="800"/>
      <c r="AD98" s="720"/>
      <c r="AE98" s="736"/>
      <c r="AF98" s="737"/>
      <c r="AG98" s="721"/>
      <c r="AH98" s="722"/>
      <c r="AI98" s="719"/>
      <c r="AJ98" s="720"/>
      <c r="AK98" s="736"/>
      <c r="AL98" s="737"/>
      <c r="AM98" s="721"/>
      <c r="AN98" s="722"/>
      <c r="AO98" s="719"/>
      <c r="AP98" s="720"/>
      <c r="AQ98" s="736"/>
      <c r="AR98" s="737"/>
      <c r="AS98" s="721"/>
      <c r="AT98" s="722"/>
      <c r="AU98" s="719"/>
      <c r="AV98" s="720"/>
      <c r="AW98" s="736"/>
      <c r="AX98" s="737"/>
      <c r="AY98" s="721"/>
      <c r="AZ98" s="722"/>
      <c r="BA98" s="719"/>
      <c r="BB98" s="720"/>
      <c r="BC98" s="736"/>
      <c r="BD98" s="737"/>
      <c r="BE98" s="721"/>
      <c r="BF98" s="722"/>
      <c r="BG98" s="719"/>
      <c r="BH98" s="720"/>
      <c r="BI98" s="736"/>
      <c r="BJ98" s="737"/>
      <c r="BK98" s="703"/>
      <c r="BL98" s="704"/>
      <c r="BM98" s="705"/>
      <c r="BN98" s="116"/>
      <c r="BO98" s="116"/>
    </row>
    <row r="99" spans="1:67" ht="24.95" customHeight="1">
      <c r="A99" s="116"/>
      <c r="B99" s="818" t="str">
        <f>IF(ROSTER!B36="","",ROSTER!B36)</f>
        <v/>
      </c>
      <c r="C99" s="771" t="str">
        <f>IF(ROSTER!C$36="","",ROSTER!C$36)</f>
        <v/>
      </c>
      <c r="D99" s="772"/>
      <c r="E99" s="773"/>
      <c r="F99" s="729">
        <f>F37</f>
        <v>0</v>
      </c>
      <c r="G99" s="730"/>
      <c r="H99" s="727">
        <f>IF(F37=0,0,H37/F37%)</f>
        <v>0</v>
      </c>
      <c r="I99" s="728"/>
      <c r="J99" s="748">
        <f>IF(F37=0,0,J37/F37)</f>
        <v>0</v>
      </c>
      <c r="K99" s="721">
        <f>IF($F37=0,0,K37/$F37)</f>
        <v>0</v>
      </c>
      <c r="L99" s="722"/>
      <c r="M99" s="719">
        <f>IF($F37=0,0,M37/$F37)</f>
        <v>0</v>
      </c>
      <c r="N99" s="720"/>
      <c r="O99" s="801">
        <f>M99+K99</f>
        <v>0</v>
      </c>
      <c r="P99" s="802"/>
      <c r="Q99" s="721">
        <f>IF($F37=0,0,Q37/$F37)</f>
        <v>0</v>
      </c>
      <c r="R99" s="722"/>
      <c r="S99" s="719">
        <f>IF($F37=0,0,S37/$F37)</f>
        <v>0</v>
      </c>
      <c r="T99" s="803"/>
      <c r="U99" s="801">
        <f>IF($F37=0,0,U37/$F37)</f>
        <v>0</v>
      </c>
      <c r="V99" s="802"/>
      <c r="W99" s="748">
        <f>IF(F37=0,0,W37/F37)</f>
        <v>0</v>
      </c>
      <c r="X99" s="748">
        <f>IF(F37=0,0,X37/F37)</f>
        <v>0</v>
      </c>
      <c r="Y99" s="721">
        <f>IF(F37=0,0,Y37/F37)</f>
        <v>0</v>
      </c>
      <c r="Z99" s="803"/>
      <c r="AA99" s="721">
        <f>IF($F37=0,0,AA37/$F37)</f>
        <v>0</v>
      </c>
      <c r="AB99" s="722"/>
      <c r="AC99" s="800">
        <f>IF($F37=0,0,AC37/$F37)</f>
        <v>0</v>
      </c>
      <c r="AD99" s="720"/>
      <c r="AE99" s="736">
        <f>IF(AA99=0,0,(AC99/AA99)*100)</f>
        <v>0</v>
      </c>
      <c r="AF99" s="737"/>
      <c r="AG99" s="721">
        <f>IF($F37=0,0,AG37/$F37)</f>
        <v>0</v>
      </c>
      <c r="AH99" s="722"/>
      <c r="AI99" s="719">
        <f>IF($F37=0,0,AI37/$F37)</f>
        <v>0</v>
      </c>
      <c r="AJ99" s="720"/>
      <c r="AK99" s="736">
        <f>IF(AG99=0,0,(AI99/AG99)*100)</f>
        <v>0</v>
      </c>
      <c r="AL99" s="737"/>
      <c r="AM99" s="721">
        <f>IF($F37=0,0,AM37/$F37)</f>
        <v>0</v>
      </c>
      <c r="AN99" s="722"/>
      <c r="AO99" s="719">
        <f>IF($F37=0,0,AO37/$F37)</f>
        <v>0</v>
      </c>
      <c r="AP99" s="720"/>
      <c r="AQ99" s="736">
        <f>IF(AM99=0,0,(AO99/AM99)*100)</f>
        <v>0</v>
      </c>
      <c r="AR99" s="737"/>
      <c r="AS99" s="721">
        <f>AA99+AG99+AM99</f>
        <v>0</v>
      </c>
      <c r="AT99" s="722"/>
      <c r="AU99" s="719">
        <f>AC99+AI99+AO99</f>
        <v>0</v>
      </c>
      <c r="AV99" s="720"/>
      <c r="AW99" s="736">
        <f>IF(AS99=0,0,(AU99/AS99)*100)</f>
        <v>0</v>
      </c>
      <c r="AX99" s="737"/>
      <c r="AY99" s="721">
        <f>IF($F37=0,0,AY37/$F37)</f>
        <v>0</v>
      </c>
      <c r="AZ99" s="722"/>
      <c r="BA99" s="719">
        <f>IF($F37=0,0,BA37/$F37)</f>
        <v>0</v>
      </c>
      <c r="BB99" s="720"/>
      <c r="BC99" s="736">
        <f>IF(AY99=0,0,(BA99/AY99)*100)</f>
        <v>0</v>
      </c>
      <c r="BD99" s="737"/>
      <c r="BE99" s="721">
        <f>AA99+AG99+AM99+AY99</f>
        <v>0</v>
      </c>
      <c r="BF99" s="722"/>
      <c r="BG99" s="719">
        <f>AC99+AI99+AO99+BA99</f>
        <v>0</v>
      </c>
      <c r="BH99" s="720"/>
      <c r="BI99" s="736">
        <f>IF(BE99=0,0,(BG99/BE99)*100)</f>
        <v>0</v>
      </c>
      <c r="BJ99" s="737"/>
      <c r="BK99" s="703">
        <f>(AC99*2)+(AI99*2)+(AO99*3)+BA99</f>
        <v>0</v>
      </c>
      <c r="BL99" s="704"/>
      <c r="BM99" s="705"/>
      <c r="BN99" s="116"/>
      <c r="BO99" s="116"/>
    </row>
    <row r="100" spans="1:67" ht="24.95" customHeight="1">
      <c r="A100" s="116"/>
      <c r="B100" s="819"/>
      <c r="C100" s="768" t="str">
        <f>IF(ROSTER!D$36="","",ROSTER!D$36)</f>
        <v/>
      </c>
      <c r="D100" s="769"/>
      <c r="E100" s="770"/>
      <c r="F100" s="729"/>
      <c r="G100" s="730"/>
      <c r="H100" s="725"/>
      <c r="I100" s="726"/>
      <c r="J100" s="748"/>
      <c r="K100" s="721"/>
      <c r="L100" s="722"/>
      <c r="M100" s="719"/>
      <c r="N100" s="720"/>
      <c r="O100" s="801" t="s">
        <v>14</v>
      </c>
      <c r="P100" s="802"/>
      <c r="Q100" s="721"/>
      <c r="R100" s="722"/>
      <c r="S100" s="719"/>
      <c r="T100" s="803"/>
      <c r="U100" s="801"/>
      <c r="V100" s="802"/>
      <c r="W100" s="748"/>
      <c r="X100" s="748"/>
      <c r="Y100" s="721"/>
      <c r="Z100" s="803"/>
      <c r="AA100" s="721"/>
      <c r="AB100" s="722"/>
      <c r="AC100" s="800"/>
      <c r="AD100" s="720"/>
      <c r="AE100" s="736"/>
      <c r="AF100" s="737"/>
      <c r="AG100" s="721"/>
      <c r="AH100" s="722"/>
      <c r="AI100" s="719"/>
      <c r="AJ100" s="720"/>
      <c r="AK100" s="736"/>
      <c r="AL100" s="737"/>
      <c r="AM100" s="721"/>
      <c r="AN100" s="722"/>
      <c r="AO100" s="719"/>
      <c r="AP100" s="720"/>
      <c r="AQ100" s="736"/>
      <c r="AR100" s="737"/>
      <c r="AS100" s="721"/>
      <c r="AT100" s="722"/>
      <c r="AU100" s="719"/>
      <c r="AV100" s="720"/>
      <c r="AW100" s="736"/>
      <c r="AX100" s="737"/>
      <c r="AY100" s="721"/>
      <c r="AZ100" s="722"/>
      <c r="BA100" s="719"/>
      <c r="BB100" s="720"/>
      <c r="BC100" s="736"/>
      <c r="BD100" s="737"/>
      <c r="BE100" s="721"/>
      <c r="BF100" s="722"/>
      <c r="BG100" s="719"/>
      <c r="BH100" s="720"/>
      <c r="BI100" s="736"/>
      <c r="BJ100" s="737"/>
      <c r="BK100" s="703"/>
      <c r="BL100" s="704"/>
      <c r="BM100" s="705"/>
      <c r="BN100" s="116"/>
      <c r="BO100" s="116"/>
    </row>
    <row r="101" spans="1:67" ht="24.95" customHeight="1">
      <c r="A101" s="116"/>
      <c r="B101" s="818" t="str">
        <f>IF(ROSTER!B38="","",ROSTER!B38)</f>
        <v/>
      </c>
      <c r="C101" s="771" t="str">
        <f>IF(ROSTER!C$38="","",ROSTER!C$38)</f>
        <v/>
      </c>
      <c r="D101" s="772"/>
      <c r="E101" s="773"/>
      <c r="F101" s="729">
        <f>F39</f>
        <v>0</v>
      </c>
      <c r="G101" s="730"/>
      <c r="H101" s="727">
        <f>IF(F39=0,0,H39/F39%)</f>
        <v>0</v>
      </c>
      <c r="I101" s="728"/>
      <c r="J101" s="748">
        <f>IF(F39=0,0,J39/F39)</f>
        <v>0</v>
      </c>
      <c r="K101" s="721">
        <f>IF($F39=0,0,K39/$F39)</f>
        <v>0</v>
      </c>
      <c r="L101" s="722"/>
      <c r="M101" s="719">
        <f>IF($F39=0,0,M39/$F39)</f>
        <v>0</v>
      </c>
      <c r="N101" s="720"/>
      <c r="O101" s="801">
        <f>M101+K101</f>
        <v>0</v>
      </c>
      <c r="P101" s="802"/>
      <c r="Q101" s="721">
        <f>IF($F39=0,0,Q39/$F39)</f>
        <v>0</v>
      </c>
      <c r="R101" s="722"/>
      <c r="S101" s="719">
        <f>IF($F39=0,0,S39/$F39)</f>
        <v>0</v>
      </c>
      <c r="T101" s="803"/>
      <c r="U101" s="801">
        <f>IF($F39=0,0,U39/$F39)</f>
        <v>0</v>
      </c>
      <c r="V101" s="802"/>
      <c r="W101" s="748">
        <f>IF(F39=0,0,W39/F39)</f>
        <v>0</v>
      </c>
      <c r="X101" s="748">
        <f>IF(F39=0,0,X39/F39)</f>
        <v>0</v>
      </c>
      <c r="Y101" s="721">
        <f>IF(F39=0,0,Y39/F39)</f>
        <v>0</v>
      </c>
      <c r="Z101" s="803"/>
      <c r="AA101" s="721">
        <f>IF($F39=0,0,AA39/$F39)</f>
        <v>0</v>
      </c>
      <c r="AB101" s="722"/>
      <c r="AC101" s="800">
        <f>IF($F39=0,0,AC39/$F39)</f>
        <v>0</v>
      </c>
      <c r="AD101" s="720"/>
      <c r="AE101" s="736">
        <f>IF(AA101=0,0,(AC101/AA101)*100)</f>
        <v>0</v>
      </c>
      <c r="AF101" s="737"/>
      <c r="AG101" s="721">
        <f>IF($F39=0,0,AG39/$F39)</f>
        <v>0</v>
      </c>
      <c r="AH101" s="722"/>
      <c r="AI101" s="719">
        <f>IF($F39=0,0,AI39/$F39)</f>
        <v>0</v>
      </c>
      <c r="AJ101" s="720"/>
      <c r="AK101" s="736">
        <f>IF(AG101=0,0,(AI101/AG101)*100)</f>
        <v>0</v>
      </c>
      <c r="AL101" s="737"/>
      <c r="AM101" s="721">
        <f>IF($F39=0,0,AM39/$F39)</f>
        <v>0</v>
      </c>
      <c r="AN101" s="722"/>
      <c r="AO101" s="719">
        <f>IF($F39=0,0,AO39/$F39)</f>
        <v>0</v>
      </c>
      <c r="AP101" s="720"/>
      <c r="AQ101" s="736">
        <f>IF(AM101=0,0,(AO101/AM101)*100)</f>
        <v>0</v>
      </c>
      <c r="AR101" s="737"/>
      <c r="AS101" s="721">
        <f>AA101+AG101+AM101</f>
        <v>0</v>
      </c>
      <c r="AT101" s="722"/>
      <c r="AU101" s="719">
        <f>AC101+AI101+AO101</f>
        <v>0</v>
      </c>
      <c r="AV101" s="720"/>
      <c r="AW101" s="736">
        <f>IF(AS101=0,0,(AU101/AS101)*100)</f>
        <v>0</v>
      </c>
      <c r="AX101" s="737"/>
      <c r="AY101" s="721">
        <f>IF($F39=0,0,AY39/$F39)</f>
        <v>0</v>
      </c>
      <c r="AZ101" s="722"/>
      <c r="BA101" s="719">
        <f>IF($F39=0,0,BA39/$F39)</f>
        <v>0</v>
      </c>
      <c r="BB101" s="720"/>
      <c r="BC101" s="736">
        <f>IF(AY101=0,0,(BA101/AY101)*100)</f>
        <v>0</v>
      </c>
      <c r="BD101" s="737"/>
      <c r="BE101" s="721">
        <f>AA101+AG101+AM101+AY101</f>
        <v>0</v>
      </c>
      <c r="BF101" s="722"/>
      <c r="BG101" s="719">
        <f>AC101+AI101+AO101+BA101</f>
        <v>0</v>
      </c>
      <c r="BH101" s="720"/>
      <c r="BI101" s="736">
        <f>IF(BE101=0,0,(BG101/BE101)*100)</f>
        <v>0</v>
      </c>
      <c r="BJ101" s="737"/>
      <c r="BK101" s="703">
        <f>(AC101*2)+(AI101*2)+(AO101*3)+BA101</f>
        <v>0</v>
      </c>
      <c r="BL101" s="704"/>
      <c r="BM101" s="705"/>
      <c r="BN101" s="116"/>
      <c r="BO101" s="116"/>
    </row>
    <row r="102" spans="1:67" ht="24.95" customHeight="1">
      <c r="A102" s="116"/>
      <c r="B102" s="819"/>
      <c r="C102" s="768" t="str">
        <f>IF(ROSTER!D$38="","",ROSTER!D$38)</f>
        <v/>
      </c>
      <c r="D102" s="769"/>
      <c r="E102" s="770"/>
      <c r="F102" s="729"/>
      <c r="G102" s="730"/>
      <c r="H102" s="725"/>
      <c r="I102" s="726"/>
      <c r="J102" s="748"/>
      <c r="K102" s="721"/>
      <c r="L102" s="722"/>
      <c r="M102" s="719"/>
      <c r="N102" s="720"/>
      <c r="O102" s="801" t="s">
        <v>14</v>
      </c>
      <c r="P102" s="802"/>
      <c r="Q102" s="721"/>
      <c r="R102" s="722"/>
      <c r="S102" s="719"/>
      <c r="T102" s="803"/>
      <c r="U102" s="801"/>
      <c r="V102" s="802"/>
      <c r="W102" s="748"/>
      <c r="X102" s="748"/>
      <c r="Y102" s="721"/>
      <c r="Z102" s="803"/>
      <c r="AA102" s="721"/>
      <c r="AB102" s="722"/>
      <c r="AC102" s="800"/>
      <c r="AD102" s="720"/>
      <c r="AE102" s="736"/>
      <c r="AF102" s="737"/>
      <c r="AG102" s="721"/>
      <c r="AH102" s="722"/>
      <c r="AI102" s="719"/>
      <c r="AJ102" s="720"/>
      <c r="AK102" s="736"/>
      <c r="AL102" s="737"/>
      <c r="AM102" s="721"/>
      <c r="AN102" s="722"/>
      <c r="AO102" s="719"/>
      <c r="AP102" s="720"/>
      <c r="AQ102" s="736"/>
      <c r="AR102" s="737"/>
      <c r="AS102" s="721"/>
      <c r="AT102" s="722"/>
      <c r="AU102" s="719"/>
      <c r="AV102" s="720"/>
      <c r="AW102" s="736"/>
      <c r="AX102" s="737"/>
      <c r="AY102" s="721"/>
      <c r="AZ102" s="722"/>
      <c r="BA102" s="719"/>
      <c r="BB102" s="720"/>
      <c r="BC102" s="736"/>
      <c r="BD102" s="737"/>
      <c r="BE102" s="721"/>
      <c r="BF102" s="722"/>
      <c r="BG102" s="719"/>
      <c r="BH102" s="720"/>
      <c r="BI102" s="736"/>
      <c r="BJ102" s="737"/>
      <c r="BK102" s="703"/>
      <c r="BL102" s="704"/>
      <c r="BM102" s="705"/>
      <c r="BN102" s="116"/>
      <c r="BO102" s="116"/>
    </row>
    <row r="103" spans="1:67" ht="24.95" customHeight="1">
      <c r="A103" s="116"/>
      <c r="B103" s="818" t="str">
        <f>IF(ROSTER!B40="","",ROSTER!B40)</f>
        <v/>
      </c>
      <c r="C103" s="771" t="str">
        <f>IF(ROSTER!C$40="","",ROSTER!C$40)</f>
        <v/>
      </c>
      <c r="D103" s="772"/>
      <c r="E103" s="773"/>
      <c r="F103" s="729">
        <f>F41</f>
        <v>0</v>
      </c>
      <c r="G103" s="730"/>
      <c r="H103" s="727">
        <f>IF(F41=0,0,H41/F41%)</f>
        <v>0</v>
      </c>
      <c r="I103" s="728"/>
      <c r="J103" s="748">
        <f>IF(F41=0,0,J41/F41)</f>
        <v>0</v>
      </c>
      <c r="K103" s="721">
        <f>IF($F41=0,0,K41/$F41)</f>
        <v>0</v>
      </c>
      <c r="L103" s="722"/>
      <c r="M103" s="719">
        <f>IF($F41=0,0,M41/$F41)</f>
        <v>0</v>
      </c>
      <c r="N103" s="720"/>
      <c r="O103" s="801">
        <f>M103+K103</f>
        <v>0</v>
      </c>
      <c r="P103" s="802"/>
      <c r="Q103" s="721">
        <f>IF($F41=0,0,Q41/$F41)</f>
        <v>0</v>
      </c>
      <c r="R103" s="722"/>
      <c r="S103" s="719">
        <f>IF($F41=0,0,S41/$F41)</f>
        <v>0</v>
      </c>
      <c r="T103" s="803"/>
      <c r="U103" s="801">
        <f>IF($F41=0,0,U41/$F41)</f>
        <v>0</v>
      </c>
      <c r="V103" s="802"/>
      <c r="W103" s="748">
        <f>IF(F41=0,0,W41/F41)</f>
        <v>0</v>
      </c>
      <c r="X103" s="748">
        <f>IF(F41=0,0,X41/F41)</f>
        <v>0</v>
      </c>
      <c r="Y103" s="721">
        <f>IF(F41=0,0,Y41/F41)</f>
        <v>0</v>
      </c>
      <c r="Z103" s="803"/>
      <c r="AA103" s="721">
        <f>IF($F41=0,0,AA41/$F41)</f>
        <v>0</v>
      </c>
      <c r="AB103" s="722"/>
      <c r="AC103" s="800">
        <f>IF($F41=0,0,AC41/$F41)</f>
        <v>0</v>
      </c>
      <c r="AD103" s="720"/>
      <c r="AE103" s="736">
        <f>IF(AA103=0,0,(AC103/AA103)*100)</f>
        <v>0</v>
      </c>
      <c r="AF103" s="737"/>
      <c r="AG103" s="721">
        <f>IF($F41=0,0,AG41/$F41)</f>
        <v>0</v>
      </c>
      <c r="AH103" s="722"/>
      <c r="AI103" s="719">
        <f>IF($F41=0,0,AI41/$F41)</f>
        <v>0</v>
      </c>
      <c r="AJ103" s="720"/>
      <c r="AK103" s="736">
        <f>IF(AG103=0,0,(AI103/AG103)*100)</f>
        <v>0</v>
      </c>
      <c r="AL103" s="737"/>
      <c r="AM103" s="721">
        <f>IF($F41=0,0,AM41/$F41)</f>
        <v>0</v>
      </c>
      <c r="AN103" s="722"/>
      <c r="AO103" s="719">
        <f>IF($F41=0,0,AO41/$F41)</f>
        <v>0</v>
      </c>
      <c r="AP103" s="720"/>
      <c r="AQ103" s="736">
        <f>IF(AM103=0,0,(AO103/AM103)*100)</f>
        <v>0</v>
      </c>
      <c r="AR103" s="737"/>
      <c r="AS103" s="721">
        <f>AA103+AG103+AM103</f>
        <v>0</v>
      </c>
      <c r="AT103" s="722"/>
      <c r="AU103" s="719">
        <f>AC103+AI103+AO103</f>
        <v>0</v>
      </c>
      <c r="AV103" s="720"/>
      <c r="AW103" s="736">
        <f>IF(AS103=0,0,(AU103/AS103)*100)</f>
        <v>0</v>
      </c>
      <c r="AX103" s="737"/>
      <c r="AY103" s="721">
        <f>IF($F41=0,0,AY41/$F41)</f>
        <v>0</v>
      </c>
      <c r="AZ103" s="722"/>
      <c r="BA103" s="719">
        <f>IF($F41=0,0,BA41/$F41)</f>
        <v>0</v>
      </c>
      <c r="BB103" s="720"/>
      <c r="BC103" s="736">
        <f>IF(AY103=0,0,(BA103/AY103)*100)</f>
        <v>0</v>
      </c>
      <c r="BD103" s="737"/>
      <c r="BE103" s="721">
        <f>AA103+AG103+AM103+AY103</f>
        <v>0</v>
      </c>
      <c r="BF103" s="722"/>
      <c r="BG103" s="719">
        <f>AC103+AI103+AO103+BA103</f>
        <v>0</v>
      </c>
      <c r="BH103" s="720"/>
      <c r="BI103" s="736">
        <f>IF(BE103=0,0,(BG103/BE103)*100)</f>
        <v>0</v>
      </c>
      <c r="BJ103" s="737"/>
      <c r="BK103" s="703">
        <f>(AC103*2)+(AI103*2)+(AO103*3)+BA103</f>
        <v>0</v>
      </c>
      <c r="BL103" s="704"/>
      <c r="BM103" s="705"/>
      <c r="BN103" s="116"/>
      <c r="BO103" s="116"/>
    </row>
    <row r="104" spans="1:67" ht="24.95" customHeight="1">
      <c r="A104" s="116"/>
      <c r="B104" s="819"/>
      <c r="C104" s="768" t="str">
        <f>IF(ROSTER!D$40="","",ROSTER!D$40)</f>
        <v/>
      </c>
      <c r="D104" s="769"/>
      <c r="E104" s="770"/>
      <c r="F104" s="729"/>
      <c r="G104" s="730"/>
      <c r="H104" s="725"/>
      <c r="I104" s="726"/>
      <c r="J104" s="748"/>
      <c r="K104" s="721"/>
      <c r="L104" s="722"/>
      <c r="M104" s="719"/>
      <c r="N104" s="720"/>
      <c r="O104" s="801" t="s">
        <v>14</v>
      </c>
      <c r="P104" s="802"/>
      <c r="Q104" s="721"/>
      <c r="R104" s="722"/>
      <c r="S104" s="719"/>
      <c r="T104" s="803"/>
      <c r="U104" s="801"/>
      <c r="V104" s="802"/>
      <c r="W104" s="748"/>
      <c r="X104" s="748"/>
      <c r="Y104" s="721"/>
      <c r="Z104" s="803"/>
      <c r="AA104" s="721"/>
      <c r="AB104" s="722"/>
      <c r="AC104" s="800"/>
      <c r="AD104" s="720"/>
      <c r="AE104" s="736"/>
      <c r="AF104" s="737"/>
      <c r="AG104" s="721"/>
      <c r="AH104" s="722"/>
      <c r="AI104" s="719"/>
      <c r="AJ104" s="720"/>
      <c r="AK104" s="736"/>
      <c r="AL104" s="737"/>
      <c r="AM104" s="721"/>
      <c r="AN104" s="722"/>
      <c r="AO104" s="719"/>
      <c r="AP104" s="720"/>
      <c r="AQ104" s="736"/>
      <c r="AR104" s="737"/>
      <c r="AS104" s="721"/>
      <c r="AT104" s="722"/>
      <c r="AU104" s="719"/>
      <c r="AV104" s="720"/>
      <c r="AW104" s="736"/>
      <c r="AX104" s="737"/>
      <c r="AY104" s="721"/>
      <c r="AZ104" s="722"/>
      <c r="BA104" s="719"/>
      <c r="BB104" s="720"/>
      <c r="BC104" s="736"/>
      <c r="BD104" s="737"/>
      <c r="BE104" s="721"/>
      <c r="BF104" s="722"/>
      <c r="BG104" s="719"/>
      <c r="BH104" s="720"/>
      <c r="BI104" s="736"/>
      <c r="BJ104" s="737"/>
      <c r="BK104" s="703"/>
      <c r="BL104" s="704"/>
      <c r="BM104" s="705"/>
      <c r="BN104" s="116"/>
      <c r="BO104" s="116"/>
    </row>
    <row r="105" spans="1:67" ht="24.95" customHeight="1">
      <c r="A105" s="116"/>
      <c r="B105" s="818" t="str">
        <f>IF(ROSTER!B42="","",ROSTER!B42)</f>
        <v/>
      </c>
      <c r="C105" s="771" t="str">
        <f>IF(ROSTER!C$42="","",ROSTER!C$42)</f>
        <v/>
      </c>
      <c r="D105" s="772"/>
      <c r="E105" s="773"/>
      <c r="F105" s="729">
        <f>F43</f>
        <v>0</v>
      </c>
      <c r="G105" s="730"/>
      <c r="H105" s="727">
        <f>IF(F43=0,0,H43/F43%)</f>
        <v>0</v>
      </c>
      <c r="I105" s="728"/>
      <c r="J105" s="748">
        <f>IF(F43=0,0,J43/F43)</f>
        <v>0</v>
      </c>
      <c r="K105" s="721">
        <f>IF($F43=0,0,K43/$F43)</f>
        <v>0</v>
      </c>
      <c r="L105" s="722"/>
      <c r="M105" s="719">
        <f>IF($F43=0,0,M43/$F43)</f>
        <v>0</v>
      </c>
      <c r="N105" s="720"/>
      <c r="O105" s="801">
        <f>M105+K105</f>
        <v>0</v>
      </c>
      <c r="P105" s="802"/>
      <c r="Q105" s="721">
        <f>IF($F43=0,0,Q43/$F43)</f>
        <v>0</v>
      </c>
      <c r="R105" s="722"/>
      <c r="S105" s="719">
        <f>IF($F43=0,0,S43/$F43)</f>
        <v>0</v>
      </c>
      <c r="T105" s="803"/>
      <c r="U105" s="801">
        <f>IF($F43=0,0,U43/$F43)</f>
        <v>0</v>
      </c>
      <c r="V105" s="802"/>
      <c r="W105" s="748">
        <f>IF(F43=0,0,W43/F43)</f>
        <v>0</v>
      </c>
      <c r="X105" s="748">
        <f>IF(F43=0,0,X43/F43)</f>
        <v>0</v>
      </c>
      <c r="Y105" s="721">
        <f>IF(F43=0,0,Y43/F43)</f>
        <v>0</v>
      </c>
      <c r="Z105" s="803"/>
      <c r="AA105" s="721">
        <f>IF($F43=0,0,AA43/$F43)</f>
        <v>0</v>
      </c>
      <c r="AB105" s="722"/>
      <c r="AC105" s="800">
        <f>IF($F43=0,0,AC43/$F43)</f>
        <v>0</v>
      </c>
      <c r="AD105" s="720"/>
      <c r="AE105" s="736">
        <f>IF(AA105=0,0,(AC105/AA105)*100)</f>
        <v>0</v>
      </c>
      <c r="AF105" s="737"/>
      <c r="AG105" s="721">
        <f>IF($F43=0,0,AG43/$F43)</f>
        <v>0</v>
      </c>
      <c r="AH105" s="722"/>
      <c r="AI105" s="719">
        <f>IF($F43=0,0,AI43/$F43)</f>
        <v>0</v>
      </c>
      <c r="AJ105" s="720"/>
      <c r="AK105" s="736">
        <f>IF(AG105=0,0,(AI105/AG105)*100)</f>
        <v>0</v>
      </c>
      <c r="AL105" s="737"/>
      <c r="AM105" s="721">
        <f>IF($F43=0,0,AM43/$F43)</f>
        <v>0</v>
      </c>
      <c r="AN105" s="722"/>
      <c r="AO105" s="719">
        <f>IF($F43=0,0,AO43/$F43)</f>
        <v>0</v>
      </c>
      <c r="AP105" s="720"/>
      <c r="AQ105" s="736">
        <f>IF(AM105=0,0,(AO105/AM105)*100)</f>
        <v>0</v>
      </c>
      <c r="AR105" s="737"/>
      <c r="AS105" s="721">
        <f>AA105+AG105+AM105</f>
        <v>0</v>
      </c>
      <c r="AT105" s="722"/>
      <c r="AU105" s="719">
        <f>AC105+AI105+AO105</f>
        <v>0</v>
      </c>
      <c r="AV105" s="720"/>
      <c r="AW105" s="736">
        <f>IF(AS105=0,0,(AU105/AS105)*100)</f>
        <v>0</v>
      </c>
      <c r="AX105" s="737"/>
      <c r="AY105" s="721">
        <f>IF($F43=0,0,AY43/$F43)</f>
        <v>0</v>
      </c>
      <c r="AZ105" s="722"/>
      <c r="BA105" s="719">
        <f>IF($F43=0,0,BA43/$F43)</f>
        <v>0</v>
      </c>
      <c r="BB105" s="720"/>
      <c r="BC105" s="736">
        <f>IF(AY105=0,0,(BA105/AY105)*100)</f>
        <v>0</v>
      </c>
      <c r="BD105" s="737"/>
      <c r="BE105" s="721">
        <f>AA105+AG105+AM105+AY105</f>
        <v>0</v>
      </c>
      <c r="BF105" s="722"/>
      <c r="BG105" s="719">
        <f>AC105+AI105+AO105+BA105</f>
        <v>0</v>
      </c>
      <c r="BH105" s="720"/>
      <c r="BI105" s="736">
        <f>IF(BE105=0,0,(BG105/BE105)*100)</f>
        <v>0</v>
      </c>
      <c r="BJ105" s="737"/>
      <c r="BK105" s="703">
        <f>(AC105*2)+(AI105*2)+(AO105*3)+BA105</f>
        <v>0</v>
      </c>
      <c r="BL105" s="704"/>
      <c r="BM105" s="705"/>
      <c r="BN105" s="116"/>
      <c r="BO105" s="116"/>
    </row>
    <row r="106" spans="1:67" ht="24.95" customHeight="1">
      <c r="A106" s="116"/>
      <c r="B106" s="819"/>
      <c r="C106" s="768" t="str">
        <f>IF(ROSTER!D$42="","",ROSTER!D$42)</f>
        <v/>
      </c>
      <c r="D106" s="769"/>
      <c r="E106" s="770"/>
      <c r="F106" s="729"/>
      <c r="G106" s="730"/>
      <c r="H106" s="725"/>
      <c r="I106" s="726"/>
      <c r="J106" s="748"/>
      <c r="K106" s="721"/>
      <c r="L106" s="722"/>
      <c r="M106" s="719"/>
      <c r="N106" s="720"/>
      <c r="O106" s="801" t="s">
        <v>14</v>
      </c>
      <c r="P106" s="802"/>
      <c r="Q106" s="721"/>
      <c r="R106" s="722"/>
      <c r="S106" s="719"/>
      <c r="T106" s="803"/>
      <c r="U106" s="801"/>
      <c r="V106" s="802"/>
      <c r="W106" s="748"/>
      <c r="X106" s="748"/>
      <c r="Y106" s="721"/>
      <c r="Z106" s="803"/>
      <c r="AA106" s="721"/>
      <c r="AB106" s="722"/>
      <c r="AC106" s="800"/>
      <c r="AD106" s="720"/>
      <c r="AE106" s="736"/>
      <c r="AF106" s="737"/>
      <c r="AG106" s="721"/>
      <c r="AH106" s="722"/>
      <c r="AI106" s="719"/>
      <c r="AJ106" s="720"/>
      <c r="AK106" s="736"/>
      <c r="AL106" s="737"/>
      <c r="AM106" s="721"/>
      <c r="AN106" s="722"/>
      <c r="AO106" s="719"/>
      <c r="AP106" s="720"/>
      <c r="AQ106" s="736"/>
      <c r="AR106" s="737"/>
      <c r="AS106" s="721"/>
      <c r="AT106" s="722"/>
      <c r="AU106" s="719"/>
      <c r="AV106" s="720"/>
      <c r="AW106" s="736"/>
      <c r="AX106" s="737"/>
      <c r="AY106" s="721"/>
      <c r="AZ106" s="722"/>
      <c r="BA106" s="719"/>
      <c r="BB106" s="720"/>
      <c r="BC106" s="736"/>
      <c r="BD106" s="737"/>
      <c r="BE106" s="721"/>
      <c r="BF106" s="722"/>
      <c r="BG106" s="719"/>
      <c r="BH106" s="720"/>
      <c r="BI106" s="736"/>
      <c r="BJ106" s="737"/>
      <c r="BK106" s="703"/>
      <c r="BL106" s="704"/>
      <c r="BM106" s="705"/>
      <c r="BN106" s="116"/>
      <c r="BO106" s="116"/>
    </row>
    <row r="107" spans="1:67" ht="24.95" customHeight="1">
      <c r="A107" s="116"/>
      <c r="B107" s="818" t="str">
        <f>IF(ROSTER!B44="","",ROSTER!B44)</f>
        <v/>
      </c>
      <c r="C107" s="771" t="str">
        <f>IF(ROSTER!C$44="","",ROSTER!C$44)</f>
        <v/>
      </c>
      <c r="D107" s="772"/>
      <c r="E107" s="773"/>
      <c r="F107" s="723">
        <f>F45</f>
        <v>0</v>
      </c>
      <c r="G107" s="724"/>
      <c r="H107" s="727">
        <f>IF(F45=0,0,H45/F45%)</f>
        <v>0</v>
      </c>
      <c r="I107" s="728"/>
      <c r="J107" s="847">
        <f>IF(F45=0,0,J45/F45)</f>
        <v>0</v>
      </c>
      <c r="K107" s="721">
        <f>IF($F45=0,0,K45/$F45)</f>
        <v>0</v>
      </c>
      <c r="L107" s="722"/>
      <c r="M107" s="719">
        <f>IF($F45=0,0,M45/$F45)</f>
        <v>0</v>
      </c>
      <c r="N107" s="720"/>
      <c r="O107" s="801">
        <f>M107+K107</f>
        <v>0</v>
      </c>
      <c r="P107" s="802"/>
      <c r="Q107" s="721">
        <f>IF($F45=0,0,Q45/$F45)</f>
        <v>0</v>
      </c>
      <c r="R107" s="722"/>
      <c r="S107" s="719">
        <f>IF($F45=0,0,S45/$F45)</f>
        <v>0</v>
      </c>
      <c r="T107" s="803"/>
      <c r="U107" s="801">
        <f>IF($F45=0,0,U45/$F45)</f>
        <v>0</v>
      </c>
      <c r="V107" s="802"/>
      <c r="W107" s="748">
        <f>IF(F45=0,0,W45/F45)</f>
        <v>0</v>
      </c>
      <c r="X107" s="748">
        <f>IF(F45=0,0,X45/F45)</f>
        <v>0</v>
      </c>
      <c r="Y107" s="721">
        <f>IF(F45=0,0,Y45/F45)</f>
        <v>0</v>
      </c>
      <c r="Z107" s="803"/>
      <c r="AA107" s="721">
        <f>IF($F45=0,0,AA45/$F45)</f>
        <v>0</v>
      </c>
      <c r="AB107" s="722"/>
      <c r="AC107" s="800">
        <f>IF($F45=0,0,AC45/$F45)</f>
        <v>0</v>
      </c>
      <c r="AD107" s="720"/>
      <c r="AE107" s="736">
        <f>IF(AA107=0,0,(AC107/AA107)*100)</f>
        <v>0</v>
      </c>
      <c r="AF107" s="737"/>
      <c r="AG107" s="721">
        <f>IF($F45=0,0,AG45/$F45)</f>
        <v>0</v>
      </c>
      <c r="AH107" s="722"/>
      <c r="AI107" s="719">
        <f>IF($F45=0,0,AI45/$F45)</f>
        <v>0</v>
      </c>
      <c r="AJ107" s="720"/>
      <c r="AK107" s="736">
        <f>IF(AG107=0,0,(AI107/AG107)*100)</f>
        <v>0</v>
      </c>
      <c r="AL107" s="737"/>
      <c r="AM107" s="721">
        <f>IF($F45=0,0,AM45/$F45)</f>
        <v>0</v>
      </c>
      <c r="AN107" s="722"/>
      <c r="AO107" s="719">
        <f>IF($F45=0,0,AO45/$F45)</f>
        <v>0</v>
      </c>
      <c r="AP107" s="720"/>
      <c r="AQ107" s="736">
        <f>IF(AM107=0,0,(AO107/AM107)*100)</f>
        <v>0</v>
      </c>
      <c r="AR107" s="737"/>
      <c r="AS107" s="721">
        <f>AA107+AG107+AM107</f>
        <v>0</v>
      </c>
      <c r="AT107" s="722"/>
      <c r="AU107" s="719">
        <f>AC107+AI107+AO107</f>
        <v>0</v>
      </c>
      <c r="AV107" s="720"/>
      <c r="AW107" s="736">
        <f>IF(AS107=0,0,(AU107/AS107)*100)</f>
        <v>0</v>
      </c>
      <c r="AX107" s="737"/>
      <c r="AY107" s="721">
        <f>IF($F45=0,0,AY45/$F45)</f>
        <v>0</v>
      </c>
      <c r="AZ107" s="722"/>
      <c r="BA107" s="719">
        <f>IF($F45=0,0,BA45/$F45)</f>
        <v>0</v>
      </c>
      <c r="BB107" s="720"/>
      <c r="BC107" s="736">
        <f>IF(AY107=0,0,(BA107/AY107)*100)</f>
        <v>0</v>
      </c>
      <c r="BD107" s="737"/>
      <c r="BE107" s="721">
        <f>AA107+AG107+AM107+AY107</f>
        <v>0</v>
      </c>
      <c r="BF107" s="722"/>
      <c r="BG107" s="719">
        <f>AC107+AI107+AO107+BA107</f>
        <v>0</v>
      </c>
      <c r="BH107" s="720"/>
      <c r="BI107" s="736">
        <f>IF(BE107=0,0,(BG107/BE107)*100)</f>
        <v>0</v>
      </c>
      <c r="BJ107" s="737"/>
      <c r="BK107" s="703">
        <f>(AC107*2)+(AI107*2)+(AO107*3)+BA107</f>
        <v>0</v>
      </c>
      <c r="BL107" s="704"/>
      <c r="BM107" s="705"/>
      <c r="BN107" s="116"/>
      <c r="BO107" s="116"/>
    </row>
    <row r="108" spans="1:67" ht="24.75" customHeight="1">
      <c r="A108" s="116"/>
      <c r="B108" s="819"/>
      <c r="C108" s="768" t="str">
        <f>IF(ROSTER!D$44="","",ROSTER!D$44)</f>
        <v/>
      </c>
      <c r="D108" s="769"/>
      <c r="E108" s="770"/>
      <c r="F108" s="725"/>
      <c r="G108" s="726"/>
      <c r="H108" s="725"/>
      <c r="I108" s="726"/>
      <c r="J108" s="848"/>
      <c r="K108" s="721"/>
      <c r="L108" s="722"/>
      <c r="M108" s="719"/>
      <c r="N108" s="720"/>
      <c r="O108" s="801" t="s">
        <v>14</v>
      </c>
      <c r="P108" s="802"/>
      <c r="Q108" s="721"/>
      <c r="R108" s="722"/>
      <c r="S108" s="719"/>
      <c r="T108" s="803"/>
      <c r="U108" s="801"/>
      <c r="V108" s="802"/>
      <c r="W108" s="748"/>
      <c r="X108" s="748"/>
      <c r="Y108" s="721"/>
      <c r="Z108" s="803"/>
      <c r="AA108" s="721"/>
      <c r="AB108" s="722"/>
      <c r="AC108" s="800"/>
      <c r="AD108" s="720"/>
      <c r="AE108" s="736"/>
      <c r="AF108" s="737"/>
      <c r="AG108" s="721"/>
      <c r="AH108" s="722"/>
      <c r="AI108" s="719"/>
      <c r="AJ108" s="720"/>
      <c r="AK108" s="736"/>
      <c r="AL108" s="737"/>
      <c r="AM108" s="721"/>
      <c r="AN108" s="722"/>
      <c r="AO108" s="719"/>
      <c r="AP108" s="720"/>
      <c r="AQ108" s="736"/>
      <c r="AR108" s="737"/>
      <c r="AS108" s="721"/>
      <c r="AT108" s="722"/>
      <c r="AU108" s="719"/>
      <c r="AV108" s="720"/>
      <c r="AW108" s="736"/>
      <c r="AX108" s="737"/>
      <c r="AY108" s="721"/>
      <c r="AZ108" s="722"/>
      <c r="BA108" s="719"/>
      <c r="BB108" s="720"/>
      <c r="BC108" s="736"/>
      <c r="BD108" s="737"/>
      <c r="BE108" s="721"/>
      <c r="BF108" s="722"/>
      <c r="BG108" s="719"/>
      <c r="BH108" s="720"/>
      <c r="BI108" s="736"/>
      <c r="BJ108" s="737"/>
      <c r="BK108" s="703"/>
      <c r="BL108" s="704"/>
      <c r="BM108" s="705"/>
      <c r="BN108" s="116"/>
      <c r="BO108" s="116"/>
    </row>
    <row r="109" spans="1:67" ht="24.95" customHeight="1">
      <c r="A109" s="116"/>
      <c r="B109" s="818" t="str">
        <f>IF(ROSTER!B46="","",ROSTER!B46)</f>
        <v/>
      </c>
      <c r="C109" s="771" t="str">
        <f>IF(ROSTER!C$46="","",ROSTER!C$46)</f>
        <v/>
      </c>
      <c r="D109" s="772"/>
      <c r="E109" s="773"/>
      <c r="F109" s="723">
        <f>F47</f>
        <v>0</v>
      </c>
      <c r="G109" s="724"/>
      <c r="H109" s="727">
        <f>IF(F47=0,0,H47/F47%)</f>
        <v>0</v>
      </c>
      <c r="I109" s="728"/>
      <c r="J109" s="847">
        <f>IF(F47=0,0,J47/F47)</f>
        <v>0</v>
      </c>
      <c r="K109" s="721">
        <f>IF($F47=0,0,K47/$F47)</f>
        <v>0</v>
      </c>
      <c r="L109" s="722"/>
      <c r="M109" s="719">
        <f>IF($F47=0,0,M47/$F47)</f>
        <v>0</v>
      </c>
      <c r="N109" s="720"/>
      <c r="O109" s="801">
        <f>M109+K109</f>
        <v>0</v>
      </c>
      <c r="P109" s="802"/>
      <c r="Q109" s="721">
        <f>IF($F47=0,0,Q47/$F47)</f>
        <v>0</v>
      </c>
      <c r="R109" s="722"/>
      <c r="S109" s="719">
        <f>IF($F47=0,0,S47/$F47)</f>
        <v>0</v>
      </c>
      <c r="T109" s="803"/>
      <c r="U109" s="801">
        <f>IF($F47=0,0,U47/$F47)</f>
        <v>0</v>
      </c>
      <c r="V109" s="802"/>
      <c r="W109" s="748">
        <f>IF(F47=0,0,W47/F47)</f>
        <v>0</v>
      </c>
      <c r="X109" s="748">
        <f>IF(F47=0,0,X47/F47)</f>
        <v>0</v>
      </c>
      <c r="Y109" s="721">
        <f>IF(F47=0,0,Y47/F47)</f>
        <v>0</v>
      </c>
      <c r="Z109" s="803"/>
      <c r="AA109" s="721">
        <f>IF($F47=0,0,AA47/$F47)</f>
        <v>0</v>
      </c>
      <c r="AB109" s="722"/>
      <c r="AC109" s="800">
        <f>IF($F47=0,0,AC47/$F47)</f>
        <v>0</v>
      </c>
      <c r="AD109" s="720"/>
      <c r="AE109" s="736">
        <f>IF(AA109=0,0,(AC109/AA109)*100)</f>
        <v>0</v>
      </c>
      <c r="AF109" s="737"/>
      <c r="AG109" s="721">
        <f>IF($F47=0,0,AG47/$F47)</f>
        <v>0</v>
      </c>
      <c r="AH109" s="722"/>
      <c r="AI109" s="719">
        <f>IF($F47=0,0,AI47/$F47)</f>
        <v>0</v>
      </c>
      <c r="AJ109" s="720"/>
      <c r="AK109" s="736">
        <f>IF(AG109=0,0,(AI109/AG109)*100)</f>
        <v>0</v>
      </c>
      <c r="AL109" s="737"/>
      <c r="AM109" s="721">
        <f>IF($F47=0,0,AM47/$F47)</f>
        <v>0</v>
      </c>
      <c r="AN109" s="722"/>
      <c r="AO109" s="719">
        <f>IF($F47=0,0,AO47/$F47)</f>
        <v>0</v>
      </c>
      <c r="AP109" s="720"/>
      <c r="AQ109" s="736">
        <f>IF(AM109=0,0,(AO109/AM109)*100)</f>
        <v>0</v>
      </c>
      <c r="AR109" s="737"/>
      <c r="AS109" s="721">
        <f>AA109+AG109+AM109</f>
        <v>0</v>
      </c>
      <c r="AT109" s="722"/>
      <c r="AU109" s="719">
        <f>AC109+AI109+AO109</f>
        <v>0</v>
      </c>
      <c r="AV109" s="720"/>
      <c r="AW109" s="736">
        <f>IF(AS109=0,0,(AU109/AS109)*100)</f>
        <v>0</v>
      </c>
      <c r="AX109" s="737"/>
      <c r="AY109" s="721">
        <f>IF($F47=0,0,AY47/$F47)</f>
        <v>0</v>
      </c>
      <c r="AZ109" s="722"/>
      <c r="BA109" s="719">
        <f>IF($F47=0,0,BA47/$F47)</f>
        <v>0</v>
      </c>
      <c r="BB109" s="720"/>
      <c r="BC109" s="736">
        <f>IF(AY109=0,0,(BA109/AY109)*100)</f>
        <v>0</v>
      </c>
      <c r="BD109" s="737"/>
      <c r="BE109" s="721">
        <f>AA109+AG109+AM109+AY109</f>
        <v>0</v>
      </c>
      <c r="BF109" s="722"/>
      <c r="BG109" s="719">
        <f>AC109+AI109+AO109+BA109</f>
        <v>0</v>
      </c>
      <c r="BH109" s="720"/>
      <c r="BI109" s="736">
        <f>IF(BE109=0,0,(BG109/BE109)*100)</f>
        <v>0</v>
      </c>
      <c r="BJ109" s="737"/>
      <c r="BK109" s="703">
        <f>(AC109*2)+(AI109*2)+(AO109*3)+BA109</f>
        <v>0</v>
      </c>
      <c r="BL109" s="704"/>
      <c r="BM109" s="705"/>
      <c r="BN109" s="116"/>
      <c r="BO109" s="116"/>
    </row>
    <row r="110" spans="1:67" ht="24.75" customHeight="1">
      <c r="A110" s="116"/>
      <c r="B110" s="819"/>
      <c r="C110" s="768" t="str">
        <f>IF(ROSTER!D$46="","",ROSTER!D$46)</f>
        <v/>
      </c>
      <c r="D110" s="769"/>
      <c r="E110" s="770"/>
      <c r="F110" s="725"/>
      <c r="G110" s="726"/>
      <c r="H110" s="725"/>
      <c r="I110" s="726"/>
      <c r="J110" s="848"/>
      <c r="K110" s="721"/>
      <c r="L110" s="722"/>
      <c r="M110" s="719"/>
      <c r="N110" s="720"/>
      <c r="O110" s="801" t="s">
        <v>14</v>
      </c>
      <c r="P110" s="802"/>
      <c r="Q110" s="721"/>
      <c r="R110" s="722"/>
      <c r="S110" s="719"/>
      <c r="T110" s="803"/>
      <c r="U110" s="801"/>
      <c r="V110" s="802"/>
      <c r="W110" s="748"/>
      <c r="X110" s="748"/>
      <c r="Y110" s="721"/>
      <c r="Z110" s="803"/>
      <c r="AA110" s="721"/>
      <c r="AB110" s="722"/>
      <c r="AC110" s="800"/>
      <c r="AD110" s="720"/>
      <c r="AE110" s="736"/>
      <c r="AF110" s="737"/>
      <c r="AG110" s="721"/>
      <c r="AH110" s="722"/>
      <c r="AI110" s="719"/>
      <c r="AJ110" s="720"/>
      <c r="AK110" s="736"/>
      <c r="AL110" s="737"/>
      <c r="AM110" s="721"/>
      <c r="AN110" s="722"/>
      <c r="AO110" s="719"/>
      <c r="AP110" s="720"/>
      <c r="AQ110" s="736"/>
      <c r="AR110" s="737"/>
      <c r="AS110" s="721"/>
      <c r="AT110" s="722"/>
      <c r="AU110" s="719"/>
      <c r="AV110" s="720"/>
      <c r="AW110" s="736"/>
      <c r="AX110" s="737"/>
      <c r="AY110" s="721"/>
      <c r="AZ110" s="722"/>
      <c r="BA110" s="719"/>
      <c r="BB110" s="720"/>
      <c r="BC110" s="736"/>
      <c r="BD110" s="737"/>
      <c r="BE110" s="721"/>
      <c r="BF110" s="722"/>
      <c r="BG110" s="719"/>
      <c r="BH110" s="720"/>
      <c r="BI110" s="736"/>
      <c r="BJ110" s="737"/>
      <c r="BK110" s="703"/>
      <c r="BL110" s="704"/>
      <c r="BM110" s="705"/>
      <c r="BN110" s="116"/>
      <c r="BO110" s="116"/>
    </row>
    <row r="111" spans="1:67" ht="24.95" customHeight="1">
      <c r="A111" s="116"/>
      <c r="B111" s="818" t="str">
        <f>IF(ROSTER!B48="","",ROSTER!B48)</f>
        <v/>
      </c>
      <c r="C111" s="771" t="str">
        <f>IF(ROSTER!C$48="","",ROSTER!C$48)</f>
        <v/>
      </c>
      <c r="D111" s="772"/>
      <c r="E111" s="773"/>
      <c r="F111" s="723">
        <f>F49</f>
        <v>0</v>
      </c>
      <c r="G111" s="724"/>
      <c r="H111" s="727">
        <f t="shared" ref="H111" si="41">IF(F49=0,0,H49/F49%)</f>
        <v>0</v>
      </c>
      <c r="I111" s="728"/>
      <c r="J111" s="847">
        <f t="shared" ref="J111" si="42">IF(F49=0,0,J49/F49)</f>
        <v>0</v>
      </c>
      <c r="K111" s="721">
        <f>IF($F49=0,0,K49/$F49)</f>
        <v>0</v>
      </c>
      <c r="L111" s="722"/>
      <c r="M111" s="719">
        <f>IF($F49=0,0,M49/$F49)</f>
        <v>0</v>
      </c>
      <c r="N111" s="720"/>
      <c r="O111" s="801">
        <f>M111+K111</f>
        <v>0</v>
      </c>
      <c r="P111" s="802"/>
      <c r="Q111" s="721">
        <f>IF($F49=0,0,Q49/$F49)</f>
        <v>0</v>
      </c>
      <c r="R111" s="722"/>
      <c r="S111" s="719">
        <f>IF($F49=0,0,S49/$F49)</f>
        <v>0</v>
      </c>
      <c r="T111" s="803"/>
      <c r="U111" s="801">
        <f>IF($F49=0,0,U49/$F49)</f>
        <v>0</v>
      </c>
      <c r="V111" s="802"/>
      <c r="W111" s="748">
        <f>IF(F49=0,0,W49/F49)</f>
        <v>0</v>
      </c>
      <c r="X111" s="748">
        <f>IF(F49=0,0,X49/F49)</f>
        <v>0</v>
      </c>
      <c r="Y111" s="721">
        <f>IF(F49=0,0,Y49/F49)</f>
        <v>0</v>
      </c>
      <c r="Z111" s="803"/>
      <c r="AA111" s="721"/>
      <c r="AB111" s="722"/>
      <c r="AC111" s="800"/>
      <c r="AD111" s="720"/>
      <c r="AE111" s="736"/>
      <c r="AF111" s="737"/>
      <c r="AG111" s="721">
        <f>IF($F49=0,0,AG49/$F49)</f>
        <v>0</v>
      </c>
      <c r="AH111" s="722"/>
      <c r="AI111" s="719">
        <f>IF($F49=0,0,AI49/$F49)</f>
        <v>0</v>
      </c>
      <c r="AJ111" s="720"/>
      <c r="AK111" s="736">
        <f>IF(AG111=0,0,(AI111/AG111)*100)</f>
        <v>0</v>
      </c>
      <c r="AL111" s="737"/>
      <c r="AM111" s="721">
        <f>IF($F49=0,0,AM49/$F49)</f>
        <v>0</v>
      </c>
      <c r="AN111" s="722"/>
      <c r="AO111" s="719">
        <f>IF($F49=0,0,AO49/$F49)</f>
        <v>0</v>
      </c>
      <c r="AP111" s="720"/>
      <c r="AQ111" s="736">
        <f>IF(AM111=0,0,(AO111/AM111)*100)</f>
        <v>0</v>
      </c>
      <c r="AR111" s="737"/>
      <c r="AS111" s="721">
        <f>AA111+AG111+AM111</f>
        <v>0</v>
      </c>
      <c r="AT111" s="722"/>
      <c r="AU111" s="719">
        <f>AC111+AI111+AO111</f>
        <v>0</v>
      </c>
      <c r="AV111" s="720"/>
      <c r="AW111" s="736">
        <f>IF(AS111=0,0,(AU111/AS111)*100)</f>
        <v>0</v>
      </c>
      <c r="AX111" s="737"/>
      <c r="AY111" s="721">
        <f t="shared" ref="AY111" si="43">IF($F49=0,0,AY49/$F49)</f>
        <v>0</v>
      </c>
      <c r="AZ111" s="722"/>
      <c r="BA111" s="719">
        <f t="shared" ref="BA111" si="44">IF($F49=0,0,BA49/$F49)</f>
        <v>0</v>
      </c>
      <c r="BB111" s="720"/>
      <c r="BC111" s="736">
        <f t="shared" ref="BC111" si="45">IF(AY111=0,0,(BA111/AY111)*100)</f>
        <v>0</v>
      </c>
      <c r="BD111" s="737"/>
      <c r="BE111" s="721">
        <f t="shared" ref="BE111" si="46">AA111+AG111+AM111+AY111</f>
        <v>0</v>
      </c>
      <c r="BF111" s="722"/>
      <c r="BG111" s="719">
        <f t="shared" ref="BG111" si="47">AC111+AI111+AO111+BA111</f>
        <v>0</v>
      </c>
      <c r="BH111" s="720"/>
      <c r="BI111" s="736">
        <f t="shared" ref="BI111" si="48">IF(BE111=0,0,(BG111/BE111)*100)</f>
        <v>0</v>
      </c>
      <c r="BJ111" s="737"/>
      <c r="BK111" s="703">
        <f t="shared" ref="BK111" si="49">(AC111*2)+(AI111*2)+(AO111*3)+BA111</f>
        <v>0</v>
      </c>
      <c r="BL111" s="704"/>
      <c r="BM111" s="705"/>
      <c r="BN111" s="116"/>
      <c r="BO111" s="116"/>
    </row>
    <row r="112" spans="1:67" ht="24.75" customHeight="1">
      <c r="A112" s="116"/>
      <c r="B112" s="819"/>
      <c r="C112" s="768" t="str">
        <f>IF(ROSTER!D$48="","",ROSTER!D$48)</f>
        <v/>
      </c>
      <c r="D112" s="769"/>
      <c r="E112" s="770"/>
      <c r="F112" s="725"/>
      <c r="G112" s="726"/>
      <c r="H112" s="725"/>
      <c r="I112" s="726"/>
      <c r="J112" s="848"/>
      <c r="K112" s="721"/>
      <c r="L112" s="722"/>
      <c r="M112" s="719"/>
      <c r="N112" s="720"/>
      <c r="O112" s="801" t="s">
        <v>14</v>
      </c>
      <c r="P112" s="802"/>
      <c r="Q112" s="721"/>
      <c r="R112" s="722"/>
      <c r="S112" s="719"/>
      <c r="T112" s="803"/>
      <c r="U112" s="801"/>
      <c r="V112" s="802"/>
      <c r="W112" s="748"/>
      <c r="X112" s="748"/>
      <c r="Y112" s="721"/>
      <c r="Z112" s="803"/>
      <c r="AA112" s="721"/>
      <c r="AB112" s="722"/>
      <c r="AC112" s="800"/>
      <c r="AD112" s="720"/>
      <c r="AE112" s="736"/>
      <c r="AF112" s="737"/>
      <c r="AG112" s="721"/>
      <c r="AH112" s="722"/>
      <c r="AI112" s="719"/>
      <c r="AJ112" s="720"/>
      <c r="AK112" s="736"/>
      <c r="AL112" s="737"/>
      <c r="AM112" s="721"/>
      <c r="AN112" s="722"/>
      <c r="AO112" s="719"/>
      <c r="AP112" s="720"/>
      <c r="AQ112" s="736"/>
      <c r="AR112" s="737"/>
      <c r="AS112" s="721"/>
      <c r="AT112" s="722"/>
      <c r="AU112" s="719"/>
      <c r="AV112" s="720"/>
      <c r="AW112" s="736"/>
      <c r="AX112" s="737"/>
      <c r="AY112" s="721"/>
      <c r="AZ112" s="722"/>
      <c r="BA112" s="719"/>
      <c r="BB112" s="720"/>
      <c r="BC112" s="736"/>
      <c r="BD112" s="737"/>
      <c r="BE112" s="721"/>
      <c r="BF112" s="722"/>
      <c r="BG112" s="719"/>
      <c r="BH112" s="720"/>
      <c r="BI112" s="736"/>
      <c r="BJ112" s="737"/>
      <c r="BK112" s="703"/>
      <c r="BL112" s="704"/>
      <c r="BM112" s="705"/>
      <c r="BN112" s="116"/>
      <c r="BO112" s="116"/>
    </row>
    <row r="113" spans="1:67" ht="24.95" customHeight="1">
      <c r="A113" s="116"/>
      <c r="B113" s="818" t="str">
        <f>IF(ROSTER!B50="","",ROSTER!B50)</f>
        <v/>
      </c>
      <c r="C113" s="771" t="str">
        <f>IF(ROSTER!C$50="","",ROSTER!C$50)</f>
        <v/>
      </c>
      <c r="D113" s="772"/>
      <c r="E113" s="773"/>
      <c r="F113" s="723">
        <f>F51</f>
        <v>0</v>
      </c>
      <c r="G113" s="724"/>
      <c r="H113" s="727">
        <f t="shared" ref="H113" si="50">IF(F51=0,0,H51/F51%)</f>
        <v>0</v>
      </c>
      <c r="I113" s="728"/>
      <c r="J113" s="847">
        <f t="shared" ref="J113" si="51">IF(F51=0,0,J51/F51)</f>
        <v>0</v>
      </c>
      <c r="K113" s="721">
        <f>IF($F51=0,0,K51/$F51)</f>
        <v>0</v>
      </c>
      <c r="L113" s="722"/>
      <c r="M113" s="719">
        <f>IF($F51=0,0,M51/$F51)</f>
        <v>0</v>
      </c>
      <c r="N113" s="720"/>
      <c r="O113" s="801">
        <f>M113+K113</f>
        <v>0</v>
      </c>
      <c r="P113" s="802"/>
      <c r="Q113" s="721">
        <f>IF($F51=0,0,Q51/$F51)</f>
        <v>0</v>
      </c>
      <c r="R113" s="722"/>
      <c r="S113" s="719">
        <f>IF($F51=0,0,S51/$F51)</f>
        <v>0</v>
      </c>
      <c r="T113" s="803"/>
      <c r="U113" s="801">
        <f>IF($F51=0,0,U51/$F51)</f>
        <v>0</v>
      </c>
      <c r="V113" s="802"/>
      <c r="W113" s="748">
        <f>IF(F51=0,0,W51/F51)</f>
        <v>0</v>
      </c>
      <c r="X113" s="748">
        <f>IF(F51=0,0,X51/F51)</f>
        <v>0</v>
      </c>
      <c r="Y113" s="721">
        <f>IF(F51=0,0,Y51/F51)</f>
        <v>0</v>
      </c>
      <c r="Z113" s="803"/>
      <c r="AA113" s="721"/>
      <c r="AB113" s="722"/>
      <c r="AC113" s="800"/>
      <c r="AD113" s="720"/>
      <c r="AE113" s="736"/>
      <c r="AF113" s="737"/>
      <c r="AG113" s="721">
        <f>IF($F51=0,0,AG51/$F51)</f>
        <v>0</v>
      </c>
      <c r="AH113" s="722"/>
      <c r="AI113" s="719">
        <f>IF($F51=0,0,AI51/$F51)</f>
        <v>0</v>
      </c>
      <c r="AJ113" s="720"/>
      <c r="AK113" s="736">
        <f>IF(AG113=0,0,(AI113/AG113)*100)</f>
        <v>0</v>
      </c>
      <c r="AL113" s="737"/>
      <c r="AM113" s="721">
        <f>IF($F51=0,0,AM51/$F51)</f>
        <v>0</v>
      </c>
      <c r="AN113" s="722"/>
      <c r="AO113" s="719">
        <f>IF($F51=0,0,AO51/$F51)</f>
        <v>0</v>
      </c>
      <c r="AP113" s="720"/>
      <c r="AQ113" s="736">
        <f>IF(AM113=0,0,(AO113/AM113)*100)</f>
        <v>0</v>
      </c>
      <c r="AR113" s="737"/>
      <c r="AS113" s="721">
        <f>AA113+AG113+AM113</f>
        <v>0</v>
      </c>
      <c r="AT113" s="722"/>
      <c r="AU113" s="719">
        <f>AC113+AI113+AO113</f>
        <v>0</v>
      </c>
      <c r="AV113" s="720"/>
      <c r="AW113" s="736">
        <f>IF(AS113=0,0,(AU113/AS113)*100)</f>
        <v>0</v>
      </c>
      <c r="AX113" s="737"/>
      <c r="AY113" s="721">
        <f t="shared" ref="AY113" si="52">IF($F51=0,0,AY51/$F51)</f>
        <v>0</v>
      </c>
      <c r="AZ113" s="722"/>
      <c r="BA113" s="719">
        <f t="shared" ref="BA113" si="53">IF($F51=0,0,BA51/$F51)</f>
        <v>0</v>
      </c>
      <c r="BB113" s="720"/>
      <c r="BC113" s="736">
        <f t="shared" ref="BC113" si="54">IF(AY113=0,0,(BA113/AY113)*100)</f>
        <v>0</v>
      </c>
      <c r="BD113" s="737"/>
      <c r="BE113" s="721">
        <f t="shared" ref="BE113" si="55">AA113+AG113+AM113+AY113</f>
        <v>0</v>
      </c>
      <c r="BF113" s="722"/>
      <c r="BG113" s="719">
        <f t="shared" ref="BG113" si="56">AC113+AI113+AO113+BA113</f>
        <v>0</v>
      </c>
      <c r="BH113" s="720"/>
      <c r="BI113" s="736">
        <f t="shared" ref="BI113" si="57">IF(BE113=0,0,(BG113/BE113)*100)</f>
        <v>0</v>
      </c>
      <c r="BJ113" s="737"/>
      <c r="BK113" s="703">
        <f t="shared" ref="BK113" si="58">(AC113*2)+(AI113*2)+(AO113*3)+BA113</f>
        <v>0</v>
      </c>
      <c r="BL113" s="704"/>
      <c r="BM113" s="705"/>
      <c r="BN113" s="116"/>
      <c r="BO113" s="116"/>
    </row>
    <row r="114" spans="1:67" ht="24.75" customHeight="1" thickBot="1">
      <c r="A114" s="116"/>
      <c r="B114" s="819"/>
      <c r="C114" s="768" t="str">
        <f>IF(ROSTER!D$50="","",ROSTER!D$50)</f>
        <v/>
      </c>
      <c r="D114" s="769"/>
      <c r="E114" s="770"/>
      <c r="F114" s="725"/>
      <c r="G114" s="726"/>
      <c r="H114" s="725"/>
      <c r="I114" s="726"/>
      <c r="J114" s="848"/>
      <c r="K114" s="721"/>
      <c r="L114" s="722"/>
      <c r="M114" s="719"/>
      <c r="N114" s="720"/>
      <c r="O114" s="801" t="s">
        <v>14</v>
      </c>
      <c r="P114" s="802"/>
      <c r="Q114" s="721"/>
      <c r="R114" s="722"/>
      <c r="S114" s="719"/>
      <c r="T114" s="803"/>
      <c r="U114" s="801"/>
      <c r="V114" s="802"/>
      <c r="W114" s="748"/>
      <c r="X114" s="748"/>
      <c r="Y114" s="721"/>
      <c r="Z114" s="803"/>
      <c r="AA114" s="721"/>
      <c r="AB114" s="722"/>
      <c r="AC114" s="800"/>
      <c r="AD114" s="720"/>
      <c r="AE114" s="736"/>
      <c r="AF114" s="737"/>
      <c r="AG114" s="721"/>
      <c r="AH114" s="722"/>
      <c r="AI114" s="719"/>
      <c r="AJ114" s="720"/>
      <c r="AK114" s="736"/>
      <c r="AL114" s="737"/>
      <c r="AM114" s="721"/>
      <c r="AN114" s="722"/>
      <c r="AO114" s="719"/>
      <c r="AP114" s="720"/>
      <c r="AQ114" s="736"/>
      <c r="AR114" s="737"/>
      <c r="AS114" s="721"/>
      <c r="AT114" s="722"/>
      <c r="AU114" s="719"/>
      <c r="AV114" s="720"/>
      <c r="AW114" s="736"/>
      <c r="AX114" s="737"/>
      <c r="AY114" s="721"/>
      <c r="AZ114" s="722"/>
      <c r="BA114" s="719"/>
      <c r="BB114" s="720"/>
      <c r="BC114" s="736"/>
      <c r="BD114" s="737"/>
      <c r="BE114" s="721"/>
      <c r="BF114" s="722"/>
      <c r="BG114" s="719"/>
      <c r="BH114" s="720"/>
      <c r="BI114" s="736"/>
      <c r="BJ114" s="737"/>
      <c r="BK114" s="703"/>
      <c r="BL114" s="704"/>
      <c r="BM114" s="705"/>
      <c r="BN114" s="116"/>
      <c r="BO114" s="116"/>
    </row>
    <row r="115" spans="1:67" s="354" customFormat="1" ht="21.75" customHeight="1">
      <c r="A115" s="353"/>
      <c r="B115" s="843"/>
      <c r="C115" s="739"/>
      <c r="D115" s="739" t="s">
        <v>10</v>
      </c>
      <c r="E115" s="739"/>
      <c r="F115" s="739"/>
      <c r="G115" s="716"/>
      <c r="H115" s="762"/>
      <c r="I115" s="763"/>
      <c r="J115" s="841">
        <f>IF('GAME STATS'!$BQ$2521=0,0,J53/'GAME STATS'!$BQ$2521)</f>
        <v>0</v>
      </c>
      <c r="K115" s="755">
        <f>IF('GAME STATS'!$BQ$2521=0,0,K53/'GAME STATS'!$BQ$2521)</f>
        <v>0</v>
      </c>
      <c r="L115" s="756"/>
      <c r="M115" s="790">
        <f>IF('GAME STATS'!$BQ$2521=0,0,M53/'GAME STATS'!$BQ$2521)</f>
        <v>0</v>
      </c>
      <c r="N115" s="791"/>
      <c r="O115" s="790">
        <f>M115+K115</f>
        <v>0</v>
      </c>
      <c r="P115" s="836"/>
      <c r="Q115" s="755">
        <f>IF('GAME STATS'!$BQ$2521=0,0,Q53/'GAME STATS'!$BQ$2521)</f>
        <v>0</v>
      </c>
      <c r="R115" s="756"/>
      <c r="S115" s="790">
        <f>IF('GAME STATS'!$BQ$2521=0,0,S53/'GAME STATS'!$BQ$2521)</f>
        <v>0</v>
      </c>
      <c r="T115" s="836"/>
      <c r="U115" s="756">
        <f>S115-Q115</f>
        <v>0</v>
      </c>
      <c r="V115" s="791"/>
      <c r="W115" s="836">
        <f>IF('GAME STATS'!$BQ$2521=0,0,W53/'GAME STATS'!$BQ$2521)</f>
        <v>0</v>
      </c>
      <c r="X115" s="841">
        <f>IF('GAME STATS'!$BQ$2521=0,0,X53/'GAME STATS'!$BQ$2521)</f>
        <v>0</v>
      </c>
      <c r="Y115" s="755">
        <f>IF('GAME STATS'!$BQ$2521=0,0,Y53/'GAME STATS'!$BQ$2521)</f>
        <v>0</v>
      </c>
      <c r="Z115" s="836"/>
      <c r="AA115" s="755">
        <f>IF('GAME STATS'!$BQ$2521=0,0,AA53/'GAME STATS'!$BQ$2521)</f>
        <v>0</v>
      </c>
      <c r="AB115" s="756"/>
      <c r="AC115" s="798">
        <f>IF('GAME STATS'!$BQ$2521=0,0,AC53/'GAME STATS'!$BQ$2521)</f>
        <v>0</v>
      </c>
      <c r="AD115" s="756"/>
      <c r="AE115" s="715">
        <f>IF(AA115=0,0,(AC115/AA115)*100)</f>
        <v>0</v>
      </c>
      <c r="AF115" s="716"/>
      <c r="AG115" s="755">
        <f>IF('GAME STATS'!$BQ$2521=0,0,AG53/'GAME STATS'!$BQ$2521)</f>
        <v>0</v>
      </c>
      <c r="AH115" s="756"/>
      <c r="AI115" s="790">
        <f>IF('GAME STATS'!$BQ$2521=0,0,AI53/'GAME STATS'!$BQ$2521)</f>
        <v>0</v>
      </c>
      <c r="AJ115" s="791"/>
      <c r="AK115" s="715">
        <f>IF(AG115=0,0,(AI115/AG115)*100)</f>
        <v>0</v>
      </c>
      <c r="AL115" s="716"/>
      <c r="AM115" s="755">
        <f>IF('GAME STATS'!$BQ$2521=0,0,AM53/'GAME STATS'!$BQ$2521)</f>
        <v>0</v>
      </c>
      <c r="AN115" s="756"/>
      <c r="AO115" s="790">
        <f>IF('GAME STATS'!$BQ$2521=0,0,AO53/'GAME STATS'!$BQ$2521)</f>
        <v>0</v>
      </c>
      <c r="AP115" s="791"/>
      <c r="AQ115" s="715">
        <f>IF(AM115=0,0,(AO115/AM115)*100)</f>
        <v>0</v>
      </c>
      <c r="AR115" s="716"/>
      <c r="AS115" s="755">
        <f>IF('GAME STATS'!$BQ$2521=0,0,AS53/'GAME STATS'!$BQ$2521)</f>
        <v>0</v>
      </c>
      <c r="AT115" s="756"/>
      <c r="AU115" s="790">
        <f>IF('GAME STATS'!$BQ$2521=0,0,AU53/'GAME STATS'!$BQ$2521)</f>
        <v>0</v>
      </c>
      <c r="AV115" s="791"/>
      <c r="AW115" s="715">
        <f>IF(AS115=0,0,(AU115/AS115)*100)</f>
        <v>0</v>
      </c>
      <c r="AX115" s="716"/>
      <c r="AY115" s="755">
        <f>IF('GAME STATS'!$BQ$2521=0,0,AY53/'GAME STATS'!$BQ$2521)</f>
        <v>0</v>
      </c>
      <c r="AZ115" s="756"/>
      <c r="BA115" s="790">
        <f>IF('GAME STATS'!$BQ$2521=0,0,BA53/'GAME STATS'!$BQ$2521)</f>
        <v>0</v>
      </c>
      <c r="BB115" s="791"/>
      <c r="BC115" s="715">
        <f>IF(AY115=0,0,(BA115/AY115)*100)</f>
        <v>0</v>
      </c>
      <c r="BD115" s="716"/>
      <c r="BE115" s="755">
        <f>IF('GAME STATS'!$BQ$2521=0,0,BE53/'GAME STATS'!$BQ$2521)</f>
        <v>0</v>
      </c>
      <c r="BF115" s="756"/>
      <c r="BG115" s="790">
        <f>IF('GAME STATS'!$BQ$2521=0,0,BG53/'GAME STATS'!$BQ$2521)</f>
        <v>0</v>
      </c>
      <c r="BH115" s="791"/>
      <c r="BI115" s="715">
        <f>IF(BE115=0,0,(BG115/BE115)*100)</f>
        <v>0</v>
      </c>
      <c r="BJ115" s="794"/>
      <c r="BK115" s="751">
        <f>IF('GAME STATS'!BQ2521=0,0,BK53/'GAME STATS'!BQ2521)</f>
        <v>0</v>
      </c>
      <c r="BL115" s="739"/>
      <c r="BM115" s="752"/>
      <c r="BN115" s="353"/>
      <c r="BO115" s="353"/>
    </row>
    <row r="116" spans="1:67" s="354" customFormat="1" ht="21.75" customHeight="1" thickBot="1">
      <c r="A116" s="353"/>
      <c r="B116" s="844"/>
      <c r="C116" s="760"/>
      <c r="D116" s="760"/>
      <c r="E116" s="760"/>
      <c r="F116" s="760"/>
      <c r="G116" s="797"/>
      <c r="H116" s="764"/>
      <c r="I116" s="765"/>
      <c r="J116" s="842"/>
      <c r="K116" s="757"/>
      <c r="L116" s="758"/>
      <c r="M116" s="792"/>
      <c r="N116" s="793"/>
      <c r="O116" s="792" t="s">
        <v>14</v>
      </c>
      <c r="P116" s="837"/>
      <c r="Q116" s="757"/>
      <c r="R116" s="758"/>
      <c r="S116" s="792"/>
      <c r="T116" s="837"/>
      <c r="U116" s="758" t="s">
        <v>14</v>
      </c>
      <c r="V116" s="793"/>
      <c r="W116" s="837"/>
      <c r="X116" s="842"/>
      <c r="Y116" s="757"/>
      <c r="Z116" s="837"/>
      <c r="AA116" s="757"/>
      <c r="AB116" s="758"/>
      <c r="AC116" s="838"/>
      <c r="AD116" s="758"/>
      <c r="AE116" s="795"/>
      <c r="AF116" s="797"/>
      <c r="AG116" s="757"/>
      <c r="AH116" s="758"/>
      <c r="AI116" s="792"/>
      <c r="AJ116" s="793"/>
      <c r="AK116" s="795"/>
      <c r="AL116" s="797"/>
      <c r="AM116" s="757"/>
      <c r="AN116" s="758"/>
      <c r="AO116" s="792"/>
      <c r="AP116" s="793"/>
      <c r="AQ116" s="795"/>
      <c r="AR116" s="797"/>
      <c r="AS116" s="757"/>
      <c r="AT116" s="758"/>
      <c r="AU116" s="792"/>
      <c r="AV116" s="793"/>
      <c r="AW116" s="795"/>
      <c r="AX116" s="797"/>
      <c r="AY116" s="757"/>
      <c r="AZ116" s="758"/>
      <c r="BA116" s="792"/>
      <c r="BB116" s="793"/>
      <c r="BC116" s="795"/>
      <c r="BD116" s="797"/>
      <c r="BE116" s="757"/>
      <c r="BF116" s="758"/>
      <c r="BG116" s="792"/>
      <c r="BH116" s="793"/>
      <c r="BI116" s="795"/>
      <c r="BJ116" s="796"/>
      <c r="BK116" s="759"/>
      <c r="BL116" s="760"/>
      <c r="BM116" s="761"/>
      <c r="BN116" s="353"/>
      <c r="BO116" s="353"/>
    </row>
    <row r="117" spans="1:67" s="358" customFormat="1" ht="42.75" customHeight="1" thickBot="1">
      <c r="A117" s="355"/>
      <c r="B117" s="807"/>
      <c r="C117" s="808"/>
      <c r="D117" s="808" t="s">
        <v>13</v>
      </c>
      <c r="E117" s="808"/>
      <c r="F117" s="808"/>
      <c r="G117" s="809"/>
      <c r="H117" s="766"/>
      <c r="I117" s="767"/>
      <c r="J117" s="364">
        <f>IF('GAME STATS'!$BQ$2521=0,0,J55/'GAME STATS'!$BQ$2521)</f>
        <v>0</v>
      </c>
      <c r="K117" s="755">
        <f>IF('GAME STATS'!$BQ$2521=0,0,K55/'GAME STATS'!$BQ$2521)</f>
        <v>0</v>
      </c>
      <c r="L117" s="756"/>
      <c r="M117" s="790">
        <f>IF('GAME STATS'!$BQ$2521=0,0,M55/'GAME STATS'!$BQ$2521)</f>
        <v>0</v>
      </c>
      <c r="N117" s="791"/>
      <c r="O117" s="839">
        <f>K117+M117</f>
        <v>0</v>
      </c>
      <c r="P117" s="845"/>
      <c r="Q117" s="755">
        <f>IF('GAME STATS'!$BQ$2521=0,0,Q55/'GAME STATS'!$BQ$2521)</f>
        <v>0</v>
      </c>
      <c r="R117" s="756"/>
      <c r="S117" s="839">
        <f>IF('GAME STATS'!$BQ$2521=0,0,S55/'GAME STATS'!$BQ$2521)</f>
        <v>0</v>
      </c>
      <c r="T117" s="845"/>
      <c r="U117" s="846">
        <f>IF('GAME STATS'!$BQ$2521=0,0,U55/'GAME STATS'!$BQ$2521)</f>
        <v>0</v>
      </c>
      <c r="V117" s="845"/>
      <c r="W117" s="365">
        <f>IF('GAME STATS'!$BQ$2521=0,0,W55/'GAME STATS'!$BQ$2521)</f>
        <v>0</v>
      </c>
      <c r="X117" s="365">
        <f>IF('GAME STATS'!$BQ$2521=0,0,X55/'GAME STATS'!$BQ$2521)</f>
        <v>0</v>
      </c>
      <c r="Y117" s="757">
        <f>IF('GAME STATS'!$BQ$2521=0,0,Y55/'GAME STATS'!$BQ$2521)</f>
        <v>0</v>
      </c>
      <c r="Z117" s="837"/>
      <c r="AA117" s="755">
        <f>IF('GAME STATS'!$BQ$2521=0,0,AA55/'GAME STATS'!$BQ$2521)</f>
        <v>0</v>
      </c>
      <c r="AB117" s="756"/>
      <c r="AC117" s="798">
        <f>IF('GAME STATS'!$BQ$2521=0,0,AC55/'GAME STATS'!$BQ$2521)</f>
        <v>0</v>
      </c>
      <c r="AD117" s="756"/>
      <c r="AE117" s="715">
        <f>IF(AA117=0,0,(AC117/AA117)*100)</f>
        <v>0</v>
      </c>
      <c r="AF117" s="716"/>
      <c r="AG117" s="755">
        <f>IF('GAME STATS'!$BQ$2521=0,0,AG55/'GAME STATS'!$BQ$2521)</f>
        <v>0</v>
      </c>
      <c r="AH117" s="756"/>
      <c r="AI117" s="839">
        <f>IF('GAME STATS'!$BQ$2521=0,0,AI55/'GAME STATS'!$BQ$2521)</f>
        <v>0</v>
      </c>
      <c r="AJ117" s="840"/>
      <c r="AK117" s="715">
        <f>IF(AG117=0,0,(AI117/AG117)*100)</f>
        <v>0</v>
      </c>
      <c r="AL117" s="716"/>
      <c r="AM117" s="755">
        <f>IF('GAME STATS'!$BQ$2521=0,0,AM55/'GAME STATS'!$BQ$2521)</f>
        <v>0</v>
      </c>
      <c r="AN117" s="756"/>
      <c r="AO117" s="839">
        <f>IF('GAME STATS'!$BQ$2521=0,0,AO55/'GAME STATS'!$BQ$2521)</f>
        <v>0</v>
      </c>
      <c r="AP117" s="840"/>
      <c r="AQ117" s="715">
        <f>IF(AM117=0,0,(AO117/AM117)*100)</f>
        <v>0</v>
      </c>
      <c r="AR117" s="716"/>
      <c r="AS117" s="755">
        <f>IF('GAME STATS'!$BQ$2521=0,0,AS55/'GAME STATS'!$BQ$2521)</f>
        <v>0</v>
      </c>
      <c r="AT117" s="756"/>
      <c r="AU117" s="839">
        <f>IF('GAME STATS'!$BQ$2521=0,0,AU55/'GAME STATS'!$BQ$2521)</f>
        <v>0</v>
      </c>
      <c r="AV117" s="840"/>
      <c r="AW117" s="715">
        <f>IF(AS117=0,0,(AU117/AS117)*100)</f>
        <v>0</v>
      </c>
      <c r="AX117" s="716"/>
      <c r="AY117" s="755">
        <f>IF('GAME STATS'!$BQ$2521=0,0,AY55/'GAME STATS'!$BQ$2521)</f>
        <v>0</v>
      </c>
      <c r="AZ117" s="756"/>
      <c r="BA117" s="839">
        <f>IF('GAME STATS'!$BQ$2521=0,0,BA55/'GAME STATS'!$BQ$2521)</f>
        <v>0</v>
      </c>
      <c r="BB117" s="840"/>
      <c r="BC117" s="715">
        <f>IF(AY117=0,0,(BA117/AY117)*100)</f>
        <v>0</v>
      </c>
      <c r="BD117" s="716"/>
      <c r="BE117" s="755">
        <f>IF('GAME STATS'!$BQ$2521=0,0,BE55/'GAME STATS'!$BQ$2521)</f>
        <v>0</v>
      </c>
      <c r="BF117" s="756"/>
      <c r="BG117" s="839">
        <f>IF('GAME STATS'!$BQ$2521=0,0,BG55/'GAME STATS'!$BQ$2521)</f>
        <v>0</v>
      </c>
      <c r="BH117" s="840"/>
      <c r="BI117" s="715">
        <f>IF(BE117=0,0,(BG117/BE117)*100)</f>
        <v>0</v>
      </c>
      <c r="BJ117" s="716"/>
      <c r="BK117" s="751">
        <f>IF('GAME STATS'!BQ2521=0,0,BK55/'GAME STATS'!BQ2521)</f>
        <v>0</v>
      </c>
      <c r="BL117" s="739"/>
      <c r="BM117" s="752"/>
      <c r="BN117" s="355"/>
      <c r="BO117" s="355"/>
    </row>
    <row r="118" spans="1:67" s="354" customFormat="1" ht="38.1" customHeight="1" thickBot="1">
      <c r="A118" s="353"/>
      <c r="B118" s="359"/>
      <c r="C118" s="360"/>
      <c r="D118" s="805" t="s">
        <v>48</v>
      </c>
      <c r="E118" s="805"/>
      <c r="F118" s="805"/>
      <c r="G118" s="806"/>
      <c r="H118" s="361"/>
      <c r="I118" s="361"/>
      <c r="J118" s="362"/>
      <c r="K118" s="706">
        <f>IF((K115+M117)=0,0,K115/(K115+M117)*100)</f>
        <v>0</v>
      </c>
      <c r="L118" s="707"/>
      <c r="M118" s="708">
        <f>IF((M115+K117)=0,0,M115/(M115+K117)*100)</f>
        <v>0</v>
      </c>
      <c r="N118" s="709"/>
      <c r="O118" s="708">
        <f>IF((O115+O117)=0,0,O115/(O115+O117)*100)</f>
        <v>0</v>
      </c>
      <c r="P118" s="851"/>
      <c r="Q118" s="799"/>
      <c r="R118" s="733"/>
      <c r="S118" s="733"/>
      <c r="T118" s="733"/>
      <c r="U118" s="805"/>
      <c r="V118" s="805"/>
      <c r="W118" s="363"/>
      <c r="X118" s="363"/>
      <c r="Y118" s="363"/>
      <c r="Z118" s="363"/>
      <c r="AA118" s="733"/>
      <c r="AB118" s="733"/>
      <c r="AC118" s="733"/>
      <c r="AD118" s="733"/>
      <c r="AE118" s="805"/>
      <c r="AF118" s="805"/>
      <c r="AG118" s="733"/>
      <c r="AH118" s="733"/>
      <c r="AI118" s="733"/>
      <c r="AJ118" s="733"/>
      <c r="AK118" s="805"/>
      <c r="AL118" s="805"/>
      <c r="AM118" s="733"/>
      <c r="AN118" s="733"/>
      <c r="AO118" s="733"/>
      <c r="AP118" s="733"/>
      <c r="AQ118" s="805"/>
      <c r="AR118" s="805"/>
      <c r="AS118" s="733"/>
      <c r="AT118" s="733"/>
      <c r="AU118" s="733"/>
      <c r="AV118" s="733"/>
      <c r="AW118" s="805"/>
      <c r="AX118" s="805"/>
      <c r="AY118" s="733"/>
      <c r="AZ118" s="733"/>
      <c r="BA118" s="733"/>
      <c r="BB118" s="733"/>
      <c r="BC118" s="805"/>
      <c r="BD118" s="805"/>
      <c r="BE118" s="733"/>
      <c r="BF118" s="733"/>
      <c r="BG118" s="733"/>
      <c r="BH118" s="733"/>
      <c r="BI118" s="805"/>
      <c r="BJ118" s="805"/>
      <c r="BK118" s="733"/>
      <c r="BL118" s="733"/>
      <c r="BM118" s="953"/>
      <c r="BN118" s="353"/>
      <c r="BO118" s="353"/>
    </row>
    <row r="119" spans="1:67" ht="23.85" customHeight="1" thickTop="1" thickBot="1">
      <c r="A119" s="116"/>
      <c r="B119" s="164"/>
      <c r="C119" s="165"/>
      <c r="D119" s="111"/>
      <c r="E119" s="325"/>
      <c r="F119" s="698" t="s">
        <v>58</v>
      </c>
      <c r="G119" s="698"/>
      <c r="H119" s="698"/>
      <c r="I119" s="111"/>
      <c r="J119" s="698" t="s">
        <v>59</v>
      </c>
      <c r="K119" s="698"/>
      <c r="L119" s="111"/>
      <c r="M119" s="111"/>
      <c r="N119" s="111"/>
      <c r="O119" s="698" t="s">
        <v>58</v>
      </c>
      <c r="P119" s="698"/>
      <c r="Q119" s="698"/>
      <c r="R119" s="325"/>
      <c r="S119" s="698" t="s">
        <v>59</v>
      </c>
      <c r="T119" s="698"/>
      <c r="U119" s="698"/>
      <c r="V119" s="325"/>
      <c r="W119" s="167"/>
      <c r="X119" s="702" t="s">
        <v>58</v>
      </c>
      <c r="Y119" s="702"/>
      <c r="Z119" s="325"/>
      <c r="AB119" s="111"/>
      <c r="AC119" s="698" t="s">
        <v>59</v>
      </c>
      <c r="AD119" s="698"/>
      <c r="AE119" s="698"/>
      <c r="AF119" s="168"/>
      <c r="AG119" s="699" t="s">
        <v>59</v>
      </c>
      <c r="AH119" s="699"/>
      <c r="AI119" s="699"/>
      <c r="AJ119" s="702"/>
      <c r="AK119" s="702"/>
      <c r="AL119" s="702"/>
      <c r="AM119" s="699" t="s">
        <v>58</v>
      </c>
      <c r="AN119" s="699"/>
      <c r="AO119" s="699"/>
      <c r="AP119" s="325"/>
      <c r="AQ119" s="699" t="s">
        <v>59</v>
      </c>
      <c r="AR119" s="699"/>
      <c r="AS119" s="699"/>
      <c r="AT119" s="111"/>
      <c r="AU119" s="325"/>
      <c r="AV119" s="325"/>
      <c r="AW119" s="698" t="s">
        <v>58</v>
      </c>
      <c r="AX119" s="698"/>
      <c r="AY119" s="698"/>
      <c r="AZ119" s="325"/>
      <c r="BA119" s="698" t="s">
        <v>59</v>
      </c>
      <c r="BB119" s="698"/>
      <c r="BC119" s="698"/>
      <c r="BD119" s="111"/>
      <c r="BE119" s="111"/>
      <c r="BF119" s="702"/>
      <c r="BG119" s="702"/>
      <c r="BH119" s="702"/>
      <c r="BI119" s="111"/>
      <c r="BJ119" s="702"/>
      <c r="BK119" s="702"/>
      <c r="BL119" s="702"/>
      <c r="BM119" s="114"/>
      <c r="BN119" s="116"/>
      <c r="BO119" s="116"/>
    </row>
    <row r="120" spans="1:67" ht="50.25" customHeight="1" thickTop="1" thickBot="1">
      <c r="A120" s="116"/>
      <c r="B120" s="700" t="s">
        <v>60</v>
      </c>
      <c r="C120" s="694"/>
      <c r="D120" s="328" t="s">
        <v>31</v>
      </c>
      <c r="E120" s="115"/>
      <c r="F120" s="691">
        <f>IF('GAME STATS'!$BQ$2521=0,0,F58/'GAME STATS'!$BQ$2521)</f>
        <v>0</v>
      </c>
      <c r="G120" s="692"/>
      <c r="H120" s="693"/>
      <c r="I120" s="170"/>
      <c r="J120" s="691">
        <f>IF('GAME STATS'!$BQ$2521=0,0,J58/'GAME STATS'!$BQ$2521)</f>
        <v>0</v>
      </c>
      <c r="K120" s="693"/>
      <c r="L120" s="696" t="s">
        <v>57</v>
      </c>
      <c r="M120" s="697"/>
      <c r="N120" s="697"/>
      <c r="O120" s="691">
        <f>IF('GAME STATS'!$BQ$2521=0,0,O58/'GAME STATS'!$BQ$2521)</f>
        <v>0</v>
      </c>
      <c r="P120" s="692"/>
      <c r="Q120" s="693"/>
      <c r="R120" s="348"/>
      <c r="S120" s="691">
        <f>IF('GAME STATS'!$BQ$2521=0,0,S58/'GAME STATS'!$BQ$2521)</f>
        <v>0</v>
      </c>
      <c r="T120" s="692"/>
      <c r="U120" s="693"/>
      <c r="V120" s="696" t="s">
        <v>56</v>
      </c>
      <c r="W120" s="697"/>
      <c r="X120" s="691">
        <f>IF('GAME STATS'!$BQ$2521=0,0,X58/'GAME STATS'!$BQ$2521)</f>
        <v>0</v>
      </c>
      <c r="Y120" s="693"/>
      <c r="Z120" s="713"/>
      <c r="AA120" s="714"/>
      <c r="AB120" s="347"/>
      <c r="AC120" s="691">
        <f>IF('GAME STATS'!$BQ$2521=0,0,AC58/'GAME STATS'!$BQ$2521)</f>
        <v>0</v>
      </c>
      <c r="AD120" s="692"/>
      <c r="AE120" s="693"/>
      <c r="AF120" s="349" t="s">
        <v>110</v>
      </c>
      <c r="AG120" s="691">
        <f>IF('GAME STATS'!$BQ$2521=0,0,AG58/'GAME STATS'!$BQ$2521)</f>
        <v>0</v>
      </c>
      <c r="AH120" s="692"/>
      <c r="AI120" s="693"/>
      <c r="AJ120" s="696" t="s">
        <v>109</v>
      </c>
      <c r="AK120" s="697"/>
      <c r="AL120" s="712"/>
      <c r="AM120" s="691">
        <f>IF('GAME STATS'!$BQ$2521=0,0,AM58/'GAME STATS'!$BQ$2521)</f>
        <v>0</v>
      </c>
      <c r="AN120" s="692"/>
      <c r="AO120" s="693"/>
      <c r="AP120" s="348"/>
      <c r="AQ120" s="691">
        <f>IF('GAME STATS'!$BQ$2521=0,0,AQ58/'GAME STATS'!$BQ$2521)</f>
        <v>0</v>
      </c>
      <c r="AR120" s="692"/>
      <c r="AS120" s="693"/>
      <c r="AT120" s="700" t="s">
        <v>63</v>
      </c>
      <c r="AU120" s="694"/>
      <c r="AV120" s="701"/>
      <c r="AW120" s="691">
        <f>IF('GAME STATS'!$BQ$2521=0,0,AW58/'GAME STATS'!$BQ$2521)</f>
        <v>0</v>
      </c>
      <c r="AX120" s="692"/>
      <c r="AY120" s="693"/>
      <c r="AZ120" s="348"/>
      <c r="BA120" s="691">
        <f>IF('GAME STATS'!$BQ$2521=0,0,BA58/'GAME STATS'!$BQ$2521)</f>
        <v>0</v>
      </c>
      <c r="BB120" s="692"/>
      <c r="BC120" s="693"/>
      <c r="BD120" s="328"/>
      <c r="BE120" s="328"/>
      <c r="BF120" s="749" t="s">
        <v>58</v>
      </c>
      <c r="BG120" s="750"/>
      <c r="BH120" s="750"/>
      <c r="BI120" s="170"/>
      <c r="BJ120" s="749" t="s">
        <v>59</v>
      </c>
      <c r="BK120" s="750"/>
      <c r="BL120" s="750"/>
      <c r="BM120" s="115"/>
      <c r="BN120" s="116"/>
      <c r="BO120" s="116"/>
    </row>
    <row r="121" spans="1:67" ht="23.85" customHeight="1" thickTop="1">
      <c r="A121" s="116"/>
      <c r="B121" s="327"/>
      <c r="C121" s="328"/>
      <c r="D121" s="328"/>
      <c r="E121" s="328"/>
      <c r="F121" s="328"/>
      <c r="G121" s="170"/>
      <c r="H121" s="170"/>
      <c r="I121" s="170"/>
      <c r="J121" s="328"/>
      <c r="K121" s="328"/>
      <c r="L121" s="329"/>
      <c r="M121" s="329"/>
      <c r="N121" s="329"/>
      <c r="O121" s="329"/>
      <c r="P121" s="328"/>
      <c r="Q121" s="328"/>
      <c r="R121" s="328"/>
      <c r="S121" s="170"/>
      <c r="T121" s="328"/>
      <c r="U121" s="328"/>
      <c r="V121" s="328"/>
      <c r="W121" s="329"/>
      <c r="X121" s="329"/>
      <c r="Y121" s="329"/>
      <c r="Z121" s="328"/>
      <c r="AA121" s="328"/>
      <c r="AB121" s="170"/>
      <c r="AC121" s="328"/>
      <c r="AD121" s="328"/>
      <c r="AE121" s="328"/>
      <c r="AF121" s="329"/>
      <c r="AG121" s="329"/>
      <c r="AH121" s="329"/>
      <c r="AI121" s="329"/>
      <c r="AJ121" s="328"/>
      <c r="AK121" s="329"/>
      <c r="AL121" s="329"/>
      <c r="AM121" s="328"/>
      <c r="AN121" s="328"/>
      <c r="AO121" s="328"/>
      <c r="AP121" s="170"/>
      <c r="AQ121" s="328"/>
      <c r="AR121" s="328"/>
      <c r="AS121" s="328"/>
      <c r="AT121" s="328"/>
      <c r="AU121" s="328"/>
      <c r="AV121" s="328"/>
      <c r="AW121" s="328"/>
      <c r="AX121" s="328"/>
      <c r="AY121" s="328"/>
      <c r="AZ121" s="170"/>
      <c r="BA121" s="328"/>
      <c r="BB121" s="328"/>
      <c r="BC121" s="328"/>
      <c r="BD121" s="329"/>
      <c r="BE121" s="330"/>
      <c r="BF121" s="742">
        <f>BK115</f>
        <v>0</v>
      </c>
      <c r="BG121" s="743"/>
      <c r="BH121" s="744"/>
      <c r="BI121" s="347"/>
      <c r="BJ121" s="742">
        <f>BK117</f>
        <v>0</v>
      </c>
      <c r="BK121" s="743"/>
      <c r="BL121" s="744"/>
      <c r="BM121" s="115"/>
      <c r="BN121" s="116"/>
      <c r="BO121" s="116"/>
    </row>
    <row r="122" spans="1:67" ht="23.85" customHeight="1" thickBot="1">
      <c r="A122" s="116"/>
      <c r="B122" s="173"/>
      <c r="C122" s="174"/>
      <c r="D122" s="112"/>
      <c r="E122" s="326"/>
      <c r="F122" s="695" t="s">
        <v>58</v>
      </c>
      <c r="G122" s="695"/>
      <c r="H122" s="695"/>
      <c r="I122" s="112"/>
      <c r="J122" s="695" t="s">
        <v>59</v>
      </c>
      <c r="K122" s="695"/>
      <c r="L122" s="112"/>
      <c r="M122" s="112"/>
      <c r="N122" s="112"/>
      <c r="O122" s="695" t="s">
        <v>58</v>
      </c>
      <c r="P122" s="695"/>
      <c r="Q122" s="695"/>
      <c r="R122" s="326"/>
      <c r="S122" s="695" t="s">
        <v>59</v>
      </c>
      <c r="T122" s="695"/>
      <c r="U122" s="695"/>
      <c r="V122" s="326"/>
      <c r="W122" s="176"/>
      <c r="X122" s="710" t="s">
        <v>58</v>
      </c>
      <c r="Y122" s="695"/>
      <c r="Z122" s="326"/>
      <c r="AB122" s="112"/>
      <c r="AC122" s="695" t="s">
        <v>59</v>
      </c>
      <c r="AD122" s="695"/>
      <c r="AE122" s="695"/>
      <c r="AF122" s="177"/>
      <c r="AG122" s="711" t="s">
        <v>59</v>
      </c>
      <c r="AH122" s="711"/>
      <c r="AI122" s="711"/>
      <c r="AJ122" s="326"/>
      <c r="AK122" s="176"/>
      <c r="AL122" s="176"/>
      <c r="AM122" s="695" t="s">
        <v>58</v>
      </c>
      <c r="AN122" s="695"/>
      <c r="AO122" s="695"/>
      <c r="AP122" s="112"/>
      <c r="AQ122" s="695" t="s">
        <v>59</v>
      </c>
      <c r="AR122" s="695"/>
      <c r="AS122" s="695"/>
      <c r="AT122" s="112"/>
      <c r="AU122" s="112"/>
      <c r="AV122" s="112"/>
      <c r="AW122" s="695" t="s">
        <v>58</v>
      </c>
      <c r="AX122" s="695"/>
      <c r="AY122" s="695"/>
      <c r="AZ122" s="112"/>
      <c r="BA122" s="695" t="s">
        <v>59</v>
      </c>
      <c r="BB122" s="695"/>
      <c r="BC122" s="695"/>
      <c r="BD122" s="329"/>
      <c r="BE122" s="330"/>
      <c r="BF122" s="745"/>
      <c r="BG122" s="746"/>
      <c r="BH122" s="747"/>
      <c r="BI122" s="352"/>
      <c r="BJ122" s="745"/>
      <c r="BK122" s="746"/>
      <c r="BL122" s="747"/>
      <c r="BM122" s="115"/>
      <c r="BN122" s="116"/>
      <c r="BO122" s="116"/>
    </row>
    <row r="123" spans="1:67" ht="51.6" customHeight="1" thickTop="1" thickBot="1">
      <c r="A123" s="116"/>
      <c r="B123" s="700" t="s">
        <v>61</v>
      </c>
      <c r="C123" s="694"/>
      <c r="D123" s="328" t="s">
        <v>31</v>
      </c>
      <c r="E123" s="115"/>
      <c r="F123" s="691">
        <f>IF('GAME STATS'!$BQ$2521=0,0,F61/'GAME STATS'!$BQ$2521)</f>
        <v>0</v>
      </c>
      <c r="G123" s="692"/>
      <c r="H123" s="693"/>
      <c r="I123" s="347"/>
      <c r="J123" s="691">
        <f>IF('GAME STATS'!$BQ$2521=0,0,J61/'GAME STATS'!$BQ$2521)</f>
        <v>0</v>
      </c>
      <c r="K123" s="693"/>
      <c r="L123" s="696" t="s">
        <v>57</v>
      </c>
      <c r="M123" s="697"/>
      <c r="N123" s="697"/>
      <c r="O123" s="691">
        <f>IF('GAME STATS'!$BQ$2521=0,0,O61/'GAME STATS'!$BQ$2521)</f>
        <v>0</v>
      </c>
      <c r="P123" s="692"/>
      <c r="Q123" s="693"/>
      <c r="R123" s="348"/>
      <c r="S123" s="691">
        <f>IF('GAME STATS'!$BQ$2521=0,0,S61/'GAME STATS'!$BQ$2521)</f>
        <v>0</v>
      </c>
      <c r="T123" s="692"/>
      <c r="U123" s="693"/>
      <c r="V123" s="696" t="s">
        <v>56</v>
      </c>
      <c r="W123" s="697"/>
      <c r="X123" s="691">
        <f>IF('GAME STATS'!$BQ$2521=0,0,X61/'GAME STATS'!$BQ$2521)</f>
        <v>0</v>
      </c>
      <c r="Y123" s="693"/>
      <c r="Z123" s="713"/>
      <c r="AA123" s="714"/>
      <c r="AB123" s="347"/>
      <c r="AC123" s="691">
        <f>IF('GAME STATS'!$BQ$2521=0,0,AC61/'GAME STATS'!$BQ$2521)</f>
        <v>0</v>
      </c>
      <c r="AD123" s="692"/>
      <c r="AE123" s="693"/>
      <c r="AF123" s="350" t="s">
        <v>110</v>
      </c>
      <c r="AG123" s="691">
        <f>IF('GAME STATS'!$BQ$2521=0,0,AG61/'GAME STATS'!$BQ$2521)</f>
        <v>0</v>
      </c>
      <c r="AH123" s="692"/>
      <c r="AI123" s="693"/>
      <c r="AJ123" s="696" t="s">
        <v>109</v>
      </c>
      <c r="AK123" s="697"/>
      <c r="AL123" s="712"/>
      <c r="AM123" s="691">
        <f>IF('GAME STATS'!$BQ$2521=0,0,AM61/'GAME STATS'!$BQ$2521)</f>
        <v>0</v>
      </c>
      <c r="AN123" s="692"/>
      <c r="AO123" s="693"/>
      <c r="AP123" s="347"/>
      <c r="AQ123" s="691">
        <f>IF('GAME STATS'!$BQ$2521=0,0,AQ61/'GAME STATS'!$BQ$2521)</f>
        <v>0</v>
      </c>
      <c r="AR123" s="692"/>
      <c r="AS123" s="693"/>
      <c r="AT123" s="700" t="s">
        <v>82</v>
      </c>
      <c r="AU123" s="694"/>
      <c r="AV123" s="701"/>
      <c r="AW123" s="691">
        <f>IF('GAME STATS'!$BR$2521=0,0,AW61/'GAME STATS'!$BR$2521)</f>
        <v>0</v>
      </c>
      <c r="AX123" s="692"/>
      <c r="AY123" s="693"/>
      <c r="AZ123" s="351"/>
      <c r="BA123" s="691">
        <f>IF('GAME STATS'!$BR$2521=0,0,BA61/'GAME STATS'!$BR$2521)</f>
        <v>0</v>
      </c>
      <c r="BB123" s="692"/>
      <c r="BC123" s="693"/>
      <c r="BD123" s="328"/>
      <c r="BE123" s="328"/>
      <c r="BF123" s="694" t="s">
        <v>111</v>
      </c>
      <c r="BG123" s="694"/>
      <c r="BH123" s="694"/>
      <c r="BI123" s="694"/>
      <c r="BJ123" s="694"/>
      <c r="BK123" s="694"/>
      <c r="BL123" s="694"/>
      <c r="BM123" s="115"/>
      <c r="BN123" s="116"/>
      <c r="BO123" s="116"/>
    </row>
    <row r="124" spans="1:67" ht="18" thickTop="1" thickBot="1">
      <c r="A124" s="116"/>
      <c r="B124" s="178"/>
      <c r="C124" s="179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80"/>
      <c r="V124" s="180"/>
      <c r="W124" s="180"/>
      <c r="X124" s="180"/>
      <c r="Y124" s="180"/>
      <c r="Z124" s="180"/>
      <c r="AA124" s="113"/>
      <c r="AB124" s="113"/>
      <c r="AC124" s="113"/>
      <c r="AD124" s="113"/>
      <c r="AE124" s="181"/>
      <c r="AF124" s="181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753" t="s">
        <v>136</v>
      </c>
      <c r="BB124" s="753"/>
      <c r="BC124" s="753"/>
      <c r="BD124" s="753"/>
      <c r="BE124" s="753"/>
      <c r="BF124" s="753"/>
      <c r="BG124" s="753"/>
      <c r="BH124" s="753"/>
      <c r="BI124" s="753"/>
      <c r="BJ124" s="753"/>
      <c r="BK124" s="753"/>
      <c r="BL124" s="753"/>
      <c r="BM124" s="754"/>
      <c r="BN124" s="116"/>
      <c r="BO124" s="116"/>
    </row>
    <row r="125" spans="1:67" ht="12.2" customHeight="1" thickTop="1">
      <c r="A125" s="116"/>
      <c r="B125" s="188"/>
      <c r="C125" s="189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90"/>
      <c r="V125" s="190"/>
      <c r="W125" s="190"/>
      <c r="X125" s="190"/>
      <c r="Y125" s="190"/>
      <c r="Z125" s="190"/>
      <c r="AA125" s="116"/>
      <c r="AB125" s="116"/>
      <c r="AC125" s="116"/>
      <c r="AD125" s="116"/>
      <c r="AE125" s="191"/>
      <c r="AF125" s="191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</row>
  </sheetData>
  <sheetProtection password="8FC0" sheet="1" objects="1" scenarios="1" selectLockedCells="1" selectUnlockedCells="1"/>
  <mergeCells count="1894">
    <mergeCell ref="BC113:BD114"/>
    <mergeCell ref="BE113:BF114"/>
    <mergeCell ref="BG113:BH114"/>
    <mergeCell ref="BI113:BJ114"/>
    <mergeCell ref="BK113:BM114"/>
    <mergeCell ref="BA111:BB112"/>
    <mergeCell ref="BC111:BD112"/>
    <mergeCell ref="BE111:BF112"/>
    <mergeCell ref="BG111:BH112"/>
    <mergeCell ref="BI111:BJ112"/>
    <mergeCell ref="BK111:BM112"/>
    <mergeCell ref="F113:G114"/>
    <mergeCell ref="H113:I114"/>
    <mergeCell ref="J113:J114"/>
    <mergeCell ref="K113:L114"/>
    <mergeCell ref="M113:N114"/>
    <mergeCell ref="O113:P114"/>
    <mergeCell ref="Q113:R114"/>
    <mergeCell ref="S113:T114"/>
    <mergeCell ref="U113:V114"/>
    <mergeCell ref="W113:W114"/>
    <mergeCell ref="X113:X114"/>
    <mergeCell ref="Y113:Z114"/>
    <mergeCell ref="AA113:AB114"/>
    <mergeCell ref="AC113:AD114"/>
    <mergeCell ref="AE113:AF114"/>
    <mergeCell ref="AG113:AH114"/>
    <mergeCell ref="AI113:AJ114"/>
    <mergeCell ref="AK113:AL114"/>
    <mergeCell ref="AM113:AN114"/>
    <mergeCell ref="AO113:AP114"/>
    <mergeCell ref="AQ113:AR114"/>
    <mergeCell ref="AS113:AT114"/>
    <mergeCell ref="AU113:AV114"/>
    <mergeCell ref="AW113:AX114"/>
    <mergeCell ref="AY113:AZ114"/>
    <mergeCell ref="BA113:BB114"/>
    <mergeCell ref="AY51:AZ52"/>
    <mergeCell ref="BA51:BB52"/>
    <mergeCell ref="BC51:BD52"/>
    <mergeCell ref="BE51:BF52"/>
    <mergeCell ref="BG51:BH52"/>
    <mergeCell ref="BI51:BJ52"/>
    <mergeCell ref="BK51:BM52"/>
    <mergeCell ref="C52:E52"/>
    <mergeCell ref="B111:B112"/>
    <mergeCell ref="B113:B114"/>
    <mergeCell ref="C111:E111"/>
    <mergeCell ref="C112:E112"/>
    <mergeCell ref="C113:E113"/>
    <mergeCell ref="C114:E114"/>
    <mergeCell ref="F111:G112"/>
    <mergeCell ref="H111:I112"/>
    <mergeCell ref="J111:J112"/>
    <mergeCell ref="K111:L112"/>
    <mergeCell ref="M111:N112"/>
    <mergeCell ref="O111:P112"/>
    <mergeCell ref="Q111:R112"/>
    <mergeCell ref="S111:T112"/>
    <mergeCell ref="U111:V112"/>
    <mergeCell ref="W111:W112"/>
    <mergeCell ref="X111:X112"/>
    <mergeCell ref="Y111:Z112"/>
    <mergeCell ref="AS87:AT88"/>
    <mergeCell ref="BG49:BH50"/>
    <mergeCell ref="BI49:BJ50"/>
    <mergeCell ref="BK49:BM50"/>
    <mergeCell ref="C50:E50"/>
    <mergeCell ref="B51:B52"/>
    <mergeCell ref="C51:E51"/>
    <mergeCell ref="F51:G52"/>
    <mergeCell ref="H51:I52"/>
    <mergeCell ref="J51:J52"/>
    <mergeCell ref="K51:L52"/>
    <mergeCell ref="M51:N52"/>
    <mergeCell ref="O51:P52"/>
    <mergeCell ref="Q51:R52"/>
    <mergeCell ref="S51:T52"/>
    <mergeCell ref="U51:V52"/>
    <mergeCell ref="W51:W52"/>
    <mergeCell ref="X51:X52"/>
    <mergeCell ref="Y51:Z52"/>
    <mergeCell ref="AA51:AB52"/>
    <mergeCell ref="AC51:AD52"/>
    <mergeCell ref="AE51:AF52"/>
    <mergeCell ref="AG51:AH52"/>
    <mergeCell ref="AI51:AJ52"/>
    <mergeCell ref="AK51:AL52"/>
    <mergeCell ref="AM51:AN52"/>
    <mergeCell ref="AO51:AP52"/>
    <mergeCell ref="AQ51:AR52"/>
    <mergeCell ref="AS51:AT52"/>
    <mergeCell ref="AU51:AV52"/>
    <mergeCell ref="AW51:AX52"/>
    <mergeCell ref="B49:B50"/>
    <mergeCell ref="C49:E49"/>
    <mergeCell ref="F49:G50"/>
    <mergeCell ref="H49:I50"/>
    <mergeCell ref="J49:J50"/>
    <mergeCell ref="K49:L50"/>
    <mergeCell ref="M49:N50"/>
    <mergeCell ref="O49:P50"/>
    <mergeCell ref="Q49:R50"/>
    <mergeCell ref="S49:T50"/>
    <mergeCell ref="U49:V50"/>
    <mergeCell ref="W49:W50"/>
    <mergeCell ref="X49:X50"/>
    <mergeCell ref="Y49:Z50"/>
    <mergeCell ref="AA49:AB50"/>
    <mergeCell ref="AC49:AD50"/>
    <mergeCell ref="AE49:AF50"/>
    <mergeCell ref="Y15:Z16"/>
    <mergeCell ref="Y17:Z18"/>
    <mergeCell ref="Y19:Z20"/>
    <mergeCell ref="Y21:Z22"/>
    <mergeCell ref="Y23:Z24"/>
    <mergeCell ref="Y31:Z32"/>
    <mergeCell ref="Y39:Z40"/>
    <mergeCell ref="Y41:Z42"/>
    <mergeCell ref="J35:J36"/>
    <mergeCell ref="J37:J38"/>
    <mergeCell ref="J43:J44"/>
    <mergeCell ref="M31:N32"/>
    <mergeCell ref="J25:J26"/>
    <mergeCell ref="J27:J28"/>
    <mergeCell ref="S37:T38"/>
    <mergeCell ref="U37:V38"/>
    <mergeCell ref="J47:J48"/>
    <mergeCell ref="C26:E26"/>
    <mergeCell ref="C25:E25"/>
    <mergeCell ref="C29:E29"/>
    <mergeCell ref="C37:E37"/>
    <mergeCell ref="C44:E44"/>
    <mergeCell ref="C46:E46"/>
    <mergeCell ref="C28:E28"/>
    <mergeCell ref="C35:E35"/>
    <mergeCell ref="Y53:Z54"/>
    <mergeCell ref="Y55:Z55"/>
    <mergeCell ref="Y69:Z70"/>
    <mergeCell ref="Y71:Z72"/>
    <mergeCell ref="G67:AF67"/>
    <mergeCell ref="U53:V54"/>
    <mergeCell ref="AA53:AB54"/>
    <mergeCell ref="AC53:AD54"/>
    <mergeCell ref="Y81:Z82"/>
    <mergeCell ref="Y25:Z26"/>
    <mergeCell ref="Y27:Z28"/>
    <mergeCell ref="Y29:Z30"/>
    <mergeCell ref="W53:W54"/>
    <mergeCell ref="AA25:AB26"/>
    <mergeCell ref="S70:T70"/>
    <mergeCell ref="J71:J72"/>
    <mergeCell ref="X71:X72"/>
    <mergeCell ref="AE75:AF76"/>
    <mergeCell ref="AA81:AB82"/>
    <mergeCell ref="AC81:AD82"/>
    <mergeCell ref="AE81:AF82"/>
    <mergeCell ref="U70:V70"/>
    <mergeCell ref="J60:K60"/>
    <mergeCell ref="J57:K57"/>
    <mergeCell ref="BG118:BH118"/>
    <mergeCell ref="BI118:BJ118"/>
    <mergeCell ref="AM118:AN118"/>
    <mergeCell ref="AO118:AP118"/>
    <mergeCell ref="AQ118:AR118"/>
    <mergeCell ref="AS118:AT118"/>
    <mergeCell ref="AU118:AV118"/>
    <mergeCell ref="AW118:AX118"/>
    <mergeCell ref="AS117:AT117"/>
    <mergeCell ref="AY118:AZ118"/>
    <mergeCell ref="BA118:BB118"/>
    <mergeCell ref="BC118:BD118"/>
    <mergeCell ref="AU117:AV117"/>
    <mergeCell ref="BC117:BD117"/>
    <mergeCell ref="BK118:BM118"/>
    <mergeCell ref="Q56:R56"/>
    <mergeCell ref="S56:T56"/>
    <mergeCell ref="U56:V56"/>
    <mergeCell ref="AA56:AB56"/>
    <mergeCell ref="AC56:AD56"/>
    <mergeCell ref="BG56:BH56"/>
    <mergeCell ref="BK56:BM56"/>
    <mergeCell ref="BI56:BJ56"/>
    <mergeCell ref="Y73:Z74"/>
    <mergeCell ref="AE56:AF56"/>
    <mergeCell ref="BA56:BB56"/>
    <mergeCell ref="AK56:AL56"/>
    <mergeCell ref="AM56:AN56"/>
    <mergeCell ref="Y83:Z84"/>
    <mergeCell ref="Y85:Z86"/>
    <mergeCell ref="Y87:Z88"/>
    <mergeCell ref="Y91:Z92"/>
    <mergeCell ref="AU87:AV88"/>
    <mergeCell ref="AW75:AX76"/>
    <mergeCell ref="AW87:AX88"/>
    <mergeCell ref="AJ57:AL57"/>
    <mergeCell ref="AO56:AP56"/>
    <mergeCell ref="AQ56:AR56"/>
    <mergeCell ref="AU56:AV56"/>
    <mergeCell ref="AW61:AY61"/>
    <mergeCell ref="AI56:AJ56"/>
    <mergeCell ref="U118:V118"/>
    <mergeCell ref="AA118:AB118"/>
    <mergeCell ref="AC118:AD118"/>
    <mergeCell ref="AE118:AF118"/>
    <mergeCell ref="AI55:AJ55"/>
    <mergeCell ref="Y47:Z48"/>
    <mergeCell ref="AO55:AP55"/>
    <mergeCell ref="AU55:AV55"/>
    <mergeCell ref="AI53:AJ54"/>
    <mergeCell ref="AW55:AX55"/>
    <mergeCell ref="Y93:Z94"/>
    <mergeCell ref="Y89:Z90"/>
    <mergeCell ref="Y101:Z102"/>
    <mergeCell ref="Y103:Z104"/>
    <mergeCell ref="Y105:Z106"/>
    <mergeCell ref="Y107:Z108"/>
    <mergeCell ref="Y109:Z110"/>
    <mergeCell ref="Y115:Z116"/>
    <mergeCell ref="AK71:AL72"/>
    <mergeCell ref="AI70:AJ70"/>
    <mergeCell ref="AG69:AL69"/>
    <mergeCell ref="W71:W72"/>
    <mergeCell ref="AY47:AZ48"/>
    <mergeCell ref="AY77:AZ78"/>
    <mergeCell ref="O23:P24"/>
    <mergeCell ref="X15:X16"/>
    <mergeCell ref="O8:P8"/>
    <mergeCell ref="Q8:R8"/>
    <mergeCell ref="J9:J10"/>
    <mergeCell ref="M15:N16"/>
    <mergeCell ref="K15:L16"/>
    <mergeCell ref="U13:V14"/>
    <mergeCell ref="J7:J8"/>
    <mergeCell ref="K31:L32"/>
    <mergeCell ref="J19:J20"/>
    <mergeCell ref="J21:J22"/>
    <mergeCell ref="S15:T16"/>
    <mergeCell ref="K47:L48"/>
    <mergeCell ref="U9:V10"/>
    <mergeCell ref="K25:L26"/>
    <mergeCell ref="M25:N26"/>
    <mergeCell ref="O25:P26"/>
    <mergeCell ref="S25:T26"/>
    <mergeCell ref="U25:V26"/>
    <mergeCell ref="K45:L46"/>
    <mergeCell ref="M45:N46"/>
    <mergeCell ref="O45:P46"/>
    <mergeCell ref="Q25:R26"/>
    <mergeCell ref="Q15:R16"/>
    <mergeCell ref="U15:V16"/>
    <mergeCell ref="W15:W16"/>
    <mergeCell ref="J23:J24"/>
    <mergeCell ref="M29:N30"/>
    <mergeCell ref="O29:P30"/>
    <mergeCell ref="Q29:R30"/>
    <mergeCell ref="AS39:AT40"/>
    <mergeCell ref="BA70:BB70"/>
    <mergeCell ref="BE70:BF70"/>
    <mergeCell ref="BE49:BF50"/>
    <mergeCell ref="BE15:BF16"/>
    <mergeCell ref="AY25:AZ26"/>
    <mergeCell ref="BA25:BB26"/>
    <mergeCell ref="BC25:BD26"/>
    <mergeCell ref="BE25:BF26"/>
    <mergeCell ref="BE73:BF74"/>
    <mergeCell ref="BA77:BB78"/>
    <mergeCell ref="AS69:AX69"/>
    <mergeCell ref="AS70:AT70"/>
    <mergeCell ref="AS56:AT56"/>
    <mergeCell ref="AW56:AX56"/>
    <mergeCell ref="AU70:AV70"/>
    <mergeCell ref="AW70:AX70"/>
    <mergeCell ref="AN67:BH67"/>
    <mergeCell ref="AY56:AZ56"/>
    <mergeCell ref="BC56:BD56"/>
    <mergeCell ref="BE56:BF56"/>
    <mergeCell ref="BC70:BD70"/>
    <mergeCell ref="AM71:AN72"/>
    <mergeCell ref="AS71:AT72"/>
    <mergeCell ref="AU71:AV72"/>
    <mergeCell ref="BA71:BB72"/>
    <mergeCell ref="AO71:AP72"/>
    <mergeCell ref="BG73:BH74"/>
    <mergeCell ref="BE75:BF76"/>
    <mergeCell ref="AM77:AN78"/>
    <mergeCell ref="AO77:AP78"/>
    <mergeCell ref="AQ77:AR78"/>
    <mergeCell ref="B2:BM2"/>
    <mergeCell ref="AG5:AM5"/>
    <mergeCell ref="B3:BM3"/>
    <mergeCell ref="B7:B8"/>
    <mergeCell ref="K7:P7"/>
    <mergeCell ref="AA8:AB8"/>
    <mergeCell ref="AY8:AZ8"/>
    <mergeCell ref="AA7:AF7"/>
    <mergeCell ref="AG7:AL7"/>
    <mergeCell ref="AN5:BH5"/>
    <mergeCell ref="BC8:BD8"/>
    <mergeCell ref="BE8:BF8"/>
    <mergeCell ref="BG8:BH8"/>
    <mergeCell ref="BI8:BJ8"/>
    <mergeCell ref="BK7:BM8"/>
    <mergeCell ref="BE7:BJ7"/>
    <mergeCell ref="S8:T8"/>
    <mergeCell ref="AY7:BD7"/>
    <mergeCell ref="AO8:AP8"/>
    <mergeCell ref="AQ8:AR8"/>
    <mergeCell ref="AS7:AX7"/>
    <mergeCell ref="AS8:AT8"/>
    <mergeCell ref="AU8:AV8"/>
    <mergeCell ref="AW8:AX8"/>
    <mergeCell ref="W7:W8"/>
    <mergeCell ref="BA8:BB8"/>
    <mergeCell ref="U8:V8"/>
    <mergeCell ref="AI8:AJ8"/>
    <mergeCell ref="AK8:AL8"/>
    <mergeCell ref="AM8:AN8"/>
    <mergeCell ref="AA9:AB10"/>
    <mergeCell ref="AC9:AD10"/>
    <mergeCell ref="B9:B10"/>
    <mergeCell ref="M9:N10"/>
    <mergeCell ref="O9:P10"/>
    <mergeCell ref="Q9:R10"/>
    <mergeCell ref="S9:T10"/>
    <mergeCell ref="K9:L10"/>
    <mergeCell ref="F9:G10"/>
    <mergeCell ref="AU9:AV10"/>
    <mergeCell ref="AW9:AX10"/>
    <mergeCell ref="G5:AF5"/>
    <mergeCell ref="AC8:AD8"/>
    <mergeCell ref="AE8:AF8"/>
    <mergeCell ref="AG8:AH8"/>
    <mergeCell ref="AM7:AR7"/>
    <mergeCell ref="K8:L8"/>
    <mergeCell ref="M8:N8"/>
    <mergeCell ref="Q7:V7"/>
    <mergeCell ref="AK9:AL10"/>
    <mergeCell ref="AM9:AN10"/>
    <mergeCell ref="AE9:AF10"/>
    <mergeCell ref="W9:W10"/>
    <mergeCell ref="X9:X10"/>
    <mergeCell ref="AS9:AT10"/>
    <mergeCell ref="AO9:AP10"/>
    <mergeCell ref="C5:D5"/>
    <mergeCell ref="F7:G8"/>
    <mergeCell ref="Y7:Z8"/>
    <mergeCell ref="Y9:Z10"/>
    <mergeCell ref="X7:X8"/>
    <mergeCell ref="H7:I8"/>
    <mergeCell ref="BK9:BM10"/>
    <mergeCell ref="BG9:BH10"/>
    <mergeCell ref="BC9:BD10"/>
    <mergeCell ref="BK11:BM12"/>
    <mergeCell ref="BI11:BJ12"/>
    <mergeCell ref="AQ13:AR14"/>
    <mergeCell ref="BE9:BF10"/>
    <mergeCell ref="AY13:AZ14"/>
    <mergeCell ref="BA13:BB14"/>
    <mergeCell ref="BC13:BD14"/>
    <mergeCell ref="F11:G12"/>
    <mergeCell ref="BG13:BH14"/>
    <mergeCell ref="BC11:BD12"/>
    <mergeCell ref="BE11:BF12"/>
    <mergeCell ref="BG11:BH12"/>
    <mergeCell ref="BI9:BJ10"/>
    <mergeCell ref="BE13:BF14"/>
    <mergeCell ref="AQ9:AR10"/>
    <mergeCell ref="AY9:AZ10"/>
    <mergeCell ref="BA9:BB10"/>
    <mergeCell ref="AO11:AP12"/>
    <mergeCell ref="AG9:AH10"/>
    <mergeCell ref="AI9:AJ10"/>
    <mergeCell ref="K11:L12"/>
    <mergeCell ref="M11:N12"/>
    <mergeCell ref="O11:P12"/>
    <mergeCell ref="U11:V12"/>
    <mergeCell ref="AA11:AB12"/>
    <mergeCell ref="Q11:R12"/>
    <mergeCell ref="AG11:AH12"/>
    <mergeCell ref="AI11:AJ12"/>
    <mergeCell ref="W11:W12"/>
    <mergeCell ref="AQ11:AR12"/>
    <mergeCell ref="AE13:AF14"/>
    <mergeCell ref="W13:W14"/>
    <mergeCell ref="X13:X14"/>
    <mergeCell ref="BI13:BJ14"/>
    <mergeCell ref="AG13:AH14"/>
    <mergeCell ref="AI13:AJ14"/>
    <mergeCell ref="AK13:AL14"/>
    <mergeCell ref="AM13:AN14"/>
    <mergeCell ref="AO13:AP14"/>
    <mergeCell ref="B11:B12"/>
    <mergeCell ref="X11:X12"/>
    <mergeCell ref="AK11:AL12"/>
    <mergeCell ref="AM11:AN12"/>
    <mergeCell ref="AC11:AD12"/>
    <mergeCell ref="AY11:AZ12"/>
    <mergeCell ref="BA11:BB12"/>
    <mergeCell ref="AE11:AF12"/>
    <mergeCell ref="AS11:AT12"/>
    <mergeCell ref="AU11:AV12"/>
    <mergeCell ref="AW11:AX12"/>
    <mergeCell ref="AS13:AT14"/>
    <mergeCell ref="AU13:AV14"/>
    <mergeCell ref="AW13:AX14"/>
    <mergeCell ref="S11:T12"/>
    <mergeCell ref="J11:J12"/>
    <mergeCell ref="J13:J14"/>
    <mergeCell ref="AC13:AD14"/>
    <mergeCell ref="Y11:Z12"/>
    <mergeCell ref="AY15:AZ16"/>
    <mergeCell ref="BA15:BB16"/>
    <mergeCell ref="AC15:AD16"/>
    <mergeCell ref="B13:B14"/>
    <mergeCell ref="K13:L14"/>
    <mergeCell ref="M13:N14"/>
    <mergeCell ref="O13:P14"/>
    <mergeCell ref="Q13:R14"/>
    <mergeCell ref="S13:T14"/>
    <mergeCell ref="F13:G14"/>
    <mergeCell ref="C15:E15"/>
    <mergeCell ref="J15:J16"/>
    <mergeCell ref="B17:B18"/>
    <mergeCell ref="K17:L18"/>
    <mergeCell ref="M17:N18"/>
    <mergeCell ref="O17:P18"/>
    <mergeCell ref="W17:W18"/>
    <mergeCell ref="X17:X18"/>
    <mergeCell ref="J17:J18"/>
    <mergeCell ref="H17:I18"/>
    <mergeCell ref="AW17:AX18"/>
    <mergeCell ref="AW15:AX16"/>
    <mergeCell ref="BK13:BM14"/>
    <mergeCell ref="AI15:AJ16"/>
    <mergeCell ref="BK15:BM16"/>
    <mergeCell ref="AK15:AL16"/>
    <mergeCell ref="AM15:AN16"/>
    <mergeCell ref="BK17:BM18"/>
    <mergeCell ref="AQ15:AR16"/>
    <mergeCell ref="AO15:AP16"/>
    <mergeCell ref="BC15:BD16"/>
    <mergeCell ref="AE15:AF16"/>
    <mergeCell ref="AG15:AH16"/>
    <mergeCell ref="AO17:AP18"/>
    <mergeCell ref="AA15:AB16"/>
    <mergeCell ref="AS17:AT18"/>
    <mergeCell ref="AU17:AV18"/>
    <mergeCell ref="AM17:AN18"/>
    <mergeCell ref="B15:B16"/>
    <mergeCell ref="AG17:AH18"/>
    <mergeCell ref="Q17:R18"/>
    <mergeCell ref="S17:T18"/>
    <mergeCell ref="U17:V18"/>
    <mergeCell ref="AA17:AB18"/>
    <mergeCell ref="O15:P16"/>
    <mergeCell ref="C16:E16"/>
    <mergeCell ref="C17:E17"/>
    <mergeCell ref="C18:E18"/>
    <mergeCell ref="H13:I14"/>
    <mergeCell ref="H15:I16"/>
    <mergeCell ref="BG15:BH16"/>
    <mergeCell ref="BI15:BJ16"/>
    <mergeCell ref="AS15:AT16"/>
    <mergeCell ref="AU15:AV16"/>
    <mergeCell ref="C20:E20"/>
    <mergeCell ref="BC19:BD20"/>
    <mergeCell ref="AS19:AT20"/>
    <mergeCell ref="AU19:AV20"/>
    <mergeCell ref="H19:I20"/>
    <mergeCell ref="B19:B20"/>
    <mergeCell ref="K19:L20"/>
    <mergeCell ref="M19:N20"/>
    <mergeCell ref="O19:P20"/>
    <mergeCell ref="AY19:AZ20"/>
    <mergeCell ref="AG19:AH20"/>
    <mergeCell ref="AI19:AJ20"/>
    <mergeCell ref="W19:W20"/>
    <mergeCell ref="X19:X20"/>
    <mergeCell ref="BK19:BM20"/>
    <mergeCell ref="AK19:AL20"/>
    <mergeCell ref="AM19:AN20"/>
    <mergeCell ref="AO19:AP20"/>
    <mergeCell ref="AQ19:AR20"/>
    <mergeCell ref="BE19:BF20"/>
    <mergeCell ref="AW19:AX20"/>
    <mergeCell ref="Q19:R20"/>
    <mergeCell ref="S19:T20"/>
    <mergeCell ref="AE19:AF20"/>
    <mergeCell ref="AQ17:AR18"/>
    <mergeCell ref="AY17:AZ18"/>
    <mergeCell ref="BA17:BB18"/>
    <mergeCell ref="BC17:BD18"/>
    <mergeCell ref="BE17:BF18"/>
    <mergeCell ref="BI17:BJ18"/>
    <mergeCell ref="BG17:BH18"/>
    <mergeCell ref="BI19:BJ20"/>
    <mergeCell ref="BA19:BB20"/>
    <mergeCell ref="U19:V20"/>
    <mergeCell ref="AA19:AB20"/>
    <mergeCell ref="AC19:AD20"/>
    <mergeCell ref="AC17:AD18"/>
    <mergeCell ref="AE17:AF18"/>
    <mergeCell ref="AI17:AJ18"/>
    <mergeCell ref="AK17:AL18"/>
    <mergeCell ref="Q23:R24"/>
    <mergeCell ref="BC21:BD22"/>
    <mergeCell ref="BE21:BF22"/>
    <mergeCell ref="AK21:AL22"/>
    <mergeCell ref="AM21:AN22"/>
    <mergeCell ref="AO21:AP22"/>
    <mergeCell ref="AQ21:AR22"/>
    <mergeCell ref="AY21:AZ22"/>
    <mergeCell ref="AS21:AT22"/>
    <mergeCell ref="AU21:AV22"/>
    <mergeCell ref="AW21:AX22"/>
    <mergeCell ref="BG19:BH20"/>
    <mergeCell ref="AU23:AV24"/>
    <mergeCell ref="AW23:AX24"/>
    <mergeCell ref="B21:B22"/>
    <mergeCell ref="K21:L22"/>
    <mergeCell ref="M21:N22"/>
    <mergeCell ref="O21:P22"/>
    <mergeCell ref="Q21:R22"/>
    <mergeCell ref="S21:T22"/>
    <mergeCell ref="C21:E21"/>
    <mergeCell ref="C22:E22"/>
    <mergeCell ref="U21:V22"/>
    <mergeCell ref="AA21:AB22"/>
    <mergeCell ref="AC21:AD22"/>
    <mergeCell ref="AE21:AF22"/>
    <mergeCell ref="AG21:AH22"/>
    <mergeCell ref="W21:W22"/>
    <mergeCell ref="X21:X22"/>
    <mergeCell ref="H21:I22"/>
    <mergeCell ref="AI21:AJ22"/>
    <mergeCell ref="F21:G22"/>
    <mergeCell ref="B23:B24"/>
    <mergeCell ref="K23:L24"/>
    <mergeCell ref="M23:N24"/>
    <mergeCell ref="F89:G90"/>
    <mergeCell ref="C47:E47"/>
    <mergeCell ref="C48:E48"/>
    <mergeCell ref="C79:E79"/>
    <mergeCell ref="C80:E80"/>
    <mergeCell ref="J29:J30"/>
    <mergeCell ref="J45:J46"/>
    <mergeCell ref="S23:T24"/>
    <mergeCell ref="AY23:AZ24"/>
    <mergeCell ref="BA23:BB24"/>
    <mergeCell ref="U23:V24"/>
    <mergeCell ref="AA23:AB24"/>
    <mergeCell ref="AC23:AD24"/>
    <mergeCell ref="AE23:AF24"/>
    <mergeCell ref="AG23:AH24"/>
    <mergeCell ref="AS23:AT24"/>
    <mergeCell ref="B25:B26"/>
    <mergeCell ref="H23:I24"/>
    <mergeCell ref="AU53:AV54"/>
    <mergeCell ref="AW53:AX54"/>
    <mergeCell ref="AW47:AX48"/>
    <mergeCell ref="AS45:AT46"/>
    <mergeCell ref="AU45:AV46"/>
    <mergeCell ref="AW45:AX46"/>
    <mergeCell ref="AS49:AT50"/>
    <mergeCell ref="AU49:AV50"/>
    <mergeCell ref="AW49:AX50"/>
    <mergeCell ref="AU39:AV40"/>
    <mergeCell ref="AW39:AX40"/>
    <mergeCell ref="AU29:AV30"/>
    <mergeCell ref="AW29:AX30"/>
    <mergeCell ref="AM25:AN26"/>
    <mergeCell ref="AO25:AP26"/>
    <mergeCell ref="AS25:AT26"/>
    <mergeCell ref="AU25:AV26"/>
    <mergeCell ref="AW25:AX26"/>
    <mergeCell ref="AW27:AX28"/>
    <mergeCell ref="AS27:AT28"/>
    <mergeCell ref="AU27:AV28"/>
    <mergeCell ref="AK25:AL26"/>
    <mergeCell ref="BK21:BM22"/>
    <mergeCell ref="AI23:AJ24"/>
    <mergeCell ref="BK23:BM24"/>
    <mergeCell ref="AK23:AL24"/>
    <mergeCell ref="AM23:AN24"/>
    <mergeCell ref="AO23:AP24"/>
    <mergeCell ref="AQ23:AR24"/>
    <mergeCell ref="BC23:BD24"/>
    <mergeCell ref="BG23:BH24"/>
    <mergeCell ref="BI23:BJ24"/>
    <mergeCell ref="BE23:BF24"/>
    <mergeCell ref="BA21:BB22"/>
    <mergeCell ref="BG21:BH22"/>
    <mergeCell ref="BI21:BJ22"/>
    <mergeCell ref="BG25:BH26"/>
    <mergeCell ref="BI25:BJ26"/>
    <mergeCell ref="BK25:BM26"/>
    <mergeCell ref="B27:B28"/>
    <mergeCell ref="K27:L28"/>
    <mergeCell ref="M27:N28"/>
    <mergeCell ref="O27:P28"/>
    <mergeCell ref="BA27:BB28"/>
    <mergeCell ref="U27:V28"/>
    <mergeCell ref="AA27:AB28"/>
    <mergeCell ref="AC27:AD28"/>
    <mergeCell ref="BK27:BM28"/>
    <mergeCell ref="AK27:AL28"/>
    <mergeCell ref="AM27:AN28"/>
    <mergeCell ref="AO27:AP28"/>
    <mergeCell ref="AQ27:AR28"/>
    <mergeCell ref="AE27:AF28"/>
    <mergeCell ref="BC27:BD28"/>
    <mergeCell ref="BE27:BF28"/>
    <mergeCell ref="BG27:BH28"/>
    <mergeCell ref="BI27:BJ28"/>
    <mergeCell ref="Q27:R28"/>
    <mergeCell ref="S27:T28"/>
    <mergeCell ref="AY27:AZ28"/>
    <mergeCell ref="AG27:AH28"/>
    <mergeCell ref="AI27:AJ28"/>
    <mergeCell ref="W27:W28"/>
    <mergeCell ref="X27:X28"/>
    <mergeCell ref="F27:G28"/>
    <mergeCell ref="H25:I26"/>
    <mergeCell ref="H27:I28"/>
    <mergeCell ref="AQ25:AR26"/>
    <mergeCell ref="C36:E36"/>
    <mergeCell ref="B37:B38"/>
    <mergeCell ref="B39:B40"/>
    <mergeCell ref="B53:C54"/>
    <mergeCell ref="O31:P32"/>
    <mergeCell ref="Q31:R32"/>
    <mergeCell ref="S31:T32"/>
    <mergeCell ref="AY31:AZ32"/>
    <mergeCell ref="BA31:BB32"/>
    <mergeCell ref="U31:V32"/>
    <mergeCell ref="AA31:AB32"/>
    <mergeCell ref="AC31:AD32"/>
    <mergeCell ref="AE31:AF32"/>
    <mergeCell ref="AG31:AH32"/>
    <mergeCell ref="S29:T30"/>
    <mergeCell ref="AQ31:AR32"/>
    <mergeCell ref="AI29:AJ30"/>
    <mergeCell ref="AK29:AL30"/>
    <mergeCell ref="AM29:AN30"/>
    <mergeCell ref="AO29:AP30"/>
    <mergeCell ref="AS31:AT32"/>
    <mergeCell ref="AU31:AV32"/>
    <mergeCell ref="AW31:AX32"/>
    <mergeCell ref="X31:X32"/>
    <mergeCell ref="BA45:BB46"/>
    <mergeCell ref="AW33:AX34"/>
    <mergeCell ref="AS33:AT34"/>
    <mergeCell ref="AU33:AV34"/>
    <mergeCell ref="AS35:AT36"/>
    <mergeCell ref="AU35:AV36"/>
    <mergeCell ref="AW35:AX36"/>
    <mergeCell ref="AS53:AT54"/>
    <mergeCell ref="AG33:AH34"/>
    <mergeCell ref="AI33:AJ34"/>
    <mergeCell ref="AK33:AL34"/>
    <mergeCell ref="AM33:AN34"/>
    <mergeCell ref="AO33:AP34"/>
    <mergeCell ref="BK29:BM30"/>
    <mergeCell ref="AI31:AJ32"/>
    <mergeCell ref="BK31:BM32"/>
    <mergeCell ref="AK31:AL32"/>
    <mergeCell ref="AM31:AN32"/>
    <mergeCell ref="AO31:AP32"/>
    <mergeCell ref="BC31:BD32"/>
    <mergeCell ref="BE31:BF32"/>
    <mergeCell ref="BG31:BH32"/>
    <mergeCell ref="BI31:BJ32"/>
    <mergeCell ref="BE29:BF30"/>
    <mergeCell ref="BG29:BH30"/>
    <mergeCell ref="BI29:BJ30"/>
    <mergeCell ref="BA29:BB30"/>
    <mergeCell ref="BC29:BD30"/>
    <mergeCell ref="AQ33:AR34"/>
    <mergeCell ref="AY33:AZ34"/>
    <mergeCell ref="BA33:BB34"/>
    <mergeCell ref="BC33:BD34"/>
    <mergeCell ref="BE33:BF34"/>
    <mergeCell ref="BG33:BH34"/>
    <mergeCell ref="BI33:BJ34"/>
    <mergeCell ref="BK33:BM34"/>
    <mergeCell ref="AG29:AH30"/>
    <mergeCell ref="AQ29:AR30"/>
    <mergeCell ref="AY29:AZ30"/>
    <mergeCell ref="AS29:AT30"/>
    <mergeCell ref="O33:P34"/>
    <mergeCell ref="J33:J34"/>
    <mergeCell ref="C34:E34"/>
    <mergeCell ref="H33:I34"/>
    <mergeCell ref="Q33:R34"/>
    <mergeCell ref="B29:B30"/>
    <mergeCell ref="K29:L30"/>
    <mergeCell ref="S33:T34"/>
    <mergeCell ref="U33:V34"/>
    <mergeCell ref="AA33:AB34"/>
    <mergeCell ref="AC33:AD34"/>
    <mergeCell ref="AE33:AF34"/>
    <mergeCell ref="W33:W34"/>
    <mergeCell ref="X33:X34"/>
    <mergeCell ref="Y33:Z34"/>
    <mergeCell ref="F29:G30"/>
    <mergeCell ref="H29:I30"/>
    <mergeCell ref="B31:B32"/>
    <mergeCell ref="J31:J32"/>
    <mergeCell ref="C30:E30"/>
    <mergeCell ref="C31:E31"/>
    <mergeCell ref="C32:E32"/>
    <mergeCell ref="AA29:AB30"/>
    <mergeCell ref="AC29:AD30"/>
    <mergeCell ref="AE29:AF30"/>
    <mergeCell ref="W29:W30"/>
    <mergeCell ref="X29:X30"/>
    <mergeCell ref="U29:V30"/>
    <mergeCell ref="B35:B36"/>
    <mergeCell ref="K35:L36"/>
    <mergeCell ref="M35:N36"/>
    <mergeCell ref="O35:P36"/>
    <mergeCell ref="C33:E33"/>
    <mergeCell ref="BA35:BB36"/>
    <mergeCell ref="U35:V36"/>
    <mergeCell ref="AC35:AD36"/>
    <mergeCell ref="AE35:AF36"/>
    <mergeCell ref="AG35:AH36"/>
    <mergeCell ref="AI35:AJ36"/>
    <mergeCell ref="W35:W36"/>
    <mergeCell ref="X35:X36"/>
    <mergeCell ref="Y35:Z36"/>
    <mergeCell ref="BK35:BM36"/>
    <mergeCell ref="AK35:AL36"/>
    <mergeCell ref="AM35:AN36"/>
    <mergeCell ref="AO35:AP36"/>
    <mergeCell ref="AQ35:AR36"/>
    <mergeCell ref="BC35:BD36"/>
    <mergeCell ref="BE35:BF36"/>
    <mergeCell ref="BG35:BH36"/>
    <mergeCell ref="BI35:BJ36"/>
    <mergeCell ref="AY35:AZ36"/>
    <mergeCell ref="AA35:AB36"/>
    <mergeCell ref="Q35:R36"/>
    <mergeCell ref="S35:T36"/>
    <mergeCell ref="H35:I36"/>
    <mergeCell ref="F35:G36"/>
    <mergeCell ref="B33:B34"/>
    <mergeCell ref="K33:L34"/>
    <mergeCell ref="M33:N34"/>
    <mergeCell ref="F37:G38"/>
    <mergeCell ref="AC37:AD38"/>
    <mergeCell ref="AE37:AF38"/>
    <mergeCell ref="AG37:AH38"/>
    <mergeCell ref="W37:W38"/>
    <mergeCell ref="X37:X38"/>
    <mergeCell ref="O37:P38"/>
    <mergeCell ref="Q37:R38"/>
    <mergeCell ref="Y37:Z38"/>
    <mergeCell ref="AI37:AJ38"/>
    <mergeCell ref="BK37:BM38"/>
    <mergeCell ref="AY37:AZ38"/>
    <mergeCell ref="AS37:AT38"/>
    <mergeCell ref="AU37:AV38"/>
    <mergeCell ref="AW37:AX38"/>
    <mergeCell ref="BA37:BB38"/>
    <mergeCell ref="BC37:BD38"/>
    <mergeCell ref="BE37:BF38"/>
    <mergeCell ref="BG37:BH38"/>
    <mergeCell ref="BI37:BJ38"/>
    <mergeCell ref="AQ37:AR38"/>
    <mergeCell ref="AI39:AJ40"/>
    <mergeCell ref="BK39:BM40"/>
    <mergeCell ref="AK39:AL40"/>
    <mergeCell ref="AM39:AN40"/>
    <mergeCell ref="AO39:AP40"/>
    <mergeCell ref="AQ39:AR40"/>
    <mergeCell ref="K39:L40"/>
    <mergeCell ref="M39:N40"/>
    <mergeCell ref="J39:J40"/>
    <mergeCell ref="C38:E38"/>
    <mergeCell ref="C39:E39"/>
    <mergeCell ref="C40:E40"/>
    <mergeCell ref="K37:L38"/>
    <mergeCell ref="M37:N38"/>
    <mergeCell ref="H37:I38"/>
    <mergeCell ref="H39:I40"/>
    <mergeCell ref="O39:P40"/>
    <mergeCell ref="Q39:R40"/>
    <mergeCell ref="S39:T40"/>
    <mergeCell ref="AY39:AZ40"/>
    <mergeCell ref="BA39:BB40"/>
    <mergeCell ref="U39:V40"/>
    <mergeCell ref="AA39:AB40"/>
    <mergeCell ref="AC39:AD40"/>
    <mergeCell ref="AE39:AF40"/>
    <mergeCell ref="AG39:AH40"/>
    <mergeCell ref="BC39:BD40"/>
    <mergeCell ref="BE39:BF40"/>
    <mergeCell ref="BG39:BH40"/>
    <mergeCell ref="BI39:BJ40"/>
    <mergeCell ref="AA37:AB38"/>
    <mergeCell ref="AO37:AP38"/>
    <mergeCell ref="BK41:BM42"/>
    <mergeCell ref="B43:B44"/>
    <mergeCell ref="K43:L44"/>
    <mergeCell ref="M43:N44"/>
    <mergeCell ref="O43:P44"/>
    <mergeCell ref="Q43:R44"/>
    <mergeCell ref="AG43:AH44"/>
    <mergeCell ref="Q41:R42"/>
    <mergeCell ref="S41:T42"/>
    <mergeCell ref="U41:V42"/>
    <mergeCell ref="Y43:Z44"/>
    <mergeCell ref="BK43:BM44"/>
    <mergeCell ref="AK43:AL44"/>
    <mergeCell ref="AM43:AN44"/>
    <mergeCell ref="AO43:AP44"/>
    <mergeCell ref="AQ43:AR44"/>
    <mergeCell ref="BC43:BD44"/>
    <mergeCell ref="AS43:AT44"/>
    <mergeCell ref="AU43:AV44"/>
    <mergeCell ref="BI43:BJ44"/>
    <mergeCell ref="S43:T44"/>
    <mergeCell ref="AY43:AZ44"/>
    <mergeCell ref="BA43:BB44"/>
    <mergeCell ref="AI43:AJ44"/>
    <mergeCell ref="W43:W44"/>
    <mergeCell ref="X43:X44"/>
    <mergeCell ref="U43:V44"/>
    <mergeCell ref="AA43:AB44"/>
    <mergeCell ref="AC43:AD44"/>
    <mergeCell ref="AE43:AF44"/>
    <mergeCell ref="B41:B42"/>
    <mergeCell ref="K41:L42"/>
    <mergeCell ref="AQ41:AR42"/>
    <mergeCell ref="AY41:AZ42"/>
    <mergeCell ref="BA41:BB42"/>
    <mergeCell ref="BC41:BD42"/>
    <mergeCell ref="BE41:BF42"/>
    <mergeCell ref="BG43:BH44"/>
    <mergeCell ref="BG41:BH42"/>
    <mergeCell ref="AS41:AT42"/>
    <mergeCell ref="AU41:AV42"/>
    <mergeCell ref="AW41:AX42"/>
    <mergeCell ref="BI41:BJ42"/>
    <mergeCell ref="AW43:AX44"/>
    <mergeCell ref="BE43:BF44"/>
    <mergeCell ref="M41:N42"/>
    <mergeCell ref="O41:P42"/>
    <mergeCell ref="J41:J42"/>
    <mergeCell ref="C42:E42"/>
    <mergeCell ref="C41:E41"/>
    <mergeCell ref="AC41:AD42"/>
    <mergeCell ref="AE41:AF42"/>
    <mergeCell ref="AG41:AH42"/>
    <mergeCell ref="W41:W42"/>
    <mergeCell ref="X41:X42"/>
    <mergeCell ref="AI41:AJ42"/>
    <mergeCell ref="AA41:AB42"/>
    <mergeCell ref="AK41:AL42"/>
    <mergeCell ref="AM41:AN42"/>
    <mergeCell ref="AO41:AP42"/>
    <mergeCell ref="AM53:AN54"/>
    <mergeCell ref="AO53:AP54"/>
    <mergeCell ref="BA53:BB54"/>
    <mergeCell ref="AS47:AT48"/>
    <mergeCell ref="AU47:AV48"/>
    <mergeCell ref="S45:T46"/>
    <mergeCell ref="U45:V46"/>
    <mergeCell ref="BK47:BM48"/>
    <mergeCell ref="C43:E43"/>
    <mergeCell ref="Q45:R46"/>
    <mergeCell ref="Y45:Z46"/>
    <mergeCell ref="AG45:AH46"/>
    <mergeCell ref="AI45:AJ46"/>
    <mergeCell ref="AK45:AL46"/>
    <mergeCell ref="AM45:AN46"/>
    <mergeCell ref="AO45:AP46"/>
    <mergeCell ref="AQ45:AR46"/>
    <mergeCell ref="AY45:AZ46"/>
    <mergeCell ref="BG45:BH46"/>
    <mergeCell ref="BI45:BJ46"/>
    <mergeCell ref="BC45:BD46"/>
    <mergeCell ref="BE45:BF46"/>
    <mergeCell ref="AG49:AH50"/>
    <mergeCell ref="AI49:AJ50"/>
    <mergeCell ref="AK49:AL50"/>
    <mergeCell ref="AM49:AN50"/>
    <mergeCell ref="AO49:AP50"/>
    <mergeCell ref="AQ49:AR50"/>
    <mergeCell ref="AY49:AZ50"/>
    <mergeCell ref="BA49:BB50"/>
    <mergeCell ref="BI53:BJ54"/>
    <mergeCell ref="BC49:BD50"/>
    <mergeCell ref="J53:J54"/>
    <mergeCell ref="S53:T54"/>
    <mergeCell ref="AY55:AZ55"/>
    <mergeCell ref="BA55:BB55"/>
    <mergeCell ref="BI55:BJ55"/>
    <mergeCell ref="AK55:AL55"/>
    <mergeCell ref="BC55:BD55"/>
    <mergeCell ref="AS55:AT55"/>
    <mergeCell ref="BG55:BH55"/>
    <mergeCell ref="BK45:BM46"/>
    <mergeCell ref="B47:B48"/>
    <mergeCell ref="M47:N48"/>
    <mergeCell ref="C45:E45"/>
    <mergeCell ref="O47:P48"/>
    <mergeCell ref="Q47:R48"/>
    <mergeCell ref="F45:G46"/>
    <mergeCell ref="AA45:AB46"/>
    <mergeCell ref="U47:V48"/>
    <mergeCell ref="BE53:BF54"/>
    <mergeCell ref="BC53:BD54"/>
    <mergeCell ref="AQ53:AR54"/>
    <mergeCell ref="AG53:AH54"/>
    <mergeCell ref="X47:X48"/>
    <mergeCell ref="D53:G54"/>
    <mergeCell ref="S47:T48"/>
    <mergeCell ref="AC47:AD48"/>
    <mergeCell ref="AE47:AF48"/>
    <mergeCell ref="AG47:AH48"/>
    <mergeCell ref="BI47:BJ48"/>
    <mergeCell ref="BA47:BB48"/>
    <mergeCell ref="AY53:AZ54"/>
    <mergeCell ref="AK53:AL54"/>
    <mergeCell ref="B69:B70"/>
    <mergeCell ref="K69:P69"/>
    <mergeCell ref="AA70:AB70"/>
    <mergeCell ref="AC70:AD70"/>
    <mergeCell ref="AC71:AD72"/>
    <mergeCell ref="AE71:AF72"/>
    <mergeCell ref="AG70:AH70"/>
    <mergeCell ref="Q69:V69"/>
    <mergeCell ref="AA69:AF69"/>
    <mergeCell ref="K70:L70"/>
    <mergeCell ref="M70:N70"/>
    <mergeCell ref="J69:J70"/>
    <mergeCell ref="W69:W70"/>
    <mergeCell ref="X69:X70"/>
    <mergeCell ref="AE70:AF70"/>
    <mergeCell ref="Y79:Z80"/>
    <mergeCell ref="S55:T55"/>
    <mergeCell ref="U55:V55"/>
    <mergeCell ref="AA55:AB55"/>
    <mergeCell ref="K56:L56"/>
    <mergeCell ref="M56:N56"/>
    <mergeCell ref="O56:P56"/>
    <mergeCell ref="Q55:R55"/>
    <mergeCell ref="AA71:AB72"/>
    <mergeCell ref="AA77:AB78"/>
    <mergeCell ref="Y75:Z76"/>
    <mergeCell ref="Y77:Z78"/>
    <mergeCell ref="X60:Y60"/>
    <mergeCell ref="H69:I70"/>
    <mergeCell ref="AG71:AH72"/>
    <mergeCell ref="O70:P70"/>
    <mergeCell ref="Q70:R70"/>
    <mergeCell ref="BI73:BJ74"/>
    <mergeCell ref="AS73:AT74"/>
    <mergeCell ref="AU73:AV74"/>
    <mergeCell ref="AW73:AX74"/>
    <mergeCell ref="B73:B74"/>
    <mergeCell ref="K73:L74"/>
    <mergeCell ref="M73:N74"/>
    <mergeCell ref="U73:V74"/>
    <mergeCell ref="AA73:AB74"/>
    <mergeCell ref="BK73:BM74"/>
    <mergeCell ref="B71:B72"/>
    <mergeCell ref="AM69:AR69"/>
    <mergeCell ref="AY69:BD69"/>
    <mergeCell ref="BE69:BJ69"/>
    <mergeCell ref="BK69:BM70"/>
    <mergeCell ref="AM70:AN70"/>
    <mergeCell ref="AO70:AP70"/>
    <mergeCell ref="AQ70:AR70"/>
    <mergeCell ref="AY70:AZ70"/>
    <mergeCell ref="BI70:BJ70"/>
    <mergeCell ref="K71:L72"/>
    <mergeCell ref="M71:N72"/>
    <mergeCell ref="O71:P72"/>
    <mergeCell ref="Q71:R72"/>
    <mergeCell ref="S71:T72"/>
    <mergeCell ref="U71:V72"/>
    <mergeCell ref="BE71:BF72"/>
    <mergeCell ref="BG71:BH72"/>
    <mergeCell ref="BI71:BJ72"/>
    <mergeCell ref="BG70:BH70"/>
    <mergeCell ref="AK70:AL70"/>
    <mergeCell ref="AO73:AP74"/>
    <mergeCell ref="AG73:AH74"/>
    <mergeCell ref="AI73:AJ74"/>
    <mergeCell ref="AK73:AL74"/>
    <mergeCell ref="AM73:AN74"/>
    <mergeCell ref="AC73:AD74"/>
    <mergeCell ref="C73:E73"/>
    <mergeCell ref="C74:E74"/>
    <mergeCell ref="AE73:AF74"/>
    <mergeCell ref="J73:J74"/>
    <mergeCell ref="X73:X74"/>
    <mergeCell ref="BC71:BD72"/>
    <mergeCell ref="AQ73:AR74"/>
    <mergeCell ref="AY73:AZ74"/>
    <mergeCell ref="BA73:BB74"/>
    <mergeCell ref="BC73:BD74"/>
    <mergeCell ref="AY71:AZ72"/>
    <mergeCell ref="AQ71:AR72"/>
    <mergeCell ref="AI71:AJ72"/>
    <mergeCell ref="O73:P74"/>
    <mergeCell ref="Q73:R74"/>
    <mergeCell ref="S73:T74"/>
    <mergeCell ref="W73:W74"/>
    <mergeCell ref="AW71:AX72"/>
    <mergeCell ref="O75:P76"/>
    <mergeCell ref="Q75:R76"/>
    <mergeCell ref="S75:T76"/>
    <mergeCell ref="C75:E75"/>
    <mergeCell ref="AE77:AF78"/>
    <mergeCell ref="AG77:AH78"/>
    <mergeCell ref="AW77:AX78"/>
    <mergeCell ref="B79:B80"/>
    <mergeCell ref="K79:L80"/>
    <mergeCell ref="M79:N80"/>
    <mergeCell ref="O79:P80"/>
    <mergeCell ref="Q79:R80"/>
    <mergeCell ref="C77:E77"/>
    <mergeCell ref="C78:E78"/>
    <mergeCell ref="J79:J80"/>
    <mergeCell ref="F79:G80"/>
    <mergeCell ref="H79:I80"/>
    <mergeCell ref="AG75:AH76"/>
    <mergeCell ref="AI75:AJ76"/>
    <mergeCell ref="AK75:AL76"/>
    <mergeCell ref="AM75:AN76"/>
    <mergeCell ref="AS75:AT76"/>
    <mergeCell ref="AU75:AV76"/>
    <mergeCell ref="AM79:AN80"/>
    <mergeCell ref="AO79:AP80"/>
    <mergeCell ref="AQ79:AR80"/>
    <mergeCell ref="W79:W80"/>
    <mergeCell ref="BI79:BJ80"/>
    <mergeCell ref="AO75:AP76"/>
    <mergeCell ref="AQ75:AR76"/>
    <mergeCell ref="AY75:AZ76"/>
    <mergeCell ref="BA75:BB76"/>
    <mergeCell ref="BC75:BD76"/>
    <mergeCell ref="BG75:BH76"/>
    <mergeCell ref="AU77:AV78"/>
    <mergeCell ref="BG77:BH78"/>
    <mergeCell ref="BG79:BH80"/>
    <mergeCell ref="BI75:BJ76"/>
    <mergeCell ref="B77:B78"/>
    <mergeCell ref="K77:L78"/>
    <mergeCell ref="M77:N78"/>
    <mergeCell ref="O77:P78"/>
    <mergeCell ref="Q77:R78"/>
    <mergeCell ref="C76:E76"/>
    <mergeCell ref="BI77:BJ78"/>
    <mergeCell ref="AC77:AD78"/>
    <mergeCell ref="AA75:AB76"/>
    <mergeCell ref="AI77:AJ78"/>
    <mergeCell ref="AK77:AL78"/>
    <mergeCell ref="W77:W78"/>
    <mergeCell ref="W75:W76"/>
    <mergeCell ref="U75:V76"/>
    <mergeCell ref="H77:I78"/>
    <mergeCell ref="AS77:AT78"/>
    <mergeCell ref="BC77:BD78"/>
    <mergeCell ref="BE77:BF78"/>
    <mergeCell ref="B75:B76"/>
    <mergeCell ref="K75:L76"/>
    <mergeCell ref="M75:N76"/>
    <mergeCell ref="AY79:AZ80"/>
    <mergeCell ref="BE79:BF80"/>
    <mergeCell ref="BA79:BB80"/>
    <mergeCell ref="BC79:BD80"/>
    <mergeCell ref="AS79:AT80"/>
    <mergeCell ref="AA79:AB80"/>
    <mergeCell ref="AC79:AD80"/>
    <mergeCell ref="AI81:AJ82"/>
    <mergeCell ref="AK81:AL82"/>
    <mergeCell ref="AM81:AN82"/>
    <mergeCell ref="AO81:AP82"/>
    <mergeCell ref="AE79:AF80"/>
    <mergeCell ref="AG79:AH80"/>
    <mergeCell ref="AI79:AJ80"/>
    <mergeCell ref="AK79:AL80"/>
    <mergeCell ref="AW81:AX82"/>
    <mergeCell ref="AS81:AT82"/>
    <mergeCell ref="AU81:AV82"/>
    <mergeCell ref="AU79:AV80"/>
    <mergeCell ref="AW79:AX80"/>
    <mergeCell ref="AQ81:AR82"/>
    <mergeCell ref="AY81:AZ82"/>
    <mergeCell ref="BA81:BB82"/>
    <mergeCell ref="BC81:BD82"/>
    <mergeCell ref="BE81:BF82"/>
    <mergeCell ref="BG81:BH82"/>
    <mergeCell ref="BI81:BJ82"/>
    <mergeCell ref="B83:B84"/>
    <mergeCell ref="K83:L84"/>
    <mergeCell ref="M83:N84"/>
    <mergeCell ref="B81:B82"/>
    <mergeCell ref="C81:E81"/>
    <mergeCell ref="C82:E82"/>
    <mergeCell ref="K81:L82"/>
    <mergeCell ref="O83:P84"/>
    <mergeCell ref="AA83:AB84"/>
    <mergeCell ref="AC83:AD84"/>
    <mergeCell ref="AE83:AF84"/>
    <mergeCell ref="AG83:AH84"/>
    <mergeCell ref="W83:W84"/>
    <mergeCell ref="X83:X84"/>
    <mergeCell ref="AI83:AJ84"/>
    <mergeCell ref="AK83:AL84"/>
    <mergeCell ref="AM83:AN84"/>
    <mergeCell ref="AO83:AP84"/>
    <mergeCell ref="AQ83:AR84"/>
    <mergeCell ref="AY83:AZ84"/>
    <mergeCell ref="BA83:BB84"/>
    <mergeCell ref="AG81:AH82"/>
    <mergeCell ref="AO87:AP88"/>
    <mergeCell ref="BI83:BJ84"/>
    <mergeCell ref="B85:B86"/>
    <mergeCell ref="K85:L86"/>
    <mergeCell ref="M85:N86"/>
    <mergeCell ref="C83:E83"/>
    <mergeCell ref="C84:E84"/>
    <mergeCell ref="AM85:AN86"/>
    <mergeCell ref="AO85:AP86"/>
    <mergeCell ref="AQ85:AR86"/>
    <mergeCell ref="U85:V86"/>
    <mergeCell ref="AA85:AB86"/>
    <mergeCell ref="AC85:AD86"/>
    <mergeCell ref="AE85:AF86"/>
    <mergeCell ref="AG85:AH86"/>
    <mergeCell ref="AK85:AL86"/>
    <mergeCell ref="BC85:BD86"/>
    <mergeCell ref="BE85:BF86"/>
    <mergeCell ref="BG85:BH86"/>
    <mergeCell ref="BI85:BJ86"/>
    <mergeCell ref="AS85:AT86"/>
    <mergeCell ref="AU85:AV86"/>
    <mergeCell ref="AW85:AX86"/>
    <mergeCell ref="AY85:AZ86"/>
    <mergeCell ref="BA85:BB86"/>
    <mergeCell ref="C85:E85"/>
    <mergeCell ref="BC83:BD84"/>
    <mergeCell ref="AS83:AT84"/>
    <mergeCell ref="AU83:AV84"/>
    <mergeCell ref="AW83:AX84"/>
    <mergeCell ref="BE83:BF84"/>
    <mergeCell ref="BG83:BH84"/>
    <mergeCell ref="AQ87:AR88"/>
    <mergeCell ref="AY87:AZ88"/>
    <mergeCell ref="BA87:BB88"/>
    <mergeCell ref="BC87:BD88"/>
    <mergeCell ref="BE87:BF88"/>
    <mergeCell ref="BG87:BH88"/>
    <mergeCell ref="BI87:BJ88"/>
    <mergeCell ref="B89:B90"/>
    <mergeCell ref="K89:L90"/>
    <mergeCell ref="M89:N90"/>
    <mergeCell ref="B87:B88"/>
    <mergeCell ref="U89:V90"/>
    <mergeCell ref="AA89:AB90"/>
    <mergeCell ref="AC89:AD90"/>
    <mergeCell ref="AE89:AF90"/>
    <mergeCell ref="AG89:AH90"/>
    <mergeCell ref="AI89:AJ90"/>
    <mergeCell ref="AK89:AL90"/>
    <mergeCell ref="AM89:AN90"/>
    <mergeCell ref="AO89:AP90"/>
    <mergeCell ref="AQ89:AR90"/>
    <mergeCell ref="AY89:AZ90"/>
    <mergeCell ref="BA89:BB90"/>
    <mergeCell ref="BC89:BD90"/>
    <mergeCell ref="BE89:BF90"/>
    <mergeCell ref="BG89:BH90"/>
    <mergeCell ref="AS89:AT90"/>
    <mergeCell ref="AU89:AV90"/>
    <mergeCell ref="AW89:AX90"/>
    <mergeCell ref="AM87:AN88"/>
    <mergeCell ref="M87:N88"/>
    <mergeCell ref="O87:P88"/>
    <mergeCell ref="BI89:BJ90"/>
    <mergeCell ref="B91:B92"/>
    <mergeCell ref="K91:L92"/>
    <mergeCell ref="M91:N92"/>
    <mergeCell ref="C92:E92"/>
    <mergeCell ref="S91:T92"/>
    <mergeCell ref="U91:V92"/>
    <mergeCell ref="AA91:AB92"/>
    <mergeCell ref="AC91:AD92"/>
    <mergeCell ref="AE91:AF92"/>
    <mergeCell ref="AG91:AH92"/>
    <mergeCell ref="AI91:AJ92"/>
    <mergeCell ref="AK91:AL92"/>
    <mergeCell ref="AM91:AN92"/>
    <mergeCell ref="AO91:AP92"/>
    <mergeCell ref="AQ91:AR92"/>
    <mergeCell ref="AY91:AZ92"/>
    <mergeCell ref="BA91:BB92"/>
    <mergeCell ref="BC91:BD92"/>
    <mergeCell ref="BE91:BF92"/>
    <mergeCell ref="BG91:BH92"/>
    <mergeCell ref="AS91:AT92"/>
    <mergeCell ref="AU91:AV92"/>
    <mergeCell ref="AW91:AX92"/>
    <mergeCell ref="BI91:BJ92"/>
    <mergeCell ref="J91:J92"/>
    <mergeCell ref="W91:W92"/>
    <mergeCell ref="X91:X92"/>
    <mergeCell ref="O91:P92"/>
    <mergeCell ref="Q91:R92"/>
    <mergeCell ref="BI93:BJ94"/>
    <mergeCell ref="B95:B96"/>
    <mergeCell ref="K95:L96"/>
    <mergeCell ref="M95:N96"/>
    <mergeCell ref="B93:B94"/>
    <mergeCell ref="C93:E93"/>
    <mergeCell ref="U95:V96"/>
    <mergeCell ref="J95:J96"/>
    <mergeCell ref="AA95:AB96"/>
    <mergeCell ref="AC95:AD96"/>
    <mergeCell ref="S95:T96"/>
    <mergeCell ref="AI95:AJ96"/>
    <mergeCell ref="AK95:AL96"/>
    <mergeCell ref="AM95:AN96"/>
    <mergeCell ref="AO95:AP96"/>
    <mergeCell ref="AQ95:AR96"/>
    <mergeCell ref="Y95:Z96"/>
    <mergeCell ref="AY95:AZ96"/>
    <mergeCell ref="BA95:BB96"/>
    <mergeCell ref="BC95:BD96"/>
    <mergeCell ref="BE95:BF96"/>
    <mergeCell ref="BG95:BH96"/>
    <mergeCell ref="AS95:AT96"/>
    <mergeCell ref="AU95:AV96"/>
    <mergeCell ref="AW95:AX96"/>
    <mergeCell ref="AA93:AB94"/>
    <mergeCell ref="AC93:AD94"/>
    <mergeCell ref="AE93:AF94"/>
    <mergeCell ref="AG93:AH94"/>
    <mergeCell ref="AI93:AJ94"/>
    <mergeCell ref="AK93:AL94"/>
    <mergeCell ref="AM93:AN94"/>
    <mergeCell ref="AQ93:AR94"/>
    <mergeCell ref="AY93:AZ94"/>
    <mergeCell ref="BA93:BB94"/>
    <mergeCell ref="BC93:BD94"/>
    <mergeCell ref="BE93:BF94"/>
    <mergeCell ref="C94:E94"/>
    <mergeCell ref="K93:L94"/>
    <mergeCell ref="M93:N94"/>
    <mergeCell ref="O93:P94"/>
    <mergeCell ref="Q93:R94"/>
    <mergeCell ref="O95:P96"/>
    <mergeCell ref="Q95:R96"/>
    <mergeCell ref="BG93:BH94"/>
    <mergeCell ref="AS93:AT94"/>
    <mergeCell ref="AU93:AV94"/>
    <mergeCell ref="AW93:AX94"/>
    <mergeCell ref="AE95:AF96"/>
    <mergeCell ref="AG95:AH96"/>
    <mergeCell ref="W95:W96"/>
    <mergeCell ref="X95:X96"/>
    <mergeCell ref="AO93:AP94"/>
    <mergeCell ref="S93:T94"/>
    <mergeCell ref="U93:V94"/>
    <mergeCell ref="J93:J94"/>
    <mergeCell ref="W93:W94"/>
    <mergeCell ref="X93:X94"/>
    <mergeCell ref="BI95:BJ96"/>
    <mergeCell ref="AO97:AP98"/>
    <mergeCell ref="AQ97:AR98"/>
    <mergeCell ref="AY97:AZ98"/>
    <mergeCell ref="BA97:BB98"/>
    <mergeCell ref="B97:B98"/>
    <mergeCell ref="K97:L98"/>
    <mergeCell ref="M97:N98"/>
    <mergeCell ref="C95:E95"/>
    <mergeCell ref="C96:E96"/>
    <mergeCell ref="AM97:AN98"/>
    <mergeCell ref="U97:V98"/>
    <mergeCell ref="AA97:AB98"/>
    <mergeCell ref="AC97:AD98"/>
    <mergeCell ref="AE97:AF98"/>
    <mergeCell ref="AG97:AH98"/>
    <mergeCell ref="AK97:AL98"/>
    <mergeCell ref="Y97:Z98"/>
    <mergeCell ref="BC97:BD98"/>
    <mergeCell ref="BE97:BF98"/>
    <mergeCell ref="BG97:BH98"/>
    <mergeCell ref="BI97:BJ98"/>
    <mergeCell ref="AS97:AT98"/>
    <mergeCell ref="AU97:AV98"/>
    <mergeCell ref="AW97:AX98"/>
    <mergeCell ref="J97:J98"/>
    <mergeCell ref="W97:W98"/>
    <mergeCell ref="X97:X98"/>
    <mergeCell ref="Q97:R98"/>
    <mergeCell ref="S97:T98"/>
    <mergeCell ref="O97:P98"/>
    <mergeCell ref="C98:E98"/>
    <mergeCell ref="BG99:BH100"/>
    <mergeCell ref="BI99:BJ100"/>
    <mergeCell ref="B101:B102"/>
    <mergeCell ref="K101:L102"/>
    <mergeCell ref="M101:N102"/>
    <mergeCell ref="B99:B100"/>
    <mergeCell ref="U101:V102"/>
    <mergeCell ref="AA101:AB102"/>
    <mergeCell ref="AC101:AD102"/>
    <mergeCell ref="BG101:BH102"/>
    <mergeCell ref="AS101:AT102"/>
    <mergeCell ref="AU101:AV102"/>
    <mergeCell ref="AW101:AX102"/>
    <mergeCell ref="AA99:AB100"/>
    <mergeCell ref="AC99:AD100"/>
    <mergeCell ref="AE99:AF100"/>
    <mergeCell ref="AO99:AP100"/>
    <mergeCell ref="AW99:AX100"/>
    <mergeCell ref="AG101:AH102"/>
    <mergeCell ref="Y99:Z100"/>
    <mergeCell ref="AG99:AH100"/>
    <mergeCell ref="AI99:AJ100"/>
    <mergeCell ref="AK99:AL100"/>
    <mergeCell ref="BE101:BF102"/>
    <mergeCell ref="AI101:AJ102"/>
    <mergeCell ref="AK101:AL102"/>
    <mergeCell ref="AM101:AN102"/>
    <mergeCell ref="AO101:AP102"/>
    <mergeCell ref="AS99:AT100"/>
    <mergeCell ref="AU99:AV100"/>
    <mergeCell ref="AK118:AL118"/>
    <mergeCell ref="AK103:AL104"/>
    <mergeCell ref="AQ99:AR100"/>
    <mergeCell ref="AY99:AZ100"/>
    <mergeCell ref="BA99:BB100"/>
    <mergeCell ref="AG118:AH118"/>
    <mergeCell ref="AI118:AJ118"/>
    <mergeCell ref="W103:W104"/>
    <mergeCell ref="X103:X104"/>
    <mergeCell ref="AE101:AF102"/>
    <mergeCell ref="BE99:BF100"/>
    <mergeCell ref="K99:L100"/>
    <mergeCell ref="AM99:AN100"/>
    <mergeCell ref="M99:N100"/>
    <mergeCell ref="O99:P100"/>
    <mergeCell ref="Q99:R100"/>
    <mergeCell ref="W99:W100"/>
    <mergeCell ref="X99:X100"/>
    <mergeCell ref="S99:T100"/>
    <mergeCell ref="AQ101:AR102"/>
    <mergeCell ref="BC109:BD110"/>
    <mergeCell ref="BE109:BF110"/>
    <mergeCell ref="AO117:AP117"/>
    <mergeCell ref="O118:P118"/>
    <mergeCell ref="AU103:AV104"/>
    <mergeCell ref="AW103:AX104"/>
    <mergeCell ref="AA111:AB112"/>
    <mergeCell ref="AC111:AD112"/>
    <mergeCell ref="AE111:AF112"/>
    <mergeCell ref="AG111:AH112"/>
    <mergeCell ref="AI111:AJ112"/>
    <mergeCell ref="AK111:AL112"/>
    <mergeCell ref="B103:B104"/>
    <mergeCell ref="K103:L104"/>
    <mergeCell ref="M103:N104"/>
    <mergeCell ref="C104:E104"/>
    <mergeCell ref="S103:T104"/>
    <mergeCell ref="U103:V104"/>
    <mergeCell ref="J103:J104"/>
    <mergeCell ref="O103:P104"/>
    <mergeCell ref="Q103:R104"/>
    <mergeCell ref="F103:G104"/>
    <mergeCell ref="BC99:BD100"/>
    <mergeCell ref="AY101:AZ102"/>
    <mergeCell ref="BA101:BB102"/>
    <mergeCell ref="BC101:BD102"/>
    <mergeCell ref="AS103:AT104"/>
    <mergeCell ref="AA103:AB104"/>
    <mergeCell ref="AC103:AD104"/>
    <mergeCell ref="AE103:AF104"/>
    <mergeCell ref="AG103:AH104"/>
    <mergeCell ref="AI103:AJ104"/>
    <mergeCell ref="U99:V100"/>
    <mergeCell ref="J101:J102"/>
    <mergeCell ref="W101:W102"/>
    <mergeCell ref="C99:E99"/>
    <mergeCell ref="BI103:BJ104"/>
    <mergeCell ref="BA107:BB108"/>
    <mergeCell ref="BC107:BD108"/>
    <mergeCell ref="BE107:BF108"/>
    <mergeCell ref="BG107:BH108"/>
    <mergeCell ref="BG105:BH106"/>
    <mergeCell ref="BI105:BJ106"/>
    <mergeCell ref="BE105:BF106"/>
    <mergeCell ref="X105:X106"/>
    <mergeCell ref="BI101:BJ102"/>
    <mergeCell ref="AM103:AN104"/>
    <mergeCell ref="AO103:AP104"/>
    <mergeCell ref="AQ103:AR104"/>
    <mergeCell ref="AY103:AZ104"/>
    <mergeCell ref="BA103:BB104"/>
    <mergeCell ref="BC103:BD104"/>
    <mergeCell ref="BE103:BF104"/>
    <mergeCell ref="BG103:BH104"/>
    <mergeCell ref="AI105:AJ106"/>
    <mergeCell ref="AK105:AL106"/>
    <mergeCell ref="AM105:AN106"/>
    <mergeCell ref="AO105:AP106"/>
    <mergeCell ref="AA105:AB106"/>
    <mergeCell ref="AC105:AD106"/>
    <mergeCell ref="AE105:AF106"/>
    <mergeCell ref="AG105:AH106"/>
    <mergeCell ref="B107:B108"/>
    <mergeCell ref="K107:L108"/>
    <mergeCell ref="M107:N108"/>
    <mergeCell ref="B105:B106"/>
    <mergeCell ref="C105:E105"/>
    <mergeCell ref="C106:E106"/>
    <mergeCell ref="K105:L106"/>
    <mergeCell ref="F105:G106"/>
    <mergeCell ref="F107:G108"/>
    <mergeCell ref="H107:I108"/>
    <mergeCell ref="AY107:AZ108"/>
    <mergeCell ref="U107:V108"/>
    <mergeCell ref="J107:J108"/>
    <mergeCell ref="AA107:AB108"/>
    <mergeCell ref="AC107:AD108"/>
    <mergeCell ref="AE107:AF108"/>
    <mergeCell ref="AG107:AH108"/>
    <mergeCell ref="W107:W108"/>
    <mergeCell ref="X107:X108"/>
    <mergeCell ref="S107:T108"/>
    <mergeCell ref="AS107:AT108"/>
    <mergeCell ref="AU107:AV108"/>
    <mergeCell ref="AW107:AX108"/>
    <mergeCell ref="AI107:AJ108"/>
    <mergeCell ref="AK107:AL108"/>
    <mergeCell ref="AM107:AN108"/>
    <mergeCell ref="AO107:AP108"/>
    <mergeCell ref="AQ107:AR108"/>
    <mergeCell ref="BG109:BH110"/>
    <mergeCell ref="BI109:BJ110"/>
    <mergeCell ref="AS109:AT110"/>
    <mergeCell ref="AU109:AV110"/>
    <mergeCell ref="AW109:AX110"/>
    <mergeCell ref="BA109:BB110"/>
    <mergeCell ref="O107:P108"/>
    <mergeCell ref="Q107:R108"/>
    <mergeCell ref="AQ105:AR106"/>
    <mergeCell ref="AY105:AZ106"/>
    <mergeCell ref="BA105:BB106"/>
    <mergeCell ref="BC105:BD106"/>
    <mergeCell ref="AS105:AT106"/>
    <mergeCell ref="AU105:AV106"/>
    <mergeCell ref="AW105:AX106"/>
    <mergeCell ref="Q105:R106"/>
    <mergeCell ref="AU115:AV116"/>
    <mergeCell ref="AG115:AH116"/>
    <mergeCell ref="Q109:R110"/>
    <mergeCell ref="S109:T110"/>
    <mergeCell ref="U109:V110"/>
    <mergeCell ref="O109:P110"/>
    <mergeCell ref="W105:W106"/>
    <mergeCell ref="S105:T106"/>
    <mergeCell ref="U105:V106"/>
    <mergeCell ref="AM111:AN112"/>
    <mergeCell ref="AO111:AP112"/>
    <mergeCell ref="AQ111:AR112"/>
    <mergeCell ref="AS111:AT112"/>
    <mergeCell ref="AU111:AV112"/>
    <mergeCell ref="AW111:AX112"/>
    <mergeCell ref="AY111:AZ112"/>
    <mergeCell ref="AS115:AT116"/>
    <mergeCell ref="B117:C117"/>
    <mergeCell ref="D117:G117"/>
    <mergeCell ref="K117:L117"/>
    <mergeCell ref="M117:N117"/>
    <mergeCell ref="O117:P117"/>
    <mergeCell ref="Y117:Z117"/>
    <mergeCell ref="Q117:R117"/>
    <mergeCell ref="S117:T117"/>
    <mergeCell ref="U117:V117"/>
    <mergeCell ref="AQ109:AR110"/>
    <mergeCell ref="AY109:AZ110"/>
    <mergeCell ref="BE117:BF117"/>
    <mergeCell ref="BI107:BJ108"/>
    <mergeCell ref="B109:B110"/>
    <mergeCell ref="K109:L110"/>
    <mergeCell ref="M109:N110"/>
    <mergeCell ref="C107:E107"/>
    <mergeCell ref="C108:E108"/>
    <mergeCell ref="AM109:AN110"/>
    <mergeCell ref="AO109:AP110"/>
    <mergeCell ref="AA115:AB116"/>
    <mergeCell ref="AA109:AB110"/>
    <mergeCell ref="AC109:AD110"/>
    <mergeCell ref="AE109:AF110"/>
    <mergeCell ref="AG109:AH110"/>
    <mergeCell ref="AK109:AL110"/>
    <mergeCell ref="AI109:AJ110"/>
    <mergeCell ref="AO115:AP116"/>
    <mergeCell ref="AI115:AJ116"/>
    <mergeCell ref="J109:J110"/>
    <mergeCell ref="W109:W110"/>
    <mergeCell ref="AK87:AL88"/>
    <mergeCell ref="AI85:AJ86"/>
    <mergeCell ref="M81:N82"/>
    <mergeCell ref="O81:P82"/>
    <mergeCell ref="B120:C120"/>
    <mergeCell ref="BG117:BH117"/>
    <mergeCell ref="BI117:BJ117"/>
    <mergeCell ref="AY117:AZ117"/>
    <mergeCell ref="BA117:BB117"/>
    <mergeCell ref="D118:G118"/>
    <mergeCell ref="BA115:BB116"/>
    <mergeCell ref="AA117:AB117"/>
    <mergeCell ref="W115:W116"/>
    <mergeCell ref="X115:X116"/>
    <mergeCell ref="C109:E109"/>
    <mergeCell ref="C110:E110"/>
    <mergeCell ref="M105:N106"/>
    <mergeCell ref="O105:P106"/>
    <mergeCell ref="J105:J106"/>
    <mergeCell ref="J115:J116"/>
    <mergeCell ref="B115:C116"/>
    <mergeCell ref="AM117:AN117"/>
    <mergeCell ref="AE117:AF117"/>
    <mergeCell ref="AG117:AH117"/>
    <mergeCell ref="AI117:AJ117"/>
    <mergeCell ref="AE115:AF116"/>
    <mergeCell ref="AK117:AL117"/>
    <mergeCell ref="AK115:AL116"/>
    <mergeCell ref="AQ115:AR116"/>
    <mergeCell ref="AY115:AZ116"/>
    <mergeCell ref="O115:P116"/>
    <mergeCell ref="Q115:R116"/>
    <mergeCell ref="C67:D67"/>
    <mergeCell ref="AA47:AB48"/>
    <mergeCell ref="AE53:AF54"/>
    <mergeCell ref="Q53:R54"/>
    <mergeCell ref="X53:X54"/>
    <mergeCell ref="J77:J78"/>
    <mergeCell ref="C27:E27"/>
    <mergeCell ref="F71:G72"/>
    <mergeCell ref="F69:G70"/>
    <mergeCell ref="J75:J76"/>
    <mergeCell ref="W47:W48"/>
    <mergeCell ref="K53:L54"/>
    <mergeCell ref="M53:N54"/>
    <mergeCell ref="O53:P54"/>
    <mergeCell ref="L58:N58"/>
    <mergeCell ref="D115:G116"/>
    <mergeCell ref="K115:L116"/>
    <mergeCell ref="M115:N116"/>
    <mergeCell ref="Q87:R88"/>
    <mergeCell ref="S87:T88"/>
    <mergeCell ref="U87:V88"/>
    <mergeCell ref="AA87:AB88"/>
    <mergeCell ref="AC87:AD88"/>
    <mergeCell ref="AE87:AF88"/>
    <mergeCell ref="S115:T116"/>
    <mergeCell ref="U115:V116"/>
    <mergeCell ref="AC115:AD116"/>
    <mergeCell ref="X109:X110"/>
    <mergeCell ref="Q83:R84"/>
    <mergeCell ref="S83:T84"/>
    <mergeCell ref="U83:V84"/>
    <mergeCell ref="J83:J84"/>
    <mergeCell ref="B58:C58"/>
    <mergeCell ref="W23:W24"/>
    <mergeCell ref="X23:X24"/>
    <mergeCell ref="W25:W26"/>
    <mergeCell ref="X25:X26"/>
    <mergeCell ref="W31:W32"/>
    <mergeCell ref="C19:E19"/>
    <mergeCell ref="F47:G48"/>
    <mergeCell ref="C23:E23"/>
    <mergeCell ref="C24:E24"/>
    <mergeCell ref="F41:G42"/>
    <mergeCell ref="F43:G44"/>
    <mergeCell ref="AM55:AN55"/>
    <mergeCell ref="BE55:BF55"/>
    <mergeCell ref="AK47:AL48"/>
    <mergeCell ref="AM47:AN48"/>
    <mergeCell ref="AO47:AP48"/>
    <mergeCell ref="AQ47:AR48"/>
    <mergeCell ref="BC47:BD48"/>
    <mergeCell ref="BE47:BF48"/>
    <mergeCell ref="J58:K58"/>
    <mergeCell ref="H53:I54"/>
    <mergeCell ref="F31:G32"/>
    <mergeCell ref="F33:G34"/>
    <mergeCell ref="H41:I42"/>
    <mergeCell ref="H43:I44"/>
    <mergeCell ref="H45:I46"/>
    <mergeCell ref="F23:G24"/>
    <mergeCell ref="F25:G26"/>
    <mergeCell ref="AQ55:AR55"/>
    <mergeCell ref="AK37:AL38"/>
    <mergeCell ref="AM37:AN38"/>
    <mergeCell ref="BG47:BH48"/>
    <mergeCell ref="B45:B46"/>
    <mergeCell ref="H47:I48"/>
    <mergeCell ref="H31:I32"/>
    <mergeCell ref="F15:G16"/>
    <mergeCell ref="F17:G18"/>
    <mergeCell ref="F19:G20"/>
    <mergeCell ref="J87:J88"/>
    <mergeCell ref="W87:W88"/>
    <mergeCell ref="X87:X88"/>
    <mergeCell ref="J85:J86"/>
    <mergeCell ref="J89:J90"/>
    <mergeCell ref="W89:W90"/>
    <mergeCell ref="X89:X90"/>
    <mergeCell ref="Q89:R90"/>
    <mergeCell ref="S89:T90"/>
    <mergeCell ref="O89:P90"/>
    <mergeCell ref="X79:X80"/>
    <mergeCell ref="J81:J82"/>
    <mergeCell ref="W81:W82"/>
    <mergeCell ref="X81:X82"/>
    <mergeCell ref="S79:T80"/>
    <mergeCell ref="U79:V80"/>
    <mergeCell ref="K87:L88"/>
    <mergeCell ref="W85:W86"/>
    <mergeCell ref="X85:X86"/>
    <mergeCell ref="Q85:R86"/>
    <mergeCell ref="S85:T86"/>
    <mergeCell ref="O85:P86"/>
    <mergeCell ref="Q81:R82"/>
    <mergeCell ref="S81:T82"/>
    <mergeCell ref="U81:V82"/>
    <mergeCell ref="L61:N61"/>
    <mergeCell ref="V58:W58"/>
    <mergeCell ref="B64:BM64"/>
    <mergeCell ref="B65:BM65"/>
    <mergeCell ref="F39:G40"/>
    <mergeCell ref="BK55:BM55"/>
    <mergeCell ref="X57:Y57"/>
    <mergeCell ref="AC57:AE57"/>
    <mergeCell ref="D56:G56"/>
    <mergeCell ref="S60:U60"/>
    <mergeCell ref="X58:Y58"/>
    <mergeCell ref="X61:Y61"/>
    <mergeCell ref="S57:U57"/>
    <mergeCell ref="H55:I55"/>
    <mergeCell ref="F57:H57"/>
    <mergeCell ref="O57:Q57"/>
    <mergeCell ref="O58:Q58"/>
    <mergeCell ref="O61:Q61"/>
    <mergeCell ref="BK53:BM54"/>
    <mergeCell ref="B55:C55"/>
    <mergeCell ref="D55:G55"/>
    <mergeCell ref="K55:L55"/>
    <mergeCell ref="M55:N55"/>
    <mergeCell ref="O55:P55"/>
    <mergeCell ref="BG53:BH54"/>
    <mergeCell ref="BF59:BH60"/>
    <mergeCell ref="BJ57:BL57"/>
    <mergeCell ref="BF57:BH57"/>
    <mergeCell ref="AI47:AJ48"/>
    <mergeCell ref="AT58:AV58"/>
    <mergeCell ref="AQ58:AS58"/>
    <mergeCell ref="AM57:AO57"/>
    <mergeCell ref="Q118:R118"/>
    <mergeCell ref="S118:T118"/>
    <mergeCell ref="O119:Q119"/>
    <mergeCell ref="S119:U119"/>
    <mergeCell ref="BA122:BC122"/>
    <mergeCell ref="B123:C123"/>
    <mergeCell ref="J123:K123"/>
    <mergeCell ref="Z123:AA123"/>
    <mergeCell ref="AC123:AE123"/>
    <mergeCell ref="O122:Q122"/>
    <mergeCell ref="AJ123:AL123"/>
    <mergeCell ref="J122:K122"/>
    <mergeCell ref="AC122:AE122"/>
    <mergeCell ref="AQ122:AS122"/>
    <mergeCell ref="B61:C61"/>
    <mergeCell ref="J61:K61"/>
    <mergeCell ref="AC61:AE61"/>
    <mergeCell ref="C100:E100"/>
    <mergeCell ref="H85:I86"/>
    <mergeCell ref="H99:I100"/>
    <mergeCell ref="F73:G74"/>
    <mergeCell ref="AC75:AD76"/>
    <mergeCell ref="X75:X76"/>
    <mergeCell ref="O101:P102"/>
    <mergeCell ref="X101:X102"/>
    <mergeCell ref="Q101:R102"/>
    <mergeCell ref="S101:T102"/>
    <mergeCell ref="X77:X78"/>
    <mergeCell ref="S77:T78"/>
    <mergeCell ref="U77:V78"/>
    <mergeCell ref="C69:E70"/>
    <mergeCell ref="F123:H123"/>
    <mergeCell ref="BA124:BM124"/>
    <mergeCell ref="C9:E9"/>
    <mergeCell ref="J119:K119"/>
    <mergeCell ref="C71:E71"/>
    <mergeCell ref="C101:E101"/>
    <mergeCell ref="C102:E102"/>
    <mergeCell ref="BA119:BC119"/>
    <mergeCell ref="J120:K120"/>
    <mergeCell ref="F120:H120"/>
    <mergeCell ref="L120:N120"/>
    <mergeCell ref="AJ119:AL119"/>
    <mergeCell ref="BK71:BM72"/>
    <mergeCell ref="AJ120:AL120"/>
    <mergeCell ref="BA120:BC120"/>
    <mergeCell ref="BK91:BM92"/>
    <mergeCell ref="BK89:BM90"/>
    <mergeCell ref="BK87:BM88"/>
    <mergeCell ref="BK85:BM86"/>
    <mergeCell ref="BK83:BM84"/>
    <mergeCell ref="BK103:BM104"/>
    <mergeCell ref="AW119:AY119"/>
    <mergeCell ref="BF120:BH120"/>
    <mergeCell ref="BJ120:BL120"/>
    <mergeCell ref="BG115:BH116"/>
    <mergeCell ref="BI115:BJ116"/>
    <mergeCell ref="BE115:BF116"/>
    <mergeCell ref="AW117:AX117"/>
    <mergeCell ref="BE118:BF118"/>
    <mergeCell ref="AW115:AX116"/>
    <mergeCell ref="BC115:BD116"/>
    <mergeCell ref="AC117:AD117"/>
    <mergeCell ref="BK101:BM102"/>
    <mergeCell ref="BK81:BM82"/>
    <mergeCell ref="BK95:BM96"/>
    <mergeCell ref="BK93:BM94"/>
    <mergeCell ref="C72:E72"/>
    <mergeCell ref="C103:E103"/>
    <mergeCell ref="C86:E86"/>
    <mergeCell ref="C87:E87"/>
    <mergeCell ref="C88:E88"/>
    <mergeCell ref="C89:E89"/>
    <mergeCell ref="C90:E90"/>
    <mergeCell ref="C91:E91"/>
    <mergeCell ref="C97:E97"/>
    <mergeCell ref="C7:E8"/>
    <mergeCell ref="C10:E10"/>
    <mergeCell ref="C11:E11"/>
    <mergeCell ref="C12:E12"/>
    <mergeCell ref="C13:E13"/>
    <mergeCell ref="C14:E14"/>
    <mergeCell ref="BK99:BM100"/>
    <mergeCell ref="BK97:BM98"/>
    <mergeCell ref="AC60:AE60"/>
    <mergeCell ref="O60:Q60"/>
    <mergeCell ref="F101:G102"/>
    <mergeCell ref="F91:G92"/>
    <mergeCell ref="F93:G94"/>
    <mergeCell ref="F95:G96"/>
    <mergeCell ref="F87:G88"/>
    <mergeCell ref="F97:G98"/>
    <mergeCell ref="F99:G100"/>
    <mergeCell ref="H71:I72"/>
    <mergeCell ref="H9:I10"/>
    <mergeCell ref="H11:I12"/>
    <mergeCell ref="BF121:BH122"/>
    <mergeCell ref="J99:J100"/>
    <mergeCell ref="H73:I74"/>
    <mergeCell ref="H97:I98"/>
    <mergeCell ref="O120:Q120"/>
    <mergeCell ref="H87:I88"/>
    <mergeCell ref="H89:I90"/>
    <mergeCell ref="H91:I92"/>
    <mergeCell ref="H93:I94"/>
    <mergeCell ref="BJ121:BL122"/>
    <mergeCell ref="BF58:BH58"/>
    <mergeCell ref="BJ58:BL58"/>
    <mergeCell ref="BF119:BH119"/>
    <mergeCell ref="BJ119:BL119"/>
    <mergeCell ref="BK117:BM117"/>
    <mergeCell ref="BK79:BM80"/>
    <mergeCell ref="BK77:BM78"/>
    <mergeCell ref="BK75:BM76"/>
    <mergeCell ref="BA62:BM62"/>
    <mergeCell ref="BJ59:BL60"/>
    <mergeCell ref="BK107:BM108"/>
    <mergeCell ref="BK105:BM106"/>
    <mergeCell ref="AM115:AN116"/>
    <mergeCell ref="BK115:BM116"/>
    <mergeCell ref="H95:I96"/>
    <mergeCell ref="F119:H119"/>
    <mergeCell ref="F122:H122"/>
    <mergeCell ref="H115:I116"/>
    <mergeCell ref="H117:I117"/>
    <mergeCell ref="H101:I102"/>
    <mergeCell ref="H103:I104"/>
    <mergeCell ref="H105:I106"/>
    <mergeCell ref="F109:G110"/>
    <mergeCell ref="H109:I110"/>
    <mergeCell ref="H81:I82"/>
    <mergeCell ref="H83:I84"/>
    <mergeCell ref="H75:I76"/>
    <mergeCell ref="F58:H58"/>
    <mergeCell ref="F61:H61"/>
    <mergeCell ref="F75:G76"/>
    <mergeCell ref="F77:G78"/>
    <mergeCell ref="F60:H60"/>
    <mergeCell ref="F81:G82"/>
    <mergeCell ref="F83:G84"/>
    <mergeCell ref="F85:G86"/>
    <mergeCell ref="AA13:AB14"/>
    <mergeCell ref="W39:W40"/>
    <mergeCell ref="X39:X40"/>
    <mergeCell ref="AG56:AH56"/>
    <mergeCell ref="Y13:Z14"/>
    <mergeCell ref="AC45:AD46"/>
    <mergeCell ref="AE45:AF46"/>
    <mergeCell ref="W45:W46"/>
    <mergeCell ref="X45:X46"/>
    <mergeCell ref="AG57:AI57"/>
    <mergeCell ref="AG58:AI58"/>
    <mergeCell ref="AC55:AD55"/>
    <mergeCell ref="AE55:AF55"/>
    <mergeCell ref="AG55:AH55"/>
    <mergeCell ref="AC58:AE58"/>
    <mergeCell ref="AC25:AD26"/>
    <mergeCell ref="AE25:AF26"/>
    <mergeCell ref="AG25:AH26"/>
    <mergeCell ref="AI25:AJ26"/>
    <mergeCell ref="S122:U122"/>
    <mergeCell ref="X122:Y122"/>
    <mergeCell ref="AG122:AI122"/>
    <mergeCell ref="AM122:AO122"/>
    <mergeCell ref="AG61:AI61"/>
    <mergeCell ref="S120:U120"/>
    <mergeCell ref="AM58:AO58"/>
    <mergeCell ref="AQ57:AS57"/>
    <mergeCell ref="AJ58:AL58"/>
    <mergeCell ref="AJ61:AL61"/>
    <mergeCell ref="BA60:BC60"/>
    <mergeCell ref="AW57:AY57"/>
    <mergeCell ref="AW60:AY60"/>
    <mergeCell ref="BA57:BC57"/>
    <mergeCell ref="AW58:AY58"/>
    <mergeCell ref="BA58:BC58"/>
    <mergeCell ref="AT61:AV61"/>
    <mergeCell ref="Z61:AA61"/>
    <mergeCell ref="AM60:AO60"/>
    <mergeCell ref="AQ60:AS60"/>
    <mergeCell ref="V61:W61"/>
    <mergeCell ref="Z58:AA58"/>
    <mergeCell ref="S58:U58"/>
    <mergeCell ref="S61:U61"/>
    <mergeCell ref="AG60:AI60"/>
    <mergeCell ref="AQ117:AR117"/>
    <mergeCell ref="Z120:AA120"/>
    <mergeCell ref="AC120:AE120"/>
    <mergeCell ref="AG67:AM67"/>
    <mergeCell ref="AI97:AJ98"/>
    <mergeCell ref="AG87:AH88"/>
    <mergeCell ref="AI87:AJ88"/>
    <mergeCell ref="BA123:BC123"/>
    <mergeCell ref="BF61:BL61"/>
    <mergeCell ref="BF123:BL123"/>
    <mergeCell ref="BA61:BC61"/>
    <mergeCell ref="AM61:AO61"/>
    <mergeCell ref="AQ61:AS61"/>
    <mergeCell ref="AW122:AY122"/>
    <mergeCell ref="AM123:AO123"/>
    <mergeCell ref="AQ123:AS123"/>
    <mergeCell ref="AW120:AY120"/>
    <mergeCell ref="L123:N123"/>
    <mergeCell ref="O123:Q123"/>
    <mergeCell ref="S123:U123"/>
    <mergeCell ref="V123:W123"/>
    <mergeCell ref="X123:Y123"/>
    <mergeCell ref="AG123:AI123"/>
    <mergeCell ref="AW123:AY123"/>
    <mergeCell ref="V120:W120"/>
    <mergeCell ref="AC119:AE119"/>
    <mergeCell ref="AQ119:AS119"/>
    <mergeCell ref="AT123:AV123"/>
    <mergeCell ref="AG120:AI120"/>
    <mergeCell ref="AM120:AO120"/>
    <mergeCell ref="AQ120:AS120"/>
    <mergeCell ref="AT120:AV120"/>
    <mergeCell ref="X119:Y119"/>
    <mergeCell ref="AG119:AI119"/>
    <mergeCell ref="AM119:AO119"/>
    <mergeCell ref="BK109:BM110"/>
    <mergeCell ref="K118:L118"/>
    <mergeCell ref="M118:N118"/>
    <mergeCell ref="X120:Y120"/>
  </mergeCells>
  <phoneticPr fontId="25" type="noConversion"/>
  <printOptions horizontalCentered="1" verticalCentered="1"/>
  <pageMargins left="0.27559055118110237" right="0.19685039370078741" top="0.43" bottom="0.36" header="0.19685039370078741" footer="0.15748031496062992"/>
  <pageSetup paperSize="9" scale="33" orientation="landscape" blackAndWhite="1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S59"/>
  <sheetViews>
    <sheetView showGridLines="0" showRowColHeaders="0" workbookViewId="0"/>
  </sheetViews>
  <sheetFormatPr defaultColWidth="9" defaultRowHeight="19.5"/>
  <cols>
    <col min="1" max="1" width="1.42578125" style="40" customWidth="1"/>
    <col min="2" max="2" width="10.85546875" style="39" customWidth="1"/>
    <col min="3" max="3" width="8.140625" style="39" customWidth="1"/>
    <col min="4" max="4" width="9.140625" style="39" customWidth="1"/>
    <col min="5" max="8" width="8.140625" style="39" customWidth="1"/>
    <col min="9" max="9" width="8.140625" style="41" customWidth="1"/>
    <col min="10" max="10" width="1" style="41" customWidth="1"/>
    <col min="11" max="11" width="8.140625" style="40" customWidth="1"/>
    <col min="12" max="12" width="39.28515625" style="40" customWidth="1"/>
    <col min="13" max="13" width="8.140625" style="53" customWidth="1"/>
    <col min="14" max="16" width="5.140625" style="39" hidden="1" customWidth="1"/>
    <col min="17" max="17" width="1.42578125" style="39" customWidth="1"/>
    <col min="18" max="19" width="9" style="39"/>
    <col min="20" max="16384" width="9" style="40"/>
  </cols>
  <sheetData>
    <row r="1" spans="1:19" ht="9.6" customHeight="1">
      <c r="A1" s="117"/>
      <c r="B1" s="118"/>
      <c r="C1" s="118"/>
      <c r="D1" s="118"/>
      <c r="E1" s="118"/>
      <c r="F1" s="118"/>
      <c r="G1" s="118"/>
      <c r="H1" s="118"/>
      <c r="I1" s="119"/>
      <c r="J1" s="119"/>
      <c r="K1" s="117"/>
      <c r="L1" s="117"/>
      <c r="M1" s="120"/>
      <c r="N1" s="118"/>
      <c r="O1" s="118"/>
      <c r="P1" s="118"/>
      <c r="Q1" s="118"/>
    </row>
    <row r="2" spans="1:19" s="109" customFormat="1" ht="25.9" customHeight="1" thickBot="1">
      <c r="A2" s="124"/>
      <c r="B2" s="957" t="s">
        <v>91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108"/>
      <c r="O2" s="108"/>
      <c r="P2" s="108"/>
      <c r="Q2" s="121"/>
      <c r="R2" s="108"/>
      <c r="S2" s="108"/>
    </row>
    <row r="3" spans="1:19" s="38" customFormat="1" ht="24.4" customHeight="1" thickTop="1" thickBot="1">
      <c r="A3" s="125"/>
      <c r="B3" s="127" t="s">
        <v>29</v>
      </c>
      <c r="C3" s="961">
        <f>ROSTER!E5</f>
        <v>0</v>
      </c>
      <c r="D3" s="962"/>
      <c r="E3" s="127"/>
      <c r="F3" s="961">
        <f>ROSTER!D3</f>
        <v>0</v>
      </c>
      <c r="G3" s="967"/>
      <c r="H3" s="967"/>
      <c r="I3" s="967"/>
      <c r="J3" s="967"/>
      <c r="K3" s="967"/>
      <c r="L3" s="962"/>
      <c r="M3" s="128"/>
      <c r="N3" s="37"/>
      <c r="O3" s="37"/>
      <c r="P3" s="37"/>
      <c r="Q3" s="122"/>
      <c r="R3" s="37"/>
      <c r="S3" s="37"/>
    </row>
    <row r="4" spans="1:19" s="38" customFormat="1" ht="6.2" customHeight="1" thickTop="1" thickBot="1">
      <c r="A4" s="125"/>
      <c r="B4" s="127"/>
      <c r="C4" s="129"/>
      <c r="D4" s="129"/>
      <c r="E4" s="127"/>
      <c r="F4" s="130"/>
      <c r="G4" s="130"/>
      <c r="H4" s="130"/>
      <c r="I4" s="130"/>
      <c r="J4" s="130"/>
      <c r="K4" s="130"/>
      <c r="L4" s="130"/>
      <c r="M4" s="128"/>
      <c r="N4" s="43"/>
      <c r="O4" s="43"/>
      <c r="P4" s="43"/>
      <c r="Q4" s="122"/>
      <c r="R4" s="43"/>
      <c r="S4" s="43"/>
    </row>
    <row r="5" spans="1:19" s="107" customFormat="1" ht="24.4" customHeight="1" thickBot="1">
      <c r="A5" s="126"/>
      <c r="B5" s="958" t="s">
        <v>92</v>
      </c>
      <c r="C5" s="958"/>
      <c r="D5" s="131" t="s">
        <v>99</v>
      </c>
      <c r="E5" s="132">
        <f>N58</f>
        <v>0</v>
      </c>
      <c r="F5" s="133" t="s">
        <v>93</v>
      </c>
      <c r="G5" s="132">
        <f>O58</f>
        <v>0</v>
      </c>
      <c r="H5" s="133" t="s">
        <v>24</v>
      </c>
      <c r="I5" s="132">
        <f>P58</f>
        <v>0</v>
      </c>
      <c r="J5" s="134"/>
      <c r="K5" s="135" t="str">
        <f>IF(E5=0,"",G5/E5)</f>
        <v/>
      </c>
      <c r="L5" s="136"/>
      <c r="M5" s="137"/>
      <c r="N5" s="106"/>
      <c r="O5" s="106"/>
      <c r="P5" s="106"/>
      <c r="Q5" s="123"/>
      <c r="R5" s="106"/>
      <c r="S5" s="106"/>
    </row>
    <row r="6" spans="1:19" s="38" customFormat="1" ht="8.85" customHeight="1" thickBot="1">
      <c r="A6" s="125"/>
      <c r="B6" s="138"/>
      <c r="C6" s="138"/>
      <c r="D6" s="138"/>
      <c r="E6" s="139"/>
      <c r="F6" s="138"/>
      <c r="G6" s="139"/>
      <c r="H6" s="138"/>
      <c r="I6" s="139"/>
      <c r="J6" s="139"/>
      <c r="K6" s="140"/>
      <c r="L6" s="141"/>
      <c r="M6" s="128"/>
      <c r="N6" s="43"/>
      <c r="O6" s="43"/>
      <c r="P6" s="43"/>
      <c r="Q6" s="122"/>
      <c r="R6" s="43"/>
      <c r="S6" s="43"/>
    </row>
    <row r="7" spans="1:19" s="107" customFormat="1" ht="21.75" customHeight="1" thickTop="1">
      <c r="A7" s="126"/>
      <c r="B7" s="142" t="s">
        <v>12</v>
      </c>
      <c r="C7" s="960" t="s">
        <v>10</v>
      </c>
      <c r="D7" s="960"/>
      <c r="E7" s="960"/>
      <c r="F7" s="960"/>
      <c r="G7" s="960"/>
      <c r="H7" s="143"/>
      <c r="I7" s="963"/>
      <c r="J7" s="964"/>
      <c r="K7" s="143"/>
      <c r="L7" s="143" t="s">
        <v>13</v>
      </c>
      <c r="M7" s="144"/>
      <c r="N7" s="106" t="s">
        <v>89</v>
      </c>
      <c r="O7" s="106" t="s">
        <v>90</v>
      </c>
      <c r="P7" s="106" t="s">
        <v>88</v>
      </c>
      <c r="Q7" s="123"/>
      <c r="R7" s="106"/>
      <c r="S7" s="106"/>
    </row>
    <row r="8" spans="1:19" s="38" customFormat="1" ht="16.350000000000001" customHeight="1">
      <c r="A8" s="125"/>
      <c r="B8" s="145" t="str">
        <f>IF('GAME STATS'!BD6="","",'GAME STATS'!BD6)</f>
        <v/>
      </c>
      <c r="C8" s="959" t="str">
        <f>IF(H8="","",'GAME STATS'!E$4)</f>
        <v/>
      </c>
      <c r="D8" s="959"/>
      <c r="E8" s="959"/>
      <c r="F8" s="959"/>
      <c r="G8" s="959"/>
      <c r="H8" s="146" t="str">
        <f>IF('GAME STATS'!BL55=0,"",'GAME STATS'!BL55)</f>
        <v/>
      </c>
      <c r="I8" s="965" t="str">
        <f>IF(H8="",""," V ")</f>
        <v/>
      </c>
      <c r="J8" s="966"/>
      <c r="K8" s="147" t="str">
        <f>IF(H8="","",'GAME STATS'!BL57)</f>
        <v/>
      </c>
      <c r="L8" s="148" t="str">
        <f>IF(H8="","",'GAME STATS'!E6)</f>
        <v/>
      </c>
      <c r="M8" s="149" t="str">
        <f t="shared" ref="M8:M47" si="0">IF(I8="","",IF(H8&gt;K8,"W","L"))</f>
        <v/>
      </c>
      <c r="N8" s="37">
        <f>IF(I8="",0,1)</f>
        <v>0</v>
      </c>
      <c r="O8" s="37">
        <f t="shared" ref="O8:O47" si="1">IF(M8="W",1,0)</f>
        <v>0</v>
      </c>
      <c r="P8" s="37">
        <f t="shared" ref="P8:P47" si="2">IF(M8="L",1,0)</f>
        <v>0</v>
      </c>
      <c r="Q8" s="122"/>
      <c r="R8" s="37"/>
      <c r="S8" s="37"/>
    </row>
    <row r="9" spans="1:19" s="38" customFormat="1" ht="16.350000000000001" customHeight="1">
      <c r="A9" s="125"/>
      <c r="B9" s="145" t="str">
        <f>IF('GAME STATS'!BD69="","",'GAME STATS'!BD69)</f>
        <v/>
      </c>
      <c r="C9" s="959" t="str">
        <f>IF(H9="","",'GAME STATS'!E$4)</f>
        <v/>
      </c>
      <c r="D9" s="959"/>
      <c r="E9" s="959"/>
      <c r="F9" s="959"/>
      <c r="G9" s="959"/>
      <c r="H9" s="146" t="str">
        <f>IF('GAME STATS'!BL118=0,"",'GAME STATS'!BL118)</f>
        <v/>
      </c>
      <c r="I9" s="965" t="str">
        <f t="shared" ref="I9:I47" si="3">IF(H9="",""," V ")</f>
        <v/>
      </c>
      <c r="J9" s="966"/>
      <c r="K9" s="147" t="str">
        <f>IF(H9="","",'GAME STATS'!BL120)</f>
        <v/>
      </c>
      <c r="L9" s="148" t="str">
        <f>IF(H9="","",'GAME STATS'!E69)</f>
        <v/>
      </c>
      <c r="M9" s="149" t="str">
        <f t="shared" si="0"/>
        <v/>
      </c>
      <c r="N9" s="37">
        <f t="shared" ref="N9:N47" si="4">IF(I9="",0,1)</f>
        <v>0</v>
      </c>
      <c r="O9" s="37">
        <f t="shared" si="1"/>
        <v>0</v>
      </c>
      <c r="P9" s="37">
        <f t="shared" si="2"/>
        <v>0</v>
      </c>
      <c r="Q9" s="122"/>
      <c r="R9" s="37"/>
      <c r="S9" s="37"/>
    </row>
    <row r="10" spans="1:19" s="38" customFormat="1" ht="16.350000000000001" customHeight="1">
      <c r="A10" s="125"/>
      <c r="B10" s="145" t="str">
        <f>IF('GAME STATS'!BD132="","",'GAME STATS'!BD132)</f>
        <v/>
      </c>
      <c r="C10" s="959" t="str">
        <f>IF(H10="","",'GAME STATS'!E$4)</f>
        <v/>
      </c>
      <c r="D10" s="959"/>
      <c r="E10" s="959"/>
      <c r="F10" s="959"/>
      <c r="G10" s="959"/>
      <c r="H10" s="146" t="str">
        <f>IF('GAME STATS'!BL181=0,"",'GAME STATS'!BL181)</f>
        <v/>
      </c>
      <c r="I10" s="965" t="str">
        <f t="shared" si="3"/>
        <v/>
      </c>
      <c r="J10" s="966"/>
      <c r="K10" s="147" t="str">
        <f>IF(H10="","",'GAME STATS'!BL183)</f>
        <v/>
      </c>
      <c r="L10" s="148" t="str">
        <f>IF(H10="","",'GAME STATS'!E132)</f>
        <v/>
      </c>
      <c r="M10" s="149" t="str">
        <f t="shared" si="0"/>
        <v/>
      </c>
      <c r="N10" s="37">
        <f t="shared" si="4"/>
        <v>0</v>
      </c>
      <c r="O10" s="37">
        <f t="shared" si="1"/>
        <v>0</v>
      </c>
      <c r="P10" s="37">
        <f t="shared" si="2"/>
        <v>0</v>
      </c>
      <c r="Q10" s="122"/>
      <c r="R10" s="37"/>
      <c r="S10" s="37"/>
    </row>
    <row r="11" spans="1:19" s="38" customFormat="1" ht="16.350000000000001" customHeight="1">
      <c r="A11" s="125"/>
      <c r="B11" s="145" t="str">
        <f>IF('GAME STATS'!BD195="","",'GAME STATS'!BD195)</f>
        <v/>
      </c>
      <c r="C11" s="959" t="str">
        <f>IF(H11="","",'GAME STATS'!E$4)</f>
        <v/>
      </c>
      <c r="D11" s="959"/>
      <c r="E11" s="959"/>
      <c r="F11" s="959"/>
      <c r="G11" s="959"/>
      <c r="H11" s="146" t="str">
        <f>IF('GAME STATS'!BL244=0,"",'GAME STATS'!BL244)</f>
        <v/>
      </c>
      <c r="I11" s="965" t="str">
        <f t="shared" si="3"/>
        <v/>
      </c>
      <c r="J11" s="966"/>
      <c r="K11" s="147" t="str">
        <f>IF(H11="","",'GAME STATS'!BL246)</f>
        <v/>
      </c>
      <c r="L11" s="148" t="str">
        <f>IF(H11="","",'GAME STATS'!E195)</f>
        <v/>
      </c>
      <c r="M11" s="149" t="str">
        <f t="shared" si="0"/>
        <v/>
      </c>
      <c r="N11" s="37">
        <f t="shared" si="4"/>
        <v>0</v>
      </c>
      <c r="O11" s="37">
        <f t="shared" si="1"/>
        <v>0</v>
      </c>
      <c r="P11" s="37">
        <f t="shared" si="2"/>
        <v>0</v>
      </c>
      <c r="Q11" s="122"/>
      <c r="R11" s="37"/>
      <c r="S11" s="37"/>
    </row>
    <row r="12" spans="1:19">
      <c r="A12" s="117"/>
      <c r="B12" s="145" t="str">
        <f>IF('GAME STATS'!BD258="","",'GAME STATS'!BD258)</f>
        <v/>
      </c>
      <c r="C12" s="959" t="str">
        <f>IF(H12="","",'GAME STATS'!E$4)</f>
        <v/>
      </c>
      <c r="D12" s="959"/>
      <c r="E12" s="959"/>
      <c r="F12" s="959"/>
      <c r="G12" s="959"/>
      <c r="H12" s="146" t="str">
        <f>IF('GAME STATS'!BL307=0,"",'GAME STATS'!BL307)</f>
        <v/>
      </c>
      <c r="I12" s="965" t="str">
        <f t="shared" si="3"/>
        <v/>
      </c>
      <c r="J12" s="966"/>
      <c r="K12" s="147" t="str">
        <f>IF(H12="","",'GAME STATS'!BL309)</f>
        <v/>
      </c>
      <c r="L12" s="148" t="str">
        <f>IF(H12="","",'GAME STATS'!E258)</f>
        <v/>
      </c>
      <c r="M12" s="149" t="str">
        <f t="shared" si="0"/>
        <v/>
      </c>
      <c r="N12" s="37">
        <f t="shared" si="4"/>
        <v>0</v>
      </c>
      <c r="O12" s="37">
        <f t="shared" si="1"/>
        <v>0</v>
      </c>
      <c r="P12" s="37">
        <f t="shared" si="2"/>
        <v>0</v>
      </c>
      <c r="Q12" s="118"/>
    </row>
    <row r="13" spans="1:19">
      <c r="A13" s="117"/>
      <c r="B13" s="145" t="str">
        <f>IF('GAME STATS'!BD321="","",'GAME STATS'!BD321)</f>
        <v/>
      </c>
      <c r="C13" s="959" t="str">
        <f>IF(H13="","",'GAME STATS'!E$4)</f>
        <v/>
      </c>
      <c r="D13" s="959"/>
      <c r="E13" s="959"/>
      <c r="F13" s="959"/>
      <c r="G13" s="959"/>
      <c r="H13" s="146" t="str">
        <f>IF('GAME STATS'!BL370=0,"",'GAME STATS'!BL370)</f>
        <v/>
      </c>
      <c r="I13" s="965" t="str">
        <f t="shared" si="3"/>
        <v/>
      </c>
      <c r="J13" s="966"/>
      <c r="K13" s="147" t="str">
        <f>IF(H13="","",'GAME STATS'!BL372)</f>
        <v/>
      </c>
      <c r="L13" s="148" t="str">
        <f>IF(H13="","",'GAME STATS'!E321)</f>
        <v/>
      </c>
      <c r="M13" s="149" t="str">
        <f t="shared" si="0"/>
        <v/>
      </c>
      <c r="N13" s="37">
        <f t="shared" si="4"/>
        <v>0</v>
      </c>
      <c r="O13" s="37">
        <f t="shared" si="1"/>
        <v>0</v>
      </c>
      <c r="P13" s="37">
        <f t="shared" si="2"/>
        <v>0</v>
      </c>
      <c r="Q13" s="118"/>
    </row>
    <row r="14" spans="1:19">
      <c r="A14" s="117"/>
      <c r="B14" s="145" t="str">
        <f>IF('GAME STATS'!BD384="","",'GAME STATS'!BD384)</f>
        <v/>
      </c>
      <c r="C14" s="959" t="str">
        <f>IF(H14="","",'GAME STATS'!E$4)</f>
        <v/>
      </c>
      <c r="D14" s="959"/>
      <c r="E14" s="959"/>
      <c r="F14" s="959"/>
      <c r="G14" s="959"/>
      <c r="H14" s="146" t="str">
        <f>IF('GAME STATS'!BL433=0,"",'GAME STATS'!BL433)</f>
        <v/>
      </c>
      <c r="I14" s="965" t="str">
        <f t="shared" si="3"/>
        <v/>
      </c>
      <c r="J14" s="966"/>
      <c r="K14" s="147" t="str">
        <f>IF(H14="","",'GAME STATS'!BL435)</f>
        <v/>
      </c>
      <c r="L14" s="148" t="str">
        <f>IF(H14="","",'GAME STATS'!E384)</f>
        <v/>
      </c>
      <c r="M14" s="149" t="str">
        <f t="shared" si="0"/>
        <v/>
      </c>
      <c r="N14" s="37">
        <f t="shared" si="4"/>
        <v>0</v>
      </c>
      <c r="O14" s="37">
        <f t="shared" si="1"/>
        <v>0</v>
      </c>
      <c r="P14" s="37">
        <f t="shared" si="2"/>
        <v>0</v>
      </c>
      <c r="Q14" s="118"/>
    </row>
    <row r="15" spans="1:19">
      <c r="A15" s="117"/>
      <c r="B15" s="145" t="str">
        <f>IF('GAME STATS'!BD447="","",'GAME STATS'!BD447)</f>
        <v/>
      </c>
      <c r="C15" s="959" t="str">
        <f>IF(H15="","",'GAME STATS'!E$4)</f>
        <v/>
      </c>
      <c r="D15" s="959"/>
      <c r="E15" s="959"/>
      <c r="F15" s="959"/>
      <c r="G15" s="959"/>
      <c r="H15" s="146" t="str">
        <f>IF('GAME STATS'!BL496=0,"",'GAME STATS'!BL496)</f>
        <v/>
      </c>
      <c r="I15" s="965" t="str">
        <f t="shared" si="3"/>
        <v/>
      </c>
      <c r="J15" s="966"/>
      <c r="K15" s="147" t="str">
        <f>IF(H15="","",'GAME STATS'!BL498)</f>
        <v/>
      </c>
      <c r="L15" s="148" t="str">
        <f>IF(H15="","",'GAME STATS'!E447)</f>
        <v/>
      </c>
      <c r="M15" s="149" t="str">
        <f t="shared" si="0"/>
        <v/>
      </c>
      <c r="N15" s="37">
        <f t="shared" si="4"/>
        <v>0</v>
      </c>
      <c r="O15" s="37">
        <f t="shared" si="1"/>
        <v>0</v>
      </c>
      <c r="P15" s="37">
        <f t="shared" si="2"/>
        <v>0</v>
      </c>
      <c r="Q15" s="118"/>
    </row>
    <row r="16" spans="1:19">
      <c r="A16" s="117"/>
      <c r="B16" s="145" t="str">
        <f>IF('GAME STATS'!BD510="","",'GAME STATS'!BD510)</f>
        <v/>
      </c>
      <c r="C16" s="959" t="str">
        <f>IF(H16="","",'GAME STATS'!E$4)</f>
        <v/>
      </c>
      <c r="D16" s="959"/>
      <c r="E16" s="959"/>
      <c r="F16" s="959"/>
      <c r="G16" s="959"/>
      <c r="H16" s="146" t="str">
        <f>IF('GAME STATS'!BL559=0,"",'GAME STATS'!BL559)</f>
        <v/>
      </c>
      <c r="I16" s="965" t="str">
        <f t="shared" si="3"/>
        <v/>
      </c>
      <c r="J16" s="966"/>
      <c r="K16" s="147" t="str">
        <f>IF(H16="","",'GAME STATS'!BL561)</f>
        <v/>
      </c>
      <c r="L16" s="148" t="str">
        <f>IF(H16="","",'GAME STATS'!E510)</f>
        <v/>
      </c>
      <c r="M16" s="149" t="str">
        <f t="shared" si="0"/>
        <v/>
      </c>
      <c r="N16" s="37">
        <f t="shared" si="4"/>
        <v>0</v>
      </c>
      <c r="O16" s="37">
        <f t="shared" si="1"/>
        <v>0</v>
      </c>
      <c r="P16" s="37">
        <f t="shared" si="2"/>
        <v>0</v>
      </c>
      <c r="Q16" s="118"/>
    </row>
    <row r="17" spans="1:17">
      <c r="A17" s="117"/>
      <c r="B17" s="145" t="str">
        <f>IF('GAME STATS'!BD573="","",'GAME STATS'!BD573)</f>
        <v/>
      </c>
      <c r="C17" s="959" t="str">
        <f>IF(H17="","",'GAME STATS'!E$4)</f>
        <v/>
      </c>
      <c r="D17" s="959"/>
      <c r="E17" s="959"/>
      <c r="F17" s="959"/>
      <c r="G17" s="959"/>
      <c r="H17" s="146" t="str">
        <f>IF('GAME STATS'!BL622=0,"",'GAME STATS'!BL622)</f>
        <v/>
      </c>
      <c r="I17" s="965" t="str">
        <f t="shared" si="3"/>
        <v/>
      </c>
      <c r="J17" s="966"/>
      <c r="K17" s="147" t="str">
        <f>IF(H17="","",'GAME STATS'!BL624)</f>
        <v/>
      </c>
      <c r="L17" s="148" t="str">
        <f>IF(H17="","",'GAME STATS'!E573)</f>
        <v/>
      </c>
      <c r="M17" s="149" t="str">
        <f t="shared" si="0"/>
        <v/>
      </c>
      <c r="N17" s="37">
        <f t="shared" si="4"/>
        <v>0</v>
      </c>
      <c r="O17" s="37">
        <f t="shared" si="1"/>
        <v>0</v>
      </c>
      <c r="P17" s="37">
        <f t="shared" si="2"/>
        <v>0</v>
      </c>
      <c r="Q17" s="118"/>
    </row>
    <row r="18" spans="1:17">
      <c r="A18" s="117"/>
      <c r="B18" s="145" t="str">
        <f>IF('GAME STATS'!BD636="","",'GAME STATS'!BD636)</f>
        <v/>
      </c>
      <c r="C18" s="959" t="str">
        <f>IF(H18="","",'GAME STATS'!E$4)</f>
        <v/>
      </c>
      <c r="D18" s="959"/>
      <c r="E18" s="959"/>
      <c r="F18" s="959"/>
      <c r="G18" s="959"/>
      <c r="H18" s="146" t="str">
        <f>IF('GAME STATS'!BL685=0,"",'GAME STATS'!BL685)</f>
        <v/>
      </c>
      <c r="I18" s="965" t="str">
        <f t="shared" si="3"/>
        <v/>
      </c>
      <c r="J18" s="966"/>
      <c r="K18" s="147" t="str">
        <f>IF(H18="","",'GAME STATS'!BL687)</f>
        <v/>
      </c>
      <c r="L18" s="148" t="str">
        <f>IF(H18="","",'GAME STATS'!E636)</f>
        <v/>
      </c>
      <c r="M18" s="149" t="str">
        <f t="shared" si="0"/>
        <v/>
      </c>
      <c r="N18" s="37">
        <f t="shared" si="4"/>
        <v>0</v>
      </c>
      <c r="O18" s="37">
        <f t="shared" si="1"/>
        <v>0</v>
      </c>
      <c r="P18" s="37">
        <f t="shared" si="2"/>
        <v>0</v>
      </c>
      <c r="Q18" s="118"/>
    </row>
    <row r="19" spans="1:17">
      <c r="A19" s="117"/>
      <c r="B19" s="145" t="str">
        <f>IF('GAME STATS'!BD699="","",'GAME STATS'!BD699)</f>
        <v/>
      </c>
      <c r="C19" s="959" t="str">
        <f>IF(H19="","",'GAME STATS'!E$4)</f>
        <v/>
      </c>
      <c r="D19" s="959"/>
      <c r="E19" s="959"/>
      <c r="F19" s="959"/>
      <c r="G19" s="959"/>
      <c r="H19" s="146" t="str">
        <f>IF('GAME STATS'!BL748=0,"",'GAME STATS'!BL748)</f>
        <v/>
      </c>
      <c r="I19" s="965" t="str">
        <f t="shared" si="3"/>
        <v/>
      </c>
      <c r="J19" s="966"/>
      <c r="K19" s="147" t="str">
        <f>IF(H19="","",'GAME STATS'!BL750)</f>
        <v/>
      </c>
      <c r="L19" s="148" t="str">
        <f>IF(H19="","",'GAME STATS'!E699)</f>
        <v/>
      </c>
      <c r="M19" s="149" t="str">
        <f t="shared" si="0"/>
        <v/>
      </c>
      <c r="N19" s="37">
        <f t="shared" si="4"/>
        <v>0</v>
      </c>
      <c r="O19" s="37">
        <f t="shared" si="1"/>
        <v>0</v>
      </c>
      <c r="P19" s="37">
        <f t="shared" si="2"/>
        <v>0</v>
      </c>
      <c r="Q19" s="118"/>
    </row>
    <row r="20" spans="1:17">
      <c r="A20" s="117"/>
      <c r="B20" s="145" t="str">
        <f>IF('GAME STATS'!BD762="","",'GAME STATS'!BD762)</f>
        <v/>
      </c>
      <c r="C20" s="959" t="str">
        <f>IF(H20="","",'GAME STATS'!E$4)</f>
        <v/>
      </c>
      <c r="D20" s="959"/>
      <c r="E20" s="959"/>
      <c r="F20" s="959"/>
      <c r="G20" s="959"/>
      <c r="H20" s="146" t="str">
        <f>IF('GAME STATS'!BL811=0,"",'GAME STATS'!BL811)</f>
        <v/>
      </c>
      <c r="I20" s="965" t="str">
        <f t="shared" si="3"/>
        <v/>
      </c>
      <c r="J20" s="966"/>
      <c r="K20" s="147" t="str">
        <f>IF(H20="","",'GAME STATS'!BL813)</f>
        <v/>
      </c>
      <c r="L20" s="148" t="str">
        <f>IF(H20="","",'GAME STATS'!E762)</f>
        <v/>
      </c>
      <c r="M20" s="149" t="str">
        <f t="shared" si="0"/>
        <v/>
      </c>
      <c r="N20" s="37">
        <f t="shared" si="4"/>
        <v>0</v>
      </c>
      <c r="O20" s="37">
        <f t="shared" si="1"/>
        <v>0</v>
      </c>
      <c r="P20" s="37">
        <f t="shared" si="2"/>
        <v>0</v>
      </c>
      <c r="Q20" s="118"/>
    </row>
    <row r="21" spans="1:17">
      <c r="A21" s="117"/>
      <c r="B21" s="145" t="str">
        <f>IF('GAME STATS'!BD825="","",'GAME STATS'!BD825)</f>
        <v/>
      </c>
      <c r="C21" s="959" t="str">
        <f>IF(H21="","",'GAME STATS'!E$4)</f>
        <v/>
      </c>
      <c r="D21" s="959"/>
      <c r="E21" s="959"/>
      <c r="F21" s="959"/>
      <c r="G21" s="959"/>
      <c r="H21" s="146" t="str">
        <f>IF('GAME STATS'!BL874=0,"",'GAME STATS'!BL874)</f>
        <v/>
      </c>
      <c r="I21" s="965" t="str">
        <f t="shared" si="3"/>
        <v/>
      </c>
      <c r="J21" s="966"/>
      <c r="K21" s="147" t="str">
        <f>IF(H21="","",'GAME STATS'!BL876)</f>
        <v/>
      </c>
      <c r="L21" s="148" t="str">
        <f>IF(H21="","",'GAME STATS'!E825)</f>
        <v/>
      </c>
      <c r="M21" s="149" t="str">
        <f t="shared" si="0"/>
        <v/>
      </c>
      <c r="N21" s="37">
        <f t="shared" si="4"/>
        <v>0</v>
      </c>
      <c r="O21" s="37">
        <f t="shared" si="1"/>
        <v>0</v>
      </c>
      <c r="P21" s="37">
        <f t="shared" si="2"/>
        <v>0</v>
      </c>
      <c r="Q21" s="118"/>
    </row>
    <row r="22" spans="1:17">
      <c r="A22" s="117"/>
      <c r="B22" s="145" t="str">
        <f>IF('GAME STATS'!BD888="","",'GAME STATS'!BD888)</f>
        <v/>
      </c>
      <c r="C22" s="959" t="str">
        <f>IF(H22="","",'GAME STATS'!E$4)</f>
        <v/>
      </c>
      <c r="D22" s="959"/>
      <c r="E22" s="959"/>
      <c r="F22" s="959"/>
      <c r="G22" s="959"/>
      <c r="H22" s="146" t="str">
        <f>IF('GAME STATS'!BL937=0,"",'GAME STATS'!BL937)</f>
        <v/>
      </c>
      <c r="I22" s="965" t="str">
        <f t="shared" si="3"/>
        <v/>
      </c>
      <c r="J22" s="966"/>
      <c r="K22" s="147" t="str">
        <f>IF(H22="","",'GAME STATS'!BL939)</f>
        <v/>
      </c>
      <c r="L22" s="148" t="str">
        <f>IF(H22="","",'GAME STATS'!E888)</f>
        <v/>
      </c>
      <c r="M22" s="149" t="str">
        <f t="shared" si="0"/>
        <v/>
      </c>
      <c r="N22" s="37">
        <f t="shared" si="4"/>
        <v>0</v>
      </c>
      <c r="O22" s="37">
        <f t="shared" si="1"/>
        <v>0</v>
      </c>
      <c r="P22" s="37">
        <f t="shared" si="2"/>
        <v>0</v>
      </c>
      <c r="Q22" s="118"/>
    </row>
    <row r="23" spans="1:17">
      <c r="A23" s="117"/>
      <c r="B23" s="145" t="str">
        <f>IF('GAME STATS'!BD951="","",'GAME STATS'!BD951)</f>
        <v/>
      </c>
      <c r="C23" s="959" t="str">
        <f>IF(H23="","",'GAME STATS'!E$4)</f>
        <v/>
      </c>
      <c r="D23" s="959"/>
      <c r="E23" s="959"/>
      <c r="F23" s="959"/>
      <c r="G23" s="959"/>
      <c r="H23" s="146" t="str">
        <f>IF('GAME STATS'!BL1000=0,"",'GAME STATS'!BL1000)</f>
        <v/>
      </c>
      <c r="I23" s="965" t="str">
        <f t="shared" si="3"/>
        <v/>
      </c>
      <c r="J23" s="966"/>
      <c r="K23" s="147" t="str">
        <f>IF(H23="","",'GAME STATS'!BL1002)</f>
        <v/>
      </c>
      <c r="L23" s="148" t="str">
        <f>IF(H23="","",'GAME STATS'!E951)</f>
        <v/>
      </c>
      <c r="M23" s="149" t="str">
        <f t="shared" si="0"/>
        <v/>
      </c>
      <c r="N23" s="37">
        <f t="shared" si="4"/>
        <v>0</v>
      </c>
      <c r="O23" s="37">
        <f t="shared" si="1"/>
        <v>0</v>
      </c>
      <c r="P23" s="37">
        <f t="shared" si="2"/>
        <v>0</v>
      </c>
      <c r="Q23" s="118"/>
    </row>
    <row r="24" spans="1:17">
      <c r="A24" s="117"/>
      <c r="B24" s="145" t="str">
        <f>IF('GAME STATS'!BD1014="","",'GAME STATS'!BD1014)</f>
        <v/>
      </c>
      <c r="C24" s="959" t="str">
        <f>IF(H24="","",'GAME STATS'!E$4)</f>
        <v/>
      </c>
      <c r="D24" s="959"/>
      <c r="E24" s="959"/>
      <c r="F24" s="959"/>
      <c r="G24" s="959"/>
      <c r="H24" s="146" t="str">
        <f>IF('GAME STATS'!BL1063=0,"",'GAME STATS'!BL1063)</f>
        <v/>
      </c>
      <c r="I24" s="965" t="str">
        <f t="shared" si="3"/>
        <v/>
      </c>
      <c r="J24" s="966"/>
      <c r="K24" s="147" t="str">
        <f>IF(H24="","",'GAME STATS'!BL1065)</f>
        <v/>
      </c>
      <c r="L24" s="148" t="str">
        <f>IF(H24="","",'GAME STATS'!E1014)</f>
        <v/>
      </c>
      <c r="M24" s="149" t="str">
        <f t="shared" si="0"/>
        <v/>
      </c>
      <c r="N24" s="37">
        <f t="shared" si="4"/>
        <v>0</v>
      </c>
      <c r="O24" s="37">
        <f t="shared" si="1"/>
        <v>0</v>
      </c>
      <c r="P24" s="37">
        <f t="shared" si="2"/>
        <v>0</v>
      </c>
      <c r="Q24" s="118"/>
    </row>
    <row r="25" spans="1:17">
      <c r="A25" s="117"/>
      <c r="B25" s="145" t="str">
        <f>IF('GAME STATS'!BD1077="","",'GAME STATS'!BD1077)</f>
        <v/>
      </c>
      <c r="C25" s="959" t="str">
        <f>IF(H25="","",'GAME STATS'!E$4)</f>
        <v/>
      </c>
      <c r="D25" s="959"/>
      <c r="E25" s="959"/>
      <c r="F25" s="959"/>
      <c r="G25" s="959"/>
      <c r="H25" s="146" t="str">
        <f>IF('GAME STATS'!BL1126=0,"",'GAME STATS'!BL1126)</f>
        <v/>
      </c>
      <c r="I25" s="965" t="str">
        <f t="shared" si="3"/>
        <v/>
      </c>
      <c r="J25" s="966"/>
      <c r="K25" s="147" t="str">
        <f>IF(H25="","",'GAME STATS'!BL1128)</f>
        <v/>
      </c>
      <c r="L25" s="148" t="str">
        <f>IF(H25="","",'GAME STATS'!E1077)</f>
        <v/>
      </c>
      <c r="M25" s="149" t="str">
        <f t="shared" si="0"/>
        <v/>
      </c>
      <c r="N25" s="37">
        <f t="shared" si="4"/>
        <v>0</v>
      </c>
      <c r="O25" s="37">
        <f t="shared" si="1"/>
        <v>0</v>
      </c>
      <c r="P25" s="37">
        <f t="shared" si="2"/>
        <v>0</v>
      </c>
      <c r="Q25" s="118"/>
    </row>
    <row r="26" spans="1:17">
      <c r="A26" s="117"/>
      <c r="B26" s="145" t="str">
        <f>IF('GAME STATS'!BD1140="","",'GAME STATS'!BD1140)</f>
        <v/>
      </c>
      <c r="C26" s="959" t="str">
        <f>IF(H26="","",'GAME STATS'!E$4)</f>
        <v/>
      </c>
      <c r="D26" s="959"/>
      <c r="E26" s="959"/>
      <c r="F26" s="959"/>
      <c r="G26" s="959"/>
      <c r="H26" s="146" t="str">
        <f>IF('GAME STATS'!BL1189=0,"",'GAME STATS'!BL1189)</f>
        <v/>
      </c>
      <c r="I26" s="965" t="str">
        <f t="shared" si="3"/>
        <v/>
      </c>
      <c r="J26" s="966"/>
      <c r="K26" s="147" t="str">
        <f>IF(H26="","",'GAME STATS'!BL1191)</f>
        <v/>
      </c>
      <c r="L26" s="148" t="str">
        <f>IF(H26="","",'GAME STATS'!E1140)</f>
        <v/>
      </c>
      <c r="M26" s="149" t="str">
        <f t="shared" si="0"/>
        <v/>
      </c>
      <c r="N26" s="37">
        <f t="shared" si="4"/>
        <v>0</v>
      </c>
      <c r="O26" s="37">
        <f t="shared" si="1"/>
        <v>0</v>
      </c>
      <c r="P26" s="37">
        <f t="shared" si="2"/>
        <v>0</v>
      </c>
      <c r="Q26" s="118"/>
    </row>
    <row r="27" spans="1:17">
      <c r="A27" s="117"/>
      <c r="B27" s="145" t="str">
        <f>IF('GAME STATS'!BD1203="","",'GAME STATS'!BD1203)</f>
        <v/>
      </c>
      <c r="C27" s="959" t="str">
        <f>IF(H27="","",'GAME STATS'!E$4)</f>
        <v/>
      </c>
      <c r="D27" s="959"/>
      <c r="E27" s="959"/>
      <c r="F27" s="959"/>
      <c r="G27" s="959"/>
      <c r="H27" s="146" t="str">
        <f>IF('GAME STATS'!BL1252=0,"",'GAME STATS'!BL1252)</f>
        <v/>
      </c>
      <c r="I27" s="965" t="str">
        <f t="shared" si="3"/>
        <v/>
      </c>
      <c r="J27" s="966"/>
      <c r="K27" s="147" t="str">
        <f>IF(H27="","",'GAME STATS'!BL1254)</f>
        <v/>
      </c>
      <c r="L27" s="148" t="str">
        <f>IF(H27="","",'GAME STATS'!E1203)</f>
        <v/>
      </c>
      <c r="M27" s="149" t="str">
        <f t="shared" si="0"/>
        <v/>
      </c>
      <c r="N27" s="37">
        <f t="shared" si="4"/>
        <v>0</v>
      </c>
      <c r="O27" s="37">
        <f t="shared" si="1"/>
        <v>0</v>
      </c>
      <c r="P27" s="37">
        <f t="shared" si="2"/>
        <v>0</v>
      </c>
      <c r="Q27" s="118"/>
    </row>
    <row r="28" spans="1:17">
      <c r="A28" s="117"/>
      <c r="B28" s="145" t="str">
        <f>IF('GAME STATS'!BD1266="","",'GAME STATS'!BD1266)</f>
        <v/>
      </c>
      <c r="C28" s="959" t="str">
        <f>IF(H28="","",'GAME STATS'!E$4)</f>
        <v/>
      </c>
      <c r="D28" s="959"/>
      <c r="E28" s="959"/>
      <c r="F28" s="959"/>
      <c r="G28" s="959"/>
      <c r="H28" s="146" t="str">
        <f>IF('GAME STATS'!BL1315=0,"",'GAME STATS'!BL1315)</f>
        <v/>
      </c>
      <c r="I28" s="965" t="str">
        <f t="shared" si="3"/>
        <v/>
      </c>
      <c r="J28" s="966"/>
      <c r="K28" s="147" t="str">
        <f>IF(H28="","",'GAME STATS'!BL1317)</f>
        <v/>
      </c>
      <c r="L28" s="148" t="str">
        <f>IF(H28="","",'GAME STATS'!E1266)</f>
        <v/>
      </c>
      <c r="M28" s="149" t="str">
        <f t="shared" si="0"/>
        <v/>
      </c>
      <c r="N28" s="37">
        <f t="shared" si="4"/>
        <v>0</v>
      </c>
      <c r="O28" s="37">
        <f t="shared" si="1"/>
        <v>0</v>
      </c>
      <c r="P28" s="37">
        <f t="shared" si="2"/>
        <v>0</v>
      </c>
      <c r="Q28" s="118"/>
    </row>
    <row r="29" spans="1:17">
      <c r="A29" s="117"/>
      <c r="B29" s="145" t="str">
        <f>IF('GAME STATS'!BD1329="","",'GAME STATS'!BD1329)</f>
        <v/>
      </c>
      <c r="C29" s="959" t="str">
        <f>IF(H29="","",'GAME STATS'!E$4)</f>
        <v/>
      </c>
      <c r="D29" s="959"/>
      <c r="E29" s="959"/>
      <c r="F29" s="959"/>
      <c r="G29" s="959"/>
      <c r="H29" s="146" t="str">
        <f>IF('GAME STATS'!BL1378=0,"",'GAME STATS'!BL1378)</f>
        <v/>
      </c>
      <c r="I29" s="965" t="str">
        <f t="shared" si="3"/>
        <v/>
      </c>
      <c r="J29" s="966"/>
      <c r="K29" s="147" t="str">
        <f>IF(H29="","",'GAME STATS'!BL1380)</f>
        <v/>
      </c>
      <c r="L29" s="148" t="str">
        <f>IF(H29="","",'GAME STATS'!E1329)</f>
        <v/>
      </c>
      <c r="M29" s="149" t="str">
        <f t="shared" si="0"/>
        <v/>
      </c>
      <c r="N29" s="37">
        <f t="shared" si="4"/>
        <v>0</v>
      </c>
      <c r="O29" s="37">
        <f t="shared" si="1"/>
        <v>0</v>
      </c>
      <c r="P29" s="37">
        <f t="shared" si="2"/>
        <v>0</v>
      </c>
      <c r="Q29" s="118"/>
    </row>
    <row r="30" spans="1:17">
      <c r="A30" s="117"/>
      <c r="B30" s="145" t="str">
        <f>IF('GAME STATS'!BD1392="","",'GAME STATS'!BD1392)</f>
        <v/>
      </c>
      <c r="C30" s="959" t="str">
        <f>IF(H30="","",'GAME STATS'!E$4)</f>
        <v/>
      </c>
      <c r="D30" s="959"/>
      <c r="E30" s="959"/>
      <c r="F30" s="959"/>
      <c r="G30" s="959"/>
      <c r="H30" s="146" t="str">
        <f>IF('GAME STATS'!BL1441=0,"",'GAME STATS'!BL1441)</f>
        <v/>
      </c>
      <c r="I30" s="965" t="str">
        <f t="shared" si="3"/>
        <v/>
      </c>
      <c r="J30" s="966"/>
      <c r="K30" s="147" t="str">
        <f>IF(H30="","",'GAME STATS'!BL1443)</f>
        <v/>
      </c>
      <c r="L30" s="148" t="str">
        <f>IF(H30="","",'GAME STATS'!E1392)</f>
        <v/>
      </c>
      <c r="M30" s="149" t="str">
        <f t="shared" si="0"/>
        <v/>
      </c>
      <c r="N30" s="37">
        <f t="shared" si="4"/>
        <v>0</v>
      </c>
      <c r="O30" s="37">
        <f t="shared" si="1"/>
        <v>0</v>
      </c>
      <c r="P30" s="37">
        <f t="shared" si="2"/>
        <v>0</v>
      </c>
      <c r="Q30" s="118"/>
    </row>
    <row r="31" spans="1:17">
      <c r="A31" s="117"/>
      <c r="B31" s="145" t="str">
        <f>IF('GAME STATS'!BD1455="","",'GAME STATS'!BD1455)</f>
        <v/>
      </c>
      <c r="C31" s="959" t="str">
        <f>IF(H31="","",'GAME STATS'!E$4)</f>
        <v/>
      </c>
      <c r="D31" s="959"/>
      <c r="E31" s="959"/>
      <c r="F31" s="959"/>
      <c r="G31" s="959"/>
      <c r="H31" s="146" t="str">
        <f>IF('GAME STATS'!BL1504=0,"",'GAME STATS'!BL1504)</f>
        <v/>
      </c>
      <c r="I31" s="965" t="str">
        <f t="shared" si="3"/>
        <v/>
      </c>
      <c r="J31" s="966"/>
      <c r="K31" s="147" t="str">
        <f>IF(H31="","",'GAME STATS'!BL1506)</f>
        <v/>
      </c>
      <c r="L31" s="148" t="str">
        <f>IF(H31="","",'GAME STATS'!E1455)</f>
        <v/>
      </c>
      <c r="M31" s="149" t="str">
        <f t="shared" si="0"/>
        <v/>
      </c>
      <c r="N31" s="37">
        <f t="shared" si="4"/>
        <v>0</v>
      </c>
      <c r="O31" s="37">
        <f t="shared" si="1"/>
        <v>0</v>
      </c>
      <c r="P31" s="37">
        <f t="shared" si="2"/>
        <v>0</v>
      </c>
      <c r="Q31" s="118"/>
    </row>
    <row r="32" spans="1:17">
      <c r="A32" s="117"/>
      <c r="B32" s="145" t="str">
        <f>IF('GAME STATS'!BD1518="","",'GAME STATS'!BD1518)</f>
        <v/>
      </c>
      <c r="C32" s="959" t="str">
        <f>IF(H32="","",'GAME STATS'!E$4)</f>
        <v/>
      </c>
      <c r="D32" s="959"/>
      <c r="E32" s="959"/>
      <c r="F32" s="959"/>
      <c r="G32" s="959"/>
      <c r="H32" s="146" t="str">
        <f>IF('GAME STATS'!BL1567=0,"",'GAME STATS'!BL1567)</f>
        <v/>
      </c>
      <c r="I32" s="965" t="str">
        <f t="shared" si="3"/>
        <v/>
      </c>
      <c r="J32" s="966"/>
      <c r="K32" s="147" t="str">
        <f>IF(H32="","",'GAME STATS'!BL1569)</f>
        <v/>
      </c>
      <c r="L32" s="148" t="str">
        <f>IF(H32="","",'GAME STATS'!E1518)</f>
        <v/>
      </c>
      <c r="M32" s="149" t="str">
        <f t="shared" si="0"/>
        <v/>
      </c>
      <c r="N32" s="37">
        <f t="shared" si="4"/>
        <v>0</v>
      </c>
      <c r="O32" s="37">
        <f t="shared" si="1"/>
        <v>0</v>
      </c>
      <c r="P32" s="37">
        <f t="shared" si="2"/>
        <v>0</v>
      </c>
      <c r="Q32" s="118"/>
    </row>
    <row r="33" spans="1:17">
      <c r="A33" s="117"/>
      <c r="B33" s="145" t="str">
        <f>IF('GAME STATS'!BD1581="","",'GAME STATS'!BD1581)</f>
        <v/>
      </c>
      <c r="C33" s="959" t="str">
        <f>IF(H33="","",'GAME STATS'!E$4)</f>
        <v/>
      </c>
      <c r="D33" s="959"/>
      <c r="E33" s="959"/>
      <c r="F33" s="959"/>
      <c r="G33" s="959"/>
      <c r="H33" s="146" t="str">
        <f>IF('GAME STATS'!BL1630=0,"",'GAME STATS'!BL1630)</f>
        <v/>
      </c>
      <c r="I33" s="965" t="str">
        <f t="shared" si="3"/>
        <v/>
      </c>
      <c r="J33" s="966"/>
      <c r="K33" s="147" t="str">
        <f>IF(H33="","",'GAME STATS'!BL1632)</f>
        <v/>
      </c>
      <c r="L33" s="148" t="str">
        <f>IF(H33="","",'GAME STATS'!E1581)</f>
        <v/>
      </c>
      <c r="M33" s="149" t="str">
        <f t="shared" si="0"/>
        <v/>
      </c>
      <c r="N33" s="37">
        <f t="shared" si="4"/>
        <v>0</v>
      </c>
      <c r="O33" s="37">
        <f t="shared" si="1"/>
        <v>0</v>
      </c>
      <c r="P33" s="37">
        <f t="shared" si="2"/>
        <v>0</v>
      </c>
      <c r="Q33" s="118"/>
    </row>
    <row r="34" spans="1:17">
      <c r="A34" s="117"/>
      <c r="B34" s="145" t="str">
        <f>IF('GAME STATS'!BD1644="","",'GAME STATS'!BD1644)</f>
        <v/>
      </c>
      <c r="C34" s="959" t="str">
        <f>IF(H34="","",'GAME STATS'!E$4)</f>
        <v/>
      </c>
      <c r="D34" s="959"/>
      <c r="E34" s="959"/>
      <c r="F34" s="959"/>
      <c r="G34" s="959"/>
      <c r="H34" s="146" t="str">
        <f>IF('GAME STATS'!BL1693=0,"",'GAME STATS'!BL1693)</f>
        <v/>
      </c>
      <c r="I34" s="965" t="str">
        <f t="shared" si="3"/>
        <v/>
      </c>
      <c r="J34" s="966"/>
      <c r="K34" s="147" t="str">
        <f>IF(H34="","",'GAME STATS'!BL1695)</f>
        <v/>
      </c>
      <c r="L34" s="148" t="str">
        <f>IF(H34="","",'GAME STATS'!E1644)</f>
        <v/>
      </c>
      <c r="M34" s="149" t="str">
        <f t="shared" si="0"/>
        <v/>
      </c>
      <c r="N34" s="37">
        <f t="shared" si="4"/>
        <v>0</v>
      </c>
      <c r="O34" s="37">
        <f t="shared" si="1"/>
        <v>0</v>
      </c>
      <c r="P34" s="37">
        <f t="shared" si="2"/>
        <v>0</v>
      </c>
      <c r="Q34" s="118"/>
    </row>
    <row r="35" spans="1:17">
      <c r="A35" s="117"/>
      <c r="B35" s="145" t="str">
        <f>IF('GAME STATS'!BD1707="","",'GAME STATS'!BD1707)</f>
        <v/>
      </c>
      <c r="C35" s="959" t="str">
        <f>IF(H35="","",'GAME STATS'!E$4)</f>
        <v/>
      </c>
      <c r="D35" s="959"/>
      <c r="E35" s="959"/>
      <c r="F35" s="959"/>
      <c r="G35" s="959"/>
      <c r="H35" s="146" t="str">
        <f>IF('GAME STATS'!BL1756=0,"",'GAME STATS'!BL1756)</f>
        <v/>
      </c>
      <c r="I35" s="965" t="str">
        <f t="shared" si="3"/>
        <v/>
      </c>
      <c r="J35" s="966"/>
      <c r="K35" s="147" t="str">
        <f>IF(H35="","",'GAME STATS'!BL1758)</f>
        <v/>
      </c>
      <c r="L35" s="148" t="str">
        <f>IF(H35="","",'GAME STATS'!E1707)</f>
        <v/>
      </c>
      <c r="M35" s="149" t="str">
        <f t="shared" si="0"/>
        <v/>
      </c>
      <c r="N35" s="37">
        <f t="shared" si="4"/>
        <v>0</v>
      </c>
      <c r="O35" s="37">
        <f t="shared" si="1"/>
        <v>0</v>
      </c>
      <c r="P35" s="37">
        <f t="shared" si="2"/>
        <v>0</v>
      </c>
      <c r="Q35" s="118"/>
    </row>
    <row r="36" spans="1:17">
      <c r="A36" s="117"/>
      <c r="B36" s="145" t="str">
        <f>IF('GAME STATS'!BD1770="","",'GAME STATS'!BD1770)</f>
        <v/>
      </c>
      <c r="C36" s="959" t="str">
        <f>IF(H36="","",'GAME STATS'!E$4)</f>
        <v/>
      </c>
      <c r="D36" s="959"/>
      <c r="E36" s="959"/>
      <c r="F36" s="959"/>
      <c r="G36" s="959"/>
      <c r="H36" s="146" t="str">
        <f>IF('GAME STATS'!BL1819=0,"",'GAME STATS'!BL1819)</f>
        <v/>
      </c>
      <c r="I36" s="965" t="str">
        <f t="shared" si="3"/>
        <v/>
      </c>
      <c r="J36" s="966"/>
      <c r="K36" s="147" t="str">
        <f>IF(H36="","",'GAME STATS'!BL1821)</f>
        <v/>
      </c>
      <c r="L36" s="148" t="str">
        <f>IF(H36="","",'GAME STATS'!E1770)</f>
        <v/>
      </c>
      <c r="M36" s="149" t="str">
        <f t="shared" si="0"/>
        <v/>
      </c>
      <c r="N36" s="37">
        <f t="shared" si="4"/>
        <v>0</v>
      </c>
      <c r="O36" s="37">
        <f t="shared" si="1"/>
        <v>0</v>
      </c>
      <c r="P36" s="37">
        <f t="shared" si="2"/>
        <v>0</v>
      </c>
      <c r="Q36" s="118"/>
    </row>
    <row r="37" spans="1:17">
      <c r="A37" s="117"/>
      <c r="B37" s="145" t="str">
        <f>IF('GAME STATS'!BD1833="","",'GAME STATS'!BD1833)</f>
        <v/>
      </c>
      <c r="C37" s="959" t="str">
        <f>IF(H37="","",'GAME STATS'!E$4)</f>
        <v/>
      </c>
      <c r="D37" s="959"/>
      <c r="E37" s="959"/>
      <c r="F37" s="959"/>
      <c r="G37" s="959"/>
      <c r="H37" s="146" t="str">
        <f>IF('GAME STATS'!BL1882=0,"",'GAME STATS'!BL1882)</f>
        <v/>
      </c>
      <c r="I37" s="965" t="str">
        <f t="shared" si="3"/>
        <v/>
      </c>
      <c r="J37" s="966"/>
      <c r="K37" s="147" t="str">
        <f>IF(H37="","",'GAME STATS'!BL1884)</f>
        <v/>
      </c>
      <c r="L37" s="148" t="str">
        <f>IF(H37="","",'GAME STATS'!E1833)</f>
        <v/>
      </c>
      <c r="M37" s="149" t="str">
        <f t="shared" si="0"/>
        <v/>
      </c>
      <c r="N37" s="37">
        <f t="shared" si="4"/>
        <v>0</v>
      </c>
      <c r="O37" s="37">
        <f t="shared" si="1"/>
        <v>0</v>
      </c>
      <c r="P37" s="37">
        <f t="shared" si="2"/>
        <v>0</v>
      </c>
      <c r="Q37" s="118"/>
    </row>
    <row r="38" spans="1:17">
      <c r="A38" s="117"/>
      <c r="B38" s="145" t="str">
        <f>IF('GAME STATS'!BD1896="","",'GAME STATS'!BD1896)</f>
        <v/>
      </c>
      <c r="C38" s="959" t="str">
        <f>IF(H38="","",'GAME STATS'!E$4)</f>
        <v/>
      </c>
      <c r="D38" s="959"/>
      <c r="E38" s="959"/>
      <c r="F38" s="959"/>
      <c r="G38" s="959"/>
      <c r="H38" s="146" t="str">
        <f>IF('GAME STATS'!BL1945=0,"",'GAME STATS'!BL1945)</f>
        <v/>
      </c>
      <c r="I38" s="965" t="str">
        <f t="shared" si="3"/>
        <v/>
      </c>
      <c r="J38" s="966"/>
      <c r="K38" s="147" t="str">
        <f>IF(H38="","",'GAME STATS'!BL1947)</f>
        <v/>
      </c>
      <c r="L38" s="148" t="str">
        <f>IF(H38="","",'GAME STATS'!E1896)</f>
        <v/>
      </c>
      <c r="M38" s="149" t="str">
        <f t="shared" si="0"/>
        <v/>
      </c>
      <c r="N38" s="37">
        <f t="shared" si="4"/>
        <v>0</v>
      </c>
      <c r="O38" s="37">
        <f t="shared" si="1"/>
        <v>0</v>
      </c>
      <c r="P38" s="37">
        <f t="shared" si="2"/>
        <v>0</v>
      </c>
      <c r="Q38" s="118"/>
    </row>
    <row r="39" spans="1:17">
      <c r="A39" s="117"/>
      <c r="B39" s="145" t="str">
        <f>IF('GAME STATS'!BD1959="","",'GAME STATS'!BD1959)</f>
        <v/>
      </c>
      <c r="C39" s="959" t="str">
        <f>IF(H39="","",'GAME STATS'!E$4)</f>
        <v/>
      </c>
      <c r="D39" s="959"/>
      <c r="E39" s="959"/>
      <c r="F39" s="959"/>
      <c r="G39" s="959"/>
      <c r="H39" s="146" t="str">
        <f>IF('GAME STATS'!BL2008=0,"",'GAME STATS'!BL2008)</f>
        <v/>
      </c>
      <c r="I39" s="965" t="str">
        <f t="shared" si="3"/>
        <v/>
      </c>
      <c r="J39" s="966"/>
      <c r="K39" s="147" t="str">
        <f>IF(H39="","",'GAME STATS'!BL2010)</f>
        <v/>
      </c>
      <c r="L39" s="148" t="str">
        <f>IF(H39="","",'GAME STATS'!E1959)</f>
        <v/>
      </c>
      <c r="M39" s="149" t="str">
        <f t="shared" si="0"/>
        <v/>
      </c>
      <c r="N39" s="37">
        <f t="shared" si="4"/>
        <v>0</v>
      </c>
      <c r="O39" s="37">
        <f t="shared" si="1"/>
        <v>0</v>
      </c>
      <c r="P39" s="37">
        <f t="shared" si="2"/>
        <v>0</v>
      </c>
      <c r="Q39" s="118"/>
    </row>
    <row r="40" spans="1:17">
      <c r="A40" s="117"/>
      <c r="B40" s="145" t="str">
        <f>IF('GAME STATS'!BD2022="","",'GAME STATS'!BD2022)</f>
        <v/>
      </c>
      <c r="C40" s="959" t="str">
        <f>IF(H40="","",'GAME STATS'!E$4)</f>
        <v/>
      </c>
      <c r="D40" s="959"/>
      <c r="E40" s="959"/>
      <c r="F40" s="959"/>
      <c r="G40" s="959"/>
      <c r="H40" s="146" t="str">
        <f>IF('GAME STATS'!BL2071=0,"",'GAME STATS'!BL2071)</f>
        <v/>
      </c>
      <c r="I40" s="965" t="str">
        <f t="shared" si="3"/>
        <v/>
      </c>
      <c r="J40" s="966"/>
      <c r="K40" s="147" t="str">
        <f>IF(H40="","",'GAME STATS'!BL2073)</f>
        <v/>
      </c>
      <c r="L40" s="148" t="str">
        <f>IF(H40="","",'GAME STATS'!E2022)</f>
        <v/>
      </c>
      <c r="M40" s="149" t="str">
        <f t="shared" si="0"/>
        <v/>
      </c>
      <c r="N40" s="37">
        <f t="shared" si="4"/>
        <v>0</v>
      </c>
      <c r="O40" s="37">
        <f t="shared" si="1"/>
        <v>0</v>
      </c>
      <c r="P40" s="37">
        <f t="shared" si="2"/>
        <v>0</v>
      </c>
      <c r="Q40" s="118"/>
    </row>
    <row r="41" spans="1:17">
      <c r="A41" s="117"/>
      <c r="B41" s="145" t="str">
        <f>IF('GAME STATS'!BD2085="","",'GAME STATS'!BD2085)</f>
        <v/>
      </c>
      <c r="C41" s="959" t="str">
        <f>IF(H41="","",'GAME STATS'!E$4)</f>
        <v/>
      </c>
      <c r="D41" s="959"/>
      <c r="E41" s="959"/>
      <c r="F41" s="959"/>
      <c r="G41" s="959"/>
      <c r="H41" s="146" t="str">
        <f>IF('GAME STATS'!BL2134=0,"",'GAME STATS'!BL2134)</f>
        <v/>
      </c>
      <c r="I41" s="965" t="str">
        <f t="shared" si="3"/>
        <v/>
      </c>
      <c r="J41" s="966"/>
      <c r="K41" s="147" t="str">
        <f>IF(H41="","",'GAME STATS'!BL2136)</f>
        <v/>
      </c>
      <c r="L41" s="148" t="str">
        <f>IF(H41="","",'GAME STATS'!E2085)</f>
        <v/>
      </c>
      <c r="M41" s="149" t="str">
        <f t="shared" si="0"/>
        <v/>
      </c>
      <c r="N41" s="37">
        <f t="shared" si="4"/>
        <v>0</v>
      </c>
      <c r="O41" s="37">
        <f t="shared" si="1"/>
        <v>0</v>
      </c>
      <c r="P41" s="37">
        <f t="shared" si="2"/>
        <v>0</v>
      </c>
      <c r="Q41" s="118"/>
    </row>
    <row r="42" spans="1:17">
      <c r="A42" s="117"/>
      <c r="B42" s="145" t="str">
        <f>IF('GAME STATS'!BD2148="","",'GAME STATS'!BD2148)</f>
        <v/>
      </c>
      <c r="C42" s="959" t="str">
        <f>IF(H42="","",'GAME STATS'!E$4)</f>
        <v/>
      </c>
      <c r="D42" s="959"/>
      <c r="E42" s="959"/>
      <c r="F42" s="959"/>
      <c r="G42" s="959"/>
      <c r="H42" s="146" t="str">
        <f>IF('GAME STATS'!BL2197=0,"",'GAME STATS'!BL2197)</f>
        <v/>
      </c>
      <c r="I42" s="965" t="str">
        <f t="shared" si="3"/>
        <v/>
      </c>
      <c r="J42" s="966"/>
      <c r="K42" s="147" t="str">
        <f>IF(H42="","",'GAME STATS'!BL2199)</f>
        <v/>
      </c>
      <c r="L42" s="148" t="str">
        <f>IF(H42="","",'GAME STATS'!E2148)</f>
        <v/>
      </c>
      <c r="M42" s="149" t="str">
        <f t="shared" si="0"/>
        <v/>
      </c>
      <c r="N42" s="37">
        <f t="shared" si="4"/>
        <v>0</v>
      </c>
      <c r="O42" s="37">
        <f t="shared" si="1"/>
        <v>0</v>
      </c>
      <c r="P42" s="37">
        <f t="shared" si="2"/>
        <v>0</v>
      </c>
      <c r="Q42" s="118"/>
    </row>
    <row r="43" spans="1:17">
      <c r="A43" s="117"/>
      <c r="B43" s="145" t="str">
        <f>IF('GAME STATS'!BD2211="","",'GAME STATS'!BD2211)</f>
        <v/>
      </c>
      <c r="C43" s="959" t="str">
        <f>IF(H43="","",'GAME STATS'!E$4)</f>
        <v/>
      </c>
      <c r="D43" s="959"/>
      <c r="E43" s="959"/>
      <c r="F43" s="959"/>
      <c r="G43" s="959"/>
      <c r="H43" s="146" t="str">
        <f>IF('GAME STATS'!BL2260=0,"",'GAME STATS'!BL2260)</f>
        <v/>
      </c>
      <c r="I43" s="965" t="str">
        <f t="shared" si="3"/>
        <v/>
      </c>
      <c r="J43" s="966"/>
      <c r="K43" s="147" t="str">
        <f>IF(H43="","",'GAME STATS'!BL2262)</f>
        <v/>
      </c>
      <c r="L43" s="148" t="str">
        <f>IF(H43="","",'GAME STATS'!E2211)</f>
        <v/>
      </c>
      <c r="M43" s="149" t="str">
        <f t="shared" si="0"/>
        <v/>
      </c>
      <c r="N43" s="37">
        <f t="shared" si="4"/>
        <v>0</v>
      </c>
      <c r="O43" s="37">
        <f t="shared" si="1"/>
        <v>0</v>
      </c>
      <c r="P43" s="37">
        <f t="shared" si="2"/>
        <v>0</v>
      </c>
      <c r="Q43" s="118"/>
    </row>
    <row r="44" spans="1:17">
      <c r="A44" s="117"/>
      <c r="B44" s="145" t="str">
        <f>IF('GAME STATS'!BD2274="","",'GAME STATS'!BD2274)</f>
        <v/>
      </c>
      <c r="C44" s="959" t="str">
        <f>IF(H44="","",'GAME STATS'!E$4)</f>
        <v/>
      </c>
      <c r="D44" s="959"/>
      <c r="E44" s="959"/>
      <c r="F44" s="959"/>
      <c r="G44" s="959"/>
      <c r="H44" s="146" t="str">
        <f>IF('GAME STATS'!BL2323=0,"",'GAME STATS'!BL2323)</f>
        <v/>
      </c>
      <c r="I44" s="965" t="str">
        <f t="shared" si="3"/>
        <v/>
      </c>
      <c r="J44" s="966"/>
      <c r="K44" s="147" t="str">
        <f>IF(H44="","",'GAME STATS'!BL2325)</f>
        <v/>
      </c>
      <c r="L44" s="148" t="str">
        <f>IF(H44="","",'GAME STATS'!E2274)</f>
        <v/>
      </c>
      <c r="M44" s="149" t="str">
        <f t="shared" si="0"/>
        <v/>
      </c>
      <c r="N44" s="37">
        <f t="shared" si="4"/>
        <v>0</v>
      </c>
      <c r="O44" s="37">
        <f t="shared" si="1"/>
        <v>0</v>
      </c>
      <c r="P44" s="37">
        <f t="shared" si="2"/>
        <v>0</v>
      </c>
      <c r="Q44" s="118"/>
    </row>
    <row r="45" spans="1:17">
      <c r="A45" s="117"/>
      <c r="B45" s="145" t="str">
        <f>IF('GAME STATS'!BD2337="","",'GAME STATS'!BD2337)</f>
        <v/>
      </c>
      <c r="C45" s="959" t="str">
        <f>IF(H45="","",'GAME STATS'!E$4)</f>
        <v/>
      </c>
      <c r="D45" s="959"/>
      <c r="E45" s="959"/>
      <c r="F45" s="959"/>
      <c r="G45" s="959"/>
      <c r="H45" s="146" t="str">
        <f>IF('GAME STATS'!BL2386=0,"",'GAME STATS'!BL2386)</f>
        <v/>
      </c>
      <c r="I45" s="965" t="str">
        <f t="shared" si="3"/>
        <v/>
      </c>
      <c r="J45" s="966"/>
      <c r="K45" s="147" t="str">
        <f>IF(H45="","",'GAME STATS'!BL2388)</f>
        <v/>
      </c>
      <c r="L45" s="148" t="str">
        <f>IF(H45="","",'GAME STATS'!E2337)</f>
        <v/>
      </c>
      <c r="M45" s="149" t="str">
        <f t="shared" si="0"/>
        <v/>
      </c>
      <c r="N45" s="37">
        <f t="shared" si="4"/>
        <v>0</v>
      </c>
      <c r="O45" s="37">
        <f t="shared" si="1"/>
        <v>0</v>
      </c>
      <c r="P45" s="37">
        <f t="shared" si="2"/>
        <v>0</v>
      </c>
      <c r="Q45" s="118"/>
    </row>
    <row r="46" spans="1:17">
      <c r="A46" s="117"/>
      <c r="B46" s="145" t="str">
        <f>IF('GAME STATS'!BD2400="","",'GAME STATS'!BD2400)</f>
        <v/>
      </c>
      <c r="C46" s="959" t="str">
        <f>IF(H46="","",'GAME STATS'!E$4)</f>
        <v/>
      </c>
      <c r="D46" s="959"/>
      <c r="E46" s="959"/>
      <c r="F46" s="959"/>
      <c r="G46" s="959"/>
      <c r="H46" s="146" t="str">
        <f>IF('GAME STATS'!BL2449=0,"",'GAME STATS'!BL2449)</f>
        <v/>
      </c>
      <c r="I46" s="965" t="str">
        <f t="shared" si="3"/>
        <v/>
      </c>
      <c r="J46" s="966"/>
      <c r="K46" s="147" t="str">
        <f>IF(H46="","",'GAME STATS'!BL2451)</f>
        <v/>
      </c>
      <c r="L46" s="148" t="str">
        <f>IF(H46="","",'GAME STATS'!E2400)</f>
        <v/>
      </c>
      <c r="M46" s="149" t="str">
        <f t="shared" si="0"/>
        <v/>
      </c>
      <c r="N46" s="37">
        <f t="shared" si="4"/>
        <v>0</v>
      </c>
      <c r="O46" s="37">
        <f t="shared" si="1"/>
        <v>0</v>
      </c>
      <c r="P46" s="37">
        <f t="shared" si="2"/>
        <v>0</v>
      </c>
      <c r="Q46" s="118"/>
    </row>
    <row r="47" spans="1:17">
      <c r="A47" s="117"/>
      <c r="B47" s="145" t="str">
        <f>IF('GAME STATS'!BD2463="","",'GAME STATS'!BD2463)</f>
        <v/>
      </c>
      <c r="C47" s="959" t="str">
        <f>IF(H47="","",'GAME STATS'!E$4)</f>
        <v/>
      </c>
      <c r="D47" s="959"/>
      <c r="E47" s="959"/>
      <c r="F47" s="959"/>
      <c r="G47" s="959"/>
      <c r="H47" s="146" t="str">
        <f>IF('GAME STATS'!BL2512=0,"",'GAME STATS'!BL2512)</f>
        <v/>
      </c>
      <c r="I47" s="965" t="str">
        <f t="shared" si="3"/>
        <v/>
      </c>
      <c r="J47" s="966"/>
      <c r="K47" s="147" t="str">
        <f>IF(H47="","",'GAME STATS'!BL2514)</f>
        <v/>
      </c>
      <c r="L47" s="148" t="str">
        <f>IF(H47="","",'GAME STATS'!E2463)</f>
        <v/>
      </c>
      <c r="M47" s="149" t="str">
        <f t="shared" si="0"/>
        <v/>
      </c>
      <c r="N47" s="37">
        <f t="shared" si="4"/>
        <v>0</v>
      </c>
      <c r="O47" s="37">
        <f t="shared" si="1"/>
        <v>0</v>
      </c>
      <c r="P47" s="37">
        <f t="shared" si="2"/>
        <v>0</v>
      </c>
      <c r="Q47" s="118"/>
    </row>
    <row r="48" spans="1:17">
      <c r="A48" s="117"/>
      <c r="B48" s="145" t="str">
        <f>IF('GAME STATS'!BD2526="","",'GAME STATS'!BD2526)</f>
        <v/>
      </c>
      <c r="C48" s="959" t="str">
        <f>IF(H48="","",'GAME STATS'!E$4)</f>
        <v/>
      </c>
      <c r="D48" s="959"/>
      <c r="E48" s="959"/>
      <c r="F48" s="959"/>
      <c r="G48" s="959"/>
      <c r="H48" s="146" t="str">
        <f>IF('GAME STATS'!BL2575=0,"",'GAME STATS'!BL2575)</f>
        <v/>
      </c>
      <c r="I48" s="965" t="str">
        <f t="shared" ref="I48:I57" si="5">IF(H48="",""," V ")</f>
        <v/>
      </c>
      <c r="J48" s="966"/>
      <c r="K48" s="147" t="str">
        <f>IF(H48="","",'GAME STATS'!BL2577)</f>
        <v/>
      </c>
      <c r="L48" s="148" t="str">
        <f>IF(H48="","",'GAME STATS'!E2526)</f>
        <v/>
      </c>
      <c r="M48" s="149" t="str">
        <f t="shared" ref="M48:M57" si="6">IF(I48="","",IF(H48&gt;K48,"W","L"))</f>
        <v/>
      </c>
      <c r="N48" s="42">
        <f t="shared" ref="N48:N57" si="7">IF(I48="",0,1)</f>
        <v>0</v>
      </c>
      <c r="O48" s="42">
        <f t="shared" ref="O48:O57" si="8">IF(M48="W",1,0)</f>
        <v>0</v>
      </c>
      <c r="P48" s="42">
        <f t="shared" ref="P48:P57" si="9">IF(M48="L",1,0)</f>
        <v>0</v>
      </c>
      <c r="Q48" s="118"/>
    </row>
    <row r="49" spans="1:17">
      <c r="A49" s="117"/>
      <c r="B49" s="145" t="str">
        <f>IF('GAME STATS'!BD2589="","",'GAME STATS'!BD2589)</f>
        <v/>
      </c>
      <c r="C49" s="959" t="str">
        <f>IF(H49="","",'GAME STATS'!E$4)</f>
        <v/>
      </c>
      <c r="D49" s="959"/>
      <c r="E49" s="959"/>
      <c r="F49" s="959"/>
      <c r="G49" s="959"/>
      <c r="H49" s="146" t="str">
        <f>IF('GAME STATS'!BL2638=0,"",'GAME STATS'!BL2638)</f>
        <v/>
      </c>
      <c r="I49" s="965" t="str">
        <f t="shared" si="5"/>
        <v/>
      </c>
      <c r="J49" s="966"/>
      <c r="K49" s="147" t="str">
        <f>IF(H49="","",'GAME STATS'!BL2640)</f>
        <v/>
      </c>
      <c r="L49" s="148" t="str">
        <f>IF(H49="","",'GAME STATS'!E2589)</f>
        <v/>
      </c>
      <c r="M49" s="149" t="str">
        <f t="shared" si="6"/>
        <v/>
      </c>
      <c r="N49" s="42">
        <f t="shared" si="7"/>
        <v>0</v>
      </c>
      <c r="O49" s="42">
        <f t="shared" si="8"/>
        <v>0</v>
      </c>
      <c r="P49" s="42">
        <f t="shared" si="9"/>
        <v>0</v>
      </c>
      <c r="Q49" s="118"/>
    </row>
    <row r="50" spans="1:17">
      <c r="A50" s="117"/>
      <c r="B50" s="145" t="str">
        <f>IF('GAME STATS'!BD2652="","",'GAME STATS'!BD2652)</f>
        <v/>
      </c>
      <c r="C50" s="959" t="str">
        <f>IF(H50="","",'GAME STATS'!E$4)</f>
        <v/>
      </c>
      <c r="D50" s="959"/>
      <c r="E50" s="959"/>
      <c r="F50" s="959"/>
      <c r="G50" s="959"/>
      <c r="H50" s="146" t="str">
        <f>IF('GAME STATS'!BL2701=0,"",'GAME STATS'!BL2701)</f>
        <v/>
      </c>
      <c r="I50" s="965" t="str">
        <f t="shared" si="5"/>
        <v/>
      </c>
      <c r="J50" s="966"/>
      <c r="K50" s="147" t="str">
        <f>IF(H50="","",'GAME STATS'!BL2703)</f>
        <v/>
      </c>
      <c r="L50" s="148" t="str">
        <f>IF(H50="","",'GAME STATS'!E2652)</f>
        <v/>
      </c>
      <c r="M50" s="149" t="str">
        <f t="shared" si="6"/>
        <v/>
      </c>
      <c r="N50" s="42">
        <f t="shared" si="7"/>
        <v>0</v>
      </c>
      <c r="O50" s="42">
        <f t="shared" si="8"/>
        <v>0</v>
      </c>
      <c r="P50" s="42">
        <f t="shared" si="9"/>
        <v>0</v>
      </c>
      <c r="Q50" s="118"/>
    </row>
    <row r="51" spans="1:17">
      <c r="A51" s="117"/>
      <c r="B51" s="145" t="str">
        <f>IF('GAME STATS'!BD2715="","",'GAME STATS'!BD2715)</f>
        <v/>
      </c>
      <c r="C51" s="959" t="str">
        <f>IF(H51="","",'GAME STATS'!E$4)</f>
        <v/>
      </c>
      <c r="D51" s="959"/>
      <c r="E51" s="959"/>
      <c r="F51" s="959"/>
      <c r="G51" s="959"/>
      <c r="H51" s="146" t="str">
        <f>IF('GAME STATS'!BL2764=0,"",'GAME STATS'!BL2764)</f>
        <v/>
      </c>
      <c r="I51" s="965" t="str">
        <f t="shared" si="5"/>
        <v/>
      </c>
      <c r="J51" s="966"/>
      <c r="K51" s="147" t="str">
        <f>IF(H51="","",'GAME STATS'!BL2766)</f>
        <v/>
      </c>
      <c r="L51" s="148" t="str">
        <f>IF(H51="","",'GAME STATS'!E2715)</f>
        <v/>
      </c>
      <c r="M51" s="149" t="str">
        <f t="shared" si="6"/>
        <v/>
      </c>
      <c r="N51" s="42">
        <f t="shared" si="7"/>
        <v>0</v>
      </c>
      <c r="O51" s="42">
        <f t="shared" si="8"/>
        <v>0</v>
      </c>
      <c r="P51" s="42">
        <f t="shared" si="9"/>
        <v>0</v>
      </c>
      <c r="Q51" s="118"/>
    </row>
    <row r="52" spans="1:17">
      <c r="A52" s="117"/>
      <c r="B52" s="145" t="str">
        <f>IF('GAME STATS'!BD2778="","",'GAME STATS'!BD2778)</f>
        <v/>
      </c>
      <c r="C52" s="959" t="str">
        <f>IF(H52="","",'GAME STATS'!E$4)</f>
        <v/>
      </c>
      <c r="D52" s="959"/>
      <c r="E52" s="959"/>
      <c r="F52" s="959"/>
      <c r="G52" s="959"/>
      <c r="H52" s="146" t="str">
        <f>IF('GAME STATS'!BL2827=0,"",'GAME STATS'!BL2827)</f>
        <v/>
      </c>
      <c r="I52" s="965" t="str">
        <f t="shared" si="5"/>
        <v/>
      </c>
      <c r="J52" s="966"/>
      <c r="K52" s="147" t="str">
        <f>IF(H52="","",'GAME STATS'!BL2829)</f>
        <v/>
      </c>
      <c r="L52" s="148" t="str">
        <f>IF(H52="","",'GAME STATS'!E2778)</f>
        <v/>
      </c>
      <c r="M52" s="149" t="str">
        <f t="shared" si="6"/>
        <v/>
      </c>
      <c r="N52" s="42">
        <f t="shared" si="7"/>
        <v>0</v>
      </c>
      <c r="O52" s="42">
        <f t="shared" si="8"/>
        <v>0</v>
      </c>
      <c r="P52" s="42">
        <f t="shared" si="9"/>
        <v>0</v>
      </c>
      <c r="Q52" s="118"/>
    </row>
    <row r="53" spans="1:17">
      <c r="A53" s="117"/>
      <c r="B53" s="145" t="str">
        <f>IF('GAME STATS'!BD2841="","",'GAME STATS'!BD2841)</f>
        <v/>
      </c>
      <c r="C53" s="959" t="str">
        <f>IF(H53="","",'GAME STATS'!E$4)</f>
        <v/>
      </c>
      <c r="D53" s="959"/>
      <c r="E53" s="959"/>
      <c r="F53" s="959"/>
      <c r="G53" s="959"/>
      <c r="H53" s="146" t="str">
        <f>IF('GAME STATS'!BL2890=0,"",'GAME STATS'!BL2890)</f>
        <v/>
      </c>
      <c r="I53" s="965" t="str">
        <f t="shared" si="5"/>
        <v/>
      </c>
      <c r="J53" s="966"/>
      <c r="K53" s="147" t="str">
        <f>IF(H53="","",'GAME STATS'!BL2892)</f>
        <v/>
      </c>
      <c r="L53" s="148" t="str">
        <f>IF(H53="","",'GAME STATS'!E2841)</f>
        <v/>
      </c>
      <c r="M53" s="149" t="str">
        <f t="shared" si="6"/>
        <v/>
      </c>
      <c r="N53" s="42">
        <f t="shared" si="7"/>
        <v>0</v>
      </c>
      <c r="O53" s="42">
        <f t="shared" si="8"/>
        <v>0</v>
      </c>
      <c r="P53" s="42">
        <f t="shared" si="9"/>
        <v>0</v>
      </c>
      <c r="Q53" s="118"/>
    </row>
    <row r="54" spans="1:17">
      <c r="A54" s="117"/>
      <c r="B54" s="145" t="str">
        <f>IF('GAME STATS'!BD2904="","",'GAME STATS'!BD2904)</f>
        <v/>
      </c>
      <c r="C54" s="959" t="str">
        <f>IF(H54="","",'GAME STATS'!E$4)</f>
        <v/>
      </c>
      <c r="D54" s="959"/>
      <c r="E54" s="959"/>
      <c r="F54" s="959"/>
      <c r="G54" s="959"/>
      <c r="H54" s="146" t="str">
        <f>IF('GAME STATS'!BL2953=0,"",'GAME STATS'!BL2953)</f>
        <v/>
      </c>
      <c r="I54" s="965" t="str">
        <f t="shared" si="5"/>
        <v/>
      </c>
      <c r="J54" s="966"/>
      <c r="K54" s="147" t="str">
        <f>IF(H54="","",'GAME STATS'!BL2955)</f>
        <v/>
      </c>
      <c r="L54" s="148" t="str">
        <f>IF(H54="","",'GAME STATS'!E2904)</f>
        <v/>
      </c>
      <c r="M54" s="149" t="str">
        <f t="shared" si="6"/>
        <v/>
      </c>
      <c r="N54" s="42">
        <f t="shared" si="7"/>
        <v>0</v>
      </c>
      <c r="O54" s="42">
        <f t="shared" si="8"/>
        <v>0</v>
      </c>
      <c r="P54" s="42">
        <f t="shared" si="9"/>
        <v>0</v>
      </c>
      <c r="Q54" s="118"/>
    </row>
    <row r="55" spans="1:17">
      <c r="A55" s="117"/>
      <c r="B55" s="145" t="str">
        <f>IF('GAME STATS'!BD2967="","",'GAME STATS'!BD2967)</f>
        <v/>
      </c>
      <c r="C55" s="959" t="str">
        <f>IF(H55="","",'GAME STATS'!E$4)</f>
        <v/>
      </c>
      <c r="D55" s="959"/>
      <c r="E55" s="959"/>
      <c r="F55" s="959"/>
      <c r="G55" s="959"/>
      <c r="H55" s="146" t="str">
        <f>IF('GAME STATS'!BL3016=0,"",'GAME STATS'!BL3016)</f>
        <v/>
      </c>
      <c r="I55" s="965" t="str">
        <f t="shared" si="5"/>
        <v/>
      </c>
      <c r="J55" s="966"/>
      <c r="K55" s="147" t="str">
        <f>IF(H55="","",'GAME STATS'!BL3018)</f>
        <v/>
      </c>
      <c r="L55" s="148" t="str">
        <f>IF(H55="","",'GAME STATS'!E2967)</f>
        <v/>
      </c>
      <c r="M55" s="149" t="str">
        <f t="shared" si="6"/>
        <v/>
      </c>
      <c r="N55" s="42">
        <f t="shared" si="7"/>
        <v>0</v>
      </c>
      <c r="O55" s="42">
        <f t="shared" si="8"/>
        <v>0</v>
      </c>
      <c r="P55" s="42">
        <f t="shared" si="9"/>
        <v>0</v>
      </c>
      <c r="Q55" s="118"/>
    </row>
    <row r="56" spans="1:17">
      <c r="A56" s="117"/>
      <c r="B56" s="145" t="str">
        <f>IF('GAME STATS'!BD3030="","",'GAME STATS'!BD3030)</f>
        <v/>
      </c>
      <c r="C56" s="959" t="str">
        <f>IF(H56="","",'GAME STATS'!E$4)</f>
        <v/>
      </c>
      <c r="D56" s="959"/>
      <c r="E56" s="959"/>
      <c r="F56" s="959"/>
      <c r="G56" s="959"/>
      <c r="H56" s="146" t="str">
        <f>IF('GAME STATS'!BL3079=0,"",'GAME STATS'!BL3079)</f>
        <v/>
      </c>
      <c r="I56" s="965" t="str">
        <f t="shared" si="5"/>
        <v/>
      </c>
      <c r="J56" s="966"/>
      <c r="K56" s="147" t="str">
        <f>IF(H56="","",'GAME STATS'!BL3081)</f>
        <v/>
      </c>
      <c r="L56" s="148" t="str">
        <f>IF(H56="","",'GAME STATS'!E3030)</f>
        <v/>
      </c>
      <c r="M56" s="149" t="str">
        <f t="shared" si="6"/>
        <v/>
      </c>
      <c r="N56" s="42">
        <f t="shared" si="7"/>
        <v>0</v>
      </c>
      <c r="O56" s="42">
        <f t="shared" si="8"/>
        <v>0</v>
      </c>
      <c r="P56" s="42">
        <f t="shared" si="9"/>
        <v>0</v>
      </c>
      <c r="Q56" s="118"/>
    </row>
    <row r="57" spans="1:17">
      <c r="A57" s="117"/>
      <c r="B57" s="145" t="str">
        <f>IF('GAME STATS'!BD3093="","",'GAME STATS'!BD3093)</f>
        <v/>
      </c>
      <c r="C57" s="959" t="str">
        <f>IF(H57="","",'GAME STATS'!E$4)</f>
        <v/>
      </c>
      <c r="D57" s="959"/>
      <c r="E57" s="959"/>
      <c r="F57" s="959"/>
      <c r="G57" s="959"/>
      <c r="H57" s="146" t="str">
        <f>IF('GAME STATS'!BL3142=0,"",'GAME STATS'!BL3142)</f>
        <v/>
      </c>
      <c r="I57" s="965" t="str">
        <f t="shared" si="5"/>
        <v/>
      </c>
      <c r="J57" s="966"/>
      <c r="K57" s="147" t="str">
        <f>IF(H57="","",'GAME STATS'!BL3144)</f>
        <v/>
      </c>
      <c r="L57" s="148" t="str">
        <f>IF(H57="","",'GAME STATS'!E3093)</f>
        <v/>
      </c>
      <c r="M57" s="149" t="str">
        <f t="shared" si="6"/>
        <v/>
      </c>
      <c r="N57" s="42">
        <f t="shared" si="7"/>
        <v>0</v>
      </c>
      <c r="O57" s="42">
        <f t="shared" si="8"/>
        <v>0</v>
      </c>
      <c r="P57" s="42">
        <f t="shared" si="9"/>
        <v>0</v>
      </c>
      <c r="Q57" s="118"/>
    </row>
    <row r="58" spans="1:17" ht="20.25" thickBot="1">
      <c r="A58" s="117"/>
      <c r="B58" s="150"/>
      <c r="C58" s="969"/>
      <c r="D58" s="969"/>
      <c r="E58" s="969"/>
      <c r="F58" s="969"/>
      <c r="G58" s="969"/>
      <c r="H58" s="151"/>
      <c r="I58" s="968"/>
      <c r="J58" s="968"/>
      <c r="K58" s="152"/>
      <c r="L58" s="970" t="s">
        <v>136</v>
      </c>
      <c r="M58" s="971"/>
      <c r="N58" s="39">
        <f>SUM(N8:N57)</f>
        <v>0</v>
      </c>
      <c r="O58" s="39">
        <f>SUM(O8:O57)</f>
        <v>0</v>
      </c>
      <c r="P58" s="39">
        <f>SUM(P8:P57)</f>
        <v>0</v>
      </c>
      <c r="Q58" s="118"/>
    </row>
    <row r="59" spans="1:17" ht="9.6" customHeight="1" thickTop="1">
      <c r="A59" s="117"/>
      <c r="B59" s="118"/>
      <c r="C59" s="118"/>
      <c r="D59" s="118"/>
      <c r="E59" s="118"/>
      <c r="F59" s="118"/>
      <c r="G59" s="118"/>
      <c r="H59" s="118"/>
      <c r="I59" s="119"/>
      <c r="J59" s="119"/>
      <c r="K59" s="117"/>
      <c r="L59" s="117"/>
      <c r="M59" s="120"/>
      <c r="N59" s="118"/>
      <c r="O59" s="118"/>
      <c r="P59" s="118"/>
      <c r="Q59" s="118"/>
    </row>
  </sheetData>
  <sheetProtection password="8FC0" sheet="1" objects="1" scenarios="1" selectLockedCells="1" selectUnlockedCells="1"/>
  <mergeCells count="109">
    <mergeCell ref="I57:J57"/>
    <mergeCell ref="C47:G47"/>
    <mergeCell ref="F3:L3"/>
    <mergeCell ref="I58:J58"/>
    <mergeCell ref="C58:G58"/>
    <mergeCell ref="L58:M58"/>
    <mergeCell ref="I52:J52"/>
    <mergeCell ref="I53:J53"/>
    <mergeCell ref="I54:J54"/>
    <mergeCell ref="I55:J55"/>
    <mergeCell ref="I56:J56"/>
    <mergeCell ref="I43:J43"/>
    <mergeCell ref="I44:J44"/>
    <mergeCell ref="I45:J45"/>
    <mergeCell ref="C54:G54"/>
    <mergeCell ref="I46:J46"/>
    <mergeCell ref="I47:J47"/>
    <mergeCell ref="I48:J48"/>
    <mergeCell ref="I49:J49"/>
    <mergeCell ref="I50:J50"/>
    <mergeCell ref="I29:J29"/>
    <mergeCell ref="I30:J30"/>
    <mergeCell ref="I31:J31"/>
    <mergeCell ref="I32:J32"/>
    <mergeCell ref="I33:J33"/>
    <mergeCell ref="I34:J34"/>
    <mergeCell ref="I35:J35"/>
    <mergeCell ref="I36:J36"/>
    <mergeCell ref="I51:J51"/>
    <mergeCell ref="I37:J37"/>
    <mergeCell ref="I38:J38"/>
    <mergeCell ref="I39:J39"/>
    <mergeCell ref="I40:J40"/>
    <mergeCell ref="I41:J41"/>
    <mergeCell ref="I42:J42"/>
    <mergeCell ref="I20:J20"/>
    <mergeCell ref="I21:J21"/>
    <mergeCell ref="I22:J22"/>
    <mergeCell ref="I23:J23"/>
    <mergeCell ref="I24:J24"/>
    <mergeCell ref="I25:J25"/>
    <mergeCell ref="I26:J26"/>
    <mergeCell ref="I27:J27"/>
    <mergeCell ref="I28:J28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C55:G55"/>
    <mergeCell ref="C56:G56"/>
    <mergeCell ref="C57:G57"/>
    <mergeCell ref="C48:G48"/>
    <mergeCell ref="C49:G49"/>
    <mergeCell ref="C50:G50"/>
    <mergeCell ref="C51:G51"/>
    <mergeCell ref="C52:G52"/>
    <mergeCell ref="C53:G53"/>
    <mergeCell ref="C38:G38"/>
    <mergeCell ref="C39:G39"/>
    <mergeCell ref="C46:G46"/>
    <mergeCell ref="C40:G40"/>
    <mergeCell ref="C41:G41"/>
    <mergeCell ref="C42:G42"/>
    <mergeCell ref="C43:G43"/>
    <mergeCell ref="C44:G44"/>
    <mergeCell ref="C45:G45"/>
    <mergeCell ref="C29:G29"/>
    <mergeCell ref="C30:G30"/>
    <mergeCell ref="C31:G31"/>
    <mergeCell ref="C32:G32"/>
    <mergeCell ref="C33:G33"/>
    <mergeCell ref="C34:G34"/>
    <mergeCell ref="C35:G35"/>
    <mergeCell ref="C36:G36"/>
    <mergeCell ref="C37:G37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B2:M2"/>
    <mergeCell ref="B5:C5"/>
    <mergeCell ref="C8:G8"/>
    <mergeCell ref="C7:G7"/>
    <mergeCell ref="C9:G9"/>
    <mergeCell ref="C10:G10"/>
    <mergeCell ref="C3:D3"/>
    <mergeCell ref="I7:J7"/>
    <mergeCell ref="I8:J8"/>
    <mergeCell ref="I9:J9"/>
    <mergeCell ref="I10:J10"/>
  </mergeCells>
  <printOptions horizontalCentered="1" verticalCentered="1"/>
  <pageMargins left="0.37" right="0.35433070866141736" top="0.31496062992125984" bottom="0.2" header="0.27559055118110237" footer="0.15748031496062992"/>
  <pageSetup paperSize="9" scale="75" orientation="portrait" blackAndWhite="1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COLLECTION</vt:lpstr>
      <vt:lpstr>ROSTER</vt:lpstr>
      <vt:lpstr>GAME STATS</vt:lpstr>
      <vt:lpstr>TOTALS &amp; AVERAGES</vt:lpstr>
      <vt:lpstr>PERFORMANCE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 Morrison</dc:creator>
  <cp:lastModifiedBy>Bob</cp:lastModifiedBy>
  <cp:lastPrinted>2013-11-18T22:19:28Z</cp:lastPrinted>
  <dcterms:created xsi:type="dcterms:W3CDTF">2008-11-22T23:11:59Z</dcterms:created>
  <dcterms:modified xsi:type="dcterms:W3CDTF">2013-12-02T15:13:51Z</dcterms:modified>
</cp:coreProperties>
</file>